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nda\Desktop\escritorio\tabasco nuevo\vuelta 2\"/>
    </mc:Choice>
  </mc:AlternateContent>
  <xr:revisionPtr revIDLastSave="0" documentId="13_ncr:1_{3F11AFCE-A0F2-4886-8F69-7C4077509D35}" xr6:coauthVersionLast="47" xr6:coauthVersionMax="47" xr10:uidLastSave="{00000000-0000-0000-0000-000000000000}"/>
  <bookViews>
    <workbookView xWindow="-120" yWindow="-120" windowWidth="24240" windowHeight="13290" activeTab="1" xr2:uid="{C4629C50-221B-412B-BAA9-4276A71C39D7}"/>
  </bookViews>
  <sheets>
    <sheet name="Hoja1" sheetId="1" r:id="rId1"/>
    <sheet name="Hoja7" sheetId="7" r:id="rId2"/>
    <sheet name="Hoja2" sheetId="2" r:id="rId3"/>
    <sheet name="Hoja8" sheetId="8" r:id="rId4"/>
    <sheet name="Hoja3" sheetId="3" r:id="rId5"/>
    <sheet name="Hoja4" sheetId="4" r:id="rId6"/>
    <sheet name="Hoja5" sheetId="5" r:id="rId7"/>
    <sheet name="Hoja6" sheetId="6" r:id="rId8"/>
    <sheet name="Hoja9" sheetId="9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7" l="1"/>
  <c r="F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437" i="7"/>
  <c r="F438" i="7"/>
  <c r="F439" i="7"/>
  <c r="F440" i="7"/>
  <c r="F441" i="7"/>
  <c r="F442" i="7"/>
  <c r="F443" i="7"/>
  <c r="F444" i="7"/>
  <c r="F445" i="7"/>
  <c r="F446" i="7"/>
  <c r="F447" i="7"/>
  <c r="F448" i="7"/>
  <c r="F449" i="7"/>
  <c r="F450" i="7"/>
  <c r="F451" i="7"/>
  <c r="F452" i="7"/>
  <c r="F453" i="7"/>
  <c r="F454" i="7"/>
  <c r="F455" i="7"/>
  <c r="F456" i="7"/>
  <c r="F457" i="7"/>
  <c r="F458" i="7"/>
  <c r="F459" i="7"/>
  <c r="F460" i="7"/>
  <c r="F461" i="7"/>
  <c r="F462" i="7"/>
  <c r="F463" i="7"/>
  <c r="F464" i="7"/>
  <c r="F465" i="7"/>
  <c r="F466" i="7"/>
  <c r="F467" i="7"/>
  <c r="F468" i="7"/>
  <c r="F469" i="7"/>
  <c r="F470" i="7"/>
  <c r="F471" i="7"/>
  <c r="F472" i="7"/>
  <c r="F473" i="7"/>
  <c r="F474" i="7"/>
  <c r="F475" i="7"/>
  <c r="F476" i="7"/>
  <c r="F477" i="7"/>
  <c r="F478" i="7"/>
  <c r="F479" i="7"/>
  <c r="F480" i="7"/>
  <c r="F481" i="7"/>
  <c r="F482" i="7"/>
  <c r="F483" i="7"/>
  <c r="F484" i="7"/>
  <c r="F485" i="7"/>
  <c r="F486" i="7"/>
  <c r="F487" i="7"/>
  <c r="F488" i="7"/>
  <c r="F489" i="7"/>
  <c r="F490" i="7"/>
  <c r="F491" i="7"/>
  <c r="F492" i="7"/>
  <c r="F493" i="7"/>
  <c r="F494" i="7"/>
  <c r="F495" i="7"/>
  <c r="F496" i="7"/>
  <c r="F497" i="7"/>
  <c r="F498" i="7"/>
  <c r="F499" i="7"/>
  <c r="F500" i="7"/>
  <c r="F501" i="7"/>
  <c r="F502" i="7"/>
  <c r="F503" i="7"/>
  <c r="F504" i="7"/>
  <c r="F505" i="7"/>
  <c r="F506" i="7"/>
  <c r="F507" i="7"/>
  <c r="F508" i="7"/>
  <c r="F509" i="7"/>
  <c r="F510" i="7"/>
  <c r="F511" i="7"/>
  <c r="F512" i="7"/>
  <c r="F513" i="7"/>
  <c r="F514" i="7"/>
  <c r="F515" i="7"/>
  <c r="F516" i="7"/>
  <c r="F517" i="7"/>
  <c r="F518" i="7"/>
  <c r="F519" i="7"/>
  <c r="F520" i="7"/>
  <c r="F521" i="7"/>
  <c r="F522" i="7"/>
  <c r="F523" i="7"/>
  <c r="F524" i="7"/>
  <c r="F525" i="7"/>
  <c r="F526" i="7"/>
  <c r="F527" i="7"/>
  <c r="F528" i="7"/>
  <c r="F529" i="7"/>
  <c r="F530" i="7"/>
  <c r="F531" i="7"/>
  <c r="F532" i="7"/>
  <c r="F533" i="7"/>
  <c r="F534" i="7"/>
  <c r="F535" i="7"/>
  <c r="F536" i="7"/>
  <c r="F537" i="7"/>
  <c r="F538" i="7"/>
  <c r="F539" i="7"/>
  <c r="F540" i="7"/>
  <c r="F541" i="7"/>
  <c r="F542" i="7"/>
  <c r="F543" i="7"/>
  <c r="F544" i="7"/>
  <c r="F545" i="7"/>
  <c r="F546" i="7"/>
  <c r="F547" i="7"/>
  <c r="F548" i="7"/>
  <c r="F549" i="7"/>
  <c r="F550" i="7"/>
  <c r="F551" i="7"/>
  <c r="F552" i="7"/>
  <c r="F553" i="7"/>
  <c r="F554" i="7"/>
  <c r="F555" i="7"/>
  <c r="F556" i="7"/>
  <c r="F557" i="7"/>
  <c r="F558" i="7"/>
  <c r="F559" i="7"/>
  <c r="F560" i="7"/>
  <c r="F561" i="7"/>
  <c r="F562" i="7"/>
  <c r="F563" i="7"/>
  <c r="F564" i="7"/>
  <c r="F565" i="7"/>
  <c r="F566" i="7"/>
  <c r="F567" i="7"/>
  <c r="F568" i="7"/>
  <c r="F569" i="7"/>
  <c r="F570" i="7"/>
  <c r="F571" i="7"/>
  <c r="F572" i="7"/>
  <c r="F573" i="7"/>
  <c r="F574" i="7"/>
  <c r="F575" i="7"/>
  <c r="F576" i="7"/>
  <c r="F577" i="7"/>
  <c r="F578" i="7"/>
  <c r="F579" i="7"/>
  <c r="F580" i="7"/>
  <c r="F581" i="7"/>
  <c r="F582" i="7"/>
  <c r="F583" i="7"/>
  <c r="F584" i="7"/>
  <c r="F585" i="7"/>
  <c r="F586" i="7"/>
  <c r="F587" i="7"/>
  <c r="F588" i="7"/>
  <c r="F589" i="7"/>
  <c r="F590" i="7"/>
  <c r="F591" i="7"/>
  <c r="F592" i="7"/>
  <c r="F593" i="7"/>
  <c r="F594" i="7"/>
  <c r="F595" i="7"/>
  <c r="F596" i="7"/>
  <c r="F597" i="7"/>
  <c r="F598" i="7"/>
  <c r="F599" i="7"/>
  <c r="F600" i="7"/>
  <c r="F601" i="7"/>
  <c r="F602" i="7"/>
  <c r="F603" i="7"/>
  <c r="F604" i="7"/>
  <c r="F605" i="7"/>
  <c r="F606" i="7"/>
  <c r="F607" i="7"/>
  <c r="F608" i="7"/>
  <c r="F609" i="7"/>
  <c r="F610" i="7"/>
  <c r="F611" i="7"/>
  <c r="F612" i="7"/>
  <c r="F613" i="7"/>
  <c r="F614" i="7"/>
  <c r="F615" i="7"/>
  <c r="F616" i="7"/>
  <c r="F617" i="7"/>
  <c r="F618" i="7"/>
  <c r="F619" i="7"/>
  <c r="F620" i="7"/>
  <c r="F621" i="7"/>
  <c r="F622" i="7"/>
  <c r="F623" i="7"/>
  <c r="F624" i="7"/>
  <c r="F625" i="7"/>
  <c r="F626" i="7"/>
  <c r="F627" i="7"/>
  <c r="F628" i="7"/>
  <c r="F629" i="7"/>
  <c r="F630" i="7"/>
  <c r="F631" i="7"/>
  <c r="F632" i="7"/>
  <c r="F633" i="7"/>
  <c r="F634" i="7"/>
  <c r="F635" i="7"/>
  <c r="F636" i="7"/>
  <c r="F637" i="7"/>
  <c r="F638" i="7"/>
  <c r="F639" i="7"/>
  <c r="F640" i="7"/>
  <c r="F641" i="7"/>
  <c r="F642" i="7"/>
  <c r="F643" i="7"/>
  <c r="F644" i="7"/>
  <c r="F645" i="7"/>
  <c r="F646" i="7"/>
  <c r="F647" i="7"/>
  <c r="F648" i="7"/>
  <c r="F649" i="7"/>
  <c r="F650" i="7"/>
  <c r="F651" i="7"/>
  <c r="F652" i="7"/>
  <c r="F653" i="7"/>
  <c r="F654" i="7"/>
  <c r="F655" i="7"/>
  <c r="F656" i="7"/>
  <c r="F657" i="7"/>
  <c r="F658" i="7"/>
  <c r="F659" i="7"/>
  <c r="F660" i="7"/>
  <c r="F661" i="7"/>
  <c r="F662" i="7"/>
  <c r="F663" i="7"/>
  <c r="F664" i="7"/>
  <c r="F665" i="7"/>
  <c r="F666" i="7"/>
  <c r="F667" i="7"/>
  <c r="F668" i="7"/>
  <c r="F669" i="7"/>
  <c r="F670" i="7"/>
  <c r="F671" i="7"/>
  <c r="F672" i="7"/>
  <c r="F673" i="7"/>
  <c r="F674" i="7"/>
  <c r="F675" i="7"/>
  <c r="F676" i="7"/>
  <c r="F677" i="7"/>
  <c r="F678" i="7"/>
  <c r="F679" i="7"/>
  <c r="F680" i="7"/>
  <c r="F681" i="7"/>
  <c r="F682" i="7"/>
  <c r="F683" i="7"/>
  <c r="F684" i="7"/>
  <c r="F685" i="7"/>
  <c r="F686" i="7"/>
  <c r="F687" i="7"/>
  <c r="F688" i="7"/>
  <c r="F689" i="7"/>
  <c r="F690" i="7"/>
  <c r="F691" i="7"/>
  <c r="F692" i="7"/>
  <c r="F693" i="7"/>
  <c r="F694" i="7"/>
  <c r="F695" i="7"/>
  <c r="F696" i="7"/>
  <c r="F697" i="7"/>
  <c r="F698" i="7"/>
  <c r="F699" i="7"/>
  <c r="F700" i="7"/>
  <c r="F701" i="7"/>
  <c r="F702" i="7"/>
  <c r="F703" i="7"/>
  <c r="F704" i="7"/>
  <c r="F705" i="7"/>
  <c r="F706" i="7"/>
  <c r="F707" i="7"/>
  <c r="F708" i="7"/>
  <c r="F709" i="7"/>
  <c r="F710" i="7"/>
  <c r="F711" i="7"/>
  <c r="F712" i="7"/>
  <c r="F713" i="7"/>
  <c r="F714" i="7"/>
  <c r="F715" i="7"/>
  <c r="F716" i="7"/>
  <c r="F717" i="7"/>
  <c r="F718" i="7"/>
  <c r="F719" i="7"/>
  <c r="F720" i="7"/>
  <c r="F721" i="7"/>
  <c r="F722" i="7"/>
  <c r="F723" i="7"/>
  <c r="F724" i="7"/>
  <c r="F725" i="7"/>
  <c r="F726" i="7"/>
  <c r="F727" i="7"/>
  <c r="F728" i="7"/>
  <c r="F729" i="7"/>
  <c r="F730" i="7"/>
  <c r="F731" i="7"/>
  <c r="F732" i="7"/>
  <c r="F733" i="7"/>
  <c r="F734" i="7"/>
  <c r="F735" i="7"/>
  <c r="F736" i="7"/>
  <c r="F737" i="7"/>
  <c r="F738" i="7"/>
  <c r="F739" i="7"/>
  <c r="F740" i="7"/>
  <c r="F741" i="7"/>
  <c r="F742" i="7"/>
  <c r="F743" i="7"/>
  <c r="F744" i="7"/>
  <c r="F745" i="7"/>
  <c r="F746" i="7"/>
  <c r="F747" i="7"/>
  <c r="F748" i="7"/>
  <c r="F749" i="7"/>
  <c r="F750" i="7"/>
  <c r="F751" i="7"/>
  <c r="F752" i="7"/>
  <c r="F753" i="7"/>
  <c r="F754" i="7"/>
  <c r="F755" i="7"/>
  <c r="F756" i="7"/>
  <c r="F757" i="7"/>
  <c r="F758" i="7"/>
  <c r="F759" i="7"/>
  <c r="F760" i="7"/>
  <c r="F761" i="7"/>
  <c r="F762" i="7"/>
  <c r="F763" i="7"/>
  <c r="F764" i="7"/>
  <c r="F765" i="7"/>
  <c r="F766" i="7"/>
  <c r="F767" i="7"/>
  <c r="F768" i="7"/>
  <c r="F769" i="7"/>
  <c r="F770" i="7"/>
  <c r="F771" i="7"/>
  <c r="F772" i="7"/>
  <c r="F773" i="7"/>
  <c r="F774" i="7"/>
  <c r="F775" i="7"/>
  <c r="F776" i="7"/>
  <c r="F777" i="7"/>
  <c r="F778" i="7"/>
  <c r="F779" i="7"/>
  <c r="F780" i="7"/>
  <c r="F781" i="7"/>
  <c r="F782" i="7"/>
  <c r="F783" i="7"/>
  <c r="F784" i="7"/>
  <c r="F785" i="7"/>
  <c r="F786" i="7"/>
  <c r="F787" i="7"/>
  <c r="F788" i="7"/>
  <c r="F789" i="7"/>
  <c r="F790" i="7"/>
  <c r="F791" i="7"/>
  <c r="F792" i="7"/>
  <c r="F793" i="7"/>
  <c r="F794" i="7"/>
  <c r="F795" i="7"/>
  <c r="F796" i="7"/>
  <c r="F797" i="7"/>
  <c r="F798" i="7"/>
  <c r="F799" i="7"/>
  <c r="F800" i="7"/>
  <c r="F801" i="7"/>
  <c r="F802" i="7"/>
  <c r="F803" i="7"/>
  <c r="F804" i="7"/>
  <c r="F805" i="7"/>
  <c r="F806" i="7"/>
  <c r="F807" i="7"/>
  <c r="F808" i="7"/>
  <c r="F809" i="7"/>
  <c r="F810" i="7"/>
  <c r="F811" i="7"/>
  <c r="F812" i="7"/>
  <c r="F813" i="7"/>
  <c r="F814" i="7"/>
  <c r="F815" i="7"/>
  <c r="F816" i="7"/>
  <c r="F817" i="7"/>
  <c r="F818" i="7"/>
  <c r="F819" i="7"/>
  <c r="F820" i="7"/>
  <c r="F821" i="7"/>
  <c r="F822" i="7"/>
  <c r="F823" i="7"/>
  <c r="F824" i="7"/>
  <c r="F825" i="7"/>
  <c r="F826" i="7"/>
  <c r="F827" i="7"/>
  <c r="F828" i="7"/>
  <c r="F829" i="7"/>
  <c r="F830" i="7"/>
  <c r="F831" i="7"/>
  <c r="F832" i="7"/>
  <c r="F833" i="7"/>
  <c r="F834" i="7"/>
  <c r="F835" i="7"/>
  <c r="F836" i="7"/>
  <c r="F837" i="7"/>
  <c r="F838" i="7"/>
  <c r="F839" i="7"/>
  <c r="F840" i="7"/>
  <c r="F841" i="7"/>
  <c r="F842" i="7"/>
  <c r="F843" i="7"/>
  <c r="F844" i="7"/>
  <c r="F845" i="7"/>
  <c r="F846" i="7"/>
  <c r="F847" i="7"/>
  <c r="F848" i="7"/>
  <c r="F849" i="7"/>
  <c r="F850" i="7"/>
  <c r="F851" i="7"/>
  <c r="F852" i="7"/>
  <c r="F853" i="7"/>
  <c r="F854" i="7"/>
  <c r="F855" i="7"/>
  <c r="F856" i="7"/>
  <c r="F857" i="7"/>
  <c r="F858" i="7"/>
  <c r="F859" i="7"/>
  <c r="F860" i="7"/>
  <c r="F861" i="7"/>
  <c r="F862" i="7"/>
  <c r="F863" i="7"/>
  <c r="F864" i="7"/>
  <c r="F865" i="7"/>
  <c r="F866" i="7"/>
  <c r="F867" i="7"/>
  <c r="F868" i="7"/>
  <c r="F869" i="7"/>
  <c r="F870" i="7"/>
  <c r="F871" i="7"/>
  <c r="F872" i="7"/>
  <c r="F873" i="7"/>
  <c r="F874" i="7"/>
  <c r="F875" i="7"/>
  <c r="F876" i="7"/>
  <c r="F877" i="7"/>
  <c r="F878" i="7"/>
  <c r="F879" i="7"/>
  <c r="F880" i="7"/>
  <c r="F881" i="7"/>
  <c r="F882" i="7"/>
  <c r="F883" i="7"/>
  <c r="F884" i="7"/>
  <c r="F885" i="7"/>
  <c r="F886" i="7"/>
  <c r="F887" i="7"/>
  <c r="F888" i="7"/>
  <c r="F889" i="7"/>
  <c r="F890" i="7"/>
  <c r="F891" i="7"/>
  <c r="F892" i="7"/>
  <c r="F893" i="7"/>
  <c r="F894" i="7"/>
  <c r="F895" i="7"/>
  <c r="F896" i="7"/>
  <c r="F897" i="7"/>
  <c r="F898" i="7"/>
  <c r="F899" i="7"/>
  <c r="F900" i="7"/>
  <c r="F901" i="7"/>
  <c r="F902" i="7"/>
  <c r="F903" i="7"/>
  <c r="F904" i="7"/>
  <c r="F905" i="7"/>
  <c r="F906" i="7"/>
  <c r="F907" i="7"/>
  <c r="F908" i="7"/>
  <c r="F909" i="7"/>
  <c r="F910" i="7"/>
  <c r="F911" i="7"/>
  <c r="F912" i="7"/>
  <c r="F913" i="7"/>
  <c r="F914" i="7"/>
  <c r="F915" i="7"/>
  <c r="F916" i="7"/>
  <c r="F917" i="7"/>
  <c r="F918" i="7"/>
  <c r="F919" i="7"/>
  <c r="F920" i="7"/>
  <c r="F921" i="7"/>
  <c r="F922" i="7"/>
  <c r="F923" i="7"/>
  <c r="F924" i="7"/>
  <c r="F925" i="7"/>
  <c r="F926" i="7"/>
  <c r="F927" i="7"/>
  <c r="F928" i="7"/>
  <c r="F929" i="7"/>
  <c r="F930" i="7"/>
  <c r="F931" i="7"/>
  <c r="F932" i="7"/>
  <c r="F933" i="7"/>
  <c r="F934" i="7"/>
  <c r="F935" i="7"/>
  <c r="F936" i="7"/>
  <c r="F937" i="7"/>
  <c r="F938" i="7"/>
  <c r="F939" i="7"/>
  <c r="F940" i="7"/>
  <c r="F941" i="7"/>
  <c r="F942" i="7"/>
  <c r="F943" i="7"/>
  <c r="F944" i="7"/>
  <c r="F945" i="7"/>
  <c r="F946" i="7"/>
  <c r="F947" i="7"/>
  <c r="F948" i="7"/>
  <c r="F949" i="7"/>
  <c r="F950" i="7"/>
  <c r="F951" i="7"/>
  <c r="F952" i="7"/>
  <c r="F953" i="7"/>
  <c r="F954" i="7"/>
  <c r="F955" i="7"/>
  <c r="F956" i="7"/>
  <c r="F957" i="7"/>
  <c r="F958" i="7"/>
  <c r="F959" i="7"/>
  <c r="F960" i="7"/>
  <c r="F961" i="7"/>
  <c r="F962" i="7"/>
  <c r="F963" i="7"/>
  <c r="F964" i="7"/>
  <c r="F965" i="7"/>
  <c r="F966" i="7"/>
  <c r="F967" i="7"/>
  <c r="F968" i="7"/>
  <c r="F969" i="7"/>
  <c r="F970" i="7"/>
  <c r="F971" i="7"/>
  <c r="F972" i="7"/>
  <c r="F973" i="7"/>
  <c r="F974" i="7"/>
  <c r="F975" i="7"/>
  <c r="F976" i="7"/>
  <c r="F977" i="7"/>
  <c r="F978" i="7"/>
  <c r="F979" i="7"/>
  <c r="F980" i="7"/>
  <c r="F981" i="7"/>
  <c r="F982" i="7"/>
  <c r="F983" i="7"/>
  <c r="F984" i="7"/>
  <c r="F985" i="7"/>
  <c r="F986" i="7"/>
  <c r="F987" i="7"/>
  <c r="F988" i="7"/>
  <c r="F989" i="7"/>
  <c r="F990" i="7"/>
  <c r="F991" i="7"/>
  <c r="F992" i="7"/>
  <c r="F993" i="7"/>
  <c r="F994" i="7"/>
  <c r="F995" i="7"/>
  <c r="F996" i="7"/>
  <c r="F997" i="7"/>
  <c r="F998" i="7"/>
  <c r="F999" i="7"/>
  <c r="F1000" i="7"/>
  <c r="F1001" i="7"/>
  <c r="F1002" i="7"/>
  <c r="F1003" i="7"/>
  <c r="F1004" i="7"/>
  <c r="F1005" i="7"/>
  <c r="F1006" i="7"/>
  <c r="F1007" i="7"/>
  <c r="F1008" i="7"/>
  <c r="F1009" i="7"/>
  <c r="F1010" i="7"/>
  <c r="F1011" i="7"/>
  <c r="F1012" i="7"/>
  <c r="F1013" i="7"/>
  <c r="F1014" i="7"/>
  <c r="F1015" i="7"/>
  <c r="F1016" i="7"/>
  <c r="F1017" i="7"/>
  <c r="F1018" i="7"/>
  <c r="F1019" i="7"/>
  <c r="F1020" i="7"/>
  <c r="F1021" i="7"/>
  <c r="F1022" i="7"/>
  <c r="F1023" i="7"/>
  <c r="F1024" i="7"/>
  <c r="F1025" i="7"/>
  <c r="F1026" i="7"/>
  <c r="F1027" i="7"/>
  <c r="F1028" i="7"/>
  <c r="F1029" i="7"/>
  <c r="F1030" i="7"/>
  <c r="F1031" i="7"/>
  <c r="F1032" i="7"/>
  <c r="F1033" i="7"/>
  <c r="F1034" i="7"/>
  <c r="F1035" i="7"/>
  <c r="F1036" i="7"/>
  <c r="F1037" i="7"/>
  <c r="F1038" i="7"/>
  <c r="F1039" i="7"/>
  <c r="F1040" i="7"/>
  <c r="F1041" i="7"/>
  <c r="F1042" i="7"/>
  <c r="F1043" i="7"/>
  <c r="F1044" i="7"/>
  <c r="F1045" i="7"/>
  <c r="F1046" i="7"/>
  <c r="F1047" i="7"/>
  <c r="F1048" i="7"/>
  <c r="F1049" i="7"/>
  <c r="F1050" i="7"/>
  <c r="F1051" i="7"/>
  <c r="F1052" i="7"/>
  <c r="F1053" i="7"/>
  <c r="F1054" i="7"/>
  <c r="F1055" i="7"/>
  <c r="F1056" i="7"/>
  <c r="F1057" i="7"/>
  <c r="F1058" i="7"/>
  <c r="F1059" i="7"/>
  <c r="F1060" i="7"/>
  <c r="F1061" i="7"/>
  <c r="F1062" i="7"/>
  <c r="F1063" i="7"/>
  <c r="F1064" i="7"/>
  <c r="F1065" i="7"/>
  <c r="F1066" i="7"/>
  <c r="F1067" i="7"/>
  <c r="F1068" i="7"/>
  <c r="F1069" i="7"/>
  <c r="F1070" i="7"/>
  <c r="F1071" i="7"/>
  <c r="F1072" i="7"/>
  <c r="F1073" i="7"/>
  <c r="F1074" i="7"/>
  <c r="F1075" i="7"/>
  <c r="F1076" i="7"/>
  <c r="F1077" i="7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G2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B5" i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P5" i="1" s="1"/>
  <c r="Q5" i="1" s="1"/>
  <c r="R5" i="1" s="1"/>
  <c r="Y5" i="1" s="1"/>
  <c r="Z5" i="1" s="1"/>
  <c r="AA5" i="1" s="1"/>
  <c r="AB5" i="1" s="1"/>
  <c r="AC5" i="1" s="1"/>
  <c r="AD5" i="1" s="1"/>
  <c r="AE5" i="1" s="1"/>
  <c r="AF5" i="1" s="1"/>
  <c r="AG5" i="1" s="1"/>
  <c r="AH5" i="1" s="1"/>
  <c r="AI5" i="1" s="1"/>
  <c r="AJ5" i="1" s="1"/>
  <c r="AK5" i="1" s="1"/>
  <c r="AL5" i="1" s="1"/>
  <c r="AM5" i="1" s="1"/>
  <c r="C2" i="1"/>
  <c r="D2" i="1" s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AX2" i="1" s="1"/>
  <c r="AY2" i="1" s="1"/>
  <c r="AZ2" i="1" s="1"/>
  <c r="BA2" i="1" s="1"/>
  <c r="BB2" i="1" s="1"/>
  <c r="BC2" i="1" s="1"/>
  <c r="BD2" i="1" s="1"/>
  <c r="BE2" i="1" s="1"/>
  <c r="BF2" i="1" s="1"/>
  <c r="BG2" i="1" s="1"/>
  <c r="BH2" i="1" s="1"/>
  <c r="BI2" i="1" s="1"/>
  <c r="BJ2" i="1" s="1"/>
  <c r="BK2" i="1" s="1"/>
  <c r="BL2" i="1" s="1"/>
  <c r="BM2" i="1" s="1"/>
  <c r="BN2" i="1" s="1"/>
  <c r="BO2" i="1" s="1"/>
  <c r="BP2" i="1" s="1"/>
  <c r="BQ2" i="1" s="1"/>
  <c r="BR2" i="1" s="1"/>
  <c r="BS2" i="1" s="1"/>
  <c r="BT2" i="1" s="1"/>
  <c r="BU2" i="1" s="1"/>
  <c r="BV2" i="1" s="1"/>
  <c r="BW2" i="1" s="1"/>
  <c r="BX2" i="1" s="1"/>
  <c r="BY2" i="1" s="1"/>
  <c r="BZ2" i="1" s="1"/>
  <c r="CA2" i="1" s="1"/>
  <c r="CB2" i="1" s="1"/>
  <c r="G2" i="2" a="1"/>
  <c r="G6" i="2" a="1"/>
  <c r="G10" i="2" a="1"/>
  <c r="G14" i="2" a="1"/>
  <c r="G18" i="2" a="1"/>
  <c r="G22" i="2" a="1"/>
  <c r="G26" i="2" a="1"/>
  <c r="G30" i="2" a="1"/>
  <c r="G34" i="2" a="1"/>
  <c r="G3" i="2" a="1"/>
  <c r="G7" i="2" a="1"/>
  <c r="G11" i="2" a="1"/>
  <c r="G15" i="2" a="1"/>
  <c r="G19" i="2" a="1"/>
  <c r="G23" i="2" a="1"/>
  <c r="G27" i="2" a="1"/>
  <c r="G31" i="2" a="1"/>
  <c r="G35" i="2" a="1"/>
  <c r="G39" i="2" a="1"/>
  <c r="G43" i="2" a="1"/>
  <c r="G4" i="2" a="1"/>
  <c r="G8" i="2" a="1"/>
  <c r="G12" i="2" a="1"/>
  <c r="G16" i="2" a="1"/>
  <c r="G20" i="2" a="1"/>
  <c r="G24" i="2" a="1"/>
  <c r="G28" i="2" a="1"/>
  <c r="G32" i="2" a="1"/>
  <c r="G36" i="2" a="1"/>
  <c r="G5" i="2" a="1"/>
  <c r="G9" i="2" a="1"/>
  <c r="G13" i="2" a="1"/>
  <c r="G17" i="2" a="1"/>
  <c r="G21" i="2" a="1"/>
  <c r="G25" i="2" a="1"/>
  <c r="G29" i="2" a="1"/>
  <c r="G33" i="2" a="1"/>
  <c r="G37" i="2" a="1"/>
  <c r="G41" i="2" a="1"/>
  <c r="G46" i="2" a="1"/>
  <c r="G53" i="2" a="1"/>
  <c r="G59" i="2" a="1"/>
  <c r="G72" i="2" a="1"/>
  <c r="G78" i="2" a="1"/>
  <c r="G85" i="2" a="1"/>
  <c r="G91" i="2" a="1"/>
  <c r="G104" i="2" a="1"/>
  <c r="G110" i="2" a="1"/>
  <c r="G117" i="2" a="1"/>
  <c r="G123" i="2" a="1"/>
  <c r="G136" i="2" a="1"/>
  <c r="G142" i="2" a="1"/>
  <c r="G149" i="2" a="1"/>
  <c r="G155" i="2" a="1"/>
  <c r="G168" i="2" a="1"/>
  <c r="G174" i="2" a="1"/>
  <c r="G181" i="2" a="1"/>
  <c r="G187" i="2" a="1"/>
  <c r="G200" i="2" a="1"/>
  <c r="G206" i="2" a="1"/>
  <c r="G213" i="2" a="1"/>
  <c r="G219" i="2" a="1"/>
  <c r="G232" i="2" a="1"/>
  <c r="G238" i="2" a="1"/>
  <c r="G245" i="2" a="1"/>
  <c r="G251" i="2" a="1"/>
  <c r="G264" i="2" a="1"/>
  <c r="G270" i="2" a="1"/>
  <c r="G277" i="2" a="1"/>
  <c r="G283" i="2" a="1"/>
  <c r="G296" i="2" a="1"/>
  <c r="G302" i="2" a="1"/>
  <c r="G309" i="2" a="1"/>
  <c r="G315" i="2" a="1"/>
  <c r="G328" i="2" a="1"/>
  <c r="G334" i="2" a="1"/>
  <c r="G341" i="2" a="1"/>
  <c r="G345" i="2" a="1"/>
  <c r="G349" i="2" a="1"/>
  <c r="G353" i="2" a="1"/>
  <c r="G38" i="2" a="1"/>
  <c r="G47" i="2" a="1"/>
  <c r="G60" i="2" a="1"/>
  <c r="G66" i="2" a="1"/>
  <c r="G73" i="2" a="1"/>
  <c r="G79" i="2" a="1"/>
  <c r="G92" i="2" a="1"/>
  <c r="G98" i="2" a="1"/>
  <c r="G105" i="2" a="1"/>
  <c r="G111" i="2" a="1"/>
  <c r="G124" i="2" a="1"/>
  <c r="G130" i="2" a="1"/>
  <c r="G137" i="2" a="1"/>
  <c r="G143" i="2" a="1"/>
  <c r="G156" i="2" a="1"/>
  <c r="G162" i="2" a="1"/>
  <c r="G169" i="2" a="1"/>
  <c r="G175" i="2" a="1"/>
  <c r="G188" i="2" a="1"/>
  <c r="G194" i="2" a="1"/>
  <c r="G201" i="2" a="1"/>
  <c r="G207" i="2" a="1"/>
  <c r="G220" i="2" a="1"/>
  <c r="G226" i="2" a="1"/>
  <c r="G233" i="2" a="1"/>
  <c r="G239" i="2" a="1"/>
  <c r="G252" i="2" a="1"/>
  <c r="G258" i="2" a="1"/>
  <c r="G265" i="2" a="1"/>
  <c r="G271" i="2" a="1"/>
  <c r="G284" i="2" a="1"/>
  <c r="G290" i="2" a="1"/>
  <c r="G297" i="2" a="1"/>
  <c r="G303" i="2" a="1"/>
  <c r="G316" i="2" a="1"/>
  <c r="G322" i="2" a="1"/>
  <c r="G329" i="2" a="1"/>
  <c r="G335" i="2" a="1"/>
  <c r="G40" i="2" a="1"/>
  <c r="G48" i="2" a="1"/>
  <c r="G54" i="2" a="1"/>
  <c r="G61" i="2" a="1"/>
  <c r="G67" i="2" a="1"/>
  <c r="G80" i="2" a="1"/>
  <c r="G86" i="2" a="1"/>
  <c r="G93" i="2" a="1"/>
  <c r="G99" i="2" a="1"/>
  <c r="G112" i="2" a="1"/>
  <c r="G118" i="2" a="1"/>
  <c r="G125" i="2" a="1"/>
  <c r="G131" i="2" a="1"/>
  <c r="G144" i="2" a="1"/>
  <c r="G150" i="2" a="1"/>
  <c r="G157" i="2" a="1"/>
  <c r="G163" i="2" a="1"/>
  <c r="G176" i="2" a="1"/>
  <c r="G182" i="2" a="1"/>
  <c r="G189" i="2" a="1"/>
  <c r="G195" i="2" a="1"/>
  <c r="G208" i="2" a="1"/>
  <c r="G49" i="2" a="1"/>
  <c r="G55" i="2" a="1"/>
  <c r="G68" i="2" a="1"/>
  <c r="G74" i="2" a="1"/>
  <c r="G81" i="2" a="1"/>
  <c r="G87" i="2" a="1"/>
  <c r="G100" i="2" a="1"/>
  <c r="G106" i="2" a="1"/>
  <c r="G113" i="2" a="1"/>
  <c r="G119" i="2" a="1"/>
  <c r="G132" i="2" a="1"/>
  <c r="G138" i="2" a="1"/>
  <c r="G145" i="2" a="1"/>
  <c r="G151" i="2" a="1"/>
  <c r="G164" i="2" a="1"/>
  <c r="G170" i="2" a="1"/>
  <c r="G177" i="2" a="1"/>
  <c r="G183" i="2" a="1"/>
  <c r="G196" i="2" a="1"/>
  <c r="G202" i="2" a="1"/>
  <c r="G209" i="2" a="1"/>
  <c r="G215" i="2" a="1"/>
  <c r="G228" i="2" a="1"/>
  <c r="G234" i="2" a="1"/>
  <c r="G241" i="2" a="1"/>
  <c r="G247" i="2" a="1"/>
  <c r="G260" i="2" a="1"/>
  <c r="G266" i="2" a="1"/>
  <c r="G273" i="2" a="1"/>
  <c r="G279" i="2" a="1"/>
  <c r="G292" i="2" a="1"/>
  <c r="G298" i="2" a="1"/>
  <c r="G305" i="2" a="1"/>
  <c r="G311" i="2" a="1"/>
  <c r="G324" i="2" a="1"/>
  <c r="G330" i="2" a="1"/>
  <c r="G337" i="2" a="1"/>
  <c r="G42" i="2" a="1"/>
  <c r="G56" i="2" a="1"/>
  <c r="G62" i="2" a="1"/>
  <c r="G69" i="2" a="1"/>
  <c r="G75" i="2" a="1"/>
  <c r="G88" i="2" a="1"/>
  <c r="G94" i="2" a="1"/>
  <c r="G101" i="2" a="1"/>
  <c r="G107" i="2" a="1"/>
  <c r="G120" i="2" a="1"/>
  <c r="G126" i="2" a="1"/>
  <c r="G133" i="2" a="1"/>
  <c r="G139" i="2" a="1"/>
  <c r="G152" i="2" a="1"/>
  <c r="G158" i="2" a="1"/>
  <c r="G165" i="2" a="1"/>
  <c r="G171" i="2" a="1"/>
  <c r="G184" i="2" a="1"/>
  <c r="G190" i="2" a="1"/>
  <c r="G197" i="2" a="1"/>
  <c r="G203" i="2" a="1"/>
  <c r="G216" i="2" a="1"/>
  <c r="G222" i="2" a="1"/>
  <c r="G229" i="2" a="1"/>
  <c r="G235" i="2" a="1"/>
  <c r="G248" i="2" a="1"/>
  <c r="G254" i="2" a="1"/>
  <c r="G261" i="2" a="1"/>
  <c r="G267" i="2" a="1"/>
  <c r="G280" i="2" a="1"/>
  <c r="G286" i="2" a="1"/>
  <c r="G293" i="2" a="1"/>
  <c r="G299" i="2" a="1"/>
  <c r="G312" i="2" a="1"/>
  <c r="G318" i="2" a="1"/>
  <c r="G325" i="2" a="1"/>
  <c r="G331" i="2" a="1"/>
  <c r="G343" i="2" a="1"/>
  <c r="G347" i="2" a="1"/>
  <c r="G351" i="2" a="1"/>
  <c r="G355" i="2" a="1"/>
  <c r="G44" i="2" a="1"/>
  <c r="G50" i="2" a="1"/>
  <c r="G57" i="2" a="1"/>
  <c r="G63" i="2" a="1"/>
  <c r="G76" i="2" a="1"/>
  <c r="G82" i="2" a="1"/>
  <c r="G89" i="2" a="1"/>
  <c r="G95" i="2" a="1"/>
  <c r="G108" i="2" a="1"/>
  <c r="G114" i="2" a="1"/>
  <c r="G121" i="2" a="1"/>
  <c r="G127" i="2" a="1"/>
  <c r="G140" i="2" a="1"/>
  <c r="G146" i="2" a="1"/>
  <c r="G153" i="2" a="1"/>
  <c r="G159" i="2" a="1"/>
  <c r="G172" i="2" a="1"/>
  <c r="G178" i="2" a="1"/>
  <c r="G185" i="2" a="1"/>
  <c r="G191" i="2" a="1"/>
  <c r="G204" i="2" a="1"/>
  <c r="G210" i="2" a="1"/>
  <c r="G217" i="2" a="1"/>
  <c r="G223" i="2" a="1"/>
  <c r="G236" i="2" a="1"/>
  <c r="G242" i="2" a="1"/>
  <c r="G52" i="2" a="1"/>
  <c r="G58" i="2" a="1"/>
  <c r="G65" i="2" a="1"/>
  <c r="G71" i="2" a="1"/>
  <c r="G84" i="2" a="1"/>
  <c r="G90" i="2" a="1"/>
  <c r="G97" i="2" a="1"/>
  <c r="G103" i="2" a="1"/>
  <c r="G116" i="2" a="1"/>
  <c r="G122" i="2" a="1"/>
  <c r="G129" i="2" a="1"/>
  <c r="G135" i="2" a="1"/>
  <c r="G148" i="2" a="1"/>
  <c r="G154" i="2" a="1"/>
  <c r="G161" i="2" a="1"/>
  <c r="G167" i="2" a="1"/>
  <c r="G180" i="2" a="1"/>
  <c r="G186" i="2" a="1"/>
  <c r="G193" i="2" a="1"/>
  <c r="G199" i="2" a="1"/>
  <c r="G212" i="2" a="1"/>
  <c r="G218" i="2" a="1"/>
  <c r="G225" i="2" a="1"/>
  <c r="G231" i="2" a="1"/>
  <c r="G244" i="2" a="1"/>
  <c r="G250" i="2" a="1"/>
  <c r="G257" i="2" a="1"/>
  <c r="G263" i="2" a="1"/>
  <c r="G276" i="2" a="1"/>
  <c r="G282" i="2" a="1"/>
  <c r="G289" i="2" a="1"/>
  <c r="G295" i="2" a="1"/>
  <c r="G308" i="2" a="1"/>
  <c r="G314" i="2" a="1"/>
  <c r="G321" i="2" a="1"/>
  <c r="G327" i="2" a="1"/>
  <c r="G340" i="2" a="1"/>
  <c r="G141" i="2" a="1"/>
  <c r="G192" i="2" a="1"/>
  <c r="G227" i="2" a="1"/>
  <c r="G268" i="2" a="1"/>
  <c r="G285" i="2" a="1"/>
  <c r="G301" i="2" a="1"/>
  <c r="G319" i="2" a="1"/>
  <c r="G336" i="2" a="1"/>
  <c r="G348" i="2" a="1"/>
  <c r="G358" i="2" a="1"/>
  <c r="G364" i="2" a="1"/>
  <c r="G371" i="2" a="1"/>
  <c r="G377" i="2" a="1"/>
  <c r="G390" i="2" a="1"/>
  <c r="G396" i="2" a="1"/>
  <c r="G403" i="2" a="1"/>
  <c r="G409" i="2" a="1"/>
  <c r="G421" i="2" a="1"/>
  <c r="G426" i="2" a="1"/>
  <c r="G437" i="2" a="1"/>
  <c r="G442" i="2" a="1"/>
  <c r="G453" i="2" a="1"/>
  <c r="G458" i="2" a="1"/>
  <c r="G469" i="2" a="1"/>
  <c r="G474" i="2" a="1"/>
  <c r="G485" i="2" a="1"/>
  <c r="G490" i="2" a="1"/>
  <c r="G501" i="2" a="1"/>
  <c r="G506" i="2" a="1"/>
  <c r="G517" i="2" a="1"/>
  <c r="G522" i="2" a="1"/>
  <c r="G533" i="2" a="1"/>
  <c r="G538" i="2" a="1"/>
  <c r="G542" i="2" a="1"/>
  <c r="G546" i="2" a="1"/>
  <c r="G45" i="2" a="1"/>
  <c r="G96" i="2" a="1"/>
  <c r="G147" i="2" a="1"/>
  <c r="G198" i="2" a="1"/>
  <c r="G230" i="2" a="1"/>
  <c r="G253" i="2" a="1"/>
  <c r="G269" i="2" a="1"/>
  <c r="G287" i="2" a="1"/>
  <c r="G304" i="2" a="1"/>
  <c r="G320" i="2" a="1"/>
  <c r="G338" i="2" a="1"/>
  <c r="G350" i="2" a="1"/>
  <c r="G359" i="2" a="1"/>
  <c r="G365" i="2" a="1"/>
  <c r="G378" i="2" a="1"/>
  <c r="G384" i="2" a="1"/>
  <c r="G391" i="2" a="1"/>
  <c r="G397" i="2" a="1"/>
  <c r="G410" i="2" a="1"/>
  <c r="G416" i="2" a="1"/>
  <c r="G427" i="2" a="1"/>
  <c r="G432" i="2" a="1"/>
  <c r="G443" i="2" a="1"/>
  <c r="G448" i="2" a="1"/>
  <c r="G459" i="2" a="1"/>
  <c r="G464" i="2" a="1"/>
  <c r="G475" i="2" a="1"/>
  <c r="G480" i="2" a="1"/>
  <c r="G491" i="2" a="1"/>
  <c r="G496" i="2" a="1"/>
  <c r="G507" i="2" a="1"/>
  <c r="G512" i="2" a="1"/>
  <c r="G523" i="2" a="1"/>
  <c r="G528" i="2" a="1"/>
  <c r="G51" i="2" a="1"/>
  <c r="G102" i="2" a="1"/>
  <c r="G205" i="2" a="1"/>
  <c r="G255" i="2" a="1"/>
  <c r="G272" i="2" a="1"/>
  <c r="G288" i="2" a="1"/>
  <c r="G306" i="2" a="1"/>
  <c r="G323" i="2" a="1"/>
  <c r="G339" i="2" a="1"/>
  <c r="G366" i="2" a="1"/>
  <c r="G372" i="2" a="1"/>
  <c r="G379" i="2" a="1"/>
  <c r="G385" i="2" a="1"/>
  <c r="G398" i="2" a="1"/>
  <c r="G404" i="2" a="1"/>
  <c r="G411" i="2" a="1"/>
  <c r="G417" i="2" a="1"/>
  <c r="G422" i="2" a="1"/>
  <c r="G433" i="2" a="1"/>
  <c r="G438" i="2" a="1"/>
  <c r="G449" i="2" a="1"/>
  <c r="G454" i="2" a="1"/>
  <c r="G465" i="2" a="1"/>
  <c r="G470" i="2" a="1"/>
  <c r="G481" i="2" a="1"/>
  <c r="G486" i="2" a="1"/>
  <c r="G497" i="2" a="1"/>
  <c r="G502" i="2" a="1"/>
  <c r="G513" i="2" a="1"/>
  <c r="G518" i="2" a="1"/>
  <c r="G529" i="2" a="1"/>
  <c r="G534" i="2" a="1"/>
  <c r="G539" i="2" a="1"/>
  <c r="G109" i="2" a="1"/>
  <c r="G160" i="2" a="1"/>
  <c r="G211" i="2" a="1"/>
  <c r="G237" i="2" a="1"/>
  <c r="G256" i="2" a="1"/>
  <c r="G274" i="2" a="1"/>
  <c r="G291" i="2" a="1"/>
  <c r="G307" i="2" a="1"/>
  <c r="G342" i="2" a="1"/>
  <c r="G352" i="2" a="1"/>
  <c r="G360" i="2" a="1"/>
  <c r="G367" i="2" a="1"/>
  <c r="G373" i="2" a="1"/>
  <c r="G386" i="2" a="1"/>
  <c r="G392" i="2" a="1"/>
  <c r="G399" i="2" a="1"/>
  <c r="G405" i="2" a="1"/>
  <c r="G423" i="2" a="1"/>
  <c r="G428" i="2" a="1"/>
  <c r="G439" i="2" a="1"/>
  <c r="G444" i="2" a="1"/>
  <c r="G455" i="2" a="1"/>
  <c r="G460" i="2" a="1"/>
  <c r="G471" i="2" a="1"/>
  <c r="G476" i="2" a="1"/>
  <c r="G487" i="2" a="1"/>
  <c r="G492" i="2" a="1"/>
  <c r="G503" i="2" a="1"/>
  <c r="G508" i="2" a="1"/>
  <c r="G519" i="2" a="1"/>
  <c r="G524" i="2" a="1"/>
  <c r="G535" i="2" a="1"/>
  <c r="G64" i="2" a="1"/>
  <c r="G115" i="2" a="1"/>
  <c r="G166" i="2" a="1"/>
  <c r="G214" i="2" a="1"/>
  <c r="G240" i="2" a="1"/>
  <c r="G259" i="2" a="1"/>
  <c r="G275" i="2" a="1"/>
  <c r="G310" i="2" a="1"/>
  <c r="G326" i="2" a="1"/>
  <c r="G354" i="2" a="1"/>
  <c r="G361" i="2" a="1"/>
  <c r="G374" i="2" a="1"/>
  <c r="G380" i="2" a="1"/>
  <c r="G387" i="2" a="1"/>
  <c r="G393" i="2" a="1"/>
  <c r="G406" i="2" a="1"/>
  <c r="G412" i="2" a="1"/>
  <c r="G418" i="2" a="1"/>
  <c r="G429" i="2" a="1"/>
  <c r="G434" i="2" a="1"/>
  <c r="G445" i="2" a="1"/>
  <c r="G450" i="2" a="1"/>
  <c r="G461" i="2" a="1"/>
  <c r="G466" i="2" a="1"/>
  <c r="G477" i="2" a="1"/>
  <c r="G482" i="2" a="1"/>
  <c r="G493" i="2" a="1"/>
  <c r="G498" i="2" a="1"/>
  <c r="G509" i="2" a="1"/>
  <c r="G514" i="2" a="1"/>
  <c r="G525" i="2" a="1"/>
  <c r="G530" i="2" a="1"/>
  <c r="G540" i="2" a="1"/>
  <c r="G544" i="2" a="1"/>
  <c r="G548" i="2" a="1"/>
  <c r="G70" i="2" a="1"/>
  <c r="G173" i="2" a="1"/>
  <c r="G243" i="2" a="1"/>
  <c r="G278" i="2" a="1"/>
  <c r="G294" i="2" a="1"/>
  <c r="G313" i="2" a="1"/>
  <c r="G344" i="2" a="1"/>
  <c r="G362" i="2" a="1"/>
  <c r="G368" i="2" a="1"/>
  <c r="G375" i="2" a="1"/>
  <c r="G381" i="2" a="1"/>
  <c r="G394" i="2" a="1"/>
  <c r="G400" i="2" a="1"/>
  <c r="G407" i="2" a="1"/>
  <c r="G413" i="2" a="1"/>
  <c r="G419" i="2" a="1"/>
  <c r="G424" i="2" a="1"/>
  <c r="G435" i="2" a="1"/>
  <c r="G440" i="2" a="1"/>
  <c r="G451" i="2" a="1"/>
  <c r="G456" i="2" a="1"/>
  <c r="G467" i="2" a="1"/>
  <c r="G472" i="2" a="1"/>
  <c r="G77" i="2" a="1"/>
  <c r="G128" i="2" a="1"/>
  <c r="G179" i="2" a="1"/>
  <c r="G221" i="2" a="1"/>
  <c r="G246" i="2" a="1"/>
  <c r="G262" i="2" a="1"/>
  <c r="G281" i="2" a="1"/>
  <c r="G332" i="2" a="1"/>
  <c r="G346" i="2" a="1"/>
  <c r="G356" i="2" a="1"/>
  <c r="G363" i="2" a="1"/>
  <c r="G369" i="2" a="1"/>
  <c r="G382" i="2" a="1"/>
  <c r="G388" i="2" a="1"/>
  <c r="G395" i="2" a="1"/>
  <c r="G401" i="2" a="1"/>
  <c r="G414" i="2" a="1"/>
  <c r="G425" i="2" a="1"/>
  <c r="G430" i="2" a="1"/>
  <c r="G441" i="2" a="1"/>
  <c r="G446" i="2" a="1"/>
  <c r="G457" i="2" a="1"/>
  <c r="G462" i="2" a="1"/>
  <c r="G473" i="2" a="1"/>
  <c r="G478" i="2" a="1"/>
  <c r="G489" i="2" a="1"/>
  <c r="G494" i="2" a="1"/>
  <c r="G505" i="2" a="1"/>
  <c r="G510" i="2" a="1"/>
  <c r="G521" i="2" a="1"/>
  <c r="G526" i="2" a="1"/>
  <c r="G537" i="2" a="1"/>
  <c r="G541" i="2" a="1"/>
  <c r="G83" i="2" a="1"/>
  <c r="G134" i="2" a="1"/>
  <c r="G224" i="2" a="1"/>
  <c r="G249" i="2" a="1"/>
  <c r="G300" i="2" a="1"/>
  <c r="G317" i="2" a="1"/>
  <c r="G333" i="2" a="1"/>
  <c r="G357" i="2" a="1"/>
  <c r="G370" i="2" a="1"/>
  <c r="G376" i="2" a="1"/>
  <c r="G383" i="2" a="1"/>
  <c r="G389" i="2" a="1"/>
  <c r="G402" i="2" a="1"/>
  <c r="G408" i="2" a="1"/>
  <c r="G415" i="2" a="1"/>
  <c r="G420" i="2" a="1"/>
  <c r="G431" i="2" a="1"/>
  <c r="G436" i="2" a="1"/>
  <c r="G447" i="2" a="1"/>
  <c r="G452" i="2" a="1"/>
  <c r="G463" i="2" a="1"/>
  <c r="G468" i="2" a="1"/>
  <c r="G479" i="2" a="1"/>
  <c r="G484" i="2" a="1"/>
  <c r="G495" i="2" a="1"/>
  <c r="G500" i="2" a="1"/>
  <c r="G511" i="2" a="1"/>
  <c r="G516" i="2" a="1"/>
  <c r="G527" i="2" a="1"/>
  <c r="G532" i="2" a="1"/>
  <c r="G520" i="2" a="1"/>
  <c r="G547" i="2" a="1"/>
  <c r="G554" i="2" a="1"/>
  <c r="G567" i="2" a="1"/>
  <c r="G573" i="2" a="1"/>
  <c r="G580" i="2" a="1"/>
  <c r="G586" i="2" a="1"/>
  <c r="G604" i="2" a="1"/>
  <c r="G609" i="2" a="1"/>
  <c r="G620" i="2" a="1"/>
  <c r="G625" i="2" a="1"/>
  <c r="G636" i="2" a="1"/>
  <c r="G641" i="2" a="1"/>
  <c r="G652" i="2" a="1"/>
  <c r="G657" i="2" a="1"/>
  <c r="G668" i="2" a="1"/>
  <c r="G673" i="2" a="1"/>
  <c r="G684" i="2" a="1"/>
  <c r="G689" i="2" a="1"/>
  <c r="G700" i="2" a="1"/>
  <c r="G705" i="2" a="1"/>
  <c r="G716" i="2" a="1"/>
  <c r="G721" i="2" a="1"/>
  <c r="G732" i="2" a="1"/>
  <c r="G737" i="2" a="1"/>
  <c r="G747" i="2" a="1"/>
  <c r="G751" i="2" a="1"/>
  <c r="G755" i="2" a="1"/>
  <c r="G759" i="2" a="1"/>
  <c r="G763" i="2" a="1"/>
  <c r="G767" i="2" a="1"/>
  <c r="G771" i="2" a="1"/>
  <c r="G775" i="2" a="1"/>
  <c r="G779" i="2" a="1"/>
  <c r="G783" i="2" a="1"/>
  <c r="G787" i="2" a="1"/>
  <c r="G791" i="2" a="1"/>
  <c r="G795" i="2" a="1"/>
  <c r="G799" i="2" a="1"/>
  <c r="G803" i="2" a="1"/>
  <c r="G807" i="2" a="1"/>
  <c r="G811" i="2" a="1"/>
  <c r="G815" i="2" a="1"/>
  <c r="G819" i="2" a="1"/>
  <c r="G823" i="2" a="1"/>
  <c r="G827" i="2" a="1"/>
  <c r="G831" i="2" a="1"/>
  <c r="G835" i="2" a="1"/>
  <c r="G839" i="2" a="1"/>
  <c r="G483" i="2" a="1"/>
  <c r="G555" i="2" a="1"/>
  <c r="G561" i="2" a="1"/>
  <c r="G568" i="2" a="1"/>
  <c r="G574" i="2" a="1"/>
  <c r="G587" i="2" a="1"/>
  <c r="G593" i="2" a="1"/>
  <c r="G599" i="2" a="1"/>
  <c r="G610" i="2" a="1"/>
  <c r="G615" i="2" a="1"/>
  <c r="G626" i="2" a="1"/>
  <c r="G631" i="2" a="1"/>
  <c r="G642" i="2" a="1"/>
  <c r="G647" i="2" a="1"/>
  <c r="G658" i="2" a="1"/>
  <c r="G663" i="2" a="1"/>
  <c r="G674" i="2" a="1"/>
  <c r="G679" i="2" a="1"/>
  <c r="G690" i="2" a="1"/>
  <c r="G695" i="2" a="1"/>
  <c r="G706" i="2" a="1"/>
  <c r="G711" i="2" a="1"/>
  <c r="G722" i="2" a="1"/>
  <c r="G727" i="2" a="1"/>
  <c r="G738" i="2" a="1"/>
  <c r="G743" i="2" a="1"/>
  <c r="G488" i="2" a="1"/>
  <c r="G531" i="2" a="1"/>
  <c r="G549" i="2" a="1"/>
  <c r="G556" i="2" a="1"/>
  <c r="G562" i="2" a="1"/>
  <c r="G575" i="2" a="1"/>
  <c r="G581" i="2" a="1"/>
  <c r="G588" i="2" a="1"/>
  <c r="G594" i="2" a="1"/>
  <c r="G600" i="2" a="1"/>
  <c r="G605" i="2" a="1"/>
  <c r="G616" i="2" a="1"/>
  <c r="G621" i="2" a="1"/>
  <c r="G632" i="2" a="1"/>
  <c r="G637" i="2" a="1"/>
  <c r="G648" i="2" a="1"/>
  <c r="G653" i="2" a="1"/>
  <c r="G664" i="2" a="1"/>
  <c r="G669" i="2" a="1"/>
  <c r="G680" i="2" a="1"/>
  <c r="G685" i="2" a="1"/>
  <c r="G696" i="2" a="1"/>
  <c r="G701" i="2" a="1"/>
  <c r="G712" i="2" a="1"/>
  <c r="G717" i="2" a="1"/>
  <c r="G728" i="2" a="1"/>
  <c r="G733" i="2" a="1"/>
  <c r="G744" i="2" a="1"/>
  <c r="G748" i="2" a="1"/>
  <c r="G752" i="2" a="1"/>
  <c r="G756" i="2" a="1"/>
  <c r="G760" i="2" a="1"/>
  <c r="G764" i="2" a="1"/>
  <c r="G768" i="2" a="1"/>
  <c r="G772" i="2" a="1"/>
  <c r="G776" i="2" a="1"/>
  <c r="G780" i="2" a="1"/>
  <c r="G784" i="2" a="1"/>
  <c r="G788" i="2" a="1"/>
  <c r="G792" i="2" a="1"/>
  <c r="G796" i="2" a="1"/>
  <c r="G800" i="2" a="1"/>
  <c r="G804" i="2" a="1"/>
  <c r="G808" i="2" a="1"/>
  <c r="G812" i="2" a="1"/>
  <c r="G816" i="2" a="1"/>
  <c r="G820" i="2" a="1"/>
  <c r="G824" i="2" a="1"/>
  <c r="G828" i="2" a="1"/>
  <c r="G832" i="2" a="1"/>
  <c r="G836" i="2" a="1"/>
  <c r="G840" i="2" a="1"/>
  <c r="G844" i="2" a="1"/>
  <c r="G848" i="2" a="1"/>
  <c r="G852" i="2" a="1"/>
  <c r="G856" i="2" a="1"/>
  <c r="G860" i="2" a="1"/>
  <c r="G864" i="2" a="1"/>
  <c r="G868" i="2" a="1"/>
  <c r="G872" i="2" a="1"/>
  <c r="G536" i="2" a="1"/>
  <c r="G550" i="2" a="1"/>
  <c r="G563" i="2" a="1"/>
  <c r="G569" i="2" a="1"/>
  <c r="G576" i="2" a="1"/>
  <c r="G582" i="2" a="1"/>
  <c r="G595" i="2" a="1"/>
  <c r="G606" i="2" a="1"/>
  <c r="G611" i="2" a="1"/>
  <c r="G622" i="2" a="1"/>
  <c r="G627" i="2" a="1"/>
  <c r="G638" i="2" a="1"/>
  <c r="G643" i="2" a="1"/>
  <c r="G654" i="2" a="1"/>
  <c r="G659" i="2" a="1"/>
  <c r="G670" i="2" a="1"/>
  <c r="G675" i="2" a="1"/>
  <c r="G686" i="2" a="1"/>
  <c r="G691" i="2" a="1"/>
  <c r="G702" i="2" a="1"/>
  <c r="G707" i="2" a="1"/>
  <c r="G718" i="2" a="1"/>
  <c r="G723" i="2" a="1"/>
  <c r="G734" i="2" a="1"/>
  <c r="G739" i="2" a="1"/>
  <c r="G499" i="2" a="1"/>
  <c r="G551" i="2" a="1"/>
  <c r="G557" i="2" a="1"/>
  <c r="G564" i="2" a="1"/>
  <c r="G570" i="2" a="1"/>
  <c r="G583" i="2" a="1"/>
  <c r="G589" i="2" a="1"/>
  <c r="G596" i="2" a="1"/>
  <c r="G601" i="2" a="1"/>
  <c r="G612" i="2" a="1"/>
  <c r="G617" i="2" a="1"/>
  <c r="G628" i="2" a="1"/>
  <c r="G633" i="2" a="1"/>
  <c r="G644" i="2" a="1"/>
  <c r="G649" i="2" a="1"/>
  <c r="G660" i="2" a="1"/>
  <c r="G665" i="2" a="1"/>
  <c r="G676" i="2" a="1"/>
  <c r="G681" i="2" a="1"/>
  <c r="G692" i="2" a="1"/>
  <c r="G697" i="2" a="1"/>
  <c r="G708" i="2" a="1"/>
  <c r="G713" i="2" a="1"/>
  <c r="G724" i="2" a="1"/>
  <c r="G729" i="2" a="1"/>
  <c r="G740" i="2" a="1"/>
  <c r="G745" i="2" a="1"/>
  <c r="G749" i="2" a="1"/>
  <c r="G753" i="2" a="1"/>
  <c r="G757" i="2" a="1"/>
  <c r="G761" i="2" a="1"/>
  <c r="G765" i="2" a="1"/>
  <c r="G769" i="2" a="1"/>
  <c r="G773" i="2" a="1"/>
  <c r="G777" i="2" a="1"/>
  <c r="G781" i="2" a="1"/>
  <c r="G785" i="2" a="1"/>
  <c r="G789" i="2" a="1"/>
  <c r="G793" i="2" a="1"/>
  <c r="G797" i="2" a="1"/>
  <c r="G801" i="2" a="1"/>
  <c r="G805" i="2" a="1"/>
  <c r="G809" i="2" a="1"/>
  <c r="G813" i="2" a="1"/>
  <c r="G817" i="2" a="1"/>
  <c r="G821" i="2" a="1"/>
  <c r="G825" i="2" a="1"/>
  <c r="G829" i="2" a="1"/>
  <c r="G833" i="2" a="1"/>
  <c r="G837" i="2" a="1"/>
  <c r="G841" i="2" a="1"/>
  <c r="G845" i="2" a="1"/>
  <c r="G849" i="2" a="1"/>
  <c r="G853" i="2" a="1"/>
  <c r="G857" i="2" a="1"/>
  <c r="G861" i="2" a="1"/>
  <c r="G865" i="2" a="1"/>
  <c r="G869" i="2" a="1"/>
  <c r="G504" i="2" a="1"/>
  <c r="G543" i="2" a="1"/>
  <c r="G552" i="2" a="1"/>
  <c r="G558" i="2" a="1"/>
  <c r="G571" i="2" a="1"/>
  <c r="G577" i="2" a="1"/>
  <c r="G584" i="2" a="1"/>
  <c r="G590" i="2" a="1"/>
  <c r="G602" i="2" a="1"/>
  <c r="G607" i="2" a="1"/>
  <c r="G618" i="2" a="1"/>
  <c r="G623" i="2" a="1"/>
  <c r="G634" i="2" a="1"/>
  <c r="G639" i="2" a="1"/>
  <c r="G650" i="2" a="1"/>
  <c r="G655" i="2" a="1"/>
  <c r="G666" i="2" a="1"/>
  <c r="G671" i="2" a="1"/>
  <c r="G682" i="2" a="1"/>
  <c r="G687" i="2" a="1"/>
  <c r="G698" i="2" a="1"/>
  <c r="G703" i="2" a="1"/>
  <c r="G714" i="2" a="1"/>
  <c r="G719" i="2" a="1"/>
  <c r="G730" i="2" a="1"/>
  <c r="G735" i="2" a="1"/>
  <c r="G559" i="2" a="1"/>
  <c r="G565" i="2" a="1"/>
  <c r="G572" i="2" a="1"/>
  <c r="G578" i="2" a="1"/>
  <c r="G591" i="2" a="1"/>
  <c r="G597" i="2" a="1"/>
  <c r="G608" i="2" a="1"/>
  <c r="G613" i="2" a="1"/>
  <c r="G624" i="2" a="1"/>
  <c r="G629" i="2" a="1"/>
  <c r="G640" i="2" a="1"/>
  <c r="G645" i="2" a="1"/>
  <c r="G656" i="2" a="1"/>
  <c r="G661" i="2" a="1"/>
  <c r="G672" i="2" a="1"/>
  <c r="G677" i="2" a="1"/>
  <c r="G688" i="2" a="1"/>
  <c r="G693" i="2" a="1"/>
  <c r="G704" i="2" a="1"/>
  <c r="G709" i="2" a="1"/>
  <c r="G720" i="2" a="1"/>
  <c r="G725" i="2" a="1"/>
  <c r="G736" i="2" a="1"/>
  <c r="G741" i="2" a="1"/>
  <c r="G746" i="2" a="1"/>
  <c r="G750" i="2" a="1"/>
  <c r="G754" i="2" a="1"/>
  <c r="G758" i="2" a="1"/>
  <c r="G762" i="2" a="1"/>
  <c r="G766" i="2" a="1"/>
  <c r="G770" i="2" a="1"/>
  <c r="G774" i="2" a="1"/>
  <c r="G778" i="2" a="1"/>
  <c r="G782" i="2" a="1"/>
  <c r="G786" i="2" a="1"/>
  <c r="G790" i="2" a="1"/>
  <c r="G794" i="2" a="1"/>
  <c r="G798" i="2" a="1"/>
  <c r="G802" i="2" a="1"/>
  <c r="G806" i="2" a="1"/>
  <c r="G810" i="2" a="1"/>
  <c r="G814" i="2" a="1"/>
  <c r="G818" i="2" a="1"/>
  <c r="G822" i="2" a="1"/>
  <c r="G826" i="2" a="1"/>
  <c r="G830" i="2" a="1"/>
  <c r="G515" i="2" a="1"/>
  <c r="G545" i="2" a="1"/>
  <c r="G553" i="2" a="1"/>
  <c r="G560" i="2" a="1"/>
  <c r="G566" i="2" a="1"/>
  <c r="G579" i="2" a="1"/>
  <c r="G585" i="2" a="1"/>
  <c r="G592" i="2" a="1"/>
  <c r="G598" i="2" a="1"/>
  <c r="G603" i="2" a="1"/>
  <c r="G614" i="2" a="1"/>
  <c r="G619" i="2" a="1"/>
  <c r="G630" i="2" a="1"/>
  <c r="G635" i="2" a="1"/>
  <c r="G646" i="2" a="1"/>
  <c r="G651" i="2" a="1"/>
  <c r="G662" i="2" a="1"/>
  <c r="G667" i="2" a="1"/>
  <c r="G678" i="2" a="1"/>
  <c r="G683" i="2" a="1"/>
  <c r="G694" i="2" a="1"/>
  <c r="G699" i="2" a="1"/>
  <c r="G710" i="2" a="1"/>
  <c r="G715" i="2" a="1"/>
  <c r="G726" i="2" a="1"/>
  <c r="G731" i="2" a="1"/>
  <c r="G742" i="2" a="1"/>
  <c r="G834" i="2" a="1"/>
  <c r="G854" i="2" a="1"/>
  <c r="G870" i="2" a="1"/>
  <c r="G879" i="2" a="1"/>
  <c r="G887" i="2" a="1"/>
  <c r="G895" i="2" a="1"/>
  <c r="G903" i="2" a="1"/>
  <c r="G911" i="2" a="1"/>
  <c r="G919" i="2" a="1"/>
  <c r="G927" i="2" a="1"/>
  <c r="G935" i="2" a="1"/>
  <c r="G943" i="2" a="1"/>
  <c r="G951" i="2" a="1"/>
  <c r="G959" i="2" a="1"/>
  <c r="G967" i="2" a="1"/>
  <c r="G974" i="2" a="1"/>
  <c r="G981" i="2" a="1"/>
  <c r="G987" i="2" a="1"/>
  <c r="G1000" i="2" a="1"/>
  <c r="G1006" i="2" a="1"/>
  <c r="G1013" i="2" a="1"/>
  <c r="G1019" i="2" a="1"/>
  <c r="G1032" i="2" a="1"/>
  <c r="G1038" i="2" a="1"/>
  <c r="G1045" i="2" a="1"/>
  <c r="G1051" i="2" a="1"/>
  <c r="G1064" i="2" a="1"/>
  <c r="G1070" i="2" a="1"/>
  <c r="G1077" i="2" a="1"/>
  <c r="G1074" i="2" a="1"/>
  <c r="G838" i="2" a="1"/>
  <c r="G855" i="2" a="1"/>
  <c r="G871" i="2" a="1"/>
  <c r="G880" i="2" a="1"/>
  <c r="G888" i="2" a="1"/>
  <c r="G896" i="2" a="1"/>
  <c r="G904" i="2" a="1"/>
  <c r="G912" i="2" a="1"/>
  <c r="G920" i="2" a="1"/>
  <c r="G928" i="2" a="1"/>
  <c r="G936" i="2" a="1"/>
  <c r="G944" i="2" a="1"/>
  <c r="G952" i="2" a="1"/>
  <c r="G960" i="2" a="1"/>
  <c r="G968" i="2" a="1"/>
  <c r="G975" i="2" a="1"/>
  <c r="G988" i="2" a="1"/>
  <c r="G994" i="2" a="1"/>
  <c r="G1001" i="2" a="1"/>
  <c r="G1007" i="2" a="1"/>
  <c r="G1020" i="2" a="1"/>
  <c r="G1026" i="2" a="1"/>
  <c r="G1033" i="2" a="1"/>
  <c r="G1039" i="2" a="1"/>
  <c r="G1052" i="2" a="1"/>
  <c r="G1058" i="2" a="1"/>
  <c r="G1065" i="2" a="1"/>
  <c r="G1071" i="2" a="1"/>
  <c r="G842" i="2" a="1"/>
  <c r="G858" i="2" a="1"/>
  <c r="G873" i="2" a="1"/>
  <c r="G881" i="2" a="1"/>
  <c r="G889" i="2" a="1"/>
  <c r="G897" i="2" a="1"/>
  <c r="G905" i="2" a="1"/>
  <c r="G913" i="2" a="1"/>
  <c r="G921" i="2" a="1"/>
  <c r="G929" i="2" a="1"/>
  <c r="G937" i="2" a="1"/>
  <c r="G945" i="2" a="1"/>
  <c r="G953" i="2" a="1"/>
  <c r="G961" i="2" a="1"/>
  <c r="G969" i="2" a="1"/>
  <c r="G976" i="2" a="1"/>
  <c r="G982" i="2" a="1"/>
  <c r="G989" i="2" a="1"/>
  <c r="G995" i="2" a="1"/>
  <c r="G1008" i="2" a="1"/>
  <c r="G1014" i="2" a="1"/>
  <c r="G1021" i="2" a="1"/>
  <c r="G1027" i="2" a="1"/>
  <c r="G1040" i="2" a="1"/>
  <c r="G1046" i="2" a="1"/>
  <c r="G1053" i="2" a="1"/>
  <c r="G1059" i="2" a="1"/>
  <c r="G1072" i="2" a="1"/>
  <c r="G1068" i="2" a="1"/>
  <c r="G843" i="2" a="1"/>
  <c r="G859" i="2" a="1"/>
  <c r="G874" i="2" a="1"/>
  <c r="G882" i="2" a="1"/>
  <c r="G890" i="2" a="1"/>
  <c r="G898" i="2" a="1"/>
  <c r="G906" i="2" a="1"/>
  <c r="G914" i="2" a="1"/>
  <c r="G922" i="2" a="1"/>
  <c r="G930" i="2" a="1"/>
  <c r="G938" i="2" a="1"/>
  <c r="G946" i="2" a="1"/>
  <c r="G954" i="2" a="1"/>
  <c r="G962" i="2" a="1"/>
  <c r="G970" i="2" a="1"/>
  <c r="G977" i="2" a="1"/>
  <c r="G983" i="2" a="1"/>
  <c r="G996" i="2" a="1"/>
  <c r="G1002" i="2" a="1"/>
  <c r="G1009" i="2" a="1"/>
  <c r="G1015" i="2" a="1"/>
  <c r="G1028" i="2" a="1"/>
  <c r="G1034" i="2" a="1"/>
  <c r="G1041" i="2" a="1"/>
  <c r="G1047" i="2" a="1"/>
  <c r="G1060" i="2" a="1"/>
  <c r="G1066" i="2" a="1"/>
  <c r="G1073" i="2" a="1"/>
  <c r="G846" i="2" a="1"/>
  <c r="G862" i="2" a="1"/>
  <c r="G875" i="2" a="1"/>
  <c r="G883" i="2" a="1"/>
  <c r="G891" i="2" a="1"/>
  <c r="G899" i="2" a="1"/>
  <c r="G907" i="2" a="1"/>
  <c r="G915" i="2" a="1"/>
  <c r="G923" i="2" a="1"/>
  <c r="G931" i="2" a="1"/>
  <c r="G939" i="2" a="1"/>
  <c r="G947" i="2" a="1"/>
  <c r="G955" i="2" a="1"/>
  <c r="G963" i="2" a="1"/>
  <c r="G971" i="2" a="1"/>
  <c r="G984" i="2" a="1"/>
  <c r="G990" i="2" a="1"/>
  <c r="G997" i="2" a="1"/>
  <c r="G1003" i="2" a="1"/>
  <c r="G1016" i="2" a="1"/>
  <c r="G1022" i="2" a="1"/>
  <c r="G1029" i="2" a="1"/>
  <c r="G1035" i="2" a="1"/>
  <c r="G1048" i="2" a="1"/>
  <c r="G1054" i="2" a="1"/>
  <c r="G1061" i="2" a="1"/>
  <c r="G1067" i="2" a="1"/>
  <c r="G1042" i="2" a="1"/>
  <c r="G847" i="2" a="1"/>
  <c r="G863" i="2" a="1"/>
  <c r="G876" i="2" a="1"/>
  <c r="G884" i="2" a="1"/>
  <c r="G892" i="2" a="1"/>
  <c r="G900" i="2" a="1"/>
  <c r="G908" i="2" a="1"/>
  <c r="G916" i="2" a="1"/>
  <c r="G924" i="2" a="1"/>
  <c r="G932" i="2" a="1"/>
  <c r="G940" i="2" a="1"/>
  <c r="G948" i="2" a="1"/>
  <c r="G956" i="2" a="1"/>
  <c r="G964" i="2" a="1"/>
  <c r="G972" i="2" a="1"/>
  <c r="G978" i="2" a="1"/>
  <c r="G985" i="2" a="1"/>
  <c r="G991" i="2" a="1"/>
  <c r="G1004" i="2" a="1"/>
  <c r="G1010" i="2" a="1"/>
  <c r="G1017" i="2" a="1"/>
  <c r="G1023" i="2" a="1"/>
  <c r="G1036" i="2" a="1"/>
  <c r="G1049" i="2" a="1"/>
  <c r="G1055" i="2" a="1"/>
  <c r="G850" i="2" a="1"/>
  <c r="G866" i="2" a="1"/>
  <c r="G877" i="2" a="1"/>
  <c r="G885" i="2" a="1"/>
  <c r="G893" i="2" a="1"/>
  <c r="G901" i="2" a="1"/>
  <c r="G909" i="2" a="1"/>
  <c r="G917" i="2" a="1"/>
  <c r="G925" i="2" a="1"/>
  <c r="G933" i="2" a="1"/>
  <c r="G941" i="2" a="1"/>
  <c r="G949" i="2" a="1"/>
  <c r="G957" i="2" a="1"/>
  <c r="G965" i="2" a="1"/>
  <c r="G973" i="2" a="1"/>
  <c r="G979" i="2" a="1"/>
  <c r="G992" i="2" a="1"/>
  <c r="G998" i="2" a="1"/>
  <c r="G1005" i="2" a="1"/>
  <c r="G1011" i="2" a="1"/>
  <c r="G1024" i="2" a="1"/>
  <c r="G1030" i="2" a="1"/>
  <c r="G1037" i="2" a="1"/>
  <c r="G1043" i="2" a="1"/>
  <c r="G1056" i="2" a="1"/>
  <c r="G1062" i="2" a="1"/>
  <c r="G1069" i="2" a="1"/>
  <c r="G1075" i="2" a="1"/>
  <c r="G851" i="2" a="1"/>
  <c r="G867" i="2" a="1"/>
  <c r="G878" i="2" a="1"/>
  <c r="G886" i="2" a="1"/>
  <c r="G894" i="2" a="1"/>
  <c r="G902" i="2" a="1"/>
  <c r="G910" i="2" a="1"/>
  <c r="G918" i="2" a="1"/>
  <c r="G926" i="2" a="1"/>
  <c r="G934" i="2" a="1"/>
  <c r="G942" i="2" a="1"/>
  <c r="G950" i="2" a="1"/>
  <c r="G958" i="2" a="1"/>
  <c r="G966" i="2" a="1"/>
  <c r="G980" i="2" a="1"/>
  <c r="G986" i="2" a="1"/>
  <c r="G993" i="2" a="1"/>
  <c r="G999" i="2" a="1"/>
  <c r="G1012" i="2" a="1"/>
  <c r="G1018" i="2" a="1"/>
  <c r="G1025" i="2" a="1"/>
  <c r="G1031" i="2" a="1"/>
  <c r="G1044" i="2" a="1"/>
  <c r="G1050" i="2" a="1"/>
  <c r="G1057" i="2" a="1"/>
  <c r="G1063" i="2" a="1"/>
  <c r="G1076" i="2" a="1"/>
  <c r="CD1081" i="1" a="1"/>
  <c r="CD1073" i="1" a="1"/>
  <c r="CD1065" i="1" a="1"/>
  <c r="CD1080" i="1" a="1"/>
  <c r="CD1072" i="1" a="1"/>
  <c r="CD1064" i="1" a="1"/>
  <c r="CD6" i="1" a="1"/>
  <c r="CD38" i="1" a="1"/>
  <c r="CD23" i="1" a="1"/>
  <c r="CD55" i="1" a="1"/>
  <c r="CD16" i="1" a="1"/>
  <c r="CD48" i="1" a="1"/>
  <c r="CD33" i="1" a="1"/>
  <c r="CD65" i="1" a="1"/>
  <c r="CD93" i="1" a="1"/>
  <c r="CD157" i="1" a="1"/>
  <c r="CD221" i="1" a="1"/>
  <c r="CD285" i="1" a="1"/>
  <c r="CD119" i="1" a="1"/>
  <c r="CD183" i="1" a="1"/>
  <c r="CD247" i="1" a="1"/>
  <c r="CD331" i="1" a="1"/>
  <c r="CD133" i="1" a="1"/>
  <c r="CD197" i="1" a="1"/>
  <c r="CD261" i="1" a="1"/>
  <c r="CD82" i="1" a="1"/>
  <c r="CD146" i="1" a="1"/>
  <c r="CD210" i="1" a="1"/>
  <c r="CD274" i="1" a="1"/>
  <c r="CD76" i="1" a="1"/>
  <c r="CD141" i="1" a="1"/>
  <c r="CD1079" i="1" a="1"/>
  <c r="CD1071" i="1" a="1"/>
  <c r="CD1063" i="1" a="1"/>
  <c r="CD10" i="1" a="1"/>
  <c r="CD42" i="1" a="1"/>
  <c r="CD27" i="1" a="1"/>
  <c r="CD59" i="1" a="1"/>
  <c r="CD20" i="1" a="1"/>
  <c r="CD52" i="1" a="1"/>
  <c r="CD37" i="1" a="1"/>
  <c r="CD69" i="1" a="1"/>
  <c r="CD99" i="1" a="1"/>
  <c r="CD163" i="1" a="1"/>
  <c r="CD227" i="1" a="1"/>
  <c r="CD291" i="1" a="1"/>
  <c r="CD132" i="1" a="1"/>
  <c r="CD196" i="1" a="1"/>
  <c r="CD260" i="1" a="1"/>
  <c r="CD62" i="1" a="1"/>
  <c r="CD139" i="1" a="1"/>
  <c r="CD203" i="1" a="1"/>
  <c r="CD267" i="1" a="1"/>
  <c r="CD89" i="1" a="1"/>
  <c r="CD153" i="1" a="1"/>
  <c r="CD217" i="1" a="1"/>
  <c r="CD281" i="1" a="1"/>
  <c r="CD83" i="1" a="1"/>
  <c r="CD147" i="1" a="1"/>
  <c r="CD211" i="1" a="1"/>
  <c r="CD275" i="1" a="1"/>
  <c r="CD90" i="1" a="1"/>
  <c r="CD154" i="1" a="1"/>
  <c r="CD218" i="1" a="1"/>
  <c r="CD282" i="1" a="1"/>
  <c r="CD92" i="1" a="1"/>
  <c r="CD175" i="1" a="1"/>
  <c r="CD337" i="1" a="1"/>
  <c r="CD411" i="1" a="1"/>
  <c r="CD475" i="1" a="1"/>
  <c r="CD539" i="1" a="1"/>
  <c r="CD572" i="1" a="1"/>
  <c r="CD604" i="1" a="1"/>
  <c r="CD636" i="1" a="1"/>
  <c r="CD117" i="1" a="1"/>
  <c r="CD321" i="1" a="1"/>
  <c r="CD390" i="1" a="1"/>
  <c r="CD454" i="1" a="1"/>
  <c r="CD518" i="1" a="1"/>
  <c r="CD258" i="1" a="1"/>
  <c r="CD364" i="1" a="1"/>
  <c r="CD428" i="1" a="1"/>
  <c r="CD492" i="1" a="1"/>
  <c r="CD549" i="1" a="1"/>
  <c r="CD581" i="1" a="1"/>
  <c r="CD613" i="1" a="1"/>
  <c r="CD645" i="1" a="1"/>
  <c r="CD677" i="1" a="1"/>
  <c r="CD709" i="1" a="1"/>
  <c r="CD187" i="1" a="1"/>
  <c r="CD348" i="1" a="1"/>
  <c r="CD413" i="1" a="1"/>
  <c r="CD477" i="1" a="1"/>
  <c r="CD541" i="1" a="1"/>
  <c r="CD308" i="1" a="1"/>
  <c r="CD376" i="1" a="1"/>
  <c r="CD440" i="1" a="1"/>
  <c r="CD504" i="1" a="1"/>
  <c r="CD558" i="1" a="1"/>
  <c r="CD590" i="1" a="1"/>
  <c r="CD622" i="1" a="1"/>
  <c r="CD654" i="1" a="1"/>
  <c r="CD245" i="1" a="1"/>
  <c r="CD366" i="1" a="1"/>
  <c r="CD430" i="1" a="1"/>
  <c r="CD494" i="1" a="1"/>
  <c r="CD149" i="1" a="1"/>
  <c r="CD336" i="1" a="1"/>
  <c r="CD394" i="1" a="1"/>
  <c r="CD458" i="1" a="1"/>
  <c r="CD522" i="1" a="1"/>
  <c r="CD603" i="1" a="1"/>
  <c r="CD727" i="1" a="1"/>
  <c r="CD792" i="1" a="1"/>
  <c r="CD856" i="1" a="1"/>
  <c r="CD920" i="1" a="1"/>
  <c r="CD984" i="1" a="1"/>
  <c r="CD1055" i="1" a="1"/>
  <c r="CD944" i="1" a="1"/>
  <c r="CD543" i="1" a="1"/>
  <c r="CD711" i="1" a="1"/>
  <c r="CD793" i="1" a="1"/>
  <c r="CD857" i="1" a="1"/>
  <c r="CD921" i="1" a="1"/>
  <c r="CD985" i="1" a="1"/>
  <c r="CD1049" i="1" a="1"/>
  <c r="CD1015" i="1" a="1"/>
  <c r="CD643" i="1" a="1"/>
  <c r="CD736" i="1" a="1"/>
  <c r="CD800" i="1" a="1"/>
  <c r="CD864" i="1" a="1"/>
  <c r="CD928" i="1" a="1"/>
  <c r="CD992" i="1" a="1"/>
  <c r="CD1056" i="1" a="1"/>
  <c r="CD1021" i="1" a="1"/>
  <c r="CD615" i="1" a="1"/>
  <c r="CD730" i="1" a="1"/>
  <c r="CD795" i="1" a="1"/>
  <c r="CD859" i="1" a="1"/>
  <c r="CD923" i="1" a="1"/>
  <c r="CD987" i="1" a="1"/>
  <c r="CD1051" i="1" a="1"/>
  <c r="CD887" i="1" a="1"/>
  <c r="CD516" i="1" a="1"/>
  <c r="CD704" i="1" a="1"/>
  <c r="CD770" i="1" a="1"/>
  <c r="CD834" i="1" a="1"/>
  <c r="CD898" i="1" a="1"/>
  <c r="CD962" i="1" a="1"/>
  <c r="CD1026" i="1" a="1"/>
  <c r="CD823" i="1" a="1"/>
  <c r="CD559" i="1" a="1"/>
  <c r="CD739" i="1" a="1"/>
  <c r="CD803" i="1" a="1"/>
  <c r="CD867" i="1" a="1"/>
  <c r="CD931" i="1" a="1"/>
  <c r="CD995" i="1" a="1"/>
  <c r="CD1059" i="1" a="1"/>
  <c r="CD1078" i="1" a="1"/>
  <c r="CD1070" i="1" a="1"/>
  <c r="CD1062" i="1" a="1"/>
  <c r="CD14" i="1" a="1"/>
  <c r="CD46" i="1" a="1"/>
  <c r="CD31" i="1" a="1"/>
  <c r="CD63" i="1" a="1"/>
  <c r="CD24" i="1" a="1"/>
  <c r="CD9" i="1" a="1"/>
  <c r="CD41" i="1" a="1"/>
  <c r="CD73" i="1" a="1"/>
  <c r="CD112" i="1" a="1"/>
  <c r="CD176" i="1" a="1"/>
  <c r="CD240" i="1" a="1"/>
  <c r="CD72" i="1" a="1"/>
  <c r="CD138" i="1" a="1"/>
  <c r="CD202" i="1" a="1"/>
  <c r="CD266" i="1" a="1"/>
  <c r="CD88" i="1" a="1"/>
  <c r="CD152" i="1" a="1"/>
  <c r="CD216" i="1" a="1"/>
  <c r="CD280" i="1" a="1"/>
  <c r="CD95" i="1" a="1"/>
  <c r="CD159" i="1" a="1"/>
  <c r="CD223" i="1" a="1"/>
  <c r="CD287" i="1" a="1"/>
  <c r="CD96" i="1" a="1"/>
  <c r="CD160" i="1" a="1"/>
  <c r="CD224" i="1" a="1"/>
  <c r="CD288" i="1" a="1"/>
  <c r="CD97" i="1" a="1"/>
  <c r="CD161" i="1" a="1"/>
  <c r="CD225" i="1" a="1"/>
  <c r="CD289" i="1" a="1"/>
  <c r="CD98" i="1" a="1"/>
  <c r="CD201" i="1" a="1"/>
  <c r="CD352" i="1" a="1"/>
  <c r="CD416" i="1" a="1"/>
  <c r="CD480" i="1" a="1"/>
  <c r="CD544" i="1" a="1"/>
  <c r="CD576" i="1" a="1"/>
  <c r="CD608" i="1" a="1"/>
  <c r="CD640" i="1" a="1"/>
  <c r="CD155" i="1" a="1"/>
  <c r="CD338" i="1" a="1"/>
  <c r="CD401" i="1" a="1"/>
  <c r="CD465" i="1" a="1"/>
  <c r="CD529" i="1" a="1"/>
  <c r="CD284" i="1" a="1"/>
  <c r="CD375" i="1" a="1"/>
  <c r="CD439" i="1" a="1"/>
  <c r="CD503" i="1" a="1"/>
  <c r="CD553" i="1" a="1"/>
  <c r="CD585" i="1" a="1"/>
  <c r="CD617" i="1" a="1"/>
  <c r="CD649" i="1" a="1"/>
  <c r="CD681" i="1" a="1"/>
  <c r="CD713" i="1" a="1"/>
  <c r="CD213" i="1" a="1"/>
  <c r="CD354" i="1" a="1"/>
  <c r="CD418" i="1" a="1"/>
  <c r="CD482" i="1" a="1"/>
  <c r="CD85" i="1" a="1"/>
  <c r="CD316" i="1" a="1"/>
  <c r="CD387" i="1" a="1"/>
  <c r="CD451" i="1" a="1"/>
  <c r="CD515" i="1" a="1"/>
  <c r="CD562" i="1" a="1"/>
  <c r="CD594" i="1" a="1"/>
  <c r="CD626" i="1" a="1"/>
  <c r="CD658" i="1" a="1"/>
  <c r="CD270" i="1" a="1"/>
  <c r="CD377" i="1" a="1"/>
  <c r="CD441" i="1" a="1"/>
  <c r="CD505" i="1" a="1"/>
  <c r="CD174" i="1" a="1"/>
  <c r="CD345" i="1" a="1"/>
  <c r="CD405" i="1" a="1"/>
  <c r="CD469" i="1" a="1"/>
  <c r="CD533" i="1" a="1"/>
  <c r="CD635" i="1" a="1"/>
  <c r="CD735" i="1" a="1"/>
  <c r="CD799" i="1" a="1"/>
  <c r="CD863" i="1" a="1"/>
  <c r="CD927" i="1" a="1"/>
  <c r="CD991" i="1" a="1"/>
  <c r="CD595" i="1" a="1"/>
  <c r="CD1002" i="1" a="1"/>
  <c r="CD575" i="1" a="1"/>
  <c r="CD742" i="1" a="1"/>
  <c r="CD806" i="1" a="1"/>
  <c r="CD870" i="1" a="1"/>
  <c r="CD934" i="1" a="1"/>
  <c r="CD998" i="1" a="1"/>
  <c r="CD356" i="1" a="1"/>
  <c r="CD169" i="1" a="1"/>
  <c r="CD670" i="1" a="1"/>
  <c r="CD743" i="1" a="1"/>
  <c r="CD807" i="1" a="1"/>
  <c r="CD871" i="1" a="1"/>
  <c r="CD935" i="1" a="1"/>
  <c r="CD999" i="1" a="1"/>
  <c r="CD399" i="1" a="1"/>
  <c r="CD194" i="1" a="1"/>
  <c r="CD647" i="1" a="1"/>
  <c r="CD737" i="1" a="1"/>
  <c r="CD801" i="1" a="1"/>
  <c r="CD865" i="1" a="1"/>
  <c r="CD929" i="1" a="1"/>
  <c r="CD993" i="1" a="1"/>
  <c r="CD1057" i="1" a="1"/>
  <c r="CD938" i="1" a="1"/>
  <c r="CD555" i="1" a="1"/>
  <c r="CD715" i="1" a="1"/>
  <c r="CD776" i="1" a="1"/>
  <c r="CD840" i="1" a="1"/>
  <c r="CD904" i="1" a="1"/>
  <c r="CD968" i="1" a="1"/>
  <c r="CD1039" i="1" a="1"/>
  <c r="CD880" i="1" a="1"/>
  <c r="CD591" i="1" a="1"/>
  <c r="CD745" i="1" a="1"/>
  <c r="CD809" i="1" a="1"/>
  <c r="CD873" i="1" a="1"/>
  <c r="CD937" i="1" a="1"/>
  <c r="CD1001" i="1" a="1"/>
  <c r="CD527" i="1" a="1"/>
  <c r="CD1077" i="1" a="1"/>
  <c r="CD1061" i="1" a="1"/>
  <c r="CD30" i="1" a="1"/>
  <c r="CD39" i="1" a="1"/>
  <c r="CD12" i="1" a="1"/>
  <c r="CD21" i="1" a="1"/>
  <c r="CD77" i="1" a="1"/>
  <c r="CD144" i="1" a="1"/>
  <c r="CD253" i="1" a="1"/>
  <c r="CD113" i="1" a="1"/>
  <c r="CD228" i="1" a="1"/>
  <c r="CD94" i="1" a="1"/>
  <c r="CD184" i="1" a="1"/>
  <c r="CD293" i="1" a="1"/>
  <c r="CD140" i="1" a="1"/>
  <c r="CD249" i="1" a="1"/>
  <c r="CD102" i="1" a="1"/>
  <c r="CD192" i="1" a="1"/>
  <c r="CD269" i="1" a="1"/>
  <c r="CD116" i="1" a="1"/>
  <c r="CD193" i="1" a="1"/>
  <c r="CD276" i="1" a="1"/>
  <c r="CD111" i="1" a="1"/>
  <c r="CD312" i="1" a="1"/>
  <c r="CD400" i="1" a="1"/>
  <c r="CD496" i="1" a="1"/>
  <c r="CD560" i="1" a="1"/>
  <c r="CD600" i="1" a="1"/>
  <c r="CD648" i="1" a="1"/>
  <c r="CD283" i="1" a="1"/>
  <c r="CD385" i="1" a="1"/>
  <c r="CD481" i="1" a="1"/>
  <c r="CD156" i="1" a="1"/>
  <c r="CD359" i="1" a="1"/>
  <c r="CD455" i="1" a="1"/>
  <c r="CD535" i="1" a="1"/>
  <c r="CD577" i="1" a="1"/>
  <c r="CD625" i="1" a="1"/>
  <c r="CD665" i="1" a="1"/>
  <c r="CD705" i="1" a="1"/>
  <c r="CD264" i="1" a="1"/>
  <c r="CD386" i="1" a="1"/>
  <c r="CD466" i="1" a="1"/>
  <c r="CD162" i="1" a="1"/>
  <c r="CD355" i="1" a="1"/>
  <c r="CD435" i="1" a="1"/>
  <c r="CD531" i="1" a="1"/>
  <c r="CD578" i="1" a="1"/>
  <c r="CD618" i="1" a="1"/>
  <c r="CD666" i="1" a="1"/>
  <c r="CD334" i="1" a="1"/>
  <c r="CD425" i="1" a="1"/>
  <c r="CD521" i="1" a="1"/>
  <c r="CD310" i="1" a="1"/>
  <c r="CD389" i="1" a="1"/>
  <c r="CD485" i="1" a="1"/>
  <c r="CD452" i="1" a="1"/>
  <c r="CD719" i="1" a="1"/>
  <c r="CD818" i="1" a="1"/>
  <c r="CD895" i="1" a="1"/>
  <c r="CD978" i="1" a="1"/>
  <c r="CD707" i="1" a="1"/>
  <c r="CD372" i="1" a="1"/>
  <c r="CD700" i="1" a="1"/>
  <c r="CD819" i="1" a="1"/>
  <c r="CD902" i="1" a="1"/>
  <c r="CD979" i="1" a="1"/>
  <c r="CD765" i="1" a="1"/>
  <c r="CD547" i="1" a="1"/>
  <c r="CD728" i="1" a="1"/>
  <c r="CD826" i="1" a="1"/>
  <c r="CD903" i="1" a="1"/>
  <c r="CD986" i="1" a="1"/>
  <c r="CD759" i="1" a="1"/>
  <c r="CD511" i="1" a="1"/>
  <c r="CD722" i="1" a="1"/>
  <c r="CD820" i="1" a="1"/>
  <c r="CD897" i="1" a="1"/>
  <c r="CD980" i="1" a="1"/>
  <c r="CD484" i="1" a="1"/>
  <c r="CD344" i="1" a="1"/>
  <c r="CD694" i="1" a="1"/>
  <c r="CD789" i="1" a="1"/>
  <c r="CD872" i="1" a="1"/>
  <c r="CD949" i="1" a="1"/>
  <c r="CD1058" i="1" a="1"/>
  <c r="CD350" i="1" a="1"/>
  <c r="CD706" i="1" a="1"/>
  <c r="CD828" i="1" a="1"/>
  <c r="CD905" i="1" a="1"/>
  <c r="CD988" i="1" a="1"/>
  <c r="CD989" i="1" a="1"/>
  <c r="CD663" i="1" a="1"/>
  <c r="CD740" i="1" a="1"/>
  <c r="CD804" i="1" a="1"/>
  <c r="CD868" i="1" a="1"/>
  <c r="CD932" i="1" a="1"/>
  <c r="CD996" i="1" a="1"/>
  <c r="CD1060" i="1" a="1"/>
  <c r="CD951" i="1" a="1"/>
  <c r="CD397" i="1" a="1"/>
  <c r="CD536" i="1" a="1"/>
  <c r="CD630" i="1" a="1"/>
  <c r="CD342" i="1" a="1"/>
  <c r="CD526" i="1" a="1"/>
  <c r="CD410" i="1" a="1"/>
  <c r="CD495" i="1" a="1"/>
  <c r="CD824" i="1" a="1"/>
  <c r="CD997" i="1" a="1"/>
  <c r="CD415" i="1" a="1"/>
  <c r="CD748" i="1" a="1"/>
  <c r="CD908" i="1" a="1"/>
  <c r="CD816" i="1" a="1"/>
  <c r="CD832" i="1" a="1"/>
  <c r="CD1005" i="1" a="1"/>
  <c r="CD551" i="1" a="1"/>
  <c r="CD750" i="1" a="1"/>
  <c r="CD910" i="1" a="1"/>
  <c r="CD686" i="1" a="1"/>
  <c r="CD723" i="1" a="1"/>
  <c r="CD879" i="1" a="1"/>
  <c r="CD271" i="1" a="1"/>
  <c r="CD758" i="1" a="1"/>
  <c r="CD918" i="1" a="1"/>
  <c r="CD297" i="1" a="1"/>
  <c r="CD747" i="1" a="1"/>
  <c r="CD875" i="1" a="1"/>
  <c r="CD1076" i="1" a="1"/>
  <c r="CD34" i="1" a="1"/>
  <c r="CD43" i="1" a="1"/>
  <c r="CD28" i="1" a="1"/>
  <c r="CD25" i="1" a="1"/>
  <c r="CD60" i="1" a="1"/>
  <c r="CD150" i="1" a="1"/>
  <c r="CD259" i="1" a="1"/>
  <c r="CD145" i="1" a="1"/>
  <c r="CD234" i="1" a="1"/>
  <c r="CD101" i="1" a="1"/>
  <c r="CD190" i="1" a="1"/>
  <c r="CD299" i="1" a="1"/>
  <c r="CD172" i="1" a="1"/>
  <c r="CD255" i="1" a="1"/>
  <c r="CD109" i="1" a="1"/>
  <c r="CD198" i="1" a="1"/>
  <c r="CD294" i="1" a="1"/>
  <c r="CD122" i="1" a="1"/>
  <c r="CD199" i="1" a="1"/>
  <c r="CD295" i="1" a="1"/>
  <c r="CD124" i="1" a="1"/>
  <c r="CD320" i="1" a="1"/>
  <c r="CD427" i="1" a="1"/>
  <c r="CD507" i="1" a="1"/>
  <c r="CD564" i="1" a="1"/>
  <c r="CD612" i="1" a="1"/>
  <c r="CD652" i="1" a="1"/>
  <c r="CD303" i="1" a="1"/>
  <c r="CD406" i="1" a="1"/>
  <c r="CD486" i="1" a="1"/>
  <c r="CD207" i="1" a="1"/>
  <c r="CD380" i="1" a="1"/>
  <c r="CD460" i="1" a="1"/>
  <c r="CD540" i="1" a="1"/>
  <c r="CD589" i="1" a="1"/>
  <c r="CD629" i="1" a="1"/>
  <c r="CD669" i="1" a="1"/>
  <c r="CD717" i="1" a="1"/>
  <c r="CD305" i="1" a="1"/>
  <c r="CD493" i="1" a="1"/>
  <c r="CD188" i="1" a="1"/>
  <c r="CD360" i="1" a="1"/>
  <c r="CD456" i="1" a="1"/>
  <c r="CD582" i="1" a="1"/>
  <c r="CD91" i="1" a="1"/>
  <c r="CD446" i="1" a="1"/>
  <c r="CD319" i="1" a="1"/>
  <c r="CD490" i="1" a="1"/>
  <c r="CD741" i="1" a="1"/>
  <c r="CD901" i="1" a="1"/>
  <c r="CD746" i="1" a="1"/>
  <c r="CD825" i="1" a="1"/>
  <c r="CD1004" i="1" a="1"/>
  <c r="CD579" i="1" a="1"/>
  <c r="CD749" i="1" a="1"/>
  <c r="CD909" i="1" a="1"/>
  <c r="CD810" i="1" a="1"/>
  <c r="CD827" i="1" a="1"/>
  <c r="CD1006" i="1" a="1"/>
  <c r="CD388" i="1" a="1"/>
  <c r="CD802" i="1" a="1"/>
  <c r="CD975" i="1" a="1"/>
  <c r="CD436" i="1" a="1"/>
  <c r="CD835" i="1" a="1"/>
  <c r="CD1014" i="1" a="1"/>
  <c r="CD676" i="1" a="1"/>
  <c r="CD811" i="1" a="1"/>
  <c r="CD939" i="1" a="1"/>
  <c r="CD1075" i="1" a="1"/>
  <c r="CD50" i="1" a="1"/>
  <c r="CD47" i="1" a="1"/>
  <c r="CD32" i="1" a="1"/>
  <c r="CD29" i="1" a="1"/>
  <c r="CD70" i="1" a="1"/>
  <c r="CD182" i="1" a="1"/>
  <c r="CD272" i="1" a="1"/>
  <c r="CD151" i="1" a="1"/>
  <c r="CD241" i="1" a="1"/>
  <c r="CD107" i="1" a="1"/>
  <c r="CD222" i="1" a="1"/>
  <c r="CD64" i="1" a="1"/>
  <c r="CD178" i="1" a="1"/>
  <c r="CD268" i="1" a="1"/>
  <c r="CD115" i="1" a="1"/>
  <c r="CD205" i="1" a="1"/>
  <c r="CD301" i="1" a="1"/>
  <c r="CD129" i="1" a="1"/>
  <c r="CD212" i="1" a="1"/>
  <c r="CD307" i="1" a="1"/>
  <c r="CD130" i="1" a="1"/>
  <c r="CD329" i="1" a="1"/>
  <c r="CD432" i="1" a="1"/>
  <c r="CD512" i="1" a="1"/>
  <c r="CD568" i="1" a="1"/>
  <c r="CD616" i="1" a="1"/>
  <c r="CD656" i="1" a="1"/>
  <c r="CD313" i="1" a="1"/>
  <c r="CD417" i="1" a="1"/>
  <c r="CD497" i="1" a="1"/>
  <c r="CD233" i="1" a="1"/>
  <c r="CD391" i="1" a="1"/>
  <c r="CD471" i="1" a="1"/>
  <c r="CD545" i="1" a="1"/>
  <c r="CD593" i="1" a="1"/>
  <c r="CD633" i="1" a="1"/>
  <c r="CD673" i="1" a="1"/>
  <c r="CD721" i="1" a="1"/>
  <c r="CD314" i="1" a="1"/>
  <c r="CD402" i="1" a="1"/>
  <c r="CD498" i="1" a="1"/>
  <c r="CD239" i="1" a="1"/>
  <c r="CD371" i="1" a="1"/>
  <c r="CD467" i="1" a="1"/>
  <c r="CD546" i="1" a="1"/>
  <c r="CD586" i="1" a="1"/>
  <c r="CD634" i="1" a="1"/>
  <c r="CD142" i="1" a="1"/>
  <c r="CD361" i="1" a="1"/>
  <c r="CD457" i="1" a="1"/>
  <c r="CD537" i="1" a="1"/>
  <c r="CD328" i="1" a="1"/>
  <c r="CD421" i="1" a="1"/>
  <c r="CD501" i="1" a="1"/>
  <c r="CD571" i="1" a="1"/>
  <c r="CD754" i="1" a="1"/>
  <c r="CD831" i="1" a="1"/>
  <c r="CD914" i="1" a="1"/>
  <c r="CD1010" i="1" a="1"/>
  <c r="CD797" i="1" a="1"/>
  <c r="CD500" i="1" a="1"/>
  <c r="CD755" i="1" a="1"/>
  <c r="CD838" i="1" a="1"/>
  <c r="CD915" i="1" a="1"/>
  <c r="CD1011" i="1" a="1"/>
  <c r="CD874" i="1" a="1"/>
  <c r="CD611" i="1" a="1"/>
  <c r="CD762" i="1" a="1"/>
  <c r="CD839" i="1" a="1"/>
  <c r="CD922" i="1" a="1"/>
  <c r="CD1018" i="1" a="1"/>
  <c r="CD861" i="1" a="1"/>
  <c r="CD583" i="1" a="1"/>
  <c r="CD756" i="1" a="1"/>
  <c r="CD833" i="1" a="1"/>
  <c r="CD916" i="1" a="1"/>
  <c r="CD1012" i="1" a="1"/>
  <c r="CD752" i="1" a="1"/>
  <c r="CD431" i="1" a="1"/>
  <c r="CD731" i="1" a="1"/>
  <c r="CD808" i="1" a="1"/>
  <c r="CD885" i="1" a="1"/>
  <c r="CD981" i="1" a="1"/>
  <c r="CD659" i="1" a="1"/>
  <c r="CD479" i="1" a="1"/>
  <c r="CD764" i="1" a="1"/>
  <c r="CD841" i="1" a="1"/>
  <c r="CD924" i="1" a="1"/>
  <c r="CD1020" i="1" a="1"/>
  <c r="CD404" i="1" a="1"/>
  <c r="CD687" i="1" a="1"/>
  <c r="CD753" i="1" a="1"/>
  <c r="CD817" i="1" a="1"/>
  <c r="CD881" i="1" a="1"/>
  <c r="CD945" i="1" a="1"/>
  <c r="CD1009" i="1" a="1"/>
  <c r="CD563" i="1" a="1"/>
  <c r="CD1047" i="1" a="1"/>
  <c r="CD1074" i="1" a="1"/>
  <c r="CD7" i="1" a="1"/>
  <c r="CD51" i="1" a="1"/>
  <c r="CD36" i="1" a="1"/>
  <c r="CD45" i="1" a="1"/>
  <c r="CD80" i="1" a="1"/>
  <c r="CD189" i="1" a="1"/>
  <c r="CD278" i="1" a="1"/>
  <c r="CD164" i="1" a="1"/>
  <c r="CD273" i="1" a="1"/>
  <c r="CD120" i="1" a="1"/>
  <c r="CD229" i="1" a="1"/>
  <c r="CD74" i="1" a="1"/>
  <c r="CD185" i="1" a="1"/>
  <c r="CD300" i="1" a="1"/>
  <c r="CD128" i="1" a="1"/>
  <c r="CD230" i="1" a="1"/>
  <c r="CD306" i="1" a="1"/>
  <c r="CD135" i="1" a="1"/>
  <c r="CD231" i="1" a="1"/>
  <c r="CD323" i="1" a="1"/>
  <c r="CD137" i="1" a="1"/>
  <c r="CD363" i="1" a="1"/>
  <c r="CD443" i="1" a="1"/>
  <c r="CD523" i="1" a="1"/>
  <c r="CD580" i="1" a="1"/>
  <c r="CD620" i="1" a="1"/>
  <c r="CD660" i="1" a="1"/>
  <c r="CD346" i="1" a="1"/>
  <c r="CD422" i="1" a="1"/>
  <c r="CD502" i="1" a="1"/>
  <c r="CD304" i="1" a="1"/>
  <c r="CD396" i="1" a="1"/>
  <c r="CD476" i="1" a="1"/>
  <c r="CD557" i="1" a="1"/>
  <c r="CD597" i="1" a="1"/>
  <c r="CD637" i="1" a="1"/>
  <c r="CD685" i="1" a="1"/>
  <c r="CD725" i="1" a="1"/>
  <c r="CD324" i="1" a="1"/>
  <c r="CD429" i="1" a="1"/>
  <c r="CD509" i="1" a="1"/>
  <c r="CD265" i="1" a="1"/>
  <c r="CD392" i="1" a="1"/>
  <c r="CD472" i="1" a="1"/>
  <c r="CD550" i="1" a="1"/>
  <c r="CD1069" i="1" a="1"/>
  <c r="CD18" i="1" a="1"/>
  <c r="CD71" i="1" a="1"/>
  <c r="CD53" i="1" a="1"/>
  <c r="CD208" i="1" a="1"/>
  <c r="CD177" i="1" a="1"/>
  <c r="CD158" i="1" a="1"/>
  <c r="CD114" i="1" a="1"/>
  <c r="CD327" i="1" a="1"/>
  <c r="CD243" i="1" a="1"/>
  <c r="CD167" i="1" a="1"/>
  <c r="CD58" i="1" a="1"/>
  <c r="CD379" i="1" a="1"/>
  <c r="CD548" i="1" a="1"/>
  <c r="CD628" i="1" a="1"/>
  <c r="CD358" i="1" a="1"/>
  <c r="CD534" i="1" a="1"/>
  <c r="CD412" i="1" a="1"/>
  <c r="CD565" i="1" a="1"/>
  <c r="CD653" i="1" a="1"/>
  <c r="CD733" i="1" a="1"/>
  <c r="CD445" i="1" a="1"/>
  <c r="CD333" i="1" a="1"/>
  <c r="CD488" i="1" a="1"/>
  <c r="CD602" i="1" a="1"/>
  <c r="CD662" i="1" a="1"/>
  <c r="CD398" i="1" a="1"/>
  <c r="CD542" i="1" a="1"/>
  <c r="CD373" i="1" a="1"/>
  <c r="CD517" i="1" a="1"/>
  <c r="CD710" i="1" a="1"/>
  <c r="CD869" i="1" a="1"/>
  <c r="CD1016" i="1" a="1"/>
  <c r="CD143" i="1" a="1"/>
  <c r="CD774" i="1" a="1"/>
  <c r="CD889" i="1" a="1"/>
  <c r="CD1036" i="1" a="1"/>
  <c r="CD680" i="1" a="1"/>
  <c r="CD794" i="1" a="1"/>
  <c r="CD954" i="1" a="1"/>
  <c r="CD696" i="1" a="1"/>
  <c r="CD692" i="1" a="1"/>
  <c r="CD846" i="1" a="1"/>
  <c r="CD961" i="1" a="1"/>
  <c r="CD829" i="1" a="1"/>
  <c r="CD683" i="1" a="1"/>
  <c r="CD847" i="1" a="1"/>
  <c r="CD994" i="1" a="1"/>
  <c r="CD976" i="1" a="1"/>
  <c r="CD777" i="1" a="1"/>
  <c r="CD899" i="1" a="1"/>
  <c r="CD1046" i="1" a="1"/>
  <c r="CD698" i="1" a="1"/>
  <c r="CD785" i="1" a="1"/>
  <c r="CD900" i="1" a="1"/>
  <c r="CD990" i="1" a="1"/>
  <c r="CD675" i="1" a="1"/>
  <c r="CD1068" i="1" a="1"/>
  <c r="CD22" i="1" a="1"/>
  <c r="CD75" i="1" a="1"/>
  <c r="CD57" i="1" a="1"/>
  <c r="CD214" i="1" a="1"/>
  <c r="CD209" i="1" a="1"/>
  <c r="CD165" i="1" a="1"/>
  <c r="CD121" i="1" a="1"/>
  <c r="CD343" i="1" a="1"/>
  <c r="CD256" i="1" a="1"/>
  <c r="CD180" i="1" a="1"/>
  <c r="CD79" i="1" a="1"/>
  <c r="CD384" i="1" a="1"/>
  <c r="CD552" i="1" a="1"/>
  <c r="CD632" i="1" a="1"/>
  <c r="CD369" i="1" a="1"/>
  <c r="CD68" i="1" a="1"/>
  <c r="CD423" i="1" a="1"/>
  <c r="CD569" i="1" a="1"/>
  <c r="CD657" i="1" a="1"/>
  <c r="CD78" i="1" a="1"/>
  <c r="CD450" i="1" a="1"/>
  <c r="CD341" i="1" a="1"/>
  <c r="CD606" i="1" a="1"/>
  <c r="CD168" i="1" a="1"/>
  <c r="CD409" i="1" a="1"/>
  <c r="CD104" i="1" a="1"/>
  <c r="CD378" i="1" a="1"/>
  <c r="CD538" i="1" a="1"/>
  <c r="CD760" i="1" a="1"/>
  <c r="CD882" i="1" a="1"/>
  <c r="CD1023" i="1" a="1"/>
  <c r="CD318" i="1" a="1"/>
  <c r="CD780" i="1" a="1"/>
  <c r="CD940" i="1" a="1"/>
  <c r="CD1043" i="1" a="1"/>
  <c r="CD691" i="1" a="1"/>
  <c r="CD813" i="1" a="1"/>
  <c r="CD960" i="1" a="1"/>
  <c r="CD906" i="1" a="1"/>
  <c r="CD852" i="1" a="1"/>
  <c r="CD974" i="1" a="1"/>
  <c r="CD738" i="1" a="1"/>
  <c r="CD1000" i="1" a="1"/>
  <c r="CD790" i="1" a="1"/>
  <c r="CD1052" i="1" a="1"/>
  <c r="CD798" i="1" a="1"/>
  <c r="CD1003" i="1" a="1"/>
  <c r="CD332" i="1" a="1"/>
  <c r="CD614" i="1" a="1"/>
  <c r="CD251" i="1" a="1"/>
  <c r="CD367" i="1" a="1"/>
  <c r="CD933" i="1" a="1"/>
  <c r="CD812" i="1" a="1"/>
  <c r="CD912" i="1" a="1"/>
  <c r="CD335" i="1" a="1"/>
  <c r="CD884" i="1" a="1"/>
  <c r="CD220" i="1" a="1"/>
  <c r="CD1013" i="1" a="1"/>
  <c r="CD822" i="1" a="1"/>
  <c r="CD447" i="1" a="1"/>
  <c r="CD926" i="1" a="1"/>
  <c r="CD855" i="1" a="1"/>
  <c r="CD15" i="1" a="1"/>
  <c r="CD118" i="1" a="1"/>
  <c r="CD248" i="1" a="1"/>
  <c r="CD166" i="1" a="1"/>
  <c r="CD250" i="1" a="1"/>
  <c r="CD459" i="1" a="1"/>
  <c r="CD181" i="1" a="1"/>
  <c r="CD330" i="1" a="1"/>
  <c r="CD605" i="1" a="1"/>
  <c r="CD525" i="1" a="1"/>
  <c r="CD566" i="1" a="1"/>
  <c r="CD317" i="1" a="1"/>
  <c r="CD277" i="1" a="1"/>
  <c r="CD786" i="1" a="1"/>
  <c r="CD627" i="1" a="1"/>
  <c r="CD966" i="1" a="1"/>
  <c r="CD720" i="1" a="1"/>
  <c r="CD1024" i="1" a="1"/>
  <c r="CD891" i="1" a="1"/>
  <c r="CD587" i="1" a="1"/>
  <c r="CD1045" i="1" a="1"/>
  <c r="CD969" i="1" a="1"/>
  <c r="CD734" i="1" a="1"/>
  <c r="CD1035" i="1" a="1"/>
  <c r="CD19" i="1" a="1"/>
  <c r="CD125" i="1" a="1"/>
  <c r="CD298" i="1" a="1"/>
  <c r="CD173" i="1" a="1"/>
  <c r="CD257" i="1" a="1"/>
  <c r="CD464" i="1" a="1"/>
  <c r="CD206" i="1" a="1"/>
  <c r="CD340" i="1" a="1"/>
  <c r="CD697" i="1" a="1"/>
  <c r="CD530" i="1" a="1"/>
  <c r="CD642" i="1" a="1"/>
  <c r="CD478" i="1" a="1"/>
  <c r="CD678" i="1" a="1"/>
  <c r="CD952" i="1" a="1"/>
  <c r="CD851" i="1" a="1"/>
  <c r="CD326" i="1" a="1"/>
  <c r="CD1031" i="1" a="1"/>
  <c r="CD782" i="1" a="1"/>
  <c r="CD783" i="1" a="1"/>
  <c r="CD724" i="1" a="1"/>
  <c r="CD860" i="1" a="1"/>
  <c r="CD766" i="1" a="1"/>
  <c r="CD964" i="1" a="1"/>
  <c r="CD35" i="1" a="1"/>
  <c r="CD106" i="1" a="1"/>
  <c r="CD286" i="1" a="1"/>
  <c r="CD179" i="1" a="1"/>
  <c r="CD263" i="1" a="1"/>
  <c r="CD491" i="1" a="1"/>
  <c r="CD232" i="1" a="1"/>
  <c r="CD524" i="1" a="1"/>
  <c r="CD381" i="1" a="1"/>
  <c r="CD424" i="1" a="1"/>
  <c r="CD646" i="1" a="1"/>
  <c r="CD489" i="1" a="1"/>
  <c r="CD688" i="1" a="1"/>
  <c r="CD959" i="1" a="1"/>
  <c r="CD876" i="1" a="1"/>
  <c r="CD775" i="1" a="1"/>
  <c r="CD1037" i="1" a="1"/>
  <c r="CD1032" i="1" a="1"/>
  <c r="CD936" i="1" a="1"/>
  <c r="CD784" i="1" a="1"/>
  <c r="CD1027" i="1" a="1"/>
  <c r="CD862" i="1" a="1"/>
  <c r="CD1054" i="1" a="1"/>
  <c r="CD67" i="1" a="1"/>
  <c r="CD195" i="1" a="1"/>
  <c r="CD126" i="1" a="1"/>
  <c r="CD237" i="1" a="1"/>
  <c r="CD339" i="1" a="1"/>
  <c r="CD353" i="1" a="1"/>
  <c r="CD407" i="1" a="1"/>
  <c r="CD641" i="1" a="1"/>
  <c r="CD483" i="1" a="1"/>
  <c r="CD393" i="1" a="1"/>
  <c r="CD362" i="1" a="1"/>
  <c r="CD850" i="1" a="1"/>
  <c r="CD761" i="1" a="1"/>
  <c r="CD463" i="1" a="1"/>
  <c r="CD941" i="1" a="1"/>
  <c r="CD682" i="1" a="1"/>
  <c r="CD672" i="1" a="1"/>
  <c r="CD925" i="1" a="1"/>
  <c r="CD1033" i="1" a="1"/>
  <c r="CD779" i="1" a="1"/>
  <c r="CD977" i="1" a="1"/>
  <c r="CD499" i="1" a="1"/>
  <c r="CD703" i="1" a="1"/>
  <c r="CD983" i="1" a="1"/>
  <c r="CD853" i="1" a="1"/>
  <c r="CD1053" i="1" a="1"/>
  <c r="CD950" i="1" a="1"/>
  <c r="CD708" i="1" a="1"/>
  <c r="CD907" i="1" a="1"/>
  <c r="CD732" i="1" a="1"/>
  <c r="CD514" i="1" a="1"/>
  <c r="CD554" i="1" a="1"/>
  <c r="CD462" i="1" a="1"/>
  <c r="CD773" i="1" a="1"/>
  <c r="CD1048" i="1" a="1"/>
  <c r="CD953" i="1" a="1"/>
  <c r="CD712" i="1" a="1"/>
  <c r="CD973" i="1" a="1"/>
  <c r="CD763" i="1" a="1"/>
  <c r="CD1025" i="1" a="1"/>
  <c r="CD911" i="1" a="1"/>
  <c r="CD655" i="1" a="1"/>
  <c r="CD726" i="1" a="1"/>
  <c r="CD836" i="1" a="1"/>
  <c r="CD44" i="1" a="1"/>
  <c r="CD87" i="1" a="1"/>
  <c r="CD204" i="1" a="1"/>
  <c r="CD66" i="1" a="1"/>
  <c r="CD226" i="1" a="1"/>
  <c r="CD588" i="1" a="1"/>
  <c r="CD438" i="1" a="1"/>
  <c r="CD508" i="1" a="1"/>
  <c r="CD693" i="1" a="1"/>
  <c r="CD408" i="1" a="1"/>
  <c r="CD638" i="1" a="1"/>
  <c r="CD473" i="1" a="1"/>
  <c r="CD442" i="1" a="1"/>
  <c r="CD946" i="1" a="1"/>
  <c r="CD668" i="1" a="1"/>
  <c r="CD957" i="1" a="1"/>
  <c r="CD877" i="1" a="1"/>
  <c r="CD769" i="1" a="1"/>
  <c r="CD1038" i="1" a="1"/>
  <c r="CD917" i="1" a="1"/>
  <c r="CD674" i="1" a="1"/>
  <c r="CD532" i="1" a="1"/>
  <c r="CD843" i="1" a="1"/>
  <c r="CD893" i="1" a="1"/>
  <c r="CD13" i="1" a="1"/>
  <c r="CD100" i="1" a="1"/>
  <c r="CD254" i="1" a="1"/>
  <c r="CD84" i="1" a="1"/>
  <c r="CD252" i="1" a="1"/>
  <c r="CD592" i="1" a="1"/>
  <c r="CD449" i="1" a="1"/>
  <c r="CD519" i="1" a="1"/>
  <c r="CD370" i="1" a="1"/>
  <c r="CD419" i="1" a="1"/>
  <c r="CD325" i="1" a="1"/>
  <c r="CD351" i="1" a="1"/>
  <c r="CD805" i="1" a="1"/>
  <c r="CD842" i="1" a="1"/>
  <c r="CD972" i="1" a="1"/>
  <c r="CD768" i="1" a="1"/>
  <c r="CD468" i="1" a="1"/>
  <c r="CD942" i="1" a="1"/>
  <c r="CD619" i="1" a="1"/>
  <c r="CD930" i="1" a="1"/>
  <c r="CD982" i="1" a="1"/>
  <c r="CD849" i="1" a="1"/>
  <c r="CD1041" i="1" a="1"/>
  <c r="CD131" i="1" a="1"/>
  <c r="CD315" i="1" a="1"/>
  <c r="CD242" i="1" a="1"/>
  <c r="CD103" i="1" a="1"/>
  <c r="CD302" i="1" a="1"/>
  <c r="CD596" i="1" a="1"/>
  <c r="CD470" i="1" a="1"/>
  <c r="CD621" i="1" a="1"/>
  <c r="CD701" i="1" a="1"/>
  <c r="CD136" i="1" a="1"/>
  <c r="CD382" i="1" a="1"/>
  <c r="CD357" i="1" a="1"/>
  <c r="CD837" i="1" a="1"/>
  <c r="CD919" i="1" a="1"/>
  <c r="CD1017" i="1" a="1"/>
  <c r="CD896" i="1" a="1"/>
  <c r="CD671" i="1" a="1"/>
  <c r="CD948" i="1" a="1"/>
  <c r="CD815" i="1" a="1"/>
  <c r="CD695" i="1" a="1"/>
  <c r="CD599" i="1" a="1"/>
  <c r="CD971" i="1" a="1"/>
  <c r="CD170" i="1" a="1"/>
  <c r="CD311" i="1" a="1"/>
  <c r="CD368" i="1" a="1"/>
  <c r="CD624" i="1" a="1"/>
  <c r="CD513" i="1" a="1"/>
  <c r="CD729" i="1" a="1"/>
  <c r="CD290" i="1" a="1"/>
  <c r="CD650" i="1" a="1"/>
  <c r="CD510" i="1" a="1"/>
  <c r="CD699" i="1" a="1"/>
  <c r="CD1034" i="1" a="1"/>
  <c r="CD1030" i="1" a="1"/>
  <c r="CD781" i="1" a="1"/>
  <c r="CD814" i="1" a="1"/>
  <c r="CD791" i="1" a="1"/>
  <c r="CD943" i="1" a="1"/>
  <c r="CD771" i="1" a="1"/>
  <c r="CD631" i="1" a="1"/>
  <c r="CD1029" i="1" a="1"/>
  <c r="CD1067" i="1" a="1"/>
  <c r="CD26" i="1" a="1"/>
  <c r="CD8" i="1" a="1"/>
  <c r="CD61" i="1" a="1"/>
  <c r="CD246" i="1" a="1"/>
  <c r="CD215" i="1" a="1"/>
  <c r="CD171" i="1" a="1"/>
  <c r="CD127" i="1" a="1"/>
  <c r="CD54" i="1" a="1"/>
  <c r="CD262" i="1" a="1"/>
  <c r="CD186" i="1" a="1"/>
  <c r="CD105" i="1" a="1"/>
  <c r="CD395" i="1" a="1"/>
  <c r="CD556" i="1" a="1"/>
  <c r="CD644" i="1" a="1"/>
  <c r="CD374" i="1" a="1"/>
  <c r="CD123" i="1" a="1"/>
  <c r="CD444" i="1" a="1"/>
  <c r="CD573" i="1" a="1"/>
  <c r="CD661" i="1" a="1"/>
  <c r="CD238" i="1" a="1"/>
  <c r="CD461" i="1" a="1"/>
  <c r="CD349" i="1" a="1"/>
  <c r="CD520" i="1" a="1"/>
  <c r="CD610" i="1" a="1"/>
  <c r="CD219" i="1" a="1"/>
  <c r="CD414" i="1" a="1"/>
  <c r="CD200" i="1" a="1"/>
  <c r="CD426" i="1" a="1"/>
  <c r="CD309" i="1" a="1"/>
  <c r="CD767" i="1" a="1"/>
  <c r="CD888" i="1" a="1"/>
  <c r="CD1042" i="1" a="1"/>
  <c r="CD607" i="1" a="1"/>
  <c r="CD787" i="1" a="1"/>
  <c r="CD947" i="1" a="1"/>
  <c r="CD716" i="1" a="1"/>
  <c r="CD702" i="1" a="1"/>
  <c r="CD845" i="1" a="1"/>
  <c r="CD967" i="1" a="1"/>
  <c r="CD970" i="1" a="1"/>
  <c r="CD714" i="1" a="1"/>
  <c r="CD878" i="1" a="1"/>
  <c r="CD1019" i="1" a="1"/>
  <c r="CD1040" i="1" a="1"/>
  <c r="CD744" i="1" a="1"/>
  <c r="CD866" i="1" a="1"/>
  <c r="CD1007" i="1" a="1"/>
  <c r="CD623" i="1" a="1"/>
  <c r="CD796" i="1" a="1"/>
  <c r="CD956" i="1" a="1"/>
  <c r="CD848" i="1" a="1"/>
  <c r="CD718" i="1" a="1"/>
  <c r="CD830" i="1" a="1"/>
  <c r="CD913" i="1" a="1"/>
  <c r="CD1022" i="1" a="1"/>
  <c r="CD778" i="1" a="1"/>
  <c r="CD1066" i="1" a="1"/>
  <c r="CD11" i="1" a="1"/>
  <c r="CD40" i="1" a="1"/>
  <c r="CD86" i="1" a="1"/>
  <c r="CD81" i="1" a="1"/>
  <c r="CD279" i="1" a="1"/>
  <c r="CD235" i="1" a="1"/>
  <c r="CD191" i="1" a="1"/>
  <c r="CD134" i="1" a="1"/>
  <c r="CD56" i="1" a="1"/>
  <c r="CD244" i="1" a="1"/>
  <c r="CD110" i="1" a="1"/>
  <c r="CD448" i="1" a="1"/>
  <c r="CD584" i="1" a="1"/>
  <c r="CD664" i="1" a="1"/>
  <c r="CD433" i="1" a="1"/>
  <c r="CD322" i="1" a="1"/>
  <c r="CD487" i="1" a="1"/>
  <c r="CD601" i="1" a="1"/>
  <c r="CD689" i="1" a="1"/>
  <c r="CD403" i="1" a="1"/>
  <c r="CD296" i="1" a="1"/>
  <c r="CD437" i="1" a="1"/>
  <c r="CD639" i="1" a="1"/>
  <c r="CD858" i="1" a="1"/>
  <c r="CD751" i="1" a="1"/>
  <c r="CD963" i="1" a="1"/>
  <c r="CD1028" i="1" a="1"/>
  <c r="CD292" i="1" a="1"/>
  <c r="CD365" i="1" a="1"/>
  <c r="CD667" i="1" a="1"/>
  <c r="CD844" i="1" a="1"/>
  <c r="CD383" i="1" a="1"/>
  <c r="CD757" i="1" a="1"/>
  <c r="CD854" i="1" a="1"/>
  <c r="CD958" i="1" a="1"/>
  <c r="CD236" i="1" a="1"/>
  <c r="CD609" i="1" a="1"/>
  <c r="CD570" i="1" a="1"/>
  <c r="CD453" i="1" a="1"/>
  <c r="CD679" i="1" a="1"/>
  <c r="CD890" i="1" a="1"/>
  <c r="CD1044" i="1" a="1"/>
  <c r="CD684" i="1" a="1"/>
  <c r="CD567" i="1" a="1"/>
  <c r="CD1008" i="1" a="1"/>
  <c r="CD17" i="1" a="1"/>
  <c r="CD347" i="1" a="1"/>
  <c r="CD574" i="1" a="1"/>
  <c r="CD474" i="1" a="1"/>
  <c r="CD690" i="1" a="1"/>
  <c r="CD420" i="1" a="1"/>
  <c r="CD788" i="1" a="1"/>
  <c r="CD651" i="1" a="1"/>
  <c r="CD886" i="1" a="1"/>
  <c r="CD772" i="1" a="1"/>
  <c r="CD49" i="1" a="1"/>
  <c r="CD108" i="1" a="1"/>
  <c r="CD148" i="1" a="1"/>
  <c r="CD528" i="1" a="1"/>
  <c r="CD561" i="1" a="1"/>
  <c r="CD434" i="1" a="1"/>
  <c r="CD598" i="1" a="1"/>
  <c r="CD506" i="1" a="1"/>
  <c r="CD965" i="1" a="1"/>
  <c r="CD883" i="1" a="1"/>
  <c r="CD1050" i="1" a="1"/>
  <c r="CD955" i="1" a="1"/>
  <c r="CD821" i="1" a="1"/>
  <c r="CD892" i="1" a="1"/>
  <c r="CD894" i="1" a="1"/>
  <c r="G1076" i="2" l="1"/>
  <c r="G1063" i="2"/>
  <c r="G1057" i="2"/>
  <c r="G1050" i="2"/>
  <c r="G1044" i="2"/>
  <c r="G1031" i="2"/>
  <c r="G1025" i="2"/>
  <c r="G1018" i="2"/>
  <c r="G1012" i="2"/>
  <c r="G999" i="2"/>
  <c r="G993" i="2"/>
  <c r="G986" i="2"/>
  <c r="G980" i="2"/>
  <c r="G966" i="2"/>
  <c r="G958" i="2"/>
  <c r="G950" i="2"/>
  <c r="G942" i="2"/>
  <c r="G934" i="2"/>
  <c r="G926" i="2"/>
  <c r="G918" i="2"/>
  <c r="G910" i="2"/>
  <c r="G902" i="2"/>
  <c r="G894" i="2"/>
  <c r="G886" i="2"/>
  <c r="G878" i="2"/>
  <c r="G867" i="2"/>
  <c r="G851" i="2"/>
  <c r="G1075" i="2"/>
  <c r="G1069" i="2"/>
  <c r="G1062" i="2"/>
  <c r="G1056" i="2"/>
  <c r="G1043" i="2"/>
  <c r="G1037" i="2"/>
  <c r="G1030" i="2"/>
  <c r="G1024" i="2"/>
  <c r="G1011" i="2"/>
  <c r="G1005" i="2"/>
  <c r="G998" i="2"/>
  <c r="G992" i="2"/>
  <c r="G979" i="2"/>
  <c r="G973" i="2"/>
  <c r="G965" i="2"/>
  <c r="G957" i="2"/>
  <c r="G949" i="2"/>
  <c r="G941" i="2"/>
  <c r="G933" i="2"/>
  <c r="G925" i="2"/>
  <c r="G917" i="2"/>
  <c r="G909" i="2"/>
  <c r="G901" i="2"/>
  <c r="G893" i="2"/>
  <c r="G885" i="2"/>
  <c r="G877" i="2"/>
  <c r="G866" i="2"/>
  <c r="G850" i="2"/>
  <c r="G1055" i="2"/>
  <c r="G1049" i="2"/>
  <c r="G1036" i="2"/>
  <c r="G1023" i="2"/>
  <c r="G1017" i="2"/>
  <c r="G1010" i="2"/>
  <c r="G1004" i="2"/>
  <c r="G991" i="2"/>
  <c r="G985" i="2"/>
  <c r="G978" i="2"/>
  <c r="G972" i="2"/>
  <c r="G964" i="2"/>
  <c r="G956" i="2"/>
  <c r="G948" i="2"/>
  <c r="G940" i="2"/>
  <c r="G932" i="2"/>
  <c r="G924" i="2"/>
  <c r="G916" i="2"/>
  <c r="G908" i="2"/>
  <c r="G900" i="2"/>
  <c r="G892" i="2"/>
  <c r="G884" i="2"/>
  <c r="G876" i="2"/>
  <c r="G863" i="2"/>
  <c r="G847" i="2"/>
  <c r="G1042" i="2"/>
  <c r="G1067" i="2"/>
  <c r="G1061" i="2"/>
  <c r="G1054" i="2"/>
  <c r="G1048" i="2"/>
  <c r="G1035" i="2"/>
  <c r="G1029" i="2"/>
  <c r="G1022" i="2"/>
  <c r="G1016" i="2"/>
  <c r="G1003" i="2"/>
  <c r="G997" i="2"/>
  <c r="G990" i="2"/>
  <c r="G984" i="2"/>
  <c r="G971" i="2"/>
  <c r="G963" i="2"/>
  <c r="G955" i="2"/>
  <c r="G947" i="2"/>
  <c r="G939" i="2"/>
  <c r="G931" i="2"/>
  <c r="G923" i="2"/>
  <c r="G915" i="2"/>
  <c r="G907" i="2"/>
  <c r="G899" i="2"/>
  <c r="G891" i="2"/>
  <c r="G883" i="2"/>
  <c r="G875" i="2"/>
  <c r="G862" i="2"/>
  <c r="G846" i="2"/>
  <c r="G1073" i="2"/>
  <c r="G1066" i="2"/>
  <c r="G1060" i="2"/>
  <c r="G1047" i="2"/>
  <c r="G1041" i="2"/>
  <c r="G1034" i="2"/>
  <c r="G1028" i="2"/>
  <c r="G1015" i="2"/>
  <c r="G1009" i="2"/>
  <c r="G1002" i="2"/>
  <c r="G996" i="2"/>
  <c r="G983" i="2"/>
  <c r="G977" i="2"/>
  <c r="G970" i="2"/>
  <c r="G962" i="2"/>
  <c r="G954" i="2"/>
  <c r="G946" i="2"/>
  <c r="G938" i="2"/>
  <c r="G930" i="2"/>
  <c r="G922" i="2"/>
  <c r="G914" i="2"/>
  <c r="G906" i="2"/>
  <c r="G898" i="2"/>
  <c r="G890" i="2"/>
  <c r="G882" i="2"/>
  <c r="G874" i="2"/>
  <c r="G859" i="2"/>
  <c r="G843" i="2"/>
  <c r="G1068" i="2"/>
  <c r="G1072" i="2"/>
  <c r="G1059" i="2"/>
  <c r="G1053" i="2"/>
  <c r="G1046" i="2"/>
  <c r="G1040" i="2"/>
  <c r="G1027" i="2"/>
  <c r="G1021" i="2"/>
  <c r="G1014" i="2"/>
  <c r="G1008" i="2"/>
  <c r="G995" i="2"/>
  <c r="G989" i="2"/>
  <c r="G982" i="2"/>
  <c r="G976" i="2"/>
  <c r="G969" i="2"/>
  <c r="G961" i="2"/>
  <c r="G953" i="2"/>
  <c r="G945" i="2"/>
  <c r="G937" i="2"/>
  <c r="G929" i="2"/>
  <c r="G921" i="2"/>
  <c r="G913" i="2"/>
  <c r="G905" i="2"/>
  <c r="G897" i="2"/>
  <c r="G889" i="2"/>
  <c r="G881" i="2"/>
  <c r="G873" i="2"/>
  <c r="G858" i="2"/>
  <c r="G842" i="2"/>
  <c r="G1071" i="2"/>
  <c r="G1065" i="2"/>
  <c r="G1058" i="2"/>
  <c r="G1052" i="2"/>
  <c r="G1039" i="2"/>
  <c r="G1033" i="2"/>
  <c r="G1026" i="2"/>
  <c r="G1020" i="2"/>
  <c r="G1007" i="2"/>
  <c r="G1001" i="2"/>
  <c r="G994" i="2"/>
  <c r="G988" i="2"/>
  <c r="G975" i="2"/>
  <c r="G968" i="2"/>
  <c r="G960" i="2"/>
  <c r="G952" i="2"/>
  <c r="G944" i="2"/>
  <c r="G936" i="2"/>
  <c r="G928" i="2"/>
  <c r="G920" i="2"/>
  <c r="G912" i="2"/>
  <c r="G904" i="2"/>
  <c r="G896" i="2"/>
  <c r="G888" i="2"/>
  <c r="G880" i="2"/>
  <c r="G871" i="2"/>
  <c r="G855" i="2"/>
  <c r="G838" i="2"/>
  <c r="G1074" i="2"/>
  <c r="G1077" i="2"/>
  <c r="G1070" i="2"/>
  <c r="G1064" i="2"/>
  <c r="G1051" i="2"/>
  <c r="G1045" i="2"/>
  <c r="G1038" i="2"/>
  <c r="G1032" i="2"/>
  <c r="G1019" i="2"/>
  <c r="G1013" i="2"/>
  <c r="G1006" i="2"/>
  <c r="G1000" i="2"/>
  <c r="G987" i="2"/>
  <c r="G981" i="2"/>
  <c r="G974" i="2"/>
  <c r="G967" i="2"/>
  <c r="G959" i="2"/>
  <c r="G951" i="2"/>
  <c r="G943" i="2"/>
  <c r="G935" i="2"/>
  <c r="G927" i="2"/>
  <c r="G919" i="2"/>
  <c r="G911" i="2"/>
  <c r="G903" i="2"/>
  <c r="G895" i="2"/>
  <c r="G887" i="2"/>
  <c r="G879" i="2"/>
  <c r="G870" i="2"/>
  <c r="G854" i="2"/>
  <c r="G834" i="2"/>
  <c r="G742" i="2"/>
  <c r="G731" i="2"/>
  <c r="G726" i="2"/>
  <c r="G715" i="2"/>
  <c r="G710" i="2"/>
  <c r="G699" i="2"/>
  <c r="G694" i="2"/>
  <c r="G683" i="2"/>
  <c r="G678" i="2"/>
  <c r="G667" i="2"/>
  <c r="G662" i="2"/>
  <c r="G651" i="2"/>
  <c r="G646" i="2"/>
  <c r="G635" i="2"/>
  <c r="G630" i="2"/>
  <c r="G619" i="2"/>
  <c r="G614" i="2"/>
  <c r="G603" i="2"/>
  <c r="G598" i="2"/>
  <c r="G592" i="2"/>
  <c r="G585" i="2"/>
  <c r="G579" i="2"/>
  <c r="G566" i="2"/>
  <c r="G560" i="2"/>
  <c r="G553" i="2"/>
  <c r="G545" i="2"/>
  <c r="G515" i="2"/>
  <c r="G830" i="2"/>
  <c r="G826" i="2"/>
  <c r="G822" i="2"/>
  <c r="G818" i="2"/>
  <c r="G814" i="2"/>
  <c r="G810" i="2"/>
  <c r="G806" i="2"/>
  <c r="G802" i="2"/>
  <c r="G798" i="2"/>
  <c r="G794" i="2"/>
  <c r="G790" i="2"/>
  <c r="G786" i="2"/>
  <c r="G782" i="2"/>
  <c r="G778" i="2"/>
  <c r="G774" i="2"/>
  <c r="G770" i="2"/>
  <c r="G766" i="2"/>
  <c r="G762" i="2"/>
  <c r="G758" i="2"/>
  <c r="G754" i="2"/>
  <c r="G750" i="2"/>
  <c r="G746" i="2"/>
  <c r="G741" i="2"/>
  <c r="G736" i="2"/>
  <c r="G725" i="2"/>
  <c r="G720" i="2"/>
  <c r="G709" i="2"/>
  <c r="G704" i="2"/>
  <c r="G693" i="2"/>
  <c r="G688" i="2"/>
  <c r="G677" i="2"/>
  <c r="G672" i="2"/>
  <c r="G661" i="2"/>
  <c r="G656" i="2"/>
  <c r="G645" i="2"/>
  <c r="G640" i="2"/>
  <c r="G629" i="2"/>
  <c r="G624" i="2"/>
  <c r="G613" i="2"/>
  <c r="G608" i="2"/>
  <c r="G597" i="2"/>
  <c r="G591" i="2"/>
  <c r="G578" i="2"/>
  <c r="G572" i="2"/>
  <c r="G565" i="2"/>
  <c r="G559" i="2"/>
  <c r="G735" i="2"/>
  <c r="G730" i="2"/>
  <c r="G719" i="2"/>
  <c r="G714" i="2"/>
  <c r="G703" i="2"/>
  <c r="G698" i="2"/>
  <c r="G687" i="2"/>
  <c r="G682" i="2"/>
  <c r="G671" i="2"/>
  <c r="G666" i="2"/>
  <c r="G655" i="2"/>
  <c r="G650" i="2"/>
  <c r="G639" i="2"/>
  <c r="G634" i="2"/>
  <c r="G623" i="2"/>
  <c r="G618" i="2"/>
  <c r="G607" i="2"/>
  <c r="G602" i="2"/>
  <c r="G590" i="2"/>
  <c r="G584" i="2"/>
  <c r="G577" i="2"/>
  <c r="G571" i="2"/>
  <c r="G558" i="2"/>
  <c r="G552" i="2"/>
  <c r="G543" i="2"/>
  <c r="G504" i="2"/>
  <c r="G869" i="2"/>
  <c r="G865" i="2"/>
  <c r="G861" i="2"/>
  <c r="G857" i="2"/>
  <c r="G853" i="2"/>
  <c r="G849" i="2"/>
  <c r="G845" i="2"/>
  <c r="G841" i="2"/>
  <c r="G837" i="2"/>
  <c r="G833" i="2"/>
  <c r="G829" i="2"/>
  <c r="G825" i="2"/>
  <c r="G821" i="2"/>
  <c r="G817" i="2"/>
  <c r="G813" i="2"/>
  <c r="G809" i="2"/>
  <c r="G805" i="2"/>
  <c r="G801" i="2"/>
  <c r="G797" i="2"/>
  <c r="G793" i="2"/>
  <c r="G789" i="2"/>
  <c r="G785" i="2"/>
  <c r="G781" i="2"/>
  <c r="G777" i="2"/>
  <c r="G773" i="2"/>
  <c r="G769" i="2"/>
  <c r="G765" i="2"/>
  <c r="G761" i="2"/>
  <c r="G757" i="2"/>
  <c r="G753" i="2"/>
  <c r="G749" i="2"/>
  <c r="G745" i="2"/>
  <c r="G740" i="2"/>
  <c r="G729" i="2"/>
  <c r="G724" i="2"/>
  <c r="G713" i="2"/>
  <c r="G708" i="2"/>
  <c r="G697" i="2"/>
  <c r="G692" i="2"/>
  <c r="G681" i="2"/>
  <c r="G676" i="2"/>
  <c r="G665" i="2"/>
  <c r="G660" i="2"/>
  <c r="G649" i="2"/>
  <c r="G644" i="2"/>
  <c r="G633" i="2"/>
  <c r="G628" i="2"/>
  <c r="G617" i="2"/>
  <c r="G612" i="2"/>
  <c r="G601" i="2"/>
  <c r="G596" i="2"/>
  <c r="G589" i="2"/>
  <c r="G583" i="2"/>
  <c r="G570" i="2"/>
  <c r="G564" i="2"/>
  <c r="G557" i="2"/>
  <c r="G551" i="2"/>
  <c r="G499" i="2"/>
  <c r="G739" i="2"/>
  <c r="G734" i="2"/>
  <c r="G723" i="2"/>
  <c r="G718" i="2"/>
  <c r="G707" i="2"/>
  <c r="G702" i="2"/>
  <c r="G691" i="2"/>
  <c r="G686" i="2"/>
  <c r="G675" i="2"/>
  <c r="G670" i="2"/>
  <c r="G659" i="2"/>
  <c r="G654" i="2"/>
  <c r="G643" i="2"/>
  <c r="G638" i="2"/>
  <c r="G627" i="2"/>
  <c r="G622" i="2"/>
  <c r="G611" i="2"/>
  <c r="G606" i="2"/>
  <c r="G595" i="2"/>
  <c r="G582" i="2"/>
  <c r="G576" i="2"/>
  <c r="G569" i="2"/>
  <c r="G563" i="2"/>
  <c r="G550" i="2"/>
  <c r="G536" i="2"/>
  <c r="G872" i="2"/>
  <c r="G868" i="2"/>
  <c r="G864" i="2"/>
  <c r="G860" i="2"/>
  <c r="G856" i="2"/>
  <c r="G852" i="2"/>
  <c r="G848" i="2"/>
  <c r="G844" i="2"/>
  <c r="G840" i="2"/>
  <c r="G836" i="2"/>
  <c r="G832" i="2"/>
  <c r="G828" i="2"/>
  <c r="G824" i="2"/>
  <c r="G820" i="2"/>
  <c r="G816" i="2"/>
  <c r="G812" i="2"/>
  <c r="G808" i="2"/>
  <c r="G804" i="2"/>
  <c r="G800" i="2"/>
  <c r="G796" i="2"/>
  <c r="G792" i="2"/>
  <c r="G788" i="2"/>
  <c r="G784" i="2"/>
  <c r="G780" i="2"/>
  <c r="G776" i="2"/>
  <c r="G772" i="2"/>
  <c r="G768" i="2"/>
  <c r="G764" i="2"/>
  <c r="G760" i="2"/>
  <c r="G756" i="2"/>
  <c r="G752" i="2"/>
  <c r="G748" i="2"/>
  <c r="G744" i="2"/>
  <c r="G733" i="2"/>
  <c r="G728" i="2"/>
  <c r="G717" i="2"/>
  <c r="G712" i="2"/>
  <c r="G701" i="2"/>
  <c r="G696" i="2"/>
  <c r="G685" i="2"/>
  <c r="G680" i="2"/>
  <c r="G669" i="2"/>
  <c r="G664" i="2"/>
  <c r="G653" i="2"/>
  <c r="G648" i="2"/>
  <c r="G637" i="2"/>
  <c r="G632" i="2"/>
  <c r="G621" i="2"/>
  <c r="G616" i="2"/>
  <c r="G605" i="2"/>
  <c r="G600" i="2"/>
  <c r="G594" i="2"/>
  <c r="G588" i="2"/>
  <c r="G581" i="2"/>
  <c r="G575" i="2"/>
  <c r="G562" i="2"/>
  <c r="G556" i="2"/>
  <c r="G549" i="2"/>
  <c r="G531" i="2"/>
  <c r="G488" i="2"/>
  <c r="G743" i="2"/>
  <c r="G738" i="2"/>
  <c r="G727" i="2"/>
  <c r="G722" i="2"/>
  <c r="G711" i="2"/>
  <c r="G706" i="2"/>
  <c r="G695" i="2"/>
  <c r="G690" i="2"/>
  <c r="G679" i="2"/>
  <c r="G674" i="2"/>
  <c r="G663" i="2"/>
  <c r="G658" i="2"/>
  <c r="G647" i="2"/>
  <c r="G642" i="2"/>
  <c r="G631" i="2"/>
  <c r="G626" i="2"/>
  <c r="G615" i="2"/>
  <c r="G610" i="2"/>
  <c r="G599" i="2"/>
  <c r="G593" i="2"/>
  <c r="G587" i="2"/>
  <c r="G574" i="2"/>
  <c r="G568" i="2"/>
  <c r="G561" i="2"/>
  <c r="G555" i="2"/>
  <c r="G483" i="2"/>
  <c r="G839" i="2"/>
  <c r="G835" i="2"/>
  <c r="G831" i="2"/>
  <c r="G827" i="2"/>
  <c r="G823" i="2"/>
  <c r="G819" i="2"/>
  <c r="G815" i="2"/>
  <c r="G811" i="2"/>
  <c r="G807" i="2"/>
  <c r="G803" i="2"/>
  <c r="G799" i="2"/>
  <c r="G795" i="2"/>
  <c r="G791" i="2"/>
  <c r="G787" i="2"/>
  <c r="G783" i="2"/>
  <c r="G779" i="2"/>
  <c r="G775" i="2"/>
  <c r="G771" i="2"/>
  <c r="G767" i="2"/>
  <c r="G763" i="2"/>
  <c r="G759" i="2"/>
  <c r="G755" i="2"/>
  <c r="G751" i="2"/>
  <c r="G747" i="2"/>
  <c r="G737" i="2"/>
  <c r="G732" i="2"/>
  <c r="G721" i="2"/>
  <c r="G716" i="2"/>
  <c r="G705" i="2"/>
  <c r="G700" i="2"/>
  <c r="G689" i="2"/>
  <c r="G684" i="2"/>
  <c r="G673" i="2"/>
  <c r="G668" i="2"/>
  <c r="G657" i="2"/>
  <c r="G652" i="2"/>
  <c r="G641" i="2"/>
  <c r="G636" i="2"/>
  <c r="G625" i="2"/>
  <c r="G620" i="2"/>
  <c r="G609" i="2"/>
  <c r="G604" i="2"/>
  <c r="G586" i="2"/>
  <c r="G580" i="2"/>
  <c r="G573" i="2"/>
  <c r="G567" i="2"/>
  <c r="G554" i="2"/>
  <c r="G547" i="2"/>
  <c r="G520" i="2"/>
  <c r="G532" i="2"/>
  <c r="G527" i="2"/>
  <c r="G516" i="2"/>
  <c r="G511" i="2"/>
  <c r="G500" i="2"/>
  <c r="G495" i="2"/>
  <c r="G484" i="2"/>
  <c r="G479" i="2"/>
  <c r="G468" i="2"/>
  <c r="G463" i="2"/>
  <c r="G452" i="2"/>
  <c r="G447" i="2"/>
  <c r="G436" i="2"/>
  <c r="G431" i="2"/>
  <c r="G420" i="2"/>
  <c r="G415" i="2"/>
  <c r="G408" i="2"/>
  <c r="G402" i="2"/>
  <c r="G389" i="2"/>
  <c r="G383" i="2"/>
  <c r="G376" i="2"/>
  <c r="G370" i="2"/>
  <c r="G357" i="2"/>
  <c r="G333" i="2"/>
  <c r="G317" i="2"/>
  <c r="G300" i="2"/>
  <c r="G249" i="2"/>
  <c r="G224" i="2"/>
  <c r="G134" i="2"/>
  <c r="G83" i="2"/>
  <c r="G541" i="2"/>
  <c r="G537" i="2"/>
  <c r="G526" i="2"/>
  <c r="G521" i="2"/>
  <c r="G510" i="2"/>
  <c r="G505" i="2"/>
  <c r="G494" i="2"/>
  <c r="G489" i="2"/>
  <c r="G478" i="2"/>
  <c r="G473" i="2"/>
  <c r="G462" i="2"/>
  <c r="G457" i="2"/>
  <c r="G446" i="2"/>
  <c r="G441" i="2"/>
  <c r="G430" i="2"/>
  <c r="G425" i="2"/>
  <c r="G414" i="2"/>
  <c r="G401" i="2"/>
  <c r="G395" i="2"/>
  <c r="G388" i="2"/>
  <c r="G382" i="2"/>
  <c r="G369" i="2"/>
  <c r="G363" i="2"/>
  <c r="G356" i="2"/>
  <c r="G346" i="2"/>
  <c r="G332" i="2"/>
  <c r="G281" i="2"/>
  <c r="G262" i="2"/>
  <c r="G246" i="2"/>
  <c r="G221" i="2"/>
  <c r="G179" i="2"/>
  <c r="G128" i="2"/>
  <c r="G77" i="2"/>
  <c r="G472" i="2"/>
  <c r="G467" i="2"/>
  <c r="G456" i="2"/>
  <c r="G451" i="2"/>
  <c r="G440" i="2"/>
  <c r="G435" i="2"/>
  <c r="G424" i="2"/>
  <c r="G419" i="2"/>
  <c r="G413" i="2"/>
  <c r="G407" i="2"/>
  <c r="G400" i="2"/>
  <c r="G394" i="2"/>
  <c r="G381" i="2"/>
  <c r="G375" i="2"/>
  <c r="G368" i="2"/>
  <c r="G362" i="2"/>
  <c r="G344" i="2"/>
  <c r="G313" i="2"/>
  <c r="G294" i="2"/>
  <c r="G278" i="2"/>
  <c r="G243" i="2"/>
  <c r="G173" i="2"/>
  <c r="G70" i="2"/>
  <c r="G548" i="2"/>
  <c r="G544" i="2"/>
  <c r="G540" i="2"/>
  <c r="G530" i="2"/>
  <c r="G525" i="2"/>
  <c r="G514" i="2"/>
  <c r="G509" i="2"/>
  <c r="G498" i="2"/>
  <c r="G493" i="2"/>
  <c r="G482" i="2"/>
  <c r="G477" i="2"/>
  <c r="G466" i="2"/>
  <c r="G461" i="2"/>
  <c r="G450" i="2"/>
  <c r="G445" i="2"/>
  <c r="G434" i="2"/>
  <c r="G429" i="2"/>
  <c r="G418" i="2"/>
  <c r="G412" i="2"/>
  <c r="G406" i="2"/>
  <c r="G393" i="2"/>
  <c r="G387" i="2"/>
  <c r="G380" i="2"/>
  <c r="G374" i="2"/>
  <c r="G361" i="2"/>
  <c r="G354" i="2"/>
  <c r="G326" i="2"/>
  <c r="G310" i="2"/>
  <c r="G275" i="2"/>
  <c r="G259" i="2"/>
  <c r="G240" i="2"/>
  <c r="G214" i="2"/>
  <c r="G166" i="2"/>
  <c r="G115" i="2"/>
  <c r="G64" i="2"/>
  <c r="G535" i="2"/>
  <c r="G524" i="2"/>
  <c r="G519" i="2"/>
  <c r="G508" i="2"/>
  <c r="G503" i="2"/>
  <c r="G492" i="2"/>
  <c r="G487" i="2"/>
  <c r="G476" i="2"/>
  <c r="G471" i="2"/>
  <c r="G460" i="2"/>
  <c r="G455" i="2"/>
  <c r="G444" i="2"/>
  <c r="G439" i="2"/>
  <c r="G428" i="2"/>
  <c r="G423" i="2"/>
  <c r="G405" i="2"/>
  <c r="G399" i="2"/>
  <c r="G392" i="2"/>
  <c r="G386" i="2"/>
  <c r="G373" i="2"/>
  <c r="G367" i="2"/>
  <c r="G360" i="2"/>
  <c r="G352" i="2"/>
  <c r="G342" i="2"/>
  <c r="G307" i="2"/>
  <c r="G291" i="2"/>
  <c r="G274" i="2"/>
  <c r="G256" i="2"/>
  <c r="G237" i="2"/>
  <c r="G211" i="2"/>
  <c r="G160" i="2"/>
  <c r="G109" i="2"/>
  <c r="G539" i="2"/>
  <c r="G534" i="2"/>
  <c r="G529" i="2"/>
  <c r="G518" i="2"/>
  <c r="G513" i="2"/>
  <c r="G502" i="2"/>
  <c r="G497" i="2"/>
  <c r="G486" i="2"/>
  <c r="G481" i="2"/>
  <c r="G470" i="2"/>
  <c r="G465" i="2"/>
  <c r="G454" i="2"/>
  <c r="G449" i="2"/>
  <c r="G438" i="2"/>
  <c r="G433" i="2"/>
  <c r="G422" i="2"/>
  <c r="G417" i="2"/>
  <c r="G411" i="2"/>
  <c r="G404" i="2"/>
  <c r="G398" i="2"/>
  <c r="G385" i="2"/>
  <c r="G379" i="2"/>
  <c r="G372" i="2"/>
  <c r="G366" i="2"/>
  <c r="G339" i="2"/>
  <c r="G323" i="2"/>
  <c r="G306" i="2"/>
  <c r="G288" i="2"/>
  <c r="G272" i="2"/>
  <c r="G255" i="2"/>
  <c r="G205" i="2"/>
  <c r="G102" i="2"/>
  <c r="G51" i="2"/>
  <c r="G528" i="2"/>
  <c r="G523" i="2"/>
  <c r="G512" i="2"/>
  <c r="G507" i="2"/>
  <c r="G496" i="2"/>
  <c r="G491" i="2"/>
  <c r="G480" i="2"/>
  <c r="G475" i="2"/>
  <c r="G464" i="2"/>
  <c r="G459" i="2"/>
  <c r="G448" i="2"/>
  <c r="G443" i="2"/>
  <c r="G432" i="2"/>
  <c r="G427" i="2"/>
  <c r="G416" i="2"/>
  <c r="G410" i="2"/>
  <c r="G397" i="2"/>
  <c r="G391" i="2"/>
  <c r="G384" i="2"/>
  <c r="G378" i="2"/>
  <c r="G365" i="2"/>
  <c r="G359" i="2"/>
  <c r="G350" i="2"/>
  <c r="G338" i="2"/>
  <c r="G320" i="2"/>
  <c r="G304" i="2"/>
  <c r="G287" i="2"/>
  <c r="G269" i="2"/>
  <c r="G253" i="2"/>
  <c r="G230" i="2"/>
  <c r="G198" i="2"/>
  <c r="G147" i="2"/>
  <c r="G96" i="2"/>
  <c r="G45" i="2"/>
  <c r="G546" i="2"/>
  <c r="G542" i="2"/>
  <c r="G538" i="2"/>
  <c r="G533" i="2"/>
  <c r="G522" i="2"/>
  <c r="G517" i="2"/>
  <c r="G506" i="2"/>
  <c r="G501" i="2"/>
  <c r="G490" i="2"/>
  <c r="G485" i="2"/>
  <c r="G474" i="2"/>
  <c r="G469" i="2"/>
  <c r="G458" i="2"/>
  <c r="G453" i="2"/>
  <c r="G442" i="2"/>
  <c r="G437" i="2"/>
  <c r="G426" i="2"/>
  <c r="G421" i="2"/>
  <c r="G409" i="2"/>
  <c r="G403" i="2"/>
  <c r="G396" i="2"/>
  <c r="G390" i="2"/>
  <c r="G377" i="2"/>
  <c r="G371" i="2"/>
  <c r="G364" i="2"/>
  <c r="G358" i="2"/>
  <c r="G348" i="2"/>
  <c r="G336" i="2"/>
  <c r="G319" i="2"/>
  <c r="G301" i="2"/>
  <c r="G285" i="2"/>
  <c r="G268" i="2"/>
  <c r="G227" i="2"/>
  <c r="G192" i="2"/>
  <c r="G141" i="2"/>
  <c r="G340" i="2"/>
  <c r="G327" i="2"/>
  <c r="G321" i="2"/>
  <c r="G314" i="2"/>
  <c r="G308" i="2"/>
  <c r="G295" i="2"/>
  <c r="G289" i="2"/>
  <c r="G282" i="2"/>
  <c r="G276" i="2"/>
  <c r="G263" i="2"/>
  <c r="G257" i="2"/>
  <c r="G250" i="2"/>
  <c r="G244" i="2"/>
  <c r="G231" i="2"/>
  <c r="G225" i="2"/>
  <c r="G218" i="2"/>
  <c r="G212" i="2"/>
  <c r="G199" i="2"/>
  <c r="G193" i="2"/>
  <c r="G186" i="2"/>
  <c r="G180" i="2"/>
  <c r="G167" i="2"/>
  <c r="G161" i="2"/>
  <c r="G154" i="2"/>
  <c r="G148" i="2"/>
  <c r="G135" i="2"/>
  <c r="G129" i="2"/>
  <c r="G122" i="2"/>
  <c r="G116" i="2"/>
  <c r="G103" i="2"/>
  <c r="G97" i="2"/>
  <c r="G90" i="2"/>
  <c r="G84" i="2"/>
  <c r="G71" i="2"/>
  <c r="G65" i="2"/>
  <c r="G58" i="2"/>
  <c r="G52" i="2"/>
  <c r="G242" i="2"/>
  <c r="G236" i="2"/>
  <c r="G223" i="2"/>
  <c r="G217" i="2"/>
  <c r="G210" i="2"/>
  <c r="G204" i="2"/>
  <c r="G191" i="2"/>
  <c r="G185" i="2"/>
  <c r="G178" i="2"/>
  <c r="G172" i="2"/>
  <c r="G159" i="2"/>
  <c r="G153" i="2"/>
  <c r="G146" i="2"/>
  <c r="G140" i="2"/>
  <c r="G127" i="2"/>
  <c r="G121" i="2"/>
  <c r="G114" i="2"/>
  <c r="G108" i="2"/>
  <c r="G95" i="2"/>
  <c r="G89" i="2"/>
  <c r="G82" i="2"/>
  <c r="G76" i="2"/>
  <c r="G63" i="2"/>
  <c r="G57" i="2"/>
  <c r="G50" i="2"/>
  <c r="G44" i="2"/>
  <c r="G355" i="2"/>
  <c r="G351" i="2"/>
  <c r="G347" i="2"/>
  <c r="G343" i="2"/>
  <c r="G331" i="2"/>
  <c r="G325" i="2"/>
  <c r="G318" i="2"/>
  <c r="G312" i="2"/>
  <c r="G299" i="2"/>
  <c r="G293" i="2"/>
  <c r="G286" i="2"/>
  <c r="G280" i="2"/>
  <c r="G267" i="2"/>
  <c r="G261" i="2"/>
  <c r="G254" i="2"/>
  <c r="G248" i="2"/>
  <c r="G235" i="2"/>
  <c r="G229" i="2"/>
  <c r="G222" i="2"/>
  <c r="G216" i="2"/>
  <c r="G203" i="2"/>
  <c r="G197" i="2"/>
  <c r="G190" i="2"/>
  <c r="G184" i="2"/>
  <c r="G171" i="2"/>
  <c r="G165" i="2"/>
  <c r="G158" i="2"/>
  <c r="G152" i="2"/>
  <c r="G139" i="2"/>
  <c r="G133" i="2"/>
  <c r="G126" i="2"/>
  <c r="G120" i="2"/>
  <c r="G107" i="2"/>
  <c r="G101" i="2"/>
  <c r="G94" i="2"/>
  <c r="G88" i="2"/>
  <c r="G75" i="2"/>
  <c r="G69" i="2"/>
  <c r="G62" i="2"/>
  <c r="G56" i="2"/>
  <c r="G42" i="2"/>
  <c r="G337" i="2"/>
  <c r="G330" i="2"/>
  <c r="G324" i="2"/>
  <c r="G311" i="2"/>
  <c r="G305" i="2"/>
  <c r="G298" i="2"/>
  <c r="G292" i="2"/>
  <c r="G279" i="2"/>
  <c r="G273" i="2"/>
  <c r="G266" i="2"/>
  <c r="G260" i="2"/>
  <c r="G247" i="2"/>
  <c r="G241" i="2"/>
  <c r="G234" i="2"/>
  <c r="G228" i="2"/>
  <c r="G215" i="2"/>
  <c r="G209" i="2"/>
  <c r="G202" i="2"/>
  <c r="G196" i="2"/>
  <c r="G183" i="2"/>
  <c r="G177" i="2"/>
  <c r="G170" i="2"/>
  <c r="G164" i="2"/>
  <c r="G151" i="2"/>
  <c r="G145" i="2"/>
  <c r="G138" i="2"/>
  <c r="G132" i="2"/>
  <c r="G119" i="2"/>
  <c r="G113" i="2"/>
  <c r="G106" i="2"/>
  <c r="G100" i="2"/>
  <c r="G87" i="2"/>
  <c r="G81" i="2"/>
  <c r="G74" i="2"/>
  <c r="G68" i="2"/>
  <c r="G55" i="2"/>
  <c r="G49" i="2"/>
  <c r="G208" i="2"/>
  <c r="G195" i="2"/>
  <c r="G189" i="2"/>
  <c r="G182" i="2"/>
  <c r="G176" i="2"/>
  <c r="G163" i="2"/>
  <c r="G157" i="2"/>
  <c r="G150" i="2"/>
  <c r="G144" i="2"/>
  <c r="G131" i="2"/>
  <c r="G125" i="2"/>
  <c r="G118" i="2"/>
  <c r="G112" i="2"/>
  <c r="G99" i="2"/>
  <c r="G93" i="2"/>
  <c r="G86" i="2"/>
  <c r="G80" i="2"/>
  <c r="G67" i="2"/>
  <c r="G61" i="2"/>
  <c r="G54" i="2"/>
  <c r="G48" i="2"/>
  <c r="G40" i="2"/>
  <c r="G335" i="2"/>
  <c r="G329" i="2"/>
  <c r="G322" i="2"/>
  <c r="G316" i="2"/>
  <c r="G303" i="2"/>
  <c r="G297" i="2"/>
  <c r="G290" i="2"/>
  <c r="G284" i="2"/>
  <c r="G271" i="2"/>
  <c r="G265" i="2"/>
  <c r="G258" i="2"/>
  <c r="G252" i="2"/>
  <c r="G239" i="2"/>
  <c r="G233" i="2"/>
  <c r="G226" i="2"/>
  <c r="G220" i="2"/>
  <c r="G207" i="2"/>
  <c r="G201" i="2"/>
  <c r="G194" i="2"/>
  <c r="G188" i="2"/>
  <c r="G175" i="2"/>
  <c r="G169" i="2"/>
  <c r="G162" i="2"/>
  <c r="G156" i="2"/>
  <c r="G143" i="2"/>
  <c r="G137" i="2"/>
  <c r="G130" i="2"/>
  <c r="G124" i="2"/>
  <c r="G111" i="2"/>
  <c r="G105" i="2"/>
  <c r="G98" i="2"/>
  <c r="G92" i="2"/>
  <c r="G79" i="2"/>
  <c r="G73" i="2"/>
  <c r="G66" i="2"/>
  <c r="G60" i="2"/>
  <c r="G47" i="2"/>
  <c r="G38" i="2"/>
  <c r="G353" i="2"/>
  <c r="G349" i="2"/>
  <c r="G345" i="2"/>
  <c r="G341" i="2"/>
  <c r="G334" i="2"/>
  <c r="G328" i="2"/>
  <c r="G315" i="2"/>
  <c r="G309" i="2"/>
  <c r="G302" i="2"/>
  <c r="G296" i="2"/>
  <c r="G283" i="2"/>
  <c r="G277" i="2"/>
  <c r="G270" i="2"/>
  <c r="G264" i="2"/>
  <c r="G251" i="2"/>
  <c r="G245" i="2"/>
  <c r="G238" i="2"/>
  <c r="G232" i="2"/>
  <c r="G219" i="2"/>
  <c r="G213" i="2"/>
  <c r="G206" i="2"/>
  <c r="G200" i="2"/>
  <c r="G187" i="2"/>
  <c r="G181" i="2"/>
  <c r="G174" i="2"/>
  <c r="G168" i="2"/>
  <c r="G155" i="2"/>
  <c r="G149" i="2"/>
  <c r="G142" i="2"/>
  <c r="G136" i="2"/>
  <c r="G123" i="2"/>
  <c r="G117" i="2"/>
  <c r="G110" i="2"/>
  <c r="G104" i="2"/>
  <c r="G91" i="2"/>
  <c r="G85" i="2"/>
  <c r="G78" i="2"/>
  <c r="G72" i="2"/>
  <c r="G59" i="2"/>
  <c r="G53" i="2"/>
  <c r="G46" i="2"/>
  <c r="G41" i="2"/>
  <c r="G37" i="2"/>
  <c r="G33" i="2"/>
  <c r="G29" i="2"/>
  <c r="G25" i="2"/>
  <c r="G21" i="2"/>
  <c r="G17" i="2"/>
  <c r="G13" i="2"/>
  <c r="G9" i="2"/>
  <c r="G5" i="2"/>
  <c r="G36" i="2"/>
  <c r="G32" i="2"/>
  <c r="G28" i="2"/>
  <c r="G24" i="2"/>
  <c r="G20" i="2"/>
  <c r="G16" i="2"/>
  <c r="G12" i="2"/>
  <c r="G8" i="2"/>
  <c r="G4" i="2"/>
  <c r="G43" i="2"/>
  <c r="G39" i="2"/>
  <c r="G35" i="2"/>
  <c r="G31" i="2"/>
  <c r="G27" i="2"/>
  <c r="G23" i="2"/>
  <c r="G19" i="2"/>
  <c r="G15" i="2"/>
  <c r="G11" i="2"/>
  <c r="G7" i="2"/>
  <c r="G3" i="2"/>
  <c r="G34" i="2"/>
  <c r="G30" i="2"/>
  <c r="G26" i="2"/>
  <c r="G22" i="2"/>
  <c r="G18" i="2"/>
  <c r="G14" i="2"/>
  <c r="G10" i="2"/>
  <c r="G6" i="2"/>
  <c r="G2" i="2"/>
  <c r="CD1066" i="1"/>
  <c r="CD1067" i="1"/>
  <c r="CD1068" i="1"/>
  <c r="CD1069" i="1"/>
  <c r="CD1074" i="1"/>
  <c r="CD1075" i="1"/>
  <c r="CD1076" i="1"/>
  <c r="CD1061" i="1"/>
  <c r="CD1077" i="1"/>
  <c r="CD1062" i="1"/>
  <c r="CD1070" i="1"/>
  <c r="CD1078" i="1"/>
  <c r="CD1063" i="1"/>
  <c r="CD1071" i="1"/>
  <c r="CD1079" i="1"/>
  <c r="CD1064" i="1"/>
  <c r="CD1072" i="1"/>
  <c r="CD1080" i="1"/>
  <c r="CD1065" i="1"/>
  <c r="CD1073" i="1"/>
  <c r="CD1081" i="1"/>
  <c r="CD1047" i="1"/>
  <c r="CD1008" i="1"/>
  <c r="CD951" i="1"/>
  <c r="CD893" i="1"/>
  <c r="CD855" i="1"/>
  <c r="CD778" i="1"/>
  <c r="CD732" i="1"/>
  <c r="CD675" i="1"/>
  <c r="CD563" i="1"/>
  <c r="CD1029" i="1"/>
  <c r="CD1060" i="1"/>
  <c r="CD1054" i="1"/>
  <c r="CD1041" i="1"/>
  <c r="CD1035" i="1"/>
  <c r="CD1028" i="1"/>
  <c r="CD1022" i="1"/>
  <c r="CD1009" i="1"/>
  <c r="CD1003" i="1"/>
  <c r="CD996" i="1"/>
  <c r="CD990" i="1"/>
  <c r="CD977" i="1"/>
  <c r="CD971" i="1"/>
  <c r="CD964" i="1"/>
  <c r="CD958" i="1"/>
  <c r="CD945" i="1"/>
  <c r="CD939" i="1"/>
  <c r="CD932" i="1"/>
  <c r="CD926" i="1"/>
  <c r="CD913" i="1"/>
  <c r="CD907" i="1"/>
  <c r="CD900" i="1"/>
  <c r="CD894" i="1"/>
  <c r="CD881" i="1"/>
  <c r="CD875" i="1"/>
  <c r="CD868" i="1"/>
  <c r="CD862" i="1"/>
  <c r="CD849" i="1"/>
  <c r="CD843" i="1"/>
  <c r="CD836" i="1"/>
  <c r="CD830" i="1"/>
  <c r="CD817" i="1"/>
  <c r="CD811" i="1"/>
  <c r="CD804" i="1"/>
  <c r="CD798" i="1"/>
  <c r="CD785" i="1"/>
  <c r="CD779" i="1"/>
  <c r="CD772" i="1"/>
  <c r="CD766" i="1"/>
  <c r="CD753" i="1"/>
  <c r="CD747" i="1"/>
  <c r="CD740" i="1"/>
  <c r="CD734" i="1"/>
  <c r="CD726" i="1"/>
  <c r="CD718" i="1"/>
  <c r="CD708" i="1"/>
  <c r="CD698" i="1"/>
  <c r="CD687" i="1"/>
  <c r="CD676" i="1"/>
  <c r="CD663" i="1"/>
  <c r="CD631" i="1"/>
  <c r="CD599" i="1"/>
  <c r="CD567" i="1"/>
  <c r="CD532" i="1"/>
  <c r="CD447" i="1"/>
  <c r="CD404" i="1"/>
  <c r="CD297" i="1"/>
  <c r="CD989" i="1"/>
  <c r="CD848" i="1"/>
  <c r="CD527" i="1"/>
  <c r="CD1059" i="1"/>
  <c r="CD1052" i="1"/>
  <c r="CD1046" i="1"/>
  <c r="CD1033" i="1"/>
  <c r="CD1027" i="1"/>
  <c r="CD1020" i="1"/>
  <c r="CD1014" i="1"/>
  <c r="CD1001" i="1"/>
  <c r="CD995" i="1"/>
  <c r="CD988" i="1"/>
  <c r="CD982" i="1"/>
  <c r="CD969" i="1"/>
  <c r="CD963" i="1"/>
  <c r="CD956" i="1"/>
  <c r="CD950" i="1"/>
  <c r="CD937" i="1"/>
  <c r="CD931" i="1"/>
  <c r="CD924" i="1"/>
  <c r="CD918" i="1"/>
  <c r="CD905" i="1"/>
  <c r="CD899" i="1"/>
  <c r="CD892" i="1"/>
  <c r="CD886" i="1"/>
  <c r="CD873" i="1"/>
  <c r="CD867" i="1"/>
  <c r="CD860" i="1"/>
  <c r="CD854" i="1"/>
  <c r="CD841" i="1"/>
  <c r="CD835" i="1"/>
  <c r="CD828" i="1"/>
  <c r="CD822" i="1"/>
  <c r="CD809" i="1"/>
  <c r="CD803" i="1"/>
  <c r="CD796" i="1"/>
  <c r="CD790" i="1"/>
  <c r="CD777" i="1"/>
  <c r="CD771" i="1"/>
  <c r="CD764" i="1"/>
  <c r="CD758" i="1"/>
  <c r="CD745" i="1"/>
  <c r="CD739" i="1"/>
  <c r="CD706" i="1"/>
  <c r="CD695" i="1"/>
  <c r="CD684" i="1"/>
  <c r="CD674" i="1"/>
  <c r="CD655" i="1"/>
  <c r="CD623" i="1"/>
  <c r="CD591" i="1"/>
  <c r="CD559" i="1"/>
  <c r="CD479" i="1"/>
  <c r="CD436" i="1"/>
  <c r="CD350" i="1"/>
  <c r="CD1053" i="1"/>
  <c r="CD976" i="1"/>
  <c r="CD925" i="1"/>
  <c r="CD880" i="1"/>
  <c r="CD823" i="1"/>
  <c r="CD784" i="1"/>
  <c r="CD724" i="1"/>
  <c r="CD659" i="1"/>
  <c r="CD271" i="1"/>
  <c r="CD1058" i="1"/>
  <c r="CD1045" i="1"/>
  <c r="CD1039" i="1"/>
  <c r="CD1026" i="1"/>
  <c r="CD1013" i="1"/>
  <c r="CD1007" i="1"/>
  <c r="CD1000" i="1"/>
  <c r="CD994" i="1"/>
  <c r="CD981" i="1"/>
  <c r="CD975" i="1"/>
  <c r="CD968" i="1"/>
  <c r="CD962" i="1"/>
  <c r="CD949" i="1"/>
  <c r="CD943" i="1"/>
  <c r="CD936" i="1"/>
  <c r="CD930" i="1"/>
  <c r="CD917" i="1"/>
  <c r="CD911" i="1"/>
  <c r="CD904" i="1"/>
  <c r="CD898" i="1"/>
  <c r="CD885" i="1"/>
  <c r="CD879" i="1"/>
  <c r="CD872" i="1"/>
  <c r="CD866" i="1"/>
  <c r="CD853" i="1"/>
  <c r="CD847" i="1"/>
  <c r="CD840" i="1"/>
  <c r="CD834" i="1"/>
  <c r="CD821" i="1"/>
  <c r="CD815" i="1"/>
  <c r="CD808" i="1"/>
  <c r="CD802" i="1"/>
  <c r="CD789" i="1"/>
  <c r="CD783" i="1"/>
  <c r="CD776" i="1"/>
  <c r="CD770" i="1"/>
  <c r="CD757" i="1"/>
  <c r="CD751" i="1"/>
  <c r="CD744" i="1"/>
  <c r="CD738" i="1"/>
  <c r="CD731" i="1"/>
  <c r="CD723" i="1"/>
  <c r="CD715" i="1"/>
  <c r="CD704" i="1"/>
  <c r="CD694" i="1"/>
  <c r="CD683" i="1"/>
  <c r="CD672" i="1"/>
  <c r="CD651" i="1"/>
  <c r="CD619" i="1"/>
  <c r="CD587" i="1"/>
  <c r="CD555" i="1"/>
  <c r="CD516" i="1"/>
  <c r="CD431" i="1"/>
  <c r="CD388" i="1"/>
  <c r="CD344" i="1"/>
  <c r="CD220" i="1"/>
  <c r="CD1040" i="1"/>
  <c r="CD983" i="1"/>
  <c r="CD938" i="1"/>
  <c r="CD887" i="1"/>
  <c r="CD829" i="1"/>
  <c r="CD791" i="1"/>
  <c r="CD752" i="1"/>
  <c r="CD686" i="1"/>
  <c r="CD484" i="1"/>
  <c r="CD1032" i="1"/>
  <c r="CD1057" i="1"/>
  <c r="CD1051" i="1"/>
  <c r="CD1044" i="1"/>
  <c r="CD1038" i="1"/>
  <c r="CD1025" i="1"/>
  <c r="CD1019" i="1"/>
  <c r="CD1012" i="1"/>
  <c r="CD1006" i="1"/>
  <c r="CD993" i="1"/>
  <c r="CD987" i="1"/>
  <c r="CD980" i="1"/>
  <c r="CD974" i="1"/>
  <c r="CD961" i="1"/>
  <c r="CD955" i="1"/>
  <c r="CD948" i="1"/>
  <c r="CD942" i="1"/>
  <c r="CD929" i="1"/>
  <c r="CD923" i="1"/>
  <c r="CD916" i="1"/>
  <c r="CD910" i="1"/>
  <c r="CD897" i="1"/>
  <c r="CD891" i="1"/>
  <c r="CD884" i="1"/>
  <c r="CD878" i="1"/>
  <c r="CD865" i="1"/>
  <c r="CD859" i="1"/>
  <c r="CD852" i="1"/>
  <c r="CD846" i="1"/>
  <c r="CD833" i="1"/>
  <c r="CD827" i="1"/>
  <c r="CD820" i="1"/>
  <c r="CD814" i="1"/>
  <c r="CD801" i="1"/>
  <c r="CD795" i="1"/>
  <c r="CD788" i="1"/>
  <c r="CD782" i="1"/>
  <c r="CD769" i="1"/>
  <c r="CD763" i="1"/>
  <c r="CD756" i="1"/>
  <c r="CD750" i="1"/>
  <c r="CD737" i="1"/>
  <c r="CD730" i="1"/>
  <c r="CD722" i="1"/>
  <c r="CD714" i="1"/>
  <c r="CD703" i="1"/>
  <c r="CD692" i="1"/>
  <c r="CD682" i="1"/>
  <c r="CD671" i="1"/>
  <c r="CD647" i="1"/>
  <c r="CD615" i="1"/>
  <c r="CD583" i="1"/>
  <c r="CD551" i="1"/>
  <c r="CD511" i="1"/>
  <c r="CD468" i="1"/>
  <c r="CD383" i="1"/>
  <c r="CD335" i="1"/>
  <c r="CD194" i="1"/>
  <c r="CD1021" i="1"/>
  <c r="CD970" i="1"/>
  <c r="CD906" i="1"/>
  <c r="CD861" i="1"/>
  <c r="CD810" i="1"/>
  <c r="CD759" i="1"/>
  <c r="CD696" i="1"/>
  <c r="CD399" i="1"/>
  <c r="CD1056" i="1"/>
  <c r="CD1050" i="1"/>
  <c r="CD1037" i="1"/>
  <c r="CD1031" i="1"/>
  <c r="CD1024" i="1"/>
  <c r="CD1018" i="1"/>
  <c r="CD1005" i="1"/>
  <c r="CD999" i="1"/>
  <c r="CD992" i="1"/>
  <c r="CD986" i="1"/>
  <c r="CD973" i="1"/>
  <c r="CD967" i="1"/>
  <c r="CD960" i="1"/>
  <c r="CD954" i="1"/>
  <c r="CD941" i="1"/>
  <c r="CD935" i="1"/>
  <c r="CD928" i="1"/>
  <c r="CD922" i="1"/>
  <c r="CD909" i="1"/>
  <c r="CD903" i="1"/>
  <c r="CD896" i="1"/>
  <c r="CD890" i="1"/>
  <c r="CD877" i="1"/>
  <c r="CD871" i="1"/>
  <c r="CD864" i="1"/>
  <c r="CD858" i="1"/>
  <c r="CD845" i="1"/>
  <c r="CD839" i="1"/>
  <c r="CD832" i="1"/>
  <c r="CD826" i="1"/>
  <c r="CD813" i="1"/>
  <c r="CD807" i="1"/>
  <c r="CD800" i="1"/>
  <c r="CD794" i="1"/>
  <c r="CD781" i="1"/>
  <c r="CD775" i="1"/>
  <c r="CD768" i="1"/>
  <c r="CD762" i="1"/>
  <c r="CD749" i="1"/>
  <c r="CD743" i="1"/>
  <c r="CD736" i="1"/>
  <c r="CD728" i="1"/>
  <c r="CD720" i="1"/>
  <c r="CD712" i="1"/>
  <c r="CD702" i="1"/>
  <c r="CD691" i="1"/>
  <c r="CD680" i="1"/>
  <c r="CD670" i="1"/>
  <c r="CD643" i="1"/>
  <c r="CD611" i="1"/>
  <c r="CD579" i="1"/>
  <c r="CD547" i="1"/>
  <c r="CD463" i="1"/>
  <c r="CD420" i="1"/>
  <c r="CD326" i="1"/>
  <c r="CD169" i="1"/>
  <c r="CD1015" i="1"/>
  <c r="CD957" i="1"/>
  <c r="CD912" i="1"/>
  <c r="CD874" i="1"/>
  <c r="CD816" i="1"/>
  <c r="CD765" i="1"/>
  <c r="CD716" i="1"/>
  <c r="CD356" i="1"/>
  <c r="CD1049" i="1"/>
  <c r="CD1043" i="1"/>
  <c r="CD1036" i="1"/>
  <c r="CD1030" i="1"/>
  <c r="CD1017" i="1"/>
  <c r="CD1011" i="1"/>
  <c r="CD1004" i="1"/>
  <c r="CD998" i="1"/>
  <c r="CD985" i="1"/>
  <c r="CD979" i="1"/>
  <c r="CD972" i="1"/>
  <c r="CD966" i="1"/>
  <c r="CD953" i="1"/>
  <c r="CD947" i="1"/>
  <c r="CD940" i="1"/>
  <c r="CD934" i="1"/>
  <c r="CD921" i="1"/>
  <c r="CD915" i="1"/>
  <c r="CD908" i="1"/>
  <c r="CD902" i="1"/>
  <c r="CD889" i="1"/>
  <c r="CD883" i="1"/>
  <c r="CD876" i="1"/>
  <c r="CD870" i="1"/>
  <c r="CD857" i="1"/>
  <c r="CD851" i="1"/>
  <c r="CD844" i="1"/>
  <c r="CD838" i="1"/>
  <c r="CD825" i="1"/>
  <c r="CD819" i="1"/>
  <c r="CD812" i="1"/>
  <c r="CD806" i="1"/>
  <c r="CD793" i="1"/>
  <c r="CD787" i="1"/>
  <c r="CD780" i="1"/>
  <c r="CD774" i="1"/>
  <c r="CD761" i="1"/>
  <c r="CD755" i="1"/>
  <c r="CD748" i="1"/>
  <c r="CD742" i="1"/>
  <c r="CD711" i="1"/>
  <c r="CD700" i="1"/>
  <c r="CD690" i="1"/>
  <c r="CD679" i="1"/>
  <c r="CD668" i="1"/>
  <c r="CD639" i="1"/>
  <c r="CD607" i="1"/>
  <c r="CD575" i="1"/>
  <c r="CD543" i="1"/>
  <c r="CD500" i="1"/>
  <c r="CD415" i="1"/>
  <c r="CD372" i="1"/>
  <c r="CD318" i="1"/>
  <c r="CD143" i="1"/>
  <c r="CD1034" i="1"/>
  <c r="CD1002" i="1"/>
  <c r="CD944" i="1"/>
  <c r="CD919" i="1"/>
  <c r="CD842" i="1"/>
  <c r="CD797" i="1"/>
  <c r="CD746" i="1"/>
  <c r="CD707" i="1"/>
  <c r="CD627" i="1"/>
  <c r="CD595" i="1"/>
  <c r="CD1055" i="1"/>
  <c r="CD1048" i="1"/>
  <c r="CD1042" i="1"/>
  <c r="CD1023" i="1"/>
  <c r="CD1016" i="1"/>
  <c r="CD1010" i="1"/>
  <c r="CD997" i="1"/>
  <c r="CD991" i="1"/>
  <c r="CD984" i="1"/>
  <c r="CD978" i="1"/>
  <c r="CD965" i="1"/>
  <c r="CD959" i="1"/>
  <c r="CD952" i="1"/>
  <c r="CD946" i="1"/>
  <c r="CD933" i="1"/>
  <c r="CD927" i="1"/>
  <c r="CD920" i="1"/>
  <c r="CD914" i="1"/>
  <c r="CD901" i="1"/>
  <c r="CD895" i="1"/>
  <c r="CD888" i="1"/>
  <c r="CD882" i="1"/>
  <c r="CD869" i="1"/>
  <c r="CD863" i="1"/>
  <c r="CD856" i="1"/>
  <c r="CD850" i="1"/>
  <c r="CD837" i="1"/>
  <c r="CD831" i="1"/>
  <c r="CD824" i="1"/>
  <c r="CD818" i="1"/>
  <c r="CD805" i="1"/>
  <c r="CD799" i="1"/>
  <c r="CD792" i="1"/>
  <c r="CD786" i="1"/>
  <c r="CD773" i="1"/>
  <c r="CD767" i="1"/>
  <c r="CD760" i="1"/>
  <c r="CD754" i="1"/>
  <c r="CD741" i="1"/>
  <c r="CD735" i="1"/>
  <c r="CD727" i="1"/>
  <c r="CD719" i="1"/>
  <c r="CD710" i="1"/>
  <c r="CD699" i="1"/>
  <c r="CD688" i="1"/>
  <c r="CD678" i="1"/>
  <c r="CD667" i="1"/>
  <c r="CD635" i="1"/>
  <c r="CD603" i="1"/>
  <c r="CD571" i="1"/>
  <c r="CD495" i="1"/>
  <c r="CD452" i="1"/>
  <c r="CD367" i="1"/>
  <c r="CD309" i="1"/>
  <c r="CD538" i="1"/>
  <c r="CD533" i="1"/>
  <c r="CD522" i="1"/>
  <c r="CD517" i="1"/>
  <c r="CD506" i="1"/>
  <c r="CD501" i="1"/>
  <c r="CD490" i="1"/>
  <c r="CD485" i="1"/>
  <c r="CD474" i="1"/>
  <c r="CD469" i="1"/>
  <c r="CD458" i="1"/>
  <c r="CD453" i="1"/>
  <c r="CD442" i="1"/>
  <c r="CD437" i="1"/>
  <c r="CD426" i="1"/>
  <c r="CD421" i="1"/>
  <c r="CD410" i="1"/>
  <c r="CD405" i="1"/>
  <c r="CD394" i="1"/>
  <c r="CD389" i="1"/>
  <c r="CD378" i="1"/>
  <c r="CD373" i="1"/>
  <c r="CD362" i="1"/>
  <c r="CD357" i="1"/>
  <c r="CD351" i="1"/>
  <c r="CD345" i="1"/>
  <c r="CD336" i="1"/>
  <c r="CD328" i="1"/>
  <c r="CD319" i="1"/>
  <c r="CD310" i="1"/>
  <c r="CD277" i="1"/>
  <c r="CD251" i="1"/>
  <c r="CD200" i="1"/>
  <c r="CD174" i="1"/>
  <c r="CD149" i="1"/>
  <c r="CD104" i="1"/>
  <c r="CD542" i="1"/>
  <c r="CD537" i="1"/>
  <c r="CD526" i="1"/>
  <c r="CD521" i="1"/>
  <c r="CD510" i="1"/>
  <c r="CD505" i="1"/>
  <c r="CD494" i="1"/>
  <c r="CD489" i="1"/>
  <c r="CD478" i="1"/>
  <c r="CD473" i="1"/>
  <c r="CD462" i="1"/>
  <c r="CD457" i="1"/>
  <c r="CD446" i="1"/>
  <c r="CD441" i="1"/>
  <c r="CD430" i="1"/>
  <c r="CD425" i="1"/>
  <c r="CD414" i="1"/>
  <c r="CD409" i="1"/>
  <c r="CD398" i="1"/>
  <c r="CD393" i="1"/>
  <c r="CD382" i="1"/>
  <c r="CD377" i="1"/>
  <c r="CD366" i="1"/>
  <c r="CD361" i="1"/>
  <c r="CD342" i="1"/>
  <c r="CD334" i="1"/>
  <c r="CD325" i="1"/>
  <c r="CD317" i="1"/>
  <c r="CD296" i="1"/>
  <c r="CD270" i="1"/>
  <c r="CD245" i="1"/>
  <c r="CD219" i="1"/>
  <c r="CD168" i="1"/>
  <c r="CD142" i="1"/>
  <c r="CD91" i="1"/>
  <c r="CD666" i="1"/>
  <c r="CD662" i="1"/>
  <c r="CD658" i="1"/>
  <c r="CD654" i="1"/>
  <c r="CD650" i="1"/>
  <c r="CD646" i="1"/>
  <c r="CD642" i="1"/>
  <c r="CD638" i="1"/>
  <c r="CD634" i="1"/>
  <c r="CD630" i="1"/>
  <c r="CD626" i="1"/>
  <c r="CD622" i="1"/>
  <c r="CD618" i="1"/>
  <c r="CD614" i="1"/>
  <c r="CD610" i="1"/>
  <c r="CD606" i="1"/>
  <c r="CD602" i="1"/>
  <c r="CD598" i="1"/>
  <c r="CD594" i="1"/>
  <c r="CD590" i="1"/>
  <c r="CD586" i="1"/>
  <c r="CD582" i="1"/>
  <c r="CD578" i="1"/>
  <c r="CD574" i="1"/>
  <c r="CD570" i="1"/>
  <c r="CD566" i="1"/>
  <c r="CD562" i="1"/>
  <c r="CD558" i="1"/>
  <c r="CD554" i="1"/>
  <c r="CD550" i="1"/>
  <c r="CD546" i="1"/>
  <c r="CD536" i="1"/>
  <c r="CD531" i="1"/>
  <c r="CD520" i="1"/>
  <c r="CD515" i="1"/>
  <c r="CD504" i="1"/>
  <c r="CD499" i="1"/>
  <c r="CD488" i="1"/>
  <c r="CD483" i="1"/>
  <c r="CD472" i="1"/>
  <c r="CD467" i="1"/>
  <c r="CD456" i="1"/>
  <c r="CD451" i="1"/>
  <c r="CD440" i="1"/>
  <c r="CD435" i="1"/>
  <c r="CD424" i="1"/>
  <c r="CD419" i="1"/>
  <c r="CD408" i="1"/>
  <c r="CD403" i="1"/>
  <c r="CD392" i="1"/>
  <c r="CD387" i="1"/>
  <c r="CD376" i="1"/>
  <c r="CD371" i="1"/>
  <c r="CD360" i="1"/>
  <c r="CD355" i="1"/>
  <c r="CD349" i="1"/>
  <c r="CD341" i="1"/>
  <c r="CD333" i="1"/>
  <c r="CD316" i="1"/>
  <c r="CD308" i="1"/>
  <c r="CD290" i="1"/>
  <c r="CD265" i="1"/>
  <c r="CD239" i="1"/>
  <c r="CD188" i="1"/>
  <c r="CD162" i="1"/>
  <c r="CD136" i="1"/>
  <c r="CD85" i="1"/>
  <c r="CD541" i="1"/>
  <c r="CD530" i="1"/>
  <c r="CD525" i="1"/>
  <c r="CD514" i="1"/>
  <c r="CD509" i="1"/>
  <c r="CD498" i="1"/>
  <c r="CD493" i="1"/>
  <c r="CD482" i="1"/>
  <c r="CD477" i="1"/>
  <c r="CD466" i="1"/>
  <c r="CD461" i="1"/>
  <c r="CD450" i="1"/>
  <c r="CD445" i="1"/>
  <c r="CD434" i="1"/>
  <c r="CD429" i="1"/>
  <c r="CD418" i="1"/>
  <c r="CD413" i="1"/>
  <c r="CD402" i="1"/>
  <c r="CD397" i="1"/>
  <c r="CD386" i="1"/>
  <c r="CD381" i="1"/>
  <c r="CD370" i="1"/>
  <c r="CD365" i="1"/>
  <c r="CD354" i="1"/>
  <c r="CD348" i="1"/>
  <c r="CD332" i="1"/>
  <c r="CD324" i="1"/>
  <c r="CD314" i="1"/>
  <c r="CD305" i="1"/>
  <c r="CD264" i="1"/>
  <c r="CD238" i="1"/>
  <c r="CD213" i="1"/>
  <c r="CD187" i="1"/>
  <c r="CD78" i="1"/>
  <c r="CD733" i="1"/>
  <c r="CD729" i="1"/>
  <c r="CD725" i="1"/>
  <c r="CD721" i="1"/>
  <c r="CD717" i="1"/>
  <c r="CD713" i="1"/>
  <c r="CD709" i="1"/>
  <c r="CD705" i="1"/>
  <c r="CD701" i="1"/>
  <c r="CD697" i="1"/>
  <c r="CD693" i="1"/>
  <c r="CD689" i="1"/>
  <c r="CD685" i="1"/>
  <c r="CD681" i="1"/>
  <c r="CD677" i="1"/>
  <c r="CD673" i="1"/>
  <c r="CD669" i="1"/>
  <c r="CD665" i="1"/>
  <c r="CD661" i="1"/>
  <c r="CD657" i="1"/>
  <c r="CD653" i="1"/>
  <c r="CD649" i="1"/>
  <c r="CD645" i="1"/>
  <c r="CD641" i="1"/>
  <c r="CD637" i="1"/>
  <c r="CD633" i="1"/>
  <c r="CD629" i="1"/>
  <c r="CD625" i="1"/>
  <c r="CD621" i="1"/>
  <c r="CD617" i="1"/>
  <c r="CD613" i="1"/>
  <c r="CD609" i="1"/>
  <c r="CD605" i="1"/>
  <c r="CD601" i="1"/>
  <c r="CD597" i="1"/>
  <c r="CD593" i="1"/>
  <c r="CD589" i="1"/>
  <c r="CD585" i="1"/>
  <c r="CD581" i="1"/>
  <c r="CD577" i="1"/>
  <c r="CD573" i="1"/>
  <c r="CD569" i="1"/>
  <c r="CD565" i="1"/>
  <c r="CD561" i="1"/>
  <c r="CD557" i="1"/>
  <c r="CD553" i="1"/>
  <c r="CD549" i="1"/>
  <c r="CD545" i="1"/>
  <c r="CD540" i="1"/>
  <c r="CD535" i="1"/>
  <c r="CD524" i="1"/>
  <c r="CD519" i="1"/>
  <c r="CD508" i="1"/>
  <c r="CD503" i="1"/>
  <c r="CD492" i="1"/>
  <c r="CD487" i="1"/>
  <c r="CD476" i="1"/>
  <c r="CD471" i="1"/>
  <c r="CD460" i="1"/>
  <c r="CD455" i="1"/>
  <c r="CD444" i="1"/>
  <c r="CD439" i="1"/>
  <c r="CD428" i="1"/>
  <c r="CD423" i="1"/>
  <c r="CD412" i="1"/>
  <c r="CD407" i="1"/>
  <c r="CD396" i="1"/>
  <c r="CD391" i="1"/>
  <c r="CD380" i="1"/>
  <c r="CD375" i="1"/>
  <c r="CD364" i="1"/>
  <c r="CD359" i="1"/>
  <c r="CD347" i="1"/>
  <c r="CD340" i="1"/>
  <c r="CD330" i="1"/>
  <c r="CD322" i="1"/>
  <c r="CD304" i="1"/>
  <c r="CD284" i="1"/>
  <c r="CD258" i="1"/>
  <c r="CD233" i="1"/>
  <c r="CD207" i="1"/>
  <c r="CD156" i="1"/>
  <c r="CD123" i="1"/>
  <c r="CD68" i="1"/>
  <c r="CD534" i="1"/>
  <c r="CD529" i="1"/>
  <c r="CD518" i="1"/>
  <c r="CD513" i="1"/>
  <c r="CD502" i="1"/>
  <c r="CD497" i="1"/>
  <c r="CD486" i="1"/>
  <c r="CD481" i="1"/>
  <c r="CD470" i="1"/>
  <c r="CD465" i="1"/>
  <c r="CD454" i="1"/>
  <c r="CD449" i="1"/>
  <c r="CD438" i="1"/>
  <c r="CD433" i="1"/>
  <c r="CD422" i="1"/>
  <c r="CD417" i="1"/>
  <c r="CD406" i="1"/>
  <c r="CD401" i="1"/>
  <c r="CD390" i="1"/>
  <c r="CD385" i="1"/>
  <c r="CD374" i="1"/>
  <c r="CD369" i="1"/>
  <c r="CD358" i="1"/>
  <c r="CD353" i="1"/>
  <c r="CD346" i="1"/>
  <c r="CD338" i="1"/>
  <c r="CD321" i="1"/>
  <c r="CD313" i="1"/>
  <c r="CD303" i="1"/>
  <c r="CD283" i="1"/>
  <c r="CD232" i="1"/>
  <c r="CD206" i="1"/>
  <c r="CD181" i="1"/>
  <c r="CD155" i="1"/>
  <c r="CD117" i="1"/>
  <c r="CD664" i="1"/>
  <c r="CD660" i="1"/>
  <c r="CD656" i="1"/>
  <c r="CD652" i="1"/>
  <c r="CD648" i="1"/>
  <c r="CD644" i="1"/>
  <c r="CD640" i="1"/>
  <c r="CD636" i="1"/>
  <c r="CD632" i="1"/>
  <c r="CD628" i="1"/>
  <c r="CD624" i="1"/>
  <c r="CD620" i="1"/>
  <c r="CD616" i="1"/>
  <c r="CD612" i="1"/>
  <c r="CD608" i="1"/>
  <c r="CD604" i="1"/>
  <c r="CD600" i="1"/>
  <c r="CD596" i="1"/>
  <c r="CD592" i="1"/>
  <c r="CD588" i="1"/>
  <c r="CD584" i="1"/>
  <c r="CD580" i="1"/>
  <c r="CD576" i="1"/>
  <c r="CD572" i="1"/>
  <c r="CD568" i="1"/>
  <c r="CD564" i="1"/>
  <c r="CD560" i="1"/>
  <c r="CD556" i="1"/>
  <c r="CD552" i="1"/>
  <c r="CD548" i="1"/>
  <c r="CD544" i="1"/>
  <c r="CD539" i="1"/>
  <c r="CD528" i="1"/>
  <c r="CD523" i="1"/>
  <c r="CD512" i="1"/>
  <c r="CD507" i="1"/>
  <c r="CD496" i="1"/>
  <c r="CD491" i="1"/>
  <c r="CD480" i="1"/>
  <c r="CD475" i="1"/>
  <c r="CD464" i="1"/>
  <c r="CD459" i="1"/>
  <c r="CD448" i="1"/>
  <c r="CD443" i="1"/>
  <c r="CD432" i="1"/>
  <c r="CD427" i="1"/>
  <c r="CD416" i="1"/>
  <c r="CD411" i="1"/>
  <c r="CD400" i="1"/>
  <c r="CD395" i="1"/>
  <c r="CD384" i="1"/>
  <c r="CD379" i="1"/>
  <c r="CD368" i="1"/>
  <c r="CD363" i="1"/>
  <c r="CD352" i="1"/>
  <c r="CD337" i="1"/>
  <c r="CD329" i="1"/>
  <c r="CD320" i="1"/>
  <c r="CD312" i="1"/>
  <c r="CD302" i="1"/>
  <c r="CD252" i="1"/>
  <c r="CD226" i="1"/>
  <c r="CD201" i="1"/>
  <c r="CD175" i="1"/>
  <c r="CD110" i="1"/>
  <c r="CD137" i="1"/>
  <c r="CD130" i="1"/>
  <c r="CD124" i="1"/>
  <c r="CD111" i="1"/>
  <c r="CD105" i="1"/>
  <c r="CD98" i="1"/>
  <c r="CD92" i="1"/>
  <c r="CD79" i="1"/>
  <c r="CD58" i="1"/>
  <c r="CD339" i="1"/>
  <c r="CD323" i="1"/>
  <c r="CD307" i="1"/>
  <c r="CD295" i="1"/>
  <c r="CD289" i="1"/>
  <c r="CD282" i="1"/>
  <c r="CD276" i="1"/>
  <c r="CD263" i="1"/>
  <c r="CD257" i="1"/>
  <c r="CD250" i="1"/>
  <c r="CD244" i="1"/>
  <c r="CD231" i="1"/>
  <c r="CD225" i="1"/>
  <c r="CD218" i="1"/>
  <c r="CD212" i="1"/>
  <c r="CD199" i="1"/>
  <c r="CD193" i="1"/>
  <c r="CD186" i="1"/>
  <c r="CD180" i="1"/>
  <c r="CD167" i="1"/>
  <c r="CD161" i="1"/>
  <c r="CD154" i="1"/>
  <c r="CD148" i="1"/>
  <c r="CD135" i="1"/>
  <c r="CD129" i="1"/>
  <c r="CD122" i="1"/>
  <c r="CD116" i="1"/>
  <c r="CD103" i="1"/>
  <c r="CD97" i="1"/>
  <c r="CD90" i="1"/>
  <c r="CD84" i="1"/>
  <c r="CD66" i="1"/>
  <c r="CD56" i="1"/>
  <c r="CD306" i="1"/>
  <c r="CD301" i="1"/>
  <c r="CD294" i="1"/>
  <c r="CD288" i="1"/>
  <c r="CD275" i="1"/>
  <c r="CD269" i="1"/>
  <c r="CD262" i="1"/>
  <c r="CD256" i="1"/>
  <c r="CD243" i="1"/>
  <c r="CD237" i="1"/>
  <c r="CD230" i="1"/>
  <c r="CD224" i="1"/>
  <c r="CD211" i="1"/>
  <c r="CD205" i="1"/>
  <c r="CD198" i="1"/>
  <c r="CD192" i="1"/>
  <c r="CD179" i="1"/>
  <c r="CD173" i="1"/>
  <c r="CD166" i="1"/>
  <c r="CD160" i="1"/>
  <c r="CD147" i="1"/>
  <c r="CD141" i="1"/>
  <c r="CD134" i="1"/>
  <c r="CD128" i="1"/>
  <c r="CD115" i="1"/>
  <c r="CD109" i="1"/>
  <c r="CD102" i="1"/>
  <c r="CD96" i="1"/>
  <c r="CD83" i="1"/>
  <c r="CD76" i="1"/>
  <c r="CD54" i="1"/>
  <c r="CD343" i="1"/>
  <c r="CD327" i="1"/>
  <c r="CD311" i="1"/>
  <c r="CD300" i="1"/>
  <c r="CD287" i="1"/>
  <c r="CD281" i="1"/>
  <c r="CD274" i="1"/>
  <c r="CD268" i="1"/>
  <c r="CD255" i="1"/>
  <c r="CD249" i="1"/>
  <c r="CD242" i="1"/>
  <c r="CD236" i="1"/>
  <c r="CD223" i="1"/>
  <c r="CD217" i="1"/>
  <c r="CD210" i="1"/>
  <c r="CD204" i="1"/>
  <c r="CD191" i="1"/>
  <c r="CD185" i="1"/>
  <c r="CD178" i="1"/>
  <c r="CD172" i="1"/>
  <c r="CD159" i="1"/>
  <c r="CD153" i="1"/>
  <c r="CD146" i="1"/>
  <c r="CD140" i="1"/>
  <c r="CD127" i="1"/>
  <c r="CD121" i="1"/>
  <c r="CD114" i="1"/>
  <c r="CD108" i="1"/>
  <c r="CD95" i="1"/>
  <c r="CD89" i="1"/>
  <c r="CD82" i="1"/>
  <c r="CD74" i="1"/>
  <c r="CD64" i="1"/>
  <c r="CD299" i="1"/>
  <c r="CD293" i="1"/>
  <c r="CD286" i="1"/>
  <c r="CD280" i="1"/>
  <c r="CD267" i="1"/>
  <c r="CD261" i="1"/>
  <c r="CD254" i="1"/>
  <c r="CD248" i="1"/>
  <c r="CD235" i="1"/>
  <c r="CD229" i="1"/>
  <c r="CD222" i="1"/>
  <c r="CD216" i="1"/>
  <c r="CD203" i="1"/>
  <c r="CD197" i="1"/>
  <c r="CD190" i="1"/>
  <c r="CD184" i="1"/>
  <c r="CD171" i="1"/>
  <c r="CD165" i="1"/>
  <c r="CD158" i="1"/>
  <c r="CD152" i="1"/>
  <c r="CD139" i="1"/>
  <c r="CD133" i="1"/>
  <c r="CD126" i="1"/>
  <c r="CD120" i="1"/>
  <c r="CD107" i="1"/>
  <c r="CD101" i="1"/>
  <c r="CD94" i="1"/>
  <c r="CD88" i="1"/>
  <c r="CD62" i="1"/>
  <c r="CD331" i="1"/>
  <c r="CD315" i="1"/>
  <c r="CD298" i="1"/>
  <c r="CD292" i="1"/>
  <c r="CD279" i="1"/>
  <c r="CD273" i="1"/>
  <c r="CD266" i="1"/>
  <c r="CD260" i="1"/>
  <c r="CD247" i="1"/>
  <c r="CD241" i="1"/>
  <c r="CD234" i="1"/>
  <c r="CD228" i="1"/>
  <c r="CD215" i="1"/>
  <c r="CD209" i="1"/>
  <c r="CD202" i="1"/>
  <c r="CD196" i="1"/>
  <c r="CD183" i="1"/>
  <c r="CD177" i="1"/>
  <c r="CD170" i="1"/>
  <c r="CD164" i="1"/>
  <c r="CD151" i="1"/>
  <c r="CD145" i="1"/>
  <c r="CD138" i="1"/>
  <c r="CD132" i="1"/>
  <c r="CD119" i="1"/>
  <c r="CD113" i="1"/>
  <c r="CD106" i="1"/>
  <c r="CD100" i="1"/>
  <c r="CD87" i="1"/>
  <c r="CD81" i="1"/>
  <c r="CD72" i="1"/>
  <c r="CD291" i="1"/>
  <c r="CD285" i="1"/>
  <c r="CD278" i="1"/>
  <c r="CD272" i="1"/>
  <c r="CD259" i="1"/>
  <c r="CD253" i="1"/>
  <c r="CD246" i="1"/>
  <c r="CD240" i="1"/>
  <c r="CD227" i="1"/>
  <c r="CD221" i="1"/>
  <c r="CD214" i="1"/>
  <c r="CD208" i="1"/>
  <c r="CD195" i="1"/>
  <c r="CD189" i="1"/>
  <c r="CD182" i="1"/>
  <c r="CD176" i="1"/>
  <c r="CD163" i="1"/>
  <c r="CD157" i="1"/>
  <c r="CD150" i="1"/>
  <c r="CD144" i="1"/>
  <c r="CD131" i="1"/>
  <c r="CD125" i="1"/>
  <c r="CD118" i="1"/>
  <c r="CD112" i="1"/>
  <c r="CD99" i="1"/>
  <c r="CD93" i="1"/>
  <c r="CD86" i="1"/>
  <c r="CD80" i="1"/>
  <c r="CD70" i="1"/>
  <c r="CD60" i="1"/>
  <c r="CD77" i="1"/>
  <c r="CD73" i="1"/>
  <c r="CD69" i="1"/>
  <c r="CD65" i="1"/>
  <c r="CD61" i="1"/>
  <c r="CD57" i="1"/>
  <c r="CD53" i="1"/>
  <c r="CD49" i="1"/>
  <c r="CD45" i="1"/>
  <c r="CD41" i="1"/>
  <c r="CD37" i="1"/>
  <c r="CD33" i="1"/>
  <c r="CD29" i="1"/>
  <c r="CD25" i="1"/>
  <c r="CD21" i="1"/>
  <c r="CD17" i="1"/>
  <c r="CD13" i="1"/>
  <c r="CD9" i="1"/>
  <c r="CD52" i="1"/>
  <c r="CD48" i="1"/>
  <c r="CD44" i="1"/>
  <c r="CD40" i="1"/>
  <c r="CD36" i="1"/>
  <c r="CD32" i="1"/>
  <c r="CD28" i="1"/>
  <c r="CD24" i="1"/>
  <c r="CD20" i="1"/>
  <c r="CD16" i="1"/>
  <c r="CD12" i="1"/>
  <c r="CD8" i="1"/>
  <c r="CD75" i="1"/>
  <c r="CD71" i="1"/>
  <c r="CD67" i="1"/>
  <c r="CD63" i="1"/>
  <c r="CD59" i="1"/>
  <c r="CD55" i="1"/>
  <c r="CD51" i="1"/>
  <c r="CD47" i="1"/>
  <c r="CD43" i="1"/>
  <c r="CD39" i="1"/>
  <c r="CD35" i="1"/>
  <c r="CD31" i="1"/>
  <c r="CD27" i="1"/>
  <c r="CD23" i="1"/>
  <c r="CD19" i="1"/>
  <c r="CD15" i="1"/>
  <c r="CD11" i="1"/>
  <c r="CD7" i="1"/>
  <c r="CD50" i="1"/>
  <c r="CD46" i="1"/>
  <c r="CD42" i="1"/>
  <c r="CD38" i="1"/>
  <c r="CD34" i="1"/>
  <c r="CD30" i="1"/>
  <c r="CD26" i="1"/>
  <c r="CD22" i="1"/>
  <c r="CD18" i="1"/>
  <c r="CD14" i="1"/>
  <c r="CD10" i="1"/>
  <c r="CD6" i="1"/>
  <c r="AN5" i="1"/>
  <c r="AO5" i="1" s="1"/>
  <c r="AP5" i="1" s="1"/>
  <c r="AQ5" i="1" s="1"/>
  <c r="AR5" i="1" s="1"/>
  <c r="AS5" i="1" s="1"/>
  <c r="AT5" i="1" s="1"/>
  <c r="AU5" i="1" s="1"/>
  <c r="AV5" i="1" s="1"/>
  <c r="AW5" i="1" s="1"/>
  <c r="AX5" i="1" s="1"/>
  <c r="AY5" i="1" s="1"/>
  <c r="AZ5" i="1" s="1"/>
  <c r="BA5" i="1" s="1"/>
  <c r="BB5" i="1" s="1"/>
  <c r="BC5" i="1" s="1"/>
  <c r="BD5" i="1" s="1"/>
  <c r="BE5" i="1" s="1"/>
  <c r="BF5" i="1" s="1"/>
  <c r="BG5" i="1" s="1"/>
  <c r="BH5" i="1" s="1"/>
  <c r="BI5" i="1" s="1"/>
  <c r="BJ5" i="1" s="1"/>
  <c r="BK5" i="1" s="1"/>
  <c r="BL5" i="1" s="1"/>
  <c r="BM5" i="1" s="1"/>
  <c r="BN5" i="1" s="1"/>
  <c r="BO5" i="1" s="1"/>
  <c r="BP5" i="1" s="1"/>
  <c r="BQ5" i="1" s="1"/>
  <c r="BR5" i="1" s="1"/>
  <c r="BS5" i="1" s="1"/>
  <c r="BT5" i="1" s="1"/>
  <c r="BU5" i="1" s="1"/>
  <c r="BV5" i="1" s="1"/>
  <c r="BW5" i="1" s="1"/>
  <c r="BX5" i="1" s="1"/>
  <c r="BY5" i="1" s="1"/>
  <c r="BZ5" i="1" s="1"/>
  <c r="CA5" i="1" s="1"/>
  <c r="CB5" i="1" s="1"/>
  <c r="H66" i="9" a="1"/>
  <c r="H444" i="9" a="1"/>
  <c r="H137" i="9" a="1"/>
  <c r="H515" i="9" a="1"/>
  <c r="H214" i="9" a="1"/>
  <c r="H566" i="9" a="1"/>
  <c r="H284" i="9" a="1"/>
  <c r="H602" i="9" a="1"/>
  <c r="H81" i="9" a="1"/>
  <c r="H808" i="9" a="1"/>
  <c r="H147" i="9" a="1"/>
  <c r="H471" i="9" a="1"/>
  <c r="H217" i="9" a="1"/>
  <c r="H695" i="9" a="1"/>
  <c r="H1097" i="9" a="1"/>
  <c r="H1644" i="9" a="1"/>
  <c r="H131" i="9" a="1"/>
  <c r="H508" i="9" a="1"/>
  <c r="H201" i="9" a="1"/>
  <c r="H562" i="9" a="1"/>
  <c r="H278" i="9" a="1"/>
  <c r="H598" i="9" a="1"/>
  <c r="H80" i="9" a="1"/>
  <c r="H439" i="9" a="1"/>
  <c r="H145" i="9" a="1"/>
  <c r="H661" i="9" a="1"/>
  <c r="H211" i="9" a="1"/>
  <c r="H689" i="9" a="1"/>
  <c r="H281" i="9" a="1"/>
  <c r="H759" i="9" a="1"/>
  <c r="H1167" i="9" a="1"/>
  <c r="H1708" i="9" a="1"/>
  <c r="H640" i="9" a="1"/>
  <c r="H858" i="9" a="1"/>
  <c r="H389" i="9" a="1"/>
  <c r="H930" i="9" a="1"/>
  <c r="H461" i="9" a="1"/>
  <c r="H26" i="9" a="1"/>
  <c r="H613" i="9" a="1"/>
  <c r="H3" i="9" a="1"/>
  <c r="H369" i="9" a="1"/>
  <c r="H39" i="9" a="1"/>
  <c r="H463" i="9" a="1"/>
  <c r="H8" i="9" a="1"/>
  <c r="H533" i="9" a="1"/>
  <c r="H157" i="9" a="1"/>
  <c r="H698" i="9" a="1"/>
  <c r="H191" i="9" a="1"/>
  <c r="H797" i="9" a="1"/>
  <c r="H261" i="9" a="1"/>
  <c r="H833" i="9" a="1"/>
  <c r="H1406" i="9" a="1"/>
  <c r="H1719" i="9" a="1"/>
  <c r="H119" i="9" a="1"/>
  <c r="H659" i="9" a="1"/>
  <c r="H189" i="9" a="1"/>
  <c r="H730" i="9" a="1"/>
  <c r="H266" i="9" a="1"/>
  <c r="H149" i="9" a="1"/>
  <c r="H336" i="9" a="1"/>
  <c r="H673" i="9" a="1"/>
  <c r="H120" i="9" a="1"/>
  <c r="H726" i="9" a="1"/>
  <c r="H199" i="9" a="1"/>
  <c r="H528" i="9" a="1"/>
  <c r="H269" i="9" a="1"/>
  <c r="H690" i="9" a="1"/>
  <c r="H742" i="9" a="1"/>
  <c r="H1578" i="9" a="1"/>
  <c r="H559" i="9" a="1"/>
  <c r="H758" i="9" a="1"/>
  <c r="H6" i="9" a="1"/>
  <c r="H169" i="9" a="1"/>
  <c r="H222" i="9" a="1"/>
  <c r="H292" i="9" a="1"/>
  <c r="H1236" i="9" a="1"/>
  <c r="H1506" i="9" a="1"/>
  <c r="H1155" i="9" a="1"/>
  <c r="H1471" i="9" a="1"/>
  <c r="H151" i="9" a="1"/>
  <c r="H1476" i="9" a="1"/>
  <c r="H655" i="9" a="1"/>
  <c r="H1176" i="9" a="1"/>
  <c r="H988" i="9" a="1"/>
  <c r="H32" i="9" a="1"/>
  <c r="H345" i="9" a="1"/>
  <c r="H469" i="9" a="1"/>
  <c r="H541" i="9" a="1"/>
  <c r="H732" i="9" a="1"/>
  <c r="H801" i="9" a="1"/>
  <c r="H1655" i="9" a="1"/>
  <c r="H1175" i="9" a="1"/>
  <c r="H923" i="9" a="1"/>
  <c r="H1545" i="9" a="1"/>
  <c r="H1450" i="9" a="1"/>
  <c r="H1608" i="9" a="1"/>
  <c r="H1136" i="9" a="1"/>
  <c r="H1633" i="9" a="1"/>
  <c r="H1259" i="9" a="1"/>
  <c r="H28" i="9" a="1"/>
  <c r="H422" i="9" a="1"/>
  <c r="H786" i="9" a="1"/>
  <c r="H910" i="9" a="1"/>
  <c r="H983" i="9" a="1"/>
  <c r="H828" i="9" a="1"/>
  <c r="H75" i="9" a="1"/>
  <c r="H1103" i="9" a="1"/>
  <c r="H1672" i="9" a="1"/>
  <c r="H1510" i="9" a="1"/>
  <c r="H1726" i="9" a="1"/>
  <c r="H1511" i="9" a="1"/>
  <c r="H1571" i="9" a="1"/>
  <c r="H279" i="9" a="1"/>
  <c r="H473" i="9" a="1"/>
  <c r="H781" i="9" a="1"/>
  <c r="H156" i="9" a="1"/>
  <c r="H346" i="9" a="1"/>
  <c r="H363" i="9" a="1"/>
  <c r="H89" i="9" a="1"/>
  <c r="H1502" i="9" a="1"/>
  <c r="H1215" i="9" a="1"/>
  <c r="H1246" i="9" a="1"/>
  <c r="H1101" i="9" a="1"/>
  <c r="H360" i="9" a="1"/>
  <c r="H1580" i="9" a="1"/>
  <c r="H975" i="9" a="1"/>
  <c r="H311" i="9" a="1"/>
  <c r="H647" i="9" a="1"/>
  <c r="H362" i="9" a="1"/>
  <c r="H718" i="9" a="1"/>
  <c r="H60" i="9" a="1"/>
  <c r="H796" i="9" a="1"/>
  <c r="H132" i="9" a="1"/>
  <c r="H642" i="9" a="1"/>
  <c r="H312" i="9" a="1"/>
  <c r="H857" i="9" a="1"/>
  <c r="H368" i="9" a="1"/>
  <c r="H646" i="9" a="1"/>
  <c r="H110" i="9" a="1"/>
  <c r="H878" i="9" a="1"/>
  <c r="H1335" i="9" a="1"/>
  <c r="H358" i="9" a="1"/>
  <c r="H711" i="9" a="1"/>
  <c r="H394" i="9" a="1"/>
  <c r="H792" i="9" a="1"/>
  <c r="H126" i="9" a="1"/>
  <c r="H503" i="9" a="1"/>
  <c r="H196" i="9" a="1"/>
  <c r="H706" i="9" a="1"/>
  <c r="H359" i="9" a="1"/>
  <c r="H669" i="9" a="1"/>
  <c r="H97" i="9" a="1"/>
  <c r="H870" i="9" a="1"/>
  <c r="H174" i="9" a="1"/>
  <c r="H942" i="9" a="1"/>
  <c r="H1367" i="9" a="1"/>
  <c r="H45" i="9" a="1"/>
  <c r="H581" i="9" a="1"/>
  <c r="H30" i="9" a="1"/>
  <c r="H617" i="9" a="1"/>
  <c r="H7" i="9" a="1"/>
  <c r="H399" i="9" a="1"/>
  <c r="H259" i="9" a="1"/>
  <c r="H590" i="9" a="1"/>
  <c r="H329" i="9" a="1"/>
  <c r="H98" i="9" a="1"/>
  <c r="H138" i="9" a="1"/>
  <c r="H672" i="9" a="1"/>
  <c r="H208" i="9" a="1"/>
  <c r="H749" i="9" a="1"/>
  <c r="H273" i="9" a="1"/>
  <c r="H779" i="9" a="1"/>
  <c r="H71" i="9" a="1"/>
  <c r="H802" i="9" a="1"/>
  <c r="H141" i="9" a="1"/>
  <c r="H838" i="9" a="1"/>
  <c r="H1253" i="9" a="1"/>
  <c r="H1618" i="9" a="1"/>
  <c r="H235" i="9" a="1"/>
  <c r="H744" i="9" a="1"/>
  <c r="H305" i="9" a="1"/>
  <c r="H509" i="9" a="1"/>
  <c r="H95" i="9" a="1"/>
  <c r="H700" i="9" a="1"/>
  <c r="H165" i="9" a="1"/>
  <c r="H785" i="9" a="1"/>
  <c r="H268" i="9" a="1"/>
  <c r="H740" i="9" a="1"/>
  <c r="H207" i="9" a="1"/>
  <c r="H1079" i="9" a="1"/>
  <c r="H433" i="9" a="1"/>
  <c r="H432" i="9" a="1"/>
  <c r="H1499" i="9" a="1"/>
  <c r="H355" i="9" a="1"/>
  <c r="H353" i="9" a="1"/>
  <c r="H1015" i="9" a="1"/>
  <c r="H68" i="9" a="1"/>
  <c r="H248" i="9" a="1"/>
  <c r="H327" i="9" a="1"/>
  <c r="H372" i="9" a="1"/>
  <c r="H1303" i="9" a="1"/>
  <c r="H1307" i="9" a="1"/>
  <c r="H1125" i="9" a="1"/>
  <c r="H691" i="9" a="1"/>
  <c r="H1597" i="9" a="1"/>
  <c r="H847" i="9" a="1"/>
  <c r="H1517" i="9" a="1"/>
  <c r="H1362" i="9" a="1"/>
  <c r="H108" i="9" a="1"/>
  <c r="H457" i="9" a="1"/>
  <c r="H768" i="9" a="1"/>
  <c r="H733" i="9" a="1"/>
  <c r="H934" i="9" a="1"/>
  <c r="H1006" i="9" a="1"/>
  <c r="H1377" i="9" a="1"/>
  <c r="H1126" i="9" a="1"/>
  <c r="H1267" i="9" a="1"/>
  <c r="H1543" i="9" a="1"/>
  <c r="H1709" i="9" a="1"/>
  <c r="H1515" i="9" a="1"/>
  <c r="H44" i="9" a="1"/>
  <c r="H624" i="9" a="1"/>
  <c r="H166" i="9" a="1"/>
  <c r="H451" i="9" a="1"/>
  <c r="H716" i="9" a="1"/>
  <c r="H897" i="9" a="1"/>
  <c r="H182" i="9" a="1"/>
  <c r="H252" i="9" a="1"/>
  <c r="H1069" i="9" a="1"/>
  <c r="H1090" i="9" a="1"/>
  <c r="H1599" i="9" a="1"/>
  <c r="H1232" i="9" a="1"/>
  <c r="H1260" i="9" a="1"/>
  <c r="T130" i="6" a="1"/>
  <c r="H1320" i="9" a="1"/>
  <c r="H445" i="9" a="1"/>
  <c r="H622" i="9" a="1"/>
  <c r="H881" i="9" a="1"/>
  <c r="H229" i="9" a="1"/>
  <c r="H53" i="9" a="1"/>
  <c r="H427" i="9" a="1"/>
  <c r="H497" i="9" a="1"/>
  <c r="H1539" i="9" a="1"/>
  <c r="H1403" i="9" a="1"/>
  <c r="H1344" i="9" a="1"/>
  <c r="H782" i="9" a="1"/>
  <c r="H1321" i="9" a="1"/>
  <c r="H848" i="9" a="1"/>
  <c r="H146" i="9" a="1"/>
  <c r="H751" i="9" a="1"/>
  <c r="H216" i="9" a="1"/>
  <c r="H809" i="9" a="1"/>
  <c r="H287" i="9" a="1"/>
  <c r="H845" i="9" a="1"/>
  <c r="H351" i="9" a="1"/>
  <c r="H650" i="9" a="1"/>
  <c r="H192" i="9" a="1"/>
  <c r="H477" i="9" a="1"/>
  <c r="H551" i="9" a="1"/>
  <c r="H927" i="9" a="1"/>
  <c r="H587" i="9" a="1"/>
  <c r="H999" i="9" a="1"/>
  <c r="H1147" i="9" a="1"/>
  <c r="H517" i="9" a="1"/>
  <c r="H210" i="9" a="1"/>
  <c r="H805" i="9" a="1"/>
  <c r="H280" i="9" a="1"/>
  <c r="H841" i="9" a="1"/>
  <c r="H347" i="9" a="1"/>
  <c r="H643" i="9" a="1"/>
  <c r="H62" i="9" a="1"/>
  <c r="H714" i="9" a="1"/>
  <c r="H256" i="9" a="1"/>
  <c r="H677" i="9" a="1"/>
  <c r="H583" i="9" a="1"/>
  <c r="H991" i="9" a="1"/>
  <c r="H619" i="9" a="1"/>
  <c r="H824" i="9" a="1"/>
  <c r="H1190" i="9" a="1"/>
  <c r="H195" i="9" a="1"/>
  <c r="H558" i="9" a="1"/>
  <c r="H265" i="9" a="1"/>
  <c r="H594" i="9" a="1"/>
  <c r="H74" i="9" a="1"/>
  <c r="H385" i="9" a="1"/>
  <c r="H107" i="9" a="1"/>
  <c r="H200" i="9" a="1"/>
  <c r="H177" i="9" a="1"/>
  <c r="H693" i="9" a="1"/>
  <c r="H254" i="9" a="1"/>
  <c r="H763" i="9" a="1"/>
  <c r="H324" i="9" a="1"/>
  <c r="H649" i="9" a="1"/>
  <c r="H140" i="9" a="1"/>
  <c r="H341" i="9" a="1"/>
  <c r="H225" i="9" a="1"/>
  <c r="H998" i="9" a="1"/>
  <c r="H302" i="9" a="1"/>
  <c r="H1051" i="9" a="1"/>
  <c r="H1431" i="9" a="1"/>
  <c r="H291" i="9" a="1"/>
  <c r="H102" i="9" a="1"/>
  <c r="H752" i="9" a="1"/>
  <c r="H172" i="9" a="1"/>
  <c r="H644" i="9" a="1"/>
  <c r="H243" i="9" a="1"/>
  <c r="H721" i="9" a="1"/>
  <c r="H313" i="9" a="1"/>
  <c r="H790" i="9" a="1"/>
  <c r="H155" i="9" a="1"/>
  <c r="H926" i="9" a="1"/>
  <c r="H472" i="9" a="1"/>
  <c r="H1024" i="9" a="1"/>
  <c r="H543" i="9" a="1"/>
  <c r="H1064" i="9" a="1"/>
  <c r="H1212" i="9" a="1"/>
  <c r="H656" i="9" a="1"/>
  <c r="H687" i="9" a="1"/>
  <c r="H4" i="9" a="1"/>
  <c r="H173" i="9" a="1"/>
  <c r="H283" i="9" a="1"/>
  <c r="H396" i="9" a="1"/>
  <c r="H467" i="9" a="1"/>
  <c r="H1336" i="9" a="1"/>
  <c r="H1085" i="9" a="1"/>
  <c r="H203" i="9" a="1"/>
  <c r="H1504" i="9" a="1"/>
  <c r="H1026" i="9" a="1"/>
  <c r="H1481" i="9" a="1"/>
  <c r="H1102" i="9" a="1"/>
  <c r="H1730" i="9" a="1"/>
  <c r="H63" i="9" a="1"/>
  <c r="H627" i="9" a="1"/>
  <c r="H657" i="9" a="1"/>
  <c r="H776" i="9" a="1"/>
  <c r="H854" i="9" a="1"/>
  <c r="H921" i="9" a="1"/>
  <c r="H10" i="9" a="1"/>
  <c r="H664" i="9" a="1"/>
  <c r="H1604" i="9" a="1"/>
  <c r="H1478" i="9" a="1"/>
  <c r="H1662" i="9" a="1"/>
  <c r="H1475" i="9" a="1"/>
  <c r="H1276" i="9" a="1"/>
  <c r="H412" i="9" a="1"/>
  <c r="H905" i="9" a="1"/>
  <c r="H65" i="9" a="1"/>
  <c r="H708" i="9" a="1"/>
  <c r="H40" i="9" a="1"/>
  <c r="H221" i="9" a="1"/>
  <c r="H255" i="9" a="1"/>
  <c r="H325" i="9" a="1"/>
  <c r="H1438" i="9" a="1"/>
  <c r="H1173" i="9" a="1"/>
  <c r="H1714" i="9" a="1"/>
  <c r="H1555" i="9" a="1"/>
  <c r="H134" i="9" a="1"/>
  <c r="H1544" i="9" a="1"/>
  <c r="H84" i="9" a="1"/>
  <c r="H835" i="9" a="1"/>
  <c r="H1053" i="9" a="1"/>
  <c r="H702" i="9" a="1"/>
  <c r="H202" i="9" a="1"/>
  <c r="H270" i="9" a="1"/>
  <c r="H56" i="9" a="1"/>
  <c r="H429" i="9" a="1"/>
  <c r="H506" i="9" a="1"/>
  <c r="H1564" i="9" a="1"/>
  <c r="H1238" i="9" a="1"/>
  <c r="H478" i="9" a="1"/>
  <c r="H1138" i="9" a="1"/>
  <c r="H995" i="9" a="1"/>
  <c r="H1593" i="9" a="1"/>
  <c r="H1294" i="9" a="1"/>
  <c r="H294" i="9" a="1"/>
  <c r="H765" i="9" a="1"/>
  <c r="H96" i="9" a="1"/>
  <c r="H814" i="9" a="1"/>
  <c r="H167" i="9" a="1"/>
  <c r="H850" i="9" a="1"/>
  <c r="H237" i="9" a="1"/>
  <c r="H658" i="9" a="1"/>
  <c r="H104" i="9" a="1"/>
  <c r="H1075" i="9" a="1"/>
  <c r="H460" i="9" a="1"/>
  <c r="H1124" i="9" a="1"/>
  <c r="H531" i="9" a="1"/>
  <c r="H865" i="9" a="1"/>
  <c r="H1368" i="9" a="1"/>
  <c r="H1052" i="9" a="1"/>
  <c r="H90" i="9" a="1"/>
  <c r="H810" i="9" a="1"/>
  <c r="H160" i="9" a="1"/>
  <c r="H846" i="9" a="1"/>
  <c r="H231" i="9" a="1"/>
  <c r="H651" i="9" a="1"/>
  <c r="H301" i="9" a="1"/>
  <c r="H722" i="9" a="1"/>
  <c r="H420" i="9" a="1"/>
  <c r="H1107" i="9" a="1"/>
  <c r="H524" i="9" a="1"/>
  <c r="H856" i="9" a="1"/>
  <c r="H572" i="9" a="1"/>
  <c r="H929" i="9" a="1"/>
  <c r="H1400" i="9" a="1"/>
  <c r="H390" i="9" a="1"/>
  <c r="H788" i="9" a="1"/>
  <c r="H113" i="9" a="1"/>
  <c r="H400" i="9" a="1"/>
  <c r="H190" i="9" a="1"/>
  <c r="H699" i="9" a="1"/>
  <c r="H338" i="9" a="1"/>
  <c r="H464" i="9" a="1"/>
  <c r="H375" i="9" a="1"/>
  <c r="H701" i="9" a="1"/>
  <c r="H115" i="9" a="1"/>
  <c r="H770" i="9" a="1"/>
  <c r="H185" i="9" a="1"/>
  <c r="H663" i="9" a="1"/>
  <c r="H364" i="9" a="1"/>
  <c r="H373" i="9" a="1"/>
  <c r="H111" i="9" a="1"/>
  <c r="H896" i="9" a="1"/>
  <c r="H415" i="9" a="1"/>
  <c r="H968" i="9" a="1"/>
  <c r="H1275" i="9" a="1"/>
  <c r="H606" i="9" a="1"/>
  <c r="H344" i="9" a="1"/>
  <c r="H760" i="9" a="1"/>
  <c r="H380" i="9" a="1"/>
  <c r="H791" i="9" a="1"/>
  <c r="H129" i="9" a="1"/>
  <c r="H902" i="9" a="1"/>
  <c r="H206" i="9" a="1"/>
  <c r="H974" i="9" a="1"/>
  <c r="H611" i="9" a="1"/>
  <c r="H761" i="9" a="1"/>
  <c r="H349" i="9" a="1"/>
  <c r="H906" i="9" a="1"/>
  <c r="H442" i="9" a="1"/>
  <c r="H306" i="9" a="1"/>
  <c r="H1532" i="9" a="1"/>
  <c r="H915" i="9" a="1"/>
  <c r="H943" i="9" a="1"/>
  <c r="H223" i="9" a="1"/>
  <c r="H447" i="9" a="1"/>
  <c r="H628" i="9" a="1"/>
  <c r="H431" i="9" a="1"/>
  <c r="H501" i="9" a="1"/>
  <c r="H1341" i="9" a="1"/>
  <c r="H1340" i="9" a="1"/>
  <c r="H712" i="9" a="1"/>
  <c r="H1144" i="9" a="1"/>
  <c r="H1066" i="9" a="1"/>
  <c r="H1660" i="9" a="1"/>
  <c r="H1454" i="9" a="1"/>
  <c r="H1616" i="9" a="1"/>
  <c r="H371" i="9" a="1"/>
  <c r="H384" i="9" a="1"/>
  <c r="H928" i="9" a="1"/>
  <c r="H1112" i="9" a="1"/>
  <c r="H52" i="9" a="1"/>
  <c r="H124" i="9" a="1"/>
  <c r="H844" i="9" a="1"/>
  <c r="H1020" i="9" a="1"/>
  <c r="H1611" i="9" a="1"/>
  <c r="H949" i="9" a="1"/>
  <c r="H1603" i="9" a="1"/>
  <c r="H1132" i="9" a="1"/>
  <c r="H198" i="9" a="1"/>
  <c r="H1548" i="9" a="1"/>
  <c r="H946" i="9" a="1"/>
  <c r="H940" i="9" a="1"/>
  <c r="H339" i="9" a="1"/>
  <c r="H1104" i="9" a="1"/>
  <c r="H101" i="9" a="1"/>
  <c r="H204" i="9" a="1"/>
  <c r="H289" i="9" a="1"/>
  <c r="H258" i="9" a="1"/>
  <c r="H1463" i="9" a="1"/>
  <c r="H1371" i="9" a="1"/>
  <c r="H1312" i="9" a="1"/>
  <c r="H780" i="9" a="1"/>
  <c r="H1288" i="9" a="1"/>
  <c r="H852" i="9" a="1"/>
  <c r="H1325" i="9" a="1"/>
  <c r="H1074" i="9" a="1"/>
  <c r="H535" i="9" a="1"/>
  <c r="H103" i="9" a="1"/>
  <c r="H620" i="9" a="1"/>
  <c r="H532" i="9" a="1"/>
  <c r="H614" i="9" a="1"/>
  <c r="H653" i="9" a="1"/>
  <c r="H1569" i="9" a="1"/>
  <c r="H1436" i="9" a="1"/>
  <c r="H839" i="9" a="1"/>
  <c r="H1349" i="9" a="1"/>
  <c r="H1156" i="9" a="1"/>
  <c r="H1629" i="9" a="1"/>
  <c r="H877" i="9" a="1"/>
  <c r="H180" i="9" a="1"/>
  <c r="H950" i="9" a="1"/>
  <c r="H251" i="9" a="1"/>
  <c r="H1022" i="9" a="1"/>
  <c r="H321" i="9" a="1"/>
  <c r="H1063" i="9" a="1"/>
  <c r="H401" i="9" a="1"/>
  <c r="H1099" i="9" a="1"/>
  <c r="H466" i="9" a="1"/>
  <c r="H1016" i="9" a="1"/>
  <c r="H130" i="9" a="1"/>
  <c r="H1065" i="9" a="1"/>
  <c r="H417" i="9" a="1"/>
  <c r="H453" i="9" a="1"/>
  <c r="H1170" i="9" a="1"/>
  <c r="H892" i="9" a="1"/>
  <c r="H244" i="9" a="1"/>
  <c r="H1014" i="9" a="1"/>
  <c r="H315" i="9" a="1"/>
  <c r="H1059" i="9" a="1"/>
  <c r="H395" i="9" a="1"/>
  <c r="H1095" i="9" a="1"/>
  <c r="H465" i="9" a="1"/>
  <c r="H823" i="9" a="1"/>
  <c r="H530" i="9" a="1"/>
  <c r="H1056" i="9" a="1"/>
  <c r="H411" i="9" a="1"/>
  <c r="H831" i="9" a="1"/>
  <c r="H481" i="9" a="1"/>
  <c r="H277" i="9" a="1"/>
  <c r="H1213" i="9" a="1"/>
  <c r="H274" i="9" a="1"/>
  <c r="H837" i="9" a="1"/>
  <c r="H343" i="9" a="1"/>
  <c r="H634" i="9" a="1"/>
  <c r="H379" i="9" a="1"/>
  <c r="H707" i="9" a="1"/>
  <c r="H218" i="9" a="1"/>
  <c r="H637" i="9" a="1"/>
  <c r="H288" i="9" a="1"/>
  <c r="H709" i="9" a="1"/>
  <c r="H352" i="9" a="1"/>
  <c r="H771" i="9" a="1"/>
  <c r="H78" i="9" a="1"/>
  <c r="H836" i="9" a="1"/>
  <c r="H547" i="9" a="1"/>
  <c r="H919" i="9" a="1"/>
  <c r="H600" i="9" a="1"/>
  <c r="H985" i="9" a="1"/>
  <c r="H636" i="9" a="1"/>
  <c r="H227" i="9" a="1"/>
  <c r="H1464" i="9" a="1"/>
  <c r="H1010" i="9" a="1"/>
  <c r="H510" i="9" a="1"/>
  <c r="H879" i="9" a="1"/>
  <c r="H563" i="9" a="1"/>
  <c r="H951" i="9" a="1"/>
  <c r="H599" i="9" a="1"/>
  <c r="H1023" i="9" a="1"/>
  <c r="H635" i="9" a="1"/>
  <c r="H872" i="9" a="1"/>
  <c r="H564" i="9" a="1"/>
  <c r="H18" i="9" a="1"/>
  <c r="H605" i="9" a="1"/>
  <c r="H54" i="9" a="1"/>
  <c r="H335" i="9" a="1"/>
  <c r="H853" i="9" a="1"/>
  <c r="H1240" i="9" a="1"/>
  <c r="H1122" i="9" a="1"/>
  <c r="H35" i="9" a="1"/>
  <c r="H631" i="9" a="1"/>
  <c r="H593" i="9" a="1"/>
  <c r="H546" i="9" a="1"/>
  <c r="H731" i="9" a="1"/>
  <c r="H407" i="9" a="1"/>
  <c r="H1667" i="9" a="1"/>
  <c r="H1133" i="9" a="1"/>
  <c r="H777" i="9" a="1"/>
  <c r="H1509" i="9" a="1"/>
  <c r="H1418" i="9" a="1"/>
  <c r="H1193" i="9" a="1"/>
  <c r="H1551" i="9" a="1"/>
  <c r="H1715" i="9" a="1"/>
  <c r="H591" i="9" a="1"/>
  <c r="H764" i="9" a="1"/>
  <c r="H43" i="9" a="1"/>
  <c r="H93" i="9" a="1"/>
  <c r="H127" i="9" a="1"/>
  <c r="H197" i="9" a="1"/>
  <c r="H1374" i="9" a="1"/>
  <c r="H1538" i="9" a="1"/>
  <c r="H1650" i="9" a="1"/>
  <c r="H1507" i="9" a="1"/>
  <c r="H267" i="9" a="1"/>
  <c r="H1508" i="9" a="1"/>
  <c r="H670" i="9" a="1"/>
  <c r="H1293" i="9" a="1"/>
  <c r="H1042" i="9" a="1"/>
  <c r="H1338" i="9" a="1"/>
  <c r="H625" i="9" a="1"/>
  <c r="H150" i="9" a="1"/>
  <c r="H142" i="9" a="1"/>
  <c r="H579" i="9" a="1"/>
  <c r="H632" i="9" a="1"/>
  <c r="H365" i="9" a="1"/>
  <c r="H1496" i="9" a="1"/>
  <c r="H1195" i="9" a="1"/>
  <c r="H314" i="9" a="1"/>
  <c r="H1572" i="9" a="1"/>
  <c r="H931" i="9" a="1"/>
  <c r="H1549" i="9" a="1"/>
  <c r="H1003" i="9" a="1"/>
  <c r="H1601" i="9" a="1"/>
  <c r="H1426" i="9" a="1"/>
  <c r="H125" i="9" a="1"/>
  <c r="H584" i="9" a="1"/>
  <c r="H534" i="9" a="1"/>
  <c r="H686" i="9" a="1"/>
  <c r="H675" i="9" a="1"/>
  <c r="H746" i="9" a="1"/>
  <c r="H1707" i="9" a="1"/>
  <c r="H1261" i="9" a="1"/>
  <c r="H815" i="9" a="1"/>
  <c r="H1214" i="9" a="1"/>
  <c r="H1514" i="9" a="1"/>
  <c r="H1166" i="9" a="1"/>
  <c r="H1319" i="9" a="1"/>
  <c r="H623" i="9" a="1"/>
  <c r="H840" i="9" a="1"/>
  <c r="H264" i="9" a="1"/>
  <c r="H920" i="9" a="1"/>
  <c r="H440" i="9" a="1"/>
  <c r="H992" i="9" a="1"/>
  <c r="H511" i="9" a="1"/>
  <c r="H1048" i="9" a="1"/>
  <c r="H328" i="9" a="1"/>
  <c r="H55" i="9" a="1"/>
  <c r="H495" i="9" a="1"/>
  <c r="H24" i="9" a="1"/>
  <c r="H296" i="9" a="1"/>
  <c r="H1008" i="9" a="1"/>
  <c r="H1373" i="9" a="1"/>
  <c r="H1314" i="9" a="1"/>
  <c r="H213" i="9" a="1"/>
  <c r="H912" i="9" a="1"/>
  <c r="H434" i="9" a="1"/>
  <c r="H984" i="9" a="1"/>
  <c r="H504" i="9" a="1"/>
  <c r="H1044" i="9" a="1"/>
  <c r="H271" i="9" a="1"/>
  <c r="H1080" i="9" a="1"/>
  <c r="H423" i="9" a="1"/>
  <c r="H20" i="9" a="1"/>
  <c r="H245" i="9" a="1"/>
  <c r="H57" i="9" a="1"/>
  <c r="H438" i="9" a="1"/>
  <c r="H913" i="9" a="1"/>
  <c r="H1405" i="9" a="1"/>
  <c r="H154" i="9" a="1"/>
  <c r="H842" i="9" a="1"/>
  <c r="H224" i="9" a="1"/>
  <c r="H645" i="9" a="1"/>
  <c r="H295" i="9" a="1"/>
  <c r="H715" i="9" a="1"/>
  <c r="H309" i="9" a="1"/>
  <c r="H1087" i="9" a="1"/>
  <c r="H452" i="9" a="1"/>
  <c r="H703" i="9" a="1"/>
  <c r="H523" i="9" a="1"/>
  <c r="H895" i="9" a="1"/>
  <c r="H571" i="9" a="1"/>
  <c r="H967" i="9" a="1"/>
  <c r="H454" i="9" a="1"/>
  <c r="H5" i="9" a="1"/>
  <c r="H539" i="9" a="1"/>
  <c r="H41" i="9" a="1"/>
  <c r="H577" i="9" a="1"/>
  <c r="H574" i="9" a="1"/>
  <c r="H1573" i="9" a="1"/>
  <c r="H1058" i="9" a="1"/>
  <c r="H409" i="9" a="1"/>
  <c r="H1100" i="9" a="1"/>
  <c r="H486" i="9" a="1"/>
  <c r="H665" i="9" a="1"/>
  <c r="H552" i="9" a="1"/>
  <c r="H889" i="9" a="1"/>
  <c r="H588" i="9" a="1"/>
  <c r="H29" i="9" a="1"/>
  <c r="H468" i="9" a="1"/>
  <c r="H246" i="9" a="1"/>
  <c r="H582" i="9" a="1"/>
  <c r="H316" i="9" a="1"/>
  <c r="H618" i="9" a="1"/>
  <c r="H907" i="9" a="1"/>
  <c r="H1537" i="9" a="1"/>
  <c r="H1474" i="9" a="1"/>
  <c r="H152" i="9" a="1"/>
  <c r="H527" i="9" a="1"/>
  <c r="H800" i="9" a="1"/>
  <c r="H825" i="9" a="1"/>
  <c r="H747" i="9" a="1"/>
  <c r="H697" i="9" a="1"/>
  <c r="H1345" i="9" a="1"/>
  <c r="H1094" i="9" a="1"/>
  <c r="H1711" i="9" a="1"/>
  <c r="H1269" i="9" a="1"/>
  <c r="H1645" i="9" a="1"/>
  <c r="H1479" i="9" a="1"/>
  <c r="H514" i="9" a="1"/>
  <c r="H855" i="9" a="1"/>
  <c r="H260" i="9" a="1"/>
  <c r="H76" i="9" a="1"/>
  <c r="H161" i="9" a="1"/>
  <c r="H238" i="9" a="1"/>
  <c r="H1399" i="9" a="1"/>
  <c r="H1339" i="9" a="1"/>
  <c r="H1244" i="9" a="1"/>
  <c r="H774" i="9" a="1"/>
  <c r="H1160" i="9" a="1"/>
  <c r="H939" i="9" a="1"/>
  <c r="H1553" i="9" a="1"/>
  <c r="H1394" i="9" a="1"/>
  <c r="H1162" i="9" a="1"/>
  <c r="H1068" i="9" a="1"/>
  <c r="H307" i="9" a="1"/>
  <c r="H556" i="9" a="1"/>
  <c r="H404" i="9" a="1"/>
  <c r="H550" i="9" a="1"/>
  <c r="H586" i="9" a="1"/>
  <c r="H1501" i="9" a="1"/>
  <c r="H1404" i="9" a="1"/>
  <c r="H728" i="9" a="1"/>
  <c r="H1317" i="9" a="1"/>
  <c r="H1130" i="9" a="1"/>
  <c r="H1554" i="9" a="1"/>
  <c r="H1172" i="9" a="1"/>
  <c r="H1635" i="9" a="1"/>
  <c r="H1279" i="9" a="1"/>
  <c r="H300" i="9" a="1"/>
  <c r="H736" i="9" a="1"/>
  <c r="H817" i="9" a="1"/>
  <c r="H798" i="9" a="1"/>
  <c r="H1111" i="9" a="1"/>
  <c r="H871" i="9" a="1"/>
  <c r="H139" i="9" a="1"/>
  <c r="H1441" i="9" a="1"/>
  <c r="H1268" i="9" a="1"/>
  <c r="H1686" i="9" a="1"/>
  <c r="H1248" i="9" a="1"/>
  <c r="H576" i="9" a="1"/>
  <c r="H937" i="9" a="1"/>
  <c r="H612" i="9" a="1"/>
  <c r="H1009" i="9" a="1"/>
  <c r="H175" i="9" a="1"/>
  <c r="H874" i="9" a="1"/>
  <c r="H410" i="9" a="1"/>
  <c r="H14" i="9" a="1"/>
  <c r="H601" i="9" a="1"/>
  <c r="H170" i="9" a="1"/>
  <c r="H704" i="9" a="1"/>
  <c r="H240" i="9" a="1"/>
  <c r="H772" i="9" a="1"/>
  <c r="H884" i="9" a="1"/>
  <c r="H1596" i="9" a="1"/>
  <c r="H1113" i="9" a="1"/>
  <c r="H608" i="9" a="1"/>
  <c r="H1001" i="9" a="1"/>
  <c r="H72" i="9" a="1"/>
  <c r="H866" i="9" a="1"/>
  <c r="H397" i="9" a="1"/>
  <c r="H938" i="9" a="1"/>
  <c r="H474" i="9" a="1"/>
  <c r="H46" i="9" a="1"/>
  <c r="H239" i="9" a="1"/>
  <c r="H234" i="9" a="1"/>
  <c r="H767" i="9" a="1"/>
  <c r="H304" i="9" a="1"/>
  <c r="H641" i="9" a="1"/>
  <c r="H948" i="9" a="1"/>
  <c r="H1659" i="9" a="1"/>
  <c r="H308" i="9" a="1"/>
  <c r="H1055" i="9" a="1"/>
  <c r="H387" i="9" a="1"/>
  <c r="H1091" i="9" a="1"/>
  <c r="H459" i="9" a="1"/>
  <c r="H795" i="9" a="1"/>
  <c r="H485" i="9" a="1"/>
  <c r="H1036" i="9" a="1"/>
  <c r="H117" i="9" a="1"/>
  <c r="H1072" i="9" a="1"/>
  <c r="H428" i="9" a="1"/>
  <c r="H1108" i="9" a="1"/>
  <c r="H499" i="9" a="1"/>
  <c r="H803" i="9" a="1"/>
  <c r="H79" i="9" a="1"/>
  <c r="H118" i="9" a="1"/>
  <c r="H489" i="9" a="1"/>
  <c r="H188" i="9" a="1"/>
  <c r="H554" i="9" a="1"/>
  <c r="H978" i="9" a="1"/>
  <c r="H1469" i="9" a="1"/>
  <c r="H1410" i="9" a="1"/>
  <c r="H512" i="9" a="1"/>
  <c r="H1041" i="9" a="1"/>
  <c r="H332" i="9" a="1"/>
  <c r="H1077" i="9" a="1"/>
  <c r="H443" i="9" a="1"/>
  <c r="H875" i="9" a="1"/>
  <c r="H513" i="9" a="1"/>
  <c r="H48" i="9" a="1"/>
  <c r="H419" i="9" a="1"/>
  <c r="H94" i="9" a="1"/>
  <c r="H812" i="9" a="1"/>
  <c r="H164" i="9" a="1"/>
  <c r="H674" i="9" a="1"/>
  <c r="H1118" i="9" a="1"/>
  <c r="H1182" i="9" a="1"/>
  <c r="H58" i="9" a="1"/>
  <c r="H595" i="9" a="1"/>
  <c r="H813" i="9" a="1"/>
  <c r="H357" i="9" a="1"/>
  <c r="H1043" i="9" a="1"/>
  <c r="H1092" i="9" a="1"/>
  <c r="H1128" i="9" a="1"/>
  <c r="H648" i="9" a="1"/>
  <c r="H1171" i="9" a="1"/>
  <c r="H1446" i="9" a="1"/>
  <c r="H1600" i="9" a="1"/>
  <c r="H1443" i="9" a="1"/>
  <c r="H1148" i="9" a="1"/>
  <c r="H462" i="9" a="1"/>
  <c r="H688" i="9" a="1"/>
  <c r="H86" i="9" a="1"/>
  <c r="H356" i="9" a="1"/>
  <c r="H484" i="9" a="1"/>
  <c r="H568" i="9" a="1"/>
  <c r="H604" i="9" a="1"/>
  <c r="H1432" i="9" a="1"/>
  <c r="H1153" i="9" a="1"/>
  <c r="H70" i="9" a="1"/>
  <c r="H1540" i="9" a="1"/>
  <c r="H811" i="9" a="1"/>
  <c r="H1513" i="9" a="1"/>
  <c r="H638" i="9" a="1"/>
  <c r="H1570" i="9" a="1"/>
  <c r="H1237" i="9" a="1"/>
  <c r="H1363" i="9" a="1"/>
  <c r="H73" i="9" a="1"/>
  <c r="H492" i="9" a="1"/>
  <c r="H406" i="9" a="1"/>
  <c r="H762" i="9" a="1"/>
  <c r="H829" i="9" a="1"/>
  <c r="H413" i="9" a="1"/>
  <c r="H1584" i="9" a="1"/>
  <c r="H1218" i="9" a="1"/>
  <c r="H987" i="9" a="1"/>
  <c r="H1585" i="9" a="1"/>
  <c r="H1482" i="9" a="1"/>
  <c r="H1669" i="9" a="1"/>
  <c r="H1518" i="9" a="1"/>
  <c r="H1665" i="9" a="1"/>
  <c r="H323" i="9" a="1"/>
  <c r="H548" i="9" a="1"/>
  <c r="H818" i="9" a="1"/>
  <c r="H1035" i="9" a="1"/>
  <c r="H888" i="9" a="1"/>
  <c r="H970" i="9" a="1"/>
  <c r="H186" i="9" a="1"/>
  <c r="H961" i="9" a="1"/>
  <c r="H1652" i="9" a="1"/>
  <c r="H1542" i="9" a="1"/>
  <c r="H1198" i="9" a="1"/>
  <c r="H1563" i="9" a="1"/>
  <c r="H1352" i="9" a="1"/>
  <c r="H494" i="9" a="1"/>
  <c r="H578" i="9" a="1"/>
  <c r="H549" i="9" a="1"/>
  <c r="H610" i="9" a="1"/>
  <c r="H976" i="9" a="1"/>
  <c r="H994" i="9" a="1"/>
  <c r="H386" i="9" a="1"/>
  <c r="H36" i="9" a="1"/>
  <c r="H367" i="9" a="1"/>
  <c r="H23" i="9" a="1"/>
  <c r="H331" i="9" a="1"/>
  <c r="H502" i="9" a="1"/>
  <c r="H1675" i="9" a="1"/>
  <c r="H1083" i="9" a="1"/>
  <c r="H1129" i="9" a="1"/>
  <c r="H1357" i="9" a="1"/>
  <c r="H247" i="9" a="1"/>
  <c r="H519" i="9" a="1"/>
  <c r="H966" i="9" a="1"/>
  <c r="H903" i="9" a="1"/>
  <c r="H1088" i="9" a="1"/>
  <c r="H9" i="9" a="1"/>
  <c r="H597" i="9" a="1"/>
  <c r="H729" i="9" a="1"/>
  <c r="H1705" i="9" a="1"/>
  <c r="H1178" i="9" a="1"/>
  <c r="H1721" i="9" a="1"/>
  <c r="H1163" i="9" a="1"/>
  <c r="H1416" i="9" a="1"/>
  <c r="H918" i="9" a="1"/>
  <c r="H899" i="9" a="1"/>
  <c r="H1073" i="9" a="1"/>
  <c r="H184" i="9" a="1"/>
  <c r="H340" i="9" a="1"/>
  <c r="H890" i="9" a="1"/>
  <c r="H1271" i="9" a="1"/>
  <c r="H924" i="9" a="1"/>
  <c r="H1270" i="9" a="1"/>
  <c r="H954" i="9" a="1"/>
  <c r="F42" i="3" a="1"/>
  <c r="H859" i="9" a="1"/>
  <c r="H128" i="9" a="1"/>
  <c r="H804" i="9" a="1"/>
  <c r="H1018" i="9" a="1"/>
  <c r="H1353" i="9" a="1"/>
  <c r="H1106" i="9" a="1"/>
  <c r="H965" i="9" a="1"/>
  <c r="H1046" i="9" a="1"/>
  <c r="F36" i="3" a="1"/>
  <c r="H959" i="9" a="1"/>
  <c r="H739" i="9" a="1"/>
  <c r="H1503" i="9" a="1"/>
  <c r="H1638" i="9" a="1"/>
  <c r="H1524" i="9" a="1"/>
  <c r="H962" i="9" a="1"/>
  <c r="H1598" i="9" a="1"/>
  <c r="H1640" i="9" a="1"/>
  <c r="T83" i="6" a="1"/>
  <c r="H21" i="9" a="1"/>
  <c r="H106" i="9" a="1"/>
  <c r="H1683" i="9" a="1"/>
  <c r="H1472" i="9" a="1"/>
  <c r="H1152" i="9" a="1"/>
  <c r="H1089" i="9" a="1"/>
  <c r="H1489" i="9" a="1"/>
  <c r="T60" i="6" a="1"/>
  <c r="H446" i="9" a="1"/>
  <c r="H849" i="9" a="1"/>
  <c r="H609" i="9" a="1"/>
  <c r="H1720" i="9" a="1"/>
  <c r="H1315" i="9" a="1"/>
  <c r="H1177" i="9" a="1"/>
  <c r="H1370" i="9" a="1"/>
  <c r="H1695" i="9" a="1"/>
  <c r="H1239" i="9" a="1"/>
  <c r="H633" i="9" a="1"/>
  <c r="H290" i="9" a="1"/>
  <c r="H1258" i="9" a="1"/>
  <c r="H1674" i="9" a="1"/>
  <c r="H1070" i="9" a="1"/>
  <c r="H163" i="9" a="1"/>
  <c r="H1433" i="9" a="1"/>
  <c r="H1558" i="9" a="1"/>
  <c r="H1197" i="9" a="1"/>
  <c r="T199" i="6" a="1"/>
  <c r="F124" i="3" a="1"/>
  <c r="H116" i="9" a="1"/>
  <c r="H1226" i="9" a="1"/>
  <c r="H901" i="9" a="1"/>
  <c r="F310" i="3" a="1"/>
  <c r="F361" i="3" a="1"/>
  <c r="F433" i="3" a="1"/>
  <c r="F293" i="3" a="1"/>
  <c r="T94" i="6" a="1"/>
  <c r="H1381" i="9" a="1"/>
  <c r="H1484" i="9" a="1"/>
  <c r="H212" i="9" a="1"/>
  <c r="H639" i="9" a="1"/>
  <c r="H592" i="9" a="1"/>
  <c r="T68" i="6" a="1"/>
  <c r="F454" i="3" a="1"/>
  <c r="F250" i="3" a="1"/>
  <c r="H17" i="9" a="1"/>
  <c r="H286" i="9" a="1"/>
  <c r="H49" i="9" a="1"/>
  <c r="H61" i="9" a="1"/>
  <c r="H498" i="9" a="1"/>
  <c r="H525" i="9" a="1"/>
  <c r="H773" i="9" a="1"/>
  <c r="H392" i="9" a="1"/>
  <c r="H682" i="9" a="1"/>
  <c r="H59" i="9" a="1"/>
  <c r="H1512" i="9" a="1"/>
  <c r="H1437" i="9" a="1"/>
  <c r="H1419" i="9" a="1"/>
  <c r="H42" i="9" a="1"/>
  <c r="H230" i="9" a="1"/>
  <c r="H1668" i="9" a="1"/>
  <c r="H1550" i="9" a="1"/>
  <c r="H376" i="9" a="1"/>
  <c r="H654" i="9" a="1"/>
  <c r="H1002" i="9" a="1"/>
  <c r="H19" i="9" a="1"/>
  <c r="H298" i="9" a="1"/>
  <c r="H354" i="9" a="1"/>
  <c r="H1012" i="9" a="1"/>
  <c r="H1346" i="9" a="1"/>
  <c r="H1592" i="9" a="1"/>
  <c r="H1375" i="9" a="1"/>
  <c r="H1380" i="9" a="1"/>
  <c r="H398" i="9" a="1"/>
  <c r="H1234" i="9" a="1"/>
  <c r="H1011" i="9" a="1"/>
  <c r="H1114" i="9" a="1"/>
  <c r="H580" i="9" a="1"/>
  <c r="H194" i="9" a="1"/>
  <c r="H1200" i="9" a="1"/>
  <c r="H1135" i="9" a="1"/>
  <c r="H1615" i="9" a="1"/>
  <c r="H1151" i="9" a="1"/>
  <c r="H1492" i="9" a="1"/>
  <c r="H1154" i="9" a="1"/>
  <c r="H1078" i="9" a="1"/>
  <c r="F322" i="3" a="1"/>
  <c r="H436" i="9" a="1"/>
  <c r="H483" i="9" a="1"/>
  <c r="H1021" i="9" a="1"/>
  <c r="H1221" i="9" a="1"/>
  <c r="H1681" i="9" a="1"/>
  <c r="H1194" i="9" a="1"/>
  <c r="H1528" i="9" a="1"/>
  <c r="H1613" i="9" a="1"/>
  <c r="F227" i="3" a="1"/>
  <c r="H249" i="9" a="1"/>
  <c r="H27" i="9" a="1"/>
  <c r="H1581" i="9" a="1"/>
  <c r="H977" i="9" a="1"/>
  <c r="H1453" i="9" a="1"/>
  <c r="H997" i="9" a="1"/>
  <c r="H1701" i="9" a="1"/>
  <c r="H1180" i="9" a="1"/>
  <c r="H1292" i="9" a="1"/>
  <c r="H507" i="9" a="1"/>
  <c r="H536" i="9" a="1"/>
  <c r="H1252" i="9" a="1"/>
  <c r="H925" i="9" a="1"/>
  <c r="H1037" i="9" a="1"/>
  <c r="H1174" i="9" a="1"/>
  <c r="H1337" i="9" a="1"/>
  <c r="H1455" i="9" a="1"/>
  <c r="H886" i="9" a="1"/>
  <c r="H105" i="9" a="1"/>
  <c r="H935" i="9" a="1"/>
  <c r="H418" i="9" a="1"/>
  <c r="H1444" i="9" a="1"/>
  <c r="H1290" i="9" a="1"/>
  <c r="H1703" i="9" a="1"/>
  <c r="H220" i="9" a="1"/>
  <c r="H960" i="9" a="1"/>
  <c r="H1308" i="9" a="1"/>
  <c r="H542" i="9" a="1"/>
  <c r="H1415" i="9" a="1"/>
  <c r="H826" i="9" a="1"/>
  <c r="H1717" i="9" a="1"/>
  <c r="H1682" i="9" a="1"/>
  <c r="H933" i="9" a="1"/>
  <c r="H330" i="9" a="1"/>
  <c r="H12" i="9" a="1"/>
  <c r="H1388" i="9" a="1"/>
  <c r="F319" i="3" a="1"/>
  <c r="F68" i="3" a="1"/>
  <c r="F64" i="3" a="1"/>
  <c r="F407" i="3" a="1"/>
  <c r="H232" i="9" a="1"/>
  <c r="H1411" i="9" a="1"/>
  <c r="H1159" i="9" a="1"/>
  <c r="H1636" i="9" a="1"/>
  <c r="H1424" i="9" a="1"/>
  <c r="H1452" i="9" a="1"/>
  <c r="H996" i="9" a="1"/>
  <c r="H553" i="9" a="1"/>
  <c r="H784" i="9" a="1"/>
  <c r="H585" i="9" a="1"/>
  <c r="H668" i="9" a="1"/>
  <c r="H1040" i="9" a="1"/>
  <c r="H1049" i="9" a="1"/>
  <c r="H1054" i="9" a="1"/>
  <c r="H92" i="9" a="1"/>
  <c r="H1470" i="9" a="1"/>
  <c r="H1071" i="9" a="1"/>
  <c r="H1025" i="9" a="1"/>
  <c r="H1372" i="9" a="1"/>
  <c r="H1185" i="9" a="1"/>
  <c r="H1409" i="9" a="1"/>
  <c r="H666" i="9" a="1"/>
  <c r="H1311" i="9" a="1"/>
  <c r="H1699" i="9" a="1"/>
  <c r="H448" i="9" a="1"/>
  <c r="H894" i="9" a="1"/>
  <c r="H144" i="9" a="1"/>
  <c r="H209" i="9" a="1"/>
  <c r="H275" i="9" a="1"/>
  <c r="H77" i="9" a="1"/>
  <c r="H1210" i="9" a="1"/>
  <c r="H1527" i="9" a="1"/>
  <c r="H1696" i="9" a="1"/>
  <c r="H1201" i="9" a="1"/>
  <c r="H441" i="9" a="1"/>
  <c r="H1186" i="9" a="1"/>
  <c r="H993" i="9" a="1"/>
  <c r="H1421" i="9" a="1"/>
  <c r="H1188" i="9" a="1"/>
  <c r="H1466" i="9" a="1"/>
  <c r="H887" i="9" a="1"/>
  <c r="H952" i="9" a="1"/>
  <c r="H1698" i="9" a="1"/>
  <c r="H1286" i="9" a="1"/>
  <c r="H755" i="9" a="1"/>
  <c r="H1487" i="9" a="1"/>
  <c r="H851" i="9" a="1"/>
  <c r="H1576" i="9" a="1"/>
  <c r="H1621" i="9" a="1"/>
  <c r="F163" i="3" a="1"/>
  <c r="H945" i="9" a="1"/>
  <c r="H37" i="9" a="1"/>
  <c r="H1606" i="9" a="1"/>
  <c r="H1376" i="9" a="1"/>
  <c r="H1120" i="9" a="1"/>
  <c r="H1519" i="9" a="1"/>
  <c r="H1224" i="9" a="1"/>
  <c r="H1664" i="9" a="1"/>
  <c r="H1430" i="9" a="1"/>
  <c r="H1567" i="9" a="1"/>
  <c r="H299" i="9" a="1"/>
  <c r="H570" i="9" a="1"/>
  <c r="H479" i="9" a="1"/>
  <c r="H1614" i="9" a="1"/>
  <c r="H1546" i="9" a="1"/>
  <c r="H1676" i="9" a="1"/>
  <c r="H1081" i="9" a="1"/>
  <c r="H1671" i="9" a="1"/>
  <c r="H989" i="9" a="1"/>
  <c r="H1582" i="9" a="1"/>
  <c r="H1017" i="9" a="1"/>
  <c r="H834" i="9" a="1"/>
  <c r="H1547" i="9" a="1"/>
  <c r="H1231" i="9" a="1"/>
  <c r="H565" i="9" a="1"/>
  <c r="H861" i="9" a="1"/>
  <c r="H1579" i="9" a="1"/>
  <c r="F940" i="3" a="1"/>
  <c r="H348" i="9" a="1"/>
  <c r="H518" i="9" a="1"/>
  <c r="H1121" i="9" a="1"/>
  <c r="H1318" i="9" a="1"/>
  <c r="H1685" i="9" a="1"/>
  <c r="H827" i="9" a="1"/>
  <c r="H957" i="9" a="1"/>
  <c r="H361" i="9" a="1"/>
  <c r="H153" i="9" a="1"/>
  <c r="H1541" i="9" a="1"/>
  <c r="H1034" i="9" a="1"/>
  <c r="H1191" i="9" a="1"/>
  <c r="H876" i="9" a="1"/>
  <c r="H1649" i="9" a="1"/>
  <c r="H1208" i="9" a="1"/>
  <c r="H737" i="9" a="1"/>
  <c r="H1627" i="9" a="1"/>
  <c r="H1520" i="9" a="1"/>
  <c r="F201" i="3" a="1"/>
  <c r="F295" i="3" a="1"/>
  <c r="T281" i="6" a="1"/>
  <c r="F658" i="3" a="1"/>
  <c r="H64" i="9" a="1"/>
  <c r="H143" i="9" a="1"/>
  <c r="H1192" i="9" a="1"/>
  <c r="H1642" i="9" a="1"/>
  <c r="H1700" i="9" a="1"/>
  <c r="H1287" i="9" a="1"/>
  <c r="H2" i="9" a="1"/>
  <c r="H69" i="9" a="1"/>
  <c r="H34" i="9" a="1"/>
  <c r="H133" i="9" a="1"/>
  <c r="H168" i="9" a="1"/>
  <c r="H391" i="9" a="1"/>
  <c r="H1634" i="9" a="1"/>
  <c r="H470" i="9" a="1"/>
  <c r="H1643" i="9" a="1"/>
  <c r="H956" i="9" a="1"/>
  <c r="H1007" i="9" a="1"/>
  <c r="H720" i="9" a="1"/>
  <c r="H236" i="9" a="1"/>
  <c r="H1140" i="9" a="1"/>
  <c r="H953" i="9" a="1"/>
  <c r="H1283" i="9" a="1"/>
  <c r="H778" i="9" a="1"/>
  <c r="H1045" i="9" a="1"/>
  <c r="H121" i="9" a="1"/>
  <c r="H320" i="9" a="1"/>
  <c r="H615" i="9" a="1"/>
  <c r="H162" i="9" a="1"/>
  <c r="H1233" i="9" a="1"/>
  <c r="H1467" i="9" a="1"/>
  <c r="H1408" i="9" a="1"/>
  <c r="H1116" i="9" a="1"/>
  <c r="H1385" i="9" a="1"/>
  <c r="H980" i="9" a="1"/>
  <c r="H1691" i="9" a="1"/>
  <c r="H1522" i="9" a="1"/>
  <c r="H1575" i="9" a="1"/>
  <c r="H257" i="9" a="1"/>
  <c r="H263" i="9" a="1"/>
  <c r="H882" i="9" a="1"/>
  <c r="H1445" i="9" a="1"/>
  <c r="H1390" i="9" a="1"/>
  <c r="H122" i="9" a="1"/>
  <c r="H1497" i="9" a="1"/>
  <c r="H1670" i="9" a="1"/>
  <c r="H567" i="9" a="1"/>
  <c r="H491" i="9" a="1"/>
  <c r="H979" i="9" a="1"/>
  <c r="H1477" i="9" a="1"/>
  <c r="H1422" i="9" a="1"/>
  <c r="H276" i="9" a="1"/>
  <c r="H1529" i="9" a="1"/>
  <c r="H1365" i="9" a="1"/>
  <c r="H1521" i="9" a="1"/>
  <c r="F341" i="3" a="1"/>
  <c r="H680" i="9" a="1"/>
  <c r="H936" i="9" a="1"/>
  <c r="H522" i="9" a="1"/>
  <c r="H15" i="9" a="1"/>
  <c r="H1249" i="9" a="1"/>
  <c r="H560" i="9" a="1"/>
  <c r="H1427" i="9" a="1"/>
  <c r="F66" i="3" a="1"/>
  <c r="H109" i="9" a="1"/>
  <c r="H176" i="9" a="1"/>
  <c r="H1256" i="9" a="1"/>
  <c r="H898" i="9" a="1"/>
  <c r="H1384" i="9" a="1"/>
  <c r="H1061" i="9" a="1"/>
  <c r="H1661" i="9" a="1"/>
  <c r="H1164" i="9" a="1"/>
  <c r="H326" i="9" a="1"/>
  <c r="H694" i="9" a="1"/>
  <c r="H830" i="9" a="1"/>
  <c r="H917" i="9" a="1"/>
  <c r="H1439" i="9" a="1"/>
  <c r="H1458" i="9" a="1"/>
  <c r="H1396" i="9" a="1"/>
  <c r="H1265" i="9" a="1"/>
  <c r="H342" i="9" a="1"/>
  <c r="H537" i="9" a="1"/>
  <c r="H727" i="9" a="1"/>
  <c r="H437" i="9" a="1"/>
  <c r="H1632" i="9" a="1"/>
  <c r="H1379" i="9" a="1"/>
  <c r="H1666" i="9" a="1"/>
  <c r="H1402" i="9" a="1"/>
  <c r="H1161" i="9" a="1"/>
  <c r="H1119" i="9" a="1"/>
  <c r="H1204" i="9" a="1"/>
  <c r="H382" i="9" a="1"/>
  <c r="H1323" i="9" a="1"/>
  <c r="T158" i="6" a="1"/>
  <c r="F602" i="3" a="1"/>
  <c r="F364" i="3" a="1"/>
  <c r="F990" i="3" a="1"/>
  <c r="H822" i="9" a="1"/>
  <c r="H1187" i="9" a="1"/>
  <c r="T327" i="6" a="1"/>
  <c r="H589" i="9" a="1"/>
  <c r="H681" i="9" a="1"/>
  <c r="H621" i="9" a="1"/>
  <c r="H745" i="9" a="1"/>
  <c r="H1076" i="9" a="1"/>
  <c r="H51" i="9" a="1"/>
  <c r="H31" i="9" a="1"/>
  <c r="H285" i="9" a="1"/>
  <c r="H82" i="9" a="1"/>
  <c r="H1680" i="9" a="1"/>
  <c r="H179" i="9" a="1"/>
  <c r="H1272" i="9" a="1"/>
  <c r="H521" i="9" a="1"/>
  <c r="H1622" i="9" a="1"/>
  <c r="H1" i="9" a="1"/>
  <c r="H1316" i="9" a="1"/>
  <c r="H748" i="9" a="1"/>
  <c r="H366" i="9" a="1"/>
  <c r="H529" i="9" a="1"/>
  <c r="H388" i="9" a="1"/>
  <c r="H475" i="9" a="1"/>
  <c r="H545" i="9" a="1"/>
  <c r="H1255" i="9" a="1"/>
  <c r="H1117" i="9" a="1"/>
  <c r="H480" i="9" a="1"/>
  <c r="H1223" i="9" a="1"/>
  <c r="H908" i="9" a="1"/>
  <c r="H1620" i="9" a="1"/>
  <c r="H1358" i="9" a="1"/>
  <c r="H1623" i="9" a="1"/>
  <c r="H1280" i="9" a="1"/>
  <c r="H1495" i="9" a="1"/>
  <c r="H820" i="9" a="1"/>
  <c r="H756" i="9" a="1"/>
  <c r="H1216" i="9" a="1"/>
  <c r="H1657" i="9" a="1"/>
  <c r="H1169" i="9" a="1"/>
  <c r="H944" i="9" a="1"/>
  <c r="H1692" i="9" a="1"/>
  <c r="H1462" i="9" a="1"/>
  <c r="H1030" i="9" a="1"/>
  <c r="H667" i="9" a="1"/>
  <c r="H1435" i="9" a="1"/>
  <c r="H1289" i="9" a="1"/>
  <c r="H1254" i="9" a="1"/>
  <c r="H807" i="9" a="1"/>
  <c r="H1139" i="9" a="1"/>
  <c r="H1523" i="9" a="1"/>
  <c r="H253" i="9" a="1"/>
  <c r="H91" i="9" a="1"/>
  <c r="H426" i="9" a="1"/>
  <c r="H900" i="9" a="1"/>
  <c r="H1417" i="9" a="1"/>
  <c r="H869" i="9" a="1"/>
  <c r="H1300" i="9" a="1"/>
  <c r="H1398" i="9" a="1"/>
  <c r="H282" i="9" a="1"/>
  <c r="H393" i="9" a="1"/>
  <c r="H403" i="9" a="1"/>
  <c r="H1626" i="9" a="1"/>
  <c r="H1183" i="9" a="1"/>
  <c r="H1485" i="9" a="1"/>
  <c r="H1220" i="9" a="1"/>
  <c r="H1729" i="9" a="1"/>
  <c r="H1595" i="9" a="1"/>
  <c r="H1392" i="9" a="1"/>
  <c r="H318" i="9" a="1"/>
  <c r="H158" i="9" a="1"/>
  <c r="H250" i="9" a="1"/>
  <c r="H1266" i="9" a="1"/>
  <c r="H215" i="9" a="1"/>
  <c r="H1355" i="9" a="1"/>
  <c r="H1207" i="9" a="1"/>
  <c r="H1673" i="9" a="1"/>
  <c r="H1360" i="9" a="1"/>
  <c r="H789" i="9" a="1"/>
  <c r="T79" i="6" a="1"/>
  <c r="H652" i="9" a="1"/>
  <c r="H378" i="9" a="1"/>
  <c r="H1032" i="9" a="1"/>
  <c r="H490" i="9" a="1"/>
  <c r="H1143" i="9" a="1"/>
  <c r="H1184" i="9" a="1"/>
  <c r="H1297" i="9" a="1"/>
  <c r="H181" i="9" a="1"/>
  <c r="H1306" i="9" a="1"/>
  <c r="T64" i="6" a="1"/>
  <c r="F170" i="3" a="1"/>
  <c r="F667" i="3" a="1"/>
  <c r="F74" i="3" a="1"/>
  <c r="F191" i="3" a="1"/>
  <c r="H135" i="9" a="1"/>
  <c r="H1451" i="9" a="1"/>
  <c r="F258" i="3" a="1"/>
  <c r="H38" i="9" a="1"/>
  <c r="H1310" i="9" a="1"/>
  <c r="H11" i="9" a="1"/>
  <c r="H1342" i="9" a="1"/>
  <c r="H381" i="9" a="1"/>
  <c r="H488" i="9" a="1"/>
  <c r="H450" i="9" a="1"/>
  <c r="H496" i="9" a="1"/>
  <c r="H456" i="9" a="1"/>
  <c r="H1535" i="9" a="1"/>
  <c r="H435" i="9" a="1"/>
  <c r="H1098" i="9" a="1"/>
  <c r="H713" i="9" a="1"/>
  <c r="H1013" i="9" a="1"/>
  <c r="H310" i="9" a="1"/>
  <c r="H575" i="9" a="1"/>
  <c r="H114" i="9" a="1"/>
  <c r="H986" i="9" a="1"/>
  <c r="H193" i="9" a="1"/>
  <c r="H538" i="9" a="1"/>
  <c r="H424" i="9" a="1"/>
  <c r="H630" i="9" a="1"/>
  <c r="H705" i="9" a="1"/>
  <c r="H1723" i="9" a="1"/>
  <c r="H1500" i="9" a="1"/>
  <c r="H969" i="9" a="1"/>
  <c r="H1413" i="9" a="1"/>
  <c r="H1322" i="9" a="1"/>
  <c r="H1145" i="9" a="1"/>
  <c r="H1189" i="9" a="1"/>
  <c r="H1209" i="9" a="1"/>
  <c r="H787" i="9" a="1"/>
  <c r="H1196" i="9" a="1"/>
  <c r="H370" i="9" a="1"/>
  <c r="H1033" i="9" a="1"/>
  <c r="H1536" i="9" a="1"/>
  <c r="H482" i="9" a="1"/>
  <c r="H1605" i="9" a="1"/>
  <c r="H1050" i="9" a="1"/>
  <c r="H1574" i="9" a="1"/>
  <c r="T70" i="6" a="1"/>
  <c r="H1393" i="9" a="1"/>
  <c r="H1168" i="9" a="1"/>
  <c r="H293" i="9" a="1"/>
  <c r="H22" i="9" a="1"/>
  <c r="H1568" i="9" a="1"/>
  <c r="H911" i="9" a="1"/>
  <c r="H1389" i="9" a="1"/>
  <c r="H1082" i="9" a="1"/>
  <c r="H1637" i="9" a="1"/>
  <c r="T15" i="6" a="1"/>
  <c r="H1646" i="9" a="1"/>
  <c r="H893" i="9" a="1"/>
  <c r="H500" i="9" a="1"/>
  <c r="H750" i="9" a="1"/>
  <c r="H1029" i="9" a="1"/>
  <c r="H1263" i="9" a="1"/>
  <c r="H1241" i="9" a="1"/>
  <c r="H1559" i="9" a="1"/>
  <c r="H1560" i="9" a="1"/>
  <c r="H1361" i="9" a="1"/>
  <c r="H1285" i="9" a="1"/>
  <c r="H458" i="9" a="1"/>
  <c r="H33" i="9" a="1"/>
  <c r="H626" i="9" a="1"/>
  <c r="H87" i="9" a="1"/>
  <c r="H1348" i="9" a="1"/>
  <c r="H1586" i="9" a="1"/>
  <c r="H1205" i="9" a="1"/>
  <c r="H1273" i="9" a="1"/>
  <c r="H660" i="9" a="1"/>
  <c r="H573" i="9" a="1"/>
  <c r="H1442" i="9" a="1"/>
  <c r="H1722" i="9" a="1"/>
  <c r="H1038" i="9" a="1"/>
  <c r="H819" i="9" a="1"/>
  <c r="H1401" i="9" a="1"/>
  <c r="H1718" i="9" a="1"/>
  <c r="H1516" i="9" a="1"/>
  <c r="H955" i="9" a="1"/>
  <c r="H187" i="9" a="1"/>
  <c r="H596" i="9" a="1"/>
  <c r="H1534" i="9" a="1"/>
  <c r="H1382" i="9" a="1"/>
  <c r="H1134" i="9" a="1"/>
  <c r="H947" i="9" a="1"/>
  <c r="H1142" i="9" a="1"/>
  <c r="H99" i="9" a="1"/>
  <c r="T194" i="6" a="1"/>
  <c r="H1639" i="9" a="1"/>
  <c r="H1690" i="9" a="1"/>
  <c r="H1165" i="9" a="1"/>
  <c r="H1557" i="9" a="1"/>
  <c r="H1296" i="9" a="1"/>
  <c r="H1324" i="9" a="1"/>
  <c r="H671" i="9" a="1"/>
  <c r="T16" i="6" a="1"/>
  <c r="F246" i="3" a="1"/>
  <c r="F325" i="3" a="1"/>
  <c r="T126" i="6" a="1"/>
  <c r="H717" i="9" a="1"/>
  <c r="H1434" i="9" a="1"/>
  <c r="T304" i="6" a="1"/>
  <c r="T28" i="6" a="1"/>
  <c r="T208" i="6" a="1"/>
  <c r="H85" i="9" a="1"/>
  <c r="H1731" i="9" a="1"/>
  <c r="H405" i="9" a="1"/>
  <c r="H1591" i="9" a="1"/>
  <c r="H922" i="9" a="1"/>
  <c r="H350" i="9" a="1"/>
  <c r="H67" i="9" a="1"/>
  <c r="H319" i="9" a="1"/>
  <c r="H864" i="9" a="1"/>
  <c r="H1702" i="9" a="1"/>
  <c r="H487" i="9" a="1"/>
  <c r="H1724" i="9" a="1"/>
  <c r="H676" i="9" a="1"/>
  <c r="H1619" i="9" a="1"/>
  <c r="H112" i="9" a="1"/>
  <c r="H1123" i="9" a="1"/>
  <c r="H719" i="9" a="1"/>
  <c r="H317" i="9" a="1"/>
  <c r="H383" i="9" a="1"/>
  <c r="H685" i="9" a="1"/>
  <c r="H725" i="9" a="1"/>
  <c r="H753" i="9" a="1"/>
  <c r="H806" i="9" a="1"/>
  <c r="H1203" i="9" a="1"/>
  <c r="H981" i="9" a="1"/>
  <c r="H964" i="9" a="1"/>
  <c r="H1678" i="9" a="1"/>
  <c r="H1141" i="9" a="1"/>
  <c r="H1663" i="9" a="1"/>
  <c r="H1383" i="9" a="1"/>
  <c r="H242" i="9" a="1"/>
  <c r="H183" i="9" a="1"/>
  <c r="H449" i="9" a="1"/>
  <c r="H333" i="9" a="1"/>
  <c r="H1641" i="9" a="1"/>
  <c r="H1354" i="9" a="1"/>
  <c r="H1687" i="9" a="1"/>
  <c r="H1498" i="9" a="1"/>
  <c r="H1677" i="9" a="1"/>
  <c r="H1525" i="9" a="1"/>
  <c r="H171" i="9" a="1"/>
  <c r="H561" i="9" a="1"/>
  <c r="H555" i="9" a="1"/>
  <c r="H1225" i="9" a="1"/>
  <c r="H1386" i="9" a="1"/>
  <c r="H1235" i="9" a="1"/>
  <c r="H1530" i="9" a="1"/>
  <c r="H1251" i="9" a="1"/>
  <c r="T198" i="6" a="1"/>
  <c r="H1704" i="9" a="1"/>
  <c r="H867" i="9" a="1"/>
  <c r="H50" i="9" a="1"/>
  <c r="H1093" i="9" a="1"/>
  <c r="H1440" i="9" a="1"/>
  <c r="H914" i="9" a="1"/>
  <c r="H1131" i="9" a="1"/>
  <c r="H1305" i="9" a="1"/>
  <c r="H1493" i="9" a="1"/>
  <c r="F99" i="3" a="1"/>
  <c r="H241" i="9" a="1"/>
  <c r="H219" i="9" a="1"/>
  <c r="H684" i="9" a="1"/>
  <c r="H1028" i="9" a="1"/>
  <c r="H1449" i="9" a="1"/>
  <c r="H734" i="9" a="1"/>
  <c r="H1459" i="9" a="1"/>
  <c r="H25" i="9" a="1"/>
  <c r="H863" i="9" a="1"/>
  <c r="H1228" i="9" a="1"/>
  <c r="H47" i="9" a="1"/>
  <c r="H1351" i="9" a="1"/>
  <c r="H743" i="9" a="1"/>
  <c r="H1653" i="9" a="1"/>
  <c r="H1624" i="9" a="1"/>
  <c r="H1202" i="9" a="1"/>
  <c r="T135" i="6" a="1"/>
  <c r="H766" i="9" a="1"/>
  <c r="H862" i="9" a="1"/>
  <c r="H1309" i="9" a="1"/>
  <c r="H1158" i="9" a="1"/>
  <c r="H1490" i="9" a="1"/>
  <c r="H1428" i="9" a="1"/>
  <c r="H1356" i="9" a="1"/>
  <c r="H679" i="9" a="1"/>
  <c r="H1656" i="9" a="1"/>
  <c r="H1631" i="9" a="1"/>
  <c r="H1590" i="9" a="1"/>
  <c r="H1648" i="9" a="1"/>
  <c r="H973" i="9" a="1"/>
  <c r="F125" i="3" a="1"/>
  <c r="F100" i="3" a="1"/>
  <c r="F255" i="3" a="1"/>
  <c r="F348" i="3" a="1"/>
  <c r="T144" i="6" a="1"/>
  <c r="H136" i="9" a="1"/>
  <c r="H1533" i="9" a="1"/>
  <c r="H1397" i="9" a="1"/>
  <c r="H233" i="9" a="1"/>
  <c r="H13" i="9" a="1"/>
  <c r="H297" i="9" a="1"/>
  <c r="H421" i="9" a="1"/>
  <c r="H455" i="9" a="1"/>
  <c r="H692" i="9" a="1"/>
  <c r="H520" i="9" a="1"/>
  <c r="H303" i="9" a="1"/>
  <c r="H1000" i="9" a="1"/>
  <c r="H1291" i="9" a="1"/>
  <c r="H425" i="9" a="1"/>
  <c r="H1486" i="9" a="1"/>
  <c r="H1047" i="9" a="1"/>
  <c r="H1264" i="9" a="1"/>
  <c r="H971" i="9" a="1"/>
  <c r="H1149" i="9" a="1"/>
  <c r="H883" i="9" a="1"/>
  <c r="H123" i="9" a="1"/>
  <c r="H724" i="9" a="1"/>
  <c r="H775" i="9" a="1"/>
  <c r="H741" i="9" a="1"/>
  <c r="H799" i="9" a="1"/>
  <c r="H904" i="9" a="1"/>
  <c r="H414" i="9" a="1"/>
  <c r="H1505" i="9" a="1"/>
  <c r="H1350" i="9" a="1"/>
  <c r="H1607" i="9" a="1"/>
  <c r="H1347" i="9" a="1"/>
  <c r="H1211" i="9" a="1"/>
  <c r="H148" i="9" a="1"/>
  <c r="H821" i="9" a="1"/>
  <c r="H430" i="9" a="1"/>
  <c r="H1067" i="9" a="1"/>
  <c r="H816" i="9" a="1"/>
  <c r="H1716" i="9" a="1"/>
  <c r="H1115" i="9" a="1"/>
  <c r="H262" i="9" a="1"/>
  <c r="H1331" i="9" a="1"/>
  <c r="T61" i="6" a="1"/>
  <c r="T38" i="6" a="1"/>
  <c r="H723" i="9" a="1"/>
  <c r="H1031" i="9" a="1"/>
  <c r="H738" i="9" a="1"/>
  <c r="H1206" i="9" a="1"/>
  <c r="H607" i="9" a="1"/>
  <c r="H1395" i="9" a="1"/>
  <c r="F23" i="3" a="1"/>
  <c r="H616" i="9" a="1"/>
  <c r="H408" i="9" a="1"/>
  <c r="H735" i="9" a="1"/>
  <c r="H1612" i="9" a="1"/>
  <c r="H1146" i="9" a="1"/>
  <c r="H377" i="9" a="1"/>
  <c r="H1565" i="9" a="1"/>
  <c r="F344" i="3" a="1"/>
  <c r="H1491" i="9" a="1"/>
  <c r="H783" i="9" a="1"/>
  <c r="H662" i="9" a="1"/>
  <c r="H1304" i="9" a="1"/>
  <c r="H1343" i="9" a="1"/>
  <c r="H1727" i="9" a="1"/>
  <c r="H1298" i="9" a="1"/>
  <c r="H1332" i="9" a="1"/>
  <c r="H1242" i="9" a="1"/>
  <c r="H603" i="9" a="1"/>
  <c r="H228" i="9" a="1"/>
  <c r="H1473" i="9" a="1"/>
  <c r="H972" i="9" a="1"/>
  <c r="H1480" i="9" a="1"/>
  <c r="H1027" i="9" a="1"/>
  <c r="H1583" i="9" a="1"/>
  <c r="H1689" i="9" a="1"/>
  <c r="H1019" i="9" a="1"/>
  <c r="H159" i="9" a="1"/>
  <c r="H83" i="9" a="1"/>
  <c r="H416" i="9" a="1"/>
  <c r="H1589" i="9" a="1"/>
  <c r="H505" i="9" a="1"/>
  <c r="H1387" i="9" a="1"/>
  <c r="H1250" i="9" a="1"/>
  <c r="H1712" i="9" a="1"/>
  <c r="H1488" i="9" a="1"/>
  <c r="H891" i="9" a="1"/>
  <c r="T138" i="6" a="1"/>
  <c r="T44" i="6" a="1"/>
  <c r="H1181" i="9" a="1"/>
  <c r="H1423" i="9" a="1"/>
  <c r="H1697" i="9" a="1"/>
  <c r="F373" i="3" a="1"/>
  <c r="F138" i="3" a="1"/>
  <c r="F137" i="3" a="1"/>
  <c r="F231" i="3" a="1"/>
  <c r="T313" i="6" a="1"/>
  <c r="H1587" i="9" a="1"/>
  <c r="H1610" i="9" a="1"/>
  <c r="T81" i="6" a="1"/>
  <c r="T315" i="6" a="1"/>
  <c r="F564" i="3" a="1"/>
  <c r="F263" i="3" a="1"/>
  <c r="H696" i="9" a="1"/>
  <c r="H1412" i="9" a="1"/>
  <c r="H1694" i="9" a="1"/>
  <c r="H1684" i="9" a="1"/>
  <c r="H1333" i="9" a="1"/>
  <c r="F196" i="3" a="1"/>
  <c r="T237" i="6" a="1"/>
  <c r="F377" i="3" a="1"/>
  <c r="F146" i="3" a="1"/>
  <c r="T283" i="6" a="1"/>
  <c r="H873" i="9" a="1"/>
  <c r="H1229" i="9" a="1"/>
  <c r="T142" i="6" a="1"/>
  <c r="T274" i="6" a="1"/>
  <c r="F524" i="3" a="1"/>
  <c r="F754" i="3" a="1"/>
  <c r="F417" i="3" a="1"/>
  <c r="T264" i="6" a="1"/>
  <c r="H272" i="9" a="1"/>
  <c r="H1447" i="9" a="1"/>
  <c r="T156" i="6" a="1"/>
  <c r="F855" i="3" a="1"/>
  <c r="H1313" i="9" a="1"/>
  <c r="H1725" i="9" a="1"/>
  <c r="T192" i="6" a="1"/>
  <c r="F598" i="3" a="1"/>
  <c r="F585" i="3" a="1"/>
  <c r="F279" i="3" a="1"/>
  <c r="T42" i="6" a="1"/>
  <c r="T52" i="6" a="1"/>
  <c r="F286" i="3" a="1"/>
  <c r="T273" i="6" a="1"/>
  <c r="T207" i="6" a="1"/>
  <c r="F619" i="3" a="1"/>
  <c r="F645" i="3" a="1"/>
  <c r="H1137" i="9" a="1"/>
  <c r="F218" i="3" a="1"/>
  <c r="T5" i="6" a="1"/>
  <c r="F494" i="3" a="1"/>
  <c r="F403" i="3" a="1"/>
  <c r="F197" i="3" a="1"/>
  <c r="F28" i="3" a="1"/>
  <c r="T29" i="6" a="1"/>
  <c r="T193" i="6" a="1"/>
  <c r="F217" i="3" a="1"/>
  <c r="T332" i="6" a="1"/>
  <c r="F606" i="3" a="1"/>
  <c r="H1274" i="9" a="1"/>
  <c r="F174" i="3" a="1"/>
  <c r="F590" i="3" a="1"/>
  <c r="F901" i="3" a="1"/>
  <c r="F816" i="3" a="1"/>
  <c r="F913" i="3" a="1"/>
  <c r="F173" i="3" a="1"/>
  <c r="F949" i="3" a="1"/>
  <c r="T262" i="6" a="1"/>
  <c r="F859" i="3" a="1"/>
  <c r="F193" i="3" a="1"/>
  <c r="F868" i="3" a="1"/>
  <c r="F579" i="3" a="1"/>
  <c r="H1179" i="9" a="1"/>
  <c r="T299" i="6" a="1"/>
  <c r="F221" i="3" a="1"/>
  <c r="T74" i="6" a="1"/>
  <c r="F556" i="3" a="1"/>
  <c r="F143" i="3" a="1"/>
  <c r="T223" i="6" a="1"/>
  <c r="T69" i="6" a="1"/>
  <c r="F443" i="3" a="1"/>
  <c r="F440" i="3" a="1"/>
  <c r="F251" i="3" a="1"/>
  <c r="F285" i="3" a="1"/>
  <c r="H1057" i="9" a="1"/>
  <c r="H1654" i="9" a="1"/>
  <c r="F581" i="3" a="1"/>
  <c r="T187" i="6" a="1"/>
  <c r="F280" i="3" a="1"/>
  <c r="F851" i="3" a="1"/>
  <c r="T20" i="6" a="1"/>
  <c r="F150" i="3" a="1"/>
  <c r="F847" i="3" a="1"/>
  <c r="T318" i="6" a="1"/>
  <c r="F867" i="3" a="1"/>
  <c r="F496" i="3" a="1"/>
  <c r="T334" i="6" a="1"/>
  <c r="F553" i="3" a="1"/>
  <c r="F184" i="3" a="1"/>
  <c r="F136" i="3" a="1"/>
  <c r="F409" i="3" a="1"/>
  <c r="F223" i="3" a="1"/>
  <c r="F98" i="3" a="1"/>
  <c r="F11" i="3" a="1"/>
  <c r="T244" i="6" a="1"/>
  <c r="F104" i="3" a="1"/>
  <c r="F452" i="3" a="1"/>
  <c r="H402" i="9" a="1"/>
  <c r="F333" i="3" a="1"/>
  <c r="T341" i="6" a="1"/>
  <c r="F620" i="3" a="1"/>
  <c r="T71" i="6" a="1"/>
  <c r="F422" i="3" a="1"/>
  <c r="H557" i="9" a="1"/>
  <c r="H916" i="9" a="1"/>
  <c r="F378" i="3" a="1"/>
  <c r="F172" i="3" a="1"/>
  <c r="F539" i="3" a="1"/>
  <c r="F365" i="3" a="1"/>
  <c r="T197" i="6" a="1"/>
  <c r="H769" i="9" a="1"/>
  <c r="H1326" i="9" a="1"/>
  <c r="H1199" i="9" a="1"/>
  <c r="F490" i="3" a="1"/>
  <c r="F945" i="3" a="1"/>
  <c r="F17" i="3" a="1"/>
  <c r="F686" i="3" a="1"/>
  <c r="H569" i="9" a="1"/>
  <c r="H860" i="9" a="1"/>
  <c r="T263" i="6" a="1"/>
  <c r="H1005" i="9" a="1"/>
  <c r="F854" i="3" a="1"/>
  <c r="F487" i="3" a="1"/>
  <c r="F370" i="3" a="1"/>
  <c r="H1407" i="9" a="1"/>
  <c r="H178" i="9" a="1"/>
  <c r="H1552" i="9" a="1"/>
  <c r="T206" i="6" a="1"/>
  <c r="F557" i="3" a="1"/>
  <c r="F530" i="3" a="1"/>
  <c r="F908" i="3" a="1"/>
  <c r="T297" i="6" a="1"/>
  <c r="F479" i="3" a="1"/>
  <c r="F395" i="3" a="1"/>
  <c r="F203" i="3" a="1"/>
  <c r="T36" i="6" a="1"/>
  <c r="T30" i="6" a="1"/>
  <c r="F607" i="3" a="1"/>
  <c r="H1460" i="9" a="1"/>
  <c r="F268" i="3" a="1"/>
  <c r="T181" i="6" a="1"/>
  <c r="T302" i="6" a="1"/>
  <c r="F235" i="3" a="1"/>
  <c r="F711" i="3" a="1"/>
  <c r="T46" i="6" a="1"/>
  <c r="F521" i="3" a="1"/>
  <c r="F294" i="3" a="1"/>
  <c r="F699" i="3" a="1"/>
  <c r="T220" i="6" a="1"/>
  <c r="F818" i="3" a="1"/>
  <c r="F445" i="3" a="1"/>
  <c r="H1588" i="9" a="1"/>
  <c r="H1359" i="9" a="1"/>
  <c r="F551" i="3" a="1"/>
  <c r="F154" i="3" a="1"/>
  <c r="F381" i="3" a="1"/>
  <c r="T123" i="6" a="1"/>
  <c r="F899" i="3" a="1"/>
  <c r="F281" i="3" a="1"/>
  <c r="F999" i="3" a="1"/>
  <c r="F839" i="3" a="1"/>
  <c r="T75" i="6" a="1"/>
  <c r="T125" i="6" a="1"/>
  <c r="F747" i="3" a="1"/>
  <c r="F599" i="3" a="1"/>
  <c r="F743" i="3" a="1"/>
  <c r="T320" i="6" a="1"/>
  <c r="F532" i="3" a="1"/>
  <c r="F529" i="3" a="1"/>
  <c r="F334" i="3" a="1"/>
  <c r="F887" i="3" a="1"/>
  <c r="F441" i="3" a="1"/>
  <c r="F447" i="3" a="1"/>
  <c r="H1110" i="9" a="1"/>
  <c r="F558" i="3" a="1"/>
  <c r="T23" i="6" a="1"/>
  <c r="F396" i="3" a="1"/>
  <c r="F215" i="3" a="1"/>
  <c r="T300" i="6" a="1"/>
  <c r="F159" i="3" a="1"/>
  <c r="T167" i="6" a="1"/>
  <c r="T336" i="6" a="1"/>
  <c r="F398" i="3" a="1"/>
  <c r="F95" i="3" a="1"/>
  <c r="F297" i="3" a="1"/>
  <c r="F284" i="3" a="1"/>
  <c r="F545" i="3" a="1"/>
  <c r="F728" i="3" a="1"/>
  <c r="F888" i="3" a="1"/>
  <c r="F105" i="3" a="1"/>
  <c r="T131" i="6" a="1"/>
  <c r="T37" i="6" a="1"/>
  <c r="F745" i="3" a="1"/>
  <c r="F531" i="3" a="1"/>
  <c r="F1001" i="3" a="1"/>
  <c r="H1602" i="9" a="1"/>
  <c r="T254" i="6" a="1"/>
  <c r="T240" i="6" a="1"/>
  <c r="F880" i="3" a="1"/>
  <c r="F439" i="3" a="1"/>
  <c r="H16" i="9" a="1"/>
  <c r="H1651" i="9" a="1"/>
  <c r="F130" i="3" a="1"/>
  <c r="F94" i="3" a="1"/>
  <c r="F210" i="3" a="1"/>
  <c r="F326" i="3" a="1"/>
  <c r="F76" i="3" a="1"/>
  <c r="T214" i="6" a="1"/>
  <c r="H337" i="9" a="1"/>
  <c r="H868" i="9" a="1"/>
  <c r="T53" i="6" a="1"/>
  <c r="H1461" i="9" a="1"/>
  <c r="F976" i="3" a="1"/>
  <c r="F481" i="3" a="1"/>
  <c r="T90" i="6" a="1"/>
  <c r="F393" i="3" a="1"/>
  <c r="F331" i="3" a="1"/>
  <c r="H1060" i="9" a="1"/>
  <c r="H1039" i="9" a="1"/>
  <c r="H1429" i="9" a="1"/>
  <c r="H1157" i="9" a="1"/>
  <c r="F586" i="3" a="1"/>
  <c r="F931" i="3" a="1"/>
  <c r="H832" i="9" a="1"/>
  <c r="F67" i="3" a="1"/>
  <c r="F25" i="3" a="1"/>
  <c r="F825" i="3" a="1"/>
  <c r="T340" i="6" a="1"/>
  <c r="F351" i="3" a="1"/>
  <c r="F177" i="3" a="1"/>
  <c r="F8" i="3" a="1"/>
  <c r="T151" i="6" a="1"/>
  <c r="F702" i="3" a="1"/>
  <c r="F614" i="3" a="1"/>
  <c r="T295" i="6" a="1"/>
  <c r="F773" i="3" a="1"/>
  <c r="T309" i="6" a="1"/>
  <c r="F103" i="3" a="1"/>
  <c r="F829" i="3" a="1"/>
  <c r="T303" i="6" a="1"/>
  <c r="F6" i="3" a="1"/>
  <c r="F402" i="3" a="1"/>
  <c r="F116" i="3" a="1"/>
  <c r="F954" i="3" a="1"/>
  <c r="F369" i="3" a="1"/>
  <c r="F741" i="3" a="1"/>
  <c r="F53" i="3" a="1"/>
  <c r="F493" i="3" a="1"/>
  <c r="T146" i="6" a="1"/>
  <c r="F421" i="3" a="1"/>
  <c r="T78" i="6" a="1"/>
  <c r="F491" i="3" a="1"/>
  <c r="F79" i="3" a="1"/>
  <c r="T159" i="6" a="1"/>
  <c r="T284" i="6" a="1"/>
  <c r="F355" i="3" a="1"/>
  <c r="F376" i="3" a="1"/>
  <c r="F387" i="3" a="1"/>
  <c r="F60" i="3" a="1"/>
  <c r="F4" i="3" a="1"/>
  <c r="F73" i="3" a="1"/>
  <c r="T72" i="6" a="1"/>
  <c r="F499" i="3" a="1"/>
  <c r="F313" i="3" a="1"/>
  <c r="F29" i="3" a="1"/>
  <c r="T292" i="6" a="1"/>
  <c r="F820" i="3" a="1"/>
  <c r="F389" i="3" a="1"/>
  <c r="F181" i="3" a="1"/>
  <c r="F420" i="3" a="1"/>
  <c r="H1494" i="9" a="1"/>
  <c r="F10" i="3" a="1"/>
  <c r="T118" i="6" a="1"/>
  <c r="F304" i="3" a="1"/>
  <c r="T34" i="6" a="1"/>
  <c r="F390" i="3" a="1"/>
  <c r="F37" i="3" a="1"/>
  <c r="F30" i="3" a="1"/>
  <c r="F62" i="3" a="1"/>
  <c r="H1706" i="9" a="1"/>
  <c r="F644" i="3" a="1"/>
  <c r="F261" i="3" a="1"/>
  <c r="F726" i="3" a="1"/>
  <c r="T63" i="6" a="1"/>
  <c r="F88" i="3" a="1"/>
  <c r="F401" i="3" a="1"/>
  <c r="F360" i="3" a="1"/>
  <c r="F75" i="3" a="1"/>
  <c r="T169" i="6" a="1"/>
  <c r="F992" i="3" a="1"/>
  <c r="F982" i="3" a="1"/>
  <c r="H1710" i="9" a="1"/>
  <c r="F419" i="3" a="1"/>
  <c r="T277" i="6" a="1"/>
  <c r="T251" i="6" a="1"/>
  <c r="F216" i="3" a="1"/>
  <c r="H493" i="9" a="1"/>
  <c r="H1217" i="9" a="1"/>
  <c r="H1679" i="9" a="1"/>
  <c r="H1630" i="9" a="1"/>
  <c r="F593" i="3" a="1"/>
  <c r="F70" i="3" a="1"/>
  <c r="F486" i="3" a="1"/>
  <c r="F303" i="3" a="1"/>
  <c r="T160" i="6" a="1"/>
  <c r="H629" i="9" a="1"/>
  <c r="H374" i="9" a="1"/>
  <c r="H1625" i="9" a="1"/>
  <c r="H1526" i="9" a="1"/>
  <c r="H1245" i="9" a="1"/>
  <c r="T322" i="6" a="1"/>
  <c r="T111" i="6" a="1"/>
  <c r="F219" i="3" a="1"/>
  <c r="T310" i="6" a="1"/>
  <c r="F533" i="3" a="1"/>
  <c r="F492" i="3" a="1"/>
  <c r="H1483" i="9" a="1"/>
  <c r="H1227" i="9" a="1"/>
  <c r="H1420" i="9" a="1"/>
  <c r="H1457" i="9" a="1"/>
  <c r="H1222" i="9" a="1"/>
  <c r="F27" i="3" a="1"/>
  <c r="T161" i="6" a="1"/>
  <c r="F464" i="3" a="1"/>
  <c r="H757" i="9" a="1"/>
  <c r="H1562" i="9" a="1"/>
  <c r="H88" i="9" a="1"/>
  <c r="H1327" i="9" a="1"/>
  <c r="H526" i="9" a="1"/>
  <c r="F65" i="3" a="1"/>
  <c r="F97" i="3" a="1"/>
  <c r="T291" i="6" a="1"/>
  <c r="T241" i="6" a="1"/>
  <c r="F430" i="3" a="1"/>
  <c r="F208" i="3" a="1"/>
  <c r="F133" i="3" a="1"/>
  <c r="F47" i="3" a="1"/>
  <c r="T314" i="6" a="1"/>
  <c r="T2" i="6" a="1"/>
  <c r="H1334" i="9" a="1"/>
  <c r="F22" i="3" a="1"/>
  <c r="T294" i="6" a="1"/>
  <c r="F974" i="3" a="1"/>
  <c r="F165" i="3" a="1"/>
  <c r="T213" i="6" a="1"/>
  <c r="T102" i="6" a="1"/>
  <c r="F367" i="3" a="1"/>
  <c r="F185" i="3" a="1"/>
  <c r="F12" i="3" a="1"/>
  <c r="T164" i="6" a="1"/>
  <c r="F497" i="3" a="1"/>
  <c r="F259" i="3" a="1"/>
  <c r="T47" i="6" a="1"/>
  <c r="F629" i="3" a="1"/>
  <c r="F290" i="3" a="1"/>
  <c r="F156" i="3" a="1"/>
  <c r="T249" i="6" a="1"/>
  <c r="T21" i="6" a="1"/>
  <c r="F469" i="3" a="1"/>
  <c r="F466" i="3" a="1"/>
  <c r="F275" i="3" a="1"/>
  <c r="F986" i="3" a="1"/>
  <c r="F555" i="3" a="1"/>
  <c r="T176" i="6" a="1"/>
  <c r="T211" i="6" a="1"/>
  <c r="H1456" i="9" a="1"/>
  <c r="F746" i="3" a="1"/>
  <c r="F796" i="3" a="1"/>
  <c r="T305" i="6" a="1"/>
  <c r="F864" i="3" a="1"/>
  <c r="F474" i="3" a="1"/>
  <c r="F269" i="3" a="1"/>
  <c r="F701" i="3" a="1"/>
  <c r="F204" i="3" a="1"/>
  <c r="T290" i="6" a="1"/>
  <c r="F690" i="3" a="1"/>
  <c r="F57" i="3" a="1"/>
  <c r="F385" i="3" a="1"/>
  <c r="T155" i="6" a="1"/>
  <c r="F573" i="3" a="1"/>
  <c r="F375" i="3" a="1"/>
  <c r="F90" i="3" a="1"/>
  <c r="F512" i="3" a="1"/>
  <c r="F327" i="3" a="1"/>
  <c r="T270" i="6" a="1"/>
  <c r="T286" i="6" a="1"/>
  <c r="H683" i="9" a="1"/>
  <c r="T280" i="6" a="1"/>
  <c r="F617" i="3" a="1"/>
  <c r="F352" i="3" a="1"/>
  <c r="T221" i="6" a="1"/>
  <c r="T238" i="6" a="1"/>
  <c r="F637" i="3" a="1"/>
  <c r="T212" i="6" a="1"/>
  <c r="F687" i="3" a="1"/>
  <c r="F394" i="3" a="1"/>
  <c r="T77" i="6" a="1"/>
  <c r="F543" i="3" a="1"/>
  <c r="T202" i="6" a="1"/>
  <c r="F404" i="3" a="1"/>
  <c r="T190" i="6" a="1"/>
  <c r="T55" i="6" a="1"/>
  <c r="F388" i="3" a="1"/>
  <c r="H754" i="9" a="1"/>
  <c r="H1247" i="9" a="1"/>
  <c r="F362" i="3" a="1"/>
  <c r="F140" i="3" a="1"/>
  <c r="F503" i="3" a="1"/>
  <c r="F349" i="3" a="1"/>
  <c r="T165" i="6" a="1"/>
  <c r="H1096" i="9" a="1"/>
  <c r="H1299" i="9" a="1"/>
  <c r="H1109" i="9" a="1"/>
  <c r="T195" i="6" a="1"/>
  <c r="F291" i="3" a="1"/>
  <c r="T154" i="6" a="1"/>
  <c r="F458" i="3" a="1"/>
  <c r="T230" i="6" a="1"/>
  <c r="F916" i="3" a="1"/>
  <c r="F510" i="3" a="1"/>
  <c r="H1468" i="9" a="1"/>
  <c r="H1628" i="9" a="1"/>
  <c r="T343" i="6" a="1"/>
  <c r="T216" i="6" a="1"/>
  <c r="H1262" i="9" a="1"/>
  <c r="F827" i="3" a="1"/>
  <c r="F547" i="3" a="1"/>
  <c r="F588" i="3" a="1"/>
  <c r="F952" i="3" a="1"/>
  <c r="H334" i="9" a="1"/>
  <c r="H1448" i="9" a="1"/>
  <c r="H1086" i="9" a="1"/>
  <c r="F513" i="3" a="1"/>
  <c r="F84" i="3" a="1"/>
  <c r="T248" i="6" a="1"/>
  <c r="T265" i="6" a="1"/>
  <c r="F288" i="3" a="1"/>
  <c r="F347" i="3" a="1"/>
  <c r="F171" i="3" a="1"/>
  <c r="T243" i="6" a="1"/>
  <c r="T14" i="6" a="1"/>
  <c r="F591" i="3" a="1"/>
  <c r="T67" i="6" a="1"/>
  <c r="T288" i="6" a="1"/>
  <c r="F589" i="3" a="1"/>
  <c r="F273" i="3" a="1"/>
  <c r="F9" i="3" a="1"/>
  <c r="T247" i="6" a="1"/>
  <c r="F798" i="3" a="1"/>
  <c r="F272" i="3" a="1"/>
  <c r="F141" i="3" a="1"/>
  <c r="F383" i="3" a="1"/>
  <c r="T188" i="6" a="1"/>
  <c r="F234" i="3" a="1"/>
  <c r="F264" i="3" a="1"/>
  <c r="F157" i="3" a="1"/>
  <c r="T337" i="6" a="1"/>
  <c r="T91" i="6" a="1"/>
  <c r="F435" i="3" a="1"/>
  <c r="F249" i="3" a="1"/>
  <c r="F44" i="3" a="1"/>
  <c r="T228" i="6" a="1"/>
  <c r="F779" i="3" a="1"/>
  <c r="F80" i="3" a="1"/>
  <c r="T43" i="6" a="1"/>
  <c r="H226" i="9" a="1"/>
  <c r="T231" i="6" a="1"/>
  <c r="F106" i="3" a="1"/>
  <c r="F755" i="3" a="1"/>
  <c r="F307" i="3" a="1"/>
  <c r="F967" i="3" a="1"/>
  <c r="T82" i="6" a="1"/>
  <c r="F723" i="3" a="1"/>
  <c r="F87" i="3" a="1"/>
  <c r="F515" i="3" a="1"/>
  <c r="T234" i="6" a="1"/>
  <c r="H990" i="9" a="1"/>
  <c r="H1658" i="9" a="1"/>
  <c r="F622" i="3" a="1"/>
  <c r="T246" i="6" a="1"/>
  <c r="T56" i="6" a="1"/>
  <c r="T268" i="6" a="1"/>
  <c r="F132" i="3" a="1"/>
  <c r="T31" i="6" a="1"/>
  <c r="F605" i="3" a="1"/>
  <c r="F323" i="3" a="1"/>
  <c r="F298" i="3" a="1"/>
  <c r="F656" i="3" a="1"/>
  <c r="T124" i="6" a="1"/>
  <c r="F239" i="3" a="1"/>
  <c r="F732" i="3" a="1"/>
  <c r="T163" i="6" a="1"/>
  <c r="F112" i="3" a="1"/>
  <c r="F577" i="3" a="1"/>
  <c r="T113" i="6" a="1"/>
  <c r="F444" i="3" a="1"/>
  <c r="F594" i="3" a="1"/>
  <c r="F399" i="3" a="1"/>
  <c r="F969" i="3" a="1"/>
  <c r="T210" i="6" a="1"/>
  <c r="F928" i="3" a="1"/>
  <c r="T141" i="6" a="1"/>
  <c r="T182" i="6" a="1"/>
  <c r="F240" i="3" a="1"/>
  <c r="H1378" i="9" a="1"/>
  <c r="H1369" i="9" a="1"/>
  <c r="F546" i="3" a="1"/>
  <c r="F350" i="3" a="1"/>
  <c r="F436" i="3" a="1"/>
  <c r="F478" i="3" a="1"/>
  <c r="F178" i="3" a="1"/>
  <c r="H885" i="9" a="1"/>
  <c r="H1465" i="9" a="1"/>
  <c r="H932" i="9" a="1"/>
  <c r="T266" i="6" a="1"/>
  <c r="T12" i="6" a="1"/>
  <c r="F792" i="3" a="1"/>
  <c r="T261" i="6" a="1"/>
  <c r="F406" i="3" a="1"/>
  <c r="F449" i="3" a="1"/>
  <c r="H1414" i="9" a="1"/>
  <c r="T6" i="6" a="1"/>
  <c r="T338" i="6" a="1"/>
  <c r="F800" i="3" a="1"/>
  <c r="T92" i="6" a="1"/>
  <c r="T103" i="6" a="1"/>
  <c r="H793" i="9" a="1"/>
  <c r="H1330" i="9" a="1"/>
  <c r="F509" i="3" a="1"/>
  <c r="H794" i="9" a="1"/>
  <c r="H1257" i="9" a="1"/>
  <c r="F488" i="3" a="1"/>
  <c r="T301" i="6" a="1"/>
  <c r="T121" i="6" a="1"/>
  <c r="T58" i="6" a="1"/>
  <c r="F96" i="3" a="1"/>
  <c r="F318" i="3" a="1"/>
  <c r="F147" i="3" a="1"/>
  <c r="T239" i="6" a="1"/>
  <c r="F206" i="3" a="1"/>
  <c r="T323" i="6" a="1"/>
  <c r="F548" i="3" a="1"/>
  <c r="T312" i="6" a="1"/>
  <c r="F485" i="3" a="1"/>
  <c r="F71" i="3" a="1"/>
  <c r="T153" i="6" a="1"/>
  <c r="T271" i="6" a="1"/>
  <c r="F338" i="3" a="1"/>
  <c r="F363" i="3" a="1"/>
  <c r="F179" i="3" a="1"/>
  <c r="T275" i="6" a="1"/>
  <c r="F186" i="3" a="1"/>
  <c r="F49" i="3" a="1"/>
  <c r="H1301" i="9" a="1"/>
  <c r="H1328" i="9" a="1"/>
  <c r="F7" i="3" a="1"/>
  <c r="F988" i="3" a="1"/>
  <c r="F54" i="3" a="1"/>
  <c r="F41" i="3" a="1"/>
  <c r="T311" i="6" a="1"/>
  <c r="F832" i="3" a="1"/>
  <c r="F410" i="3" a="1"/>
  <c r="F205" i="3" a="1"/>
  <c r="F628" i="3" a="1"/>
  <c r="F632" i="3" a="1"/>
  <c r="T136" i="6" a="1"/>
  <c r="H1577" i="9" a="1"/>
  <c r="H1561" i="9" a="1"/>
  <c r="F400" i="3" a="1"/>
  <c r="F550" i="3" a="1"/>
  <c r="F175" i="3" a="1"/>
  <c r="F308" i="3" a="1"/>
  <c r="F897" i="3" a="1"/>
  <c r="F753" i="3" a="1"/>
  <c r="F861" i="3" a="1"/>
  <c r="T114" i="6" a="1"/>
  <c r="H1243" i="9" a="1"/>
  <c r="F212" i="3" a="1"/>
  <c r="F799" i="3" a="1"/>
  <c r="F356" i="3" a="1"/>
  <c r="F882" i="3" a="1"/>
  <c r="T174" i="6" a="1"/>
  <c r="F514" i="3" a="1"/>
  <c r="F517" i="3" a="1"/>
  <c r="F252" i="3" a="1"/>
  <c r="F14" i="3" a="1"/>
  <c r="T260" i="6" a="1"/>
  <c r="H540" i="9" a="1"/>
  <c r="F583" i="3" a="1"/>
  <c r="F844" i="3" a="1"/>
  <c r="F301" i="3" a="1"/>
  <c r="T171" i="6" a="1"/>
  <c r="F346" i="3" a="1"/>
  <c r="F316" i="3" a="1"/>
  <c r="F958" i="3" a="1"/>
  <c r="T137" i="6" a="1"/>
  <c r="F609" i="3" a="1"/>
  <c r="T54" i="6" a="1"/>
  <c r="F918" i="3" a="1"/>
  <c r="T317" i="6" a="1"/>
  <c r="F21" i="3" a="1"/>
  <c r="F384" i="3" a="1"/>
  <c r="F568" i="3" a="1"/>
  <c r="F413" i="3" a="1"/>
  <c r="F82" i="3" a="1"/>
  <c r="H322" i="9" a="1"/>
  <c r="H982" i="9" a="1"/>
  <c r="H880" i="9" a="1"/>
  <c r="H843" i="9" a="1"/>
  <c r="T229" i="6" a="1"/>
  <c r="F759" i="3" a="1"/>
  <c r="T48" i="6" a="1"/>
  <c r="F180" i="3" a="1"/>
  <c r="F569" i="3" a="1"/>
  <c r="H1084" i="9" a="1"/>
  <c r="H1282" i="9" a="1"/>
  <c r="T84" i="6" a="1"/>
  <c r="F948" i="3" a="1"/>
  <c r="T278" i="6" a="1"/>
  <c r="T4" i="6" a="1"/>
  <c r="F460" i="3" a="1"/>
  <c r="H544" i="9" a="1"/>
  <c r="T258" i="6" a="1"/>
  <c r="T225" i="6" a="1"/>
  <c r="F528" i="3" a="1"/>
  <c r="F890" i="3" a="1"/>
  <c r="F61" i="3" a="1"/>
  <c r="H100" i="9" a="1"/>
  <c r="H963" i="9" a="1"/>
  <c r="H1531" i="9" a="1"/>
  <c r="F220" i="3" a="1"/>
  <c r="F353" i="3" a="1"/>
  <c r="F760" i="3" a="1"/>
  <c r="F955" i="3" a="1"/>
  <c r="F101" i="3" a="1"/>
  <c r="F902" i="3" a="1"/>
  <c r="T282" i="6" a="1"/>
  <c r="F970" i="3" a="1"/>
  <c r="F121" i="3" a="1"/>
  <c r="H958" i="9" a="1"/>
  <c r="H1391" i="9" a="1"/>
  <c r="F102" i="3" a="1"/>
  <c r="F501" i="3" a="1"/>
  <c r="F535" i="3" a="1"/>
  <c r="F459" i="3" a="1"/>
  <c r="F267" i="3" a="1"/>
  <c r="T127" i="6" a="1"/>
  <c r="T62" i="6" a="1"/>
  <c r="F160" i="3" a="1"/>
  <c r="F336" i="3" a="1"/>
  <c r="F679" i="3" a="1"/>
  <c r="F52" i="3" a="1"/>
  <c r="H678" i="9" a="1"/>
  <c r="F505" i="3" a="1"/>
  <c r="T98" i="6" a="1"/>
  <c r="F63" i="3" a="1"/>
  <c r="T217" i="6" a="1"/>
  <c r="T335" i="6" a="1"/>
  <c r="F437" i="3" a="1"/>
  <c r="F434" i="3" a="1"/>
  <c r="F243" i="3" a="1"/>
  <c r="T108" i="6" a="1"/>
  <c r="T50" i="6" a="1"/>
  <c r="F627" i="3" a="1"/>
  <c r="F176" i="3" a="1"/>
  <c r="H1277" i="9" a="1"/>
  <c r="T22" i="6" a="1"/>
  <c r="T269" i="6" a="1"/>
  <c r="F812" i="3" a="1"/>
  <c r="F248" i="3" a="1"/>
  <c r="F237" i="3" a="1"/>
  <c r="T115" i="6" a="1"/>
  <c r="T104" i="6" a="1"/>
  <c r="F442" i="3" a="1"/>
  <c r="F257" i="3" a="1"/>
  <c r="F48" i="3" a="1"/>
  <c r="F20" i="3" a="1"/>
  <c r="H941" i="9" a="1"/>
  <c r="H1609" i="9" a="1"/>
  <c r="F471" i="3" a="1"/>
  <c r="T3" i="6" a="1"/>
  <c r="F751" i="3" a="1"/>
  <c r="F425" i="3" a="1"/>
  <c r="T99" i="6" a="1"/>
  <c r="F567" i="3" a="1"/>
  <c r="F253" i="3" a="1"/>
  <c r="F228" i="3" a="1"/>
  <c r="F697" i="3" a="1"/>
  <c r="H1219" i="9" a="1"/>
  <c r="F129" i="3" a="1"/>
  <c r="F118" i="3" a="1"/>
  <c r="F414" i="3" a="1"/>
  <c r="F354" i="3" a="1"/>
  <c r="F476" i="3" a="1"/>
  <c r="F317" i="3" a="1"/>
  <c r="F110" i="3" a="1"/>
  <c r="T147" i="6" a="1"/>
  <c r="F520" i="3" a="1"/>
  <c r="F563" i="3" a="1"/>
  <c r="F631" i="3" a="1"/>
  <c r="T272" i="6" a="1"/>
  <c r="T87" i="6" a="1"/>
  <c r="T9" i="6" a="1"/>
  <c r="F912" i="3" a="1"/>
  <c r="F896" i="3" a="1"/>
  <c r="F866" i="3" a="1"/>
  <c r="F330" i="3" a="1"/>
  <c r="H1647" i="9" a="1"/>
  <c r="H1566" i="9" a="1"/>
  <c r="H1230" i="9" a="1"/>
  <c r="H1688" i="9" a="1"/>
  <c r="H1556" i="9" a="1"/>
  <c r="H909" i="9" a="1"/>
  <c r="H1366" i="9" a="1"/>
  <c r="F242" i="3" a="1"/>
  <c r="F775" i="3" a="1"/>
  <c r="F108" i="3" a="1"/>
  <c r="F934" i="3" a="1"/>
  <c r="F482" i="3" a="1"/>
  <c r="H1150" i="9" a="1"/>
  <c r="H1278" i="9" a="1"/>
  <c r="H1728" i="9" a="1"/>
  <c r="H1594" i="9" a="1"/>
  <c r="T88" i="6" a="1"/>
  <c r="T325" i="6" a="1"/>
  <c r="F672" i="3" a="1"/>
  <c r="F2" i="3" a="1"/>
  <c r="F993" i="3" a="1"/>
  <c r="H516" i="9" a="1"/>
  <c r="H1693" i="9" a="1"/>
  <c r="F188" i="3" a="1"/>
  <c r="F685" i="3" a="1"/>
  <c r="F984" i="3" a="1"/>
  <c r="T205" i="6" a="1"/>
  <c r="T204" i="6" a="1"/>
  <c r="H1105" i="9" a="1"/>
  <c r="H1364" i="9" a="1"/>
  <c r="F238" i="3" a="1"/>
  <c r="F194" i="3" a="1"/>
  <c r="T8" i="6" a="1"/>
  <c r="F703" i="3" a="1"/>
  <c r="F209" i="3" a="1"/>
  <c r="T33" i="6" a="1"/>
  <c r="T183" i="6" a="1"/>
  <c r="F519" i="3" a="1"/>
  <c r="F630" i="3" a="1"/>
  <c r="H1127" i="9" a="1"/>
  <c r="T162" i="6" a="1"/>
  <c r="F920" i="3" a="1"/>
  <c r="F429" i="3" a="1"/>
  <c r="F241" i="3" a="1"/>
  <c r="F40" i="3" a="1"/>
  <c r="T215" i="6" a="1"/>
  <c r="F766" i="3" a="1"/>
  <c r="F646" i="3" a="1"/>
  <c r="F109" i="3" a="1"/>
  <c r="F35" i="3" a="1"/>
  <c r="F968" i="3" a="1"/>
  <c r="H1281" i="9" a="1"/>
  <c r="F161" i="3" a="1"/>
  <c r="F621" i="3" a="1"/>
  <c r="F342" i="3" a="1"/>
  <c r="F329" i="3" a="1"/>
  <c r="T191" i="6" a="1"/>
  <c r="T7" i="6" a="1"/>
  <c r="F411" i="3" a="1"/>
  <c r="F111" i="3" a="1"/>
  <c r="F822" i="3" a="1"/>
  <c r="F980" i="3" a="1"/>
  <c r="F525" i="3" a="1"/>
  <c r="H1713" i="9" a="1"/>
  <c r="T35" i="6" a="1"/>
  <c r="T117" i="6" a="1"/>
  <c r="F536" i="3" a="1"/>
  <c r="F56" i="3" a="1"/>
  <c r="F45" i="3" a="1"/>
  <c r="F654" i="3" a="1"/>
  <c r="T253" i="6" a="1"/>
  <c r="F283" i="3" a="1"/>
  <c r="F964" i="3" a="1"/>
  <c r="H476" i="9" a="1"/>
  <c r="F848" i="3" a="1"/>
  <c r="F446" i="3" a="1"/>
  <c r="F309" i="3" a="1"/>
  <c r="T107" i="6" a="1"/>
  <c r="T24" i="6" a="1"/>
  <c r="F856" i="3" a="1"/>
  <c r="F461" i="3" a="1"/>
  <c r="T73" i="6" a="1"/>
  <c r="F778" i="3" a="1"/>
  <c r="F692" i="3" a="1"/>
  <c r="H1295" i="9" a="1"/>
  <c r="F729" i="3" a="1"/>
  <c r="F981" i="3" a="1"/>
  <c r="F207" i="3" a="1"/>
  <c r="T96" i="6" a="1"/>
  <c r="F214" i="3" a="1"/>
  <c r="T306" i="6" a="1"/>
  <c r="T65" i="6" a="1"/>
  <c r="F495" i="3" a="1"/>
  <c r="F578" i="3" a="1"/>
  <c r="F337" i="3" a="1"/>
  <c r="T331" i="6" a="1"/>
  <c r="F226" i="3" a="1"/>
  <c r="F438" i="3" a="1"/>
  <c r="F676" i="3" a="1"/>
  <c r="F933" i="3" a="1"/>
  <c r="F863" i="3" a="1"/>
  <c r="F236" i="3" a="1"/>
  <c r="F582" i="3" a="1"/>
  <c r="F192" i="3" a="1"/>
  <c r="F595" i="3" a="1"/>
  <c r="T51" i="6" a="1"/>
  <c r="F689" i="3" a="1"/>
  <c r="F274" i="3" a="1"/>
  <c r="T100" i="6" a="1"/>
  <c r="F961" i="3" a="1"/>
  <c r="F696" i="3" a="1"/>
  <c r="F787" i="3" a="1"/>
  <c r="F158" i="3" a="1"/>
  <c r="F58" i="3" a="1"/>
  <c r="F996" i="3" a="1"/>
  <c r="F795" i="3" a="1"/>
  <c r="F983" i="3" a="1"/>
  <c r="F858" i="3" a="1"/>
  <c r="F507" i="3" a="1"/>
  <c r="T86" i="6" a="1"/>
  <c r="T339" i="6" a="1"/>
  <c r="F463" i="3" a="1"/>
  <c r="F134" i="3" a="1"/>
  <c r="F542" i="3" a="1"/>
  <c r="F819" i="3" a="1"/>
  <c r="F657" i="3" a="1"/>
  <c r="F600" i="3" a="1"/>
  <c r="T49" i="6" a="1"/>
  <c r="F358" i="3" a="1"/>
  <c r="F78" i="3" a="1"/>
  <c r="F256" i="3" a="1"/>
  <c r="F423" i="3" a="1"/>
  <c r="T308" i="6" a="1"/>
  <c r="F289" i="3" a="1"/>
  <c r="T180" i="6" a="1"/>
  <c r="F769" i="3" a="1"/>
  <c r="F942" i="3" a="1"/>
  <c r="T252" i="6" a="1"/>
  <c r="F371" i="3" a="1"/>
  <c r="F985" i="3" a="1"/>
  <c r="F38" i="3" a="1"/>
  <c r="F584" i="3" a="1"/>
  <c r="F705" i="3" a="1"/>
  <c r="F408" i="3" a="1"/>
  <c r="F843" i="3" a="1"/>
  <c r="F834" i="3" a="1"/>
  <c r="F919" i="3" a="1"/>
  <c r="F742" i="3" a="1"/>
  <c r="F927" i="3" a="1"/>
  <c r="F879" i="3" a="1"/>
  <c r="F762" i="3" a="1"/>
  <c r="T85" i="6" a="1"/>
  <c r="F624" i="3" a="1"/>
  <c r="T57" i="6" a="1"/>
  <c r="F572" i="3" a="1"/>
  <c r="F287" i="3" a="1"/>
  <c r="F681" i="3" a="1"/>
  <c r="F24" i="3" a="1"/>
  <c r="F682" i="3" a="1"/>
  <c r="F418" i="3" a="1"/>
  <c r="H1617" i="9" a="1"/>
  <c r="T101" i="6" a="1"/>
  <c r="F33" i="3" a="1"/>
  <c r="F793" i="3" a="1"/>
  <c r="F739" i="3" a="1"/>
  <c r="F853" i="3" a="1"/>
  <c r="F994" i="3" a="1"/>
  <c r="F379" i="3" a="1"/>
  <c r="F794" i="3" a="1"/>
  <c r="F776" i="3" a="1"/>
  <c r="F92" i="3" a="1"/>
  <c r="F314" i="3" a="1"/>
  <c r="T149" i="6" a="1"/>
  <c r="T41" i="6" a="1"/>
  <c r="F797" i="3" a="1"/>
  <c r="T170" i="6" a="1"/>
  <c r="T152" i="6" a="1"/>
  <c r="F39" i="3" a="1"/>
  <c r="F803" i="3" a="1"/>
  <c r="F213" i="3" a="1"/>
  <c r="F764" i="3" a="1"/>
  <c r="T201" i="6" a="1"/>
  <c r="F991" i="3" a="1"/>
  <c r="F119" i="3" a="1"/>
  <c r="F947" i="3" a="1"/>
  <c r="F114" i="3" a="1"/>
  <c r="F149" i="3" a="1"/>
  <c r="F570" i="3" a="1"/>
  <c r="F786" i="3" a="1"/>
  <c r="T45" i="6" a="1"/>
  <c r="F719" i="3" a="1"/>
  <c r="F380" i="3" a="1"/>
  <c r="F271" i="3" a="1"/>
  <c r="F480" i="3" a="1"/>
  <c r="T120" i="6" a="1"/>
  <c r="F997" i="3" a="1"/>
  <c r="F966" i="3" a="1"/>
  <c r="F610" i="3" a="1"/>
  <c r="F155" i="3" a="1"/>
  <c r="F965" i="3" a="1"/>
  <c r="F655" i="3" a="1"/>
  <c r="F763" i="3" a="1"/>
  <c r="F262" i="3" a="1"/>
  <c r="H1062" i="9" a="1"/>
  <c r="F299" i="3" a="1"/>
  <c r="F151" i="3" a="1"/>
  <c r="F453" i="3" a="1"/>
  <c r="T227" i="6" a="1"/>
  <c r="F247" i="3" a="1"/>
  <c r="F841" i="3" a="1"/>
  <c r="F199" i="3" a="1"/>
  <c r="F675" i="3" a="1"/>
  <c r="F640" i="3" a="1"/>
  <c r="F648" i="3" a="1"/>
  <c r="F914" i="3" a="1"/>
  <c r="F523" i="3" a="1"/>
  <c r="F815" i="3" a="1"/>
  <c r="T218" i="6" a="1"/>
  <c r="F950" i="3" a="1"/>
  <c r="F357" i="3" a="1"/>
  <c r="F626" i="3" a="1"/>
  <c r="F292" i="3" a="1"/>
  <c r="F483" i="3" a="1"/>
  <c r="T342" i="6" a="1"/>
  <c r="T175" i="6" a="1"/>
  <c r="F115" i="3" a="1"/>
  <c r="F989" i="3" a="1"/>
  <c r="F944" i="3" a="1"/>
  <c r="F477" i="3" a="1"/>
  <c r="F806" i="3" a="1"/>
  <c r="F522" i="3" a="1"/>
  <c r="H1004" i="9" a="1"/>
  <c r="F782" i="3" a="1"/>
  <c r="F615" i="3" a="1"/>
  <c r="F144" i="3" a="1"/>
  <c r="T224" i="6" a="1"/>
  <c r="F224" i="3" a="1"/>
  <c r="F744" i="3" a="1"/>
  <c r="F13" i="3" a="1"/>
  <c r="F198" i="3" a="1"/>
  <c r="T11" i="6" a="1"/>
  <c r="F761" i="3" a="1"/>
  <c r="F714" i="3" a="1"/>
  <c r="T128" i="6" a="1"/>
  <c r="F895" i="3" a="1"/>
  <c r="F938" i="3" a="1"/>
  <c r="F230" i="3" a="1"/>
  <c r="F527" i="3" a="1"/>
  <c r="F852" i="3" a="1"/>
  <c r="T110" i="6" a="1"/>
  <c r="F805" i="3" a="1"/>
  <c r="F995" i="3" a="1"/>
  <c r="F693" i="3" a="1"/>
  <c r="F386" i="3" a="1"/>
  <c r="F756" i="3" a="1"/>
  <c r="F951" i="3" a="1"/>
  <c r="F694" i="3" a="1"/>
  <c r="T97" i="6" a="1"/>
  <c r="T200" i="6" a="1"/>
  <c r="F831" i="3" a="1"/>
  <c r="F643" i="3" a="1"/>
  <c r="F457" i="3" a="1"/>
  <c r="F580" i="3" a="1"/>
  <c r="F254" i="3" a="1"/>
  <c r="F232" i="3" a="1"/>
  <c r="F953" i="3" a="1"/>
  <c r="T39" i="6" a="1"/>
  <c r="F946" i="3" a="1"/>
  <c r="F189" i="3" a="1"/>
  <c r="F634" i="3" a="1"/>
  <c r="F77" i="3" a="1"/>
  <c r="F695" i="3" a="1"/>
  <c r="F683" i="3" a="1"/>
  <c r="F473" i="3" a="1"/>
  <c r="F725" i="3" a="1"/>
  <c r="F674" i="3" a="1"/>
  <c r="F790" i="3" a="1"/>
  <c r="F767" i="3" a="1"/>
  <c r="F566" i="3" a="1"/>
  <c r="F712" i="3" a="1"/>
  <c r="F923" i="3" a="1"/>
  <c r="T185" i="6" a="1"/>
  <c r="F710" i="3" a="1"/>
  <c r="F898" i="3" a="1"/>
  <c r="F312" i="3" a="1"/>
  <c r="F959" i="3" a="1"/>
  <c r="F472" i="3" a="1"/>
  <c r="T186" i="6" a="1"/>
  <c r="F772" i="3" a="1"/>
  <c r="T89" i="6" a="1"/>
  <c r="F662" i="3" a="1"/>
  <c r="F427" i="3" a="1"/>
  <c r="F998" i="3" a="1"/>
  <c r="F669" i="3" a="1"/>
  <c r="T189" i="6" a="1"/>
  <c r="F135" i="3" a="1"/>
  <c r="F504" i="3" a="1"/>
  <c r="F391" i="3" a="1"/>
  <c r="T132" i="6" a="1"/>
  <c r="F120" i="3" a="1"/>
  <c r="F873" i="3" a="1"/>
  <c r="F305" i="3" a="1"/>
  <c r="F750" i="3" a="1"/>
  <c r="F708" i="3" a="1"/>
  <c r="F706" i="3" a="1"/>
  <c r="F904" i="3" a="1"/>
  <c r="F368" i="3" a="1"/>
  <c r="F616" i="3" a="1"/>
  <c r="F731" i="3" a="1"/>
  <c r="F592" i="3" a="1"/>
  <c r="F166" i="3" a="1"/>
  <c r="F465" i="3" a="1"/>
  <c r="F670" i="3" a="1"/>
  <c r="F86" i="3" a="1"/>
  <c r="T321" i="6" a="1"/>
  <c r="F484" i="3" a="1"/>
  <c r="F85" i="3" a="1"/>
  <c r="T109" i="6" a="1"/>
  <c r="F276" i="3" a="1"/>
  <c r="F837" i="3" a="1"/>
  <c r="F382" i="3" a="1"/>
  <c r="F717" i="3" a="1"/>
  <c r="F802" i="3" a="1"/>
  <c r="T279" i="6" a="1"/>
  <c r="F222" i="3" a="1"/>
  <c r="T173" i="6" a="1"/>
  <c r="F721" i="3" a="1"/>
  <c r="F653" i="3" a="1"/>
  <c r="F738" i="3" a="1"/>
  <c r="F860" i="3" a="1"/>
  <c r="F878" i="3" a="1"/>
  <c r="T257" i="6" a="1"/>
  <c r="CD1" i="1" a="1"/>
  <c r="F671" i="3" a="1"/>
  <c r="T233" i="6" a="1"/>
  <c r="F202" i="3" a="1"/>
  <c r="F906" i="3" a="1"/>
  <c r="F911" i="3" a="1"/>
  <c r="F956" i="3" a="1"/>
  <c r="T134" i="6" a="1"/>
  <c r="T168" i="6" a="1"/>
  <c r="T298" i="6" a="1"/>
  <c r="T116" i="6" a="1"/>
  <c r="T148" i="6" a="1"/>
  <c r="F190" i="3" a="1"/>
  <c r="F225" i="3" a="1"/>
  <c r="F752" i="3" a="1"/>
  <c r="F715" i="3" a="1"/>
  <c r="H1425" i="9" a="1"/>
  <c r="T25" i="6" a="1"/>
  <c r="F544" i="3" a="1"/>
  <c r="F821" i="3" a="1"/>
  <c r="F59" i="3" a="1"/>
  <c r="F668" i="3" a="1"/>
  <c r="F506" i="3" a="1"/>
  <c r="T203" i="6" a="1"/>
  <c r="T333" i="6" a="1"/>
  <c r="F611" i="3" a="1"/>
  <c r="F639" i="3" a="1"/>
  <c r="F81" i="3" a="1"/>
  <c r="F26" i="3" a="1"/>
  <c r="T307" i="6" a="1"/>
  <c r="F152" i="3" a="1"/>
  <c r="F811" i="3" a="1"/>
  <c r="F117" i="3" a="1"/>
  <c r="F698" i="3" a="1"/>
  <c r="F182" i="3" a="1"/>
  <c r="F359" i="3" a="1"/>
  <c r="F311" i="3" a="1"/>
  <c r="F718" i="3" a="1"/>
  <c r="F462" i="3" a="1"/>
  <c r="F1000" i="3" a="1"/>
  <c r="F935" i="3" a="1"/>
  <c r="F781" i="3" a="1"/>
  <c r="F774" i="3" a="1"/>
  <c r="F930" i="3" a="1"/>
  <c r="F709" i="3" a="1"/>
  <c r="F122" i="3" a="1"/>
  <c r="F823" i="3" a="1"/>
  <c r="F791" i="3" a="1"/>
  <c r="F900" i="3" a="1"/>
  <c r="F93" i="3" a="1"/>
  <c r="F324" i="3" a="1"/>
  <c r="F894" i="3" a="1"/>
  <c r="F724" i="3" a="1"/>
  <c r="T172" i="6" a="1"/>
  <c r="F733" i="3" a="1"/>
  <c r="F700" i="3" a="1"/>
  <c r="H1329" i="9" a="1"/>
  <c r="T150" i="6" a="1"/>
  <c r="T236" i="6" a="1"/>
  <c r="F785" i="3" a="1"/>
  <c r="F51" i="3" a="1"/>
  <c r="F973" i="3" a="1"/>
  <c r="F405" i="3" a="1"/>
  <c r="F123" i="3" a="1"/>
  <c r="F810" i="3" a="1"/>
  <c r="T13" i="6" a="1"/>
  <c r="T316" i="6" a="1"/>
  <c r="F502" i="3" a="1"/>
  <c r="F554" i="3" a="1"/>
  <c r="F987" i="3" a="1"/>
  <c r="F270" i="3" a="1"/>
  <c r="F713" i="3" a="1"/>
  <c r="T245" i="6" a="1"/>
  <c r="T184" i="6" a="1"/>
  <c r="F69" i="3" a="1"/>
  <c r="F804" i="3" a="1"/>
  <c r="T324" i="6" a="1"/>
  <c r="F909" i="3" a="1"/>
  <c r="F72" i="3" a="1"/>
  <c r="F777" i="3" a="1"/>
  <c r="F372" i="3" a="1"/>
  <c r="F511" i="3" a="1"/>
  <c r="F972" i="3" a="1"/>
  <c r="F596" i="3" a="1"/>
  <c r="F910" i="3" a="1"/>
  <c r="F638" i="3" a="1"/>
  <c r="T330" i="6" a="1"/>
  <c r="F641" i="3" a="1"/>
  <c r="F635" i="3" a="1"/>
  <c r="F885" i="3" a="1"/>
  <c r="F939" i="3" a="1"/>
  <c r="F623" i="3" a="1"/>
  <c r="F636" i="3" a="1"/>
  <c r="F957" i="3" a="1"/>
  <c r="F814" i="3" a="1"/>
  <c r="F707" i="3" a="1"/>
  <c r="T32" i="6" a="1"/>
  <c r="F18" i="3" a="1"/>
  <c r="F926" i="3" a="1"/>
  <c r="T296" i="6" a="1"/>
  <c r="F597" i="3" a="1"/>
  <c r="F936" i="3" a="1"/>
  <c r="F824" i="3" a="1"/>
  <c r="F164" i="3" a="1"/>
  <c r="F451" i="3" a="1"/>
  <c r="F306" i="3" a="1"/>
  <c r="F613" i="3" a="1"/>
  <c r="F153" i="3" a="1"/>
  <c r="F618" i="3" a="1"/>
  <c r="H1302" i="9" a="1"/>
  <c r="T26" i="6" a="1"/>
  <c r="F587" i="3" a="1"/>
  <c r="F32" i="3" a="1"/>
  <c r="F575" i="3" a="1"/>
  <c r="F789" i="3" a="1"/>
  <c r="F265" i="3" a="1"/>
  <c r="F813" i="3" a="1"/>
  <c r="F603" i="3" a="1"/>
  <c r="F498" i="3" a="1"/>
  <c r="F574" i="3" a="1"/>
  <c r="F571" i="3" a="1"/>
  <c r="F266" i="3" a="1"/>
  <c r="T289" i="6" a="1"/>
  <c r="T235" i="6" a="1"/>
  <c r="T219" i="6" a="1"/>
  <c r="F652" i="3" a="1"/>
  <c r="F139" i="3" a="1"/>
  <c r="T17" i="6" a="1"/>
  <c r="F559" i="3" a="1"/>
  <c r="F722" i="3" a="1"/>
  <c r="F937" i="3" a="1"/>
  <c r="F642" i="3" a="1"/>
  <c r="F748" i="3" a="1"/>
  <c r="F963" i="3" a="1"/>
  <c r="F475" i="3" a="1"/>
  <c r="F770" i="3" a="1"/>
  <c r="T242" i="6" a="1"/>
  <c r="F809" i="3" a="1"/>
  <c r="F392" i="3" a="1"/>
  <c r="F169" i="3" a="1"/>
  <c r="T76" i="6" a="1"/>
  <c r="F500" i="3" a="1"/>
  <c r="T250" i="6" a="1"/>
  <c r="F833" i="3" a="1"/>
  <c r="F277" i="3" a="1"/>
  <c r="F649" i="3" a="1"/>
  <c r="T287" i="6" a="1"/>
  <c r="F315" i="3" a="1"/>
  <c r="T267" i="6" a="1"/>
  <c r="F817" i="3" a="1"/>
  <c r="F862" i="3" a="1"/>
  <c r="F758" i="3" a="1"/>
  <c r="F660" i="3" a="1"/>
  <c r="F871" i="3" a="1"/>
  <c r="F691" i="3" a="1"/>
  <c r="F664" i="3" a="1"/>
  <c r="H710" i="9" a="1"/>
  <c r="F537" i="3" a="1"/>
  <c r="F562" i="3" a="1"/>
  <c r="F688" i="3" a="1"/>
  <c r="F757" i="3" a="1"/>
  <c r="T285" i="6" a="1"/>
  <c r="F162" i="3" a="1"/>
  <c r="F145" i="3" a="1"/>
  <c r="F892" i="3" a="1"/>
  <c r="T140" i="6" a="1"/>
  <c r="F941" i="3" a="1"/>
  <c r="F467" i="3" a="1"/>
  <c r="F835" i="3" a="1"/>
  <c r="F720" i="3" a="1"/>
  <c r="F601" i="3" a="1"/>
  <c r="T326" i="6" a="1"/>
  <c r="F468" i="3" a="1"/>
  <c r="F34" i="3" a="1"/>
  <c r="F661" i="3" a="1"/>
  <c r="T226" i="6" a="1"/>
  <c r="F278" i="3" a="1"/>
  <c r="F431" i="3" a="1"/>
  <c r="F849" i="3" a="1"/>
  <c r="T105" i="6" a="1"/>
  <c r="F328" i="3" a="1"/>
  <c r="F55" i="3" a="1"/>
  <c r="T129" i="6" a="1"/>
  <c r="F142" i="3" a="1"/>
  <c r="F736" i="3" a="1"/>
  <c r="F665" i="3" a="1"/>
  <c r="F128" i="3" a="1"/>
  <c r="F604" i="3" a="1"/>
  <c r="T329" i="6" a="1"/>
  <c r="F979" i="3" a="1"/>
  <c r="F508" i="3" a="1"/>
  <c r="T19" i="6" a="1"/>
  <c r="F335" i="3" a="1"/>
  <c r="F886" i="3" a="1"/>
  <c r="F19" i="3" a="1"/>
  <c r="T157" i="6" a="1"/>
  <c r="F801" i="3" a="1"/>
  <c r="F489" i="3" a="1"/>
  <c r="F518" i="3" a="1"/>
  <c r="F345" i="3" a="1"/>
  <c r="F516" i="3" a="1"/>
  <c r="F922" i="3" a="1"/>
  <c r="F211" i="3" a="1"/>
  <c r="F932" i="3" a="1"/>
  <c r="F962" i="3" a="1"/>
  <c r="F651" i="3" a="1"/>
  <c r="F195" i="3" a="1"/>
  <c r="T139" i="6" a="1"/>
  <c r="F783" i="3" a="1"/>
  <c r="F907" i="3" a="1"/>
  <c r="F126" i="3" a="1"/>
  <c r="F874" i="3" a="1"/>
  <c r="F875" i="3" a="1"/>
  <c r="F893" i="3" a="1"/>
  <c r="T196" i="6" a="1"/>
  <c r="F870" i="3" a="1"/>
  <c r="F924" i="3" a="1"/>
  <c r="F666" i="3" a="1"/>
  <c r="F541" i="3" a="1"/>
  <c r="F282" i="3" a="1"/>
  <c r="T276" i="6" a="1"/>
  <c r="F50" i="3" a="1"/>
  <c r="F836" i="3" a="1"/>
  <c r="F735" i="3" a="1"/>
  <c r="F428" i="3" a="1"/>
  <c r="F168" i="3" a="1"/>
  <c r="F891" i="3" a="1"/>
  <c r="F89" i="3" a="1"/>
  <c r="T27" i="6" a="1"/>
  <c r="T256" i="6" a="1"/>
  <c r="F828" i="3" a="1"/>
  <c r="F737" i="3" a="1"/>
  <c r="F31" i="3" a="1"/>
  <c r="F921" i="3" a="1"/>
  <c r="F727" i="3" a="1"/>
  <c r="F749" i="3" a="1"/>
  <c r="T328" i="6" a="1"/>
  <c r="F456" i="3" a="1"/>
  <c r="F455" i="3" a="1"/>
  <c r="F925" i="3" a="1"/>
  <c r="H1284" i="9" a="1"/>
  <c r="F884" i="3" a="1"/>
  <c r="T177" i="6" a="1"/>
  <c r="F15" i="3" a="1"/>
  <c r="F320" i="3" a="1"/>
  <c r="F768" i="3" a="1"/>
  <c r="F830" i="3" a="1"/>
  <c r="F432" i="3" a="1"/>
  <c r="F412" i="3" a="1"/>
  <c r="F903" i="3" a="1"/>
  <c r="F167" i="3" a="1"/>
  <c r="F200" i="3" a="1"/>
  <c r="F127" i="3" a="1"/>
  <c r="F565" i="3" a="1"/>
  <c r="T40" i="6" a="1"/>
  <c r="F915" i="3" a="1"/>
  <c r="F107" i="3" a="1"/>
  <c r="T222" i="6" a="1"/>
  <c r="F960" i="3" a="1"/>
  <c r="T293" i="6" a="1"/>
  <c r="T119" i="6" a="1"/>
  <c r="F340" i="3" a="1"/>
  <c r="F865" i="3" a="1"/>
  <c r="F5" i="3" a="1"/>
  <c r="T112" i="6" a="1"/>
  <c r="F633" i="3" a="1"/>
  <c r="F552" i="3" a="1"/>
  <c r="F608" i="3" a="1"/>
  <c r="F549" i="3" a="1"/>
  <c r="F426" i="3" a="1"/>
  <c r="F245" i="3" a="1"/>
  <c r="F397" i="3" a="1"/>
  <c r="F183" i="3" a="1"/>
  <c r="F678" i="3" a="1"/>
  <c r="F540" i="3" a="1"/>
  <c r="F470" i="3" a="1"/>
  <c r="T133" i="6" a="1"/>
  <c r="F846" i="3" a="1"/>
  <c r="F366" i="3" a="1"/>
  <c r="F716" i="3" a="1"/>
  <c r="F560" i="3" a="1"/>
  <c r="F91" i="3" a="1"/>
  <c r="F450" i="3" a="1"/>
  <c r="F975" i="3" a="1"/>
  <c r="F740" i="3" a="1"/>
  <c r="F929" i="3" a="1"/>
  <c r="T80" i="6" a="1"/>
  <c r="F771" i="3" a="1"/>
  <c r="F131" i="3" a="1"/>
  <c r="F332" i="3" a="1"/>
  <c r="T179" i="6" a="1"/>
  <c r="F788" i="3" a="1"/>
  <c r="F650" i="3" a="1"/>
  <c r="F16" i="3" a="1"/>
  <c r="F978" i="3" a="1"/>
  <c r="F808" i="3" a="1"/>
  <c r="F244" i="3" a="1"/>
  <c r="F734" i="3" a="1"/>
  <c r="F842" i="3" a="1"/>
  <c r="F647" i="3" a="1"/>
  <c r="T106" i="6" a="1"/>
  <c r="T145" i="6" a="1"/>
  <c r="F765" i="3" a="1"/>
  <c r="F905" i="3" a="1"/>
  <c r="F684" i="3" a="1"/>
  <c r="F659" i="3" a="1"/>
  <c r="F526" i="3" a="1"/>
  <c r="F448" i="3" a="1"/>
  <c r="F876" i="3" a="1"/>
  <c r="T93" i="6" a="1"/>
  <c r="T178" i="6" a="1"/>
  <c r="F46" i="3" a="1"/>
  <c r="F869" i="3" a="1"/>
  <c r="F576" i="3" a="1"/>
  <c r="T66" i="6" a="1"/>
  <c r="F187" i="3" a="1"/>
  <c r="F881" i="3" a="1"/>
  <c r="F612" i="3" a="1"/>
  <c r="F877" i="3" a="1"/>
  <c r="F857" i="3" a="1"/>
  <c r="T232" i="6" a="1"/>
  <c r="F43" i="3" a="1"/>
  <c r="F300" i="3" a="1"/>
  <c r="F677" i="3" a="1"/>
  <c r="F673" i="3" a="1"/>
  <c r="T95" i="6" a="1"/>
  <c r="F889" i="3" a="1"/>
  <c r="F663" i="3" a="1"/>
  <c r="T319" i="6" a="1"/>
  <c r="T344" i="6" a="1"/>
  <c r="F233" i="3" a="1"/>
  <c r="F704" i="3" a="1"/>
  <c r="F538" i="3" a="1"/>
  <c r="F148" i="3" a="1"/>
  <c r="T10" i="6" a="1"/>
  <c r="T143" i="6" a="1"/>
  <c r="F343" i="3" a="1"/>
  <c r="F374" i="3" a="1"/>
  <c r="F850" i="3" a="1"/>
  <c r="F872" i="3" a="1"/>
  <c r="F3" i="3" a="1"/>
  <c r="F840" i="3" a="1"/>
  <c r="F302" i="3" a="1"/>
  <c r="T59" i="6" a="1"/>
  <c r="T166" i="6" a="1"/>
  <c r="T122" i="6" a="1"/>
  <c r="F943" i="3" a="1"/>
  <c r="F730" i="3" a="1"/>
  <c r="T259" i="6" a="1"/>
  <c r="F229" i="3" a="1"/>
  <c r="F321" i="3" a="1"/>
  <c r="F784" i="3" a="1"/>
  <c r="F780" i="3" a="1"/>
  <c r="T209" i="6" a="1"/>
  <c r="F416" i="3" a="1"/>
  <c r="F680" i="3" a="1"/>
  <c r="T255" i="6" a="1"/>
  <c r="F339" i="3" a="1"/>
  <c r="F424" i="3" a="1"/>
  <c r="F83" i="3" a="1"/>
  <c r="F807" i="3" a="1"/>
  <c r="F977" i="3" a="1"/>
  <c r="T18" i="6" a="1"/>
  <c r="F113" i="3" a="1"/>
  <c r="F826" i="3" a="1"/>
  <c r="H205" i="9" a="1"/>
  <c r="F917" i="3" a="1"/>
  <c r="F561" i="3" a="1"/>
  <c r="F625" i="3" a="1"/>
  <c r="F971" i="3" a="1"/>
  <c r="F838" i="3" a="1"/>
  <c r="F415" i="3" a="1"/>
  <c r="F534" i="3" a="1"/>
  <c r="F883" i="3" a="1"/>
  <c r="F845" i="3" a="1"/>
  <c r="F296" i="3" a="1"/>
  <c r="F260" i="3" a="1"/>
  <c r="F260" i="3" l="1"/>
  <c r="F296" i="3"/>
  <c r="F845" i="3"/>
  <c r="F883" i="3"/>
  <c r="F534" i="3"/>
  <c r="F415" i="3"/>
  <c r="F838" i="3"/>
  <c r="F971" i="3"/>
  <c r="F625" i="3"/>
  <c r="F561" i="3"/>
  <c r="F917" i="3"/>
  <c r="H205" i="9"/>
  <c r="F826" i="3"/>
  <c r="F113" i="3"/>
  <c r="T18" i="6"/>
  <c r="F977" i="3"/>
  <c r="F807" i="3"/>
  <c r="F83" i="3"/>
  <c r="F424" i="3"/>
  <c r="F339" i="3"/>
  <c r="T255" i="6"/>
  <c r="F680" i="3"/>
  <c r="F416" i="3"/>
  <c r="T209" i="6"/>
  <c r="F780" i="3"/>
  <c r="F784" i="3"/>
  <c r="F321" i="3"/>
  <c r="F229" i="3"/>
  <c r="T259" i="6"/>
  <c r="F730" i="3"/>
  <c r="F943" i="3"/>
  <c r="T122" i="6"/>
  <c r="T166" i="6"/>
  <c r="T59" i="6"/>
  <c r="F302" i="3"/>
  <c r="F840" i="3"/>
  <c r="F3" i="3"/>
  <c r="F872" i="3"/>
  <c r="F850" i="3"/>
  <c r="F374" i="3"/>
  <c r="F343" i="3"/>
  <c r="T143" i="6"/>
  <c r="T10" i="6"/>
  <c r="F148" i="3"/>
  <c r="F538" i="3"/>
  <c r="F704" i="3"/>
  <c r="F233" i="3"/>
  <c r="T344" i="6"/>
  <c r="T319" i="6"/>
  <c r="F663" i="3"/>
  <c r="F889" i="3"/>
  <c r="T95" i="6"/>
  <c r="F673" i="3"/>
  <c r="F677" i="3"/>
  <c r="F300" i="3"/>
  <c r="F43" i="3"/>
  <c r="T232" i="6"/>
  <c r="F857" i="3"/>
  <c r="F877" i="3"/>
  <c r="F612" i="3"/>
  <c r="F881" i="3"/>
  <c r="F187" i="3"/>
  <c r="T66" i="6"/>
  <c r="F576" i="3"/>
  <c r="F869" i="3"/>
  <c r="F46" i="3"/>
  <c r="T178" i="6"/>
  <c r="T93" i="6"/>
  <c r="F876" i="3"/>
  <c r="F448" i="3"/>
  <c r="F526" i="3"/>
  <c r="F659" i="3"/>
  <c r="F684" i="3"/>
  <c r="F905" i="3"/>
  <c r="F765" i="3"/>
  <c r="T145" i="6"/>
  <c r="T106" i="6"/>
  <c r="F647" i="3"/>
  <c r="F842" i="3"/>
  <c r="F734" i="3"/>
  <c r="F244" i="3"/>
  <c r="F808" i="3"/>
  <c r="F978" i="3"/>
  <c r="F16" i="3"/>
  <c r="F650" i="3"/>
  <c r="F788" i="3"/>
  <c r="T179" i="6"/>
  <c r="F332" i="3"/>
  <c r="F131" i="3"/>
  <c r="F771" i="3"/>
  <c r="T80" i="6"/>
  <c r="F929" i="3"/>
  <c r="F740" i="3"/>
  <c r="F975" i="3"/>
  <c r="F450" i="3"/>
  <c r="F91" i="3"/>
  <c r="F560" i="3"/>
  <c r="F716" i="3"/>
  <c r="F366" i="3"/>
  <c r="F846" i="3"/>
  <c r="T133" i="6"/>
  <c r="F470" i="3"/>
  <c r="F540" i="3"/>
  <c r="F678" i="3"/>
  <c r="F183" i="3"/>
  <c r="F397" i="3"/>
  <c r="F245" i="3"/>
  <c r="F426" i="3"/>
  <c r="F549" i="3"/>
  <c r="F608" i="3"/>
  <c r="F552" i="3"/>
  <c r="F633" i="3"/>
  <c r="T112" i="6"/>
  <c r="F5" i="3"/>
  <c r="F865" i="3"/>
  <c r="F340" i="3"/>
  <c r="T119" i="6"/>
  <c r="T293" i="6"/>
  <c r="F960" i="3"/>
  <c r="T222" i="6"/>
  <c r="F107" i="3"/>
  <c r="F915" i="3"/>
  <c r="T40" i="6"/>
  <c r="F565" i="3"/>
  <c r="F127" i="3"/>
  <c r="F200" i="3"/>
  <c r="F167" i="3"/>
  <c r="F903" i="3"/>
  <c r="F412" i="3"/>
  <c r="F432" i="3"/>
  <c r="F830" i="3"/>
  <c r="F768" i="3"/>
  <c r="F320" i="3"/>
  <c r="F15" i="3"/>
  <c r="T177" i="6"/>
  <c r="F884" i="3"/>
  <c r="H1284" i="9"/>
  <c r="F925" i="3"/>
  <c r="F455" i="3"/>
  <c r="F456" i="3"/>
  <c r="T328" i="6"/>
  <c r="F749" i="3"/>
  <c r="F727" i="3"/>
  <c r="F921" i="3"/>
  <c r="F31" i="3"/>
  <c r="F737" i="3"/>
  <c r="F828" i="3"/>
  <c r="T256" i="6"/>
  <c r="T27" i="6"/>
  <c r="F89" i="3"/>
  <c r="F891" i="3"/>
  <c r="F168" i="3"/>
  <c r="F428" i="3"/>
  <c r="F735" i="3"/>
  <c r="F836" i="3"/>
  <c r="F50" i="3"/>
  <c r="T276" i="6"/>
  <c r="F282" i="3"/>
  <c r="F541" i="3"/>
  <c r="F666" i="3"/>
  <c r="F924" i="3"/>
  <c r="F870" i="3"/>
  <c r="T196" i="6"/>
  <c r="F893" i="3"/>
  <c r="F875" i="3"/>
  <c r="F874" i="3"/>
  <c r="F126" i="3"/>
  <c r="F907" i="3"/>
  <c r="F783" i="3"/>
  <c r="T139" i="6"/>
  <c r="F195" i="3"/>
  <c r="F651" i="3"/>
  <c r="F962" i="3"/>
  <c r="F932" i="3"/>
  <c r="F211" i="3"/>
  <c r="F922" i="3"/>
  <c r="F516" i="3"/>
  <c r="F345" i="3"/>
  <c r="F518" i="3"/>
  <c r="F489" i="3"/>
  <c r="F801" i="3"/>
  <c r="T157" i="6"/>
  <c r="F19" i="3"/>
  <c r="F886" i="3"/>
  <c r="F335" i="3"/>
  <c r="T19" i="6"/>
  <c r="F508" i="3"/>
  <c r="F979" i="3"/>
  <c r="T329" i="6"/>
  <c r="F604" i="3"/>
  <c r="F128" i="3"/>
  <c r="F665" i="3"/>
  <c r="F736" i="3"/>
  <c r="F142" i="3"/>
  <c r="T129" i="6"/>
  <c r="F55" i="3"/>
  <c r="F328" i="3"/>
  <c r="T105" i="6"/>
  <c r="F849" i="3"/>
  <c r="F431" i="3"/>
  <c r="F278" i="3"/>
  <c r="T226" i="6"/>
  <c r="F661" i="3"/>
  <c r="F34" i="3"/>
  <c r="F468" i="3"/>
  <c r="T326" i="6"/>
  <c r="F601" i="3"/>
  <c r="F720" i="3"/>
  <c r="F835" i="3"/>
  <c r="F467" i="3"/>
  <c r="F941" i="3"/>
  <c r="T140" i="6"/>
  <c r="F892" i="3"/>
  <c r="F145" i="3"/>
  <c r="F162" i="3"/>
  <c r="T285" i="6"/>
  <c r="F757" i="3"/>
  <c r="F688" i="3"/>
  <c r="F562" i="3"/>
  <c r="F537" i="3"/>
  <c r="H710" i="9"/>
  <c r="F664" i="3"/>
  <c r="F691" i="3"/>
  <c r="F871" i="3"/>
  <c r="F660" i="3"/>
  <c r="F758" i="3"/>
  <c r="F862" i="3"/>
  <c r="F817" i="3"/>
  <c r="T267" i="6"/>
  <c r="F315" i="3"/>
  <c r="T287" i="6"/>
  <c r="F649" i="3"/>
  <c r="F277" i="3"/>
  <c r="F833" i="3"/>
  <c r="T250" i="6"/>
  <c r="F500" i="3"/>
  <c r="T76" i="6"/>
  <c r="F169" i="3"/>
  <c r="F392" i="3"/>
  <c r="F809" i="3"/>
  <c r="T242" i="6"/>
  <c r="F770" i="3"/>
  <c r="F475" i="3"/>
  <c r="F963" i="3"/>
  <c r="F748" i="3"/>
  <c r="F642" i="3"/>
  <c r="F937" i="3"/>
  <c r="F722" i="3"/>
  <c r="F559" i="3"/>
  <c r="T17" i="6"/>
  <c r="F139" i="3"/>
  <c r="F652" i="3"/>
  <c r="T219" i="6"/>
  <c r="T235" i="6"/>
  <c r="T289" i="6"/>
  <c r="F266" i="3"/>
  <c r="F571" i="3"/>
  <c r="F574" i="3"/>
  <c r="F498" i="3"/>
  <c r="F603" i="3"/>
  <c r="F813" i="3"/>
  <c r="F265" i="3"/>
  <c r="F789" i="3"/>
  <c r="F575" i="3"/>
  <c r="F32" i="3"/>
  <c r="F587" i="3"/>
  <c r="T26" i="6"/>
  <c r="H1302" i="9"/>
  <c r="F618" i="3"/>
  <c r="F153" i="3"/>
  <c r="F613" i="3"/>
  <c r="F306" i="3"/>
  <c r="F451" i="3"/>
  <c r="F164" i="3"/>
  <c r="F824" i="3"/>
  <c r="F936" i="3"/>
  <c r="F597" i="3"/>
  <c r="T296" i="6"/>
  <c r="F926" i="3"/>
  <c r="F18" i="3"/>
  <c r="T32" i="6"/>
  <c r="F707" i="3"/>
  <c r="F814" i="3"/>
  <c r="F957" i="3"/>
  <c r="F636" i="3"/>
  <c r="F623" i="3"/>
  <c r="F939" i="3"/>
  <c r="F885" i="3"/>
  <c r="F635" i="3"/>
  <c r="F641" i="3"/>
  <c r="T330" i="6"/>
  <c r="F638" i="3"/>
  <c r="F910" i="3"/>
  <c r="F596" i="3"/>
  <c r="F972" i="3"/>
  <c r="F511" i="3"/>
  <c r="F372" i="3"/>
  <c r="F777" i="3"/>
  <c r="F72" i="3"/>
  <c r="F909" i="3"/>
  <c r="T324" i="6"/>
  <c r="F804" i="3"/>
  <c r="F69" i="3"/>
  <c r="T184" i="6"/>
  <c r="T245" i="6"/>
  <c r="F713" i="3"/>
  <c r="F270" i="3"/>
  <c r="F987" i="3"/>
  <c r="F554" i="3"/>
  <c r="F502" i="3"/>
  <c r="T316" i="6"/>
  <c r="T13" i="6"/>
  <c r="F810" i="3"/>
  <c r="F123" i="3"/>
  <c r="F405" i="3"/>
  <c r="F973" i="3"/>
  <c r="F51" i="3"/>
  <c r="F785" i="3"/>
  <c r="T236" i="6"/>
  <c r="T150" i="6"/>
  <c r="H1329" i="9"/>
  <c r="F700" i="3"/>
  <c r="F733" i="3"/>
  <c r="T172" i="6"/>
  <c r="F724" i="3"/>
  <c r="F894" i="3"/>
  <c r="F324" i="3"/>
  <c r="F93" i="3"/>
  <c r="F900" i="3"/>
  <c r="F791" i="3"/>
  <c r="F823" i="3"/>
  <c r="F122" i="3"/>
  <c r="F709" i="3"/>
  <c r="F930" i="3"/>
  <c r="F774" i="3"/>
  <c r="F781" i="3"/>
  <c r="F935" i="3"/>
  <c r="F1000" i="3"/>
  <c r="F462" i="3"/>
  <c r="F718" i="3"/>
  <c r="F311" i="3"/>
  <c r="F359" i="3"/>
  <c r="F182" i="3"/>
  <c r="F698" i="3"/>
  <c r="F117" i="3"/>
  <c r="F811" i="3"/>
  <c r="F152" i="3"/>
  <c r="T307" i="6"/>
  <c r="F26" i="3"/>
  <c r="F81" i="3"/>
  <c r="F639" i="3"/>
  <c r="F611" i="3"/>
  <c r="T333" i="6"/>
  <c r="T203" i="6"/>
  <c r="F506" i="3"/>
  <c r="F668" i="3"/>
  <c r="F59" i="3"/>
  <c r="F821" i="3"/>
  <c r="F544" i="3"/>
  <c r="T25" i="6"/>
  <c r="H1425" i="9"/>
  <c r="F715" i="3"/>
  <c r="F752" i="3"/>
  <c r="F225" i="3"/>
  <c r="F190" i="3"/>
  <c r="T148" i="6"/>
  <c r="T116" i="6"/>
  <c r="T298" i="6"/>
  <c r="T168" i="6"/>
  <c r="T134" i="6"/>
  <c r="F956" i="3"/>
  <c r="F911" i="3"/>
  <c r="F906" i="3"/>
  <c r="F202" i="3"/>
  <c r="T233" i="6"/>
  <c r="F671" i="3"/>
  <c r="CD1" i="1"/>
  <c r="T257" i="6"/>
  <c r="F878" i="3"/>
  <c r="F860" i="3"/>
  <c r="F738" i="3"/>
  <c r="F653" i="3"/>
  <c r="F721" i="3"/>
  <c r="T173" i="6"/>
  <c r="F222" i="3"/>
  <c r="T279" i="6"/>
  <c r="F802" i="3"/>
  <c r="F717" i="3"/>
  <c r="F382" i="3"/>
  <c r="F837" i="3"/>
  <c r="F276" i="3"/>
  <c r="T109" i="6"/>
  <c r="F85" i="3"/>
  <c r="F484" i="3"/>
  <c r="T321" i="6"/>
  <c r="F86" i="3"/>
  <c r="F670" i="3"/>
  <c r="F465" i="3"/>
  <c r="F166" i="3"/>
  <c r="F592" i="3"/>
  <c r="F731" i="3"/>
  <c r="F616" i="3"/>
  <c r="F368" i="3"/>
  <c r="F904" i="3"/>
  <c r="F706" i="3"/>
  <c r="F708" i="3"/>
  <c r="F750" i="3"/>
  <c r="F305" i="3"/>
  <c r="F873" i="3"/>
  <c r="F120" i="3"/>
  <c r="T132" i="6"/>
  <c r="F391" i="3"/>
  <c r="F504" i="3"/>
  <c r="F135" i="3"/>
  <c r="T189" i="6"/>
  <c r="F669" i="3"/>
  <c r="F998" i="3"/>
  <c r="F427" i="3"/>
  <c r="F662" i="3"/>
  <c r="T89" i="6"/>
  <c r="F772" i="3"/>
  <c r="T186" i="6"/>
  <c r="F472" i="3"/>
  <c r="F959" i="3"/>
  <c r="F312" i="3"/>
  <c r="F898" i="3"/>
  <c r="F710" i="3"/>
  <c r="T185" i="6"/>
  <c r="F923" i="3"/>
  <c r="F712" i="3"/>
  <c r="F566" i="3"/>
  <c r="F767" i="3"/>
  <c r="F790" i="3"/>
  <c r="F674" i="3"/>
  <c r="F725" i="3"/>
  <c r="F473" i="3"/>
  <c r="F683" i="3"/>
  <c r="F695" i="3"/>
  <c r="F77" i="3"/>
  <c r="F634" i="3"/>
  <c r="F189" i="3"/>
  <c r="F946" i="3"/>
  <c r="T39" i="6"/>
  <c r="F953" i="3"/>
  <c r="F232" i="3"/>
  <c r="F254" i="3"/>
  <c r="F580" i="3"/>
  <c r="F457" i="3"/>
  <c r="F643" i="3"/>
  <c r="F831" i="3"/>
  <c r="T200" i="6"/>
  <c r="T97" i="6"/>
  <c r="F694" i="3"/>
  <c r="F951" i="3"/>
  <c r="F756" i="3"/>
  <c r="F386" i="3"/>
  <c r="F693" i="3"/>
  <c r="F995" i="3"/>
  <c r="F805" i="3"/>
  <c r="T110" i="6"/>
  <c r="F852" i="3"/>
  <c r="F527" i="3"/>
  <c r="F230" i="3"/>
  <c r="F938" i="3"/>
  <c r="F895" i="3"/>
  <c r="T128" i="6"/>
  <c r="F714" i="3"/>
  <c r="F761" i="3"/>
  <c r="T11" i="6"/>
  <c r="F198" i="3"/>
  <c r="F13" i="3"/>
  <c r="F744" i="3"/>
  <c r="F224" i="3"/>
  <c r="T224" i="6"/>
  <c r="F144" i="3"/>
  <c r="F615" i="3"/>
  <c r="F782" i="3"/>
  <c r="H1004" i="9"/>
  <c r="F522" i="3"/>
  <c r="F806" i="3"/>
  <c r="F477" i="3"/>
  <c r="F944" i="3"/>
  <c r="F989" i="3"/>
  <c r="F115" i="3"/>
  <c r="T175" i="6"/>
  <c r="T342" i="6"/>
  <c r="F483" i="3"/>
  <c r="F292" i="3"/>
  <c r="F626" i="3"/>
  <c r="F357" i="3"/>
  <c r="F950" i="3"/>
  <c r="T218" i="6"/>
  <c r="F815" i="3"/>
  <c r="F523" i="3"/>
  <c r="F914" i="3"/>
  <c r="F648" i="3"/>
  <c r="F640" i="3"/>
  <c r="F675" i="3"/>
  <c r="F199" i="3"/>
  <c r="F841" i="3"/>
  <c r="F247" i="3"/>
  <c r="T227" i="6"/>
  <c r="F453" i="3"/>
  <c r="F151" i="3"/>
  <c r="F299" i="3"/>
  <c r="H1062" i="9"/>
  <c r="F262" i="3"/>
  <c r="F763" i="3"/>
  <c r="F655" i="3"/>
  <c r="F965" i="3"/>
  <c r="F155" i="3"/>
  <c r="F610" i="3"/>
  <c r="F966" i="3"/>
  <c r="F997" i="3"/>
  <c r="T120" i="6"/>
  <c r="F480" i="3"/>
  <c r="F271" i="3"/>
  <c r="F380" i="3"/>
  <c r="F719" i="3"/>
  <c r="T45" i="6"/>
  <c r="F786" i="3"/>
  <c r="F570" i="3"/>
  <c r="F149" i="3"/>
  <c r="F114" i="3"/>
  <c r="F947" i="3"/>
  <c r="F119" i="3"/>
  <c r="F991" i="3"/>
  <c r="T201" i="6"/>
  <c r="F764" i="3"/>
  <c r="F213" i="3"/>
  <c r="F803" i="3"/>
  <c r="F39" i="3"/>
  <c r="T152" i="6"/>
  <c r="T170" i="6"/>
  <c r="F797" i="3"/>
  <c r="T41" i="6"/>
  <c r="T149" i="6"/>
  <c r="F314" i="3"/>
  <c r="F92" i="3"/>
  <c r="F776" i="3"/>
  <c r="F794" i="3"/>
  <c r="F379" i="3"/>
  <c r="F994" i="3"/>
  <c r="F853" i="3"/>
  <c r="F739" i="3"/>
  <c r="F793" i="3"/>
  <c r="F33" i="3"/>
  <c r="T101" i="6"/>
  <c r="H1617" i="9"/>
  <c r="F418" i="3"/>
  <c r="F682" i="3"/>
  <c r="F24" i="3"/>
  <c r="F681" i="3"/>
  <c r="F287" i="3"/>
  <c r="F572" i="3"/>
  <c r="T57" i="6"/>
  <c r="F624" i="3"/>
  <c r="T85" i="6"/>
  <c r="F762" i="3"/>
  <c r="F879" i="3"/>
  <c r="F927" i="3"/>
  <c r="F742" i="3"/>
  <c r="F919" i="3"/>
  <c r="F834" i="3"/>
  <c r="F843" i="3"/>
  <c r="F408" i="3"/>
  <c r="F705" i="3"/>
  <c r="F584" i="3"/>
  <c r="F38" i="3"/>
  <c r="F985" i="3"/>
  <c r="F371" i="3"/>
  <c r="T252" i="6"/>
  <c r="F942" i="3"/>
  <c r="F769" i="3"/>
  <c r="T180" i="6"/>
  <c r="F289" i="3"/>
  <c r="T308" i="6"/>
  <c r="F423" i="3"/>
  <c r="F256" i="3"/>
  <c r="F78" i="3"/>
  <c r="F358" i="3"/>
  <c r="T49" i="6"/>
  <c r="F600" i="3"/>
  <c r="F657" i="3"/>
  <c r="F819" i="3"/>
  <c r="F542" i="3"/>
  <c r="F134" i="3"/>
  <c r="F463" i="3"/>
  <c r="T339" i="6"/>
  <c r="T86" i="6"/>
  <c r="F507" i="3"/>
  <c r="F858" i="3"/>
  <c r="F983" i="3"/>
  <c r="F795" i="3"/>
  <c r="F996" i="3"/>
  <c r="F58" i="3"/>
  <c r="F158" i="3"/>
  <c r="F787" i="3"/>
  <c r="F696" i="3"/>
  <c r="F961" i="3"/>
  <c r="T100" i="6"/>
  <c r="F274" i="3"/>
  <c r="F689" i="3"/>
  <c r="T51" i="6"/>
  <c r="F595" i="3"/>
  <c r="F192" i="3"/>
  <c r="F582" i="3"/>
  <c r="F236" i="3"/>
  <c r="F863" i="3"/>
  <c r="F933" i="3"/>
  <c r="F676" i="3"/>
  <c r="F438" i="3"/>
  <c r="F226" i="3"/>
  <c r="T331" i="6"/>
  <c r="F337" i="3"/>
  <c r="F578" i="3"/>
  <c r="F495" i="3"/>
  <c r="T65" i="6"/>
  <c r="T306" i="6"/>
  <c r="F214" i="3"/>
  <c r="T96" i="6"/>
  <c r="F207" i="3"/>
  <c r="F981" i="3"/>
  <c r="F729" i="3"/>
  <c r="H1295" i="9"/>
  <c r="F692" i="3"/>
  <c r="F778" i="3"/>
  <c r="T73" i="6"/>
  <c r="F461" i="3"/>
  <c r="F856" i="3"/>
  <c r="T24" i="6"/>
  <c r="T107" i="6"/>
  <c r="F309" i="3"/>
  <c r="F446" i="3"/>
  <c r="F848" i="3"/>
  <c r="H476" i="9"/>
  <c r="F964" i="3"/>
  <c r="F283" i="3"/>
  <c r="T253" i="6"/>
  <c r="F654" i="3"/>
  <c r="F45" i="3"/>
  <c r="F56" i="3"/>
  <c r="F536" i="3"/>
  <c r="T117" i="6"/>
  <c r="T35" i="6"/>
  <c r="H1713" i="9"/>
  <c r="F525" i="3"/>
  <c r="F980" i="3"/>
  <c r="F822" i="3"/>
  <c r="F111" i="3"/>
  <c r="F411" i="3"/>
  <c r="T7" i="6"/>
  <c r="T191" i="6"/>
  <c r="F329" i="3"/>
  <c r="F342" i="3"/>
  <c r="F621" i="3"/>
  <c r="F161" i="3"/>
  <c r="H1281" i="9"/>
  <c r="F968" i="3"/>
  <c r="F35" i="3"/>
  <c r="F109" i="3"/>
  <c r="F646" i="3"/>
  <c r="F766" i="3"/>
  <c r="T215" i="6"/>
  <c r="F40" i="3"/>
  <c r="F241" i="3"/>
  <c r="F429" i="3"/>
  <c r="F920" i="3"/>
  <c r="T162" i="6"/>
  <c r="H1127" i="9"/>
  <c r="F630" i="3"/>
  <c r="F519" i="3"/>
  <c r="T183" i="6"/>
  <c r="T33" i="6"/>
  <c r="F209" i="3"/>
  <c r="F703" i="3"/>
  <c r="T8" i="6"/>
  <c r="F194" i="3"/>
  <c r="F238" i="3"/>
  <c r="H1364" i="9"/>
  <c r="H1105" i="9"/>
  <c r="T204" i="6"/>
  <c r="T205" i="6"/>
  <c r="F984" i="3"/>
  <c r="F685" i="3"/>
  <c r="F188" i="3"/>
  <c r="H1693" i="9"/>
  <c r="H516" i="9"/>
  <c r="F993" i="3"/>
  <c r="F2" i="3"/>
  <c r="F672" i="3"/>
  <c r="T325" i="6"/>
  <c r="T88" i="6"/>
  <c r="H1594" i="9"/>
  <c r="H1728" i="9"/>
  <c r="H1278" i="9"/>
  <c r="H1150" i="9"/>
  <c r="F482" i="3"/>
  <c r="F934" i="3"/>
  <c r="F108" i="3"/>
  <c r="F775" i="3"/>
  <c r="F242" i="3"/>
  <c r="H1366" i="9"/>
  <c r="H909" i="9"/>
  <c r="H1556" i="9"/>
  <c r="H1688" i="9"/>
  <c r="H1230" i="9"/>
  <c r="H1566" i="9"/>
  <c r="H1647" i="9"/>
  <c r="F330" i="3"/>
  <c r="F866" i="3"/>
  <c r="F896" i="3"/>
  <c r="F912" i="3"/>
  <c r="T9" i="6"/>
  <c r="T87" i="6"/>
  <c r="T272" i="6"/>
  <c r="F631" i="3"/>
  <c r="F563" i="3"/>
  <c r="F520" i="3"/>
  <c r="T147" i="6"/>
  <c r="F110" i="3"/>
  <c r="F317" i="3"/>
  <c r="F476" i="3"/>
  <c r="F354" i="3"/>
  <c r="F414" i="3"/>
  <c r="F118" i="3"/>
  <c r="F129" i="3"/>
  <c r="H1219" i="9"/>
  <c r="F697" i="3"/>
  <c r="F228" i="3"/>
  <c r="F253" i="3"/>
  <c r="F567" i="3"/>
  <c r="T99" i="6"/>
  <c r="F425" i="3"/>
  <c r="F751" i="3"/>
  <c r="T3" i="6"/>
  <c r="F471" i="3"/>
  <c r="H1609" i="9"/>
  <c r="H941" i="9"/>
  <c r="F20" i="3"/>
  <c r="F48" i="3"/>
  <c r="F257" i="3"/>
  <c r="F442" i="3"/>
  <c r="T104" i="6"/>
  <c r="T115" i="6"/>
  <c r="F237" i="3"/>
  <c r="F248" i="3"/>
  <c r="F812" i="3"/>
  <c r="T269" i="6"/>
  <c r="T22" i="6"/>
  <c r="H1277" i="9"/>
  <c r="F176" i="3"/>
  <c r="F627" i="3"/>
  <c r="T50" i="6"/>
  <c r="T108" i="6"/>
  <c r="F243" i="3"/>
  <c r="F434" i="3"/>
  <c r="F437" i="3"/>
  <c r="T335" i="6"/>
  <c r="T217" i="6"/>
  <c r="F63" i="3"/>
  <c r="T98" i="6"/>
  <c r="F505" i="3"/>
  <c r="H678" i="9"/>
  <c r="F52" i="3"/>
  <c r="F679" i="3"/>
  <c r="F336" i="3"/>
  <c r="F160" i="3"/>
  <c r="T62" i="6"/>
  <c r="T127" i="6"/>
  <c r="F267" i="3"/>
  <c r="F459" i="3"/>
  <c r="F535" i="3"/>
  <c r="F501" i="3"/>
  <c r="F102" i="3"/>
  <c r="H1391" i="9"/>
  <c r="H958" i="9"/>
  <c r="F121" i="3"/>
  <c r="F970" i="3"/>
  <c r="T282" i="6"/>
  <c r="F902" i="3"/>
  <c r="F101" i="3"/>
  <c r="F955" i="3"/>
  <c r="F760" i="3"/>
  <c r="F353" i="3"/>
  <c r="F220" i="3"/>
  <c r="H1531" i="9"/>
  <c r="H963" i="9"/>
  <c r="H100" i="9"/>
  <c r="F61" i="3"/>
  <c r="F890" i="3"/>
  <c r="F528" i="3"/>
  <c r="T225" i="6"/>
  <c r="T258" i="6"/>
  <c r="H544" i="9"/>
  <c r="F460" i="3"/>
  <c r="T4" i="6"/>
  <c r="T278" i="6"/>
  <c r="F948" i="3"/>
  <c r="T84" i="6"/>
  <c r="H1282" i="9"/>
  <c r="H1084" i="9"/>
  <c r="F569" i="3"/>
  <c r="F180" i="3"/>
  <c r="T48" i="6"/>
  <c r="F759" i="3"/>
  <c r="T229" i="6"/>
  <c r="H843" i="9"/>
  <c r="H880" i="9"/>
  <c r="H982" i="9"/>
  <c r="H322" i="9"/>
  <c r="F82" i="3"/>
  <c r="F413" i="3"/>
  <c r="F568" i="3"/>
  <c r="F384" i="3"/>
  <c r="F21" i="3"/>
  <c r="T317" i="6"/>
  <c r="F918" i="3"/>
  <c r="T54" i="6"/>
  <c r="F609" i="3"/>
  <c r="T137" i="6"/>
  <c r="F958" i="3"/>
  <c r="F316" i="3"/>
  <c r="F346" i="3"/>
  <c r="T171" i="6"/>
  <c r="F301" i="3"/>
  <c r="F844" i="3"/>
  <c r="F583" i="3"/>
  <c r="H540" i="9"/>
  <c r="T260" i="6"/>
  <c r="F14" i="3"/>
  <c r="F252" i="3"/>
  <c r="F517" i="3"/>
  <c r="F514" i="3"/>
  <c r="T174" i="6"/>
  <c r="F882" i="3"/>
  <c r="F356" i="3"/>
  <c r="F799" i="3"/>
  <c r="F212" i="3"/>
  <c r="H1243" i="9"/>
  <c r="T114" i="6"/>
  <c r="F861" i="3"/>
  <c r="F753" i="3"/>
  <c r="F897" i="3"/>
  <c r="F308" i="3"/>
  <c r="F175" i="3"/>
  <c r="F550" i="3"/>
  <c r="F400" i="3"/>
  <c r="H1561" i="9"/>
  <c r="H1577" i="9"/>
  <c r="T136" i="6"/>
  <c r="F632" i="3"/>
  <c r="F628" i="3"/>
  <c r="F205" i="3"/>
  <c r="F410" i="3"/>
  <c r="F832" i="3"/>
  <c r="T311" i="6"/>
  <c r="F41" i="3"/>
  <c r="F54" i="3"/>
  <c r="F988" i="3"/>
  <c r="F7" i="3"/>
  <c r="H1328" i="9"/>
  <c r="H1301" i="9"/>
  <c r="F49" i="3"/>
  <c r="F186" i="3"/>
  <c r="T275" i="6"/>
  <c r="F179" i="3"/>
  <c r="F363" i="3"/>
  <c r="F338" i="3"/>
  <c r="T271" i="6"/>
  <c r="T153" i="6"/>
  <c r="F71" i="3"/>
  <c r="F485" i="3"/>
  <c r="T312" i="6"/>
  <c r="F548" i="3"/>
  <c r="T323" i="6"/>
  <c r="F206" i="3"/>
  <c r="T239" i="6"/>
  <c r="F147" i="3"/>
  <c r="F318" i="3"/>
  <c r="F96" i="3"/>
  <c r="T58" i="6"/>
  <c r="T121" i="6"/>
  <c r="T301" i="6"/>
  <c r="F488" i="3"/>
  <c r="H1257" i="9"/>
  <c r="H794" i="9"/>
  <c r="F509" i="3"/>
  <c r="H1330" i="9"/>
  <c r="H793" i="9"/>
  <c r="T103" i="6"/>
  <c r="T92" i="6"/>
  <c r="F800" i="3"/>
  <c r="T338" i="6"/>
  <c r="T6" i="6"/>
  <c r="H1414" i="9"/>
  <c r="F449" i="3"/>
  <c r="F406" i="3"/>
  <c r="T261" i="6"/>
  <c r="F792" i="3"/>
  <c r="T12" i="6"/>
  <c r="T266" i="6"/>
  <c r="H932" i="9"/>
  <c r="H1465" i="9"/>
  <c r="H885" i="9"/>
  <c r="F178" i="3"/>
  <c r="F478" i="3"/>
  <c r="F436" i="3"/>
  <c r="F350" i="3"/>
  <c r="F546" i="3"/>
  <c r="H1369" i="9"/>
  <c r="H1378" i="9"/>
  <c r="F240" i="3"/>
  <c r="T182" i="6"/>
  <c r="T141" i="6"/>
  <c r="F928" i="3"/>
  <c r="T210" i="6"/>
  <c r="F969" i="3"/>
  <c r="F399" i="3"/>
  <c r="F594" i="3"/>
  <c r="F444" i="3"/>
  <c r="T113" i="6"/>
  <c r="F577" i="3"/>
  <c r="F112" i="3"/>
  <c r="T163" i="6"/>
  <c r="F732" i="3"/>
  <c r="F239" i="3"/>
  <c r="T124" i="6"/>
  <c r="F656" i="3"/>
  <c r="F298" i="3"/>
  <c r="F323" i="3"/>
  <c r="F605" i="3"/>
  <c r="T31" i="6"/>
  <c r="F132" i="3"/>
  <c r="T268" i="6"/>
  <c r="T56" i="6"/>
  <c r="T246" i="6"/>
  <c r="F622" i="3"/>
  <c r="H1658" i="9"/>
  <c r="H990" i="9"/>
  <c r="T234" i="6"/>
  <c r="F515" i="3"/>
  <c r="F87" i="3"/>
  <c r="F723" i="3"/>
  <c r="T82" i="6"/>
  <c r="F967" i="3"/>
  <c r="F307" i="3"/>
  <c r="F755" i="3"/>
  <c r="F106" i="3"/>
  <c r="T231" i="6"/>
  <c r="H226" i="9"/>
  <c r="T43" i="6"/>
  <c r="F80" i="3"/>
  <c r="F779" i="3"/>
  <c r="T228" i="6"/>
  <c r="F44" i="3"/>
  <c r="F249" i="3"/>
  <c r="F435" i="3"/>
  <c r="T91" i="6"/>
  <c r="T337" i="6"/>
  <c r="F157" i="3"/>
  <c r="F264" i="3"/>
  <c r="F234" i="3"/>
  <c r="T188" i="6"/>
  <c r="F383" i="3"/>
  <c r="F141" i="3"/>
  <c r="F272" i="3"/>
  <c r="F798" i="3"/>
  <c r="T247" i="6"/>
  <c r="F9" i="3"/>
  <c r="F273" i="3"/>
  <c r="F589" i="3"/>
  <c r="T288" i="6"/>
  <c r="T67" i="6"/>
  <c r="F591" i="3"/>
  <c r="T14" i="6"/>
  <c r="T243" i="6"/>
  <c r="F171" i="3"/>
  <c r="F347" i="3"/>
  <c r="F288" i="3"/>
  <c r="T265" i="6"/>
  <c r="T248" i="6"/>
  <c r="F84" i="3"/>
  <c r="F513" i="3"/>
  <c r="H1086" i="9"/>
  <c r="H1448" i="9"/>
  <c r="H334" i="9"/>
  <c r="F952" i="3"/>
  <c r="F588" i="3"/>
  <c r="F547" i="3"/>
  <c r="F827" i="3"/>
  <c r="H1262" i="9"/>
  <c r="T216" i="6"/>
  <c r="T343" i="6"/>
  <c r="H1628" i="9"/>
  <c r="H1468" i="9"/>
  <c r="F510" i="3"/>
  <c r="F916" i="3"/>
  <c r="T230" i="6"/>
  <c r="F458" i="3"/>
  <c r="T154" i="6"/>
  <c r="F291" i="3"/>
  <c r="T195" i="6"/>
  <c r="H1109" i="9"/>
  <c r="H1299" i="9"/>
  <c r="H1096" i="9"/>
  <c r="T165" i="6"/>
  <c r="F349" i="3"/>
  <c r="F503" i="3"/>
  <c r="F140" i="3"/>
  <c r="F362" i="3"/>
  <c r="H1247" i="9"/>
  <c r="H754" i="9"/>
  <c r="F388" i="3"/>
  <c r="T55" i="6"/>
  <c r="T190" i="6"/>
  <c r="F404" i="3"/>
  <c r="T202" i="6"/>
  <c r="F543" i="3"/>
  <c r="T77" i="6"/>
  <c r="F394" i="3"/>
  <c r="F687" i="3"/>
  <c r="T212" i="6"/>
  <c r="F637" i="3"/>
  <c r="T238" i="6"/>
  <c r="T221" i="6"/>
  <c r="F352" i="3"/>
  <c r="F617" i="3"/>
  <c r="T280" i="6"/>
  <c r="H683" i="9"/>
  <c r="T286" i="6"/>
  <c r="T270" i="6"/>
  <c r="F327" i="3"/>
  <c r="F512" i="3"/>
  <c r="F90" i="3"/>
  <c r="F375" i="3"/>
  <c r="F573" i="3"/>
  <c r="T155" i="6"/>
  <c r="F385" i="3"/>
  <c r="F57" i="3"/>
  <c r="F690" i="3"/>
  <c r="T290" i="6"/>
  <c r="F204" i="3"/>
  <c r="F701" i="3"/>
  <c r="F269" i="3"/>
  <c r="F474" i="3"/>
  <c r="F864" i="3"/>
  <c r="T305" i="6"/>
  <c r="F796" i="3"/>
  <c r="F746" i="3"/>
  <c r="H1456" i="9"/>
  <c r="T211" i="6"/>
  <c r="T176" i="6"/>
  <c r="F555" i="3"/>
  <c r="F986" i="3"/>
  <c r="F275" i="3"/>
  <c r="F466" i="3"/>
  <c r="F469" i="3"/>
  <c r="T21" i="6"/>
  <c r="T249" i="6"/>
  <c r="F156" i="3"/>
  <c r="F290" i="3"/>
  <c r="F629" i="3"/>
  <c r="T47" i="6"/>
  <c r="F259" i="3"/>
  <c r="F497" i="3"/>
  <c r="T164" i="6"/>
  <c r="F12" i="3"/>
  <c r="F185" i="3"/>
  <c r="F367" i="3"/>
  <c r="T102" i="6"/>
  <c r="T213" i="6"/>
  <c r="F165" i="3"/>
  <c r="F974" i="3"/>
  <c r="T294" i="6"/>
  <c r="F22" i="3"/>
  <c r="H1334" i="9"/>
  <c r="T2" i="6"/>
  <c r="T314" i="6"/>
  <c r="F47" i="3"/>
  <c r="F133" i="3"/>
  <c r="F208" i="3"/>
  <c r="F430" i="3"/>
  <c r="T241" i="6"/>
  <c r="T291" i="6"/>
  <c r="F97" i="3"/>
  <c r="F65" i="3"/>
  <c r="H526" i="9"/>
  <c r="H1327" i="9"/>
  <c r="H88" i="9"/>
  <c r="H1562" i="9"/>
  <c r="H757" i="9"/>
  <c r="F464" i="3"/>
  <c r="T161" i="6"/>
  <c r="F27" i="3"/>
  <c r="H1222" i="9"/>
  <c r="H1457" i="9"/>
  <c r="H1420" i="9"/>
  <c r="H1227" i="9"/>
  <c r="H1483" i="9"/>
  <c r="F492" i="3"/>
  <c r="F533" i="3"/>
  <c r="T310" i="6"/>
  <c r="F219" i="3"/>
  <c r="T111" i="6"/>
  <c r="T322" i="6"/>
  <c r="H1245" i="9"/>
  <c r="H1526" i="9"/>
  <c r="H1625" i="9"/>
  <c r="H374" i="9"/>
  <c r="H629" i="9"/>
  <c r="T160" i="6"/>
  <c r="F303" i="3"/>
  <c r="F486" i="3"/>
  <c r="F70" i="3"/>
  <c r="F593" i="3"/>
  <c r="H1630" i="9"/>
  <c r="H1679" i="9"/>
  <c r="H1217" i="9"/>
  <c r="H493" i="9"/>
  <c r="F216" i="3"/>
  <c r="T251" i="6"/>
  <c r="T277" i="6"/>
  <c r="F419" i="3"/>
  <c r="H1710" i="9"/>
  <c r="F982" i="3"/>
  <c r="F992" i="3"/>
  <c r="T169" i="6"/>
  <c r="F75" i="3"/>
  <c r="F360" i="3"/>
  <c r="F401" i="3"/>
  <c r="F88" i="3"/>
  <c r="T63" i="6"/>
  <c r="F726" i="3"/>
  <c r="F261" i="3"/>
  <c r="F644" i="3"/>
  <c r="H1706" i="9"/>
  <c r="F62" i="3"/>
  <c r="F30" i="3"/>
  <c r="F37" i="3"/>
  <c r="F390" i="3"/>
  <c r="T34" i="6"/>
  <c r="F304" i="3"/>
  <c r="T118" i="6"/>
  <c r="F10" i="3"/>
  <c r="H1494" i="9"/>
  <c r="F420" i="3"/>
  <c r="F181" i="3"/>
  <c r="F389" i="3"/>
  <c r="F820" i="3"/>
  <c r="T292" i="6"/>
  <c r="F29" i="3"/>
  <c r="F313" i="3"/>
  <c r="F499" i="3"/>
  <c r="T72" i="6"/>
  <c r="F73" i="3"/>
  <c r="F4" i="3"/>
  <c r="F60" i="3"/>
  <c r="F387" i="3"/>
  <c r="F376" i="3"/>
  <c r="F355" i="3"/>
  <c r="T284" i="6"/>
  <c r="T159" i="6"/>
  <c r="F79" i="3"/>
  <c r="F491" i="3"/>
  <c r="T78" i="6"/>
  <c r="F421" i="3"/>
  <c r="T146" i="6"/>
  <c r="F493" i="3"/>
  <c r="F53" i="3"/>
  <c r="F741" i="3"/>
  <c r="F369" i="3"/>
  <c r="F954" i="3"/>
  <c r="F116" i="3"/>
  <c r="F402" i="3"/>
  <c r="F6" i="3"/>
  <c r="T303" i="6"/>
  <c r="F829" i="3"/>
  <c r="F103" i="3"/>
  <c r="T309" i="6"/>
  <c r="F773" i="3"/>
  <c r="T295" i="6"/>
  <c r="F614" i="3"/>
  <c r="F702" i="3"/>
  <c r="T151" i="6"/>
  <c r="F8" i="3"/>
  <c r="F177" i="3"/>
  <c r="F351" i="3"/>
  <c r="T340" i="6"/>
  <c r="F825" i="3"/>
  <c r="F25" i="3"/>
  <c r="F67" i="3"/>
  <c r="H832" i="9"/>
  <c r="F931" i="3"/>
  <c r="F586" i="3"/>
  <c r="H1157" i="9"/>
  <c r="H1429" i="9"/>
  <c r="H1039" i="9"/>
  <c r="H1060" i="9"/>
  <c r="F331" i="3"/>
  <c r="F393" i="3"/>
  <c r="T90" i="6"/>
  <c r="F481" i="3"/>
  <c r="F976" i="3"/>
  <c r="H1461" i="9"/>
  <c r="T53" i="6"/>
  <c r="H868" i="9"/>
  <c r="H337" i="9"/>
  <c r="T214" i="6"/>
  <c r="F76" i="3"/>
  <c r="F326" i="3"/>
  <c r="F210" i="3"/>
  <c r="F94" i="3"/>
  <c r="F130" i="3"/>
  <c r="H1651" i="9"/>
  <c r="H16" i="9"/>
  <c r="F439" i="3"/>
  <c r="F880" i="3"/>
  <c r="T240" i="6"/>
  <c r="T254" i="6"/>
  <c r="H1602" i="9"/>
  <c r="F1001" i="3"/>
  <c r="F531" i="3"/>
  <c r="F745" i="3"/>
  <c r="T37" i="6"/>
  <c r="T131" i="6"/>
  <c r="F105" i="3"/>
  <c r="F888" i="3"/>
  <c r="F728" i="3"/>
  <c r="F545" i="3"/>
  <c r="F284" i="3"/>
  <c r="F297" i="3"/>
  <c r="F95" i="3"/>
  <c r="F398" i="3"/>
  <c r="T336" i="6"/>
  <c r="T167" i="6"/>
  <c r="F159" i="3"/>
  <c r="T300" i="6"/>
  <c r="F215" i="3"/>
  <c r="F396" i="3"/>
  <c r="T23" i="6"/>
  <c r="F558" i="3"/>
  <c r="H1110" i="9"/>
  <c r="F447" i="3"/>
  <c r="F441" i="3"/>
  <c r="F887" i="3"/>
  <c r="F334" i="3"/>
  <c r="F529" i="3"/>
  <c r="F532" i="3"/>
  <c r="T320" i="6"/>
  <c r="F743" i="3"/>
  <c r="F599" i="3"/>
  <c r="F747" i="3"/>
  <c r="T125" i="6"/>
  <c r="T75" i="6"/>
  <c r="F839" i="3"/>
  <c r="F999" i="3"/>
  <c r="F281" i="3"/>
  <c r="F899" i="3"/>
  <c r="T123" i="6"/>
  <c r="F381" i="3"/>
  <c r="F154" i="3"/>
  <c r="F551" i="3"/>
  <c r="H1359" i="9"/>
  <c r="H1588" i="9"/>
  <c r="F445" i="3"/>
  <c r="F818" i="3"/>
  <c r="T220" i="6"/>
  <c r="F699" i="3"/>
  <c r="F294" i="3"/>
  <c r="F521" i="3"/>
  <c r="T46" i="6"/>
  <c r="F711" i="3"/>
  <c r="F235" i="3"/>
  <c r="T302" i="6"/>
  <c r="T181" i="6"/>
  <c r="F268" i="3"/>
  <c r="H1460" i="9"/>
  <c r="F607" i="3"/>
  <c r="T30" i="6"/>
  <c r="T36" i="6"/>
  <c r="F203" i="3"/>
  <c r="F395" i="3"/>
  <c r="F479" i="3"/>
  <c r="T297" i="6"/>
  <c r="F908" i="3"/>
  <c r="F530" i="3"/>
  <c r="F557" i="3"/>
  <c r="T206" i="6"/>
  <c r="H1552" i="9"/>
  <c r="H178" i="9"/>
  <c r="H1407" i="9"/>
  <c r="F370" i="3"/>
  <c r="F487" i="3"/>
  <c r="F854" i="3"/>
  <c r="H1005" i="9"/>
  <c r="T263" i="6"/>
  <c r="H860" i="9"/>
  <c r="H569" i="9"/>
  <c r="F686" i="3"/>
  <c r="F17" i="3"/>
  <c r="F945" i="3"/>
  <c r="F490" i="3"/>
  <c r="H1199" i="9"/>
  <c r="H1326" i="9"/>
  <c r="H769" i="9"/>
  <c r="T197" i="6"/>
  <c r="F365" i="3"/>
  <c r="F539" i="3"/>
  <c r="F172" i="3"/>
  <c r="F378" i="3"/>
  <c r="H916" i="9"/>
  <c r="H557" i="9"/>
  <c r="F422" i="3"/>
  <c r="T71" i="6"/>
  <c r="F620" i="3"/>
  <c r="T341" i="6"/>
  <c r="F333" i="3"/>
  <c r="H402" i="9"/>
  <c r="F452" i="3"/>
  <c r="F104" i="3"/>
  <c r="T244" i="6"/>
  <c r="F11" i="3"/>
  <c r="F98" i="3"/>
  <c r="F223" i="3"/>
  <c r="F409" i="3"/>
  <c r="F136" i="3"/>
  <c r="F184" i="3"/>
  <c r="F553" i="3"/>
  <c r="T334" i="6"/>
  <c r="F496" i="3"/>
  <c r="F867" i="3"/>
  <c r="T318" i="6"/>
  <c r="F847" i="3"/>
  <c r="F150" i="3"/>
  <c r="T20" i="6"/>
  <c r="F851" i="3"/>
  <c r="F280" i="3"/>
  <c r="T187" i="6"/>
  <c r="F581" i="3"/>
  <c r="H1654" i="9"/>
  <c r="H1057" i="9"/>
  <c r="F285" i="3"/>
  <c r="F251" i="3"/>
  <c r="F440" i="3"/>
  <c r="F443" i="3"/>
  <c r="T69" i="6"/>
  <c r="T223" i="6"/>
  <c r="F143" i="3"/>
  <c r="F556" i="3"/>
  <c r="T74" i="6"/>
  <c r="F221" i="3"/>
  <c r="T299" i="6"/>
  <c r="H1179" i="9"/>
  <c r="F579" i="3"/>
  <c r="F868" i="3"/>
  <c r="F193" i="3"/>
  <c r="F859" i="3"/>
  <c r="T262" i="6"/>
  <c r="F949" i="3"/>
  <c r="F173" i="3"/>
  <c r="F913" i="3"/>
  <c r="F816" i="3"/>
  <c r="F901" i="3"/>
  <c r="F590" i="3"/>
  <c r="F174" i="3"/>
  <c r="H1274" i="9"/>
  <c r="F606" i="3"/>
  <c r="T332" i="6"/>
  <c r="F217" i="3"/>
  <c r="T193" i="6"/>
  <c r="T29" i="6"/>
  <c r="F28" i="3"/>
  <c r="F197" i="3"/>
  <c r="F403" i="3"/>
  <c r="F494" i="3"/>
  <c r="T5" i="6"/>
  <c r="F218" i="3"/>
  <c r="H1137" i="9"/>
  <c r="F645" i="3"/>
  <c r="F619" i="3"/>
  <c r="T207" i="6"/>
  <c r="T273" i="6"/>
  <c r="F286" i="3"/>
  <c r="T52" i="6"/>
  <c r="T42" i="6"/>
  <c r="F279" i="3"/>
  <c r="F585" i="3"/>
  <c r="F598" i="3"/>
  <c r="T192" i="6"/>
  <c r="H1725" i="9"/>
  <c r="H1313" i="9"/>
  <c r="F855" i="3"/>
  <c r="T156" i="6"/>
  <c r="H1447" i="9"/>
  <c r="H272" i="9"/>
  <c r="T264" i="6"/>
  <c r="F417" i="3"/>
  <c r="F754" i="3"/>
  <c r="F524" i="3"/>
  <c r="T274" i="6"/>
  <c r="T142" i="6"/>
  <c r="H1229" i="9"/>
  <c r="H873" i="9"/>
  <c r="T283" i="6"/>
  <c r="F146" i="3"/>
  <c r="F377" i="3"/>
  <c r="T237" i="6"/>
  <c r="F196" i="3"/>
  <c r="H1333" i="9"/>
  <c r="H1684" i="9"/>
  <c r="H1694" i="9"/>
  <c r="H1412" i="9"/>
  <c r="H696" i="9"/>
  <c r="F263" i="3"/>
  <c r="F564" i="3"/>
  <c r="T315" i="6"/>
  <c r="T81" i="6"/>
  <c r="H1610" i="9"/>
  <c r="H1587" i="9"/>
  <c r="T313" i="6"/>
  <c r="F231" i="3"/>
  <c r="F137" i="3"/>
  <c r="F138" i="3"/>
  <c r="F373" i="3"/>
  <c r="H1697" i="9"/>
  <c r="H1423" i="9"/>
  <c r="H1181" i="9"/>
  <c r="T44" i="6"/>
  <c r="T138" i="6"/>
  <c r="H891" i="9"/>
  <c r="H1488" i="9"/>
  <c r="H1712" i="9"/>
  <c r="H1250" i="9"/>
  <c r="H1387" i="9"/>
  <c r="H505" i="9"/>
  <c r="H1589" i="9"/>
  <c r="H416" i="9"/>
  <c r="H83" i="9"/>
  <c r="H159" i="9"/>
  <c r="H1019" i="9"/>
  <c r="H1689" i="9"/>
  <c r="H1583" i="9"/>
  <c r="H1027" i="9"/>
  <c r="H1480" i="9"/>
  <c r="H972" i="9"/>
  <c r="H1473" i="9"/>
  <c r="H228" i="9"/>
  <c r="H603" i="9"/>
  <c r="H1242" i="9"/>
  <c r="H1332" i="9"/>
  <c r="H1298" i="9"/>
  <c r="H1727" i="9"/>
  <c r="H1343" i="9"/>
  <c r="H1304" i="9"/>
  <c r="H662" i="9"/>
  <c r="H783" i="9"/>
  <c r="H1491" i="9"/>
  <c r="F344" i="3"/>
  <c r="H1565" i="9"/>
  <c r="H377" i="9"/>
  <c r="H1146" i="9"/>
  <c r="H1612" i="9"/>
  <c r="H735" i="9"/>
  <c r="H408" i="9"/>
  <c r="H616" i="9"/>
  <c r="F23" i="3"/>
  <c r="H1395" i="9"/>
  <c r="H607" i="9"/>
  <c r="H1206" i="9"/>
  <c r="H738" i="9"/>
  <c r="H1031" i="9"/>
  <c r="H723" i="9"/>
  <c r="T38" i="6"/>
  <c r="T61" i="6"/>
  <c r="H1331" i="9"/>
  <c r="H262" i="9"/>
  <c r="H1115" i="9"/>
  <c r="H1716" i="9"/>
  <c r="H816" i="9"/>
  <c r="H1067" i="9"/>
  <c r="H430" i="9"/>
  <c r="H821" i="9"/>
  <c r="H148" i="9"/>
  <c r="H1211" i="9"/>
  <c r="H1347" i="9"/>
  <c r="H1607" i="9"/>
  <c r="H1350" i="9"/>
  <c r="H1505" i="9"/>
  <c r="H414" i="9"/>
  <c r="H904" i="9"/>
  <c r="H799" i="9"/>
  <c r="H741" i="9"/>
  <c r="H775" i="9"/>
  <c r="H724" i="9"/>
  <c r="H123" i="9"/>
  <c r="H883" i="9"/>
  <c r="H1149" i="9"/>
  <c r="H971" i="9"/>
  <c r="H1264" i="9"/>
  <c r="H1047" i="9"/>
  <c r="H1486" i="9"/>
  <c r="H425" i="9"/>
  <c r="H1291" i="9"/>
  <c r="H1000" i="9"/>
  <c r="H303" i="9"/>
  <c r="H520" i="9"/>
  <c r="H692" i="9"/>
  <c r="H455" i="9"/>
  <c r="H421" i="9"/>
  <c r="H297" i="9"/>
  <c r="H13" i="9"/>
  <c r="H233" i="9"/>
  <c r="H1397" i="9"/>
  <c r="H1533" i="9"/>
  <c r="H136" i="9"/>
  <c r="T144" i="6"/>
  <c r="F348" i="3"/>
  <c r="F255" i="3"/>
  <c r="F100" i="3"/>
  <c r="F125" i="3"/>
  <c r="H973" i="9"/>
  <c r="H1648" i="9"/>
  <c r="H1590" i="9"/>
  <c r="H1631" i="9"/>
  <c r="H1656" i="9"/>
  <c r="H679" i="9"/>
  <c r="H1356" i="9"/>
  <c r="H1428" i="9"/>
  <c r="H1490" i="9"/>
  <c r="H1158" i="9"/>
  <c r="H1309" i="9"/>
  <c r="H862" i="9"/>
  <c r="H766" i="9"/>
  <c r="T135" i="6"/>
  <c r="H1202" i="9"/>
  <c r="H1624" i="9"/>
  <c r="H1653" i="9"/>
  <c r="H743" i="9"/>
  <c r="H1351" i="9"/>
  <c r="H47" i="9"/>
  <c r="H1228" i="9"/>
  <c r="H863" i="9"/>
  <c r="H25" i="9"/>
  <c r="H1459" i="9"/>
  <c r="H734" i="9"/>
  <c r="H1449" i="9"/>
  <c r="H1028" i="9"/>
  <c r="H684" i="9"/>
  <c r="H219" i="9"/>
  <c r="H241" i="9"/>
  <c r="F99" i="3"/>
  <c r="H1493" i="9"/>
  <c r="H1305" i="9"/>
  <c r="H1131" i="9"/>
  <c r="H914" i="9"/>
  <c r="H1440" i="9"/>
  <c r="H1093" i="9"/>
  <c r="H50" i="9"/>
  <c r="H867" i="9"/>
  <c r="H1704" i="9"/>
  <c r="T198" i="6"/>
  <c r="H1251" i="9"/>
  <c r="H1530" i="9"/>
  <c r="H1235" i="9"/>
  <c r="H1386" i="9"/>
  <c r="H1225" i="9"/>
  <c r="H555" i="9"/>
  <c r="H561" i="9"/>
  <c r="H171" i="9"/>
  <c r="H1525" i="9"/>
  <c r="H1677" i="9"/>
  <c r="H1498" i="9"/>
  <c r="H1687" i="9"/>
  <c r="H1354" i="9"/>
  <c r="H1641" i="9"/>
  <c r="H333" i="9"/>
  <c r="H449" i="9"/>
  <c r="H183" i="9"/>
  <c r="H242" i="9"/>
  <c r="H1383" i="9"/>
  <c r="H1663" i="9"/>
  <c r="H1141" i="9"/>
  <c r="H1678" i="9"/>
  <c r="H964" i="9"/>
  <c r="H981" i="9"/>
  <c r="H1203" i="9"/>
  <c r="H806" i="9"/>
  <c r="H753" i="9"/>
  <c r="H725" i="9"/>
  <c r="H685" i="9"/>
  <c r="H383" i="9"/>
  <c r="H317" i="9"/>
  <c r="H719" i="9"/>
  <c r="H1123" i="9"/>
  <c r="H112" i="9"/>
  <c r="H1619" i="9"/>
  <c r="H676" i="9"/>
  <c r="H1724" i="9"/>
  <c r="H487" i="9"/>
  <c r="H1702" i="9"/>
  <c r="H864" i="9"/>
  <c r="H319" i="9"/>
  <c r="H67" i="9"/>
  <c r="H350" i="9"/>
  <c r="H922" i="9"/>
  <c r="H1591" i="9"/>
  <c r="H405" i="9"/>
  <c r="H1731" i="9"/>
  <c r="H85" i="9"/>
  <c r="T208" i="6"/>
  <c r="T28" i="6"/>
  <c r="T304" i="6"/>
  <c r="H1434" i="9"/>
  <c r="H717" i="9"/>
  <c r="T126" i="6"/>
  <c r="F325" i="3"/>
  <c r="F246" i="3"/>
  <c r="T16" i="6"/>
  <c r="H671" i="9"/>
  <c r="H1324" i="9"/>
  <c r="H1296" i="9"/>
  <c r="H1557" i="9"/>
  <c r="H1165" i="9"/>
  <c r="H1690" i="9"/>
  <c r="H1639" i="9"/>
  <c r="T194" i="6"/>
  <c r="H99" i="9"/>
  <c r="H1142" i="9"/>
  <c r="H947" i="9"/>
  <c r="H1134" i="9"/>
  <c r="H1382" i="9"/>
  <c r="H1534" i="9"/>
  <c r="H596" i="9"/>
  <c r="H187" i="9"/>
  <c r="H955" i="9"/>
  <c r="H1516" i="9"/>
  <c r="H1718" i="9"/>
  <c r="H1401" i="9"/>
  <c r="H819" i="9"/>
  <c r="H1038" i="9"/>
  <c r="H1722" i="9"/>
  <c r="H1442" i="9"/>
  <c r="H573" i="9"/>
  <c r="H660" i="9"/>
  <c r="H1273" i="9"/>
  <c r="H1205" i="9"/>
  <c r="H1586" i="9"/>
  <c r="H1348" i="9"/>
  <c r="H87" i="9"/>
  <c r="H626" i="9"/>
  <c r="H33" i="9"/>
  <c r="H458" i="9"/>
  <c r="H1285" i="9"/>
  <c r="H1361" i="9"/>
  <c r="H1560" i="9"/>
  <c r="H1559" i="9"/>
  <c r="H1241" i="9"/>
  <c r="H1263" i="9"/>
  <c r="H1029" i="9"/>
  <c r="H750" i="9"/>
  <c r="H500" i="9"/>
  <c r="H893" i="9"/>
  <c r="H1646" i="9"/>
  <c r="T15" i="6"/>
  <c r="H1637" i="9"/>
  <c r="H1082" i="9"/>
  <c r="H1389" i="9"/>
  <c r="H911" i="9"/>
  <c r="H1568" i="9"/>
  <c r="H22" i="9"/>
  <c r="H293" i="9"/>
  <c r="H1168" i="9"/>
  <c r="H1393" i="9"/>
  <c r="T70" i="6"/>
  <c r="H1574" i="9"/>
  <c r="H1050" i="9"/>
  <c r="H1605" i="9"/>
  <c r="H482" i="9"/>
  <c r="H1536" i="9"/>
  <c r="H1033" i="9"/>
  <c r="H370" i="9"/>
  <c r="H1196" i="9"/>
  <c r="H787" i="9"/>
  <c r="H1209" i="9"/>
  <c r="H1189" i="9"/>
  <c r="H1145" i="9"/>
  <c r="H1322" i="9"/>
  <c r="H1413" i="9"/>
  <c r="H969" i="9"/>
  <c r="H1500" i="9"/>
  <c r="H1723" i="9"/>
  <c r="H705" i="9"/>
  <c r="H630" i="9"/>
  <c r="H424" i="9"/>
  <c r="H538" i="9"/>
  <c r="H193" i="9"/>
  <c r="H986" i="9"/>
  <c r="H114" i="9"/>
  <c r="H575" i="9"/>
  <c r="H310" i="9"/>
  <c r="H1013" i="9"/>
  <c r="H713" i="9"/>
  <c r="H1098" i="9"/>
  <c r="H435" i="9"/>
  <c r="H1535" i="9"/>
  <c r="H456" i="9"/>
  <c r="H496" i="9"/>
  <c r="H450" i="9"/>
  <c r="H488" i="9"/>
  <c r="H381" i="9"/>
  <c r="H1342" i="9"/>
  <c r="H11" i="9"/>
  <c r="H1310" i="9"/>
  <c r="H38" i="9"/>
  <c r="F258" i="3"/>
  <c r="H1451" i="9"/>
  <c r="H135" i="9"/>
  <c r="F191" i="3"/>
  <c r="F74" i="3"/>
  <c r="F667" i="3"/>
  <c r="F170" i="3"/>
  <c r="T64" i="6"/>
  <c r="H1306" i="9"/>
  <c r="H181" i="9"/>
  <c r="H1297" i="9"/>
  <c r="H1184" i="9"/>
  <c r="H1143" i="9"/>
  <c r="H490" i="9"/>
  <c r="H1032" i="9"/>
  <c r="H378" i="9"/>
  <c r="H652" i="9"/>
  <c r="T79" i="6"/>
  <c r="H789" i="9"/>
  <c r="H1360" i="9"/>
  <c r="H1673" i="9"/>
  <c r="H1207" i="9"/>
  <c r="H1355" i="9"/>
  <c r="H215" i="9"/>
  <c r="H1266" i="9"/>
  <c r="H250" i="9"/>
  <c r="H158" i="9"/>
  <c r="H318" i="9"/>
  <c r="H1392" i="9"/>
  <c r="H1595" i="9"/>
  <c r="H1729" i="9"/>
  <c r="H1220" i="9"/>
  <c r="H1485" i="9"/>
  <c r="H1183" i="9"/>
  <c r="H1626" i="9"/>
  <c r="H403" i="9"/>
  <c r="H393" i="9"/>
  <c r="H282" i="9"/>
  <c r="H1398" i="9"/>
  <c r="H1300" i="9"/>
  <c r="H869" i="9"/>
  <c r="H1417" i="9"/>
  <c r="H900" i="9"/>
  <c r="H426" i="9"/>
  <c r="H91" i="9"/>
  <c r="H253" i="9"/>
  <c r="H1523" i="9"/>
  <c r="H1139" i="9"/>
  <c r="H807" i="9"/>
  <c r="H1254" i="9"/>
  <c r="H1289" i="9"/>
  <c r="H1435" i="9"/>
  <c r="H667" i="9"/>
  <c r="H1030" i="9"/>
  <c r="H1462" i="9"/>
  <c r="H1692" i="9"/>
  <c r="H944" i="9"/>
  <c r="H1169" i="9"/>
  <c r="H1657" i="9"/>
  <c r="H1216" i="9"/>
  <c r="H756" i="9"/>
  <c r="H820" i="9"/>
  <c r="H1495" i="9"/>
  <c r="H1280" i="9"/>
  <c r="H1623" i="9"/>
  <c r="H1358" i="9"/>
  <c r="H1620" i="9"/>
  <c r="H908" i="9"/>
  <c r="H1223" i="9"/>
  <c r="H480" i="9"/>
  <c r="H1117" i="9"/>
  <c r="H1255" i="9"/>
  <c r="H545" i="9"/>
  <c r="H475" i="9"/>
  <c r="H388" i="9"/>
  <c r="H529" i="9"/>
  <c r="H366" i="9"/>
  <c r="H748" i="9"/>
  <c r="H1316" i="9"/>
  <c r="H1" i="9"/>
  <c r="H1622" i="9"/>
  <c r="H521" i="9"/>
  <c r="H1272" i="9"/>
  <c r="H179" i="9"/>
  <c r="H1680" i="9"/>
  <c r="H82" i="9"/>
  <c r="H285" i="9"/>
  <c r="H31" i="9"/>
  <c r="H51" i="9"/>
  <c r="H1076" i="9"/>
  <c r="H745" i="9"/>
  <c r="H621" i="9"/>
  <c r="H681" i="9"/>
  <c r="H589" i="9"/>
  <c r="T327" i="6"/>
  <c r="H1187" i="9"/>
  <c r="H822" i="9"/>
  <c r="F990" i="3"/>
  <c r="F364" i="3"/>
  <c r="F602" i="3"/>
  <c r="T158" i="6"/>
  <c r="H1323" i="9"/>
  <c r="H382" i="9"/>
  <c r="H1204" i="9"/>
  <c r="H1119" i="9"/>
  <c r="H1161" i="9"/>
  <c r="H1402" i="9"/>
  <c r="H1666" i="9"/>
  <c r="H1379" i="9"/>
  <c r="H1632" i="9"/>
  <c r="H437" i="9"/>
  <c r="H727" i="9"/>
  <c r="H537" i="9"/>
  <c r="H342" i="9"/>
  <c r="H1265" i="9"/>
  <c r="H1396" i="9"/>
  <c r="H1458" i="9"/>
  <c r="H1439" i="9"/>
  <c r="H917" i="9"/>
  <c r="H830" i="9"/>
  <c r="H694" i="9"/>
  <c r="H326" i="9"/>
  <c r="H1164" i="9"/>
  <c r="H1661" i="9"/>
  <c r="H1061" i="9"/>
  <c r="H1384" i="9"/>
  <c r="H898" i="9"/>
  <c r="H1256" i="9"/>
  <c r="H176" i="9"/>
  <c r="H109" i="9"/>
  <c r="F66" i="3"/>
  <c r="H1427" i="9"/>
  <c r="H560" i="9"/>
  <c r="H1249" i="9"/>
  <c r="H15" i="9"/>
  <c r="H522" i="9"/>
  <c r="H936" i="9"/>
  <c r="H680" i="9"/>
  <c r="F341" i="3"/>
  <c r="H1521" i="9"/>
  <c r="H1365" i="9"/>
  <c r="H1529" i="9"/>
  <c r="H276" i="9"/>
  <c r="H1422" i="9"/>
  <c r="H1477" i="9"/>
  <c r="H979" i="9"/>
  <c r="H491" i="9"/>
  <c r="H567" i="9"/>
  <c r="H1670" i="9"/>
  <c r="H1497" i="9"/>
  <c r="H122" i="9"/>
  <c r="H1390" i="9"/>
  <c r="H1445" i="9"/>
  <c r="H882" i="9"/>
  <c r="H263" i="9"/>
  <c r="H257" i="9"/>
  <c r="H1575" i="9"/>
  <c r="H1522" i="9"/>
  <c r="H1691" i="9"/>
  <c r="H980" i="9"/>
  <c r="H1385" i="9"/>
  <c r="H1116" i="9"/>
  <c r="H1408" i="9"/>
  <c r="H1467" i="9"/>
  <c r="H1233" i="9"/>
  <c r="H162" i="9"/>
  <c r="H615" i="9"/>
  <c r="H320" i="9"/>
  <c r="H121" i="9"/>
  <c r="H1045" i="9"/>
  <c r="H778" i="9"/>
  <c r="H1283" i="9"/>
  <c r="H953" i="9"/>
  <c r="H1140" i="9"/>
  <c r="H236" i="9"/>
  <c r="H720" i="9"/>
  <c r="H1007" i="9"/>
  <c r="H956" i="9"/>
  <c r="H1643" i="9"/>
  <c r="H470" i="9"/>
  <c r="H1634" i="9"/>
  <c r="H391" i="9"/>
  <c r="H168" i="9"/>
  <c r="H133" i="9"/>
  <c r="H34" i="9"/>
  <c r="H69" i="9"/>
  <c r="H2" i="9"/>
  <c r="H1287" i="9"/>
  <c r="H1700" i="9"/>
  <c r="H1642" i="9"/>
  <c r="H1192" i="9"/>
  <c r="H143" i="9"/>
  <c r="H64" i="9"/>
  <c r="F658" i="3"/>
  <c r="T281" i="6"/>
  <c r="F295" i="3"/>
  <c r="F201" i="3"/>
  <c r="H1520" i="9"/>
  <c r="H1627" i="9"/>
  <c r="H737" i="9"/>
  <c r="H1208" i="9"/>
  <c r="H1649" i="9"/>
  <c r="H876" i="9"/>
  <c r="H1191" i="9"/>
  <c r="H1034" i="9"/>
  <c r="H1541" i="9"/>
  <c r="H153" i="9"/>
  <c r="H361" i="9"/>
  <c r="H957" i="9"/>
  <c r="H827" i="9"/>
  <c r="H1685" i="9"/>
  <c r="H1318" i="9"/>
  <c r="H1121" i="9"/>
  <c r="H518" i="9"/>
  <c r="H348" i="9"/>
  <c r="F940" i="3"/>
  <c r="H1579" i="9"/>
  <c r="H861" i="9"/>
  <c r="H565" i="9"/>
  <c r="H1231" i="9"/>
  <c r="H1547" i="9"/>
  <c r="H834" i="9"/>
  <c r="H1017" i="9"/>
  <c r="H1582" i="9"/>
  <c r="H989" i="9"/>
  <c r="H1671" i="9"/>
  <c r="H1081" i="9"/>
  <c r="H1676" i="9"/>
  <c r="H1546" i="9"/>
  <c r="H1614" i="9"/>
  <c r="H479" i="9"/>
  <c r="H570" i="9"/>
  <c r="H299" i="9"/>
  <c r="H1567" i="9"/>
  <c r="H1430" i="9"/>
  <c r="H1664" i="9"/>
  <c r="H1224" i="9"/>
  <c r="H1519" i="9"/>
  <c r="H1120" i="9"/>
  <c r="H1376" i="9"/>
  <c r="H1606" i="9"/>
  <c r="H37" i="9"/>
  <c r="H945" i="9"/>
  <c r="F163" i="3"/>
  <c r="H1621" i="9"/>
  <c r="H1576" i="9"/>
  <c r="H851" i="9"/>
  <c r="H1487" i="9"/>
  <c r="H755" i="9"/>
  <c r="H1286" i="9"/>
  <c r="H1698" i="9"/>
  <c r="H952" i="9"/>
  <c r="H887" i="9"/>
  <c r="H1466" i="9"/>
  <c r="H1188" i="9"/>
  <c r="H1421" i="9"/>
  <c r="H993" i="9"/>
  <c r="H1186" i="9"/>
  <c r="H441" i="9"/>
  <c r="H1201" i="9"/>
  <c r="H1696" i="9"/>
  <c r="H1527" i="9"/>
  <c r="H1210" i="9"/>
  <c r="H77" i="9"/>
  <c r="H275" i="9"/>
  <c r="H209" i="9"/>
  <c r="H144" i="9"/>
  <c r="H894" i="9"/>
  <c r="H448" i="9"/>
  <c r="H1699" i="9"/>
  <c r="H1311" i="9"/>
  <c r="H666" i="9"/>
  <c r="H1409" i="9"/>
  <c r="H1185" i="9"/>
  <c r="H1372" i="9"/>
  <c r="H1025" i="9"/>
  <c r="H1071" i="9"/>
  <c r="H1470" i="9"/>
  <c r="H92" i="9"/>
  <c r="H1054" i="9"/>
  <c r="H1049" i="9"/>
  <c r="H1040" i="9"/>
  <c r="H668" i="9"/>
  <c r="H585" i="9"/>
  <c r="H784" i="9"/>
  <c r="H553" i="9"/>
  <c r="H996" i="9"/>
  <c r="H1452" i="9"/>
  <c r="H1424" i="9"/>
  <c r="H1636" i="9"/>
  <c r="H1159" i="9"/>
  <c r="H1411" i="9"/>
  <c r="H232" i="9"/>
  <c r="F407" i="3"/>
  <c r="F64" i="3"/>
  <c r="F68" i="3"/>
  <c r="F319" i="3"/>
  <c r="H1388" i="9"/>
  <c r="H12" i="9"/>
  <c r="H330" i="9"/>
  <c r="H933" i="9"/>
  <c r="H1682" i="9"/>
  <c r="H1717" i="9"/>
  <c r="H826" i="9"/>
  <c r="H1415" i="9"/>
  <c r="H542" i="9"/>
  <c r="H1308" i="9"/>
  <c r="H960" i="9"/>
  <c r="H220" i="9"/>
  <c r="H1703" i="9"/>
  <c r="H1290" i="9"/>
  <c r="H1444" i="9"/>
  <c r="H418" i="9"/>
  <c r="H935" i="9"/>
  <c r="H105" i="9"/>
  <c r="H886" i="9"/>
  <c r="H1455" i="9"/>
  <c r="H1337" i="9"/>
  <c r="H1174" i="9"/>
  <c r="H1037" i="9"/>
  <c r="H925" i="9"/>
  <c r="H1252" i="9"/>
  <c r="H536" i="9"/>
  <c r="H507" i="9"/>
  <c r="H1292" i="9"/>
  <c r="H1180" i="9"/>
  <c r="H1701" i="9"/>
  <c r="H997" i="9"/>
  <c r="H1453" i="9"/>
  <c r="H977" i="9"/>
  <c r="H1581" i="9"/>
  <c r="H27" i="9"/>
  <c r="H249" i="9"/>
  <c r="F227" i="3"/>
  <c r="H1613" i="9"/>
  <c r="H1528" i="9"/>
  <c r="H1194" i="9"/>
  <c r="H1681" i="9"/>
  <c r="H1221" i="9"/>
  <c r="H1021" i="9"/>
  <c r="H483" i="9"/>
  <c r="H436" i="9"/>
  <c r="F322" i="3"/>
  <c r="H1078" i="9"/>
  <c r="H1154" i="9"/>
  <c r="H1492" i="9"/>
  <c r="H1151" i="9"/>
  <c r="H1615" i="9"/>
  <c r="H1135" i="9"/>
  <c r="H1200" i="9"/>
  <c r="H194" i="9"/>
  <c r="H580" i="9"/>
  <c r="H1114" i="9"/>
  <c r="H1011" i="9"/>
  <c r="H1234" i="9"/>
  <c r="H398" i="9"/>
  <c r="H1380" i="9"/>
  <c r="H1375" i="9"/>
  <c r="H1592" i="9"/>
  <c r="H1346" i="9"/>
  <c r="H1012" i="9"/>
  <c r="H354" i="9"/>
  <c r="H298" i="9"/>
  <c r="H19" i="9"/>
  <c r="H1002" i="9"/>
  <c r="H654" i="9"/>
  <c r="H376" i="9"/>
  <c r="H1550" i="9"/>
  <c r="H1668" i="9"/>
  <c r="H230" i="9"/>
  <c r="H42" i="9"/>
  <c r="H1419" i="9"/>
  <c r="H1437" i="9"/>
  <c r="H1512" i="9"/>
  <c r="H59" i="9"/>
  <c r="H682" i="9"/>
  <c r="H392" i="9"/>
  <c r="H773" i="9"/>
  <c r="H525" i="9"/>
  <c r="H498" i="9"/>
  <c r="H61" i="9"/>
  <c r="H49" i="9"/>
  <c r="H286" i="9"/>
  <c r="H17" i="9"/>
  <c r="F250" i="3"/>
  <c r="F454" i="3"/>
  <c r="T68" i="6"/>
  <c r="H592" i="9"/>
  <c r="H639" i="9"/>
  <c r="H212" i="9"/>
  <c r="H1484" i="9"/>
  <c r="H1381" i="9"/>
  <c r="T94" i="6"/>
  <c r="F293" i="3"/>
  <c r="F433" i="3"/>
  <c r="F361" i="3"/>
  <c r="F310" i="3"/>
  <c r="H901" i="9"/>
  <c r="H1226" i="9"/>
  <c r="H116" i="9"/>
  <c r="F124" i="3"/>
  <c r="T199" i="6"/>
  <c r="H1197" i="9"/>
  <c r="H1558" i="9"/>
  <c r="H1433" i="9"/>
  <c r="H163" i="9"/>
  <c r="H1070" i="9"/>
  <c r="H1674" i="9"/>
  <c r="H1258" i="9"/>
  <c r="H290" i="9"/>
  <c r="H633" i="9"/>
  <c r="H1239" i="9"/>
  <c r="H1695" i="9"/>
  <c r="H1370" i="9"/>
  <c r="H1177" i="9"/>
  <c r="H1315" i="9"/>
  <c r="H1720" i="9"/>
  <c r="H609" i="9"/>
  <c r="H849" i="9"/>
  <c r="H446" i="9"/>
  <c r="T60" i="6"/>
  <c r="H1489" i="9"/>
  <c r="H1089" i="9"/>
  <c r="H1152" i="9"/>
  <c r="H1472" i="9"/>
  <c r="H1683" i="9"/>
  <c r="H106" i="9"/>
  <c r="H21" i="9"/>
  <c r="T83" i="6"/>
  <c r="H1640" i="9"/>
  <c r="H1598" i="9"/>
  <c r="H962" i="9"/>
  <c r="H1524" i="9"/>
  <c r="H1638" i="9"/>
  <c r="H1503" i="9"/>
  <c r="H739" i="9"/>
  <c r="H959" i="9"/>
  <c r="F36" i="3"/>
  <c r="H1046" i="9"/>
  <c r="H965" i="9"/>
  <c r="H1106" i="9"/>
  <c r="H1353" i="9"/>
  <c r="H1018" i="9"/>
  <c r="H804" i="9"/>
  <c r="H128" i="9"/>
  <c r="H859" i="9"/>
  <c r="F42" i="3"/>
  <c r="H954" i="9"/>
  <c r="H1270" i="9"/>
  <c r="H924" i="9"/>
  <c r="H1271" i="9"/>
  <c r="H890" i="9"/>
  <c r="H340" i="9"/>
  <c r="H184" i="9"/>
  <c r="H1073" i="9"/>
  <c r="H899" i="9"/>
  <c r="H918" i="9"/>
  <c r="H1416" i="9"/>
  <c r="H1163" i="9"/>
  <c r="H1721" i="9"/>
  <c r="H1178" i="9"/>
  <c r="H1705" i="9"/>
  <c r="H729" i="9"/>
  <c r="H597" i="9"/>
  <c r="H9" i="9"/>
  <c r="H1088" i="9"/>
  <c r="H903" i="9"/>
  <c r="H966" i="9"/>
  <c r="H519" i="9"/>
  <c r="H247" i="9"/>
  <c r="H1357" i="9"/>
  <c r="H1129" i="9"/>
  <c r="H1083" i="9"/>
  <c r="H1675" i="9"/>
  <c r="H502" i="9"/>
  <c r="H331" i="9"/>
  <c r="H23" i="9"/>
  <c r="H367" i="9"/>
  <c r="H36" i="9"/>
  <c r="H386" i="9"/>
  <c r="H994" i="9"/>
  <c r="H976" i="9"/>
  <c r="H610" i="9"/>
  <c r="H549" i="9"/>
  <c r="H578" i="9"/>
  <c r="H494" i="9"/>
  <c r="H1352" i="9"/>
  <c r="H1563" i="9"/>
  <c r="H1198" i="9"/>
  <c r="H1542" i="9"/>
  <c r="H1652" i="9"/>
  <c r="H961" i="9"/>
  <c r="H186" i="9"/>
  <c r="H970" i="9"/>
  <c r="H888" i="9"/>
  <c r="H1035" i="9"/>
  <c r="H818" i="9"/>
  <c r="H548" i="9"/>
  <c r="H323" i="9"/>
  <c r="H1665" i="9"/>
  <c r="H1518" i="9"/>
  <c r="H1669" i="9"/>
  <c r="H1482" i="9"/>
  <c r="H1585" i="9"/>
  <c r="H987" i="9"/>
  <c r="H1218" i="9"/>
  <c r="H1584" i="9"/>
  <c r="H413" i="9"/>
  <c r="H829" i="9"/>
  <c r="H762" i="9"/>
  <c r="H406" i="9"/>
  <c r="H492" i="9"/>
  <c r="H73" i="9"/>
  <c r="H1363" i="9"/>
  <c r="H1237" i="9"/>
  <c r="H1570" i="9"/>
  <c r="H638" i="9"/>
  <c r="H1513" i="9"/>
  <c r="H811" i="9"/>
  <c r="H1540" i="9"/>
  <c r="H70" i="9"/>
  <c r="H1153" i="9"/>
  <c r="H1432" i="9"/>
  <c r="H604" i="9"/>
  <c r="H568" i="9"/>
  <c r="H484" i="9"/>
  <c r="H356" i="9"/>
  <c r="H86" i="9"/>
  <c r="H688" i="9"/>
  <c r="H462" i="9"/>
  <c r="H1148" i="9"/>
  <c r="H1443" i="9"/>
  <c r="H1600" i="9"/>
  <c r="H1446" i="9"/>
  <c r="H1171" i="9"/>
  <c r="H648" i="9"/>
  <c r="H1128" i="9"/>
  <c r="H1092" i="9"/>
  <c r="H1043" i="9"/>
  <c r="H357" i="9"/>
  <c r="H813" i="9"/>
  <c r="H595" i="9"/>
  <c r="H58" i="9"/>
  <c r="H1182" i="9"/>
  <c r="H1118" i="9"/>
  <c r="H674" i="9"/>
  <c r="H164" i="9"/>
  <c r="H812" i="9"/>
  <c r="H94" i="9"/>
  <c r="H419" i="9"/>
  <c r="H48" i="9"/>
  <c r="H513" i="9"/>
  <c r="H875" i="9"/>
  <c r="H443" i="9"/>
  <c r="H1077" i="9"/>
  <c r="H332" i="9"/>
  <c r="H1041" i="9"/>
  <c r="H512" i="9"/>
  <c r="H1410" i="9"/>
  <c r="H1469" i="9"/>
  <c r="H978" i="9"/>
  <c r="H554" i="9"/>
  <c r="H188" i="9"/>
  <c r="H489" i="9"/>
  <c r="H118" i="9"/>
  <c r="H79" i="9"/>
  <c r="H803" i="9"/>
  <c r="H499" i="9"/>
  <c r="H1108" i="9"/>
  <c r="H428" i="9"/>
  <c r="H1072" i="9"/>
  <c r="H117" i="9"/>
  <c r="H1036" i="9"/>
  <c r="H485" i="9"/>
  <c r="H795" i="9"/>
  <c r="H459" i="9"/>
  <c r="H1091" i="9"/>
  <c r="H387" i="9"/>
  <c r="H1055" i="9"/>
  <c r="H308" i="9"/>
  <c r="H1659" i="9"/>
  <c r="H948" i="9"/>
  <c r="H641" i="9"/>
  <c r="H304" i="9"/>
  <c r="H767" i="9"/>
  <c r="H234" i="9"/>
  <c r="H239" i="9"/>
  <c r="H46" i="9"/>
  <c r="H474" i="9"/>
  <c r="H938" i="9"/>
  <c r="H397" i="9"/>
  <c r="H866" i="9"/>
  <c r="H72" i="9"/>
  <c r="H1001" i="9"/>
  <c r="H608" i="9"/>
  <c r="H1113" i="9"/>
  <c r="H1596" i="9"/>
  <c r="H884" i="9"/>
  <c r="H772" i="9"/>
  <c r="H240" i="9"/>
  <c r="H704" i="9"/>
  <c r="H170" i="9"/>
  <c r="H601" i="9"/>
  <c r="H14" i="9"/>
  <c r="H410" i="9"/>
  <c r="H874" i="9"/>
  <c r="H175" i="9"/>
  <c r="H1009" i="9"/>
  <c r="H612" i="9"/>
  <c r="H937" i="9"/>
  <c r="H576" i="9"/>
  <c r="H1248" i="9"/>
  <c r="H1686" i="9"/>
  <c r="H1268" i="9"/>
  <c r="H1441" i="9"/>
  <c r="H139" i="9"/>
  <c r="H871" i="9"/>
  <c r="H1111" i="9"/>
  <c r="H798" i="9"/>
  <c r="H817" i="9"/>
  <c r="H736" i="9"/>
  <c r="H300" i="9"/>
  <c r="H1279" i="9"/>
  <c r="H1635" i="9"/>
  <c r="H1172" i="9"/>
  <c r="H1554" i="9"/>
  <c r="H1130" i="9"/>
  <c r="H1317" i="9"/>
  <c r="H728" i="9"/>
  <c r="H1404" i="9"/>
  <c r="H1501" i="9"/>
  <c r="H586" i="9"/>
  <c r="H550" i="9"/>
  <c r="H404" i="9"/>
  <c r="H556" i="9"/>
  <c r="H307" i="9"/>
  <c r="H1068" i="9"/>
  <c r="H1162" i="9"/>
  <c r="H1394" i="9"/>
  <c r="H1553" i="9"/>
  <c r="H939" i="9"/>
  <c r="H1160" i="9"/>
  <c r="H774" i="9"/>
  <c r="H1244" i="9"/>
  <c r="H1339" i="9"/>
  <c r="H1399" i="9"/>
  <c r="H238" i="9"/>
  <c r="H161" i="9"/>
  <c r="H76" i="9"/>
  <c r="H260" i="9"/>
  <c r="H855" i="9"/>
  <c r="H514" i="9"/>
  <c r="H1479" i="9"/>
  <c r="H1645" i="9"/>
  <c r="H1269" i="9"/>
  <c r="H1711" i="9"/>
  <c r="H1094" i="9"/>
  <c r="H1345" i="9"/>
  <c r="H697" i="9"/>
  <c r="H747" i="9"/>
  <c r="H825" i="9"/>
  <c r="H800" i="9"/>
  <c r="H527" i="9"/>
  <c r="H152" i="9"/>
  <c r="H1474" i="9"/>
  <c r="H1537" i="9"/>
  <c r="H907" i="9"/>
  <c r="H618" i="9"/>
  <c r="H316" i="9"/>
  <c r="H582" i="9"/>
  <c r="H246" i="9"/>
  <c r="H468" i="9"/>
  <c r="H29" i="9"/>
  <c r="H588" i="9"/>
  <c r="H889" i="9"/>
  <c r="H552" i="9"/>
  <c r="H665" i="9"/>
  <c r="H486" i="9"/>
  <c r="H1100" i="9"/>
  <c r="H409" i="9"/>
  <c r="H1058" i="9"/>
  <c r="H1573" i="9"/>
  <c r="H574" i="9"/>
  <c r="H577" i="9"/>
  <c r="H41" i="9"/>
  <c r="H539" i="9"/>
  <c r="H5" i="9"/>
  <c r="H454" i="9"/>
  <c r="H967" i="9"/>
  <c r="H571" i="9"/>
  <c r="H895" i="9"/>
  <c r="H523" i="9"/>
  <c r="H703" i="9"/>
  <c r="H452" i="9"/>
  <c r="H1087" i="9"/>
  <c r="H309" i="9"/>
  <c r="H715" i="9"/>
  <c r="H295" i="9"/>
  <c r="H645" i="9"/>
  <c r="H224" i="9"/>
  <c r="H842" i="9"/>
  <c r="H154" i="9"/>
  <c r="H1405" i="9"/>
  <c r="H913" i="9"/>
  <c r="H438" i="9"/>
  <c r="H57" i="9"/>
  <c r="H245" i="9"/>
  <c r="H20" i="9"/>
  <c r="H423" i="9"/>
  <c r="H1080" i="9"/>
  <c r="H271" i="9"/>
  <c r="H1044" i="9"/>
  <c r="H504" i="9"/>
  <c r="H984" i="9"/>
  <c r="H434" i="9"/>
  <c r="H912" i="9"/>
  <c r="H213" i="9"/>
  <c r="H1314" i="9"/>
  <c r="H1373" i="9"/>
  <c r="H1008" i="9"/>
  <c r="H296" i="9"/>
  <c r="H24" i="9"/>
  <c r="H495" i="9"/>
  <c r="H55" i="9"/>
  <c r="H328" i="9"/>
  <c r="H1048" i="9"/>
  <c r="H511" i="9"/>
  <c r="H992" i="9"/>
  <c r="H440" i="9"/>
  <c r="H920" i="9"/>
  <c r="H264" i="9"/>
  <c r="H840" i="9"/>
  <c r="H623" i="9"/>
  <c r="H1319" i="9"/>
  <c r="H1166" i="9"/>
  <c r="H1514" i="9"/>
  <c r="H1214" i="9"/>
  <c r="H815" i="9"/>
  <c r="H1261" i="9"/>
  <c r="H1707" i="9"/>
  <c r="H746" i="9"/>
  <c r="H675" i="9"/>
  <c r="H686" i="9"/>
  <c r="H534" i="9"/>
  <c r="H584" i="9"/>
  <c r="H125" i="9"/>
  <c r="H1426" i="9"/>
  <c r="H1601" i="9"/>
  <c r="H1003" i="9"/>
  <c r="H1549" i="9"/>
  <c r="H931" i="9"/>
  <c r="H1572" i="9"/>
  <c r="H314" i="9"/>
  <c r="H1195" i="9"/>
  <c r="H1496" i="9"/>
  <c r="H365" i="9"/>
  <c r="H632" i="9"/>
  <c r="H579" i="9"/>
  <c r="H142" i="9"/>
  <c r="H150" i="9"/>
  <c r="H625" i="9"/>
  <c r="H1338" i="9"/>
  <c r="H1042" i="9"/>
  <c r="H1293" i="9"/>
  <c r="H670" i="9"/>
  <c r="H1508" i="9"/>
  <c r="H267" i="9"/>
  <c r="H1507" i="9"/>
  <c r="H1650" i="9"/>
  <c r="H1538" i="9"/>
  <c r="H1374" i="9"/>
  <c r="H197" i="9"/>
  <c r="H127" i="9"/>
  <c r="H93" i="9"/>
  <c r="H43" i="9"/>
  <c r="H764" i="9"/>
  <c r="H591" i="9"/>
  <c r="H1715" i="9"/>
  <c r="H1551" i="9"/>
  <c r="H1193" i="9"/>
  <c r="H1418" i="9"/>
  <c r="H1509" i="9"/>
  <c r="H777" i="9"/>
  <c r="H1133" i="9"/>
  <c r="H1667" i="9"/>
  <c r="H407" i="9"/>
  <c r="H731" i="9"/>
  <c r="H546" i="9"/>
  <c r="H593" i="9"/>
  <c r="H631" i="9"/>
  <c r="H35" i="9"/>
  <c r="H1122" i="9"/>
  <c r="H1240" i="9"/>
  <c r="H853" i="9"/>
  <c r="H335" i="9"/>
  <c r="H54" i="9"/>
  <c r="H605" i="9"/>
  <c r="H18" i="9"/>
  <c r="H564" i="9"/>
  <c r="H872" i="9"/>
  <c r="H635" i="9"/>
  <c r="H1023" i="9"/>
  <c r="H599" i="9"/>
  <c r="H951" i="9"/>
  <c r="H563" i="9"/>
  <c r="H879" i="9"/>
  <c r="H510" i="9"/>
  <c r="H1010" i="9"/>
  <c r="H1464" i="9"/>
  <c r="H227" i="9"/>
  <c r="H636" i="9"/>
  <c r="H985" i="9"/>
  <c r="H600" i="9"/>
  <c r="H919" i="9"/>
  <c r="H547" i="9"/>
  <c r="H836" i="9"/>
  <c r="H78" i="9"/>
  <c r="H771" i="9"/>
  <c r="H352" i="9"/>
  <c r="H709" i="9"/>
  <c r="H288" i="9"/>
  <c r="H637" i="9"/>
  <c r="H218" i="9"/>
  <c r="H707" i="9"/>
  <c r="H379" i="9"/>
  <c r="H634" i="9"/>
  <c r="H343" i="9"/>
  <c r="H837" i="9"/>
  <c r="H274" i="9"/>
  <c r="H1213" i="9"/>
  <c r="H277" i="9"/>
  <c r="H481" i="9"/>
  <c r="H831" i="9"/>
  <c r="H411" i="9"/>
  <c r="H1056" i="9"/>
  <c r="H530" i="9"/>
  <c r="H823" i="9"/>
  <c r="H465" i="9"/>
  <c r="H1095" i="9"/>
  <c r="H395" i="9"/>
  <c r="H1059" i="9"/>
  <c r="H315" i="9"/>
  <c r="H1014" i="9"/>
  <c r="H244" i="9"/>
  <c r="H892" i="9"/>
  <c r="H1170" i="9"/>
  <c r="H453" i="9"/>
  <c r="H417" i="9"/>
  <c r="H1065" i="9"/>
  <c r="H130" i="9"/>
  <c r="H1016" i="9"/>
  <c r="H466" i="9"/>
  <c r="H1099" i="9"/>
  <c r="H401" i="9"/>
  <c r="H1063" i="9"/>
  <c r="H321" i="9"/>
  <c r="H1022" i="9"/>
  <c r="H251" i="9"/>
  <c r="H950" i="9"/>
  <c r="H180" i="9"/>
  <c r="H877" i="9"/>
  <c r="H1629" i="9"/>
  <c r="H1156" i="9"/>
  <c r="H1349" i="9"/>
  <c r="H839" i="9"/>
  <c r="H1436" i="9"/>
  <c r="H1569" i="9"/>
  <c r="H653" i="9"/>
  <c r="H614" i="9"/>
  <c r="H532" i="9"/>
  <c r="H620" i="9"/>
  <c r="H103" i="9"/>
  <c r="H535" i="9"/>
  <c r="H1074" i="9"/>
  <c r="H1325" i="9"/>
  <c r="H852" i="9"/>
  <c r="H1288" i="9"/>
  <c r="H780" i="9"/>
  <c r="H1312" i="9"/>
  <c r="H1371" i="9"/>
  <c r="H1463" i="9"/>
  <c r="H258" i="9"/>
  <c r="H289" i="9"/>
  <c r="H204" i="9"/>
  <c r="H101" i="9"/>
  <c r="H1104" i="9"/>
  <c r="H339" i="9"/>
  <c r="H940" i="9"/>
  <c r="H946" i="9"/>
  <c r="H1548" i="9"/>
  <c r="H198" i="9"/>
  <c r="H1132" i="9"/>
  <c r="H1603" i="9"/>
  <c r="H949" i="9"/>
  <c r="H1611" i="9"/>
  <c r="H1020" i="9"/>
  <c r="H844" i="9"/>
  <c r="H124" i="9"/>
  <c r="H52" i="9"/>
  <c r="H1112" i="9"/>
  <c r="H928" i="9"/>
  <c r="H384" i="9"/>
  <c r="H371" i="9"/>
  <c r="H1616" i="9"/>
  <c r="H1454" i="9"/>
  <c r="H1660" i="9"/>
  <c r="H1066" i="9"/>
  <c r="H1144" i="9"/>
  <c r="H712" i="9"/>
  <c r="H1340" i="9"/>
  <c r="H1341" i="9"/>
  <c r="H501" i="9"/>
  <c r="H431" i="9"/>
  <c r="H628" i="9"/>
  <c r="H447" i="9"/>
  <c r="H223" i="9"/>
  <c r="H943" i="9"/>
  <c r="H915" i="9"/>
  <c r="H1532" i="9"/>
  <c r="H306" i="9"/>
  <c r="H442" i="9"/>
  <c r="H906" i="9"/>
  <c r="H349" i="9"/>
  <c r="H761" i="9"/>
  <c r="H611" i="9"/>
  <c r="H974" i="9"/>
  <c r="H206" i="9"/>
  <c r="H902" i="9"/>
  <c r="H129" i="9"/>
  <c r="H791" i="9"/>
  <c r="H380" i="9"/>
  <c r="H760" i="9"/>
  <c r="H344" i="9"/>
  <c r="H606" i="9"/>
  <c r="H1275" i="9"/>
  <c r="H968" i="9"/>
  <c r="H415" i="9"/>
  <c r="H896" i="9"/>
  <c r="H111" i="9"/>
  <c r="H373" i="9"/>
  <c r="H364" i="9"/>
  <c r="H663" i="9"/>
  <c r="H185" i="9"/>
  <c r="H770" i="9"/>
  <c r="H115" i="9"/>
  <c r="H701" i="9"/>
  <c r="H375" i="9"/>
  <c r="H464" i="9"/>
  <c r="H338" i="9"/>
  <c r="H699" i="9"/>
  <c r="H190" i="9"/>
  <c r="H400" i="9"/>
  <c r="H113" i="9"/>
  <c r="H788" i="9"/>
  <c r="H390" i="9"/>
  <c r="H1400" i="9"/>
  <c r="H929" i="9"/>
  <c r="H572" i="9"/>
  <c r="H856" i="9"/>
  <c r="H524" i="9"/>
  <c r="H1107" i="9"/>
  <c r="H420" i="9"/>
  <c r="H722" i="9"/>
  <c r="H301" i="9"/>
  <c r="H651" i="9"/>
  <c r="H231" i="9"/>
  <c r="H846" i="9"/>
  <c r="H160" i="9"/>
  <c r="H810" i="9"/>
  <c r="H90" i="9"/>
  <c r="H1052" i="9"/>
  <c r="H1368" i="9"/>
  <c r="H865" i="9"/>
  <c r="H531" i="9"/>
  <c r="H1124" i="9"/>
  <c r="H460" i="9"/>
  <c r="H1075" i="9"/>
  <c r="H104" i="9"/>
  <c r="H658" i="9"/>
  <c r="H237" i="9"/>
  <c r="H850" i="9"/>
  <c r="H167" i="9"/>
  <c r="H814" i="9"/>
  <c r="H96" i="9"/>
  <c r="H765" i="9"/>
  <c r="H294" i="9"/>
  <c r="H1294" i="9"/>
  <c r="H1593" i="9"/>
  <c r="H995" i="9"/>
  <c r="H1138" i="9"/>
  <c r="H478" i="9"/>
  <c r="H1238" i="9"/>
  <c r="H1564" i="9"/>
  <c r="H506" i="9"/>
  <c r="H429" i="9"/>
  <c r="H56" i="9"/>
  <c r="H270" i="9"/>
  <c r="H202" i="9"/>
  <c r="H702" i="9"/>
  <c r="H1053" i="9"/>
  <c r="H835" i="9"/>
  <c r="H84" i="9"/>
  <c r="H1544" i="9"/>
  <c r="H134" i="9"/>
  <c r="H1555" i="9"/>
  <c r="H1714" i="9"/>
  <c r="H1173" i="9"/>
  <c r="H1438" i="9"/>
  <c r="H325" i="9"/>
  <c r="H255" i="9"/>
  <c r="H221" i="9"/>
  <c r="H40" i="9"/>
  <c r="H708" i="9"/>
  <c r="H65" i="9"/>
  <c r="H905" i="9"/>
  <c r="H412" i="9"/>
  <c r="H1276" i="9"/>
  <c r="H1475" i="9"/>
  <c r="H1662" i="9"/>
  <c r="H1478" i="9"/>
  <c r="H1604" i="9"/>
  <c r="H664" i="9"/>
  <c r="H10" i="9"/>
  <c r="H921" i="9"/>
  <c r="H854" i="9"/>
  <c r="H776" i="9"/>
  <c r="H657" i="9"/>
  <c r="H627" i="9"/>
  <c r="H63" i="9"/>
  <c r="H1730" i="9"/>
  <c r="H1102" i="9"/>
  <c r="H1481" i="9"/>
  <c r="H1026" i="9"/>
  <c r="H1504" i="9"/>
  <c r="H203" i="9"/>
  <c r="H1085" i="9"/>
  <c r="H1336" i="9"/>
  <c r="H467" i="9"/>
  <c r="H396" i="9"/>
  <c r="H283" i="9"/>
  <c r="H173" i="9"/>
  <c r="H4" i="9"/>
  <c r="H687" i="9"/>
  <c r="H656" i="9"/>
  <c r="H1212" i="9"/>
  <c r="H1064" i="9"/>
  <c r="H543" i="9"/>
  <c r="H1024" i="9"/>
  <c r="H472" i="9"/>
  <c r="H926" i="9"/>
  <c r="H155" i="9"/>
  <c r="H790" i="9"/>
  <c r="H313" i="9"/>
  <c r="H721" i="9"/>
  <c r="H243" i="9"/>
  <c r="H644" i="9"/>
  <c r="H172" i="9"/>
  <c r="H752" i="9"/>
  <c r="H102" i="9"/>
  <c r="H291" i="9"/>
  <c r="H1431" i="9"/>
  <c r="H1051" i="9"/>
  <c r="H302" i="9"/>
  <c r="H998" i="9"/>
  <c r="H225" i="9"/>
  <c r="H341" i="9"/>
  <c r="H140" i="9"/>
  <c r="H649" i="9"/>
  <c r="H324" i="9"/>
  <c r="H763" i="9"/>
  <c r="H254" i="9"/>
  <c r="H693" i="9"/>
  <c r="H177" i="9"/>
  <c r="H200" i="9"/>
  <c r="H107" i="9"/>
  <c r="H385" i="9"/>
  <c r="H74" i="9"/>
  <c r="H594" i="9"/>
  <c r="H265" i="9"/>
  <c r="H558" i="9"/>
  <c r="H195" i="9"/>
  <c r="H1190" i="9"/>
  <c r="H824" i="9"/>
  <c r="H619" i="9"/>
  <c r="H991" i="9"/>
  <c r="H583" i="9"/>
  <c r="H677" i="9"/>
  <c r="H256" i="9"/>
  <c r="H714" i="9"/>
  <c r="H62" i="9"/>
  <c r="H643" i="9"/>
  <c r="H347" i="9"/>
  <c r="H841" i="9"/>
  <c r="H280" i="9"/>
  <c r="H805" i="9"/>
  <c r="H210" i="9"/>
  <c r="H517" i="9"/>
  <c r="H1147" i="9"/>
  <c r="H999" i="9"/>
  <c r="H587" i="9"/>
  <c r="H927" i="9"/>
  <c r="H551" i="9"/>
  <c r="H477" i="9"/>
  <c r="H192" i="9"/>
  <c r="H650" i="9"/>
  <c r="H351" i="9"/>
  <c r="H845" i="9"/>
  <c r="H287" i="9"/>
  <c r="H809" i="9"/>
  <c r="H216" i="9"/>
  <c r="H751" i="9"/>
  <c r="H146" i="9"/>
  <c r="H848" i="9"/>
  <c r="H1321" i="9"/>
  <c r="H782" i="9"/>
  <c r="H1344" i="9"/>
  <c r="H1403" i="9"/>
  <c r="H1539" i="9"/>
  <c r="H497" i="9"/>
  <c r="H427" i="9"/>
  <c r="H53" i="9"/>
  <c r="H229" i="9"/>
  <c r="H881" i="9"/>
  <c r="H622" i="9"/>
  <c r="H445" i="9"/>
  <c r="H1320" i="9"/>
  <c r="T130" i="6"/>
  <c r="H1260" i="9"/>
  <c r="H1232" i="9"/>
  <c r="H1599" i="9"/>
  <c r="H1090" i="9"/>
  <c r="H1069" i="9"/>
  <c r="H252" i="9"/>
  <c r="H182" i="9"/>
  <c r="H897" i="9"/>
  <c r="H716" i="9"/>
  <c r="H451" i="9"/>
  <c r="H166" i="9"/>
  <c r="H624" i="9"/>
  <c r="H44" i="9"/>
  <c r="H1515" i="9"/>
  <c r="H1709" i="9"/>
  <c r="H1543" i="9"/>
  <c r="H1267" i="9"/>
  <c r="H1126" i="9"/>
  <c r="H1377" i="9"/>
  <c r="H1006" i="9"/>
  <c r="H934" i="9"/>
  <c r="H733" i="9"/>
  <c r="H768" i="9"/>
  <c r="H457" i="9"/>
  <c r="H108" i="9"/>
  <c r="H1362" i="9"/>
  <c r="H1517" i="9"/>
  <c r="H847" i="9"/>
  <c r="H1597" i="9"/>
  <c r="H691" i="9"/>
  <c r="H1125" i="9"/>
  <c r="H1307" i="9"/>
  <c r="H1303" i="9"/>
  <c r="H372" i="9"/>
  <c r="H327" i="9"/>
  <c r="H248" i="9"/>
  <c r="H68" i="9"/>
  <c r="H1015" i="9"/>
  <c r="H353" i="9"/>
  <c r="H355" i="9"/>
  <c r="H1499" i="9"/>
  <c r="H432" i="9"/>
  <c r="H433" i="9"/>
  <c r="H1079" i="9"/>
  <c r="H207" i="9"/>
  <c r="H740" i="9"/>
  <c r="H268" i="9"/>
  <c r="H785" i="9"/>
  <c r="H165" i="9"/>
  <c r="H700" i="9"/>
  <c r="H95" i="9"/>
  <c r="H509" i="9"/>
  <c r="H305" i="9"/>
  <c r="H744" i="9"/>
  <c r="H235" i="9"/>
  <c r="H1618" i="9"/>
  <c r="H1253" i="9"/>
  <c r="H838" i="9"/>
  <c r="H141" i="9"/>
  <c r="H802" i="9"/>
  <c r="H71" i="9"/>
  <c r="H779" i="9"/>
  <c r="H273" i="9"/>
  <c r="H749" i="9"/>
  <c r="H208" i="9"/>
  <c r="H672" i="9"/>
  <c r="H138" i="9"/>
  <c r="H98" i="9"/>
  <c r="H329" i="9"/>
  <c r="H590" i="9"/>
  <c r="H259" i="9"/>
  <c r="H399" i="9"/>
  <c r="H7" i="9"/>
  <c r="H617" i="9"/>
  <c r="H30" i="9"/>
  <c r="H581" i="9"/>
  <c r="H45" i="9"/>
  <c r="H1367" i="9"/>
  <c r="H942" i="9"/>
  <c r="H174" i="9"/>
  <c r="H870" i="9"/>
  <c r="H97" i="9"/>
  <c r="H669" i="9"/>
  <c r="H359" i="9"/>
  <c r="H706" i="9"/>
  <c r="H196" i="9"/>
  <c r="H503" i="9"/>
  <c r="H126" i="9"/>
  <c r="H792" i="9"/>
  <c r="H394" i="9"/>
  <c r="H711" i="9"/>
  <c r="H358" i="9"/>
  <c r="H1335" i="9"/>
  <c r="H878" i="9"/>
  <c r="H110" i="9"/>
  <c r="H646" i="9"/>
  <c r="H368" i="9"/>
  <c r="H857" i="9"/>
  <c r="H312" i="9"/>
  <c r="H642" i="9"/>
  <c r="H132" i="9"/>
  <c r="H796" i="9"/>
  <c r="H60" i="9"/>
  <c r="H718" i="9"/>
  <c r="H362" i="9"/>
  <c r="H647" i="9"/>
  <c r="H311" i="9"/>
  <c r="H975" i="9"/>
  <c r="H1580" i="9"/>
  <c r="H360" i="9"/>
  <c r="H1101" i="9"/>
  <c r="H1246" i="9"/>
  <c r="H1215" i="9"/>
  <c r="H1502" i="9"/>
  <c r="H89" i="9"/>
  <c r="H363" i="9"/>
  <c r="H346" i="9"/>
  <c r="H156" i="9"/>
  <c r="H781" i="9"/>
  <c r="H473" i="9"/>
  <c r="H279" i="9"/>
  <c r="H1571" i="9"/>
  <c r="H1511" i="9"/>
  <c r="H1726" i="9"/>
  <c r="H1510" i="9"/>
  <c r="H1672" i="9"/>
  <c r="H1103" i="9"/>
  <c r="H75" i="9"/>
  <c r="H828" i="9"/>
  <c r="H983" i="9"/>
  <c r="H910" i="9"/>
  <c r="H786" i="9"/>
  <c r="H422" i="9"/>
  <c r="H28" i="9"/>
  <c r="H1259" i="9"/>
  <c r="H1633" i="9"/>
  <c r="H1136" i="9"/>
  <c r="H1608" i="9"/>
  <c r="H1450" i="9"/>
  <c r="H1545" i="9"/>
  <c r="H923" i="9"/>
  <c r="H1175" i="9"/>
  <c r="H1655" i="9"/>
  <c r="H801" i="9"/>
  <c r="H732" i="9"/>
  <c r="H541" i="9"/>
  <c r="H469" i="9"/>
  <c r="H345" i="9"/>
  <c r="H32" i="9"/>
  <c r="H988" i="9"/>
  <c r="H1176" i="9"/>
  <c r="H655" i="9"/>
  <c r="H1476" i="9"/>
  <c r="H151" i="9"/>
  <c r="H1471" i="9"/>
  <c r="H1155" i="9"/>
  <c r="H1506" i="9"/>
  <c r="H1236" i="9"/>
  <c r="H292" i="9"/>
  <c r="H222" i="9"/>
  <c r="H169" i="9"/>
  <c r="H6" i="9"/>
  <c r="H758" i="9"/>
  <c r="H559" i="9"/>
  <c r="H1578" i="9"/>
  <c r="H742" i="9"/>
  <c r="H690" i="9"/>
  <c r="H269" i="9"/>
  <c r="H528" i="9"/>
  <c r="H199" i="9"/>
  <c r="H726" i="9"/>
  <c r="H120" i="9"/>
  <c r="H673" i="9"/>
  <c r="H336" i="9"/>
  <c r="H149" i="9"/>
  <c r="H266" i="9"/>
  <c r="H730" i="9"/>
  <c r="H189" i="9"/>
  <c r="H659" i="9"/>
  <c r="H119" i="9"/>
  <c r="H1719" i="9"/>
  <c r="H1406" i="9"/>
  <c r="H833" i="9"/>
  <c r="H261" i="9"/>
  <c r="H797" i="9"/>
  <c r="H191" i="9"/>
  <c r="H698" i="9"/>
  <c r="H157" i="9"/>
  <c r="H533" i="9"/>
  <c r="H8" i="9"/>
  <c r="H463" i="9"/>
  <c r="H39" i="9"/>
  <c r="H369" i="9"/>
  <c r="H3" i="9"/>
  <c r="H613" i="9"/>
  <c r="H26" i="9"/>
  <c r="H461" i="9"/>
  <c r="H930" i="9"/>
  <c r="H389" i="9"/>
  <c r="H858" i="9"/>
  <c r="H640" i="9"/>
  <c r="H1708" i="9"/>
  <c r="H1167" i="9"/>
  <c r="H759" i="9"/>
  <c r="H281" i="9"/>
  <c r="H689" i="9"/>
  <c r="H211" i="9"/>
  <c r="H661" i="9"/>
  <c r="H145" i="9"/>
  <c r="H439" i="9"/>
  <c r="H80" i="9"/>
  <c r="H598" i="9"/>
  <c r="H278" i="9"/>
  <c r="H562" i="9"/>
  <c r="H201" i="9"/>
  <c r="H508" i="9"/>
  <c r="H131" i="9"/>
  <c r="H1644" i="9"/>
  <c r="H1097" i="9"/>
  <c r="H695" i="9"/>
  <c r="H217" i="9"/>
  <c r="H471" i="9"/>
  <c r="H147" i="9"/>
  <c r="H808" i="9"/>
  <c r="H81" i="9"/>
  <c r="H602" i="9"/>
  <c r="H284" i="9"/>
  <c r="H566" i="9"/>
  <c r="H214" i="9"/>
  <c r="H515" i="9"/>
  <c r="H137" i="9"/>
  <c r="H444" i="9"/>
  <c r="H66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<sst xmlns="http://schemas.openxmlformats.org/spreadsheetml/2006/main" count="105310" uniqueCount="16167">
  <si>
    <t>MIG1</t>
  </si>
  <si>
    <t>IMPERIAL DE LUJO</t>
  </si>
  <si>
    <t>TABASCO</t>
  </si>
  <si>
    <t>CARDENAS</t>
  </si>
  <si>
    <t>X</t>
  </si>
  <si>
    <t>VENTURA</t>
  </si>
  <si>
    <t>DE LA CRUZ</t>
  </si>
  <si>
    <t xml:space="preserve">CASADO  </t>
  </si>
  <si>
    <t>CIRCUITO TAURO MANZANA 16 LOTE 116</t>
  </si>
  <si>
    <t>FOVISSSTE EMBUDO</t>
  </si>
  <si>
    <t>LUNES</t>
  </si>
  <si>
    <t>DOMICILIO</t>
  </si>
  <si>
    <t>x</t>
  </si>
  <si>
    <t>MIG2</t>
  </si>
  <si>
    <t>ZAFIRO</t>
  </si>
  <si>
    <t>JIMENEZ</t>
  </si>
  <si>
    <t>SANTOS</t>
  </si>
  <si>
    <t>SOLTERO</t>
  </si>
  <si>
    <t>LAZARO CARDENAS</t>
  </si>
  <si>
    <t>CARLOS GREENE</t>
  </si>
  <si>
    <t>FOVISSSTE</t>
  </si>
  <si>
    <t>MIG3</t>
  </si>
  <si>
    <t xml:space="preserve">JIMENEZ </t>
  </si>
  <si>
    <t>RAMOS</t>
  </si>
  <si>
    <t>UNION LIBRE</t>
  </si>
  <si>
    <t>PROLONGACION NICOLASA CANO DE DOMINGUEZ</t>
  </si>
  <si>
    <t>SANTA MARIA DE GUADALUPE</t>
  </si>
  <si>
    <t>MARTES</t>
  </si>
  <si>
    <t>MIG4</t>
  </si>
  <si>
    <t>CORDOVA</t>
  </si>
  <si>
    <t>CASADA</t>
  </si>
  <si>
    <t>CALLE LANZAGORTA CASA NUMERO 14</t>
  </si>
  <si>
    <t>EL PALMAR</t>
  </si>
  <si>
    <t>MIG5</t>
  </si>
  <si>
    <t>FRANCISCO</t>
  </si>
  <si>
    <t>CALLE JULIAN MONTEJO CASA NUMERO 506</t>
  </si>
  <si>
    <t>EL TOLOQUE</t>
  </si>
  <si>
    <t>MIG6</t>
  </si>
  <si>
    <t>HERNANDEZ</t>
  </si>
  <si>
    <t>ENTRADA A LA PERA S/N</t>
  </si>
  <si>
    <t>PLATANO Y CACAO</t>
  </si>
  <si>
    <t xml:space="preserve">CENTRO </t>
  </si>
  <si>
    <t>CENTRO</t>
  </si>
  <si>
    <t>MIG7</t>
  </si>
  <si>
    <t>CALLE DEPORTISTA CASA NUMERO 25</t>
  </si>
  <si>
    <t>SANTA RITA</t>
  </si>
  <si>
    <t>ROGELIO RUIZ ROJAS</t>
  </si>
  <si>
    <t>ROGELIO RUIZ  ROJAS</t>
  </si>
  <si>
    <t>MIG8</t>
  </si>
  <si>
    <t>SANCHEZ</t>
  </si>
  <si>
    <t>DOLORES</t>
  </si>
  <si>
    <t>SOLTERA</t>
  </si>
  <si>
    <t>CERRADA NARCISO MENDOZA</t>
  </si>
  <si>
    <t>MIG9</t>
  </si>
  <si>
    <t xml:space="preserve">OLAN </t>
  </si>
  <si>
    <t>LETICIA</t>
  </si>
  <si>
    <t>CALLE MIGUEL NOVEROLA CASA NUMERO 163</t>
  </si>
  <si>
    <t>INFONAVIT LOMA BONITA</t>
  </si>
  <si>
    <t>MIG10</t>
  </si>
  <si>
    <t>GARCIA</t>
  </si>
  <si>
    <t>CERRADA DE CARLOS MOLINA CASA NUMERO 18</t>
  </si>
  <si>
    <t>PUEBLO NUEVO</t>
  </si>
  <si>
    <t>MIG11</t>
  </si>
  <si>
    <t>CASADO</t>
  </si>
  <si>
    <t>CALLE FRANCISCO GURRIA CASA NUMERO 507</t>
  </si>
  <si>
    <t>MIG12</t>
  </si>
  <si>
    <t>CALLEJON MARGARITA</t>
  </si>
  <si>
    <t xml:space="preserve">EL BAJIO </t>
  </si>
  <si>
    <t>MIG13</t>
  </si>
  <si>
    <t>MEMORIAL</t>
  </si>
  <si>
    <t xml:space="preserve">MENDEZ </t>
  </si>
  <si>
    <t>CAÑA AMARGA MANZANA 28 LOTE 8</t>
  </si>
  <si>
    <t>FRACCIONAMIENTO LOS CAÑALES 2</t>
  </si>
  <si>
    <t>FRACCIONAMIENTO CAÑALES 2</t>
  </si>
  <si>
    <t>MIG14</t>
  </si>
  <si>
    <t>DIGNITY</t>
  </si>
  <si>
    <t xml:space="preserve">GOMEZ </t>
  </si>
  <si>
    <t>CALLE ARABIA 1 MANZANA 22 LOTE 7</t>
  </si>
  <si>
    <t>JACINTO LOPEZ</t>
  </si>
  <si>
    <t>MIG15</t>
  </si>
  <si>
    <t xml:space="preserve">GARCIA </t>
  </si>
  <si>
    <t>CALLE IGNACIO COMONFORT CASA NUMERO 109</t>
  </si>
  <si>
    <t>MIG16</t>
  </si>
  <si>
    <t>CALLE ABASOLO SIN NUMERO</t>
  </si>
  <si>
    <t>SANTA CRUZ</t>
  </si>
  <si>
    <t>MIG17</t>
  </si>
  <si>
    <t>DELUX</t>
  </si>
  <si>
    <t>LOPEZ</t>
  </si>
  <si>
    <t>GUADALUPE</t>
  </si>
  <si>
    <t>CALLE MELAZA MANZANA 8 LOTE 10</t>
  </si>
  <si>
    <t>FRACCIONAMIENTO CAÑALES 1</t>
  </si>
  <si>
    <t>MIG18</t>
  </si>
  <si>
    <t>TERESA</t>
  </si>
  <si>
    <t>CALLE  5 CASA NUMERO 84</t>
  </si>
  <si>
    <t>AMPLIACION CAÑALES TERCERA ETAPA SUR</t>
  </si>
  <si>
    <t>MIG19</t>
  </si>
  <si>
    <t>MARTINEZ</t>
  </si>
  <si>
    <t>DE LA ROSA</t>
  </si>
  <si>
    <t>AVENIDA LUIS DONALDO COLOSIO</t>
  </si>
  <si>
    <t>MELCHOR OCAMPO</t>
  </si>
  <si>
    <t>CARRETERA PRINCIPAL</t>
  </si>
  <si>
    <t>MIG20</t>
  </si>
  <si>
    <t>GOMEZ</t>
  </si>
  <si>
    <t>JOSE MANUEL</t>
  </si>
  <si>
    <t>CALLEJON DE LOS JIMENEZ</t>
  </si>
  <si>
    <t>RIO SECO Y MONTAÑA SEGUNDA SECCIOM</t>
  </si>
  <si>
    <t>RIO SECO Y MONTAÑA SEGUNDA SECCION</t>
  </si>
  <si>
    <t>MIG21</t>
  </si>
  <si>
    <t>DIAZ</t>
  </si>
  <si>
    <t>SILVIA</t>
  </si>
  <si>
    <t>CALLE JOSE MARIA PINO SUAREZ NUMERO 1</t>
  </si>
  <si>
    <t>OBRERA</t>
  </si>
  <si>
    <t>MIG22</t>
  </si>
  <si>
    <t xml:space="preserve">SOBERANO </t>
  </si>
  <si>
    <t>CALLE CHACHALACA LOTE 115</t>
  </si>
  <si>
    <t>CSAT</t>
  </si>
  <si>
    <t>PRINCIPAL</t>
  </si>
  <si>
    <t>MIG23</t>
  </si>
  <si>
    <t xml:space="preserve">VELAZQUEZ </t>
  </si>
  <si>
    <t>PEREZ</t>
  </si>
  <si>
    <t>ISIDRO</t>
  </si>
  <si>
    <t>CALLE HICOTEA NUMERO 296</t>
  </si>
  <si>
    <t>MIG24</t>
  </si>
  <si>
    <t xml:space="preserve">PALMA </t>
  </si>
  <si>
    <t>CONCEPCION</t>
  </si>
  <si>
    <t>CALLE RUMANIA 3</t>
  </si>
  <si>
    <t>MIG25</t>
  </si>
  <si>
    <t>RODRIGUEZ</t>
  </si>
  <si>
    <t>MADRIGAL</t>
  </si>
  <si>
    <t>CALLE TULIPANES CASA NUMERO 12</t>
  </si>
  <si>
    <t>INFONAVIT SANTA RITA</t>
  </si>
  <si>
    <t>MIG26</t>
  </si>
  <si>
    <t xml:space="preserve">ZAMUDIO </t>
  </si>
  <si>
    <t>CALLE GUA MANZANA NUMERO 13 LOTE 8</t>
  </si>
  <si>
    <t>MIG27</t>
  </si>
  <si>
    <t>CARMEN</t>
  </si>
  <si>
    <t xml:space="preserve">CALLE JOSE TORRUCO VERA CASA NUMERO 4 </t>
  </si>
  <si>
    <t>JOSE TORRUCO VERA</t>
  </si>
  <si>
    <t>MIG28</t>
  </si>
  <si>
    <t xml:space="preserve">CALLE EL CEDRO CASA NUMERO 10  </t>
  </si>
  <si>
    <t>MIG29</t>
  </si>
  <si>
    <t>CALLE PRINCIPAL SIN NOMBRE</t>
  </si>
  <si>
    <t xml:space="preserve">EL BAJIO SEGUNDA SECCION </t>
  </si>
  <si>
    <t>EL BAJIO SEGUNDA SECCIOMN</t>
  </si>
  <si>
    <t>MIG30</t>
  </si>
  <si>
    <t>HUIMANGUILLO</t>
  </si>
  <si>
    <t>VIUDA</t>
  </si>
  <si>
    <t>CALLE BENITO JUAREZ MANZANA 1 LOTE 4</t>
  </si>
  <si>
    <t>LOS PINOS</t>
  </si>
  <si>
    <t>MIG31</t>
  </si>
  <si>
    <t>MONTIEL</t>
  </si>
  <si>
    <t>PROLONGACION SANTOS DEGOLLADO</t>
  </si>
  <si>
    <t>MIG32</t>
  </si>
  <si>
    <t>RAMIREZ</t>
  </si>
  <si>
    <t>CALLE FRESNO OTE NUMERO 233 MANZANA 4 LOTE 1</t>
  </si>
  <si>
    <t xml:space="preserve">FOVISSSTE </t>
  </si>
  <si>
    <t>FOVISSTE</t>
  </si>
  <si>
    <t>MIG33</t>
  </si>
  <si>
    <t xml:space="preserve">TEJEDA </t>
  </si>
  <si>
    <t>CALLE 5 MANZANA 4 LOTE 76</t>
  </si>
  <si>
    <t>AMPLIACION CAÑALES SEGUNDA ETAPA</t>
  </si>
  <si>
    <t xml:space="preserve">AMPLIACION CAÑALES SEGUNDA ETAPA </t>
  </si>
  <si>
    <t>MIG34</t>
  </si>
  <si>
    <t>CALLE 9 CASA NUMERO 273</t>
  </si>
  <si>
    <t>FRACCIONAMIENTO CAÑALES SEGUNDA ETAPA SUR</t>
  </si>
  <si>
    <t>MIG35</t>
  </si>
  <si>
    <t>GONZALEZ</t>
  </si>
  <si>
    <t>DE DIOS</t>
  </si>
  <si>
    <t>CALLE 6 MANZANA 6 LOTE 129</t>
  </si>
  <si>
    <t>MIG36</t>
  </si>
  <si>
    <t>JUAN</t>
  </si>
  <si>
    <t>CERRADA DE VENUSTIANO CARRANZA SIN NUMERO</t>
  </si>
  <si>
    <t>NUEVO PROGRESO</t>
  </si>
  <si>
    <t>MIG37</t>
  </si>
  <si>
    <t>ALEJANDRO</t>
  </si>
  <si>
    <t>CALLE TRINIDAD FUENTES CASTELLANOS NUMERO 29</t>
  </si>
  <si>
    <t>MIG38</t>
  </si>
  <si>
    <t xml:space="preserve">CRUZ </t>
  </si>
  <si>
    <t>MARTHA ELENA</t>
  </si>
  <si>
    <t>CALLE CARLOS A MOLINA NUMERO 19</t>
  </si>
  <si>
    <t>MIG39</t>
  </si>
  <si>
    <t>CALLE ABASOLO NUMERO 101</t>
  </si>
  <si>
    <t>MIG40</t>
  </si>
  <si>
    <t>JUANA</t>
  </si>
  <si>
    <t xml:space="preserve">CALLE CARLOS A MOLINA </t>
  </si>
  <si>
    <t>MIG41</t>
  </si>
  <si>
    <t>CALLE JOAQUIN CUEVAS 620 INTERIOR 1</t>
  </si>
  <si>
    <t>MIG42</t>
  </si>
  <si>
    <t>COLORADO</t>
  </si>
  <si>
    <t>CALLE TURQUEZA NUMERO 17 CASA Q5</t>
  </si>
  <si>
    <t>VILLA ESMERALDA</t>
  </si>
  <si>
    <t>MIG43</t>
  </si>
  <si>
    <t>SUAREZ</t>
  </si>
  <si>
    <t>CALLE 4 CASA NUMERO 171</t>
  </si>
  <si>
    <t>ALAMEDA</t>
  </si>
  <si>
    <t>MIG44</t>
  </si>
  <si>
    <t>CALLE FRAMBOYAN SIN NUMERO</t>
  </si>
  <si>
    <t>FRACCIONAMIENTO JARDINES DE TABASCO</t>
  </si>
  <si>
    <t>MIG45</t>
  </si>
  <si>
    <t>GLORIA</t>
  </si>
  <si>
    <t>CALLE ARABIA 5 MANZANA 5 LOTE 31</t>
  </si>
  <si>
    <t>MIG46</t>
  </si>
  <si>
    <t xml:space="preserve">CALLE TULIPAN  </t>
  </si>
  <si>
    <t>BAJIO PRIMERA SECCION</t>
  </si>
  <si>
    <t>MIG47</t>
  </si>
  <si>
    <t>OLAN</t>
  </si>
  <si>
    <t>CALLE REFORMA NUMERO 635</t>
  </si>
  <si>
    <t>MIG48</t>
  </si>
  <si>
    <t>CERRADA SAN PEDRO CASA NUMERO 898</t>
  </si>
  <si>
    <t>MIG49</t>
  </si>
  <si>
    <t>CALLE PRESA HUITLES CASA NUMERO 31</t>
  </si>
  <si>
    <t>CAMPAMENTO SARH</t>
  </si>
  <si>
    <t>MIG50</t>
  </si>
  <si>
    <t>ECONOLINE</t>
  </si>
  <si>
    <t xml:space="preserve">CASADO </t>
  </si>
  <si>
    <t>RIO SECO Y MONTAÑA NUMERO 22</t>
  </si>
  <si>
    <t>MIG51</t>
  </si>
  <si>
    <t>PRESIDENCIAL</t>
  </si>
  <si>
    <t>ROBERTO</t>
  </si>
  <si>
    <t>RIO SECO Y MONTAÑA</t>
  </si>
  <si>
    <t>MIG52</t>
  </si>
  <si>
    <t>IMPERIAL</t>
  </si>
  <si>
    <t>INFONAVIT LOMA</t>
  </si>
  <si>
    <t>TAMARINDO CASA NUMERO 24 LOTE 2</t>
  </si>
  <si>
    <t>INFONAVIT TOMA BONITA</t>
  </si>
  <si>
    <t>MIG53</t>
  </si>
  <si>
    <t>ALVAREZ</t>
  </si>
  <si>
    <t>OSORIO</t>
  </si>
  <si>
    <t>SECCION 40</t>
  </si>
  <si>
    <t>TENOSIQUE NUMERO 256 INTERIOR CASA NUMERO 4</t>
  </si>
  <si>
    <t>SECCION 40 TENOSIQUE NUMERO 256</t>
  </si>
  <si>
    <t>MIG54</t>
  </si>
  <si>
    <t>INFONAVIT DEPORTIVA</t>
  </si>
  <si>
    <t>GUARAGUAO MANZANA 1 LOTE 10</t>
  </si>
  <si>
    <t>MIG55</t>
  </si>
  <si>
    <t>BAJIO SEGUNDA SECCION</t>
  </si>
  <si>
    <t>HOMBRES DEL SURESTE MANZANA 10 LOTE 9</t>
  </si>
  <si>
    <t>MIG56</t>
  </si>
  <si>
    <t>DE LA FUENTE</t>
  </si>
  <si>
    <t>DE LOS SANTOS</t>
  </si>
  <si>
    <t>EL LIMON</t>
  </si>
  <si>
    <t>MIG57</t>
  </si>
  <si>
    <t>VELAZQUEZ</t>
  </si>
  <si>
    <t>ERNESTO AGUIRRE COLORADI NUMERO 418-5</t>
  </si>
  <si>
    <t>MIG58</t>
  </si>
  <si>
    <t>CARRILLO</t>
  </si>
  <si>
    <t>ARABIA II SIN NUMERO</t>
  </si>
  <si>
    <t>JACINTO LOPEZ ARABIA II SIN NUMERO</t>
  </si>
  <si>
    <t>MIG59</t>
  </si>
  <si>
    <t>TORRES</t>
  </si>
  <si>
    <t>MANUELA</t>
  </si>
  <si>
    <t>RUMANIA VII</t>
  </si>
  <si>
    <t>MIG60</t>
  </si>
  <si>
    <t>VALENZUELA</t>
  </si>
  <si>
    <t>JOSEFA</t>
  </si>
  <si>
    <t>FRONTERA NUMERO 31</t>
  </si>
  <si>
    <t>SECCION 40 FRONTERA NUMERO 31 B</t>
  </si>
  <si>
    <t>MIG61</t>
  </si>
  <si>
    <t xml:space="preserve">ARIAS </t>
  </si>
  <si>
    <t>ADELA</t>
  </si>
  <si>
    <t>CHACHALACA NUMERO 124</t>
  </si>
  <si>
    <t>HUIMANGUILLO CARDENAS</t>
  </si>
  <si>
    <t>MIG62</t>
  </si>
  <si>
    <t>JUAREZ</t>
  </si>
  <si>
    <t xml:space="preserve">MANUEL LEYVA </t>
  </si>
  <si>
    <t>27 DE FEBRERO</t>
  </si>
  <si>
    <t>MANUEL LEYVA</t>
  </si>
  <si>
    <t>MIG63</t>
  </si>
  <si>
    <t>DIVORCIADA</t>
  </si>
  <si>
    <t xml:space="preserve">XICOTENCATL </t>
  </si>
  <si>
    <t>MIG64</t>
  </si>
  <si>
    <t>CAÑALES III LADO NORTE</t>
  </si>
  <si>
    <t>14 MANZANA 28 LOTE 3</t>
  </si>
  <si>
    <t>MIG65</t>
  </si>
  <si>
    <t>PERALTA</t>
  </si>
  <si>
    <t>MARIA DEL CARMEN</t>
  </si>
  <si>
    <t>AREA VERDE</t>
  </si>
  <si>
    <t>EL MANGO</t>
  </si>
  <si>
    <t>MIG66</t>
  </si>
  <si>
    <t>SANTA MARIA PERIFERICO</t>
  </si>
  <si>
    <t>POCHOTE</t>
  </si>
  <si>
    <t>SANTA MARIA</t>
  </si>
  <si>
    <t>MIG67</t>
  </si>
  <si>
    <t>HALCON MANZANA 14 LT 239</t>
  </si>
  <si>
    <t>MIG68</t>
  </si>
  <si>
    <t>ADA ISABEL</t>
  </si>
  <si>
    <t>CEDROS MANZANA LOTE 13</t>
  </si>
  <si>
    <t>MIG69</t>
  </si>
  <si>
    <t>FRANISCO I MADERO</t>
  </si>
  <si>
    <t xml:space="preserve"> ADA ISABEL FRANCISCO I MADERO</t>
  </si>
  <si>
    <t>MIG70</t>
  </si>
  <si>
    <t>DOMINGUEZ</t>
  </si>
  <si>
    <t>SALOMON</t>
  </si>
  <si>
    <t>PERIFERICO MANZA 17 LOTE 9</t>
  </si>
  <si>
    <t>MIG71</t>
  </si>
  <si>
    <t>FRONTERA NUMERO 18</t>
  </si>
  <si>
    <t>MIG72</t>
  </si>
  <si>
    <t>HUINMANGUILLO</t>
  </si>
  <si>
    <t xml:space="preserve">LUNA </t>
  </si>
  <si>
    <t>CEDRO SIN NUMERO</t>
  </si>
  <si>
    <t>MIG73</t>
  </si>
  <si>
    <t>CRUZ</t>
  </si>
  <si>
    <t>JOSE DEL CARMEN</t>
  </si>
  <si>
    <t>TOLOQUE</t>
  </si>
  <si>
    <t>VICENTE GUERRERO</t>
  </si>
  <si>
    <t>MIG74</t>
  </si>
  <si>
    <t>LUIS DONALDO COLOSIO</t>
  </si>
  <si>
    <t>MIG75</t>
  </si>
  <si>
    <t>DAVID</t>
  </si>
  <si>
    <t>LA CEIBA</t>
  </si>
  <si>
    <t>ANDADOR 10</t>
  </si>
  <si>
    <t>MIG76</t>
  </si>
  <si>
    <t>MORALES</t>
  </si>
  <si>
    <t>ROGELIO RUIZ ROJAS NUMERO 20</t>
  </si>
  <si>
    <t>MIG77</t>
  </si>
  <si>
    <t>PATRICIA</t>
  </si>
  <si>
    <t>CONDORES</t>
  </si>
  <si>
    <t>MIG78</t>
  </si>
  <si>
    <t>CALZADA PRIMERA SECCION</t>
  </si>
  <si>
    <t>CALLEJON AL FONDO</t>
  </si>
  <si>
    <t>MIG79</t>
  </si>
  <si>
    <t>BAUTISTA</t>
  </si>
  <si>
    <t>ARIAS</t>
  </si>
  <si>
    <t>CENTRO CALDERON MARCHENA</t>
  </si>
  <si>
    <t>JONOUTA</t>
  </si>
  <si>
    <t>AQUILES CALDERON MARCHENA</t>
  </si>
  <si>
    <t>MIG80</t>
  </si>
  <si>
    <t>ANDRES</t>
  </si>
  <si>
    <t>SANTANA MARIA PERIFERICO</t>
  </si>
  <si>
    <t>MIG81</t>
  </si>
  <si>
    <t xml:space="preserve">CARDENAS </t>
  </si>
  <si>
    <t xml:space="preserve">CALLE NOE DE LA FLOR </t>
  </si>
  <si>
    <t xml:space="preserve">DOMICILIO </t>
  </si>
  <si>
    <t>MIG82</t>
  </si>
  <si>
    <t>CASTELLANO</t>
  </si>
  <si>
    <t>SANTIAGO</t>
  </si>
  <si>
    <t>VIUDO</t>
  </si>
  <si>
    <t>CALLE ANDROMEDA SIN NUMERO</t>
  </si>
  <si>
    <t>LAS GALAXIAS</t>
  </si>
  <si>
    <t>MIG83</t>
  </si>
  <si>
    <t>CALLE ICOTE NUMERO</t>
  </si>
  <si>
    <t>MIG84</t>
  </si>
  <si>
    <t xml:space="preserve">LOPEZ </t>
  </si>
  <si>
    <t xml:space="preserve">CALLE FRANCISCO I MADERO </t>
  </si>
  <si>
    <t>GENARO VAZQUEZ</t>
  </si>
  <si>
    <t>MIG85</t>
  </si>
  <si>
    <t>CALLE 2 MANZANA 40 LADO NORTE</t>
  </si>
  <si>
    <t>CAÑALES  3</t>
  </si>
  <si>
    <t>CAÑALES 3</t>
  </si>
  <si>
    <t>MIG86</t>
  </si>
  <si>
    <t xml:space="preserve">CORDOVA </t>
  </si>
  <si>
    <t>CALLE 2 NUMERO 79</t>
  </si>
  <si>
    <t>C-11</t>
  </si>
  <si>
    <t>MIG87</t>
  </si>
  <si>
    <t>ALFREDO</t>
  </si>
  <si>
    <t>CALLE AQUILES CALDERON MARCHENA</t>
  </si>
  <si>
    <t>MIG88</t>
  </si>
  <si>
    <t>CALLE TENOSIQUE 203</t>
  </si>
  <si>
    <t>MIG89</t>
  </si>
  <si>
    <t>CASTILLO</t>
  </si>
  <si>
    <t>BROCA</t>
  </si>
  <si>
    <t>CERRADA EL BOSQUE 4</t>
  </si>
  <si>
    <t>MIG90</t>
  </si>
  <si>
    <t>JAVIER</t>
  </si>
  <si>
    <t xml:space="preserve">AVENIDA ROSA CASTILLA MANZANA 7 LOTE 11 Y 12 </t>
  </si>
  <si>
    <t>JOSE ENRRIQUE TORRUCO VERA</t>
  </si>
  <si>
    <t>JOSE ENRIQUE TORRUCO VERA</t>
  </si>
  <si>
    <t>MIG91</t>
  </si>
  <si>
    <t>ARACELI</t>
  </si>
  <si>
    <t>PRIVADA ORQUIDIAS 28</t>
  </si>
  <si>
    <t xml:space="preserve">MIGUEL GARCIA GRACIA </t>
  </si>
  <si>
    <t>MIG92</t>
  </si>
  <si>
    <t>MAURICIO</t>
  </si>
  <si>
    <t>CALLE MOCTEZUMA 24</t>
  </si>
  <si>
    <t>MIG93</t>
  </si>
  <si>
    <t>CALLE MOCTEZUMA 31</t>
  </si>
  <si>
    <t>MIG94</t>
  </si>
  <si>
    <t>CABRERA</t>
  </si>
  <si>
    <t>CALLE PRINCIPAL DE RIO SECO Y MONTAÑA</t>
  </si>
  <si>
    <t xml:space="preserve">RIO SECO Y MONTAÑA </t>
  </si>
  <si>
    <t>MIG95</t>
  </si>
  <si>
    <t>PROLONGACION 27 DE FEBRERO</t>
  </si>
  <si>
    <t>MIG96</t>
  </si>
  <si>
    <t>CALLE ARAVIA 1 MANZANA 22 LOTE 9</t>
  </si>
  <si>
    <t>MIG97</t>
  </si>
  <si>
    <t>MENDEZ</t>
  </si>
  <si>
    <t>CALLE IGNACIO COMONFORT 202</t>
  </si>
  <si>
    <t>MIG98</t>
  </si>
  <si>
    <t xml:space="preserve">CALLE ANDADOR CALANDRIAS MANZANA 11 LOTE 6 </t>
  </si>
  <si>
    <t>MIG99</t>
  </si>
  <si>
    <t>SEPARADA</t>
  </si>
  <si>
    <t>CALLE CERRADA SAN JOSE NUMERO18</t>
  </si>
  <si>
    <t>MIG100</t>
  </si>
  <si>
    <t>CALLE CANDELARIO PRIEGO 01</t>
  </si>
  <si>
    <t>EL GRINGO</t>
  </si>
  <si>
    <t>MIG101</t>
  </si>
  <si>
    <t xml:space="preserve">TABASCO </t>
  </si>
  <si>
    <t>CALLE AURELIO SOSA TORRES 314</t>
  </si>
  <si>
    <t>MIG102</t>
  </si>
  <si>
    <t>CALLE VICENTE GOMEZ FARIAS NUMERO 110</t>
  </si>
  <si>
    <t>MIG103</t>
  </si>
  <si>
    <t>ARMANDO</t>
  </si>
  <si>
    <t xml:space="preserve">CALLE CARRETERA CIRCUITO DEL GOLFO </t>
  </si>
  <si>
    <t>MIG104</t>
  </si>
  <si>
    <t xml:space="preserve">CALLE AVENIDA RETEN CASI FRENTE A LA PRIVADA </t>
  </si>
  <si>
    <t>MIG105</t>
  </si>
  <si>
    <t>MIG106</t>
  </si>
  <si>
    <t>REYES</t>
  </si>
  <si>
    <t>CALLE GREGORIO MENDEZ 160</t>
  </si>
  <si>
    <t>MIG107</t>
  </si>
  <si>
    <t>CALLE MIEL MANZANA NUMERO 7 LOTE 12</t>
  </si>
  <si>
    <t>FRACCIONAMIENTO CAÑALES</t>
  </si>
  <si>
    <t>MIG108</t>
  </si>
  <si>
    <t xml:space="preserve">MEMORIAL </t>
  </si>
  <si>
    <t xml:space="preserve">CALLE DESPUES DEL TALLER </t>
  </si>
  <si>
    <t>EL BAJIO 2DA SECCION</t>
  </si>
  <si>
    <t xml:space="preserve">BAJIO SEGUNDA SECCION </t>
  </si>
  <si>
    <t>MIG109</t>
  </si>
  <si>
    <t>MIGUEL</t>
  </si>
  <si>
    <t>CALLE 2 MANZANA 12 CASA NUMERO897</t>
  </si>
  <si>
    <t>AMPLIACION CAÑALES TERCERA ETAPA</t>
  </si>
  <si>
    <t>AMPIACION CAÑALES TERCERA ETAPA</t>
  </si>
  <si>
    <t>MIG110</t>
  </si>
  <si>
    <t>GUTIERREZ</t>
  </si>
  <si>
    <t>CERRADA 2 MANZANA 2 LOTE 8 CASA 1-1</t>
  </si>
  <si>
    <t>FRACCIONAMIENTO POMOCA</t>
  </si>
  <si>
    <t>MIG111</t>
  </si>
  <si>
    <t>CALLE SAN JOSE NUMERO72</t>
  </si>
  <si>
    <t>MIG112</t>
  </si>
  <si>
    <t>CALLE 5 MANZANA 4 LOTE 75</t>
  </si>
  <si>
    <t>MIG113</t>
  </si>
  <si>
    <t>ARELLANO</t>
  </si>
  <si>
    <t>CALLE RUMANIA V LOTE 13 MANZANA 23</t>
  </si>
  <si>
    <t>MIG114</t>
  </si>
  <si>
    <t xml:space="preserve">VAZQUEZ </t>
  </si>
  <si>
    <t>CALLE CARLOS A MOLINA SIN NUMERO</t>
  </si>
  <si>
    <t>MIG115</t>
  </si>
  <si>
    <t xml:space="preserve">CHABLE </t>
  </si>
  <si>
    <t>CARRASCO</t>
  </si>
  <si>
    <t>CALLE LEONA VICARIO NUMERO 34</t>
  </si>
  <si>
    <t>MIG116</t>
  </si>
  <si>
    <t>LAURA</t>
  </si>
  <si>
    <t>CERRADA SIN NOMBRE SIN NUMERO</t>
  </si>
  <si>
    <t xml:space="preserve">BAJIO PRIMERA SECCION </t>
  </si>
  <si>
    <t>MIG117</t>
  </si>
  <si>
    <t>MIG118</t>
  </si>
  <si>
    <t>CALLE CARLOS A MADRAZO</t>
  </si>
  <si>
    <t>MIG119</t>
  </si>
  <si>
    <t>CALLE RICARDO FLORES MAGON NUMERO 28</t>
  </si>
  <si>
    <t>MIG120</t>
  </si>
  <si>
    <t xml:space="preserve">CALLE RICARDO FLORES MAGON </t>
  </si>
  <si>
    <t>MIG121</t>
  </si>
  <si>
    <t>CALLE SANTOS DEGOLLADO SIN NUMERO</t>
  </si>
  <si>
    <t>MIG122</t>
  </si>
  <si>
    <t>CALLE NARCISO MENDOZA</t>
  </si>
  <si>
    <t>MIG123</t>
  </si>
  <si>
    <t>CALLE NUMERO24 MANZANA 37</t>
  </si>
  <si>
    <t>MIG124</t>
  </si>
  <si>
    <t>MIG125</t>
  </si>
  <si>
    <t>AVENIDA LAS FLORES SIN NUMERO</t>
  </si>
  <si>
    <t>EL BAJIIO PRIMERA SECCION</t>
  </si>
  <si>
    <t xml:space="preserve">EL BAJIO PRIMERA SECCION </t>
  </si>
  <si>
    <t>MIG126</t>
  </si>
  <si>
    <t xml:space="preserve">ECONOLINE </t>
  </si>
  <si>
    <t xml:space="preserve">HERNANDEZ </t>
  </si>
  <si>
    <t xml:space="preserve">DE DIOS </t>
  </si>
  <si>
    <t xml:space="preserve">CALLE ALVARO OBREGON </t>
  </si>
  <si>
    <t xml:space="preserve">CALZADA PRIMERA SECCION </t>
  </si>
  <si>
    <t>MIG127</t>
  </si>
  <si>
    <t xml:space="preserve">CALLE SANTO DEGOLLADO SIN NUMERO </t>
  </si>
  <si>
    <t xml:space="preserve">GUADALUPE </t>
  </si>
  <si>
    <t>MIG128</t>
  </si>
  <si>
    <t xml:space="preserve">MONTEJO </t>
  </si>
  <si>
    <t xml:space="preserve">PEREZ </t>
  </si>
  <si>
    <t xml:space="preserve">CASADA </t>
  </si>
  <si>
    <t xml:space="preserve">CERRADA GUATACAN CON CERRADA DE LOS COCOS </t>
  </si>
  <si>
    <t xml:space="preserve">SANTANA  MARIA PERIFERICO </t>
  </si>
  <si>
    <t xml:space="preserve">SANTA MARIA PERIFERICO </t>
  </si>
  <si>
    <t>MIG129</t>
  </si>
  <si>
    <t xml:space="preserve">UNION LIBRE </t>
  </si>
  <si>
    <t>CALLE JOSE TORRUCO VERA NUMERO 4</t>
  </si>
  <si>
    <t xml:space="preserve">FRACCIONAMIENRO PRIMAVERA </t>
  </si>
  <si>
    <t xml:space="preserve">FRACCIONAMIENTO PRIMAVERA </t>
  </si>
  <si>
    <t>MIG130</t>
  </si>
  <si>
    <t xml:space="preserve">RAMOS </t>
  </si>
  <si>
    <t>CIRCUITO CONDORES MANZANA 8 EDIFICO 6-B</t>
  </si>
  <si>
    <t xml:space="preserve">INFONAVIT DEPORTIVA </t>
  </si>
  <si>
    <t>MIG131</t>
  </si>
  <si>
    <t xml:space="preserve">CALLE 1 CERRADA SIN NUMERO </t>
  </si>
  <si>
    <t xml:space="preserve">SECCION 40 VECINAL </t>
  </si>
  <si>
    <t>MIG132</t>
  </si>
  <si>
    <t>CALLE JOAQUIN CUEVAS NUMERO 635</t>
  </si>
  <si>
    <t>MIG133</t>
  </si>
  <si>
    <t>JORGE</t>
  </si>
  <si>
    <t>CARLOS COLORADO VERA NUMERO 18</t>
  </si>
  <si>
    <t>MIG134</t>
  </si>
  <si>
    <t>CALLE ANDADOR DURAZNO MANZANA 12 LOTE 5</t>
  </si>
  <si>
    <t>JOSE EDUARDO</t>
  </si>
  <si>
    <t>MIG135</t>
  </si>
  <si>
    <t>CALLE FRANCISCO TRUJILLO GURRIA</t>
  </si>
  <si>
    <t>MIG136</t>
  </si>
  <si>
    <t>CHABLE</t>
  </si>
  <si>
    <t>CALLE CERRADA DE REFORMA NUMERO 661</t>
  </si>
  <si>
    <t>MIG137</t>
  </si>
  <si>
    <t>MAY</t>
  </si>
  <si>
    <t>CALLE FRANCISCO GONZALEZ BOCANEGRA</t>
  </si>
  <si>
    <t>EMILIANO ZAPATA</t>
  </si>
  <si>
    <t>MIG138</t>
  </si>
  <si>
    <t>SEBASTIAN</t>
  </si>
  <si>
    <t>GRACIELA PINTADO DE MADRAZO</t>
  </si>
  <si>
    <t>FRACCIONAMIENTO ORO VERDE</t>
  </si>
  <si>
    <t>EL BAJIO CERRADA LAS GARDENIAS</t>
  </si>
  <si>
    <t>MIG139</t>
  </si>
  <si>
    <t>AGUILAR</t>
  </si>
  <si>
    <t>CALLE ABOSOLO NUMERO 122</t>
  </si>
  <si>
    <t>MIG140</t>
  </si>
  <si>
    <t>CALLE XICOTENCATL</t>
  </si>
  <si>
    <t>MIG141</t>
  </si>
  <si>
    <t>AMPLIACION CALLE MELAZA MANZANA 6 LOTE NUMERO 7</t>
  </si>
  <si>
    <t>FRACCIONAMIENTO CAÑALES PRIMERA</t>
  </si>
  <si>
    <t>MIG142</t>
  </si>
  <si>
    <t>MARIA JESUS</t>
  </si>
  <si>
    <t>CALLE CUAUHTEMOC NUMERO 1002</t>
  </si>
  <si>
    <t>MIG143</t>
  </si>
  <si>
    <t>RICARDEZ</t>
  </si>
  <si>
    <t xml:space="preserve">CALLE CALLEJON DEL MUERTO NUMERO 9 </t>
  </si>
  <si>
    <t>MIG144</t>
  </si>
  <si>
    <t xml:space="preserve">CALLE CONSTANCIO CASAO </t>
  </si>
  <si>
    <t>CALZADA</t>
  </si>
  <si>
    <t>MIG145</t>
  </si>
  <si>
    <t>CALLE SANCHEZ MAGALLANES NUMERO 634</t>
  </si>
  <si>
    <t>MIG146</t>
  </si>
  <si>
    <t>CALLE ANDADOR MAGUEY MANZANA 20 LOTE NUMERO 13</t>
  </si>
  <si>
    <t xml:space="preserve">INVITAB PASO Y PLAYA </t>
  </si>
  <si>
    <t>INVITAB PASO Y PLAYA</t>
  </si>
  <si>
    <t>MIG147</t>
  </si>
  <si>
    <t>CALLE FRANCISCO I MADERO NUMERO 704 A</t>
  </si>
  <si>
    <t>MIG148</t>
  </si>
  <si>
    <t>ALPUCHE</t>
  </si>
  <si>
    <t>CALLE ANDADOR EL FRIJOL MANZANA 7 LOTE NUMERO 30</t>
  </si>
  <si>
    <t>INVITAB</t>
  </si>
  <si>
    <t>MIG149</t>
  </si>
  <si>
    <t>MIG150</t>
  </si>
  <si>
    <t>MIG151</t>
  </si>
  <si>
    <t>CALLE CERRADA DE AURELIO SOSA TORRES 20</t>
  </si>
  <si>
    <t>MIG152</t>
  </si>
  <si>
    <t xml:space="preserve">CALLE ANDRES SANCHEZ MAGALLANES </t>
  </si>
  <si>
    <t>MIG153</t>
  </si>
  <si>
    <t xml:space="preserve">CALLE PRINCIPAL </t>
  </si>
  <si>
    <t>SANTANA PRIMERA SECCION A</t>
  </si>
  <si>
    <t>MIG154</t>
  </si>
  <si>
    <t>MARGARITA</t>
  </si>
  <si>
    <t>CALLE 2 DE ABRIL CASA NUMERO 2</t>
  </si>
  <si>
    <t>MIG155</t>
  </si>
  <si>
    <t xml:space="preserve">CALLE FRACCIONAMIENTO TRUJILLO GURRIA </t>
  </si>
  <si>
    <t>MIG156</t>
  </si>
  <si>
    <t>CALLE RAMON SOSA TORRES NUMERO 309</t>
  </si>
  <si>
    <t>MIG157</t>
  </si>
  <si>
    <t>ALCUDIA</t>
  </si>
  <si>
    <t>CALLE SEGUNDA CERRADA DEL RETEN SIN NUMERO</t>
  </si>
  <si>
    <t>OCAMPO</t>
  </si>
  <si>
    <t>MIG158</t>
  </si>
  <si>
    <t>LEYDI</t>
  </si>
  <si>
    <t xml:space="preserve">CALLE CARLOS A MOLINA NUMERO 12 </t>
  </si>
  <si>
    <t>ELPALMAR</t>
  </si>
  <si>
    <t>MIG159</t>
  </si>
  <si>
    <t>ROSA MARIA</t>
  </si>
  <si>
    <t>CALLE CHACHALACA NUMERO 129</t>
  </si>
  <si>
    <t>MIG160</t>
  </si>
  <si>
    <t>CALLE AVENIDA CAÑAVERAL NUMERO 5 LOTE NUMERO 50</t>
  </si>
  <si>
    <t>MIG161</t>
  </si>
  <si>
    <t>CALLE AGUASOL</t>
  </si>
  <si>
    <t>MIG162</t>
  </si>
  <si>
    <t>GIL</t>
  </si>
  <si>
    <t>MOISES</t>
  </si>
  <si>
    <t>CALLE ERNESTO AGUIRRE COLORADO</t>
  </si>
  <si>
    <t>MIG163</t>
  </si>
  <si>
    <t>ANDADOR TULIPANES LOTE NUMERO 7</t>
  </si>
  <si>
    <t>7 DE OCTUBRE</t>
  </si>
  <si>
    <t>MIG164</t>
  </si>
  <si>
    <t>CALLE CERRADA SAN PEDRO NUMERO 598</t>
  </si>
  <si>
    <t>MIG165</t>
  </si>
  <si>
    <t xml:space="preserve">CALLE PILONCILLO MANZANA 3 LOTE 4 </t>
  </si>
  <si>
    <t>CAÑALES PRIMERA</t>
  </si>
  <si>
    <t>MIG166</t>
  </si>
  <si>
    <t xml:space="preserve">CALLE EL CAMINERO SIN NUMERO </t>
  </si>
  <si>
    <t>CARLOS PECILLER CAMARA SAHOP</t>
  </si>
  <si>
    <t>CARLOS PELLICER CAMARA SAHOP</t>
  </si>
  <si>
    <t>MIG167</t>
  </si>
  <si>
    <t>HERRERA</t>
  </si>
  <si>
    <t>CALLE ARABIA</t>
  </si>
  <si>
    <t>MIG168</t>
  </si>
  <si>
    <t>ZAPATA</t>
  </si>
  <si>
    <t>CALLE 5 DE MAYO ESQUINA CARLOS MOLINA</t>
  </si>
  <si>
    <t>PALMAR</t>
  </si>
  <si>
    <t>MIG169</t>
  </si>
  <si>
    <t>CALLE VICENTE SUAREZ NUMERO 414</t>
  </si>
  <si>
    <t xml:space="preserve">NUEVO PROGRESO </t>
  </si>
  <si>
    <t>MIG170</t>
  </si>
  <si>
    <t>JUAN CARLOS</t>
  </si>
  <si>
    <t xml:space="preserve">CALLE SANTOS DEGOLLADO SIN NUMERO </t>
  </si>
  <si>
    <t>MIG171</t>
  </si>
  <si>
    <t>TRINIDAD</t>
  </si>
  <si>
    <t>CANDELARIA</t>
  </si>
  <si>
    <t xml:space="preserve">CALLE PRINCIPAL SIN NUMERO </t>
  </si>
  <si>
    <t>SANTA LUCIA</t>
  </si>
  <si>
    <t>MIG172</t>
  </si>
  <si>
    <t xml:space="preserve">CALLE SECCION 31 CASA NUMERO 2 </t>
  </si>
  <si>
    <t>PETROLERA</t>
  </si>
  <si>
    <t>MIG173</t>
  </si>
  <si>
    <t>MARLENE</t>
  </si>
  <si>
    <t>ANDADOR SAUCE ORIENTE MANZANA 15 LOTE NUMERO 15</t>
  </si>
  <si>
    <t>MIG174</t>
  </si>
  <si>
    <t xml:space="preserve">CALLE SIN NUMERO PRINCIPAL </t>
  </si>
  <si>
    <t>MIG175</t>
  </si>
  <si>
    <t>VERONICA</t>
  </si>
  <si>
    <t>CALLE BENGALA MANZANA 36 LOTE 23</t>
  </si>
  <si>
    <t>CAÑALES SEGUNDA</t>
  </si>
  <si>
    <t>MIG176</t>
  </si>
  <si>
    <t>CALLE CERRADA DE IGNACIO GUTIERREZ CUARTA</t>
  </si>
  <si>
    <t>MIG177</t>
  </si>
  <si>
    <t>CALLE PORFIRIO DIAZ 623</t>
  </si>
  <si>
    <t>MIG178</t>
  </si>
  <si>
    <t xml:space="preserve">CERRADA DE LA CALLE 27 DE FEBRERO </t>
  </si>
  <si>
    <t>MIG179</t>
  </si>
  <si>
    <t xml:space="preserve">CALLE ARABIA QUINTA MANZANA 32 SIN NUMERO </t>
  </si>
  <si>
    <t>MIG180</t>
  </si>
  <si>
    <t>CALLE FRANCISCO VILLA</t>
  </si>
  <si>
    <t>QUINTIN ARAUZ</t>
  </si>
  <si>
    <t>MIG181</t>
  </si>
  <si>
    <t xml:space="preserve">CERRADA LAS CAROLINAS SIN NUMERO </t>
  </si>
  <si>
    <t>MIG182</t>
  </si>
  <si>
    <t>CALLE MIGUEL ORRICO DE LOS LLANOS NUMERO 7</t>
  </si>
  <si>
    <t>CARLOS PECILLER CAMARA</t>
  </si>
  <si>
    <t>CARLOS PELLICER CAMARA</t>
  </si>
  <si>
    <t>MIG183</t>
  </si>
  <si>
    <t xml:space="preserve">CALLE VIA LACTEA SIN NUMERO </t>
  </si>
  <si>
    <t>MIG184</t>
  </si>
  <si>
    <t>CALLE RAMON LOPEZ VELARDE NUMERO 409</t>
  </si>
  <si>
    <t>MIG185</t>
  </si>
  <si>
    <t>CALLE JUAN ESCUTIA NUMERO 15</t>
  </si>
  <si>
    <t>MIG186</t>
  </si>
  <si>
    <t>AVENIDA CAÑAVERAL MANZANA 6 LOTE 73</t>
  </si>
  <si>
    <t>MIG187</t>
  </si>
  <si>
    <t>MARIBEL</t>
  </si>
  <si>
    <t xml:space="preserve">CALLE PRIVADA PALMA REAL MANZANA 201 LOTE 114 </t>
  </si>
  <si>
    <t xml:space="preserve">FRACCIONAMIENTO EL ENCANTO </t>
  </si>
  <si>
    <t>FRACCIONAMIENTO EL ENCANTO</t>
  </si>
  <si>
    <t>MIG188</t>
  </si>
  <si>
    <t>MAGAÑA</t>
  </si>
  <si>
    <t>EL BAJIO SEGUNDA SECCION</t>
  </si>
  <si>
    <t>MIG189</t>
  </si>
  <si>
    <t xml:space="preserve">CALLE BUGAMBILIA CASA NUMERO 10 </t>
  </si>
  <si>
    <t>EL BAJIO PRIMERA SECCION</t>
  </si>
  <si>
    <t>MIG190</t>
  </si>
  <si>
    <t>GERONIMO</t>
  </si>
  <si>
    <t xml:space="preserve">CALLE ARAVIA NUMERO 1 </t>
  </si>
  <si>
    <t>MIG191</t>
  </si>
  <si>
    <t>CALLE JOSEFA ORTIZ DE DOMINGUEZ</t>
  </si>
  <si>
    <t>MIG192</t>
  </si>
  <si>
    <t>CALLE CERRADA DEL BOSQUE NUMERO 4</t>
  </si>
  <si>
    <t>MIG193</t>
  </si>
  <si>
    <t>CALLE SANCHEZ MAGALLES NUMERO 145</t>
  </si>
  <si>
    <t>MIG194</t>
  </si>
  <si>
    <t>CALLE CERRADA CARLOS MOLINA NUMERO 18</t>
  </si>
  <si>
    <t>MIG195</t>
  </si>
  <si>
    <t>CALLE EMILIANO ZAPATA CERRADA NUMERO 542</t>
  </si>
  <si>
    <t>MIG196</t>
  </si>
  <si>
    <t xml:space="preserve">CALLE ABRAHAM BANDALA NUMERO 729 </t>
  </si>
  <si>
    <t>MIG197</t>
  </si>
  <si>
    <t>JORGE ALBERTO</t>
  </si>
  <si>
    <t>CALLE PERIFERICO CARLOS A MOLINA NUMERO 40</t>
  </si>
  <si>
    <t>LA VEREDA</t>
  </si>
  <si>
    <t>MIG198</t>
  </si>
  <si>
    <t xml:space="preserve">ALEJANDRO </t>
  </si>
  <si>
    <t>CARRETERA CARDENAS - COMALCALCO KILOMETRO 3</t>
  </si>
  <si>
    <t>MIG199</t>
  </si>
  <si>
    <t>CALLE EL LIMON NUMERO 22</t>
  </si>
  <si>
    <t>MIG200</t>
  </si>
  <si>
    <t>CALLE GUAYACAN NUMERO 77</t>
  </si>
  <si>
    <t>JARDINES DE TABASCO</t>
  </si>
  <si>
    <t>MIG201</t>
  </si>
  <si>
    <t>ADRIANA</t>
  </si>
  <si>
    <t xml:space="preserve">CALLE JUSTO MARCHENA SIN NUMERO </t>
  </si>
  <si>
    <t>MIG202</t>
  </si>
  <si>
    <t>CALLE RIO SECO Y MONTAÑA</t>
  </si>
  <si>
    <t>MIG203</t>
  </si>
  <si>
    <t>CALLE NUMERO 13 TECNOCHTITAL MANZANA 12 LOTE NUMERO 9</t>
  </si>
  <si>
    <t xml:space="preserve">AMPLIACION CAÑALES TERCERA ETAPA </t>
  </si>
  <si>
    <t>MIG204</t>
  </si>
  <si>
    <t>CALLE ABRAHAM BANDALA NUMERO 520 LOCAL C</t>
  </si>
  <si>
    <t>MIG205</t>
  </si>
  <si>
    <t>RAMON</t>
  </si>
  <si>
    <t>CALLE SANCHEZ MAGAÑANES NUMERO 327</t>
  </si>
  <si>
    <t>MIG206</t>
  </si>
  <si>
    <t>JULIO CESAR</t>
  </si>
  <si>
    <t>CALLE CERRADA DE QUERUBIN FERNANDEZ</t>
  </si>
  <si>
    <t>CALZADA PRIMERA SECCION SUR</t>
  </si>
  <si>
    <t>MIG207</t>
  </si>
  <si>
    <t>CANDELARIO</t>
  </si>
  <si>
    <t>BENITO JUAREZ NUMERO 203</t>
  </si>
  <si>
    <t>MIG208</t>
  </si>
  <si>
    <t>JORGE LUIS</t>
  </si>
  <si>
    <t xml:space="preserve">CALLE GUAYACAN SIN NUMERO </t>
  </si>
  <si>
    <t xml:space="preserve">ADA ISABEL </t>
  </si>
  <si>
    <t>MIG209</t>
  </si>
  <si>
    <t>PARAISO</t>
  </si>
  <si>
    <t>FLORES</t>
  </si>
  <si>
    <t>FRANCISCO I MADERO SEGUNDA SECCION</t>
  </si>
  <si>
    <t>CARRETERA VECINAL PARAISO COMALCALCO SIN NUMERO</t>
  </si>
  <si>
    <t>MIERCOLES</t>
  </si>
  <si>
    <t>MIG210</t>
  </si>
  <si>
    <t>CARRETERA A LAS FLORES</t>
  </si>
  <si>
    <t>EL ESCRIBANO</t>
  </si>
  <si>
    <t>ESCRIBANO</t>
  </si>
  <si>
    <t>MIG211</t>
  </si>
  <si>
    <t xml:space="preserve">JAVIER </t>
  </si>
  <si>
    <t xml:space="preserve">CALLEJON MEXICANO S/N </t>
  </si>
  <si>
    <t>MIG212</t>
  </si>
  <si>
    <t>CALLE MIGUEL HIDALGO</t>
  </si>
  <si>
    <t>AGUASOL</t>
  </si>
  <si>
    <t>MIG213</t>
  </si>
  <si>
    <t>CALLE 8 DE OCTUBRE NUMERO 338</t>
  </si>
  <si>
    <t>CARRETERA VECINAL PARAISO COMALCALCO</t>
  </si>
  <si>
    <t>MIG214</t>
  </si>
  <si>
    <t>PROLONGACION MELCHOR OCAMPO 1459 A</t>
  </si>
  <si>
    <t>EL LIMONCITO</t>
  </si>
  <si>
    <t>MIG215</t>
  </si>
  <si>
    <t>CARRETERA A LA DEPORTIVA</t>
  </si>
  <si>
    <t>EL PENJAMO</t>
  </si>
  <si>
    <t>MIG216</t>
  </si>
  <si>
    <t>AVALOS</t>
  </si>
  <si>
    <t>IZQUIERDO</t>
  </si>
  <si>
    <t>CALLE ZARAGOZA NUMERO 614</t>
  </si>
  <si>
    <t>MIG217</t>
  </si>
  <si>
    <t>CALLE NUEVO LEON MANZANA 4 LOTE 77</t>
  </si>
  <si>
    <t>LA CONTINUIDAD</t>
  </si>
  <si>
    <t>MIG218</t>
  </si>
  <si>
    <t>COLLADO</t>
  </si>
  <si>
    <t>CALLE LOS TINTOS NUMERO 124</t>
  </si>
  <si>
    <t>MIG219</t>
  </si>
  <si>
    <t xml:space="preserve">MOCTEZUMA PRIMERA SECCION </t>
  </si>
  <si>
    <t>MOCTEZUMA PRIMERA SECCION</t>
  </si>
  <si>
    <t>MIG220</t>
  </si>
  <si>
    <t>MIG221</t>
  </si>
  <si>
    <t>CALLE IGNACIO COMONFORT NUMERO 513</t>
  </si>
  <si>
    <t>MIG222</t>
  </si>
  <si>
    <t xml:space="preserve">DOMINGUEZ </t>
  </si>
  <si>
    <t>CALLE COMONFORT NUMERO 513 A</t>
  </si>
  <si>
    <t>MIG223</t>
  </si>
  <si>
    <t>ENTRADA A LA RINCONADA</t>
  </si>
  <si>
    <t>LAS FLORES PRIMERA SECCION</t>
  </si>
  <si>
    <t xml:space="preserve">LAS FLORES PRIMERA SECCION </t>
  </si>
  <si>
    <t>MIG224</t>
  </si>
  <si>
    <t>CALLE 5 DE MAYO</t>
  </si>
  <si>
    <t>MIG225</t>
  </si>
  <si>
    <t>MIG226</t>
  </si>
  <si>
    <t xml:space="preserve">ALCUDIA </t>
  </si>
  <si>
    <t>ENTRADA LOS NARANJOS</t>
  </si>
  <si>
    <t>MIG227</t>
  </si>
  <si>
    <t>SEGUNDA ENTRADA 18 DE MARZO</t>
  </si>
  <si>
    <t>LOS COQUITOS</t>
  </si>
  <si>
    <t>MIG228</t>
  </si>
  <si>
    <t>CALLE LA MADRID SIN NUMERO</t>
  </si>
  <si>
    <t>EL BELLOTE</t>
  </si>
  <si>
    <t>MIG229</t>
  </si>
  <si>
    <t>BULEVARD ANTONIO ROMERO ZURITA</t>
  </si>
  <si>
    <t>MIG230</t>
  </si>
  <si>
    <t>CARLOS</t>
  </si>
  <si>
    <t>MIG231</t>
  </si>
  <si>
    <t>LA MERCED REAL SIN NUMERO</t>
  </si>
  <si>
    <t>MIG232</t>
  </si>
  <si>
    <t>PROLONGACION 5 DE MAYO INTERIOR SIN NUMERO</t>
  </si>
  <si>
    <t xml:space="preserve">EL LIMON </t>
  </si>
  <si>
    <t>MIG233</t>
  </si>
  <si>
    <t>COMALCALCO</t>
  </si>
  <si>
    <t>VAZQUEZ</t>
  </si>
  <si>
    <t>CALLE LAZARO CARDENAS DEL RIO SIN NUMERO</t>
  </si>
  <si>
    <t xml:space="preserve">NORTE PRIMERA SECCION </t>
  </si>
  <si>
    <t>NORTE PRIMERA SECCION</t>
  </si>
  <si>
    <t>MIG234</t>
  </si>
  <si>
    <t xml:space="preserve">FUENTES </t>
  </si>
  <si>
    <t>CARRETERA FEDERAL COMALCALCO PARAISO SIN NUMERO</t>
  </si>
  <si>
    <t>MIG235</t>
  </si>
  <si>
    <t>GALLEGOS</t>
  </si>
  <si>
    <t xml:space="preserve">JOSE MARIA MORELOS </t>
  </si>
  <si>
    <t>MIG236</t>
  </si>
  <si>
    <t xml:space="preserve">SANCHEZ </t>
  </si>
  <si>
    <t xml:space="preserve">ENTRADA LA PASADITA </t>
  </si>
  <si>
    <t>LA MADRID EL BELLOTE</t>
  </si>
  <si>
    <t>MIG237</t>
  </si>
  <si>
    <t>MENDOZA</t>
  </si>
  <si>
    <t>MIG238</t>
  </si>
  <si>
    <t>CENTLA</t>
  </si>
  <si>
    <t>ENTRADA EL MORRAL SIN NUMERO</t>
  </si>
  <si>
    <t>JALAPITA SIN NUMERO</t>
  </si>
  <si>
    <t>MIG239</t>
  </si>
  <si>
    <t xml:space="preserve">GONZALEZ </t>
  </si>
  <si>
    <t>CALLE MELCHOR OCAMPONUMERO 1206</t>
  </si>
  <si>
    <t>MIG240</t>
  </si>
  <si>
    <t>ENTRADA LA RINCONADA</t>
  </si>
  <si>
    <t>MIG241</t>
  </si>
  <si>
    <t>CARRETERA HERNANDEZ CARRILLO 310</t>
  </si>
  <si>
    <t>MIG242</t>
  </si>
  <si>
    <t>ENTRADA SAN SEBASTIAN</t>
  </si>
  <si>
    <t>MIG243</t>
  </si>
  <si>
    <t>CALLE AUGUSTO HERNANDEZ OLIVE</t>
  </si>
  <si>
    <t>VILLA PUERTO CEIBA</t>
  </si>
  <si>
    <t>MIG244</t>
  </si>
  <si>
    <t>CALLE JORGE ANDRES GARCIA FERNANDEZ</t>
  </si>
  <si>
    <t>MIG245</t>
  </si>
  <si>
    <t>ENTRADA LA RINCORADA</t>
  </si>
  <si>
    <t>MIG246</t>
  </si>
  <si>
    <t>ENTRADA AL TEMPLO</t>
  </si>
  <si>
    <t>MIG247</t>
  </si>
  <si>
    <t>CASTELLANOS</t>
  </si>
  <si>
    <t>CARRETERA A DOS BOCAS</t>
  </si>
  <si>
    <t>MIG248</t>
  </si>
  <si>
    <t>ANGULO</t>
  </si>
  <si>
    <t>MIG249</t>
  </si>
  <si>
    <t>CALLE GALEANA NUMERO 306</t>
  </si>
  <si>
    <t>CALLE ZARAGOZA</t>
  </si>
  <si>
    <t>MIG250</t>
  </si>
  <si>
    <t>MIG251</t>
  </si>
  <si>
    <t>ROGELIO</t>
  </si>
  <si>
    <t>CARRETERA A LA BARRA SIN NUMERO</t>
  </si>
  <si>
    <t>MIG252</t>
  </si>
  <si>
    <t xml:space="preserve">ENTRADA EL MORAL SIN NUMERO </t>
  </si>
  <si>
    <t>JALAPITA</t>
  </si>
  <si>
    <t>RETRASO 2</t>
  </si>
  <si>
    <t>MIG253</t>
  </si>
  <si>
    <t>MIG254</t>
  </si>
  <si>
    <t>MARIA GUADALUPE</t>
  </si>
  <si>
    <t>CALLE 2 DE ABRIL NUMERO 716</t>
  </si>
  <si>
    <t>MIG255</t>
  </si>
  <si>
    <t>CALLE 2 DE ABRIL NUMERO 510</t>
  </si>
  <si>
    <t>MIG256</t>
  </si>
  <si>
    <t>MARQUEZ</t>
  </si>
  <si>
    <t>CALLE DEL PANTEON SIN NUMERO</t>
  </si>
  <si>
    <t xml:space="preserve">CHILTEPEC SECCION BANCO </t>
  </si>
  <si>
    <t>CHILTEPEC SECCION BANCO</t>
  </si>
  <si>
    <t>MIG257</t>
  </si>
  <si>
    <t>ENTRADA DE LA PISTA SIN NUMERO</t>
  </si>
  <si>
    <t>PENJAMO</t>
  </si>
  <si>
    <t>MIG258</t>
  </si>
  <si>
    <t>AVENIDA DOS BOCAS MANZANA 8 LOTE 12</t>
  </si>
  <si>
    <t>NUEVO TORNO LARGO</t>
  </si>
  <si>
    <t>MIG259</t>
  </si>
  <si>
    <t>CALLE LA ALMEJA 3</t>
  </si>
  <si>
    <t>MIG260</t>
  </si>
  <si>
    <t>PUERTO CEIBA CHILTEPEC</t>
  </si>
  <si>
    <t>CARRETERA VENUSTIANO CARRANZA</t>
  </si>
  <si>
    <t>MIG261</t>
  </si>
  <si>
    <t>MIG262</t>
  </si>
  <si>
    <t>PRIMERA CERRADA DE MELCHOR OCAMPO SIN NUMERO</t>
  </si>
  <si>
    <t>MIG263</t>
  </si>
  <si>
    <t>SEGURA</t>
  </si>
  <si>
    <t>CALLE LOS PESCADORES</t>
  </si>
  <si>
    <t>MIG264</t>
  </si>
  <si>
    <t>CARRETERA A JALAPITA SIN NUMERO</t>
  </si>
  <si>
    <t>CHILTEPEC SECCION TANQUE</t>
  </si>
  <si>
    <t>MIG265</t>
  </si>
  <si>
    <t>CALLE LOS SAMANES</t>
  </si>
  <si>
    <t>MIG266</t>
  </si>
  <si>
    <t>CALLE HERNANDEZ MAGAÑA NUMERO 83</t>
  </si>
  <si>
    <t xml:space="preserve">FRACCIONAMIENTO CARLOS A MADRAZO BECERRA </t>
  </si>
  <si>
    <t>FRACCIONAMIENTO CARLOS A MADRAZO BECERRA</t>
  </si>
  <si>
    <t>MIG267</t>
  </si>
  <si>
    <t>ECOLINE</t>
  </si>
  <si>
    <t>GUAYO 3RA SECCION</t>
  </si>
  <si>
    <t>MIG268</t>
  </si>
  <si>
    <t>ROMERO</t>
  </si>
  <si>
    <t>REYES HERNANDEZ SEGUNDA SECCION</t>
  </si>
  <si>
    <t>TECOLUTILLA</t>
  </si>
  <si>
    <t>ALDAMA</t>
  </si>
  <si>
    <t>MIG269</t>
  </si>
  <si>
    <t>MANUEL</t>
  </si>
  <si>
    <t>VILLA ALDAMA</t>
  </si>
  <si>
    <t>MOLEROS SIN NUMERO</t>
  </si>
  <si>
    <t>MIG270</t>
  </si>
  <si>
    <t>GUAYO PRIMERA SECCION</t>
  </si>
  <si>
    <t>SAN JOSE COLONIAL</t>
  </si>
  <si>
    <t>MIG271</t>
  </si>
  <si>
    <t xml:space="preserve">LAZARO CARDENAS TERCERA </t>
  </si>
  <si>
    <t>MIG272</t>
  </si>
  <si>
    <t>NICOLAS BRAVO</t>
  </si>
  <si>
    <t>FRANCISCO MADERO</t>
  </si>
  <si>
    <t>MIG273</t>
  </si>
  <si>
    <t>TUPILQUILLO</t>
  </si>
  <si>
    <t>A MADERO SIN NUMERO</t>
  </si>
  <si>
    <t>MIG274</t>
  </si>
  <si>
    <t>PRINCIPAL SIN NUMERO</t>
  </si>
  <si>
    <t>FRANCISCO Y MADERO SEGUNDA SECC</t>
  </si>
  <si>
    <t>MIG275</t>
  </si>
  <si>
    <t>CUNDUACAN</t>
  </si>
  <si>
    <t>REFORMA</t>
  </si>
  <si>
    <t>MIG276</t>
  </si>
  <si>
    <t>ALVARADO</t>
  </si>
  <si>
    <t>LEYVA</t>
  </si>
  <si>
    <t>CARLOS GREENE CUARTA SECCION</t>
  </si>
  <si>
    <t>ARENA TERCERA SECCION</t>
  </si>
  <si>
    <t>MIG277</t>
  </si>
  <si>
    <t>ARROYO HONDO CUARTA SIN NUMERO</t>
  </si>
  <si>
    <t>MIG278</t>
  </si>
  <si>
    <t>LEON ZARATE PRIMERA</t>
  </si>
  <si>
    <t>VILLA ALDEMA</t>
  </si>
  <si>
    <t>MIG279</t>
  </si>
  <si>
    <t>SARGENTO LOPEZ PRIMERA SECCION</t>
  </si>
  <si>
    <t>A LA LUCHA</t>
  </si>
  <si>
    <t>MIG280</t>
  </si>
  <si>
    <t>MIG281</t>
  </si>
  <si>
    <t>MARIA DEL ROSARIO</t>
  </si>
  <si>
    <t>MIG282</t>
  </si>
  <si>
    <t>CANO</t>
  </si>
  <si>
    <t>DALILA</t>
  </si>
  <si>
    <t>SARGENTO LOPEZ TERCERA</t>
  </si>
  <si>
    <t>SAN JORGE</t>
  </si>
  <si>
    <t>MIG283</t>
  </si>
  <si>
    <t>FLORENTINO</t>
  </si>
  <si>
    <t>MIG284</t>
  </si>
  <si>
    <t>MIGUEL HIDALGO</t>
  </si>
  <si>
    <t>EL CARMEN</t>
  </si>
  <si>
    <t>MIG285</t>
  </si>
  <si>
    <t>LA RINCONADA</t>
  </si>
  <si>
    <t>ALA UNION</t>
  </si>
  <si>
    <t>MIG286</t>
  </si>
  <si>
    <t>ANDRADE</t>
  </si>
  <si>
    <t>GREGORIO MENDEZ</t>
  </si>
  <si>
    <t>MIG287</t>
  </si>
  <si>
    <t>WILSON</t>
  </si>
  <si>
    <t>CHILTEPEC SIN NUMERO</t>
  </si>
  <si>
    <t>CHILTEPEC</t>
  </si>
  <si>
    <t>MIG288</t>
  </si>
  <si>
    <t>DOS BOCAS</t>
  </si>
  <si>
    <t>MIG289</t>
  </si>
  <si>
    <t>TOMAS GARRIDO CANABAL SIN NUMERO</t>
  </si>
  <si>
    <t>MIG290</t>
  </si>
  <si>
    <t>LAZARO</t>
  </si>
  <si>
    <t>CONASUPO SIN NUMERO</t>
  </si>
  <si>
    <t>MIG291</t>
  </si>
  <si>
    <t>PUERTO CEIBA</t>
  </si>
  <si>
    <t>VILLA PUERTA CEIBA</t>
  </si>
  <si>
    <t>MIG292</t>
  </si>
  <si>
    <t>MORRAL</t>
  </si>
  <si>
    <t>MIG293</t>
  </si>
  <si>
    <t>CUPIL</t>
  </si>
  <si>
    <t>GALMICHE</t>
  </si>
  <si>
    <t>AQUILES SERDAN</t>
  </si>
  <si>
    <t>ALQUILES SERDAN</t>
  </si>
  <si>
    <t>MIG294</t>
  </si>
  <si>
    <t>MARCO ANTONIO</t>
  </si>
  <si>
    <t>SAN JUAN</t>
  </si>
  <si>
    <t>MIG295</t>
  </si>
  <si>
    <t>FRONTERA</t>
  </si>
  <si>
    <t>MIG296</t>
  </si>
  <si>
    <t>LANBANO CORREA</t>
  </si>
  <si>
    <t>MIG297</t>
  </si>
  <si>
    <t>VICENTE</t>
  </si>
  <si>
    <t>EL ABULON LOTE 15 MZA 8</t>
  </si>
  <si>
    <t>MIG298</t>
  </si>
  <si>
    <t>LOS PESCADORES SIN NUMERO</t>
  </si>
  <si>
    <t>MIG299</t>
  </si>
  <si>
    <t>CALLE IGNACIO RAMIREZ 109</t>
  </si>
  <si>
    <t>MIG300</t>
  </si>
  <si>
    <t>CALLE FRANCISCO TRIJILLO GARCIA</t>
  </si>
  <si>
    <t>QUINTIN ARAUZ SIN NUMERO</t>
  </si>
  <si>
    <t>MIG301</t>
  </si>
  <si>
    <t>CARRIZAL SECCION MONTAÑA</t>
  </si>
  <si>
    <t>MIG302</t>
  </si>
  <si>
    <t>SECCION MONTAÑITA</t>
  </si>
  <si>
    <t>PUERTO CEIBA CARRIZAL</t>
  </si>
  <si>
    <t xml:space="preserve">PUERTO CEIBA CARRIZAL </t>
  </si>
  <si>
    <t>MIG303</t>
  </si>
  <si>
    <t>CALLE IGNACIO ALLENDE</t>
  </si>
  <si>
    <t>DIANA LAURA</t>
  </si>
  <si>
    <t xml:space="preserve">DIANA LAURA </t>
  </si>
  <si>
    <t>MIG304</t>
  </si>
  <si>
    <t>MIG305</t>
  </si>
  <si>
    <t>CALLE LAS FLORES</t>
  </si>
  <si>
    <t>CARRIZAL PUERTO CEIBA</t>
  </si>
  <si>
    <t>MIG306</t>
  </si>
  <si>
    <t>LUIS ENRIQUE</t>
  </si>
  <si>
    <t>CALLE LOS PESCADORES SIN NUMERO</t>
  </si>
  <si>
    <t>PERTO CEIBA CARIZAL</t>
  </si>
  <si>
    <t>MIG307</t>
  </si>
  <si>
    <t>MIG308</t>
  </si>
  <si>
    <t>CALLE CARRIZAL SIN NUMERO</t>
  </si>
  <si>
    <t xml:space="preserve">VILLA PUERTO CEIBA </t>
  </si>
  <si>
    <t>MIG309</t>
  </si>
  <si>
    <t>CALLE MECOACAN SIN NUMERO</t>
  </si>
  <si>
    <t>MIG310</t>
  </si>
  <si>
    <t>CARRETERA CHILTEPEC</t>
  </si>
  <si>
    <t>JOSE MARIA MORELOS BELLOTE</t>
  </si>
  <si>
    <t>MIG311</t>
  </si>
  <si>
    <t>CARRETERA CHILTEPEC SIN NUMERO</t>
  </si>
  <si>
    <t>JOSE MARIA MORELOS</t>
  </si>
  <si>
    <t>MIG312</t>
  </si>
  <si>
    <t>CARRETERA A CHILTEPEC</t>
  </si>
  <si>
    <t>JOSE MARIA MORELOS EL BELLOTE</t>
  </si>
  <si>
    <t>MIG313</t>
  </si>
  <si>
    <t>CARRETERA A CHILTEPEC SIN NUMERO</t>
  </si>
  <si>
    <t>MIG314</t>
  </si>
  <si>
    <t>ACCESO A PARCELA SIN NUMERO</t>
  </si>
  <si>
    <t>MIG315</t>
  </si>
  <si>
    <t>MIG316</t>
  </si>
  <si>
    <t>MIG317</t>
  </si>
  <si>
    <t>ENTRADA SOC COORPORATIVA</t>
  </si>
  <si>
    <t>MIG318</t>
  </si>
  <si>
    <t>CALLE DEL PANTEON</t>
  </si>
  <si>
    <t>MIG319</t>
  </si>
  <si>
    <t>CARRETERA PRINCIPAL SIN NUMERO</t>
  </si>
  <si>
    <t>MIG320</t>
  </si>
  <si>
    <t>MIG321</t>
  </si>
  <si>
    <t>ALBERTO</t>
  </si>
  <si>
    <t>CHULTEPEC SECCION TANQUE</t>
  </si>
  <si>
    <t>MIG322</t>
  </si>
  <si>
    <t>MIG323</t>
  </si>
  <si>
    <t>MIG324</t>
  </si>
  <si>
    <t>CARRTERA CHILTEPEC</t>
  </si>
  <si>
    <t>MIG325</t>
  </si>
  <si>
    <t>MIG326</t>
  </si>
  <si>
    <t>SAMUEL</t>
  </si>
  <si>
    <t>ENTRADA EL FAFO</t>
  </si>
  <si>
    <t>MIG327</t>
  </si>
  <si>
    <t>MARIA MORELOS BELLOTE</t>
  </si>
  <si>
    <t>MIG328</t>
  </si>
  <si>
    <t>FUENTES</t>
  </si>
  <si>
    <t xml:space="preserve">CALLE ANDADOR EL CAMARON </t>
  </si>
  <si>
    <t>MIG329</t>
  </si>
  <si>
    <t>AVENIDA DOS VOCAS MANZANA 4 LOTE 15</t>
  </si>
  <si>
    <t>MIG330</t>
  </si>
  <si>
    <t>FRIAS</t>
  </si>
  <si>
    <t>CARRETERA A PUERTO CEIBA</t>
  </si>
  <si>
    <t>MIG331</t>
  </si>
  <si>
    <t>CARRETERA PUERTO CEIBA</t>
  </si>
  <si>
    <t>MIG332</t>
  </si>
  <si>
    <t>CALLE GUTIERRES ZAMORA 501 INTERIOR ORIENTE</t>
  </si>
  <si>
    <t>MIG333</t>
  </si>
  <si>
    <t xml:space="preserve">FLORES </t>
  </si>
  <si>
    <t>CALLE MORELOS  610</t>
  </si>
  <si>
    <t>MIG334</t>
  </si>
  <si>
    <t>CALLE BENITO JUAREZ 302</t>
  </si>
  <si>
    <t>MIG335</t>
  </si>
  <si>
    <t>CALLE GREGORIO MENDEZ 1237</t>
  </si>
  <si>
    <t>MIG336</t>
  </si>
  <si>
    <t>CALLE GREGORIO MENDEZ 1238</t>
  </si>
  <si>
    <t>MIG337</t>
  </si>
  <si>
    <t>CALLE SAMUEL MAGAÑA PONIENTE 228</t>
  </si>
  <si>
    <t>MIG338</t>
  </si>
  <si>
    <t>CALLE 18 DE MARZO ENTRADA EL COQUITO</t>
  </si>
  <si>
    <t>EL COQUITO</t>
  </si>
  <si>
    <t>MIG339</t>
  </si>
  <si>
    <t xml:space="preserve">ENTRADA  LA RINCONADA </t>
  </si>
  <si>
    <t>MIG340</t>
  </si>
  <si>
    <t>ENTRADA A LOS GOMEZ</t>
  </si>
  <si>
    <t>LAS FLORES</t>
  </si>
  <si>
    <t>MIG341</t>
  </si>
  <si>
    <t>ENTRADA LOS GOMEZ</t>
  </si>
  <si>
    <t>MIG342</t>
  </si>
  <si>
    <t>MIG343</t>
  </si>
  <si>
    <t>LOCALODAD FRANCISCO I MADERO SIN NUMERO</t>
  </si>
  <si>
    <t>FRANCIACO I MADERO SEGUNDA SECCION</t>
  </si>
  <si>
    <t>cadenaEs[ecial</t>
  </si>
  <si>
    <t>Folio del contrato</t>
  </si>
  <si>
    <t>Estatus</t>
  </si>
  <si>
    <t>Paquete</t>
  </si>
  <si>
    <t>Estado</t>
  </si>
  <si>
    <t>Municipio</t>
  </si>
  <si>
    <t>Localidad</t>
  </si>
  <si>
    <t>Fecha de inscripcion</t>
  </si>
  <si>
    <t>precio del paquete</t>
  </si>
  <si>
    <t>promocion</t>
  </si>
  <si>
    <t>pago_inicial</t>
  </si>
  <si>
    <t>Abonos_de</t>
  </si>
  <si>
    <t>Plan_de_Pago</t>
  </si>
  <si>
    <t>limite_asignado</t>
  </si>
  <si>
    <t>Funeraria_Procedencia</t>
  </si>
  <si>
    <t>archivo_adjunto</t>
  </si>
  <si>
    <t>Nombre del Vendedor</t>
  </si>
  <si>
    <t>Comision_Vendedor</t>
  </si>
  <si>
    <t>comision de vendedor pagada</t>
  </si>
  <si>
    <t>Comision_Lider</t>
  </si>
  <si>
    <t>comision de lider  pagada</t>
  </si>
  <si>
    <t>Comision_Gerente</t>
  </si>
  <si>
    <t>comision de gerente pagada</t>
  </si>
  <si>
    <t>Bono</t>
  </si>
  <si>
    <t>Bono_Asignado</t>
  </si>
  <si>
    <t>Inscripcion</t>
  </si>
  <si>
    <t>Inscripcion_Asignado</t>
  </si>
  <si>
    <t>Apellido_Paterno</t>
  </si>
  <si>
    <t>Apellido_Materno</t>
  </si>
  <si>
    <t>Nombre</t>
  </si>
  <si>
    <t>Estado_Civil</t>
  </si>
  <si>
    <t>Nacimiento del cliente</t>
  </si>
  <si>
    <t>IFE</t>
  </si>
  <si>
    <t>Domicilio</t>
  </si>
  <si>
    <t>Colonia</t>
  </si>
  <si>
    <t>Entre_Calles</t>
  </si>
  <si>
    <t>Telefono</t>
  </si>
  <si>
    <t>Beneficiario</t>
  </si>
  <si>
    <t>Observaciones</t>
  </si>
  <si>
    <t>archivo_contrato</t>
  </si>
  <si>
    <t>Domicilio2</t>
  </si>
  <si>
    <t>Correo</t>
  </si>
  <si>
    <t>dia_cobro</t>
  </si>
  <si>
    <t>firma1</t>
  </si>
  <si>
    <t>firma2</t>
  </si>
  <si>
    <t>plazo_entrega</t>
  </si>
  <si>
    <t>latitud</t>
  </si>
  <si>
    <t>longitud</t>
  </si>
  <si>
    <t>Tipo_Cobranza</t>
  </si>
  <si>
    <t>Monto_Liquidado a la fecha</t>
  </si>
  <si>
    <t>Saldo_Deudor</t>
  </si>
  <si>
    <t>horario_cobro</t>
  </si>
  <si>
    <t>Estado_Cobro</t>
  </si>
  <si>
    <t>Retrasos dias retrasados</t>
  </si>
  <si>
    <t>ultimo_pago</t>
  </si>
  <si>
    <t>pago_programado</t>
  </si>
  <si>
    <t>fecha_entrega</t>
  </si>
  <si>
    <t>idgrupo</t>
  </si>
  <si>
    <t>idvendedor</t>
  </si>
  <si>
    <t>idlider</t>
  </si>
  <si>
    <t>idgerente</t>
  </si>
  <si>
    <t>Colonia de cobranza</t>
  </si>
  <si>
    <t>edad</t>
  </si>
  <si>
    <t>genero</t>
  </si>
  <si>
    <t>hora_calle</t>
  </si>
  <si>
    <t>precio_paquete</t>
  </si>
  <si>
    <t>NumeroServicio</t>
  </si>
  <si>
    <t>NumeroFactura</t>
  </si>
  <si>
    <t>NumeroTitulo</t>
  </si>
  <si>
    <t>Fecha_Cancelacion</t>
  </si>
  <si>
    <t>Fecha_Pagado</t>
  </si>
  <si>
    <t>Fecha_Utilizado</t>
  </si>
  <si>
    <t>idpaquete_kit</t>
  </si>
  <si>
    <t>deleted</t>
  </si>
  <si>
    <t>idsucursal</t>
  </si>
  <si>
    <t>pagos</t>
  </si>
  <si>
    <t>tipo_comision_vendedor</t>
  </si>
  <si>
    <t>tipo_comision_lider</t>
  </si>
  <si>
    <t>tipo_comision_gerente</t>
  </si>
  <si>
    <t>final</t>
  </si>
  <si>
    <t>idcontrato_individual</t>
  </si>
  <si>
    <t>Folio</t>
  </si>
  <si>
    <t>Fecha</t>
  </si>
  <si>
    <t>precio</t>
  </si>
  <si>
    <t>idusuario</t>
  </si>
  <si>
    <t>Nacimiento</t>
  </si>
  <si>
    <t>Monto_Liquidado</t>
  </si>
  <si>
    <t>Retrasos</t>
  </si>
  <si>
    <t>idcolonia</t>
  </si>
  <si>
    <t>A2002</t>
  </si>
  <si>
    <t>BELGICA</t>
  </si>
  <si>
    <t>JALISCO</t>
  </si>
  <si>
    <t>AMATITAN</t>
  </si>
  <si>
    <t>MARIA ELISA</t>
  </si>
  <si>
    <t>0000-00-00</t>
  </si>
  <si>
    <t>XX</t>
  </si>
  <si>
    <t>HIDALGO # 189</t>
  </si>
  <si>
    <t>LOPEZ MATEOS Y JUAN JOSE FLORES</t>
  </si>
  <si>
    <t xml:space="preserve">MARIA ELISA GOMEZ GUTIERREZ
</t>
  </si>
  <si>
    <t>contratos_registrados/Individual_A2002.docx</t>
  </si>
  <si>
    <t>sin archivo</t>
  </si>
  <si>
    <t>2020-11-24</t>
  </si>
  <si>
    <t>2020-11-25</t>
  </si>
  <si>
    <t>2021-5-6</t>
  </si>
  <si>
    <t>2021-5-14</t>
  </si>
  <si>
    <t>2021-5-20</t>
  </si>
  <si>
    <t>2021-5-19</t>
  </si>
  <si>
    <t>2021-6-9</t>
  </si>
  <si>
    <t>2021-6-15</t>
  </si>
  <si>
    <t>2021-9-7</t>
  </si>
  <si>
    <t>2021-6-16</t>
  </si>
  <si>
    <t>2021-6-19</t>
  </si>
  <si>
    <t>2021-6-21</t>
  </si>
  <si>
    <t>2021-6-22</t>
  </si>
  <si>
    <t>2021-7-5</t>
  </si>
  <si>
    <t>2021-8-18</t>
  </si>
  <si>
    <t>2021-9-18</t>
  </si>
  <si>
    <t>2021-4-22</t>
  </si>
  <si>
    <t>2021-4-24</t>
  </si>
  <si>
    <t>2021-4-27</t>
  </si>
  <si>
    <t>2021-4-30</t>
  </si>
  <si>
    <t>2021-5-25</t>
  </si>
  <si>
    <t>2021-5-17</t>
  </si>
  <si>
    <t>2021-5-26</t>
  </si>
  <si>
    <t>2021-5-31</t>
  </si>
  <si>
    <t>2019-5-14</t>
  </si>
  <si>
    <t>2019-8-14</t>
  </si>
  <si>
    <t>2021-6-17</t>
  </si>
  <si>
    <t>2021-6-24</t>
  </si>
  <si>
    <t>2021-7-21</t>
  </si>
  <si>
    <t>2021-8-3</t>
  </si>
  <si>
    <t>2021-9-8</t>
  </si>
  <si>
    <t>2021-8-13</t>
  </si>
  <si>
    <t>2020-1-21</t>
  </si>
  <si>
    <t>2020-1-27</t>
  </si>
  <si>
    <t>2020-2-12</t>
  </si>
  <si>
    <t>2020-2-14</t>
  </si>
  <si>
    <t>2020-1-23</t>
  </si>
  <si>
    <t>2020-3-25</t>
  </si>
  <si>
    <t>2021-3-3</t>
  </si>
  <si>
    <t>2021-2-23</t>
  </si>
  <si>
    <t>2021-2-10</t>
  </si>
  <si>
    <t>2021-1-30</t>
  </si>
  <si>
    <t>2021-2-19</t>
  </si>
  <si>
    <t>2021-3-20</t>
  </si>
  <si>
    <t>2021-3-23</t>
  </si>
  <si>
    <t>2021-4-19</t>
  </si>
  <si>
    <t>2021-9-25</t>
  </si>
  <si>
    <t>2020-11-18</t>
  </si>
  <si>
    <t>2019-8-30</t>
  </si>
  <si>
    <t>2020-12-16</t>
  </si>
  <si>
    <t>2021-2-11</t>
  </si>
  <si>
    <t>2021-1-26</t>
  </si>
  <si>
    <t>2021-2-4</t>
  </si>
  <si>
    <t>2021-8-16</t>
  </si>
  <si>
    <t>2021-2-13</t>
  </si>
  <si>
    <t>2021-2-20</t>
  </si>
  <si>
    <t>2021-9-6</t>
  </si>
  <si>
    <t>2021-8-2</t>
  </si>
  <si>
    <t>2021-8-31</t>
  </si>
  <si>
    <t>2021-8-6</t>
  </si>
  <si>
    <t>2021-8-17</t>
  </si>
  <si>
    <t>2021-8-7</t>
  </si>
  <si>
    <t>2021-9-13</t>
  </si>
  <si>
    <t>2021-9-14</t>
  </si>
  <si>
    <t>2021-9-1</t>
  </si>
  <si>
    <t>2021-8-21</t>
  </si>
  <si>
    <t>2021-9-2</t>
  </si>
  <si>
    <t>2021-8-19</t>
  </si>
  <si>
    <t>2021-8-5</t>
  </si>
  <si>
    <t>2021-9-20</t>
  </si>
  <si>
    <t>2021-9-21</t>
  </si>
  <si>
    <t>2021-9-30</t>
  </si>
  <si>
    <t>2021-9-28</t>
  </si>
  <si>
    <t>2021-9-4</t>
  </si>
  <si>
    <t>2021-9-27</t>
  </si>
  <si>
    <t>2021-9-22</t>
  </si>
  <si>
    <t>2021-9-15</t>
  </si>
  <si>
    <t>2021-9-16</t>
  </si>
  <si>
    <t>Folio del contrato pagado</t>
  </si>
  <si>
    <t>Abono</t>
  </si>
  <si>
    <t>Fecha_pago</t>
  </si>
  <si>
    <t>Hora_pago</t>
  </si>
  <si>
    <t>SAN ANTONIO</t>
  </si>
  <si>
    <t>QWWIMRUIP6XNYS</t>
  </si>
  <si>
    <t xml:space="preserve">PISCIFACTORIA JOSE NARCISO ROVIROSA </t>
  </si>
  <si>
    <t>QWWIMROEP6XNYS</t>
  </si>
  <si>
    <t xml:space="preserve">NICOLAS BRAVO SEGUNDA SECCION </t>
  </si>
  <si>
    <t>QWWIMR4OP6XNYS</t>
  </si>
  <si>
    <t xml:space="preserve">NICOLAS BRAVO PRIMERA SECCION </t>
  </si>
  <si>
    <t>QWWIMQZOP6XNYS</t>
  </si>
  <si>
    <t>MINA Y MATAMOROS LA TRINIDAD</t>
  </si>
  <si>
    <t>QWWIMQVSP6XNYS</t>
  </si>
  <si>
    <t xml:space="preserve">MIGUEL HIDALGO SEGUNDA SECCION SAN JOAQUIN </t>
  </si>
  <si>
    <t>QWWIMQR2P6XNYS</t>
  </si>
  <si>
    <t>MIGUEL HIDALGO SEGUNDA SECCION LOS ALAMOS</t>
  </si>
  <si>
    <t>QWWIMQCWP6XNYS</t>
  </si>
  <si>
    <t>MIGUEL HIDALGO SEGUNDA SECCION FRANCISCO SARABIA</t>
  </si>
  <si>
    <t>QWWIMQA4P6XNYS</t>
  </si>
  <si>
    <t xml:space="preserve">MIGUEL HIDALGO PRIMERA SECCION LAS GARDENIAS </t>
  </si>
  <si>
    <t>QWWIMQ22P6XNYS</t>
  </si>
  <si>
    <t xml:space="preserve">MARIANO PEDRERO TERCERA SECCION </t>
  </si>
  <si>
    <t>QWWIMPLEP6XNYS</t>
  </si>
  <si>
    <t xml:space="preserve">MARIANO PEDRERO SEGUNDA SECCION </t>
  </si>
  <si>
    <t>QWWIMPHSP6XNYS</t>
  </si>
  <si>
    <t xml:space="preserve">MARIANO PEDERO PRIMERA SECCION LA PROVIDENCIA </t>
  </si>
  <si>
    <t>QWWIMPDMP6XNYS</t>
  </si>
  <si>
    <t>MARIANO ABASOLO SANTO TOMAS</t>
  </si>
  <si>
    <t>QWWIMP6YP6XNYS</t>
  </si>
  <si>
    <t>MARIANO ABASOLO ABASOLITO</t>
  </si>
  <si>
    <t>QWWIMOSSP6XNYS</t>
  </si>
  <si>
    <t>MARIANO ABASOLO</t>
  </si>
  <si>
    <t>QWWIMOOMP6XNYS</t>
  </si>
  <si>
    <t xml:space="preserve">MANUEL BUELTA Y RAYON </t>
  </si>
  <si>
    <t>QWWIMOLKP6XNYS</t>
  </si>
  <si>
    <t xml:space="preserve">MANUEL BUELTA SEGUNDA SECCION </t>
  </si>
  <si>
    <t>QWWIMOJ2P6XNYS</t>
  </si>
  <si>
    <t>LAS LILIAS</t>
  </si>
  <si>
    <t>QWWIMOEMP6XNYS</t>
  </si>
  <si>
    <t>LA TEJERIA</t>
  </si>
  <si>
    <t>QWWIMO1UP6XNYS</t>
  </si>
  <si>
    <t xml:space="preserve">JUAN ALDAMA SEGUNDA SECCION </t>
  </si>
  <si>
    <t>QWWIMNXEP6XNYS</t>
  </si>
  <si>
    <t>JUAN ALDAMA</t>
  </si>
  <si>
    <t>QWWIMNUCP6XNYS</t>
  </si>
  <si>
    <t xml:space="preserve">JOSE MARIA MORELOS Y PAVON SEGUNDA SECCION </t>
  </si>
  <si>
    <t>QWWIMNRUP6XNYS</t>
  </si>
  <si>
    <t xml:space="preserve">JOSE MARIA MORELOS Y PAVON PRIMERA SECCION </t>
  </si>
  <si>
    <t>QWWIMNPMP6XNYS</t>
  </si>
  <si>
    <t>JOSE MARIA MORELOS Y PAVON SANTA RITA</t>
  </si>
  <si>
    <t>QWWIMNMUP6XNYS</t>
  </si>
  <si>
    <t>JOSE MARIA MORELOS Y PAVON LAS DELICIAS</t>
  </si>
  <si>
    <t>QWWIMN8OP6XNYS</t>
  </si>
  <si>
    <t xml:space="preserve">JOSE MARIA MORELOS Y PAVON JUAN GOMEZ </t>
  </si>
  <si>
    <t>QWWIMN5WP6XNYS</t>
  </si>
  <si>
    <t xml:space="preserve">JOSE MARIA MORELOS Y PAVON </t>
  </si>
  <si>
    <t>QWWIMMFSP6XNYS</t>
  </si>
  <si>
    <t xml:space="preserve">IGNACIO LOPEZ RAYON SEGUNDA SECCION </t>
  </si>
  <si>
    <t>QWWIMMC6P6XNYS</t>
  </si>
  <si>
    <t xml:space="preserve">IGNACIO LOPEZ RAYON PRIMERA SECCION </t>
  </si>
  <si>
    <t>QWWIMM8AP6XNYS</t>
  </si>
  <si>
    <t xml:space="preserve">IGNACIO ALLENDE TERCERA SECCION </t>
  </si>
  <si>
    <t>QWWIMM2GP6XNYS</t>
  </si>
  <si>
    <t xml:space="preserve">IGNACIO ALLENDE PRIMERA SECCION </t>
  </si>
  <si>
    <t>QWWIMLMWP6XNYS</t>
  </si>
  <si>
    <t xml:space="preserve">IGNACIO ALLENDE SANTA CRUZ </t>
  </si>
  <si>
    <t>QWWIMLIGP6XNYS</t>
  </si>
  <si>
    <t xml:space="preserve">IGNACIO ALLENDE </t>
  </si>
  <si>
    <t>QWWIMLFOP6XNYS</t>
  </si>
  <si>
    <t xml:space="preserve">HEMEREGILDO GALEANA SEGUNDA SECCION </t>
  </si>
  <si>
    <t>QWWIMLD6P6XNYS</t>
  </si>
  <si>
    <t>HEMEREGILDO GALEANA PRIMERA SECCION MEXIQUITO</t>
  </si>
  <si>
    <t>QWWIMKXCP6XNYS</t>
  </si>
  <si>
    <t>HEMEREGILDO GALEANA</t>
  </si>
  <si>
    <t>QWWIMKQOP6XNYS</t>
  </si>
  <si>
    <t>FRANCISCO JAVIER MINA ARGENTINA</t>
  </si>
  <si>
    <t>QWWIMKN2P6XNYS</t>
  </si>
  <si>
    <t xml:space="preserve">EUREKA BELEN </t>
  </si>
  <si>
    <t>QWWIMK7IP6XNYS</t>
  </si>
  <si>
    <t>COLORADO BENITO JUAREZ</t>
  </si>
  <si>
    <t>QWWIMK4QP6XNYS</t>
  </si>
  <si>
    <t>COLONIA MUNICIPAL</t>
  </si>
  <si>
    <t>QWWIMK1YP6XNYS</t>
  </si>
  <si>
    <t>COCONA</t>
  </si>
  <si>
    <t>QWWIMJYWP6XNYS</t>
  </si>
  <si>
    <t>CHALPUTEPEC</t>
  </si>
  <si>
    <t>QWWIMJWOP6XNYS</t>
  </si>
  <si>
    <t>CALCINADO</t>
  </si>
  <si>
    <t>QWWIMJUQP6XNYS</t>
  </si>
  <si>
    <t xml:space="preserve">ARCADIO ZENTELLA </t>
  </si>
  <si>
    <t>QWWIMJRYP6XNYS</t>
  </si>
  <si>
    <t xml:space="preserve">ANDRES QUINTANA RO SEGUNDA SECCION </t>
  </si>
  <si>
    <t>QWWIMJCYP6XNYS</t>
  </si>
  <si>
    <t xml:space="preserve">ANDRES QUINTANA RO PRIMERA SECCION </t>
  </si>
  <si>
    <t>QWWIMJ7YP6XNYS</t>
  </si>
  <si>
    <t>ANDRES QUINTANA RO</t>
  </si>
  <si>
    <t>QWWIMINYP6XNYS</t>
  </si>
  <si>
    <t>VILLA ESTACION CHONTALPA</t>
  </si>
  <si>
    <t>QWWIL6LYP6XNYS</t>
  </si>
  <si>
    <t>ROVIROSA</t>
  </si>
  <si>
    <t>QWWIL6I2P6XNYS</t>
  </si>
  <si>
    <t>QWWIL6EGP6XNYS</t>
  </si>
  <si>
    <t>OLMECA</t>
  </si>
  <si>
    <t>QWWIL61EP6XNYS</t>
  </si>
  <si>
    <t xml:space="preserve">5 DE MAYO NUEVA ESPERANZA </t>
  </si>
  <si>
    <t>QWWIL5ZQP6XNYS</t>
  </si>
  <si>
    <t>LOS ANGELES</t>
  </si>
  <si>
    <t>QWWIL5T2P6XNYS</t>
  </si>
  <si>
    <t>POBLADO C-34 LICENCIADO BENITO JUAREZ</t>
  </si>
  <si>
    <t>QWWIL5QUP6XNYS</t>
  </si>
  <si>
    <t>LA VENTA CENTRO</t>
  </si>
  <si>
    <t>QWWIL5LUP6XNYS</t>
  </si>
  <si>
    <t>LA PERA</t>
  </si>
  <si>
    <t>QWWIL592P6XNYS</t>
  </si>
  <si>
    <t>LA JUVENTUD</t>
  </si>
  <si>
    <t>QWWIL56UP6XNYS</t>
  </si>
  <si>
    <t>HUIMANGUILLO CENTRO</t>
  </si>
  <si>
    <t>QWWIL54WP6XNYS</t>
  </si>
  <si>
    <t>QWWIL524P6XNYS</t>
  </si>
  <si>
    <t>QWWIL4YSP6XNYS</t>
  </si>
  <si>
    <t xml:space="preserve">POBLADO C-31 GENERAL FRANCISCO VILLA </t>
  </si>
  <si>
    <t>QWWIL4WAP6XNYS</t>
  </si>
  <si>
    <t>FRACCIONAMIENTO VILLA LA CEIBA</t>
  </si>
  <si>
    <t>QWWIL4F2P6XNYS</t>
  </si>
  <si>
    <t>ELECTRICISTAS</t>
  </si>
  <si>
    <t>QWWIL4BQP6XNYS</t>
  </si>
  <si>
    <t>EL TORITO</t>
  </si>
  <si>
    <t>QWWIL48YP6XNYS</t>
  </si>
  <si>
    <t>EL SALVAMENTO</t>
  </si>
  <si>
    <t>QWWIL45CP6XNYS</t>
  </si>
  <si>
    <t>EL RASTRO</t>
  </si>
  <si>
    <t>QWWIL42AP6XNYS</t>
  </si>
  <si>
    <t>EL PIOJO</t>
  </si>
  <si>
    <t>QWWIL3OOP6XNYS</t>
  </si>
  <si>
    <t>EL FRUTAL</t>
  </si>
  <si>
    <t>QWWIL3MGP6XNYS</t>
  </si>
  <si>
    <t>EL COCAL</t>
  </si>
  <si>
    <t>QWWIL3K8P6XNYS</t>
  </si>
  <si>
    <t>CONVIVENCIA</t>
  </si>
  <si>
    <t>QWWIL2YKP6XNYS</t>
  </si>
  <si>
    <t>CLUB LIBERAL</t>
  </si>
  <si>
    <t>QWWIL2VIP6XNYS</t>
  </si>
  <si>
    <t>POBLADO C-41 CARLOS A MADRAZO</t>
  </si>
  <si>
    <t>QWWIL2SQP6XNYS</t>
  </si>
  <si>
    <t>5 DE MAYO</t>
  </si>
  <si>
    <t>QWWIL2LIP6XNYS</t>
  </si>
  <si>
    <t>ZAPOTAL SAN MIGUEL PRIMERA SECCION RAMAL UNO</t>
  </si>
  <si>
    <t>QWWIL2J0P6XNYS</t>
  </si>
  <si>
    <t xml:space="preserve">ZAPOTAL QUINTA SECCION </t>
  </si>
  <si>
    <t>QWWIL21IP6XNYS</t>
  </si>
  <si>
    <t>ZAPOTAL CUARTA SECCION ZAPOTALILLO</t>
  </si>
  <si>
    <t>QWWIL1Y6P6XNYS</t>
  </si>
  <si>
    <t>ZAPOTAL TERCERA SECCION EL CORCHAL</t>
  </si>
  <si>
    <t>QWWIL1UAP6XNYS</t>
  </si>
  <si>
    <t>QWWIKVTMP6XNYS</t>
  </si>
  <si>
    <t>ZAPOTAL PRIMERA SECCION SAN MIGUEL</t>
  </si>
  <si>
    <t>QWWIKVKGP6XNYS</t>
  </si>
  <si>
    <t xml:space="preserve">ZAPOPAN </t>
  </si>
  <si>
    <t>QWWIKV06P6XNYS</t>
  </si>
  <si>
    <t xml:space="preserve">ZANAPA SEGUNDA SECCION </t>
  </si>
  <si>
    <t>QWWIKUXEP6XNYS</t>
  </si>
  <si>
    <t xml:space="preserve">ZANAPA PRIMERA SECCION </t>
  </si>
  <si>
    <t>QWWIKUTSP6XNYS</t>
  </si>
  <si>
    <t xml:space="preserve">VILLA FLORES SEGUNDA SECCION </t>
  </si>
  <si>
    <t>QWWIKUFWP6XNYS</t>
  </si>
  <si>
    <t xml:space="preserve">VILLA FLORES PRIMERA SECCION </t>
  </si>
  <si>
    <t>QWWIKUBQP6XNYS</t>
  </si>
  <si>
    <t>VILLA DE GUADALUPE</t>
  </si>
  <si>
    <t>QWWIKU6QP6XNYS</t>
  </si>
  <si>
    <t>VIEJA GUARDIA AGRARISTA</t>
  </si>
  <si>
    <t>QWWIKU4IP6XNYS</t>
  </si>
  <si>
    <t>VENUSTIANO CARRANZA</t>
  </si>
  <si>
    <t>QWWIKTNUP6XNYS</t>
  </si>
  <si>
    <t>VALENCIA</t>
  </si>
  <si>
    <t>QWWIKTKIP6XNYS</t>
  </si>
  <si>
    <t>UNIDAD MODELOS SABANA LARGA</t>
  </si>
  <si>
    <t>QWWIKTIUP6XNYS</t>
  </si>
  <si>
    <t xml:space="preserve">TRES BOCAS TERCERA SECCION </t>
  </si>
  <si>
    <t>QWWIKTEEP6XNYS</t>
  </si>
  <si>
    <t xml:space="preserve">TRES BOCAS SEGUNDA SECCION </t>
  </si>
  <si>
    <t>QWWIKTBMP6XNYS</t>
  </si>
  <si>
    <t>QWWIKSTKP6XNYS</t>
  </si>
  <si>
    <t xml:space="preserve">TRES BOCAS PRIMERA SECCION </t>
  </si>
  <si>
    <t>QWWIKSQIP6XNYS</t>
  </si>
  <si>
    <t>TRES BOCAS</t>
  </si>
  <si>
    <t>QWWIKSNQP6XNYS</t>
  </si>
  <si>
    <t>TOMAS GARRIDO CANABAL</t>
  </si>
  <si>
    <t>QWWIKSL8P6XNYS</t>
  </si>
  <si>
    <t xml:space="preserve">TIERRA NUEVA CUARTA SECCION </t>
  </si>
  <si>
    <t>QWWIKS5OP6XNYS</t>
  </si>
  <si>
    <t xml:space="preserve">TIERRA NUEVA TERCERA SECCION </t>
  </si>
  <si>
    <t>QWWIKS2MP6XNYS</t>
  </si>
  <si>
    <t xml:space="preserve">TIERRA NUEVA SEGUNDA SECCION </t>
  </si>
  <si>
    <t>QWWIKRXWP6XNYS</t>
  </si>
  <si>
    <t>TIERRA NUEVA PRIMERA SECCION LAS PALMAS</t>
  </si>
  <si>
    <t>QWWIKRUAP6XNYS</t>
  </si>
  <si>
    <t xml:space="preserve">TIERRA NUEVA PRIMERA SECCION </t>
  </si>
  <si>
    <t>QWWIKRDMP6XNYS</t>
  </si>
  <si>
    <t xml:space="preserve">TIERRA COLORADA CUARTA SECCION </t>
  </si>
  <si>
    <t>QWWIKRAAP6XNYS</t>
  </si>
  <si>
    <t xml:space="preserve">TIERRA COLORADA TERCERA SECCION </t>
  </si>
  <si>
    <t>QWWIKR78P6XNYS</t>
  </si>
  <si>
    <t xml:space="preserve">TIERRA COLORADA SEGUNDA SECCION CONCEPCION ALVAREZ </t>
  </si>
  <si>
    <t>QWWIKMDWP6XNYS</t>
  </si>
  <si>
    <t xml:space="preserve">TIERRA COLORADA PRIMERA SECCION </t>
  </si>
  <si>
    <t>QWWIKLWEP6XNYS</t>
  </si>
  <si>
    <t>TEMBLADERA SEGUNDA SECCION CONCEPCION ALVAREZ</t>
  </si>
  <si>
    <t>QWWIKLQKP6XNYS</t>
  </si>
  <si>
    <t xml:space="preserve">TEMBLADERA PRIMERA SECCION </t>
  </si>
  <si>
    <t>QWWIKL5GP6XNYS</t>
  </si>
  <si>
    <t>TEMBLADERA PASO VIEJO</t>
  </si>
  <si>
    <t>QWWIKL1UP6XNYS</t>
  </si>
  <si>
    <t>TECOMINOACAN</t>
  </si>
  <si>
    <t>QWWIKKXOP6XNYS</t>
  </si>
  <si>
    <t xml:space="preserve">TIO MONCHO CAOBANAL PRIMERA SECCION </t>
  </si>
  <si>
    <t>QWWIKKUCP6XNYS</t>
  </si>
  <si>
    <t xml:space="preserve">SANTA PETRONA </t>
  </si>
  <si>
    <t>QWWIKK8EP6XNYS</t>
  </si>
  <si>
    <t>QWWIKK48P6XNYS</t>
  </si>
  <si>
    <t>QWWIKK0CP6XNYS</t>
  </si>
  <si>
    <t>SANTA CECILIA</t>
  </si>
  <si>
    <t>QWWIKJN0P6XNYS</t>
  </si>
  <si>
    <t>SAN ROGELIO</t>
  </si>
  <si>
    <t>QWWIKJKSP6XNYS</t>
  </si>
  <si>
    <t>SAN RAFAEL</t>
  </si>
  <si>
    <t>QWWIKJIKP6XNYS</t>
  </si>
  <si>
    <t>SAN PEDRITO</t>
  </si>
  <si>
    <t>QWWIKJGMP6XNYS</t>
  </si>
  <si>
    <t>SAN MANUEL TENERIFE</t>
  </si>
  <si>
    <t>QWWIKJEOP6XNYS</t>
  </si>
  <si>
    <t>SAN MANUEL</t>
  </si>
  <si>
    <t>QWWIKJ8UP6XNYS</t>
  </si>
  <si>
    <t>QWWIKIVSP6XNYS</t>
  </si>
  <si>
    <t>SAN FERNANDO</t>
  </si>
  <si>
    <t>QWWIKITUP6XNYS</t>
  </si>
  <si>
    <t xml:space="preserve">SAN CARLOS LA MOSCA </t>
  </si>
  <si>
    <t>QWWIKIPYP6XNYS</t>
  </si>
  <si>
    <t>QWWIKIN6P6XNYS</t>
  </si>
  <si>
    <t>SAN ALFREDO</t>
  </si>
  <si>
    <t>QWWIKIL8P6XNYS</t>
  </si>
  <si>
    <t>SAMARIA</t>
  </si>
  <si>
    <t>QWWIKIIGP6XNYS</t>
  </si>
  <si>
    <t>SALVADOR NEME CASTILLO</t>
  </si>
  <si>
    <t>QWWIKIHCP6XNYS</t>
  </si>
  <si>
    <t>ROBERTO MADRAZO PINTADO</t>
  </si>
  <si>
    <t>QWWIKI1SP6XNYS</t>
  </si>
  <si>
    <t>RIO SECO Y MONTAÑA TERCERA SECCION CHINAL</t>
  </si>
  <si>
    <t>QWWIKHY6P6XNYS</t>
  </si>
  <si>
    <t xml:space="preserve">RIO SECO Y MONTAÑA TERCERA SECCION AMPLIACION </t>
  </si>
  <si>
    <t>QWWIKHV4P6XNYS</t>
  </si>
  <si>
    <t xml:space="preserve">RIO SECO Y MONTAÑA SEGUNDA SECCION </t>
  </si>
  <si>
    <t>QWWIKHB4P6XNYS</t>
  </si>
  <si>
    <t xml:space="preserve">RIO SECO Y MONTAÑA PRIMERA SECCION </t>
  </si>
  <si>
    <t>QWWIKH6OP6XNYS</t>
  </si>
  <si>
    <t xml:space="preserve">RIO PEDREGAL SEGUNDA SECCION GUADALUPE VICTORIA </t>
  </si>
  <si>
    <t>QWWIKH0AP6XNYS</t>
  </si>
  <si>
    <t>RIO PEDREGAL</t>
  </si>
  <si>
    <t>QWWIKGI8P6XNYS</t>
  </si>
  <si>
    <t>RANCHO NUEVO</t>
  </si>
  <si>
    <t>QWWIKGFQP6XNYS</t>
  </si>
  <si>
    <t xml:space="preserve">RANCHO ALEGRE </t>
  </si>
  <si>
    <t>QWWIKGDIP6XNYS</t>
  </si>
  <si>
    <t>QWWIKGB0P6XNYS</t>
  </si>
  <si>
    <t>RAFAEL MARTINEZ DE ESCOBAR</t>
  </si>
  <si>
    <t>QWWIKG9CP6XNYS</t>
  </si>
  <si>
    <t>POR LA MORAL DE UN PRECIDENTE</t>
  </si>
  <si>
    <t>QWWIKFQ6P6XNYS</t>
  </si>
  <si>
    <t>POBLADO C-41</t>
  </si>
  <si>
    <t>QWWIKFH0P6XNYS</t>
  </si>
  <si>
    <t>POBLADO C-34</t>
  </si>
  <si>
    <t>QWWIKFE8P6XNYS</t>
  </si>
  <si>
    <t>POBLADO C-31</t>
  </si>
  <si>
    <t>QWWIKEZSP6XNYS</t>
  </si>
  <si>
    <t>PICO DE ORO CUARTA SECCION PEJELAGARTERITO</t>
  </si>
  <si>
    <t>QWWIKDVIP6XNYS</t>
  </si>
  <si>
    <t xml:space="preserve">PICO DE ORO TERCERA SECCION </t>
  </si>
  <si>
    <t>QWWIKDCWP6XNYS</t>
  </si>
  <si>
    <t xml:space="preserve">PICO DE ORO PRIMERA SECCION </t>
  </si>
  <si>
    <t>QWWIKDAEP6XNYS</t>
  </si>
  <si>
    <t>PEJELAGARTERO SEGUNDA SECCION NUEVA REFORMA</t>
  </si>
  <si>
    <t>QWWIKD5YP6XNYS</t>
  </si>
  <si>
    <t>PEJELAGARTERO SEGUNDA SECCION JAHUACTE</t>
  </si>
  <si>
    <t>QWWIKD2CP6XNYS</t>
  </si>
  <si>
    <t>PEJELAGARTERO SEGUNDA SECCION</t>
  </si>
  <si>
    <t>QWWIKCN2P6XNYS</t>
  </si>
  <si>
    <t>PEJELAGARTERO PRIMERA SECCION PLATAFORMA</t>
  </si>
  <si>
    <t>QWWIKCGOP6XNYS</t>
  </si>
  <si>
    <t>PEJELAGARTERO PRIMERA SECCION NUEVO PROGRESO</t>
  </si>
  <si>
    <t>QWWIKCBYP6XNYS</t>
  </si>
  <si>
    <t>PEJELAGARTERO PRIMERA SECCION  LOS PINOS</t>
  </si>
  <si>
    <t>QWWIKBWYP6XNYS</t>
  </si>
  <si>
    <t>PEJELAGARTERO PRIMERA SECCION GUADALUPE VICTORIA</t>
  </si>
  <si>
    <t>QWWIKBTMP6XNYS</t>
  </si>
  <si>
    <t>PEJELAGARTERO PRIMERA SECCION EL FILERO</t>
  </si>
  <si>
    <t>QWWIKBPQP6XNYS</t>
  </si>
  <si>
    <t>PEJELAGARTERO PRIMERA SECCION EL ARROYITO</t>
  </si>
  <si>
    <t>QWWIKBLKP6XNYS</t>
  </si>
  <si>
    <t xml:space="preserve">PEJELAGARTERO PRIMERA SECCION CHICHONAL </t>
  </si>
  <si>
    <t>QWWIJG5WP6XNYS</t>
  </si>
  <si>
    <t xml:space="preserve">PEDRO SANCHEZ MAGALLANEZ </t>
  </si>
  <si>
    <t>QWWIJFZIP6XNYS</t>
  </si>
  <si>
    <t xml:space="preserve">PEDRO COLORADO TERCERA SECCION </t>
  </si>
  <si>
    <t>QWWIJFVCP6XNYS</t>
  </si>
  <si>
    <t xml:space="preserve">PEDRO COLORADO PRIMERA SECCION </t>
  </si>
  <si>
    <t>QWWIJFG2P6XNYS</t>
  </si>
  <si>
    <t>PEDRO COLORADO</t>
  </si>
  <si>
    <t>QWWIJFCGP6XNYS</t>
  </si>
  <si>
    <t>PEDREGALITO PRIMERA SECCION VICENTE GUERRERO</t>
  </si>
  <si>
    <t>QWWIJFA8P6XNYS</t>
  </si>
  <si>
    <t xml:space="preserve">PEDREGALITO PRIMERA SECCION </t>
  </si>
  <si>
    <t>QWWIJEO0P6XNYS</t>
  </si>
  <si>
    <t>PEDREGAL MOCTEZUMA SEGUNDA SECCION LEYVA</t>
  </si>
  <si>
    <t>QWWIJEJUP6XNYS</t>
  </si>
  <si>
    <t xml:space="preserve">PEDREGAL MOCTEZUMA SEGUNDA SECCION </t>
  </si>
  <si>
    <t>QWWIJE04P6XNYS</t>
  </si>
  <si>
    <t xml:space="preserve">PEDREGAL MOCTEZUMA PRIMERA SECCION </t>
  </si>
  <si>
    <t>QWWIJDTGP6XNYS</t>
  </si>
  <si>
    <t>PASO DEL ROSARIO</t>
  </si>
  <si>
    <t>QWWIJDKUP6XNYS</t>
  </si>
  <si>
    <t>PASO DE LA MINA TERCERA SECCION BARRIAL</t>
  </si>
  <si>
    <t>QWWIJD32P6XNYS</t>
  </si>
  <si>
    <t xml:space="preserve">PASO DE LA MINA SEGUNDA SECCION </t>
  </si>
  <si>
    <t>QWWIJCZGP6XNYS</t>
  </si>
  <si>
    <t xml:space="preserve">PASO DE LA MINA PRIMERA SECCION </t>
  </si>
  <si>
    <t>QWWIJCWYP6XNYS</t>
  </si>
  <si>
    <t xml:space="preserve">PAREDON TERCERA SECCION </t>
  </si>
  <si>
    <t>QWWIJCTMP6XNYS</t>
  </si>
  <si>
    <t xml:space="preserve">PAREDON SEGUNDA SECCION ALVARO OBREGON </t>
  </si>
  <si>
    <t>QWWIJC7OP6XNYS</t>
  </si>
  <si>
    <t xml:space="preserve">PAREDON SEGUNDA SECCION </t>
  </si>
  <si>
    <t>QWWIJC38P6XNYS</t>
  </si>
  <si>
    <t xml:space="preserve">PAREDON PRIMERA SECCION LA ISLA </t>
  </si>
  <si>
    <t>QWWIJBP2P6XNYS</t>
  </si>
  <si>
    <t xml:space="preserve">PAREDON PRIMERA SECCION EL PORVENIR </t>
  </si>
  <si>
    <t>QWWIJBKWP6XNYS</t>
  </si>
  <si>
    <t xml:space="preserve">PAREDON PRIMERA SECCION </t>
  </si>
  <si>
    <t>QWWIJBG6P6XNYS</t>
  </si>
  <si>
    <t>PANGA NUEVA LA CENTRAL</t>
  </si>
  <si>
    <t>QWWIJBACP6XNYS</t>
  </si>
  <si>
    <t>PALO MULATO VIEJO</t>
  </si>
  <si>
    <t>QWWIJAVMP6XNYS</t>
  </si>
  <si>
    <t xml:space="preserve">PALO MULATO ZAPOTAL </t>
  </si>
  <si>
    <t>QWWIJASKP6XNYS</t>
  </si>
  <si>
    <t>PALO BLANCO</t>
  </si>
  <si>
    <t>QWWIJAPSP6XNYS</t>
  </si>
  <si>
    <t xml:space="preserve">OTRA BANDA TERCERA SECCION </t>
  </si>
  <si>
    <t>QWWIJANKP6XNYS</t>
  </si>
  <si>
    <t xml:space="preserve">OTRA BANDA SEGUNDA SECCION </t>
  </si>
  <si>
    <t>QWWIJAJYP6XNYS</t>
  </si>
  <si>
    <t xml:space="preserve">OTRA BANDA PRIMERA SECCION </t>
  </si>
  <si>
    <t>QWWIJAGWP6XNYS</t>
  </si>
  <si>
    <t xml:space="preserve">OSTITAN SEGUNDA SECCION </t>
  </si>
  <si>
    <t>QWWIJA26P6XNYS</t>
  </si>
  <si>
    <t xml:space="preserve">OSTITAN PRIMERA SECCION </t>
  </si>
  <si>
    <t>QWWIJ9WWP6XNYS</t>
  </si>
  <si>
    <t xml:space="preserve">ORGANIZACION CAMPESINA </t>
  </si>
  <si>
    <t>QWWIJ9TKP6XNYS</t>
  </si>
  <si>
    <t>OJO DE AGUA</t>
  </si>
  <si>
    <t>QWWIJ9CCP6XNYS</t>
  </si>
  <si>
    <t>OGARRIO RANCHO DE LOS MANZANILLA</t>
  </si>
  <si>
    <t>QWWIJ99KP6XNYS</t>
  </si>
  <si>
    <t xml:space="preserve">OCUAPAN </t>
  </si>
  <si>
    <t>QWWIJ8XCP6XNYS</t>
  </si>
  <si>
    <t>OAXACA</t>
  </si>
  <si>
    <t>QWWIJ8K0P6XNYS</t>
  </si>
  <si>
    <t>QWWIJ8G4P6XNYS</t>
  </si>
  <si>
    <t xml:space="preserve">NUEVA ESPERANZA </t>
  </si>
  <si>
    <t>QWWIJ8DMP6XNYS</t>
  </si>
  <si>
    <t>MONTE DE ORO TERCERA SECCION</t>
  </si>
  <si>
    <t>QWWIJ89QP6XNYS</t>
  </si>
  <si>
    <t xml:space="preserve">MONTE DE ORO SEGUNDA SECCION </t>
  </si>
  <si>
    <t>QWWIJ7ROP6XNYS</t>
  </si>
  <si>
    <t xml:space="preserve">MONTE DE ORO PRIMERA SECCION </t>
  </si>
  <si>
    <t>QWWIJ7OMP6XNYS</t>
  </si>
  <si>
    <t>MIGUEL HIDALGO Y COSTILLA</t>
  </si>
  <si>
    <t>QWWIJ7KQP6XNYS</t>
  </si>
  <si>
    <t>MIGUEL ALEMAN VALDEZ</t>
  </si>
  <si>
    <t>QWWIJ7H4P6XNYS</t>
  </si>
  <si>
    <t>MIGUEL ALEMAN</t>
  </si>
  <si>
    <t>QWWIJ7E2P6XNYS</t>
  </si>
  <si>
    <t>MECATEPEC</t>
  </si>
  <si>
    <t>QWWIJ706P6XNYS</t>
  </si>
  <si>
    <t>MASTELERO</t>
  </si>
  <si>
    <t>QWWIJ6XOP6XNYS</t>
  </si>
  <si>
    <t>MARGARITO ZAPATA</t>
  </si>
  <si>
    <t>QWWIJ6V6P6XNYS</t>
  </si>
  <si>
    <t>MARCELINO INORRUETA DE LA FUENTE</t>
  </si>
  <si>
    <t>QWWIJ6SOP6XNYS</t>
  </si>
  <si>
    <t>MANUEL TREVIÑO</t>
  </si>
  <si>
    <t>QWWIJ6AMP6XNYS</t>
  </si>
  <si>
    <t>MANUEL SANCHEZ MARMOL</t>
  </si>
  <si>
    <t>QWWIJ67KP6XNYS</t>
  </si>
  <si>
    <t>MANUEL ANDRADE DIAZ</t>
  </si>
  <si>
    <t>QWWIJ5YOP6XNYS</t>
  </si>
  <si>
    <t>MALPASITO</t>
  </si>
  <si>
    <t>QWWIJ5WGP6XNYS</t>
  </si>
  <si>
    <t>MACAYO Y NARANJO TERCERA SECCION SAN AGUSTIN</t>
  </si>
  <si>
    <t>QWWIJ56MP6XNYS</t>
  </si>
  <si>
    <t xml:space="preserve">MACAYO Y NARANJO SEGUNDA SECCION </t>
  </si>
  <si>
    <t>QWWIJ4MWP6XNYS</t>
  </si>
  <si>
    <t xml:space="preserve">MACAYO Y NARANJO PRIMERA SECCION </t>
  </si>
  <si>
    <t>QWWIJ4IGP6XNYS</t>
  </si>
  <si>
    <t>MACABILITO</t>
  </si>
  <si>
    <t>QWWIJ4EAP6XNYS</t>
  </si>
  <si>
    <t>MACABIL</t>
  </si>
  <si>
    <t>QWWIJ4BIP6XNYS</t>
  </si>
  <si>
    <t>LUIS FELIPE ORDOÑEZ</t>
  </si>
  <si>
    <t>QWWIJ3W8P6XNYS</t>
  </si>
  <si>
    <t>LUIS CABRERA</t>
  </si>
  <si>
    <t>QWWIJ3T6P6XNYS</t>
  </si>
  <si>
    <t>LOS VIVEROS</t>
  </si>
  <si>
    <t>QWWIJ3R8P6XNYS</t>
  </si>
  <si>
    <t xml:space="preserve">LOS TECOS </t>
  </si>
  <si>
    <t>QWWIJ3PKP6XNYS</t>
  </si>
  <si>
    <t>LOS NARANJOS CUARTA SECCION</t>
  </si>
  <si>
    <t>QWWIJ3IWP6XNYS</t>
  </si>
  <si>
    <t xml:space="preserve">LOS NARANJOS CUARTA SECCION </t>
  </si>
  <si>
    <t>QWWIJ2DIP6XNYS</t>
  </si>
  <si>
    <t xml:space="preserve">LOS NARANJOS TERCERA SECCION </t>
  </si>
  <si>
    <t>QWWIJ28IP6XNYS</t>
  </si>
  <si>
    <t xml:space="preserve">LOS NARANJOS SEGUNDA SECCION </t>
  </si>
  <si>
    <t>QWWIJ24CP6XNYS</t>
  </si>
  <si>
    <t xml:space="preserve">LOS NARANJOS PRIMERA SECCION CAMPECHITO </t>
  </si>
  <si>
    <t>QWWIJ21KP6XNYS</t>
  </si>
  <si>
    <t>LOS NARANJOS</t>
  </si>
  <si>
    <t>QWWIJ1LQP6XNYS</t>
  </si>
  <si>
    <t xml:space="preserve">LOS MORALES </t>
  </si>
  <si>
    <t>QWWIJ1IEP6XNYS</t>
  </si>
  <si>
    <t>LOS LAURELES</t>
  </si>
  <si>
    <t>QWWIJ0U8P6XNYS</t>
  </si>
  <si>
    <t>LOS COCOS</t>
  </si>
  <si>
    <t>QWWIIW2UP6XNYS</t>
  </si>
  <si>
    <t>LINDA VISTA</t>
  </si>
  <si>
    <t>QWWIIW02P6XNYS</t>
  </si>
  <si>
    <t>LICENCIADO ANTONIO ZAMORA ARRIOJA</t>
  </si>
  <si>
    <t>QWWIIVW6P6XNYS</t>
  </si>
  <si>
    <t>LIBERTAD</t>
  </si>
  <si>
    <t>QWWIIVDAP6XNYS</t>
  </si>
  <si>
    <t>LAS PIEDRAS</t>
  </si>
  <si>
    <t>QWWIIVBWP6XNYS</t>
  </si>
  <si>
    <t>LAS PAMPAS</t>
  </si>
  <si>
    <t>QWWIIV9OP6XNYS</t>
  </si>
  <si>
    <t>LAS LOMAS</t>
  </si>
  <si>
    <t>QWWIIV7GP6XNYS</t>
  </si>
  <si>
    <t>LAS GRANJAS</t>
  </si>
  <si>
    <t>QWWIIV62P6XNYS</t>
  </si>
  <si>
    <t xml:space="preserve">LAS GIRALDAS </t>
  </si>
  <si>
    <t>QWWIIV30P6XNYS</t>
  </si>
  <si>
    <t>QWWIIUP4P6XNYS</t>
  </si>
  <si>
    <t xml:space="preserve">LAS FLORES </t>
  </si>
  <si>
    <t>QWWIIUMWP6XNYS</t>
  </si>
  <si>
    <t>LAS ELENAS</t>
  </si>
  <si>
    <t>QWWIIUKYP6XNYS</t>
  </si>
  <si>
    <t>LAGUNA DEL ROSARIO</t>
  </si>
  <si>
    <t>QWWIIUIQP6XNYS</t>
  </si>
  <si>
    <t xml:space="preserve">LAGUNA DE LOS LIMONES </t>
  </si>
  <si>
    <t>QWWIIUFOP6XNYS</t>
  </si>
  <si>
    <t>LA VENTA EL CUATRO</t>
  </si>
  <si>
    <t>QWWIIUCWP6XNYS</t>
  </si>
  <si>
    <t>LA VENTA</t>
  </si>
  <si>
    <t>QWWIIUAYP6XNYS</t>
  </si>
  <si>
    <t>LA VENCEDORA</t>
  </si>
  <si>
    <t>QWWIITXMP6XNYS</t>
  </si>
  <si>
    <t xml:space="preserve">LA TRINIDAD </t>
  </si>
  <si>
    <t>QWWIITVYP6XNYS</t>
  </si>
  <si>
    <t xml:space="preserve">LA SOLEDAD SEGUNDA SECCION </t>
  </si>
  <si>
    <t>QWWIITTGP6XNYS</t>
  </si>
  <si>
    <t xml:space="preserve">LA SOLEDAD PRIMERA SECCION </t>
  </si>
  <si>
    <t>QWWIITPAP6XNYS</t>
  </si>
  <si>
    <t>LA QUEBRADA</t>
  </si>
  <si>
    <t>QWWIITMSP6XNYS</t>
  </si>
  <si>
    <t>LA PALMA</t>
  </si>
  <si>
    <t>QWWIITKUP6XNYS</t>
  </si>
  <si>
    <t xml:space="preserve">LA NUEVA ESPERANZA </t>
  </si>
  <si>
    <t>QWWIITIWP6XNYS</t>
  </si>
  <si>
    <t>LA MINA</t>
  </si>
  <si>
    <t>QWWIIT5UP6XNYS</t>
  </si>
  <si>
    <t>LA LUZ</t>
  </si>
  <si>
    <t>QWWIIT3WP6XNYS</t>
  </si>
  <si>
    <t>LA LUCHA</t>
  </si>
  <si>
    <t>QWWIIT28P6XNYS</t>
  </si>
  <si>
    <t>LA LIMA</t>
  </si>
  <si>
    <t>QWWIISXSP6XNYS</t>
  </si>
  <si>
    <t>LA LIBERTAD</t>
  </si>
  <si>
    <t>QWWIISVUP6XNYS</t>
  </si>
  <si>
    <t>LA LAGUNA</t>
  </si>
  <si>
    <t>QWWIISTMP6XNYS</t>
  </si>
  <si>
    <t xml:space="preserve">LA IMAGINACION </t>
  </si>
  <si>
    <t>QWWIISROP6XNYS</t>
  </si>
  <si>
    <t>LA GLORIA</t>
  </si>
  <si>
    <t>QWWIISDIP6XNYS</t>
  </si>
  <si>
    <t xml:space="preserve">LA GAVIA </t>
  </si>
  <si>
    <t>QWWIISC4P6XNYS</t>
  </si>
  <si>
    <t>LA FLORIDA</t>
  </si>
  <si>
    <t>QWWIIS9MP6XNYS</t>
  </si>
  <si>
    <t xml:space="preserve">LA ESPERANZA </t>
  </si>
  <si>
    <t>QWWIIS7EP6XNYS</t>
  </si>
  <si>
    <t>LA DELICIOSA</t>
  </si>
  <si>
    <t>QWWIIS4WP6XNYS</t>
  </si>
  <si>
    <t xml:space="preserve">LA CONCEPCION </t>
  </si>
  <si>
    <t>QWWIIS2OP6XNYS</t>
  </si>
  <si>
    <t>LA CHICHARRA</t>
  </si>
  <si>
    <t>QWWIIS10P6XNYS</t>
  </si>
  <si>
    <t xml:space="preserve">LA CEIBA SEGUNDA SECCION </t>
  </si>
  <si>
    <t>QWWIIRYIP6XNYS</t>
  </si>
  <si>
    <t xml:space="preserve">LA CEIBA PRIMERA SECCION RUIZ CORTINEZ </t>
  </si>
  <si>
    <t>QWWIIRK2P6XNYS</t>
  </si>
  <si>
    <t xml:space="preserve">LA CEIBA PRIMERA SECCION </t>
  </si>
  <si>
    <t>QWWIIRF2P6XNYS</t>
  </si>
  <si>
    <t>QWWIIRBGP6XNYS</t>
  </si>
  <si>
    <t xml:space="preserve">LA CANDELARIA </t>
  </si>
  <si>
    <t>QWWIIR9IP6XNYS</t>
  </si>
  <si>
    <t xml:space="preserve">LA ARENA SEGUNDA SECCION </t>
  </si>
  <si>
    <t>QWWIIR70P6XNYS</t>
  </si>
  <si>
    <t xml:space="preserve">LA ARENA PRIMERA SECCION </t>
  </si>
  <si>
    <t>QWWIIQTOP6XNYS</t>
  </si>
  <si>
    <t xml:space="preserve">LA ADUANA </t>
  </si>
  <si>
    <t>QWWIIQQCP6XNYS</t>
  </si>
  <si>
    <t xml:space="preserve">JOSE NARCISO ROVIROSA </t>
  </si>
  <si>
    <t>QWWIIQNKP6XNYS</t>
  </si>
  <si>
    <t xml:space="preserve">JOSE MERCEDES GAMAS SEGUNDA SECCION </t>
  </si>
  <si>
    <t>QWWIIQIUP6XNYS</t>
  </si>
  <si>
    <t xml:space="preserve">JOSE MERCEDES GAMAS PRIMERA SECCION </t>
  </si>
  <si>
    <t>QWWIIQF8P6XNYS</t>
  </si>
  <si>
    <t xml:space="preserve">JOSE MARIA PINO SUAREZ SEGUNDA SECCION </t>
  </si>
  <si>
    <t>QWWIIPWMP6XNYS</t>
  </si>
  <si>
    <t xml:space="preserve">JOSE MARIA PINO SUEREZ PRIMERA SECCION </t>
  </si>
  <si>
    <t>QWWIIPRMP6XNYS</t>
  </si>
  <si>
    <t xml:space="preserve">JOSE MARIA PINO SUAREZ </t>
  </si>
  <si>
    <t>QWWIIP9AP6XNYS</t>
  </si>
  <si>
    <t>QWWIIP5EP6XNYS</t>
  </si>
  <si>
    <t>ISIDRO BROCA</t>
  </si>
  <si>
    <t>QWWIINPQP6XNYS</t>
  </si>
  <si>
    <t xml:space="preserve">IGNACIO GUTIERREZ QUINTA SECCION </t>
  </si>
  <si>
    <t>QWWIINM4P6XNYS</t>
  </si>
  <si>
    <t xml:space="preserve">IGNACIO GUTIERREZ CUARTA SECCION </t>
  </si>
  <si>
    <t>QWWIINJCP6XNYS</t>
  </si>
  <si>
    <t xml:space="preserve">IGNACIO GUTIERREZ TERCERA SECCION </t>
  </si>
  <si>
    <t>QWWIINGUP6XNYS</t>
  </si>
  <si>
    <t xml:space="preserve">IGNACIO GUTIERREZ SEGUNDA SECCION </t>
  </si>
  <si>
    <t>QWWIIND8P6XNYS</t>
  </si>
  <si>
    <t xml:space="preserve">IGNACIO GUTIERREZ PRIMERA SECCION </t>
  </si>
  <si>
    <t>QWWIIMZWP6XNYS</t>
  </si>
  <si>
    <t>QWWIIMPWP6XNYS</t>
  </si>
  <si>
    <t>QWWIIMLGP6XNYS</t>
  </si>
  <si>
    <t xml:space="preserve">HUAPACAL CUARTA SECCION </t>
  </si>
  <si>
    <t>QWWIIM6QP6XNYS</t>
  </si>
  <si>
    <t xml:space="preserve">HUAPACAL TERCERA SECCION </t>
  </si>
  <si>
    <t>QWWIIM3YP6XNYS</t>
  </si>
  <si>
    <t xml:space="preserve">HUAPACAL SEGUNDA SECCION </t>
  </si>
  <si>
    <t>QWWIIM1QP6XNYS</t>
  </si>
  <si>
    <t xml:space="preserve">HUAPACAL PRIMERA SECCION </t>
  </si>
  <si>
    <t>QWWIILZ8P6XNYS</t>
  </si>
  <si>
    <t xml:space="preserve">GUSTAVO DIAZ ORDAS TERCERA SECCION </t>
  </si>
  <si>
    <t>QWWIILTYP6XNYS</t>
  </si>
  <si>
    <t xml:space="preserve">GUSTAVO DIAZ ORDAZ SEGUNDA SECCION </t>
  </si>
  <si>
    <t>QWWIILEOP6XNYS</t>
  </si>
  <si>
    <t xml:space="preserve">GUSTAVO DIAZ ORDAZ PRIMERA SECCION </t>
  </si>
  <si>
    <t>QWWIIL9OP6XNYS</t>
  </si>
  <si>
    <t>GUERRERO</t>
  </si>
  <si>
    <t>QWWIIL4OP6XNYS</t>
  </si>
  <si>
    <t xml:space="preserve">GUADALUPE VICTORIA </t>
  </si>
  <si>
    <t>QWWIIL2GP6XNYS</t>
  </si>
  <si>
    <t xml:space="preserve">GREGORIO MENDEZ MAGAÑA </t>
  </si>
  <si>
    <t>QWWIIKO0P6XNYS</t>
  </si>
  <si>
    <t xml:space="preserve">GREGORIO MENDEZ SEGUNDA SECCION </t>
  </si>
  <si>
    <t>QWWIIKJKP6XNYS</t>
  </si>
  <si>
    <t xml:space="preserve">GREGORIO MENDEZ </t>
  </si>
  <si>
    <t>QWWIIKG8P6XNYS</t>
  </si>
  <si>
    <t>GRANO DE ORO</t>
  </si>
  <si>
    <t>QWWIIJV4P6XNYS</t>
  </si>
  <si>
    <t xml:space="preserve">GILBERTO FLORES MUÑOZ SEGUNDA SECCION </t>
  </si>
  <si>
    <t>QWWIIJSCP6XNYS</t>
  </si>
  <si>
    <t xml:space="preserve">GILBERTO FLORES MUÑOZ </t>
  </si>
  <si>
    <t>QWWIIJM8P6XNYS</t>
  </si>
  <si>
    <t xml:space="preserve">GENERAL MIGUEL ORRICO DE LOS LLANOS </t>
  </si>
  <si>
    <t>QWWIIJIWP6XNYS</t>
  </si>
  <si>
    <t xml:space="preserve">GUIRAL Y GONZALEZ SEGUNDA SECCION </t>
  </si>
  <si>
    <t>QWWIIJ3WP6XNYS</t>
  </si>
  <si>
    <t xml:space="preserve">GUIRAL Y GONZALEZ PRIMERA SECCION </t>
  </si>
  <si>
    <t>QWWIIJ0AP6XNYS</t>
  </si>
  <si>
    <t xml:space="preserve">FRANCISCO VILLA </t>
  </si>
  <si>
    <t>QWWIIIU6P6XNYS</t>
  </si>
  <si>
    <t xml:space="preserve">FRANCISCO TRUJILLO GURRIA </t>
  </si>
  <si>
    <t>QWWIIIRYP6XNYS</t>
  </si>
  <si>
    <t>EL REFUGIO</t>
  </si>
  <si>
    <t>QWWIIIC4P6XNYS</t>
  </si>
  <si>
    <t>EL RETOÑO</t>
  </si>
  <si>
    <t>QWWIIIAQP6XNYS</t>
  </si>
  <si>
    <t>EL SACRIFICIO</t>
  </si>
  <si>
    <t>QWWIII7YP6XNYS</t>
  </si>
  <si>
    <t>EL SAUCE</t>
  </si>
  <si>
    <t>QWWIII4CP6XNYS</t>
  </si>
  <si>
    <t>EL SUSPIRO</t>
  </si>
  <si>
    <t>QWWIII24P6XNYS</t>
  </si>
  <si>
    <t>EL TREBOL</t>
  </si>
  <si>
    <t>QWWIIHXOP6XNYS</t>
  </si>
  <si>
    <t>EL TREBOL LA ESTRELLA</t>
  </si>
  <si>
    <t>QWWIIHKMP6XNYS</t>
  </si>
  <si>
    <t>EL VERGEL</t>
  </si>
  <si>
    <t>QWWIIHHKP6XNYS</t>
  </si>
  <si>
    <t>EMILIANO ZAPATA CHICHONAL D ELA BOYERIA</t>
  </si>
  <si>
    <t>QWWIIHFCP6XNYS</t>
  </si>
  <si>
    <t xml:space="preserve">EMILIANO ZAPATA KILOMETRO 4 </t>
  </si>
  <si>
    <t>QWWIIE3WP6XNYS</t>
  </si>
  <si>
    <t xml:space="preserve">EMILIANO ZAPATA SEGUNDA SECCION </t>
  </si>
  <si>
    <t>QWWIIDLKP6XNYS</t>
  </si>
  <si>
    <t>EMPORIO</t>
  </si>
  <si>
    <t>QWWIIDIIP6XNYS</t>
  </si>
  <si>
    <t>ENRIQUE RODRIGUEZ CANO</t>
  </si>
  <si>
    <t>QWWIIDFQP6XNYS</t>
  </si>
  <si>
    <t>ERNESTO AGUIRRE COLORADO</t>
  </si>
  <si>
    <t>QWWIIDBKP6XNYS</t>
  </si>
  <si>
    <t>ESPIRITU SANTO</t>
  </si>
  <si>
    <t>QWWIICWUP6XNYS</t>
  </si>
  <si>
    <t>ESPERANZA DEL BAJIO</t>
  </si>
  <si>
    <t>QWWIICUCP6XNYS</t>
  </si>
  <si>
    <t xml:space="preserve">ESTACION MARTINEZ GAYTAN </t>
  </si>
  <si>
    <t>QWWIICRKP6XNYS</t>
  </si>
  <si>
    <t>ESTACION ZANAPA</t>
  </si>
  <si>
    <t>QWWIICNOP6XNYS</t>
  </si>
  <si>
    <t xml:space="preserve">FRAMBOYAN </t>
  </si>
  <si>
    <t>QWWIICL6P6XNYS</t>
  </si>
  <si>
    <t xml:space="preserve">FRANCISCO I MADERO </t>
  </si>
  <si>
    <t>QWWIICIYP6XNYS</t>
  </si>
  <si>
    <t xml:space="preserve">FRANCISCO I MADERO LOS NARANJOS </t>
  </si>
  <si>
    <t>QWWII932P6XNYS</t>
  </si>
  <si>
    <t>FRANCISCO MUJICA</t>
  </si>
  <si>
    <t>QWWII8Z6P6XNYS</t>
  </si>
  <si>
    <t>FRANCISCO SANTA MARINA PRIMERA SECCION</t>
  </si>
  <si>
    <t>QWWII8WYP6XNYS</t>
  </si>
  <si>
    <t xml:space="preserve">FRANCISCO MARTINEZ GAYTAN </t>
  </si>
  <si>
    <t>QWWII8QAP6XNYS</t>
  </si>
  <si>
    <t xml:space="preserve">FRANCISCO MARTINEZ GAYTAN SEGUNDA SECCION </t>
  </si>
  <si>
    <t>QWWII8B0P6XNYS</t>
  </si>
  <si>
    <t xml:space="preserve">FRANCISCO RUEDA </t>
  </si>
  <si>
    <t>QWWIH9K6P6XNYS</t>
  </si>
  <si>
    <t>FRANCISCO SARABIA</t>
  </si>
  <si>
    <t>QWWIH9GKP6XNYS</t>
  </si>
  <si>
    <t>EL MANGAL</t>
  </si>
  <si>
    <t>QWWIH9COP6XNYS</t>
  </si>
  <si>
    <t>EL RECREO</t>
  </si>
  <si>
    <t>QWWIH7YOP6XNYS</t>
  </si>
  <si>
    <t xml:space="preserve">EL PUENTE SEGUNDA SECCION </t>
  </si>
  <si>
    <t>QWWIH7W6P6XNYS</t>
  </si>
  <si>
    <t xml:space="preserve">EL PUENTE PRIMERA SECCION </t>
  </si>
  <si>
    <t>QWWIH7SUP6XNYS</t>
  </si>
  <si>
    <t>EL PARAISO</t>
  </si>
  <si>
    <t>QWWIH7PIP6XNYS</t>
  </si>
  <si>
    <t>QWWIH7NAP6XNYS</t>
  </si>
  <si>
    <t>EL OTATE</t>
  </si>
  <si>
    <t>QWWIH79EP6XNYS</t>
  </si>
  <si>
    <t>EL JOBO</t>
  </si>
  <si>
    <t>QWWIH73UP6XNYS</t>
  </si>
  <si>
    <t>EL HORMIGUERO</t>
  </si>
  <si>
    <t>QWWIH70SP6XNYS</t>
  </si>
  <si>
    <t>EL GUARUMO</t>
  </si>
  <si>
    <t>QWWIH6EAP6XNYS</t>
  </si>
  <si>
    <t>EL GUANAL</t>
  </si>
  <si>
    <t>QWWIH6B8P6XNYS</t>
  </si>
  <si>
    <t xml:space="preserve">EL ENCOMENDERO </t>
  </si>
  <si>
    <t>QWWIH686P6XNYS</t>
  </si>
  <si>
    <t>EL DORADO</t>
  </si>
  <si>
    <t>QWWIH636P6XNYS</t>
  </si>
  <si>
    <t xml:space="preserve">EL DESECHO SEGUNDA SECCION </t>
  </si>
  <si>
    <t>QWWIH5JGP6XNYS</t>
  </si>
  <si>
    <t>EL DESECHO PRIMERA SECCION PLAYA UNO</t>
  </si>
  <si>
    <t>QWWIH5FAP6XNYS</t>
  </si>
  <si>
    <t xml:space="preserve">EL DESECHO PRIMERA SECCION </t>
  </si>
  <si>
    <t>QWWIH4YCP6XNYS</t>
  </si>
  <si>
    <t>EL CRUCEÑO</t>
  </si>
  <si>
    <t>QWWIH4U6P6XNYS</t>
  </si>
  <si>
    <t>EL CONDOR</t>
  </si>
  <si>
    <t>QWWIH4QUP6XNYS</t>
  </si>
  <si>
    <t>EL COMPLEJO</t>
  </si>
  <si>
    <t>QWWIH4NIP6XNYS</t>
  </si>
  <si>
    <t>EL CHARCO</t>
  </si>
  <si>
    <t>QWWIH4JWP6XNYS</t>
  </si>
  <si>
    <t xml:space="preserve">EL CHAPO SEGUNDA SECCION </t>
  </si>
  <si>
    <t>QWWIH44MP6XNYS</t>
  </si>
  <si>
    <t xml:space="preserve">EL CHAPO PRIMERA SECCION </t>
  </si>
  <si>
    <t>QWWIH410P6XNYS</t>
  </si>
  <si>
    <t>EL CHAPINGO</t>
  </si>
  <si>
    <t>QWWIH3S4P6XNYS</t>
  </si>
  <si>
    <t xml:space="preserve">EL CARMEN </t>
  </si>
  <si>
    <t>QWWIH3CAP6XNYS</t>
  </si>
  <si>
    <t>EL CABRITO</t>
  </si>
  <si>
    <t>QWWIH39IP6XNYS</t>
  </si>
  <si>
    <t xml:space="preserve">EDUARDO ALDAY HERNANDEZ </t>
  </si>
  <si>
    <t>QWWIH370P6XNYS</t>
  </si>
  <si>
    <t>ECONOMIA</t>
  </si>
  <si>
    <t>QWWIH30CP6XNYS</t>
  </si>
  <si>
    <t>DOCTOR BLADIMIR BUSTAMANTE</t>
  </si>
  <si>
    <t>QWWIH2M6P6XNYS</t>
  </si>
  <si>
    <t>DON TECO</t>
  </si>
  <si>
    <t>QWWIH2FSP6XNYS</t>
  </si>
  <si>
    <t xml:space="preserve">DON OSTADIO </t>
  </si>
  <si>
    <t>QWWIH2CGP6XNYS</t>
  </si>
  <si>
    <t>DON GUSTAVO LOS PINOS</t>
  </si>
  <si>
    <t>QWWIH280P6XNYS</t>
  </si>
  <si>
    <t>DIEZ DE ABRIL</t>
  </si>
  <si>
    <t>QWWIEEXGP6XNYS</t>
  </si>
  <si>
    <t>CUAUHTEMOC Y PALMIRA</t>
  </si>
  <si>
    <t>QWWIEES6P6XNYS</t>
  </si>
  <si>
    <t>CUAUHTEMOC</t>
  </si>
  <si>
    <t>QWWIEEK4P6XNYS</t>
  </si>
  <si>
    <t>CLAGUAMAR</t>
  </si>
  <si>
    <t>QWWIE7MYP6XNYS</t>
  </si>
  <si>
    <t>CINCO HERMANOS</t>
  </si>
  <si>
    <t>QWWIE77EP6XNYS</t>
  </si>
  <si>
    <t xml:space="preserve">ESTACION CHONTALPA </t>
  </si>
  <si>
    <t>QWWIE74CP6XNYS</t>
  </si>
  <si>
    <t xml:space="preserve">CHIMALAPA SEGUNDA SECCION </t>
  </si>
  <si>
    <t>QWWICP4GP6XNYS</t>
  </si>
  <si>
    <t xml:space="preserve">CHIMALAPA PRIMERA SECCION </t>
  </si>
  <si>
    <t>QWWICP0AP6XNYS</t>
  </si>
  <si>
    <t>CHILOLOCO</t>
  </si>
  <si>
    <t>QWWICOV0P6XNYS</t>
  </si>
  <si>
    <t xml:space="preserve">CHICOACAN PRIMERA SECCION </t>
  </si>
  <si>
    <t>QWWICOEWP6XNYS</t>
  </si>
  <si>
    <t xml:space="preserve">CHICOACAN AMPLIACION </t>
  </si>
  <si>
    <t>QWWICO5GP6XNYS</t>
  </si>
  <si>
    <t xml:space="preserve">CHICOACAN </t>
  </si>
  <si>
    <t>QWWICNQ6P6XNYS</t>
  </si>
  <si>
    <t xml:space="preserve">CENTRAL FOURNIER SEGUNDA SECCION </t>
  </si>
  <si>
    <t>QWWICNHAP6XNYS</t>
  </si>
  <si>
    <t>CENTRAL FOURNIER PRIMERA SECCION EL COLETO</t>
  </si>
  <si>
    <t>QWWICMY4P6XNYS</t>
  </si>
  <si>
    <t>CELIA GOMEZ DE ROVIROSA</t>
  </si>
  <si>
    <t>QWWICMNUP6XNYS</t>
  </si>
  <si>
    <t>CARLOS A MADRAZO</t>
  </si>
  <si>
    <t>QWWICMIUP6XNYS</t>
  </si>
  <si>
    <t xml:space="preserve">CAOBANAL SEGUNDA SECCION </t>
  </si>
  <si>
    <t>QWWICM3UP6XNYS</t>
  </si>
  <si>
    <t>CAOBANAL PRIMERA SECCION MEZCALAPA</t>
  </si>
  <si>
    <t>QWWICLZEP6XNYS</t>
  </si>
  <si>
    <t>CAOBANAL PRIMERA SECCION LA VICTORIA</t>
  </si>
  <si>
    <t>QWWICLSQP6XNYS</t>
  </si>
  <si>
    <t>CANGREJERA</t>
  </si>
  <si>
    <t>QWWICF00P6XNYS</t>
  </si>
  <si>
    <t>CAMPO REAL EL RECUERDO</t>
  </si>
  <si>
    <t>QWWICET2P6XNYS</t>
  </si>
  <si>
    <t>CAMPAMENTO GALILEA</t>
  </si>
  <si>
    <t>QWWICE88P6XNYS</t>
  </si>
  <si>
    <t>C-41 LICENCIADO CARLOS A MADRAZO</t>
  </si>
  <si>
    <t>QWWICE0GP6XNYS</t>
  </si>
  <si>
    <t>C-40 ERNESTO AGUIIRRE COLORADO</t>
  </si>
  <si>
    <t>QWWICDK2P6XNYS</t>
  </si>
  <si>
    <t>C-34 LICENCIADO BENITO JUAREZ</t>
  </si>
  <si>
    <t>QWWICDEIP6XNYS</t>
  </si>
  <si>
    <t>C-32 LICENCIADO FRANCISCO TRUJILLO GURRIA</t>
  </si>
  <si>
    <t>QWWICCX0P6XNYS</t>
  </si>
  <si>
    <t xml:space="preserve">C-31 GENERAL FRANCISCO VILLA </t>
  </si>
  <si>
    <t>QWWICBWMP6XNYS</t>
  </si>
  <si>
    <t>C-26 GENERAL PEDRO COLORADO</t>
  </si>
  <si>
    <t>QWWICBRWP6XNYS</t>
  </si>
  <si>
    <t>C-25 ISIDRO CORTES RUEDA</t>
  </si>
  <si>
    <t>QWWICBB8P6XNYS</t>
  </si>
  <si>
    <t>BUENA FE</t>
  </si>
  <si>
    <t>QWWICB2WP6XNYS</t>
  </si>
  <si>
    <t xml:space="preserve">BLASILLO CUARTA SECCION </t>
  </si>
  <si>
    <t>QWWICAZUP6XNYS</t>
  </si>
  <si>
    <t>BLASILLO SEGUNDA SECCION OTATES</t>
  </si>
  <si>
    <t>QWWIC834P6XNYS</t>
  </si>
  <si>
    <t>BLASILLO PRIMERA SECCION NICOLAS BRAVO</t>
  </si>
  <si>
    <t>QWWIC7V2P6XNYS</t>
  </si>
  <si>
    <t>BETO AGUILERA</t>
  </si>
  <si>
    <t>QWWIC75SP6XNYS</t>
  </si>
  <si>
    <t>BENITO JUAREZ SEGUNDA SECCION MONTE ALEGRE</t>
  </si>
  <si>
    <t>QWWIBYUMP6XNYS</t>
  </si>
  <si>
    <t xml:space="preserve">BENITO JUAREZ PRIMERA SECCION </t>
  </si>
  <si>
    <t>QWWIBYNOP6XNYS</t>
  </si>
  <si>
    <t>BENITO JUAREZ</t>
  </si>
  <si>
    <t>QWWIBY8OP6XNYS</t>
  </si>
  <si>
    <t>BELLOS HORIZONTES</t>
  </si>
  <si>
    <t>QWWIBY1QP6XNYS</t>
  </si>
  <si>
    <t xml:space="preserve">BELLAS ARTES </t>
  </si>
  <si>
    <t>QWWIBXY4P6XNYS</t>
  </si>
  <si>
    <t>AUREO CALLES</t>
  </si>
  <si>
    <t>QWWIBXT4P6XNYS</t>
  </si>
  <si>
    <t>AUDOMARO GURRIA</t>
  </si>
  <si>
    <t>QWWIBXCGP6XNYS</t>
  </si>
  <si>
    <t>ARRIBA Y ADELANTE</t>
  </si>
  <si>
    <t>QWWIAT76P6XNYS</t>
  </si>
  <si>
    <t>ARMANDO DE LA FUENTE</t>
  </si>
  <si>
    <t>QWWIAT2QP6XNYS</t>
  </si>
  <si>
    <t xml:space="preserve">AQUILES SERDAN PRIMERA SECCION </t>
  </si>
  <si>
    <t>QWWIASYAP6XNYS</t>
  </si>
  <si>
    <t xml:space="preserve">ANTONIO CARDENAS </t>
  </si>
  <si>
    <t>QWWIASI6P6XNYS</t>
  </si>
  <si>
    <t xml:space="preserve">AMACOHITE SEGUNDA SECCION </t>
  </si>
  <si>
    <t>QWWIASA4P6XNYS</t>
  </si>
  <si>
    <t xml:space="preserve">AMACOHITE PRIMERA SECCION </t>
  </si>
  <si>
    <t>QWWIARRIP6XNYS</t>
  </si>
  <si>
    <t>ALTO AMACOHITE TERCERA SECCION  KM 32</t>
  </si>
  <si>
    <t>QWWIARIWP6XNYS</t>
  </si>
  <si>
    <t>ALTAMIRA</t>
  </si>
  <si>
    <t>QWWIAR1OP6XNYS</t>
  </si>
  <si>
    <t>AGAPITO DOMINGUEZ CANABAL</t>
  </si>
  <si>
    <t>QWWIAQ8SP6XNYS</t>
  </si>
  <si>
    <t>VILLA CEIBA PUERTO</t>
  </si>
  <si>
    <t>QWW6MS1IP6XNYS</t>
  </si>
  <si>
    <t>RANCHO QUINTIN ARAUZ</t>
  </si>
  <si>
    <t>QWW6MRXWP6XNYS</t>
  </si>
  <si>
    <t xml:space="preserve">RANCHO ORIENTE PRIMERA SECCION </t>
  </si>
  <si>
    <t>QWW6MRTGP6XNYS</t>
  </si>
  <si>
    <t>RANCHO MONTE ADENTRO</t>
  </si>
  <si>
    <t>QWW6MRDMP6XNYS</t>
  </si>
  <si>
    <t>RANCHO MOCTEZUMA UNO</t>
  </si>
  <si>
    <t>QWW6MR28P6XNYS</t>
  </si>
  <si>
    <t>PARAISO CENTRO</t>
  </si>
  <si>
    <t>QWW6MQLKP6XNYS</t>
  </si>
  <si>
    <t>NUEVA VENECIA</t>
  </si>
  <si>
    <t>QWW6MQHYP6XNYS</t>
  </si>
  <si>
    <t>LOS VEGAS</t>
  </si>
  <si>
    <t>QWW6MQDIP6XNYS</t>
  </si>
  <si>
    <t>LOS TINTOS (ANTES LA CANDELARIA)</t>
  </si>
  <si>
    <t>QWW6MQAGP6XNYS</t>
  </si>
  <si>
    <t>LOS MANGOS</t>
  </si>
  <si>
    <t>QWW6MPSYP6XNYS</t>
  </si>
  <si>
    <t>QWW6MPPMP6XNYS</t>
  </si>
  <si>
    <t>QWW6MPKWP6XNYS</t>
  </si>
  <si>
    <t>LAS PALMAS</t>
  </si>
  <si>
    <t>QWW6MPHUP6XNYS</t>
  </si>
  <si>
    <t>QWW6MP3YP6XNYS</t>
  </si>
  <si>
    <t>FRACCIONAMIENTO TULIPANES</t>
  </si>
  <si>
    <t>QWW6MP16P6XNYS</t>
  </si>
  <si>
    <t>FRACCIONAMIENTO PRIMAVERA</t>
  </si>
  <si>
    <t>QWW6MOXAP6XNYS</t>
  </si>
  <si>
    <t xml:space="preserve">FRACCIONAMIENTO LA CEIBA </t>
  </si>
  <si>
    <t>QWW6MO80P6XNYS</t>
  </si>
  <si>
    <t>FRACCIONAMIENTO CARLOS A MADRAZO</t>
  </si>
  <si>
    <t>QWW6MO3KP6XNYS</t>
  </si>
  <si>
    <t>EMPLEADOS DE CONFIANZA DE PEMEX</t>
  </si>
  <si>
    <t>QWW6MNE0P6XNYS</t>
  </si>
  <si>
    <t>QWW6MN86P6XNYS</t>
  </si>
  <si>
    <t>QWW6MMQEP6XNYS</t>
  </si>
  <si>
    <t>EJIDO ORIENTE</t>
  </si>
  <si>
    <t>QWW6MMNWP6XNYS</t>
  </si>
  <si>
    <t>COSTA REAL</t>
  </si>
  <si>
    <t>QWW6MM14P6XNYS</t>
  </si>
  <si>
    <t>COQUITO</t>
  </si>
  <si>
    <t>QWW6MLV0P6XNYS</t>
  </si>
  <si>
    <t xml:space="preserve">BARRIO LA CANDELARIA </t>
  </si>
  <si>
    <t>QWW6MLRYP6XNYS</t>
  </si>
  <si>
    <t>BARRIO DEL CARMEN</t>
  </si>
  <si>
    <t>QWW6MLN8P6XNYS</t>
  </si>
  <si>
    <t>ADALBERTO SANTOS MAGAÑA</t>
  </si>
  <si>
    <t>QWW6ML9CP6XNYS</t>
  </si>
  <si>
    <t>QUINTIN ARAUZ UNO</t>
  </si>
  <si>
    <t>QWW6ML4MP6XNYS</t>
  </si>
  <si>
    <t>QWW6ML1UP6XNYS</t>
  </si>
  <si>
    <t>QWW6MJCGP6XNYS</t>
  </si>
  <si>
    <t>POTRERITOS</t>
  </si>
  <si>
    <t>QWW6MIQIP6XNYS</t>
  </si>
  <si>
    <t>QWW6MIMMP6XNYS</t>
  </si>
  <si>
    <t>QWW6MIIQP6XNYS</t>
  </si>
  <si>
    <t>PALESTINA</t>
  </si>
  <si>
    <t>QWW6MI4KP6XNYS</t>
  </si>
  <si>
    <t>ORIENTE SEGUNDA SECCION PALMA HUACA</t>
  </si>
  <si>
    <t>QWW6MI18P6XNYS</t>
  </si>
  <si>
    <t xml:space="preserve">ORIENTE PRIMERA SECCION  </t>
  </si>
  <si>
    <t>QWW6MHUAP6XNYS</t>
  </si>
  <si>
    <t>ORIENTE SAN CAYETANO</t>
  </si>
  <si>
    <t>QWW6MHQOP6XNYS</t>
  </si>
  <si>
    <t>ORIENTE HORMIGUERO</t>
  </si>
  <si>
    <t>QWW6MHBEP6XNYS</t>
  </si>
  <si>
    <t>OCCIDENTE SAN FRANCISCO</t>
  </si>
  <si>
    <t>QWW6MH6OP6XNYS</t>
  </si>
  <si>
    <t>QWW6MH2SP6XNYS</t>
  </si>
  <si>
    <t>NICOLAS BRAVO QUINTA SECCION PUNTA BRAVA</t>
  </si>
  <si>
    <t>QWW6MG9MP6XNYS</t>
  </si>
  <si>
    <t>NICOLAS BRAVO CUARTA SECCION TILAPA</t>
  </si>
  <si>
    <t>QWW6MFRAP6XNYS</t>
  </si>
  <si>
    <t xml:space="preserve">NICOLAS BRAVO TERCERA SECCION </t>
  </si>
  <si>
    <t>QWW6MFLGP6XNYS</t>
  </si>
  <si>
    <t>QWW6MF2UP6XNYS</t>
  </si>
  <si>
    <t>QWW6MCSCP6XNYS</t>
  </si>
  <si>
    <t>MONTE ADENTRO</t>
  </si>
  <si>
    <t>QWW6MCM8P6XNYS</t>
  </si>
  <si>
    <t>MOCTEZUMA TERCERA SECCION</t>
  </si>
  <si>
    <t>QWW6MCG4P6XNYS</t>
  </si>
  <si>
    <t xml:space="preserve">MOCTEZUMA SEGUNDA SECCION </t>
  </si>
  <si>
    <t>QWW6MBYMP6XNYS</t>
  </si>
  <si>
    <t>QWW6MBUGP6XNYS</t>
  </si>
  <si>
    <t xml:space="preserve">MOCTEZUMA FRANCISCO I MADERO TERCERA SECCION </t>
  </si>
  <si>
    <t>QWW6MBQAP6XNYS</t>
  </si>
  <si>
    <t xml:space="preserve">LIBERTAD SEGUNDA SECCION </t>
  </si>
  <si>
    <t>QWW6MB88P6XNYS</t>
  </si>
  <si>
    <t>LIBERTAD PRIMERA SECCION EL CHIVERO</t>
  </si>
  <si>
    <t>QWW6MB4MP6XNYS</t>
  </si>
  <si>
    <t xml:space="preserve">LA LIBERTAD PRIMERA SECCION </t>
  </si>
  <si>
    <t>QWW6MATIP6XNYS</t>
  </si>
  <si>
    <t>LAS FLORES TERCERA SECCION  EL CERRO</t>
  </si>
  <si>
    <t>QWW6MADOP6XNYS</t>
  </si>
  <si>
    <t xml:space="preserve">LAS FLORES SEGUNDA SECCION </t>
  </si>
  <si>
    <t>QWW6MA84P6XNYS</t>
  </si>
  <si>
    <t>QWW6MA3YP6XNYS</t>
  </si>
  <si>
    <t xml:space="preserve">LA UNION TERCERA SECCION </t>
  </si>
  <si>
    <t>QWW6M9NUP6XNYS</t>
  </si>
  <si>
    <t xml:space="preserve">LA UNION SEGUNDA SECCION </t>
  </si>
  <si>
    <t>QWW6M9IUP6XNYS</t>
  </si>
  <si>
    <t>LA UNIOM PRIMERA SECCION  AMATILLO</t>
  </si>
  <si>
    <t>QWW6M9F8P6XNYS</t>
  </si>
  <si>
    <t>LA SOLUCION SOMOS TODOS (LA ALIANZA)</t>
  </si>
  <si>
    <t>QWW6M99EP6XNYS</t>
  </si>
  <si>
    <t>JOSE MARIA MORELOS Y PAVON (EL BELLOTE)</t>
  </si>
  <si>
    <t>QWW6M7VEP6XNYS</t>
  </si>
  <si>
    <t>HUESO DE PUERCO (COLONIA QUINTIN ARAUZ)</t>
  </si>
  <si>
    <t>QWW6M7E6P6XNYS</t>
  </si>
  <si>
    <t>GUANO SOLO EL COQUITO</t>
  </si>
  <si>
    <t>QWW6M778P6XNYS</t>
  </si>
  <si>
    <t>FRANCISCO I MADERO (MADERO)</t>
  </si>
  <si>
    <t>QWW6M6ZQP6XNYS</t>
  </si>
  <si>
    <t>FRANCISCO I MADERO</t>
  </si>
  <si>
    <t>QWW6M6HEP6XNYS</t>
  </si>
  <si>
    <t>QWW6M6E2P6XNYS</t>
  </si>
  <si>
    <t>QWW6M69WP6XNYS</t>
  </si>
  <si>
    <t>EL BELLOTE SECCION TANQUE</t>
  </si>
  <si>
    <t>QWW6M5L6P6XNYS</t>
  </si>
  <si>
    <t>QWW6M5FMP6XNYS</t>
  </si>
  <si>
    <t>CHILTEPEC PUERTO CHILTEPEC</t>
  </si>
  <si>
    <t>QWW6M4ZSP6XNYS</t>
  </si>
  <si>
    <t>BARRA DE TUPILCO</t>
  </si>
  <si>
    <t>QWW6M4SAP6XNYS</t>
  </si>
  <si>
    <t>QWW6M4NUP6XNYS</t>
  </si>
  <si>
    <t xml:space="preserve">ANDRES GARCIA LA ISLA </t>
  </si>
  <si>
    <t>QWW6M476P6XNYS</t>
  </si>
  <si>
    <t>XOCHIMILCO</t>
  </si>
  <si>
    <t>QWW6HOEOP6XNYS</t>
  </si>
  <si>
    <t>VILLAS DE ORIENTES</t>
  </si>
  <si>
    <t>QWW6HO6WP6XNYS</t>
  </si>
  <si>
    <t>VILLA TECOLUTILLA</t>
  </si>
  <si>
    <t>QWW6HNRWP6XNYS</t>
  </si>
  <si>
    <t>VILLA CHICHICAPA</t>
  </si>
  <si>
    <t>QWW6HNN6P6XNYS</t>
  </si>
  <si>
    <t xml:space="preserve">VILLA ALDAMA PRIMERA SECCION </t>
  </si>
  <si>
    <t>QWW6HNJAP6XNYS</t>
  </si>
  <si>
    <t>QWW6HNF4P6XNYS</t>
  </si>
  <si>
    <t>TOMAS GARRIDO</t>
  </si>
  <si>
    <t>QWW6HN0EP6XNYS</t>
  </si>
  <si>
    <t>SOLIDARIDAD</t>
  </si>
  <si>
    <t>QWW6HMXCP6XNYS</t>
  </si>
  <si>
    <t>QWW6HMUUP6XNYS</t>
  </si>
  <si>
    <t>SANTA AMALIA</t>
  </si>
  <si>
    <t>QWW6HMPKP6XNYS</t>
  </si>
  <si>
    <t>SAN SILVERIO</t>
  </si>
  <si>
    <t>QWW6HM6YP6XNYS</t>
  </si>
  <si>
    <t>SAN MIGUEL</t>
  </si>
  <si>
    <t>QWW6HM3CP6XNYS</t>
  </si>
  <si>
    <t>SAN FRANCISCO</t>
  </si>
  <si>
    <t>QWW6HM0UP6XNYS</t>
  </si>
  <si>
    <t xml:space="preserve">RANCHO NORTE PRIMERA SECCION </t>
  </si>
  <si>
    <t>QWW6HLY2P6XNYS</t>
  </si>
  <si>
    <t xml:space="preserve">RANCHO CAPITAN REYES HERNANDEZ SEGUNDA SECCION </t>
  </si>
  <si>
    <t>QWW6HLTMP6XNYS</t>
  </si>
  <si>
    <t>PRESIDENTES MUNICIPALES</t>
  </si>
  <si>
    <t>QWW6HL92P6XNYS</t>
  </si>
  <si>
    <t>MORELOS</t>
  </si>
  <si>
    <t>QWW6HL1UP6XNYS</t>
  </si>
  <si>
    <t xml:space="preserve">LAZARO CARDENAS DEL RIO </t>
  </si>
  <si>
    <t>QWW6HKJ8P6XNYS</t>
  </si>
  <si>
    <t>LA ESPERANZA</t>
  </si>
  <si>
    <t>QWW6HKEIP6XNYS</t>
  </si>
  <si>
    <t>QWW6HKC0P6XNYS</t>
  </si>
  <si>
    <t>INFONAVIT COMALCALCO</t>
  </si>
  <si>
    <t>QWW6HJYEP6XNYS</t>
  </si>
  <si>
    <t xml:space="preserve">GUSTAVO DE LA FUENTE DORANTES </t>
  </si>
  <si>
    <t>QWW6HJV2P6XNYS</t>
  </si>
  <si>
    <t>FRACCIONAMIENTO VILLA MAYA</t>
  </si>
  <si>
    <t>QWW6HJPIP6XNYS</t>
  </si>
  <si>
    <t>FRACCIONAMIENTO TOMAS GARRIDO</t>
  </si>
  <si>
    <t>QWW6HJL2P6XNYS</t>
  </si>
  <si>
    <t>FRACCIONAMIENTO SANTO DOMINGO</t>
  </si>
  <si>
    <t>QWW6HJ62P6XNYS</t>
  </si>
  <si>
    <t>FRACCIONAMIENTO SAN ISIDRO</t>
  </si>
  <si>
    <t>QWW6HI90P6XNYS</t>
  </si>
  <si>
    <t xml:space="preserve">FRACCIONAMIENTO LAS ROSAS </t>
  </si>
  <si>
    <t>QWW6HI1SP6XNYS</t>
  </si>
  <si>
    <t xml:space="preserve">FRACCIONAMIENTO LAS DELICIAS </t>
  </si>
  <si>
    <t>QWW6HHN2P6XNYS</t>
  </si>
  <si>
    <t>QWW6HHJ6P6XNYS</t>
  </si>
  <si>
    <t>EMPLEADO DE CONFIANZA</t>
  </si>
  <si>
    <t>QWW6HHE6P6XNYS</t>
  </si>
  <si>
    <t>COMALCALCO CENTRO</t>
  </si>
  <si>
    <t>QWW6HHAUP6XNYS</t>
  </si>
  <si>
    <t>BUENA VISTA</t>
  </si>
  <si>
    <t>QWW6HH82P6XNYS</t>
  </si>
  <si>
    <t>BELEN</t>
  </si>
  <si>
    <t>QWW6HGUQP6XNYS</t>
  </si>
  <si>
    <t xml:space="preserve">ZAPOTAL TERCERA SECCION </t>
  </si>
  <si>
    <t>QWW6HGO2P6XNYS</t>
  </si>
  <si>
    <t xml:space="preserve">ZAPOTAL SEGUNDA SECCION </t>
  </si>
  <si>
    <t>QWW6HGLAP6XNYS</t>
  </si>
  <si>
    <t xml:space="preserve">ZAPOTAL PRIMERA SECCION </t>
  </si>
  <si>
    <t>QWW6HG1KP6XNYS</t>
  </si>
  <si>
    <t>USPI</t>
  </si>
  <si>
    <t>QWW6HFXEP6XNYS</t>
  </si>
  <si>
    <t>QWW6HFUMP6XNYS</t>
  </si>
  <si>
    <t>TRANSITO TULAR</t>
  </si>
  <si>
    <t>QWW6HFRAP6XNYS</t>
  </si>
  <si>
    <t>TECOLUTILLA RIBERITA</t>
  </si>
  <si>
    <t>QWW6HFNEP6XNYS</t>
  </si>
  <si>
    <t>QWW6HF84P6XNYS</t>
  </si>
  <si>
    <t xml:space="preserve">TIO MONCHO </t>
  </si>
  <si>
    <t>QWW6HF52P6XNYS</t>
  </si>
  <si>
    <t>SUR ALDAMA</t>
  </si>
  <si>
    <t>QWW6HEIKP6XNYS</t>
  </si>
  <si>
    <t xml:space="preserve">SUR QUINTA SECCION </t>
  </si>
  <si>
    <t>QWW6HEFSP6XNYS</t>
  </si>
  <si>
    <t xml:space="preserve">SUR CUARTA SECCION </t>
  </si>
  <si>
    <t>QWW6HECQP6XNYS</t>
  </si>
  <si>
    <t>SUR TERCERA SECCION EL ZAPOTE</t>
  </si>
  <si>
    <t>QWW6HE9EP6XNYS</t>
  </si>
  <si>
    <t>SUR SEGUNDA SECCION LA TRINIDAD</t>
  </si>
  <si>
    <t>QWW6HDF4P6XNYS</t>
  </si>
  <si>
    <t xml:space="preserve">SUR PRIMERA SECCION </t>
  </si>
  <si>
    <t>QWW6HCY6P6XNYS</t>
  </si>
  <si>
    <t xml:space="preserve">SARGENTO LOPEZ CUARTA SECCION </t>
  </si>
  <si>
    <t>QWW6HCUKP6XNYS</t>
  </si>
  <si>
    <t>SARGENTO LOPEZ TERCERA SECCION SAN JORGE</t>
  </si>
  <si>
    <t>QWW6HCQ4P6XNYS</t>
  </si>
  <si>
    <t>SARGENTO LOPEZ SEGUNDA SECCION EL CHUZO</t>
  </si>
  <si>
    <t>QWW6HC82P6XNYS</t>
  </si>
  <si>
    <t xml:space="preserve">SARGENTO LOPEZ PRIMERA SECCION </t>
  </si>
  <si>
    <t>QWW6HC3WP6XNYS</t>
  </si>
  <si>
    <t>SANTA LUCIA CHICHICAPA</t>
  </si>
  <si>
    <t>QWW6HBYMP6XNYS</t>
  </si>
  <si>
    <t>SAN FERNANDO PUEBLO NUEVO</t>
  </si>
  <si>
    <t>QWW6HBTCP6XNYS</t>
  </si>
  <si>
    <t>REYES HERNANDES PRIMERA SECCION</t>
  </si>
  <si>
    <t>QWW6HAEIP6XNYS</t>
  </si>
  <si>
    <t xml:space="preserve">REYES HERNANDEZ SEGUNDA SECCION </t>
  </si>
  <si>
    <t>QWW6HA8OP6XNYS</t>
  </si>
  <si>
    <t xml:space="preserve">RIO PLAYA LOS POCHITOQUES </t>
  </si>
  <si>
    <t>QWW6H9TEP6XNYS</t>
  </si>
  <si>
    <t xml:space="preserve">PROGRESO TULAR SEGUNDA SECCION </t>
  </si>
  <si>
    <t>QWW6H9NUP6XNYS</t>
  </si>
  <si>
    <t xml:space="preserve">PROGRESO TULAR PRIMERA SECCION </t>
  </si>
  <si>
    <t>QWW6H9JEP6XNYS</t>
  </si>
  <si>
    <t>POTRERILLO</t>
  </si>
  <si>
    <t>QWW6H93UP6XNYS</t>
  </si>
  <si>
    <t xml:space="preserve">PATASTAL TERCERA SECCION </t>
  </si>
  <si>
    <t>QWW6H908P6XNYS</t>
  </si>
  <si>
    <t xml:space="preserve">PATASTAL SEGUNDA SECCION </t>
  </si>
  <si>
    <t>QWW6H8UEP6XNYS</t>
  </si>
  <si>
    <t xml:space="preserve">PATASTAL PRIMERA SECCION </t>
  </si>
  <si>
    <t>QWW6H8Q8P6XNYS</t>
  </si>
  <si>
    <t>PASO DE CUPILCO</t>
  </si>
  <si>
    <t>QWW6H84UP6XNYS</t>
  </si>
  <si>
    <t>ORIENTE SEXTA SECCION  LOS MULATOS</t>
  </si>
  <si>
    <t>QWW6H7Z0P6XNYS</t>
  </si>
  <si>
    <t xml:space="preserve">ORIENTE QUINTA SECCION LA CANDELARIA </t>
  </si>
  <si>
    <t>QWW6GCNIP6XNYS</t>
  </si>
  <si>
    <t xml:space="preserve">ORIENTE CUARTA SECCION TRIPA CIEGA </t>
  </si>
  <si>
    <t>QWW6GCHYP6XNYS</t>
  </si>
  <si>
    <t xml:space="preserve">ORIENTE TERCERA SECCION </t>
  </si>
  <si>
    <t>QWW6GCB0P6XNYS</t>
  </si>
  <si>
    <t xml:space="preserve">ORIENTE SEGUNDA SECCION SAN CAYETANO </t>
  </si>
  <si>
    <t>QWW6GBWKP6XNYS</t>
  </si>
  <si>
    <t>ORIENTE PRIMERA SECCION SANTO DOMINGO</t>
  </si>
  <si>
    <t>QWW6GBRAP6XNYS</t>
  </si>
  <si>
    <t xml:space="preserve">ORIENTE PRIMERA SECCION </t>
  </si>
  <si>
    <t>QWW6GBKMP6XNYS</t>
  </si>
  <si>
    <t>ORIENTE</t>
  </si>
  <si>
    <t>QWW6GB5MP6XNYS</t>
  </si>
  <si>
    <t xml:space="preserve">OCCIDENTE VILLA ALDAMA </t>
  </si>
  <si>
    <t>QWW6GB3EP6XNYS</t>
  </si>
  <si>
    <t xml:space="preserve">OCCIDENTE CUARTA SECCION </t>
  </si>
  <si>
    <t>QWW6GB02P6XNYS</t>
  </si>
  <si>
    <t>OCCIDENTE TERCERA SECCION</t>
  </si>
  <si>
    <t>QWW6GAX0P6XNYS</t>
  </si>
  <si>
    <t xml:space="preserve">OCCIDENTE SEGUNDA SECCION </t>
  </si>
  <si>
    <t>QWW6GAT4P6XNYS</t>
  </si>
  <si>
    <t xml:space="preserve">OCCIDENTE PRIMERA SECCION </t>
  </si>
  <si>
    <t>QWW6GAEYP6XNYS</t>
  </si>
  <si>
    <t xml:space="preserve">NOVILLERO CUARTA SECCION </t>
  </si>
  <si>
    <t>QWW6GAB2P6XNYS</t>
  </si>
  <si>
    <t xml:space="preserve">NORTE SEGUNDA SECCION </t>
  </si>
  <si>
    <t>QWW6GA6WP6XNYS</t>
  </si>
  <si>
    <t xml:space="preserve">NORTE PRIMERA SECCION SAN JULIAN  </t>
  </si>
  <si>
    <t>QWW6GA1WP6XNYS</t>
  </si>
  <si>
    <t>NORTE PRIMERA SECCION BUENA VISTA</t>
  </si>
  <si>
    <t>QWW6G9LSP6XNYS</t>
  </si>
  <si>
    <t>QWW6G9HCP6XNYS</t>
  </si>
  <si>
    <t xml:space="preserve">LEON ZARATE SEGUNDA SECCION </t>
  </si>
  <si>
    <t>QWW6G9DQP6XNYS</t>
  </si>
  <si>
    <t>LAZARO CARDENAS TERCERA SECCION</t>
  </si>
  <si>
    <t>QWW6G97WP6XNYS</t>
  </si>
  <si>
    <t>LAZARO CARDENAS SEGUNDA SECCION EL RETIRO</t>
  </si>
  <si>
    <t>QWW6G8SMP6XNYS</t>
  </si>
  <si>
    <t xml:space="preserve">LAZARO CARDENAS PRIMERA SECCION </t>
  </si>
  <si>
    <t>QWW6G8NWP6XNYS</t>
  </si>
  <si>
    <t>LAGARTERA</t>
  </si>
  <si>
    <t>QWW6G2ISP6XNYS</t>
  </si>
  <si>
    <t>JOSE MARIA PINO SUAREZ TERCERA SECCION CORINTO</t>
  </si>
  <si>
    <t>QWW6G2EMP6XNYS</t>
  </si>
  <si>
    <t>QWW6G1XEP6XNYS</t>
  </si>
  <si>
    <t xml:space="preserve">JOSE MARIA PINO SUAREZ PRIMERA SECCION </t>
  </si>
  <si>
    <t>QWW6G1SYP6XNYS</t>
  </si>
  <si>
    <t>JESUS CARRANZA</t>
  </si>
  <si>
    <t>QWW6G1MKP6XNYS</t>
  </si>
  <si>
    <t xml:space="preserve">INDEPENDENCIA TERCERA SECCION </t>
  </si>
  <si>
    <t>QWW6G1K2P6XNYS</t>
  </si>
  <si>
    <t xml:space="preserve">INDEPENDENCIA SEGUNDA SECCION </t>
  </si>
  <si>
    <t>QWW6G0Z8P6XNYS</t>
  </si>
  <si>
    <t xml:space="preserve">INDEPENDECIA PRIMERA SECCION </t>
  </si>
  <si>
    <t>QWW6G0U8P6XNYS</t>
  </si>
  <si>
    <t>INDEPENDECIA</t>
  </si>
  <si>
    <t>QWW6G0QCP6XNYS</t>
  </si>
  <si>
    <t>IGNACIO ZARAGOZA CUARTA SECCION SAN ANDRES</t>
  </si>
  <si>
    <t>QWW6G0BWP6XNYS</t>
  </si>
  <si>
    <t xml:space="preserve">IGNACIO ZARAGOZA SEGUNDA SECCION </t>
  </si>
  <si>
    <t>QWW6G05SP6XNYS</t>
  </si>
  <si>
    <t xml:space="preserve">IGNACIO ZARAGOZA TERCERA SECCION </t>
  </si>
  <si>
    <t>QWW6FZK4P6XNYS</t>
  </si>
  <si>
    <t xml:space="preserve">IGNACIO ZARAGOZA PRIMERA SECCION </t>
  </si>
  <si>
    <t>QWW6FZ9KP6XNYS</t>
  </si>
  <si>
    <t xml:space="preserve">IGNACIO GUTIERREZ GOMEZ </t>
  </si>
  <si>
    <t>QWW6FYSCP6XNYS</t>
  </si>
  <si>
    <t xml:space="preserve">HEMEREGILDO GALEANA </t>
  </si>
  <si>
    <t>QWW6FYNCP6XNYS</t>
  </si>
  <si>
    <t xml:space="preserve">GUAYO TERCERA SECCION </t>
  </si>
  <si>
    <t>QWW6FYJ6P6XNYS</t>
  </si>
  <si>
    <t xml:space="preserve">GUAYO SEGUNDA SECCION </t>
  </si>
  <si>
    <t>QWW6FYFUP6XNYS</t>
  </si>
  <si>
    <t xml:space="preserve">GUAYO PRIMERA SECCION </t>
  </si>
  <si>
    <t>QWW6FY0KP6XNYS</t>
  </si>
  <si>
    <t xml:space="preserve">GUATEMALAN </t>
  </si>
  <si>
    <t>QWW6FXWOP6XNYS</t>
  </si>
  <si>
    <t>GREGORIO MENDEZ CUARTA SECCION EL SANTIAGO</t>
  </si>
  <si>
    <t>QWW6FX06P6XNYS</t>
  </si>
  <si>
    <t xml:space="preserve">GREGORIO MENDEZ TERCERA SECCION </t>
  </si>
  <si>
    <t>QWW6FWH0P6XNYS</t>
  </si>
  <si>
    <t>QWW6FWA2P6XNYS</t>
  </si>
  <si>
    <t xml:space="preserve">GREGORIO MENDEZ PRIMERA SECCION </t>
  </si>
  <si>
    <t>QWW6FW3EP6XNYS</t>
  </si>
  <si>
    <t xml:space="preserve">GOBERNADORES </t>
  </si>
  <si>
    <t>QWW6FVO4P6XNYS</t>
  </si>
  <si>
    <t xml:space="preserve">FRANCISCI TRUJILLO GURRIA </t>
  </si>
  <si>
    <t>QWW6FVL2P6XNYS</t>
  </si>
  <si>
    <t xml:space="preserve">FRANCISCO I MADERO SEGUNDA SECCION </t>
  </si>
  <si>
    <t>QWW6FVGMP6XNYS</t>
  </si>
  <si>
    <t xml:space="preserve">FRANCISCO I MADERO PRIMERA SECCION </t>
  </si>
  <si>
    <t>QWW6FVD0P6XNYS</t>
  </si>
  <si>
    <t>QWW6FUVIP6XNYS</t>
  </si>
  <si>
    <t xml:space="preserve">EMILIANO ZAPATA PRIMERA SECCION </t>
  </si>
  <si>
    <t>QWW6FUOAP6XNYS</t>
  </si>
  <si>
    <t>EL ANGEL</t>
  </si>
  <si>
    <t>QWW6FUKOP6XNYS</t>
  </si>
  <si>
    <t>CUXCUXAPA</t>
  </si>
  <si>
    <t>QWW6FU72P6XNYS</t>
  </si>
  <si>
    <t>CUPILCO</t>
  </si>
  <si>
    <t>QWW6FTDWP6XNYS</t>
  </si>
  <si>
    <t>QWW6FTAKP6XNYS</t>
  </si>
  <si>
    <t>COCOHITAL DOS</t>
  </si>
  <si>
    <t>QWW6FT7IP6XNYS</t>
  </si>
  <si>
    <t>COCOHITAL</t>
  </si>
  <si>
    <t>QWW6FT4GP6XNYS</t>
  </si>
  <si>
    <t>CHICOZAPOTE</t>
  </si>
  <si>
    <t>QWW6FSMOP6XNYS</t>
  </si>
  <si>
    <t>CHICHICAPA DOS</t>
  </si>
  <si>
    <t>QWW6FSIIP6XNYS</t>
  </si>
  <si>
    <t>CHICHICAPA</t>
  </si>
  <si>
    <t>QWW6FSEMP6XNYS</t>
  </si>
  <si>
    <t>CHAMPA DE CUPILCO</t>
  </si>
  <si>
    <t>QWW6FSBAP6XNYS</t>
  </si>
  <si>
    <t xml:space="preserve">CENTRO TULAR SEGUNDA SECCION </t>
  </si>
  <si>
    <t>QWW6FRWKP6XNYS</t>
  </si>
  <si>
    <t xml:space="preserve">CENTRO TULAR PRIMERA SECCION </t>
  </si>
  <si>
    <t>QWW6FRSEP6XNYS</t>
  </si>
  <si>
    <t>QWW6FRNEP6XNYS</t>
  </si>
  <si>
    <t xml:space="preserve">CARLOS GREEN CUARTA SECCION </t>
  </si>
  <si>
    <t>QWW6FR02P6XNYS</t>
  </si>
  <si>
    <t xml:space="preserve">CARLOS GREEN SEGUNDA SECCION </t>
  </si>
  <si>
    <t>QWW6FQVMP6XNYS</t>
  </si>
  <si>
    <t xml:space="preserve">CARLOS GREEN TERCERA SECCION </t>
  </si>
  <si>
    <t>QWW6FQD0P6XNYS</t>
  </si>
  <si>
    <t>CARLOS GREEN PRIMERA SECCION TRES</t>
  </si>
  <si>
    <t>QWW6FQ7QP6XNYS</t>
  </si>
  <si>
    <t>CARLOS GREEN PRIMERA SECCION DOS</t>
  </si>
  <si>
    <t>QWW6FQ3KP6XNYS</t>
  </si>
  <si>
    <t xml:space="preserve">CARLOS GREEN </t>
  </si>
  <si>
    <t>QWW6FPYUP6XNYS</t>
  </si>
  <si>
    <t>BETANIA</t>
  </si>
  <si>
    <t>QWW6FPKEP6XNYS</t>
  </si>
  <si>
    <t>BELISARIO DOMINGUEZ</t>
  </si>
  <si>
    <t>QWW6FPHCP6XNYS</t>
  </si>
  <si>
    <t xml:space="preserve">ARROYO HONDO CUARTA SECCION </t>
  </si>
  <si>
    <t>QWW6FPDQP6XNYS</t>
  </si>
  <si>
    <t xml:space="preserve">ARROYO HONDO TERCERA SECCION </t>
  </si>
  <si>
    <t>QWW6FP7WP6XNYS</t>
  </si>
  <si>
    <t xml:space="preserve">ARROYO HONDO SEGUNDA SECCION </t>
  </si>
  <si>
    <t>QWW6FORSP6XNYS</t>
  </si>
  <si>
    <t>ARROYO HONDO PRIMERA SECCION GUACIMO</t>
  </si>
  <si>
    <t>QWW6FOM8P6XNYS</t>
  </si>
  <si>
    <t>ARENA SEXTA SECCION LA BOLSA</t>
  </si>
  <si>
    <t>QWW6FOFUP6XNYS</t>
  </si>
  <si>
    <t xml:space="preserve">ARENA QUINTA SECCION </t>
  </si>
  <si>
    <t>QWW6FO00P6XNYS</t>
  </si>
  <si>
    <t xml:space="preserve">ARENA CUARTA SECCION </t>
  </si>
  <si>
    <t>QWW6FNWOP6XNYS</t>
  </si>
  <si>
    <t xml:space="preserve">ARENA TERCERA SECCION </t>
  </si>
  <si>
    <t>QWW6FNU6P6XNYS</t>
  </si>
  <si>
    <t xml:space="preserve">ARENA SEGUNDA SECCION </t>
  </si>
  <si>
    <t>QWW6FNQKP6XNYS</t>
  </si>
  <si>
    <t xml:space="preserve">ARENA PRIMERA SECCION </t>
  </si>
  <si>
    <t>QWW6FNMYP6XNYS</t>
  </si>
  <si>
    <t>ALDAMA CUARTA SECCION EL NARANJITO</t>
  </si>
  <si>
    <t>QWW6FN8IP6XNYS</t>
  </si>
  <si>
    <t>ALDAMA TERCERA SECCION HUAPACALITO</t>
  </si>
  <si>
    <t>QWW6FN38P6XNYS</t>
  </si>
  <si>
    <t>ALDAMA SEGUNDA SECCION FERNANDO SEGOVIA</t>
  </si>
  <si>
    <t>QWW6FMWAP6XNYS</t>
  </si>
  <si>
    <t>QWW6FMD4P6XNYS</t>
  </si>
  <si>
    <t>OBRERA A</t>
  </si>
  <si>
    <t>QWW6FLJ4P6XNYS</t>
  </si>
  <si>
    <t>QWW6FLFSP6XNYS</t>
  </si>
  <si>
    <t xml:space="preserve">LIBERTAD PRIMERA SECCION </t>
  </si>
  <si>
    <t>QWW6FLBWP6XNYS</t>
  </si>
  <si>
    <t>LA PLAYITA</t>
  </si>
  <si>
    <t>QWW6FKX6P6XNYS</t>
  </si>
  <si>
    <t>JARDINES DEL BOSQUE</t>
  </si>
  <si>
    <t>QWW6FKUOP6XNYS</t>
  </si>
  <si>
    <t xml:space="preserve">HUIMANGO SEGUNDA SECCCION </t>
  </si>
  <si>
    <t>QWW6FKQ8P6XNYS</t>
  </si>
  <si>
    <t>FRACCIONAMIENTO SAN ANTONIO</t>
  </si>
  <si>
    <t>QWW6FKKYP6XNYS</t>
  </si>
  <si>
    <t>FRACCIONAMIENTO SALAMANCA</t>
  </si>
  <si>
    <t>QWW6FK5OP6XNYS</t>
  </si>
  <si>
    <t>FRACCIONAMIENTO LAS FINCAS</t>
  </si>
  <si>
    <t>QWW6FK1IP6XNYS</t>
  </si>
  <si>
    <t>FRACCIONAMIENTO CUANDUACAN 2000</t>
  </si>
  <si>
    <t>QWW6FJUKP6XNYS</t>
  </si>
  <si>
    <t xml:space="preserve">FRACCIONAMIENTO ATENAS </t>
  </si>
  <si>
    <t>QWW6FJE6P6XNYS</t>
  </si>
  <si>
    <t>EJIDO TULAR</t>
  </si>
  <si>
    <t>QWW6FJ9GP6XNYS</t>
  </si>
  <si>
    <t>CUNDUACAN CENTRO</t>
  </si>
  <si>
    <t>QWW6FJ64P6XNYS</t>
  </si>
  <si>
    <t>CRISTAL</t>
  </si>
  <si>
    <t>QWW6FIKGP6XNYS</t>
  </si>
  <si>
    <t>BARRIO SANTIAGUITO</t>
  </si>
  <si>
    <t>QWW6FIHYP6XNYS</t>
  </si>
  <si>
    <t xml:space="preserve">ABRAHAM DE LA CRUZ </t>
  </si>
  <si>
    <t>QWW6FIE2P6XNYS</t>
  </si>
  <si>
    <t>11 DE FEBRERO</t>
  </si>
  <si>
    <t>QWW6FI9WP6XNYS</t>
  </si>
  <si>
    <t xml:space="preserve">YOLOXOCHITL TERCERA SECCION </t>
  </si>
  <si>
    <t>QWW6FHN4P6XNYS</t>
  </si>
  <si>
    <t>YOLOXOCHITL PRIMERA SECCION</t>
  </si>
  <si>
    <t>QWW6FH2UP6XNYS</t>
  </si>
  <si>
    <t>YOLOXOCHITL SEGUNDA SECCION SAN SEVERO</t>
  </si>
  <si>
    <t>QWW6FGRGP6XNYS</t>
  </si>
  <si>
    <t xml:space="preserve">YOLOXOCHITL SEGUNDA SECCION </t>
  </si>
  <si>
    <t>QWW6FG6CP6XNYS</t>
  </si>
  <si>
    <t>YOLOXOCHITL ESCOBILLAL</t>
  </si>
  <si>
    <t>QWW6FG1WP6XNYS</t>
  </si>
  <si>
    <t>TIERRA Y LIBERTAD</t>
  </si>
  <si>
    <t>QWW6FFG8P6XNYS</t>
  </si>
  <si>
    <t>SANTO TOMAS</t>
  </si>
  <si>
    <t>QWW6FFAEP6XNYS</t>
  </si>
  <si>
    <t>QWW6FF72P6XNYS</t>
  </si>
  <si>
    <t>SANTA ISABEL</t>
  </si>
  <si>
    <t>QWW6FF4AP6XNYS</t>
  </si>
  <si>
    <t>QWW6FEPKP6XNYS</t>
  </si>
  <si>
    <t>SAN PEDRO CUMUAPA</t>
  </si>
  <si>
    <t>QWW6FENCP6XNYS</t>
  </si>
  <si>
    <t>SAN ELIGIO</t>
  </si>
  <si>
    <t>QWW6FEKKP6XNYS</t>
  </si>
  <si>
    <t>SAN BENITO TIERRA Y LIBERTAD</t>
  </si>
  <si>
    <t>QWW6FEI2P6XNYS</t>
  </si>
  <si>
    <t>QWW6FEDMP6XNYS</t>
  </si>
  <si>
    <t>RIO SECO TERCERA SECCION LA PLAYITA</t>
  </si>
  <si>
    <t>QWW6FDZQP6XNYS</t>
  </si>
  <si>
    <t>RIO SECO SEGUNDA SECCION SANTIAGUITO</t>
  </si>
  <si>
    <t>QWW6FDTMP6XNYS</t>
  </si>
  <si>
    <t xml:space="preserve">RIO SECO PRIMERA SECCION </t>
  </si>
  <si>
    <t>QWW6FDOMP6XNYS</t>
  </si>
  <si>
    <t>QWW6FDKQP6XNYS</t>
  </si>
  <si>
    <t xml:space="preserve">PLATANO SEGUNDA SECCION </t>
  </si>
  <si>
    <t>QWW6FD6KP6XNYS</t>
  </si>
  <si>
    <t xml:space="preserve">PLATANO PRIMERA SECCION </t>
  </si>
  <si>
    <t>QWW6FCZ2P6XNYS</t>
  </si>
  <si>
    <t>PECHUCALCO SEGUNDA SECCION LAS CRUCES</t>
  </si>
  <si>
    <t>QWW6FCTIP6XNYS</t>
  </si>
  <si>
    <t>PECHUCALCO</t>
  </si>
  <si>
    <t>QWW6FCDEP6XNYS</t>
  </si>
  <si>
    <t>OSCAR GOMEZ SAUZ</t>
  </si>
  <si>
    <t>QWW6FC9SP6XNYS</t>
  </si>
  <si>
    <t xml:space="preserve">ONCE DE FEBRERRO SEGUNDA SECCION </t>
  </si>
  <si>
    <t>QWW6FC66P6XNYS</t>
  </si>
  <si>
    <t xml:space="preserve">ONCE DE FEBRERO PRIMERA SECCION </t>
  </si>
  <si>
    <t>QWW6FC2KP6XNYS</t>
  </si>
  <si>
    <t>ONCE DE FEBRERO CAMPO BELLOTA</t>
  </si>
  <si>
    <t>QWW6FBNUP6XNYS</t>
  </si>
  <si>
    <t>NUEVA ESPERANZA</t>
  </si>
  <si>
    <t>QWW6FAPEP6XNYS</t>
  </si>
  <si>
    <t>QWW6F6MQP6XNYS</t>
  </si>
  <si>
    <t xml:space="preserve">MORELOS PIEDRA TERCERA SECCION </t>
  </si>
  <si>
    <t>QWW6F694P6XNYS</t>
  </si>
  <si>
    <t>MONTERREY</t>
  </si>
  <si>
    <t>QWW6F5ZOP6XNYS</t>
  </si>
  <si>
    <t xml:space="preserve">MIAHUATLAN TERCERA SECCION </t>
  </si>
  <si>
    <t>QWW6F5HWP6XNYS</t>
  </si>
  <si>
    <t xml:space="preserve">MIAHUATLAN SEGUNDA SECCION </t>
  </si>
  <si>
    <t>QWW6F5E0P6XNYS</t>
  </si>
  <si>
    <t xml:space="preserve">MIAHUATLAN PRIMERA SECCION </t>
  </si>
  <si>
    <t>QWW6F5A4P6XNYS</t>
  </si>
  <si>
    <t>MIAHUATLAN SAN NICOLAS</t>
  </si>
  <si>
    <t>QWW6F54KP6XNYS</t>
  </si>
  <si>
    <t>MIAHUATLAN SAN ISIDRO</t>
  </si>
  <si>
    <t>QWW6F4PKP6XNYS</t>
  </si>
  <si>
    <t>MIAHUATLAN SAN GREGORIO</t>
  </si>
  <si>
    <t>QWW6F4M8P6XNYS</t>
  </si>
  <si>
    <t>MIAHUATLAN SAN ANTONIO</t>
  </si>
  <si>
    <t>QWW6F4GEP6XNYS</t>
  </si>
  <si>
    <t>MARIO BARRUETA GARCIA</t>
  </si>
  <si>
    <t>QWW6F3ZGP6XNYS</t>
  </si>
  <si>
    <t>MARIN (RAMPA DE PANUNCIO)</t>
  </si>
  <si>
    <t>QWW6F3VKP6XNYS</t>
  </si>
  <si>
    <t>MARIN</t>
  </si>
  <si>
    <t>QWW6F3PGP6XNYS</t>
  </si>
  <si>
    <t>MANTILLA</t>
  </si>
  <si>
    <t>QWW6F3MOP6XNYS</t>
  </si>
  <si>
    <t>LOS CERROS</t>
  </si>
  <si>
    <t>QWW6F37OP6XNYS</t>
  </si>
  <si>
    <t>LOS CEDROS</t>
  </si>
  <si>
    <t>QWW6F34WP6XNYS</t>
  </si>
  <si>
    <t>LOS AGUILARES</t>
  </si>
  <si>
    <t>QWW6F324P6XNYS</t>
  </si>
  <si>
    <t>LIBERTAD SEXTA SECCION (LOS MARTINEZ)</t>
  </si>
  <si>
    <t>QWW6F2Y8P6XNYS</t>
  </si>
  <si>
    <t xml:space="preserve">LIBERTAD QUINTA SECCION </t>
  </si>
  <si>
    <t>QWW6F2SYP6XNYS</t>
  </si>
  <si>
    <t>LIBERTAD CUARTA SECCION (VICENTE GUERRERO)</t>
  </si>
  <si>
    <t>QWW6E7J4P6XNYS</t>
  </si>
  <si>
    <t>LIBERTAD TERCERA SECCION (MONTE GRANDE)</t>
  </si>
  <si>
    <t>QWW6E7C6P6XNYS</t>
  </si>
  <si>
    <t>QWW6E76WP6XNYS</t>
  </si>
  <si>
    <t>LIBERTAD (COLONIA LAS PALMITAS)</t>
  </si>
  <si>
    <t>QWW6E6RWP6XNYS</t>
  </si>
  <si>
    <t>QWW6E6HMP6XNYS</t>
  </si>
  <si>
    <t>LAGUNA DE CUCUYULAPA</t>
  </si>
  <si>
    <t>QWW6E6EUP6XNYS</t>
  </si>
  <si>
    <t xml:space="preserve">LA PIEDRA CUARTA SECCION </t>
  </si>
  <si>
    <t>QWW6E604P6XNYS</t>
  </si>
  <si>
    <t xml:space="preserve">LA PIEDRA TERCERA SECCION </t>
  </si>
  <si>
    <t>QWW6E5WSP6XNYS</t>
  </si>
  <si>
    <t>LA PIEDRA SEGUNDA SECCION LA CANDELARIA</t>
  </si>
  <si>
    <t>QWW6E5SMP6XNYS</t>
  </si>
  <si>
    <t xml:space="preserve">LA PIEDRA SEGUNDA SECCION </t>
  </si>
  <si>
    <t>QWW6E5OQP6XNYS</t>
  </si>
  <si>
    <t xml:space="preserve">LA PIEDRA PRIMERA SECCION </t>
  </si>
  <si>
    <t>QWW6E5L4P6XNYS</t>
  </si>
  <si>
    <t>QWW6E528P6XNYS</t>
  </si>
  <si>
    <t>LA ISLA</t>
  </si>
  <si>
    <t>QWW6E500P6XNYS</t>
  </si>
  <si>
    <t>LA ESMERALDA</t>
  </si>
  <si>
    <t>QWW6E4XSP6XNYS</t>
  </si>
  <si>
    <t>LA CHONITA</t>
  </si>
  <si>
    <t>QWW6E4UQP6XNYS</t>
  </si>
  <si>
    <t>JOSE MARIA PINO SUAREZ</t>
  </si>
  <si>
    <t>QWW6E44MP6XNYS</t>
  </si>
  <si>
    <t>JOSE MARIA MORELOS Y PAVON (MORELITOS)</t>
  </si>
  <si>
    <t>QWW6E3NEP6XNYS</t>
  </si>
  <si>
    <t>IGNACIO ZARAGOZA</t>
  </si>
  <si>
    <t>QWW6E3IYP6XNYS</t>
  </si>
  <si>
    <t>HUIMANGO TERCERA SECCION (LOS CERROS)</t>
  </si>
  <si>
    <t>QWW6E3FWP6XNYS</t>
  </si>
  <si>
    <t>HUIMANGO SEGUNDA SECCION LA MONA</t>
  </si>
  <si>
    <t>QWW6E1AOP6XNYS</t>
  </si>
  <si>
    <t xml:space="preserve">HUIMANGO SEGUNDA SECCION </t>
  </si>
  <si>
    <t>QWW6DRYKP6XNYS</t>
  </si>
  <si>
    <t xml:space="preserve">HUIMANGO PRIMERA SECCION </t>
  </si>
  <si>
    <t>QWW6DRVSP6XNYS</t>
  </si>
  <si>
    <t>HUIMANGO (EL DREN)</t>
  </si>
  <si>
    <t>QWW6DRRCP6XNYS</t>
  </si>
  <si>
    <t>HUIMANGO</t>
  </si>
  <si>
    <t>QWW6DR9UP6XNYS</t>
  </si>
  <si>
    <t>QWW6DR54P6XNYS</t>
  </si>
  <si>
    <t>QWW6DR18P6XNYS</t>
  </si>
  <si>
    <t>HUACAPA Y AMESTOY</t>
  </si>
  <si>
    <t>QWW6DQL4P6XNYS</t>
  </si>
  <si>
    <t>QWW6DQGEP6XNYS</t>
  </si>
  <si>
    <t xml:space="preserve">GENERAL FRANCISCO MUJICA </t>
  </si>
  <si>
    <t>QWW6DQ7IP6XNYS</t>
  </si>
  <si>
    <t xml:space="preserve">FELIPE GALVAN </t>
  </si>
  <si>
    <t>QWW6DNX0P6XNYS</t>
  </si>
  <si>
    <t>FELIPE CARRILLO PUERTO AMPLIACION SAN FELIPITO</t>
  </si>
  <si>
    <t>QWW6DEVGP6XNYS</t>
  </si>
  <si>
    <t>FELIPE CARRILLO PUERTO</t>
  </si>
  <si>
    <t>QWW6DEOSP6XNYS</t>
  </si>
  <si>
    <t>ENRIQUE GONZALEZ PEDRERO</t>
  </si>
  <si>
    <t>QWW6DEKWP6XNYS</t>
  </si>
  <si>
    <t>EMILIANO ZAPATA (SAN MATEO)</t>
  </si>
  <si>
    <t>QWW6DE5WP6XNYS</t>
  </si>
  <si>
    <t>QWW6DE0CP6XNYS</t>
  </si>
  <si>
    <t>EL TUNAL</t>
  </si>
  <si>
    <t>QWW6DDXAP6XNYS</t>
  </si>
  <si>
    <t>EL TULAR</t>
  </si>
  <si>
    <t>QWW6DDUSP6XNYS</t>
  </si>
  <si>
    <t>EL PROGRESO</t>
  </si>
  <si>
    <t>QWW6DDHGP6XNYS</t>
  </si>
  <si>
    <t>QWW6DDDUP6XNYS</t>
  </si>
  <si>
    <t>EL CARMEN (CUMUAPA)</t>
  </si>
  <si>
    <t>QWW6DD6MP6XNYS</t>
  </si>
  <si>
    <t>DOS CEIBAS</t>
  </si>
  <si>
    <t>QWW6DD2GP6XNYS</t>
  </si>
  <si>
    <t>DOMINGO AMADO BRITO SALGADO</t>
  </si>
  <si>
    <t>QWW6DCOKP6XNYS</t>
  </si>
  <si>
    <t>DIECISEIS DE SEPTIEMBRE</t>
  </si>
  <si>
    <t>QWW6DBXWP6XNYS</t>
  </si>
  <si>
    <t>CUNDUACAN (SAN PEDRO)</t>
  </si>
  <si>
    <t>QWW6DBRSP6XNYS</t>
  </si>
  <si>
    <t>CUNDUACAN (EL MONTE)</t>
  </si>
  <si>
    <t>QWW6D97AP6XNYS</t>
  </si>
  <si>
    <t>QWW6D8R6P6XNYS</t>
  </si>
  <si>
    <t xml:space="preserve">CUMUAPA TERCERA SECCION </t>
  </si>
  <si>
    <t>QWW6D8P8P6XNYS</t>
  </si>
  <si>
    <t xml:space="preserve">CUMUAPA SEGUNDA SECCION </t>
  </si>
  <si>
    <t>QWW6D8KIP6XNYS</t>
  </si>
  <si>
    <t xml:space="preserve">CUMUAPA PRIMERA SECCION </t>
  </si>
  <si>
    <t>QWW6D8EYP6XNYS</t>
  </si>
  <si>
    <t>CUCUYULAPA SEGUNDA SECCION (PUENTE SAMARIA)</t>
  </si>
  <si>
    <t>QWW6D7U4P6XNYS</t>
  </si>
  <si>
    <t>CUCUYULAPA</t>
  </si>
  <si>
    <t>QWW6D7NGP6XNYS</t>
  </si>
  <si>
    <t>COLIMA</t>
  </si>
  <si>
    <t>QWW6D79AP6XNYS</t>
  </si>
  <si>
    <t>CEIBA PRIMERA SECCION  (JAHUACTAL)</t>
  </si>
  <si>
    <t>QWW6D76IP6XNYS</t>
  </si>
  <si>
    <t xml:space="preserve">CULICO SEGUNDA SECCION </t>
  </si>
  <si>
    <t>QWW6D6ZAP6XNYS</t>
  </si>
  <si>
    <t>CULICO</t>
  </si>
  <si>
    <t>QWW6D6W8P6XNYS</t>
  </si>
  <si>
    <t xml:space="preserve">CASA BLANA SEGUNDA SECCION </t>
  </si>
  <si>
    <t>QWW6D6ICP6XNYS</t>
  </si>
  <si>
    <t xml:space="preserve">CASA BLANCA PRIMERA SECCION </t>
  </si>
  <si>
    <t>QWW6D6AAP6XNYS</t>
  </si>
  <si>
    <t>CARLOS ROVIROSA</t>
  </si>
  <si>
    <t>QWW6D65UP6XNYS</t>
  </si>
  <si>
    <t xml:space="preserve">BUENOS AIRES </t>
  </si>
  <si>
    <t>QWW6D5REP6XNYS</t>
  </si>
  <si>
    <t>BUENAVENTURA</t>
  </si>
  <si>
    <t>QWW6D5O2P6XNYS</t>
  </si>
  <si>
    <t>BENITO JUARAEZ</t>
  </si>
  <si>
    <t>QWW6D5KQP6XNYS</t>
  </si>
  <si>
    <t>ANTA Y CULICO</t>
  </si>
  <si>
    <t>QWW6D5HOP6XNYS</t>
  </si>
  <si>
    <t>ANTA</t>
  </si>
  <si>
    <t>QWW6D5EMP6XNYS</t>
  </si>
  <si>
    <t xml:space="preserve">AMADO GOMEZ SEGUNDA SECCION </t>
  </si>
  <si>
    <t>QWW6D5COP6XNYS</t>
  </si>
  <si>
    <t>AMADO GOMEZ</t>
  </si>
  <si>
    <t>QWW6D4UMP6XNYS</t>
  </si>
  <si>
    <t>ALIANZA PERIFERICO</t>
  </si>
  <si>
    <t>QWW6D4R0P6XNYS</t>
  </si>
  <si>
    <t xml:space="preserve">ALIAN PARA LA PRODUCCION </t>
  </si>
  <si>
    <t>QWW6D4M0P6XNYS</t>
  </si>
  <si>
    <t>ADOLFO RUIZ CORTINEZ</t>
  </si>
  <si>
    <t>QWW6D470P6XNYS</t>
  </si>
  <si>
    <t>ZOILA E. PEÑA FALCON</t>
  </si>
  <si>
    <t>QWW0O1H8P6XNYS</t>
  </si>
  <si>
    <t>VEREDA</t>
  </si>
  <si>
    <t>QWW0O0GKP6XNYS</t>
  </si>
  <si>
    <t>VAQUEIROS</t>
  </si>
  <si>
    <t>QWW0NXJAP6XNYS</t>
  </si>
  <si>
    <t>SANCHEZ MAGALLANES (SANTA ANA )</t>
  </si>
  <si>
    <t>QWW0NXG8P6XNYS</t>
  </si>
  <si>
    <t>SECTOR SAN ANTONIO</t>
  </si>
  <si>
    <t>QWW0NX9UP6XNYS</t>
  </si>
  <si>
    <t>SECTOR RIO SECO</t>
  </si>
  <si>
    <t>QWW0NWVEP6XNYS</t>
  </si>
  <si>
    <t xml:space="preserve">SECTOR CANDELARIO DE DIOS </t>
  </si>
  <si>
    <t>QWW0NWRIP6XNYS</t>
  </si>
  <si>
    <t>QWW0NWO6P6XNYS</t>
  </si>
  <si>
    <t>SARH</t>
  </si>
  <si>
    <t>QWW0NWLEP6XNYS</t>
  </si>
  <si>
    <t>SANTA RITA INFONAVIT</t>
  </si>
  <si>
    <t>QWW0NWICP6XNYS</t>
  </si>
  <si>
    <t>QWW0NW00P6XNYS</t>
  </si>
  <si>
    <t xml:space="preserve">SANTA MARIA DE GUADALUPE </t>
  </si>
  <si>
    <t>QWW0NVVAP6XNYS</t>
  </si>
  <si>
    <t>QWW0NVQ0P6XNYS</t>
  </si>
  <si>
    <t>ROGER FALCONI VERA</t>
  </si>
  <si>
    <t>QWW0NVCEP6XNYS</t>
  </si>
  <si>
    <t>QWW0NUIOP6XNYS</t>
  </si>
  <si>
    <t>QWW0NUFWP6XNYS</t>
  </si>
  <si>
    <t>QWW0NUCKP6XNYS</t>
  </si>
  <si>
    <t>QWW0NUA2P6XNYS</t>
  </si>
  <si>
    <t>PASO Y PLAYA INVITAB</t>
  </si>
  <si>
    <t>QWW0NU7UP6XNYS</t>
  </si>
  <si>
    <t>QWW0NU4IP6XNYS</t>
  </si>
  <si>
    <t>QWW0NTQWP6XNYS</t>
  </si>
  <si>
    <t>LOMA BONITA</t>
  </si>
  <si>
    <t>QWW0NTNUP6XNYS</t>
  </si>
  <si>
    <t>LICENCIADO ADOLFO LOPEZ MATEO</t>
  </si>
  <si>
    <t>QWW0NTJOP6XNYS</t>
  </si>
  <si>
    <t>LA UNION</t>
  </si>
  <si>
    <t>QWW0NTGCP6XNYS</t>
  </si>
  <si>
    <t>LA ORZA</t>
  </si>
  <si>
    <t>QWW0NTEEP6XNYS</t>
  </si>
  <si>
    <t>QWW0NTCGP6XNYS</t>
  </si>
  <si>
    <t>QWW0NSYUP6XNYS</t>
  </si>
  <si>
    <t>QWW0NSV8P6XNYS</t>
  </si>
  <si>
    <t>INGENIO SANTA ROSALIA</t>
  </si>
  <si>
    <t>QWW0NSQ8P6XNYS</t>
  </si>
  <si>
    <t>INGENIO BENITO JUAREZ</t>
  </si>
  <si>
    <t>QWW0NSMMP6XNYS</t>
  </si>
  <si>
    <t>QWW0NS8GP6XNYS</t>
  </si>
  <si>
    <t xml:space="preserve">HIDALGO SEGUNDA SECCION </t>
  </si>
  <si>
    <t>QWW0NS4KP6XNYS</t>
  </si>
  <si>
    <t>GUADALUPANA</t>
  </si>
  <si>
    <t>QWW0NS0YP6XNYS</t>
  </si>
  <si>
    <t>GENERAL VICENTE GUERRERO</t>
  </si>
  <si>
    <t>QWW0NRYQP6XNYS</t>
  </si>
  <si>
    <t xml:space="preserve">FRACCIONAMIENTO VILLA ESMERALDA </t>
  </si>
  <si>
    <t>QWW0NR1EP6XNYS</t>
  </si>
  <si>
    <t xml:space="preserve">FRACCIONAMIENTO SAN PEDRO DE LOS CEDROS </t>
  </si>
  <si>
    <t>QWW0NQKQP6XNYS</t>
  </si>
  <si>
    <t>FRACCIONAMIENTO PUERTO RICO</t>
  </si>
  <si>
    <t>QWW0NQFGP6XNYS</t>
  </si>
  <si>
    <t xml:space="preserve">FRACCIONAMIENTO PRADOS DE CARDENAS </t>
  </si>
  <si>
    <t>QWW0NQBAP6XNYS</t>
  </si>
  <si>
    <t>FRACCIONAMIENTO LOS REYES LOMAS ALTA</t>
  </si>
  <si>
    <t>QWW0NPW0P6XNYS</t>
  </si>
  <si>
    <t>FRACCIONAMIENTO LOS CAÑALES</t>
  </si>
  <si>
    <t>QWW0NPRKP6XNYS</t>
  </si>
  <si>
    <t>QWW0NPNOP6XNYS</t>
  </si>
  <si>
    <t>FRACCIONAMIENTO CAÑALES DOS</t>
  </si>
  <si>
    <t>QWW0NPKMP6XNYS</t>
  </si>
  <si>
    <t>QWW0NP5MP6XNYS</t>
  </si>
  <si>
    <t>EMPLEADOS DEL CSAT</t>
  </si>
  <si>
    <t>QWW0NP2KP6XNYS</t>
  </si>
  <si>
    <t xml:space="preserve">EMPLEADOS DE CONFIANZA </t>
  </si>
  <si>
    <t>QWW0NOYOP6XNYS</t>
  </si>
  <si>
    <t>QWW0NOVCP6XNYS</t>
  </si>
  <si>
    <t>QWW0NOSKP6XNYS</t>
  </si>
  <si>
    <t>QWW0NOPSP6XNYS</t>
  </si>
  <si>
    <t>QWW0NOBCP6XNYS</t>
  </si>
  <si>
    <t>EL EMBUDO FOVISSSTE</t>
  </si>
  <si>
    <t>QWW0NO76P6XNYS</t>
  </si>
  <si>
    <t>QWW0NO30P6XNYS</t>
  </si>
  <si>
    <t>QWW0NNMMP6XNYS</t>
  </si>
  <si>
    <t>CARDENAS CENTRO</t>
  </si>
  <si>
    <t>QWW0NNJ0P6XNYS</t>
  </si>
  <si>
    <t>QWW0NNDQP6XNYS</t>
  </si>
  <si>
    <t>QWW0NNAOP6XNYS</t>
  </si>
  <si>
    <t>MPLIACION CAÑALES TERCERA ETAPA SUR</t>
  </si>
  <si>
    <t>QWW0NMRSP6XNYS</t>
  </si>
  <si>
    <t xml:space="preserve">AMPLIACION CAÑALES TERCERA ETAPA SUR </t>
  </si>
  <si>
    <t>QWW0NL1AP6XNYS</t>
  </si>
  <si>
    <t>AMPLIACION CAÑALES TERCERA ETAPA NORTE</t>
  </si>
  <si>
    <t>QWW0NKVGP6XNYS</t>
  </si>
  <si>
    <t>QWW0NKESP6XNYS</t>
  </si>
  <si>
    <t>QWW0NKA2P6XNYS</t>
  </si>
  <si>
    <t>QWW0NK7UP6XNYS</t>
  </si>
  <si>
    <t>QWW0NK52P6XNYS</t>
  </si>
  <si>
    <t>QWW0NJL2P6XNYS</t>
  </si>
  <si>
    <t>QWW0NJI0P6XNYS</t>
  </si>
  <si>
    <t>TIO MONCHO</t>
  </si>
  <si>
    <t>QWW0NJEEP6XNYS</t>
  </si>
  <si>
    <t xml:space="preserve">SINALOA TERCERA SECCION </t>
  </si>
  <si>
    <t>QWW0NJBMP6XNYS</t>
  </si>
  <si>
    <t>SINALOA SEGUNDA SECCION (ARJONA)</t>
  </si>
  <si>
    <t>QWW0NIWCP6XNYS</t>
  </si>
  <si>
    <t xml:space="preserve">SINALOA PRIMERA SECCION </t>
  </si>
  <si>
    <t>QWW0NIOKP6XNYS</t>
  </si>
  <si>
    <t>SECCION DE 10 DE AZUCAREROS</t>
  </si>
  <si>
    <t>QWW0NILIP6XNYS</t>
  </si>
  <si>
    <t>SANTUARIO QUINTA SECCION BUENA VISTA</t>
  </si>
  <si>
    <t>QWW0NI40P6XNYS</t>
  </si>
  <si>
    <t xml:space="preserve">SANTUARIO CUARTA SECCION </t>
  </si>
  <si>
    <t>QWW0NHYQP6XNYS</t>
  </si>
  <si>
    <t>SANTUARIO CUARTA SECCION</t>
  </si>
  <si>
    <t>QWW0NACKP6XNYS</t>
  </si>
  <si>
    <t>SANTUARIO TERCERA SECCION (PIEDRAS NEGRAS)</t>
  </si>
  <si>
    <t>QWW0NA70P6XNYS</t>
  </si>
  <si>
    <t xml:space="preserve">SANTUARIO SEGUNDA SECCION </t>
  </si>
  <si>
    <t>QWW0N9LWP6XNYS</t>
  </si>
  <si>
    <t xml:space="preserve">SANTUARIO PRIMERA SECION </t>
  </si>
  <si>
    <t>QWW0N9H6P6XNYS</t>
  </si>
  <si>
    <t>SANTA QUINTA SECCION (EL ESPINO)</t>
  </si>
  <si>
    <t>QWW0N9B2P6XNYS</t>
  </si>
  <si>
    <t>SANTANA CUARTA SECCION</t>
  </si>
  <si>
    <t>QWW0N8MMP6XNYS</t>
  </si>
  <si>
    <t>SANTANA TERCERA SECCION B</t>
  </si>
  <si>
    <t>QWW0N8IGP6XNYS</t>
  </si>
  <si>
    <t>SANTANA TERCERA SECCION A</t>
  </si>
  <si>
    <t>QWW0N83QP6XNYS</t>
  </si>
  <si>
    <t>SANTANA SEGUNDA SECCION C</t>
  </si>
  <si>
    <t>QWW0N7CSP6XNYS</t>
  </si>
  <si>
    <t>SANTANA SEGUNDA SECCION B (LA PALMA)</t>
  </si>
  <si>
    <t>QWW0N76YP6XNYS</t>
  </si>
  <si>
    <t xml:space="preserve">SANTANA SEGUNDA SECCION A </t>
  </si>
  <si>
    <t>QWW0N6YWP6XNYS</t>
  </si>
  <si>
    <t xml:space="preserve">SANTANA PRIMERA SECCION B </t>
  </si>
  <si>
    <t>QWW0N6KGP6XNYS</t>
  </si>
  <si>
    <t>QWW0N6FGP6XNYS</t>
  </si>
  <si>
    <t>SANTA ROSALIA (MIGUEL HIDALGO SEGUNDA SECCION)</t>
  </si>
  <si>
    <t>QWW0N6C4P6XNYS</t>
  </si>
  <si>
    <t xml:space="preserve">SANTA ROSALIA </t>
  </si>
  <si>
    <t>QWW0MAXAP6XNYS</t>
  </si>
  <si>
    <t>SANTA ISIDRA</t>
  </si>
  <si>
    <t>QWW0MAR6P6XNYS</t>
  </si>
  <si>
    <t>QWW0MAOEP6XNYS</t>
  </si>
  <si>
    <t>RUBEN JARAMILLO LAZO</t>
  </si>
  <si>
    <t>QWW0MALCP6XNYS</t>
  </si>
  <si>
    <t>ROSIQUE PALAVICINI</t>
  </si>
  <si>
    <t>QWW0MA5SP6XNYS</t>
  </si>
  <si>
    <t>RODRIGUEZ POLANCO</t>
  </si>
  <si>
    <t>QWW0M9Z4P6XNYS</t>
  </si>
  <si>
    <t>RIO SECO SEGUNDA SECCION NORTE</t>
  </si>
  <si>
    <t>QWW0M9VIP6XNYS</t>
  </si>
  <si>
    <t xml:space="preserve">RIO SECO SEGUNDA SECCION C </t>
  </si>
  <si>
    <t>QWW0LP8GP6XNYS</t>
  </si>
  <si>
    <t>RIO SECO SEGUNDA SECCION B</t>
  </si>
  <si>
    <t>QWW0LN10P6XNYS</t>
  </si>
  <si>
    <t>RIO SECO SEGUNDA SECCION A</t>
  </si>
  <si>
    <t>QWW0LMS4P6XNYS</t>
  </si>
  <si>
    <t>QWW0LMOIP6XNYS</t>
  </si>
  <si>
    <t>PUERTO ESCONDIDO</t>
  </si>
  <si>
    <t>QWW0LMA2P6XNYS</t>
  </si>
  <si>
    <t xml:space="preserve">POZA REDONDA CUARTA SECCION </t>
  </si>
  <si>
    <t>QWW0LM48P6XNYS</t>
  </si>
  <si>
    <t xml:space="preserve">POZA REDONDA TERCERA SECCION </t>
  </si>
  <si>
    <t>QWW0LM0CP6XNYS</t>
  </si>
  <si>
    <t xml:space="preserve">POZA REDONDA SEGUNDA SECCION </t>
  </si>
  <si>
    <t>QWW0LLW6P6XNYS</t>
  </si>
  <si>
    <t xml:space="preserve">POZA REDONDA  PRIMERA SECION </t>
  </si>
  <si>
    <t>QWW0LLGMP6XNYS</t>
  </si>
  <si>
    <t>POBLADO C-17 INDEPENDENCIA</t>
  </si>
  <si>
    <t>QWW0HGHUP6XNYS</t>
  </si>
  <si>
    <t xml:space="preserve">POBLADO C-33 VEINTE DE NOVIEMBRE </t>
  </si>
  <si>
    <t>QWW0HG98P6XNYS</t>
  </si>
  <si>
    <t>POBLADO C-29 VICENTE GUERRERO</t>
  </si>
  <si>
    <t>QWW0HFSKP6XNYS</t>
  </si>
  <si>
    <t xml:space="preserve">POBLADO C-28  GREGORIO MENDEZ MAGAÑA 1 </t>
  </si>
  <si>
    <t>QWW0HF1MP6XNYS</t>
  </si>
  <si>
    <t>POBLADO C-28 GREGORIO MENDEZ MAGAÑA</t>
  </si>
  <si>
    <t>QWW0HEWCP6XNYS</t>
  </si>
  <si>
    <t>POBLADO C-27 EDUARDO CHAVEZ RAMIREZ</t>
  </si>
  <si>
    <t>QWW0HERCP6XNYS</t>
  </si>
  <si>
    <t xml:space="preserve">POBLADO C-23 VENUSTIANO CARRANZA </t>
  </si>
  <si>
    <t>QWW0HE1SP6XNYS</t>
  </si>
  <si>
    <t>POBLADO C-22 JOSE MARIA PINO SUAREZ UNO</t>
  </si>
  <si>
    <t>QWW0HDI2P6XNYS</t>
  </si>
  <si>
    <t>POBLADO C-22 JOSE MARIA PINO SUAREZ</t>
  </si>
  <si>
    <t>QWW0HBOSP6XNYS</t>
  </si>
  <si>
    <t xml:space="preserve">POBLADO C-21 LICENCIADO BENITO JUAREZ GARCIA </t>
  </si>
  <si>
    <t>QWW0HB6GP6XNYS</t>
  </si>
  <si>
    <t xml:space="preserve">POBLADO C-20 MIGUEL HIDALGO Y COSTILLA </t>
  </si>
  <si>
    <t>QWW0HAY4P6XNYS</t>
  </si>
  <si>
    <t>POBLADO C-16 EMILIANO ZAPATA UNO</t>
  </si>
  <si>
    <t>QWW0HAEOP6XNYS</t>
  </si>
  <si>
    <t xml:space="preserve">POBLADO C-16 EMILIANO ZAPATA TRES </t>
  </si>
  <si>
    <t>QWW0H9DGP6XNYS</t>
  </si>
  <si>
    <t xml:space="preserve">POBLADO C-16 EMILIANO ZAPATA </t>
  </si>
  <si>
    <t>QWW0H8VOP6XNYS</t>
  </si>
  <si>
    <t>MIGUEL HIDALGO SEGUNDA SECCION B (LA NATIVIDAD)</t>
  </si>
  <si>
    <t>QWW0H6F2P6XNYS</t>
  </si>
  <si>
    <t xml:space="preserve">NARANJEÑO TERCELA SECCION </t>
  </si>
  <si>
    <t>QWW0H5TYP6XNYS</t>
  </si>
  <si>
    <t>QWW0H5OOP6XNYS</t>
  </si>
  <si>
    <t>NUEVA ZELANDIA</t>
  </si>
  <si>
    <t>QWW0H5KSP6XNYS</t>
  </si>
  <si>
    <t>QWW0H45EP6XNYS</t>
  </si>
  <si>
    <t xml:space="preserve">POBLADO C-16 EMILIAMO ZAPATA DOS </t>
  </si>
  <si>
    <t>QWW0GZHMP6XNYS</t>
  </si>
  <si>
    <t>POBLADO C-15 GENERAL EMILIANO ZAPATA</t>
  </si>
  <si>
    <t>QWW0GZ90P6XNYS</t>
  </si>
  <si>
    <t>POBLADO C-15 ADOLFO LOPEZ MATEO UNO</t>
  </si>
  <si>
    <t>QWW0GYRIP6XNYS</t>
  </si>
  <si>
    <t>POBLADO C-15 ADOLFO LOPEZ MATEO</t>
  </si>
  <si>
    <t>QWW0GYIMP6XNYS</t>
  </si>
  <si>
    <t xml:space="preserve">POBLADO C-14 GENERAL PLUTARCO ELIAS CALLES </t>
  </si>
  <si>
    <t>QWW0GY0UP6XNYS</t>
  </si>
  <si>
    <t xml:space="preserve">POBLADO C-11 JOSE MARIA MORELOS Y PAVON </t>
  </si>
  <si>
    <t>QWW0GXT2P6XNYS</t>
  </si>
  <si>
    <t xml:space="preserve">POBLADO C-10 GENERAL LAZARO CARDENAS DEL RIO </t>
  </si>
  <si>
    <t>QWW0GX60P6XNYS</t>
  </si>
  <si>
    <t>POBLADO C-9 LICENCIADO FRANCISCO I. MADERO</t>
  </si>
  <si>
    <t>QWW0GTVOP6XNYS</t>
  </si>
  <si>
    <t xml:space="preserve">PEDRO SANCHEZ MAGALLANES </t>
  </si>
  <si>
    <t>QWW0GT78P6XNYS</t>
  </si>
  <si>
    <t>PAYLEBOT</t>
  </si>
  <si>
    <t>QWW0GT3MP6XNYS</t>
  </si>
  <si>
    <t>PASO Y PLAYA</t>
  </si>
  <si>
    <t>QWW0GSP6P6XNYS</t>
  </si>
  <si>
    <t xml:space="preserve">NUEVA ZELANDIA  </t>
  </si>
  <si>
    <t>QWW0GSISP6XNYS</t>
  </si>
  <si>
    <t xml:space="preserve">NARANJEÑO TERCERA SECCION </t>
  </si>
  <si>
    <t>QWW0GSBKP6XNYS</t>
  </si>
  <si>
    <t>QWW0FT2YP6XNYS</t>
  </si>
  <si>
    <t>OJOSHAL</t>
  </si>
  <si>
    <t>QWW0FSUCP6XNYS</t>
  </si>
  <si>
    <t>NARANJEÑO SEGUNDA SECCION B</t>
  </si>
  <si>
    <t>QWW0FRHGP6XNYS</t>
  </si>
  <si>
    <t>NARANJEÑO SEGUNDA SECCION A</t>
  </si>
  <si>
    <t>QWW0FRASP6XNYS</t>
  </si>
  <si>
    <t>NARANJEÑO PRIMERA SECCION (COLONIA LA FE)</t>
  </si>
  <si>
    <t>QWW0FQUYP6XNYS</t>
  </si>
  <si>
    <t xml:space="preserve">MIGUEL HIDALGO ZAPOTAL SEGUNDA SECCION </t>
  </si>
  <si>
    <t>QWW0FQI6P6XNYS</t>
  </si>
  <si>
    <t>MIGUEL HIDALGO SEGUNDA SECCION B  (LA NATIDVIDAD)</t>
  </si>
  <si>
    <t>QWW0FPTQP6XNYS</t>
  </si>
  <si>
    <t>MIGUEL HIDALGO SEGUNDA SECCION (EL EDEN)</t>
  </si>
  <si>
    <t>QWW0FLCWP6XNYS</t>
  </si>
  <si>
    <t xml:space="preserve">MIGUEL HIDALGO PRIMERA SECCION </t>
  </si>
  <si>
    <t>QWW0FKP0P6XNYS</t>
  </si>
  <si>
    <t>QWW0F91UP6XNYS</t>
  </si>
  <si>
    <t>QWW0F8YSP6XNYS</t>
  </si>
  <si>
    <t>MARIO MORALES (DE LOS MORALES)</t>
  </si>
  <si>
    <t>QWW0F8V6P6XNYS</t>
  </si>
  <si>
    <t xml:space="preserve">MADRIGAL PEREZ </t>
  </si>
  <si>
    <t>QWW0F8PMP6XNYS</t>
  </si>
  <si>
    <t>LUIS DONALDO COLOSIO MURRIETA</t>
  </si>
  <si>
    <t>QWW0F898P6XNYS</t>
  </si>
  <si>
    <t xml:space="preserve">LOS AREVALOS </t>
  </si>
  <si>
    <t>QWW0F83YP6XNYS</t>
  </si>
  <si>
    <t>JOSE EDUARDO DE CARDENAS</t>
  </si>
  <si>
    <t>QWW0F7Z8P6XNYS</t>
  </si>
  <si>
    <t xml:space="preserve">LEY FEDERAL DE LA REFORMA AGRARIA </t>
  </si>
  <si>
    <t>QWW0F7J4P6XNYS</t>
  </si>
  <si>
    <t>LEON PACHECO</t>
  </si>
  <si>
    <t>QWW0F6U4P6XNYS</t>
  </si>
  <si>
    <t>LAS NUEVAS ESPERANZAS</t>
  </si>
  <si>
    <t>QWW0F6QSP6XNYS</t>
  </si>
  <si>
    <t>LAS LIMAS</t>
  </si>
  <si>
    <t>QWW0F6MWP6XNYS</t>
  </si>
  <si>
    <t>LAS FLORES (LAS PALMAS)</t>
  </si>
  <si>
    <t>QWW0F6LIP6XNYS</t>
  </si>
  <si>
    <t xml:space="preserve">LAS ESPERANZAS </t>
  </si>
  <si>
    <t>QWW0F6FEP6XNYS</t>
  </si>
  <si>
    <t>LAS COLORADAS SEGUNDA SECCION B</t>
  </si>
  <si>
    <t>QWW0F61IP6XNYS</t>
  </si>
  <si>
    <t>LAS COLORADAS SEGUNDA SECCION (AMPLIACION LAS ALDEAS)</t>
  </si>
  <si>
    <t>QWW0F5XCP6XNYS</t>
  </si>
  <si>
    <t xml:space="preserve">LAS COLORADAS PRIMERA SECCION </t>
  </si>
  <si>
    <t>QWW0F5NMP6XNYS</t>
  </si>
  <si>
    <t xml:space="preserve">LAS CALZADAS </t>
  </si>
  <si>
    <t>QWW0F58MP6XNYS</t>
  </si>
  <si>
    <t>QWW0F55UP6XNYS</t>
  </si>
  <si>
    <t>LA PENINSULA</t>
  </si>
  <si>
    <t>QWW0F53WP6XNYS</t>
  </si>
  <si>
    <t>QWW0F514P6XNYS</t>
  </si>
  <si>
    <t xml:space="preserve">LA ALIANZA </t>
  </si>
  <si>
    <t>QWW0F4YMP6XNYS</t>
  </si>
  <si>
    <t xml:space="preserve">JULIAN MONTEJO VELAZQUEZ </t>
  </si>
  <si>
    <t>QWW0F4WOP6XNYS</t>
  </si>
  <si>
    <t>JUAN ESCUTIA</t>
  </si>
  <si>
    <t>QWW0F4I8P6XNYS</t>
  </si>
  <si>
    <t>ISALAS ENCANTADAS (EL ZAPOTE Y REYES HEROLES)</t>
  </si>
  <si>
    <t>QWW0F4G0P6XNYS</t>
  </si>
  <si>
    <t xml:space="preserve">INGENIO BENITO JUAREZ </t>
  </si>
  <si>
    <t>QWW0F460P6XNYS</t>
  </si>
  <si>
    <t xml:space="preserve">IGNACIO ZARAGOZA </t>
  </si>
  <si>
    <t>QWW0F3PMP6XNYS</t>
  </si>
  <si>
    <t>IGNACIO GUTIERREZ GOMEZ (SAN FELIPE)</t>
  </si>
  <si>
    <t>QWW0F3N4P6XNYS</t>
  </si>
  <si>
    <t>HABANERO SEGUNDA SECCION (EL CASTAÑO)</t>
  </si>
  <si>
    <t>QWW0F3GGP6XNYS</t>
  </si>
  <si>
    <t>HABANERO PRIMERA SECCION (VENUSTIANO CARRANZA)</t>
  </si>
  <si>
    <t>QWW0F3B6P6XNYS</t>
  </si>
  <si>
    <t xml:space="preserve">HABANERO PRIMERA SECCION </t>
  </si>
  <si>
    <t>QWW0F2QMP6XNYS</t>
  </si>
  <si>
    <t xml:space="preserve">GENERAL FRANCISCO VILLA </t>
  </si>
  <si>
    <t>QWW0F2NKP6XNYS</t>
  </si>
  <si>
    <t>QWW0F2KIP6XNYS</t>
  </si>
  <si>
    <t xml:space="preserve">ENCRUCIJADA QUINTA SECCION </t>
  </si>
  <si>
    <t>QWW0F24OP6XNYS</t>
  </si>
  <si>
    <t>ENCRUCIJADA CUARTA SECCION B (LA LUCHA)</t>
  </si>
  <si>
    <t>QWW0F20SP6XNYS</t>
  </si>
  <si>
    <t xml:space="preserve">ENCRUCIJADA CUARTA SECCION A </t>
  </si>
  <si>
    <t>QWW0F1VIP6XNYS</t>
  </si>
  <si>
    <t xml:space="preserve">ENCRUCIJADA TERCERA SECCION </t>
  </si>
  <si>
    <t>QWW0F1RCP6XNYS</t>
  </si>
  <si>
    <t xml:space="preserve">ENCRUCIJADA SEGUNDA SECCION </t>
  </si>
  <si>
    <t>QWW0F19KP6XNYS</t>
  </si>
  <si>
    <t>ENCRUCIJADA PRIMERA SECCION RINCON BRUJO</t>
  </si>
  <si>
    <t>QWW0F14UP6XNYS</t>
  </si>
  <si>
    <t>EL YUCATECO (PAYLEBOT SEGUNDA SECCION)</t>
  </si>
  <si>
    <t>QWW0F0ZKP6XNYS</t>
  </si>
  <si>
    <t>QWW0F0FAP6XNYS</t>
  </si>
  <si>
    <t>EL PORVENIR</t>
  </si>
  <si>
    <t>QWW0F0D2P6XNYS</t>
  </si>
  <si>
    <t>EL PERSICO</t>
  </si>
  <si>
    <t>QWW0F09QP6XNYS</t>
  </si>
  <si>
    <t>EL PARNASO</t>
  </si>
  <si>
    <t>QWW0EZW4P6XNYS</t>
  </si>
  <si>
    <t>EL MINGO</t>
  </si>
  <si>
    <t>QWW0EZTMP6XNYS</t>
  </si>
  <si>
    <t>EL JOBO (PUNTA BRAVA)</t>
  </si>
  <si>
    <t>QWW0EZQKP6XNYS</t>
  </si>
  <si>
    <t>EL GOLPE SEGUNDA SECCION (LOS PATOS)</t>
  </si>
  <si>
    <t>QWW0EZM4P6XNYS</t>
  </si>
  <si>
    <t>EL GOLPE</t>
  </si>
  <si>
    <t>QWW0EZHEP6XNYS</t>
  </si>
  <si>
    <t>EL CHOCHO (BOCA DEL RIO)</t>
  </si>
  <si>
    <t>QWW0EZ4CP6XNYS</t>
  </si>
  <si>
    <t xml:space="preserve">EL CARRIZAL </t>
  </si>
  <si>
    <t>QWW0EZ0GP6XNYS</t>
  </si>
  <si>
    <t>QWW0EYXYP6XNYS</t>
  </si>
  <si>
    <t>EL CAPRICHO</t>
  </si>
  <si>
    <t>QWW0EYVGP6XNYS</t>
  </si>
  <si>
    <t>EL BRONCE</t>
  </si>
  <si>
    <t>QWW0EYT8P6XNYS</t>
  </si>
  <si>
    <t xml:space="preserve">EL BARI SEGUNDA SECCION </t>
  </si>
  <si>
    <t>QWW0EYR0P6XNYS</t>
  </si>
  <si>
    <t xml:space="preserve">EL BARI PRIMERA SECCION </t>
  </si>
  <si>
    <t>QWW0EYOIP6XNYS</t>
  </si>
  <si>
    <t>QWW0EY9IP6XNYS</t>
  </si>
  <si>
    <t>QWW0EY70P6XNYS</t>
  </si>
  <si>
    <t>EL ARROZAL</t>
  </si>
  <si>
    <t>QWW0EY3YP6XNYS</t>
  </si>
  <si>
    <t>EL ALACRAN  (MANATINERO)</t>
  </si>
  <si>
    <t>QWW0EY1QP6XNYS</t>
  </si>
  <si>
    <t>EL ALACRAN</t>
  </si>
  <si>
    <t>QWW0EXKIP6XNYS</t>
  </si>
  <si>
    <t>QWW0EXIAP6XNYS</t>
  </si>
  <si>
    <t xml:space="preserve">CUAUHTEMOCZIN SEGUNDA SECCION </t>
  </si>
  <si>
    <t>QWW0EXCQP6XNYS</t>
  </si>
  <si>
    <t>CUAUHTEMOCZIN</t>
  </si>
  <si>
    <t>QWW0EWTAP6XNYS</t>
  </si>
  <si>
    <t>QWW0EWNQP6XNYS</t>
  </si>
  <si>
    <t>CORONEL GREGORIO MENDEZ MAGAÑA</t>
  </si>
  <si>
    <t>QWW0EWIGP6XNYS</t>
  </si>
  <si>
    <t xml:space="preserve">ANDRES SANCHES MAGALLANES </t>
  </si>
  <si>
    <t>QWW0EWD6P6XNYS</t>
  </si>
  <si>
    <t>CHICOZAPOTE SEGUNDA SECCION (EL RETIRO)</t>
  </si>
  <si>
    <t>QWW0EVU0P6XNYS</t>
  </si>
  <si>
    <t xml:space="preserve">CHICOZAPOTE PRIMERA SECCION </t>
  </si>
  <si>
    <t>QWW0EVLYP6XNYS</t>
  </si>
  <si>
    <t xml:space="preserve">CECILIA GONZALEZ DE ROVIROSA </t>
  </si>
  <si>
    <t>QWW0EV4QP6XNYS</t>
  </si>
  <si>
    <t xml:space="preserve">CARDENAS SEGUNDA SECCION </t>
  </si>
  <si>
    <t>QWW0EV00P6XNYS</t>
  </si>
  <si>
    <t xml:space="preserve">LAZARO CARDENAS </t>
  </si>
  <si>
    <t>QWW0EUUGP6XNYS</t>
  </si>
  <si>
    <t>CARTAGENA</t>
  </si>
  <si>
    <t>QWW0EUFGP6XNYS</t>
  </si>
  <si>
    <t xml:space="preserve">WILSON GOMEZ </t>
  </si>
  <si>
    <t>QWW0EUBKP6XNYS</t>
  </si>
  <si>
    <t>CAMPO NUEVO</t>
  </si>
  <si>
    <t>QWW0EU60P6XNYS</t>
  </si>
  <si>
    <t xml:space="preserve">CAMPO MAGALLANES </t>
  </si>
  <si>
    <t>QWW0EU3SP6XNYS</t>
  </si>
  <si>
    <t>QWW0ETPMP6XNYS</t>
  </si>
  <si>
    <t>CALZADA PRIEMERA SECCION SUR</t>
  </si>
  <si>
    <t>QWW0ETIYP6XNYS</t>
  </si>
  <si>
    <t xml:space="preserve">CALZADA PRIMERA SECCION NORTE A </t>
  </si>
  <si>
    <t>QWW0ETBQP6XNYS</t>
  </si>
  <si>
    <t xml:space="preserve">BUENA VISTA SEGUNDA SECCION </t>
  </si>
  <si>
    <t>QWW0ES12P6XNYS</t>
  </si>
  <si>
    <t xml:space="preserve">BUENA VISTA PRIMERA SECCION </t>
  </si>
  <si>
    <t>QWW0EQC8P6XNYS</t>
  </si>
  <si>
    <t>QWW0EPT2P6XNYS</t>
  </si>
  <si>
    <t>BAJIO PRIMERA SECCION A</t>
  </si>
  <si>
    <t>QWVOSN9MP6XNYS</t>
  </si>
  <si>
    <t xml:space="preserve">AZUCENITA PRIMERA SECCION B </t>
  </si>
  <si>
    <t>QWVORRXKP6XNYS</t>
  </si>
  <si>
    <t xml:space="preserve">AZUCENA SEPTIMA SECCION </t>
  </si>
  <si>
    <t>QWVORRT4P6XNYS</t>
  </si>
  <si>
    <t xml:space="preserve">AZUCENA SEXTA SECCION </t>
  </si>
  <si>
    <t>QWVORRNUP6XNYS</t>
  </si>
  <si>
    <t xml:space="preserve">AZUCENA QUINTA SECCION </t>
  </si>
  <si>
    <t>QWVORR94P6XNYS</t>
  </si>
  <si>
    <t xml:space="preserve">AZUCENA CUARTA SECCION </t>
  </si>
  <si>
    <t>QWVORR5SP6XNYS</t>
  </si>
  <si>
    <t xml:space="preserve">AZUCENA TERCERA SECCION </t>
  </si>
  <si>
    <t>QWVORR1MP6XNYS</t>
  </si>
  <si>
    <t xml:space="preserve">AZUCENA SEGUNDA SECCION </t>
  </si>
  <si>
    <t>QWVORQXQP6XNYS</t>
  </si>
  <si>
    <t xml:space="preserve">AZUCENA PRIMERA SECCION </t>
  </si>
  <si>
    <t>QWVORQIQP6XNYS</t>
  </si>
  <si>
    <t xml:space="preserve">ARROYO HONDO ABEJONAL </t>
  </si>
  <si>
    <t>QWVORQDQP6XNYS</t>
  </si>
  <si>
    <t>ARROYO HONDO 2A SECCION SANTA TERESA B</t>
  </si>
  <si>
    <t>QWVORQ5EP6XNYS</t>
  </si>
  <si>
    <t xml:space="preserve">ARROYO HONDO 1A SECCION </t>
  </si>
  <si>
    <t>QWVORNVQP6XNYS</t>
  </si>
  <si>
    <t>ARROYO HONDO</t>
  </si>
  <si>
    <t>QWVORMI0P6XNYS</t>
  </si>
  <si>
    <t>AMPLIACION CARRIZAL</t>
  </si>
  <si>
    <t>QWVORMD0P6XNYS</t>
  </si>
  <si>
    <t>QWVORLUYP6XNYS</t>
  </si>
  <si>
    <t>QWVOR74EP6XNYS</t>
  </si>
  <si>
    <t>QWVOR6EAP6XNYS</t>
  </si>
  <si>
    <t>idlocalidad</t>
  </si>
  <si>
    <t>localidadmigrada</t>
  </si>
  <si>
    <t>localidadmigrada1</t>
  </si>
  <si>
    <t>localidadmigrada2</t>
  </si>
  <si>
    <t>localidadmigrada3</t>
  </si>
  <si>
    <t>localidadmigrada4</t>
  </si>
  <si>
    <t>localidadmigrada5</t>
  </si>
  <si>
    <t>localidadmigrada6</t>
  </si>
  <si>
    <t>localidadmigrada7</t>
  </si>
  <si>
    <t>localidadmigrada8</t>
  </si>
  <si>
    <t>localidadmigrada9</t>
  </si>
  <si>
    <t>localidadmigrada10</t>
  </si>
  <si>
    <t>localidadmigrada11</t>
  </si>
  <si>
    <t>localidadmigrada12</t>
  </si>
  <si>
    <t>localidadmigrada13</t>
  </si>
  <si>
    <t>localidadmigrada14</t>
  </si>
  <si>
    <t>localidadmigrada15</t>
  </si>
  <si>
    <t>localidadmigrada16</t>
  </si>
  <si>
    <t>localidadmigrada17</t>
  </si>
  <si>
    <t>localidadmigrada18</t>
  </si>
  <si>
    <t>localidadmigrada19</t>
  </si>
  <si>
    <t>localidadmigrada20</t>
  </si>
  <si>
    <t>localidadmigrada21</t>
  </si>
  <si>
    <t>localidadmigrada22</t>
  </si>
  <si>
    <t>localidadmigrada23</t>
  </si>
  <si>
    <t>localidadmigrada24</t>
  </si>
  <si>
    <t>localidadmigrada25</t>
  </si>
  <si>
    <t>localidadmigrada26</t>
  </si>
  <si>
    <t>localidadmigrada27</t>
  </si>
  <si>
    <t>localidadmigrada28</t>
  </si>
  <si>
    <t>localidadmigrada29</t>
  </si>
  <si>
    <t>localidadmigrada30</t>
  </si>
  <si>
    <t>localidadmigrada31</t>
  </si>
  <si>
    <t>localidadmigrada32</t>
  </si>
  <si>
    <t>localidadmigrada33</t>
  </si>
  <si>
    <t>localidadmigrada34</t>
  </si>
  <si>
    <t>localidadmigrada35</t>
  </si>
  <si>
    <t>localidadmigrada36</t>
  </si>
  <si>
    <t>localidadmigrada37</t>
  </si>
  <si>
    <t>localidadmigrada38</t>
  </si>
  <si>
    <t>localidadmigrada39</t>
  </si>
  <si>
    <t>localidadmigrada40</t>
  </si>
  <si>
    <t>localidadmigrada41</t>
  </si>
  <si>
    <t>localidadmigrada42</t>
  </si>
  <si>
    <t>localidadmigrada43</t>
  </si>
  <si>
    <t>localidadmigrada44</t>
  </si>
  <si>
    <t>localidadmigrada45</t>
  </si>
  <si>
    <t>localidadmigrada46</t>
  </si>
  <si>
    <t>localidadmigrada47</t>
  </si>
  <si>
    <t>localidadmigrada48</t>
  </si>
  <si>
    <t>localidadmigrada49</t>
  </si>
  <si>
    <t>localidadmigrada50</t>
  </si>
  <si>
    <t>localidadmigrada51</t>
  </si>
  <si>
    <t>localidadmigrada52</t>
  </si>
  <si>
    <t>localidadmigrada53</t>
  </si>
  <si>
    <t>localidadmigrada54</t>
  </si>
  <si>
    <t>localidadmigrada55</t>
  </si>
  <si>
    <t>localidadmigrada56</t>
  </si>
  <si>
    <t>localidadmigrada57</t>
  </si>
  <si>
    <t>localidadmigrada58</t>
  </si>
  <si>
    <t>localidadmigrada59</t>
  </si>
  <si>
    <t>localidadmigrada60</t>
  </si>
  <si>
    <t>localidadmigrada61</t>
  </si>
  <si>
    <t>localidadmigrada62</t>
  </si>
  <si>
    <t>localidadmigrada63</t>
  </si>
  <si>
    <t>localidadmigrada64</t>
  </si>
  <si>
    <t>localidadmigrada65</t>
  </si>
  <si>
    <t>localidadmigrada66</t>
  </si>
  <si>
    <t>localidadmigrada67</t>
  </si>
  <si>
    <t>localidadmigrada68</t>
  </si>
  <si>
    <t>localidadmigrada69</t>
  </si>
  <si>
    <t>localidadmigrada70</t>
  </si>
  <si>
    <t>localidadmigrada71</t>
  </si>
  <si>
    <t>localidadmigrada72</t>
  </si>
  <si>
    <t>localidadmigrada73</t>
  </si>
  <si>
    <t>localidadmigrada74</t>
  </si>
  <si>
    <t>localidadmigrada75</t>
  </si>
  <si>
    <t>localidadmigrada76</t>
  </si>
  <si>
    <t>localidadmigrada77</t>
  </si>
  <si>
    <t>localidadmigrada78</t>
  </si>
  <si>
    <t>localidadmigrada79</t>
  </si>
  <si>
    <t>localidadmigrada80</t>
  </si>
  <si>
    <t>localidadmigrada81</t>
  </si>
  <si>
    <t>localidadmigrada82</t>
  </si>
  <si>
    <t>localidadmigrada83</t>
  </si>
  <si>
    <t>localidadmigrada84</t>
  </si>
  <si>
    <t>localidadmigrada85</t>
  </si>
  <si>
    <t>localidadmigrada86</t>
  </si>
  <si>
    <t>localidadmigrada87</t>
  </si>
  <si>
    <t>localidadmigrada88</t>
  </si>
  <si>
    <t>localidadmigrada89</t>
  </si>
  <si>
    <t>localidadmigrada90</t>
  </si>
  <si>
    <t>localidadmigrada91</t>
  </si>
  <si>
    <t>localidadmigrada92</t>
  </si>
  <si>
    <t>localidadmigrada93</t>
  </si>
  <si>
    <t>localidadmigrada94</t>
  </si>
  <si>
    <t>localidadmigrada95</t>
  </si>
  <si>
    <t>localidadmigrada96</t>
  </si>
  <si>
    <t>localidadmigrada97</t>
  </si>
  <si>
    <t>localidadmigrada98</t>
  </si>
  <si>
    <t>localidadmigrada99</t>
  </si>
  <si>
    <t>localidadmigrada100</t>
  </si>
  <si>
    <t>localidadmigrada101</t>
  </si>
  <si>
    <t>localidadmigrada102</t>
  </si>
  <si>
    <t>localidadmigrada103</t>
  </si>
  <si>
    <t>localidadmigrada104</t>
  </si>
  <si>
    <t>localidadmigrada105</t>
  </si>
  <si>
    <t>localidadmigrada106</t>
  </si>
  <si>
    <t>localidadmigrada107</t>
  </si>
  <si>
    <t>localidadmigrada108</t>
  </si>
  <si>
    <t>localidadmigrada109</t>
  </si>
  <si>
    <t>localidadmigrada110</t>
  </si>
  <si>
    <t>localidadmigrada111</t>
  </si>
  <si>
    <t>localidadmigrada112</t>
  </si>
  <si>
    <t>localidadmigrada113</t>
  </si>
  <si>
    <t>localidadmigrada114</t>
  </si>
  <si>
    <t>localidadmigrada115</t>
  </si>
  <si>
    <t>localidadmigrada116</t>
  </si>
  <si>
    <t>localidadmigrada117</t>
  </si>
  <si>
    <t>localidadmigrada118</t>
  </si>
  <si>
    <t>localidadmigrada119</t>
  </si>
  <si>
    <t>localidadmigrada120</t>
  </si>
  <si>
    <t>localidadmigrada121</t>
  </si>
  <si>
    <t>localidadmigrada122</t>
  </si>
  <si>
    <t>localidadmigrada123</t>
  </si>
  <si>
    <t>localidadmigrada124</t>
  </si>
  <si>
    <t>localidadmigrada125</t>
  </si>
  <si>
    <t>localidadmigrada126</t>
  </si>
  <si>
    <t>localidadmigrada127</t>
  </si>
  <si>
    <t>localidadmigrada128</t>
  </si>
  <si>
    <t>localidadmigrada129</t>
  </si>
  <si>
    <t>localidadmigrada130</t>
  </si>
  <si>
    <t>localidadmigrada131</t>
  </si>
  <si>
    <t>localidadmigrada132</t>
  </si>
  <si>
    <t>localidadmigrada133</t>
  </si>
  <si>
    <t>localidadmigrada134</t>
  </si>
  <si>
    <t>localidadmigrada135</t>
  </si>
  <si>
    <t>localidadmigrada136</t>
  </si>
  <si>
    <t>localidadmigrada137</t>
  </si>
  <si>
    <t>localidadmigrada138</t>
  </si>
  <si>
    <t>localidadmigrada139</t>
  </si>
  <si>
    <t>localidadmigrada140</t>
  </si>
  <si>
    <t>localidadmigrada141</t>
  </si>
  <si>
    <t>localidadmigrada142</t>
  </si>
  <si>
    <t>localidadmigrada143</t>
  </si>
  <si>
    <t>localidadmigrada144</t>
  </si>
  <si>
    <t>localidadmigrada145</t>
  </si>
  <si>
    <t>localidadmigrada146</t>
  </si>
  <si>
    <t>localidadmigrada147</t>
  </si>
  <si>
    <t>localidadmigrada148</t>
  </si>
  <si>
    <t>localidadmigrada149</t>
  </si>
  <si>
    <t>localidadmigrada150</t>
  </si>
  <si>
    <t>localidadmigrada151</t>
  </si>
  <si>
    <t>localidadmigrada152</t>
  </si>
  <si>
    <t>localidadmigrada153</t>
  </si>
  <si>
    <t>localidadmigrada154</t>
  </si>
  <si>
    <t>localidadmigrada155</t>
  </si>
  <si>
    <t>localidadmigrada156</t>
  </si>
  <si>
    <t>localidadmigrada157</t>
  </si>
  <si>
    <t>localidadmigrada158</t>
  </si>
  <si>
    <t>localidadmigrada159</t>
  </si>
  <si>
    <t>localidadmigrada160</t>
  </si>
  <si>
    <t>localidadmigrada161</t>
  </si>
  <si>
    <t>localidadmigrada162</t>
  </si>
  <si>
    <t>localidadmigrada163</t>
  </si>
  <si>
    <t>localidadmigrada164</t>
  </si>
  <si>
    <t>localidadmigrada165</t>
  </si>
  <si>
    <t>localidadmigrada166</t>
  </si>
  <si>
    <t>localidadmigrada167</t>
  </si>
  <si>
    <t>localidadmigrada168</t>
  </si>
  <si>
    <t>localidadmigrada169</t>
  </si>
  <si>
    <t>localidadmigrada170</t>
  </si>
  <si>
    <t>localidadmigrada171</t>
  </si>
  <si>
    <t>localidadmigrada172</t>
  </si>
  <si>
    <t>localidadmigrada173</t>
  </si>
  <si>
    <t>localidadmigrada174</t>
  </si>
  <si>
    <t>localidadmigrada175</t>
  </si>
  <si>
    <t>localidadmigrada176</t>
  </si>
  <si>
    <t>localidadmigrada177</t>
  </si>
  <si>
    <t>localidadmigrada178</t>
  </si>
  <si>
    <t>localidadmigrada179</t>
  </si>
  <si>
    <t>localidadmigrada180</t>
  </si>
  <si>
    <t>localidadmigrada181</t>
  </si>
  <si>
    <t>localidadmigrada182</t>
  </si>
  <si>
    <t>localidadmigrada183</t>
  </si>
  <si>
    <t>localidadmigrada184</t>
  </si>
  <si>
    <t>localidadmigrada185</t>
  </si>
  <si>
    <t>localidadmigrada186</t>
  </si>
  <si>
    <t>localidadmigrada187</t>
  </si>
  <si>
    <t>localidadmigrada188</t>
  </si>
  <si>
    <t>localidadmigrada189</t>
  </si>
  <si>
    <t>localidadmigrada190</t>
  </si>
  <si>
    <t>localidadmigrada191</t>
  </si>
  <si>
    <t>localidadmigrada192</t>
  </si>
  <si>
    <t>localidadmigrada193</t>
  </si>
  <si>
    <t>localidadmigrada194</t>
  </si>
  <si>
    <t>localidadmigrada195</t>
  </si>
  <si>
    <t>localidadmigrada196</t>
  </si>
  <si>
    <t>localidadmigrada197</t>
  </si>
  <si>
    <t>localidadmigrada198</t>
  </si>
  <si>
    <t>localidadmigrada199</t>
  </si>
  <si>
    <t>localidadmigrada200</t>
  </si>
  <si>
    <t>localidadmigrada201</t>
  </si>
  <si>
    <t>localidadmigrada202</t>
  </si>
  <si>
    <t>localidadmigrada203</t>
  </si>
  <si>
    <t>localidadmigrada204</t>
  </si>
  <si>
    <t>localidadmigrada205</t>
  </si>
  <si>
    <t>localidadmigrada206</t>
  </si>
  <si>
    <t>localidadmigrada207</t>
  </si>
  <si>
    <t>localidadmigrada208</t>
  </si>
  <si>
    <t>localidadmigrada209</t>
  </si>
  <si>
    <t>localidadmigrada210</t>
  </si>
  <si>
    <t>localidadmigrada211</t>
  </si>
  <si>
    <t>localidadmigrada212</t>
  </si>
  <si>
    <t>localidadmigrada213</t>
  </si>
  <si>
    <t>localidadmigrada214</t>
  </si>
  <si>
    <t>localidadmigrada215</t>
  </si>
  <si>
    <t>localidadmigrada216</t>
  </si>
  <si>
    <t>localidadmigrada217</t>
  </si>
  <si>
    <t>localidadmigrada218</t>
  </si>
  <si>
    <t>localidadmigrada219</t>
  </si>
  <si>
    <t>localidadmigrada220</t>
  </si>
  <si>
    <t>localidadmigrada221</t>
  </si>
  <si>
    <t>localidadmigrada222</t>
  </si>
  <si>
    <t>localidadmigrada223</t>
  </si>
  <si>
    <t>localidadmigrada224</t>
  </si>
  <si>
    <t>localidadmigrada225</t>
  </si>
  <si>
    <t>localidadmigrada226</t>
  </si>
  <si>
    <t>localidadmigrada227</t>
  </si>
  <si>
    <t>localidadmigrada228</t>
  </si>
  <si>
    <t>localidadmigrada229</t>
  </si>
  <si>
    <t>localidadmigrada230</t>
  </si>
  <si>
    <t>localidadmigrada231</t>
  </si>
  <si>
    <t>localidadmigrada232</t>
  </si>
  <si>
    <t>localidadmigrada233</t>
  </si>
  <si>
    <t>localidadmigrada234</t>
  </si>
  <si>
    <t>localidadmigrada235</t>
  </si>
  <si>
    <t>localidadmigrada236</t>
  </si>
  <si>
    <t>localidadmigrada237</t>
  </si>
  <si>
    <t>localidadmigrada238</t>
  </si>
  <si>
    <t>localidadmigrada239</t>
  </si>
  <si>
    <t>localidadmigrada240</t>
  </si>
  <si>
    <t>localidadmigrada241</t>
  </si>
  <si>
    <t>localidadmigrada242</t>
  </si>
  <si>
    <t>localidadmigrada243</t>
  </si>
  <si>
    <t>localidadmigrada244</t>
  </si>
  <si>
    <t>localidadmigrada245</t>
  </si>
  <si>
    <t>localidadmigrada246</t>
  </si>
  <si>
    <t>localidadmigrada247</t>
  </si>
  <si>
    <t>localidadmigrada248</t>
  </si>
  <si>
    <t>localidadmigrada249</t>
  </si>
  <si>
    <t>localidadmigrada250</t>
  </si>
  <si>
    <t>localidadmigrada251</t>
  </si>
  <si>
    <t>localidadmigrada252</t>
  </si>
  <si>
    <t>localidadmigrada253</t>
  </si>
  <si>
    <t>localidadmigrada254</t>
  </si>
  <si>
    <t>localidadmigrada255</t>
  </si>
  <si>
    <t>localidadmigrada256</t>
  </si>
  <si>
    <t>localidadmigrada257</t>
  </si>
  <si>
    <t>localidadmigrada258</t>
  </si>
  <si>
    <t>localidadmigrada259</t>
  </si>
  <si>
    <t>localidadmigrada260</t>
  </si>
  <si>
    <t>localidadmigrada261</t>
  </si>
  <si>
    <t>localidadmigrada262</t>
  </si>
  <si>
    <t>localidadmigrada263</t>
  </si>
  <si>
    <t>localidadmigrada264</t>
  </si>
  <si>
    <t>localidadmigrada265</t>
  </si>
  <si>
    <t>localidadmigrada266</t>
  </si>
  <si>
    <t>localidadmigrada267</t>
  </si>
  <si>
    <t>localidadmigrada268</t>
  </si>
  <si>
    <t>localidadmigrada269</t>
  </si>
  <si>
    <t>localidadmigrada270</t>
  </si>
  <si>
    <t>localidadmigrada271</t>
  </si>
  <si>
    <t>localidadmigrada272</t>
  </si>
  <si>
    <t>localidadmigrada273</t>
  </si>
  <si>
    <t>localidadmigrada274</t>
  </si>
  <si>
    <t>localidadmigrada275</t>
  </si>
  <si>
    <t>localidadmigrada276</t>
  </si>
  <si>
    <t>localidadmigrada277</t>
  </si>
  <si>
    <t>localidadmigrada278</t>
  </si>
  <si>
    <t>localidadmigrada279</t>
  </si>
  <si>
    <t>localidadmigrada280</t>
  </si>
  <si>
    <t>localidadmigrada281</t>
  </si>
  <si>
    <t>localidadmigrada282</t>
  </si>
  <si>
    <t>localidadmigrada283</t>
  </si>
  <si>
    <t>localidadmigrada284</t>
  </si>
  <si>
    <t>localidadmigrada285</t>
  </si>
  <si>
    <t>localidadmigrada286</t>
  </si>
  <si>
    <t>localidadmigrada287</t>
  </si>
  <si>
    <t>localidadmigrada288</t>
  </si>
  <si>
    <t>localidadmigrada289</t>
  </si>
  <si>
    <t>localidadmigrada290</t>
  </si>
  <si>
    <t>localidadmigrada291</t>
  </si>
  <si>
    <t>localidadmigrada292</t>
  </si>
  <si>
    <t>localidadmigrada293</t>
  </si>
  <si>
    <t>localidadmigrada294</t>
  </si>
  <si>
    <t>localidadmigrada295</t>
  </si>
  <si>
    <t>localidadmigrada296</t>
  </si>
  <si>
    <t>localidadmigrada297</t>
  </si>
  <si>
    <t>localidadmigrada298</t>
  </si>
  <si>
    <t>localidadmigrada299</t>
  </si>
  <si>
    <t>localidadmigrada300</t>
  </si>
  <si>
    <t>localidadmigrada301</t>
  </si>
  <si>
    <t>localidadmigrada302</t>
  </si>
  <si>
    <t>localidadmigrada303</t>
  </si>
  <si>
    <t>localidadmigrada304</t>
  </si>
  <si>
    <t>localidadmigrada305</t>
  </si>
  <si>
    <t>localidadmigrada306</t>
  </si>
  <si>
    <t>localidadmigrada307</t>
  </si>
  <si>
    <t>localidadmigrada308</t>
  </si>
  <si>
    <t>localidadmigrada309</t>
  </si>
  <si>
    <t>localidadmigrada310</t>
  </si>
  <si>
    <t>localidadmigrada311</t>
  </si>
  <si>
    <t>localidadmigrada312</t>
  </si>
  <si>
    <t>localidadmigrada313</t>
  </si>
  <si>
    <t>localidadmigrada314</t>
  </si>
  <si>
    <t>localidadmigrada315</t>
  </si>
  <si>
    <t>localidadmigrada316</t>
  </si>
  <si>
    <t>localidadmigrada317</t>
  </si>
  <si>
    <t>localidadmigrada318</t>
  </si>
  <si>
    <t>localidadmigrada319</t>
  </si>
  <si>
    <t>localidadmigrada320</t>
  </si>
  <si>
    <t>localidadmigrada321</t>
  </si>
  <si>
    <t>localidadmigrada322</t>
  </si>
  <si>
    <t>localidadmigrada323</t>
  </si>
  <si>
    <t>localidadmigrada324</t>
  </si>
  <si>
    <t>localidadmigrada325</t>
  </si>
  <si>
    <t>localidadmigrada326</t>
  </si>
  <si>
    <t>localidadmigrada327</t>
  </si>
  <si>
    <t>localidadmigrada328</t>
  </si>
  <si>
    <t>localidadmigrada329</t>
  </si>
  <si>
    <t>localidadmigrada330</t>
  </si>
  <si>
    <t>localidadmigrada331</t>
  </si>
  <si>
    <t>localidadmigrada332</t>
  </si>
  <si>
    <t>localidadmigrada333</t>
  </si>
  <si>
    <t>localidadmigrada334</t>
  </si>
  <si>
    <t>localidadmigrada335</t>
  </si>
  <si>
    <t>localidadmigrada336</t>
  </si>
  <si>
    <t>localidadmigrada337</t>
  </si>
  <si>
    <t>localidadmigrada338</t>
  </si>
  <si>
    <t>localidadmigrada339</t>
  </si>
  <si>
    <t>localidadmigrada340</t>
  </si>
  <si>
    <t>localidadmigrada341</t>
  </si>
  <si>
    <t>localidadmigrada342</t>
  </si>
  <si>
    <t>localidadmigrada343</t>
  </si>
  <si>
    <t>localidadmigrada344</t>
  </si>
  <si>
    <t>localidadmigrada345</t>
  </si>
  <si>
    <t>localidadmigrada346</t>
  </si>
  <si>
    <t>localidadmigrada347</t>
  </si>
  <si>
    <t>localidadmigrada348</t>
  </si>
  <si>
    <t>localidadmigrada349</t>
  </si>
  <si>
    <t>localidadmigrada350</t>
  </si>
  <si>
    <t>localidadmigrada351</t>
  </si>
  <si>
    <t>localidadmigrada352</t>
  </si>
  <si>
    <t>localidadmigrada353</t>
  </si>
  <si>
    <t>localidadmigrada354</t>
  </si>
  <si>
    <t>localidadmigrada355</t>
  </si>
  <si>
    <t>localidadmigrada356</t>
  </si>
  <si>
    <t>localidadmigrada357</t>
  </si>
  <si>
    <t>localidadmigrada358</t>
  </si>
  <si>
    <t>localidadmigrada359</t>
  </si>
  <si>
    <t>localidadmigrada360</t>
  </si>
  <si>
    <t>localidadmigrada361</t>
  </si>
  <si>
    <t>localidadmigrada362</t>
  </si>
  <si>
    <t>localidadmigrada363</t>
  </si>
  <si>
    <t>localidadmigrada364</t>
  </si>
  <si>
    <t>localidadmigrada365</t>
  </si>
  <si>
    <t>localidadmigrada366</t>
  </si>
  <si>
    <t>localidadmigrada367</t>
  </si>
  <si>
    <t>localidadmigrada368</t>
  </si>
  <si>
    <t>localidadmigrada369</t>
  </si>
  <si>
    <t>localidadmigrada370</t>
  </si>
  <si>
    <t>localidadmigrada371</t>
  </si>
  <si>
    <t>localidadmigrada372</t>
  </si>
  <si>
    <t>localidadmigrada373</t>
  </si>
  <si>
    <t>localidadmigrada374</t>
  </si>
  <si>
    <t>localidadmigrada375</t>
  </si>
  <si>
    <t>localidadmigrada376</t>
  </si>
  <si>
    <t>localidadmigrada377</t>
  </si>
  <si>
    <t>localidadmigrada378</t>
  </si>
  <si>
    <t>localidadmigrada379</t>
  </si>
  <si>
    <t>localidadmigrada380</t>
  </si>
  <si>
    <t>localidadmigrada381</t>
  </si>
  <si>
    <t>localidadmigrada382</t>
  </si>
  <si>
    <t>localidadmigrada383</t>
  </si>
  <si>
    <t>localidadmigrada384</t>
  </si>
  <si>
    <t>localidadmigrada385</t>
  </si>
  <si>
    <t>localidadmigrada386</t>
  </si>
  <si>
    <t>localidadmigrada387</t>
  </si>
  <si>
    <t>localidadmigrada388</t>
  </si>
  <si>
    <t>localidadmigrada389</t>
  </si>
  <si>
    <t>localidadmigrada390</t>
  </si>
  <si>
    <t>localidadmigrada391</t>
  </si>
  <si>
    <t>localidadmigrada392</t>
  </si>
  <si>
    <t>localidadmigrada393</t>
  </si>
  <si>
    <t>localidadmigrada394</t>
  </si>
  <si>
    <t>localidadmigrada395</t>
  </si>
  <si>
    <t>localidadmigrada396</t>
  </si>
  <si>
    <t>localidadmigrada397</t>
  </si>
  <si>
    <t>localidadmigrada398</t>
  </si>
  <si>
    <t>localidadmigrada399</t>
  </si>
  <si>
    <t>localidadmigrada400</t>
  </si>
  <si>
    <t>localidadmigrada401</t>
  </si>
  <si>
    <t>localidadmigrada402</t>
  </si>
  <si>
    <t>localidadmigrada403</t>
  </si>
  <si>
    <t>localidadmigrada404</t>
  </si>
  <si>
    <t>localidadmigrada405</t>
  </si>
  <si>
    <t>localidadmigrada406</t>
  </si>
  <si>
    <t>localidadmigrada407</t>
  </si>
  <si>
    <t>localidadmigrada408</t>
  </si>
  <si>
    <t>localidadmigrada409</t>
  </si>
  <si>
    <t>localidadmigrada410</t>
  </si>
  <si>
    <t>localidadmigrada411</t>
  </si>
  <si>
    <t>localidadmigrada412</t>
  </si>
  <si>
    <t>localidadmigrada413</t>
  </si>
  <si>
    <t>localidadmigrada414</t>
  </si>
  <si>
    <t>localidadmigrada415</t>
  </si>
  <si>
    <t>localidadmigrada416</t>
  </si>
  <si>
    <t>localidadmigrada417</t>
  </si>
  <si>
    <t>localidadmigrada418</t>
  </si>
  <si>
    <t>localidadmigrada419</t>
  </si>
  <si>
    <t>localidadmigrada420</t>
  </si>
  <si>
    <t>localidadmigrada421</t>
  </si>
  <si>
    <t>localidadmigrada422</t>
  </si>
  <si>
    <t>localidadmigrada423</t>
  </si>
  <si>
    <t>localidadmigrada424</t>
  </si>
  <si>
    <t>localidadmigrada425</t>
  </si>
  <si>
    <t>localidadmigrada426</t>
  </si>
  <si>
    <t>localidadmigrada427</t>
  </si>
  <si>
    <t>localidadmigrada428</t>
  </si>
  <si>
    <t>localidadmigrada429</t>
  </si>
  <si>
    <t>localidadmigrada430</t>
  </si>
  <si>
    <t>localidadmigrada431</t>
  </si>
  <si>
    <t>localidadmigrada432</t>
  </si>
  <si>
    <t>localidadmigrada433</t>
  </si>
  <si>
    <t>localidadmigrada434</t>
  </si>
  <si>
    <t>localidadmigrada435</t>
  </si>
  <si>
    <t>localidadmigrada436</t>
  </si>
  <si>
    <t>localidadmigrada437</t>
  </si>
  <si>
    <t>localidadmigrada438</t>
  </si>
  <si>
    <t>localidadmigrada439</t>
  </si>
  <si>
    <t>localidadmigrada440</t>
  </si>
  <si>
    <t>localidadmigrada441</t>
  </si>
  <si>
    <t>localidadmigrada442</t>
  </si>
  <si>
    <t>localidadmigrada443</t>
  </si>
  <si>
    <t>localidadmigrada444</t>
  </si>
  <si>
    <t>localidadmigrada445</t>
  </si>
  <si>
    <t>localidadmigrada446</t>
  </si>
  <si>
    <t>localidadmigrada447</t>
  </si>
  <si>
    <t>localidadmigrada448</t>
  </si>
  <si>
    <t>localidadmigrada449</t>
  </si>
  <si>
    <t>localidadmigrada450</t>
  </si>
  <si>
    <t>localidadmigrada451</t>
  </si>
  <si>
    <t>localidadmigrada452</t>
  </si>
  <si>
    <t>localidadmigrada453</t>
  </si>
  <si>
    <t>localidadmigrada454</t>
  </si>
  <si>
    <t>localidadmigrada455</t>
  </si>
  <si>
    <t>localidadmigrada456</t>
  </si>
  <si>
    <t>localidadmigrada457</t>
  </si>
  <si>
    <t>localidadmigrada458</t>
  </si>
  <si>
    <t>localidadmigrada459</t>
  </si>
  <si>
    <t>localidadmigrada460</t>
  </si>
  <si>
    <t>localidadmigrada461</t>
  </si>
  <si>
    <t>localidadmigrada462</t>
  </si>
  <si>
    <t>localidadmigrada463</t>
  </si>
  <si>
    <t>localidadmigrada464</t>
  </si>
  <si>
    <t>localidadmigrada465</t>
  </si>
  <si>
    <t>localidadmigrada466</t>
  </si>
  <si>
    <t>localidadmigrada467</t>
  </si>
  <si>
    <t>localidadmigrada468</t>
  </si>
  <si>
    <t>localidadmigrada469</t>
  </si>
  <si>
    <t>localidadmigrada470</t>
  </si>
  <si>
    <t>localidadmigrada471</t>
  </si>
  <si>
    <t>localidadmigrada472</t>
  </si>
  <si>
    <t>localidadmigrada473</t>
  </si>
  <si>
    <t>localidadmigrada474</t>
  </si>
  <si>
    <t>localidadmigrada475</t>
  </si>
  <si>
    <t>localidadmigrada476</t>
  </si>
  <si>
    <t>localidadmigrada477</t>
  </si>
  <si>
    <t>localidadmigrada478</t>
  </si>
  <si>
    <t>localidadmigrada479</t>
  </si>
  <si>
    <t>localidadmigrada480</t>
  </si>
  <si>
    <t>localidadmigrada481</t>
  </si>
  <si>
    <t>localidadmigrada482</t>
  </si>
  <si>
    <t>localidadmigrada483</t>
  </si>
  <si>
    <t>localidadmigrada484</t>
  </si>
  <si>
    <t>localidadmigrada485</t>
  </si>
  <si>
    <t>localidadmigrada486</t>
  </si>
  <si>
    <t>localidadmigrada487</t>
  </si>
  <si>
    <t>localidadmigrada488</t>
  </si>
  <si>
    <t>localidadmigrada489</t>
  </si>
  <si>
    <t>localidadmigrada490</t>
  </si>
  <si>
    <t>localidadmigrada491</t>
  </si>
  <si>
    <t>localidadmigrada492</t>
  </si>
  <si>
    <t>localidadmigrada493</t>
  </si>
  <si>
    <t>localidadmigrada494</t>
  </si>
  <si>
    <t>localidadmigrada495</t>
  </si>
  <si>
    <t>localidadmigrada496</t>
  </si>
  <si>
    <t>localidadmigrada497</t>
  </si>
  <si>
    <t>localidadmigrada498</t>
  </si>
  <si>
    <t>localidadmigrada499</t>
  </si>
  <si>
    <t>localidadmigrada500</t>
  </si>
  <si>
    <t>localidadmigrada501</t>
  </si>
  <si>
    <t>localidadmigrada502</t>
  </si>
  <si>
    <t>localidadmigrada503</t>
  </si>
  <si>
    <t>localidadmigrada504</t>
  </si>
  <si>
    <t>localidadmigrada505</t>
  </si>
  <si>
    <t>localidadmigrada506</t>
  </si>
  <si>
    <t>localidadmigrada507</t>
  </si>
  <si>
    <t>localidadmigrada508</t>
  </si>
  <si>
    <t>localidadmigrada509</t>
  </si>
  <si>
    <t>localidadmigrada510</t>
  </si>
  <si>
    <t>localidadmigrada511</t>
  </si>
  <si>
    <t>localidadmigrada512</t>
  </si>
  <si>
    <t>localidadmigrada513</t>
  </si>
  <si>
    <t>localidadmigrada514</t>
  </si>
  <si>
    <t>localidadmigrada515</t>
  </si>
  <si>
    <t>localidadmigrada516</t>
  </si>
  <si>
    <t>localidadmigrada517</t>
  </si>
  <si>
    <t>localidadmigrada518</t>
  </si>
  <si>
    <t>localidadmigrada519</t>
  </si>
  <si>
    <t>localidadmigrada520</t>
  </si>
  <si>
    <t>localidadmigrada521</t>
  </si>
  <si>
    <t>localidadmigrada522</t>
  </si>
  <si>
    <t>localidadmigrada523</t>
  </si>
  <si>
    <t>localidadmigrada524</t>
  </si>
  <si>
    <t>localidadmigrada525</t>
  </si>
  <si>
    <t>localidadmigrada526</t>
  </si>
  <si>
    <t>localidadmigrada527</t>
  </si>
  <si>
    <t>localidadmigrada528</t>
  </si>
  <si>
    <t>localidadmigrada529</t>
  </si>
  <si>
    <t>localidadmigrada530</t>
  </si>
  <si>
    <t>localidadmigrada531</t>
  </si>
  <si>
    <t>localidadmigrada532</t>
  </si>
  <si>
    <t>localidadmigrada533</t>
  </si>
  <si>
    <t>localidadmigrada534</t>
  </si>
  <si>
    <t>localidadmigrada535</t>
  </si>
  <si>
    <t>localidadmigrada536</t>
  </si>
  <si>
    <t>localidadmigrada537</t>
  </si>
  <si>
    <t>localidadmigrada538</t>
  </si>
  <si>
    <t>localidadmigrada539</t>
  </si>
  <si>
    <t>localidadmigrada540</t>
  </si>
  <si>
    <t>localidadmigrada541</t>
  </si>
  <si>
    <t>localidadmigrada542</t>
  </si>
  <si>
    <t>localidadmigrada543</t>
  </si>
  <si>
    <t>localidadmigrada544</t>
  </si>
  <si>
    <t>localidadmigrada545</t>
  </si>
  <si>
    <t>localidadmigrada546</t>
  </si>
  <si>
    <t>localidadmigrada547</t>
  </si>
  <si>
    <t>localidadmigrada548</t>
  </si>
  <si>
    <t>localidadmigrada549</t>
  </si>
  <si>
    <t>localidadmigrada550</t>
  </si>
  <si>
    <t>localidadmigrada551</t>
  </si>
  <si>
    <t>localidadmigrada552</t>
  </si>
  <si>
    <t>localidadmigrada553</t>
  </si>
  <si>
    <t>localidadmigrada554</t>
  </si>
  <si>
    <t>localidadmigrada555</t>
  </si>
  <si>
    <t>localidadmigrada556</t>
  </si>
  <si>
    <t>localidadmigrada557</t>
  </si>
  <si>
    <t>localidadmigrada558</t>
  </si>
  <si>
    <t>localidadmigrada559</t>
  </si>
  <si>
    <t>localidadmigrada560</t>
  </si>
  <si>
    <t>localidadmigrada561</t>
  </si>
  <si>
    <t>localidadmigrada562</t>
  </si>
  <si>
    <t>localidadmigrada563</t>
  </si>
  <si>
    <t>localidadmigrada564</t>
  </si>
  <si>
    <t>localidadmigrada565</t>
  </si>
  <si>
    <t>localidadmigrada566</t>
  </si>
  <si>
    <t>localidadmigrada567</t>
  </si>
  <si>
    <t>localidadmigrada568</t>
  </si>
  <si>
    <t>localidadmigrada569</t>
  </si>
  <si>
    <t>localidadmigrada570</t>
  </si>
  <si>
    <t>localidadmigrada571</t>
  </si>
  <si>
    <t>localidadmigrada572</t>
  </si>
  <si>
    <t>localidadmigrada573</t>
  </si>
  <si>
    <t>localidadmigrada574</t>
  </si>
  <si>
    <t>localidadmigrada575</t>
  </si>
  <si>
    <t>localidadmigrada576</t>
  </si>
  <si>
    <t>localidadmigrada577</t>
  </si>
  <si>
    <t>localidadmigrada578</t>
  </si>
  <si>
    <t>localidadmigrada579</t>
  </si>
  <si>
    <t>localidadmigrada580</t>
  </si>
  <si>
    <t>localidadmigrada581</t>
  </si>
  <si>
    <t>localidadmigrada582</t>
  </si>
  <si>
    <t>localidadmigrada583</t>
  </si>
  <si>
    <t>localidadmigrada584</t>
  </si>
  <si>
    <t>localidadmigrada585</t>
  </si>
  <si>
    <t>localidadmigrada586</t>
  </si>
  <si>
    <t>localidadmigrada587</t>
  </si>
  <si>
    <t>localidadmigrada588</t>
  </si>
  <si>
    <t>localidadmigrada589</t>
  </si>
  <si>
    <t>localidadmigrada590</t>
  </si>
  <si>
    <t>localidadmigrada591</t>
  </si>
  <si>
    <t>localidadmigrada592</t>
  </si>
  <si>
    <t>localidadmigrada593</t>
  </si>
  <si>
    <t>localidadmigrada594</t>
  </si>
  <si>
    <t>localidadmigrada595</t>
  </si>
  <si>
    <t>localidadmigrada596</t>
  </si>
  <si>
    <t>localidadmigrada597</t>
  </si>
  <si>
    <t>localidadmigrada598</t>
  </si>
  <si>
    <t>localidadmigrada599</t>
  </si>
  <si>
    <t>localidadmigrada600</t>
  </si>
  <si>
    <t>localidadmigrada601</t>
  </si>
  <si>
    <t>localidadmigrada602</t>
  </si>
  <si>
    <t>localidadmigrada603</t>
  </si>
  <si>
    <t>localidadmigrada604</t>
  </si>
  <si>
    <t>localidadmigrada605</t>
  </si>
  <si>
    <t>localidadmigrada606</t>
  </si>
  <si>
    <t>localidadmigrada607</t>
  </si>
  <si>
    <t>localidadmigrada608</t>
  </si>
  <si>
    <t>localidadmigrada609</t>
  </si>
  <si>
    <t>localidadmigrada610</t>
  </si>
  <si>
    <t>localidadmigrada611</t>
  </si>
  <si>
    <t>localidadmigrada612</t>
  </si>
  <si>
    <t>localidadmigrada613</t>
  </si>
  <si>
    <t>localidadmigrada614</t>
  </si>
  <si>
    <t>localidadmigrada615</t>
  </si>
  <si>
    <t>localidadmigrada616</t>
  </si>
  <si>
    <t>localidadmigrada617</t>
  </si>
  <si>
    <t>localidadmigrada618</t>
  </si>
  <si>
    <t>localidadmigrada619</t>
  </si>
  <si>
    <t>localidadmigrada620</t>
  </si>
  <si>
    <t>localidadmigrada621</t>
  </si>
  <si>
    <t>localidadmigrada622</t>
  </si>
  <si>
    <t>localidadmigrada623</t>
  </si>
  <si>
    <t>localidadmigrada624</t>
  </si>
  <si>
    <t>localidadmigrada625</t>
  </si>
  <si>
    <t>localidadmigrada626</t>
  </si>
  <si>
    <t>localidadmigrada627</t>
  </si>
  <si>
    <t>localidadmigrada628</t>
  </si>
  <si>
    <t>localidadmigrada629</t>
  </si>
  <si>
    <t>localidadmigrada630</t>
  </si>
  <si>
    <t>localidadmigrada631</t>
  </si>
  <si>
    <t>localidadmigrada632</t>
  </si>
  <si>
    <t>localidadmigrada633</t>
  </si>
  <si>
    <t>localidadmigrada634</t>
  </si>
  <si>
    <t>localidadmigrada635</t>
  </si>
  <si>
    <t>localidadmigrada636</t>
  </si>
  <si>
    <t>localidadmigrada637</t>
  </si>
  <si>
    <t>localidadmigrada638</t>
  </si>
  <si>
    <t>localidadmigrada639</t>
  </si>
  <si>
    <t>localidadmigrada640</t>
  </si>
  <si>
    <t>localidadmigrada641</t>
  </si>
  <si>
    <t>localidadmigrada642</t>
  </si>
  <si>
    <t>localidadmigrada643</t>
  </si>
  <si>
    <t>localidadmigrada644</t>
  </si>
  <si>
    <t>localidadmigrada645</t>
  </si>
  <si>
    <t>localidadmigrada646</t>
  </si>
  <si>
    <t>localidadmigrada647</t>
  </si>
  <si>
    <t>localidadmigrada648</t>
  </si>
  <si>
    <t>localidadmigrada649</t>
  </si>
  <si>
    <t>localidadmigrada650</t>
  </si>
  <si>
    <t>localidadmigrada651</t>
  </si>
  <si>
    <t>localidadmigrada652</t>
  </si>
  <si>
    <t>localidadmigrada653</t>
  </si>
  <si>
    <t>localidadmigrada654</t>
  </si>
  <si>
    <t>localidadmigrada655</t>
  </si>
  <si>
    <t>localidadmigrada656</t>
  </si>
  <si>
    <t>localidadmigrada657</t>
  </si>
  <si>
    <t>localidadmigrada658</t>
  </si>
  <si>
    <t>localidadmigrada659</t>
  </si>
  <si>
    <t>localidadmigrada660</t>
  </si>
  <si>
    <t>localidadmigrada661</t>
  </si>
  <si>
    <t>localidadmigrada662</t>
  </si>
  <si>
    <t>localidadmigrada663</t>
  </si>
  <si>
    <t>localidadmigrada664</t>
  </si>
  <si>
    <t>localidadmigrada665</t>
  </si>
  <si>
    <t>localidadmigrada666</t>
  </si>
  <si>
    <t>localidadmigrada667</t>
  </si>
  <si>
    <t>localidadmigrada668</t>
  </si>
  <si>
    <t>localidadmigrada669</t>
  </si>
  <si>
    <t>localidadmigrada670</t>
  </si>
  <si>
    <t>localidadmigrada671</t>
  </si>
  <si>
    <t>localidadmigrada672</t>
  </si>
  <si>
    <t>localidadmigrada673</t>
  </si>
  <si>
    <t>localidadmigrada674</t>
  </si>
  <si>
    <t>localidadmigrada675</t>
  </si>
  <si>
    <t>localidadmigrada676</t>
  </si>
  <si>
    <t>localidadmigrada677</t>
  </si>
  <si>
    <t>localidadmigrada678</t>
  </si>
  <si>
    <t>localidadmigrada679</t>
  </si>
  <si>
    <t>localidadmigrada680</t>
  </si>
  <si>
    <t>localidadmigrada681</t>
  </si>
  <si>
    <t>localidadmigrada682</t>
  </si>
  <si>
    <t>localidadmigrada683</t>
  </si>
  <si>
    <t>localidadmigrada684</t>
  </si>
  <si>
    <t>localidadmigrada685</t>
  </si>
  <si>
    <t>localidadmigrada686</t>
  </si>
  <si>
    <t>localidadmigrada687</t>
  </si>
  <si>
    <t>localidadmigrada688</t>
  </si>
  <si>
    <t>localidadmigrada689</t>
  </si>
  <si>
    <t>localidadmigrada690</t>
  </si>
  <si>
    <t>localidadmigrada691</t>
  </si>
  <si>
    <t>localidadmigrada692</t>
  </si>
  <si>
    <t>localidadmigrada693</t>
  </si>
  <si>
    <t>localidadmigrada694</t>
  </si>
  <si>
    <t>localidadmigrada695</t>
  </si>
  <si>
    <t>localidadmigrada696</t>
  </si>
  <si>
    <t>localidadmigrada697</t>
  </si>
  <si>
    <t>localidadmigrada698</t>
  </si>
  <si>
    <t>localidadmigrada699</t>
  </si>
  <si>
    <t>localidadmigrada700</t>
  </si>
  <si>
    <t>localidadmigrada701</t>
  </si>
  <si>
    <t>localidadmigrada702</t>
  </si>
  <si>
    <t>localidadmigrada703</t>
  </si>
  <si>
    <t>localidadmigrada704</t>
  </si>
  <si>
    <t>localidadmigrada705</t>
  </si>
  <si>
    <t>localidadmigrada706</t>
  </si>
  <si>
    <t>localidadmigrada707</t>
  </si>
  <si>
    <t>localidadmigrada708</t>
  </si>
  <si>
    <t>localidadmigrada709</t>
  </si>
  <si>
    <t>localidadmigrada710</t>
  </si>
  <si>
    <t>localidadmigrada711</t>
  </si>
  <si>
    <t>localidadmigrada712</t>
  </si>
  <si>
    <t>localidadmigrada713</t>
  </si>
  <si>
    <t>localidadmigrada714</t>
  </si>
  <si>
    <t>localidadmigrada715</t>
  </si>
  <si>
    <t>localidadmigrada716</t>
  </si>
  <si>
    <t>localidadmigrada717</t>
  </si>
  <si>
    <t>localidadmigrada718</t>
  </si>
  <si>
    <t>localidadmigrada719</t>
  </si>
  <si>
    <t>localidadmigrada720</t>
  </si>
  <si>
    <t>localidadmigrada721</t>
  </si>
  <si>
    <t>localidadmigrada722</t>
  </si>
  <si>
    <t>localidadmigrada723</t>
  </si>
  <si>
    <t>localidadmigrada724</t>
  </si>
  <si>
    <t>localidadmigrada725</t>
  </si>
  <si>
    <t>localidadmigrada726</t>
  </si>
  <si>
    <t>localidadmigrada727</t>
  </si>
  <si>
    <t>localidadmigrada728</t>
  </si>
  <si>
    <t>localidadmigrada729</t>
  </si>
  <si>
    <t>localidadmigrada730</t>
  </si>
  <si>
    <t>localidadmigrada731</t>
  </si>
  <si>
    <t>localidadmigrada732</t>
  </si>
  <si>
    <t>localidadmigrada733</t>
  </si>
  <si>
    <t>localidadmigrada734</t>
  </si>
  <si>
    <t>localidadmigrada735</t>
  </si>
  <si>
    <t>localidadmigrada736</t>
  </si>
  <si>
    <t>localidadmigrada737</t>
  </si>
  <si>
    <t>localidadmigrada738</t>
  </si>
  <si>
    <t>localidadmigrada739</t>
  </si>
  <si>
    <t>localidadmigrada740</t>
  </si>
  <si>
    <t>localidadmigrada741</t>
  </si>
  <si>
    <t>localidadmigrada742</t>
  </si>
  <si>
    <t>localidadmigrada743</t>
  </si>
  <si>
    <t>localidadmigrada744</t>
  </si>
  <si>
    <t>localidadmigrada745</t>
  </si>
  <si>
    <t>localidadmigrada746</t>
  </si>
  <si>
    <t>localidadmigrada747</t>
  </si>
  <si>
    <t>localidadmigrada748</t>
  </si>
  <si>
    <t>localidadmigrada749</t>
  </si>
  <si>
    <t>localidadmigrada750</t>
  </si>
  <si>
    <t>localidadmigrada751</t>
  </si>
  <si>
    <t>localidadmigrada752</t>
  </si>
  <si>
    <t>localidadmigrada753</t>
  </si>
  <si>
    <t>localidadmigrada754</t>
  </si>
  <si>
    <t>localidadmigrada755</t>
  </si>
  <si>
    <t>localidadmigrada756</t>
  </si>
  <si>
    <t>localidadmigrada757</t>
  </si>
  <si>
    <t>localidadmigrada758</t>
  </si>
  <si>
    <t>localidadmigrada759</t>
  </si>
  <si>
    <t>localidadmigrada760</t>
  </si>
  <si>
    <t>localidadmigrada761</t>
  </si>
  <si>
    <t>localidadmigrada762</t>
  </si>
  <si>
    <t>localidadmigrada763</t>
  </si>
  <si>
    <t>localidadmigrada764</t>
  </si>
  <si>
    <t>localidadmigrada765</t>
  </si>
  <si>
    <t>localidadmigrada766</t>
  </si>
  <si>
    <t>localidadmigrada767</t>
  </si>
  <si>
    <t>localidadmigrada768</t>
  </si>
  <si>
    <t>localidadmigrada769</t>
  </si>
  <si>
    <t>localidadmigrada770</t>
  </si>
  <si>
    <t>localidadmigrada771</t>
  </si>
  <si>
    <t>localidadmigrada772</t>
  </si>
  <si>
    <t>localidadmigrada773</t>
  </si>
  <si>
    <t>localidadmigrada774</t>
  </si>
  <si>
    <t>localidadmigrada775</t>
  </si>
  <si>
    <t>localidadmigrada776</t>
  </si>
  <si>
    <t>localidadmigrada777</t>
  </si>
  <si>
    <t>localidadmigrada778</t>
  </si>
  <si>
    <t>localidadmigrada779</t>
  </si>
  <si>
    <t>localidadmigrada780</t>
  </si>
  <si>
    <t>localidadmigrada781</t>
  </si>
  <si>
    <t>localidadmigrada782</t>
  </si>
  <si>
    <t>localidadmigrada783</t>
  </si>
  <si>
    <t>localidadmigrada784</t>
  </si>
  <si>
    <t>localidadmigrada785</t>
  </si>
  <si>
    <t>localidadmigrada786</t>
  </si>
  <si>
    <t>localidadmigrada787</t>
  </si>
  <si>
    <t>localidadmigrada788</t>
  </si>
  <si>
    <t>localidadmigrada789</t>
  </si>
  <si>
    <t>localidadmigrada790</t>
  </si>
  <si>
    <t>localidadmigrada791</t>
  </si>
  <si>
    <t>localidadmigrada792</t>
  </si>
  <si>
    <t>localidadmigrada793</t>
  </si>
  <si>
    <t>localidadmigrada794</t>
  </si>
  <si>
    <t>localidadmigrada795</t>
  </si>
  <si>
    <t>localidadmigrada796</t>
  </si>
  <si>
    <t>localidadmigrada797</t>
  </si>
  <si>
    <t>localidadmigrada798</t>
  </si>
  <si>
    <t>localidadmigrada799</t>
  </si>
  <si>
    <t>localidadmigrada800</t>
  </si>
  <si>
    <t>localidadmigrada801</t>
  </si>
  <si>
    <t>localidadmigrada802</t>
  </si>
  <si>
    <t>localidadmigrada803</t>
  </si>
  <si>
    <t>localidadmigrada804</t>
  </si>
  <si>
    <t>localidadmigrada805</t>
  </si>
  <si>
    <t>localidadmigrada806</t>
  </si>
  <si>
    <t>localidadmigrada807</t>
  </si>
  <si>
    <t>localidadmigrada808</t>
  </si>
  <si>
    <t>localidadmigrada809</t>
  </si>
  <si>
    <t>localidadmigrada810</t>
  </si>
  <si>
    <t>localidadmigrada811</t>
  </si>
  <si>
    <t>localidadmigrada812</t>
  </si>
  <si>
    <t>localidadmigrada813</t>
  </si>
  <si>
    <t>localidadmigrada814</t>
  </si>
  <si>
    <t>localidadmigrada815</t>
  </si>
  <si>
    <t>localidadmigrada816</t>
  </si>
  <si>
    <t>localidadmigrada817</t>
  </si>
  <si>
    <t>localidadmigrada818</t>
  </si>
  <si>
    <t>localidadmigrada819</t>
  </si>
  <si>
    <t>localidadmigrada820</t>
  </si>
  <si>
    <t>localidadmigrada821</t>
  </si>
  <si>
    <t>localidadmigrada822</t>
  </si>
  <si>
    <t>localidadmigrada823</t>
  </si>
  <si>
    <t>localidadmigrada824</t>
  </si>
  <si>
    <t>localidadmigrada825</t>
  </si>
  <si>
    <t>localidadmigrada826</t>
  </si>
  <si>
    <t>localidadmigrada827</t>
  </si>
  <si>
    <t>localidadmigrada828</t>
  </si>
  <si>
    <t>localidadmigrada829</t>
  </si>
  <si>
    <t>localidadmigrada830</t>
  </si>
  <si>
    <t>localidadmigrada831</t>
  </si>
  <si>
    <t>localidadmigrada832</t>
  </si>
  <si>
    <t>localidadmigrada833</t>
  </si>
  <si>
    <t>localidadmigrada834</t>
  </si>
  <si>
    <t>localidadmigrada835</t>
  </si>
  <si>
    <t>localidadmigrada836</t>
  </si>
  <si>
    <t>localidadmigrada837</t>
  </si>
  <si>
    <t>localidadmigrada838</t>
  </si>
  <si>
    <t>localidadmigrada839</t>
  </si>
  <si>
    <t>localidadmigrada840</t>
  </si>
  <si>
    <t>localidadmigrada841</t>
  </si>
  <si>
    <t>localidadmigrada842</t>
  </si>
  <si>
    <t>localidadmigrada843</t>
  </si>
  <si>
    <t>localidadmigrada844</t>
  </si>
  <si>
    <t>localidadmigrada845</t>
  </si>
  <si>
    <t>localidadmigrada846</t>
  </si>
  <si>
    <t>localidadmigrada847</t>
  </si>
  <si>
    <t>localidadmigrada848</t>
  </si>
  <si>
    <t>localidadmigrada849</t>
  </si>
  <si>
    <t>localidadmigrada850</t>
  </si>
  <si>
    <t>localidadmigrada851</t>
  </si>
  <si>
    <t>localidadmigrada852</t>
  </si>
  <si>
    <t>localidadmigrada853</t>
  </si>
  <si>
    <t>localidadmigrada854</t>
  </si>
  <si>
    <t>localidadmigrada855</t>
  </si>
  <si>
    <t>localidadmigrada856</t>
  </si>
  <si>
    <t>localidadmigrada857</t>
  </si>
  <si>
    <t>localidadmigrada858</t>
  </si>
  <si>
    <t>localidadmigrada859</t>
  </si>
  <si>
    <t>localidadmigrada860</t>
  </si>
  <si>
    <t>localidadmigrada861</t>
  </si>
  <si>
    <t>localidadmigrada862</t>
  </si>
  <si>
    <t>localidadmigrada863</t>
  </si>
  <si>
    <t>localidadmigrada864</t>
  </si>
  <si>
    <t>localidadmigrada865</t>
  </si>
  <si>
    <t>localidadmigrada866</t>
  </si>
  <si>
    <t>localidadmigrada867</t>
  </si>
  <si>
    <t>localidadmigrada868</t>
  </si>
  <si>
    <t>localidadmigrada869</t>
  </si>
  <si>
    <t>localidadmigrada870</t>
  </si>
  <si>
    <t>localidadmigrada871</t>
  </si>
  <si>
    <t>localidadmigrada872</t>
  </si>
  <si>
    <t>localidadmigrada873</t>
  </si>
  <si>
    <t>localidadmigrada874</t>
  </si>
  <si>
    <t>localidadmigrada875</t>
  </si>
  <si>
    <t>localidadmigrada876</t>
  </si>
  <si>
    <t>localidadmigrada877</t>
  </si>
  <si>
    <t>localidadmigrada878</t>
  </si>
  <si>
    <t>localidadmigrada879</t>
  </si>
  <si>
    <t>localidadmigrada880</t>
  </si>
  <si>
    <t>localidadmigrada881</t>
  </si>
  <si>
    <t>localidadmigrada882</t>
  </si>
  <si>
    <t>localidadmigrada883</t>
  </si>
  <si>
    <t>localidadmigrada884</t>
  </si>
  <si>
    <t>localidadmigrada885</t>
  </si>
  <si>
    <t>localidadmigrada886</t>
  </si>
  <si>
    <t>localidadmigrada887</t>
  </si>
  <si>
    <t>localidadmigrada888</t>
  </si>
  <si>
    <t>localidadmigrada889</t>
  </si>
  <si>
    <t>localidadmigrada890</t>
  </si>
  <si>
    <t>localidadmigrada891</t>
  </si>
  <si>
    <t>localidadmigrada892</t>
  </si>
  <si>
    <t>localidadmigrada893</t>
  </si>
  <si>
    <t>localidadmigrada894</t>
  </si>
  <si>
    <t>localidadmigrada895</t>
  </si>
  <si>
    <t>localidadmigrada896</t>
  </si>
  <si>
    <t>localidadmigrada897</t>
  </si>
  <si>
    <t>localidadmigrada898</t>
  </si>
  <si>
    <t>localidadmigrada899</t>
  </si>
  <si>
    <t>localidadmigrada900</t>
  </si>
  <si>
    <t>localidadmigrada901</t>
  </si>
  <si>
    <t>localidadmigrada902</t>
  </si>
  <si>
    <t>localidadmigrada903</t>
  </si>
  <si>
    <t>localidadmigrada904</t>
  </si>
  <si>
    <t>localidadmigrada905</t>
  </si>
  <si>
    <t>localidadmigrada906</t>
  </si>
  <si>
    <t>localidadmigrada907</t>
  </si>
  <si>
    <t>localidadmigrada908</t>
  </si>
  <si>
    <t>localidadmigrada909</t>
  </si>
  <si>
    <t>localidadmigrada910</t>
  </si>
  <si>
    <t>localidadmigrada911</t>
  </si>
  <si>
    <t>localidadmigrada912</t>
  </si>
  <si>
    <t>localidadmigrada913</t>
  </si>
  <si>
    <t>localidadmigrada914</t>
  </si>
  <si>
    <t>localidadmigrada915</t>
  </si>
  <si>
    <t>localidadmigrada916</t>
  </si>
  <si>
    <t>localidadmigrada917</t>
  </si>
  <si>
    <t>localidadmigrada918</t>
  </si>
  <si>
    <t>localidadmigrada919</t>
  </si>
  <si>
    <t>localidadmigrada920</t>
  </si>
  <si>
    <t>localidadmigrada921</t>
  </si>
  <si>
    <t>localidadmigrada922</t>
  </si>
  <si>
    <t>localidadmigrada923</t>
  </si>
  <si>
    <t>localidadmigrada924</t>
  </si>
  <si>
    <t>localidadmigrada925</t>
  </si>
  <si>
    <t>localidadmigrada926</t>
  </si>
  <si>
    <t>localidadmigrada927</t>
  </si>
  <si>
    <t>localidadmigrada928</t>
  </si>
  <si>
    <t>localidadmigrada929</t>
  </si>
  <si>
    <t>localidadmigrada930</t>
  </si>
  <si>
    <t>localidadmigrada931</t>
  </si>
  <si>
    <t>localidadmigrada932</t>
  </si>
  <si>
    <t>localidadmigrada933</t>
  </si>
  <si>
    <t>localidadmigrada934</t>
  </si>
  <si>
    <t>localidadmigrada935</t>
  </si>
  <si>
    <t>localidadmigrada936</t>
  </si>
  <si>
    <t>localidadmigrada937</t>
  </si>
  <si>
    <t>localidadmigrada938</t>
  </si>
  <si>
    <t>localidadmigrada939</t>
  </si>
  <si>
    <t>localidadmigrada940</t>
  </si>
  <si>
    <t>localidadmigrada941</t>
  </si>
  <si>
    <t>localidadmigrada942</t>
  </si>
  <si>
    <t>localidadmigrada943</t>
  </si>
  <si>
    <t>localidadmigrada944</t>
  </si>
  <si>
    <t>localidadmigrada945</t>
  </si>
  <si>
    <t>localidadmigrada946</t>
  </si>
  <si>
    <t>localidadmigrada947</t>
  </si>
  <si>
    <t>localidadmigrada948</t>
  </si>
  <si>
    <t>localidadmigrada949</t>
  </si>
  <si>
    <t>localidadmigrada950</t>
  </si>
  <si>
    <t>localidadmigrada951</t>
  </si>
  <si>
    <t>localidadmigrada952</t>
  </si>
  <si>
    <t>localidadmigrada953</t>
  </si>
  <si>
    <t>localidadmigrada954</t>
  </si>
  <si>
    <t>localidadmigrada955</t>
  </si>
  <si>
    <t>localidadmigrada956</t>
  </si>
  <si>
    <t>localidadmigrada957</t>
  </si>
  <si>
    <t>localidadmigrada958</t>
  </si>
  <si>
    <t>localidadmigrada959</t>
  </si>
  <si>
    <t>localidadmigrada960</t>
  </si>
  <si>
    <t>localidadmigrada961</t>
  </si>
  <si>
    <t>localidadmigrada962</t>
  </si>
  <si>
    <t>localidadmigrada963</t>
  </si>
  <si>
    <t>localidadmigrada964</t>
  </si>
  <si>
    <t>localidadmigrada965</t>
  </si>
  <si>
    <t>localidadmigrada966</t>
  </si>
  <si>
    <t>localidadmigrada967</t>
  </si>
  <si>
    <t>localidadmigrada968</t>
  </si>
  <si>
    <t>localidadmigrada969</t>
  </si>
  <si>
    <t>localidadmigrada970</t>
  </si>
  <si>
    <t>localidadmigrada971</t>
  </si>
  <si>
    <t>localidadmigrada972</t>
  </si>
  <si>
    <t>localidadmigrada973</t>
  </si>
  <si>
    <t>localidadmigrada974</t>
  </si>
  <si>
    <t>localidadmigrada975</t>
  </si>
  <si>
    <t>localidadmigrada976</t>
  </si>
  <si>
    <t>localidadmigrada977</t>
  </si>
  <si>
    <t>localidadmigrada978</t>
  </si>
  <si>
    <t>localidadmigrada979</t>
  </si>
  <si>
    <t>localidadmigrada980</t>
  </si>
  <si>
    <t>localidadmigrada981</t>
  </si>
  <si>
    <t>localidadmigrada982</t>
  </si>
  <si>
    <t>localidadmigrada983</t>
  </si>
  <si>
    <t>localidadmigrada984</t>
  </si>
  <si>
    <t>localidadmigrada985</t>
  </si>
  <si>
    <t>localidadmigrada986</t>
  </si>
  <si>
    <t>localidadmigrada987</t>
  </si>
  <si>
    <t>localidadmigrada988</t>
  </si>
  <si>
    <t>localidadmigrada989</t>
  </si>
  <si>
    <t>localidadmigrada990</t>
  </si>
  <si>
    <t>localidadmigrada991</t>
  </si>
  <si>
    <t>localidadmigrada992</t>
  </si>
  <si>
    <t>localidadmigrada993</t>
  </si>
  <si>
    <t>localidadmigrada994</t>
  </si>
  <si>
    <t>localidadmigrada995</t>
  </si>
  <si>
    <t>localidadmigrada996</t>
  </si>
  <si>
    <t>localidadmigrada997</t>
  </si>
  <si>
    <t>localidadmigrada998</t>
  </si>
  <si>
    <t>localidadmigrada999</t>
  </si>
  <si>
    <t>localidadmigrada1000</t>
  </si>
  <si>
    <t>colonia</t>
  </si>
  <si>
    <t>colonia cobranza</t>
  </si>
  <si>
    <t>localidad</t>
  </si>
  <si>
    <t>municipio</t>
  </si>
  <si>
    <t>status</t>
  </si>
  <si>
    <t>sentencia</t>
  </si>
  <si>
    <t xml:space="preserve">MIG1 </t>
  </si>
  <si>
    <t>registros no encontrados</t>
  </si>
  <si>
    <t xml:space="preserve"> contrato: </t>
  </si>
  <si>
    <t xml:space="preserve"> id_colonia_: </t>
  </si>
  <si>
    <t xml:space="preserve">MIG6 </t>
  </si>
  <si>
    <t xml:space="preserve">MIG7 </t>
  </si>
  <si>
    <t xml:space="preserve">MIG12 </t>
  </si>
  <si>
    <t xml:space="preserve">MIG13 </t>
  </si>
  <si>
    <t xml:space="preserve">MIG15 </t>
  </si>
  <si>
    <t xml:space="preserve">MIG17 </t>
  </si>
  <si>
    <t xml:space="preserve">MIG20 </t>
  </si>
  <si>
    <t xml:space="preserve">MIG22 </t>
  </si>
  <si>
    <t xml:space="preserve">MIG23 </t>
  </si>
  <si>
    <t xml:space="preserve">MIG25 </t>
  </si>
  <si>
    <t xml:space="preserve">MIG26 </t>
  </si>
  <si>
    <t xml:space="preserve">MIG27 </t>
  </si>
  <si>
    <t xml:space="preserve">MIG29 </t>
  </si>
  <si>
    <t xml:space="preserve">MIG30 </t>
  </si>
  <si>
    <t xml:space="preserve">MIG32 </t>
  </si>
  <si>
    <t xml:space="preserve">MIG34 </t>
  </si>
  <si>
    <t xml:space="preserve">MIG42 </t>
  </si>
  <si>
    <t xml:space="preserve">MIG44 </t>
  </si>
  <si>
    <t xml:space="preserve">MIG47 </t>
  </si>
  <si>
    <t xml:space="preserve">MIG51 </t>
  </si>
  <si>
    <t xml:space="preserve">MIG52 </t>
  </si>
  <si>
    <t xml:space="preserve">MIG53 </t>
  </si>
  <si>
    <t xml:space="preserve">MIG55 </t>
  </si>
  <si>
    <t xml:space="preserve">MIG58 </t>
  </si>
  <si>
    <t xml:space="preserve">MIG60 </t>
  </si>
  <si>
    <t xml:space="preserve">MIG61 </t>
  </si>
  <si>
    <t xml:space="preserve">MIG62 </t>
  </si>
  <si>
    <t xml:space="preserve">MIG63 </t>
  </si>
  <si>
    <t xml:space="preserve">MIG64 </t>
  </si>
  <si>
    <t xml:space="preserve">MIG66 </t>
  </si>
  <si>
    <t xml:space="preserve">MIG68 </t>
  </si>
  <si>
    <t xml:space="preserve">MIG69 </t>
  </si>
  <si>
    <t xml:space="preserve">MIG72 </t>
  </si>
  <si>
    <t xml:space="preserve">MIG76 </t>
  </si>
  <si>
    <t xml:space="preserve">MIG79 </t>
  </si>
  <si>
    <t xml:space="preserve">MIG80 </t>
  </si>
  <si>
    <t xml:space="preserve">MIG81 </t>
  </si>
  <si>
    <t xml:space="preserve">MIG82 </t>
  </si>
  <si>
    <t xml:space="preserve">MIG83 </t>
  </si>
  <si>
    <t xml:space="preserve">MIG84 </t>
  </si>
  <si>
    <t xml:space="preserve">MIG85 </t>
  </si>
  <si>
    <t xml:space="preserve">MIG86 </t>
  </si>
  <si>
    <t xml:space="preserve">MIG87 </t>
  </si>
  <si>
    <t xml:space="preserve">MIG90 </t>
  </si>
  <si>
    <t xml:space="preserve">MIG91 </t>
  </si>
  <si>
    <t xml:space="preserve">MIG92 </t>
  </si>
  <si>
    <t xml:space="preserve">MIG93 </t>
  </si>
  <si>
    <t xml:space="preserve">MIG94 </t>
  </si>
  <si>
    <t xml:space="preserve">MIG95 </t>
  </si>
  <si>
    <t xml:space="preserve">MIG97 </t>
  </si>
  <si>
    <t xml:space="preserve">MIG102 </t>
  </si>
  <si>
    <t xml:space="preserve">MIG105 </t>
  </si>
  <si>
    <t xml:space="preserve">MIG107 </t>
  </si>
  <si>
    <t xml:space="preserve">MIG108 </t>
  </si>
  <si>
    <t xml:space="preserve">MIG109 </t>
  </si>
  <si>
    <t xml:space="preserve">MIG110 </t>
  </si>
  <si>
    <t xml:space="preserve">MIG123 </t>
  </si>
  <si>
    <t xml:space="preserve">MIG127 </t>
  </si>
  <si>
    <t xml:space="preserve">MIG129 </t>
  </si>
  <si>
    <t xml:space="preserve">MIG131 </t>
  </si>
  <si>
    <t xml:space="preserve">MIG134 </t>
  </si>
  <si>
    <t xml:space="preserve">MIG136 </t>
  </si>
  <si>
    <t xml:space="preserve">MIG138 </t>
  </si>
  <si>
    <t xml:space="preserve">MIG140 </t>
  </si>
  <si>
    <t xml:space="preserve">MIG141 </t>
  </si>
  <si>
    <t xml:space="preserve">MIG142 </t>
  </si>
  <si>
    <t xml:space="preserve">MIG146 </t>
  </si>
  <si>
    <t xml:space="preserve">MIG147 </t>
  </si>
  <si>
    <t xml:space="preserve">MIG148 </t>
  </si>
  <si>
    <t xml:space="preserve">MIG156 </t>
  </si>
  <si>
    <t xml:space="preserve">MIG157 </t>
  </si>
  <si>
    <t xml:space="preserve">MIG158 </t>
  </si>
  <si>
    <t xml:space="preserve">MIG159 </t>
  </si>
  <si>
    <t xml:space="preserve">MIG160 </t>
  </si>
  <si>
    <t xml:space="preserve">MIG165 </t>
  </si>
  <si>
    <t xml:space="preserve">MIG166 </t>
  </si>
  <si>
    <t xml:space="preserve">MIG168 </t>
  </si>
  <si>
    <t xml:space="preserve">MIG171 </t>
  </si>
  <si>
    <t xml:space="preserve">MIG173 </t>
  </si>
  <si>
    <t xml:space="preserve">MIG174 </t>
  </si>
  <si>
    <t xml:space="preserve">MIG175 </t>
  </si>
  <si>
    <t xml:space="preserve">MIG180 </t>
  </si>
  <si>
    <t xml:space="preserve">MIG183 </t>
  </si>
  <si>
    <t xml:space="preserve">MIG184 </t>
  </si>
  <si>
    <t xml:space="preserve">MIG186 </t>
  </si>
  <si>
    <t xml:space="preserve">MIG191 </t>
  </si>
  <si>
    <t xml:space="preserve">MIG197 </t>
  </si>
  <si>
    <t xml:space="preserve">MIG201 </t>
  </si>
  <si>
    <t xml:space="preserve">MIG203 </t>
  </si>
  <si>
    <t xml:space="preserve">MIG206 </t>
  </si>
  <si>
    <t xml:space="preserve">MIG207 </t>
  </si>
  <si>
    <t xml:space="preserve">MIG208 </t>
  </si>
  <si>
    <t xml:space="preserve">MIG209 </t>
  </si>
  <si>
    <t xml:space="preserve">MIG210 </t>
  </si>
  <si>
    <t xml:space="preserve">MIG211 </t>
  </si>
  <si>
    <t xml:space="preserve">MIG212 </t>
  </si>
  <si>
    <t xml:space="preserve">MIG213 </t>
  </si>
  <si>
    <t xml:space="preserve">MIG215 </t>
  </si>
  <si>
    <t xml:space="preserve">MIG216 </t>
  </si>
  <si>
    <t xml:space="preserve">MIG217 </t>
  </si>
  <si>
    <t xml:space="preserve">MIG218 </t>
  </si>
  <si>
    <t xml:space="preserve">MIG221 </t>
  </si>
  <si>
    <t xml:space="preserve">MIG222 </t>
  </si>
  <si>
    <t xml:space="preserve">MIG224 </t>
  </si>
  <si>
    <t xml:space="preserve">MIG227 </t>
  </si>
  <si>
    <t xml:space="preserve">MIG233 </t>
  </si>
  <si>
    <t xml:space="preserve">MIG234 </t>
  </si>
  <si>
    <t xml:space="preserve">MIG238 </t>
  </si>
  <si>
    <t xml:space="preserve">MIG239 </t>
  </si>
  <si>
    <t xml:space="preserve">MIG240 </t>
  </si>
  <si>
    <t xml:space="preserve">MIG241 </t>
  </si>
  <si>
    <t xml:space="preserve">MIG243 </t>
  </si>
  <si>
    <t xml:space="preserve">MIG249 </t>
  </si>
  <si>
    <t xml:space="preserve">MIG250 </t>
  </si>
  <si>
    <t xml:space="preserve">MIG252 </t>
  </si>
  <si>
    <t xml:space="preserve">MIG254 </t>
  </si>
  <si>
    <t xml:space="preserve">MIG255 </t>
  </si>
  <si>
    <t xml:space="preserve">MIG260 </t>
  </si>
  <si>
    <t xml:space="preserve">MIG263 </t>
  </si>
  <si>
    <t xml:space="preserve">MIG264 </t>
  </si>
  <si>
    <t xml:space="preserve">MIG266 </t>
  </si>
  <si>
    <t xml:space="preserve">MIG267 </t>
  </si>
  <si>
    <t xml:space="preserve">MIG268 </t>
  </si>
  <si>
    <t xml:space="preserve">MIG269 </t>
  </si>
  <si>
    <t xml:space="preserve">MIG270 </t>
  </si>
  <si>
    <t xml:space="preserve">MIG271 </t>
  </si>
  <si>
    <t xml:space="preserve">MIG272 </t>
  </si>
  <si>
    <t xml:space="preserve">MIG273 </t>
  </si>
  <si>
    <t xml:space="preserve">MIG274 </t>
  </si>
  <si>
    <t xml:space="preserve">MIG275 </t>
  </si>
  <si>
    <t xml:space="preserve">MIG276 </t>
  </si>
  <si>
    <t xml:space="preserve">MIG277 </t>
  </si>
  <si>
    <t xml:space="preserve">MIG278 </t>
  </si>
  <si>
    <t xml:space="preserve">MIG279 </t>
  </si>
  <si>
    <t xml:space="preserve">MIG280 </t>
  </si>
  <si>
    <t xml:space="preserve">MIG281 </t>
  </si>
  <si>
    <t xml:space="preserve">MIG282 </t>
  </si>
  <si>
    <t xml:space="preserve">MIG283 </t>
  </si>
  <si>
    <t xml:space="preserve">MIG284 </t>
  </si>
  <si>
    <t xml:space="preserve">MIG285 </t>
  </si>
  <si>
    <t xml:space="preserve">MIG286 </t>
  </si>
  <si>
    <t xml:space="preserve">MIG287 </t>
  </si>
  <si>
    <t xml:space="preserve">MIG289 </t>
  </si>
  <si>
    <t xml:space="preserve">MIG291 </t>
  </si>
  <si>
    <t xml:space="preserve">MIG292 </t>
  </si>
  <si>
    <t xml:space="preserve">MIG293 </t>
  </si>
  <si>
    <t xml:space="preserve">MIG294 </t>
  </si>
  <si>
    <t xml:space="preserve">MIG295 </t>
  </si>
  <si>
    <t xml:space="preserve">MIG296 </t>
  </si>
  <si>
    <t xml:space="preserve">MIG298 </t>
  </si>
  <si>
    <t xml:space="preserve">MIG299 </t>
  </si>
  <si>
    <t xml:space="preserve">MIG300 </t>
  </si>
  <si>
    <t xml:space="preserve">MIG302 </t>
  </si>
  <si>
    <t xml:space="preserve">MIG303 </t>
  </si>
  <si>
    <t xml:space="preserve">MIG304 </t>
  </si>
  <si>
    <t xml:space="preserve">MIG305 </t>
  </si>
  <si>
    <t xml:space="preserve">MIG306 </t>
  </si>
  <si>
    <t xml:space="preserve">MIG307 </t>
  </si>
  <si>
    <t xml:space="preserve">MIG308 </t>
  </si>
  <si>
    <t xml:space="preserve">MIG309 </t>
  </si>
  <si>
    <t xml:space="preserve">MIG310 </t>
  </si>
  <si>
    <t xml:space="preserve">MIG311 </t>
  </si>
  <si>
    <t xml:space="preserve">MIG312 </t>
  </si>
  <si>
    <t xml:space="preserve">MIG313 </t>
  </si>
  <si>
    <t xml:space="preserve">MIG314 </t>
  </si>
  <si>
    <t xml:space="preserve">MIG315 </t>
  </si>
  <si>
    <t xml:space="preserve">MIG316 </t>
  </si>
  <si>
    <t xml:space="preserve">MIG320 </t>
  </si>
  <si>
    <t xml:space="preserve">MIG321 </t>
  </si>
  <si>
    <t xml:space="preserve">MIG325 </t>
  </si>
  <si>
    <t xml:space="preserve">MIG327 </t>
  </si>
  <si>
    <t xml:space="preserve">MIG330 </t>
  </si>
  <si>
    <t xml:space="preserve">MIG331 </t>
  </si>
  <si>
    <t xml:space="preserve">MIG332 </t>
  </si>
  <si>
    <t xml:space="preserve">MIG333 </t>
  </si>
  <si>
    <t xml:space="preserve">MIG334 </t>
  </si>
  <si>
    <t xml:space="preserve">MIG335 </t>
  </si>
  <si>
    <t xml:space="preserve">MIG336 </t>
  </si>
  <si>
    <t xml:space="preserve">MIG337 </t>
  </si>
  <si>
    <t xml:space="preserve">MIG338 </t>
  </si>
  <si>
    <t xml:space="preserve">MIG343 </t>
  </si>
  <si>
    <t>contrato</t>
  </si>
  <si>
    <t>id colonia</t>
  </si>
  <si>
    <t>codigo</t>
  </si>
  <si>
    <t>208.355.433</t>
  </si>
  <si>
    <t>-1.037.328.334</t>
  </si>
  <si>
    <t>208.874.594</t>
  </si>
  <si>
    <t>-1.038.376.641</t>
  </si>
  <si>
    <t>208.754.653</t>
  </si>
  <si>
    <t>-1.038.329.377</t>
  </si>
  <si>
    <t>208.861.514</t>
  </si>
  <si>
    <t>-1.038.440.964</t>
  </si>
  <si>
    <t>208.803.403</t>
  </si>
  <si>
    <t>-1.038.367.023</t>
  </si>
  <si>
    <t>208.944.645</t>
  </si>
  <si>
    <t>-1.038.414.325</t>
  </si>
  <si>
    <t>208.564.565</t>
  </si>
  <si>
    <t>-1.040.318.436</t>
  </si>
  <si>
    <t>2.088.046</t>
  </si>
  <si>
    <t>-1.038.371.625</t>
  </si>
  <si>
    <t>20.887.974</t>
  </si>
  <si>
    <t>-1.038.422.998</t>
  </si>
  <si>
    <t>208.819.452</t>
  </si>
  <si>
    <t>-1.038.325.001</t>
  </si>
  <si>
    <t>208.852.673</t>
  </si>
  <si>
    <t>-1.038.397.748</t>
  </si>
  <si>
    <t>208.849.396</t>
  </si>
  <si>
    <t>-1.038.390.397</t>
  </si>
  <si>
    <t>208.796.621</t>
  </si>
  <si>
    <t>-1.038.368.423</t>
  </si>
  <si>
    <t>179.871.775</t>
  </si>
  <si>
    <t>-933.770.996</t>
  </si>
  <si>
    <t>180.217.055</t>
  </si>
  <si>
    <t>-93.384.945</t>
  </si>
  <si>
    <t>180.208.414</t>
  </si>
  <si>
    <t>-933.894.754</t>
  </si>
  <si>
    <t>180.137.194</t>
  </si>
  <si>
    <t>-933.704.375</t>
  </si>
  <si>
    <t>180.012.067</t>
  </si>
  <si>
    <t>-9.337.323.390.000.000</t>
  </si>
  <si>
    <t>179.685.625</t>
  </si>
  <si>
    <t>-933.677.209</t>
  </si>
  <si>
    <t>179.804.246</t>
  </si>
  <si>
    <t>-933.846.179</t>
  </si>
  <si>
    <t>17.981.394</t>
  </si>
  <si>
    <t>-933.816.917</t>
  </si>
  <si>
    <t>17.964.994</t>
  </si>
  <si>
    <t>-9.337.476.769.999.990</t>
  </si>
  <si>
    <t>180.052.327</t>
  </si>
  <si>
    <t>-933.855.078</t>
  </si>
  <si>
    <t>179.812.589</t>
  </si>
  <si>
    <t>-933.814.113</t>
  </si>
  <si>
    <t>179.789.691</t>
  </si>
  <si>
    <t>-933.629.188</t>
  </si>
  <si>
    <t>179.925.142</t>
  </si>
  <si>
    <t>-933.839.094</t>
  </si>
  <si>
    <t>179.702.002</t>
  </si>
  <si>
    <t>-9.335.778.479.999.990</t>
  </si>
  <si>
    <t>180.513.888</t>
  </si>
  <si>
    <t>-937.927.777</t>
  </si>
  <si>
    <t>179.919.936</t>
  </si>
  <si>
    <t>-933.654.384</t>
  </si>
  <si>
    <t>179.821.614</t>
  </si>
  <si>
    <t>-933.673.288</t>
  </si>
  <si>
    <t>180.203.072</t>
  </si>
  <si>
    <t>-933.908.651</t>
  </si>
  <si>
    <t>180.164.515</t>
  </si>
  <si>
    <t>-9.337.857.559.999.990</t>
  </si>
  <si>
    <t>180.024.045</t>
  </si>
  <si>
    <t>-933.779.454</t>
  </si>
  <si>
    <t>179.851.654</t>
  </si>
  <si>
    <t>-933.694.391</t>
  </si>
  <si>
    <t>179.904.794</t>
  </si>
  <si>
    <t>-933.829.869</t>
  </si>
  <si>
    <t>179.877.724</t>
  </si>
  <si>
    <t>-933.771.012</t>
  </si>
  <si>
    <t>17.995.559</t>
  </si>
  <si>
    <t>-933.861.831</t>
  </si>
  <si>
    <t>179.945.163</t>
  </si>
  <si>
    <t>-9.338.417.840.000.000</t>
  </si>
  <si>
    <t>17.997.349</t>
  </si>
  <si>
    <t>-933.921.258</t>
  </si>
  <si>
    <t>18.008.411</t>
  </si>
  <si>
    <t>-9.337.290.449.999.990</t>
  </si>
  <si>
    <t>179.733.521</t>
  </si>
  <si>
    <t>-933.776.974</t>
  </si>
  <si>
    <t>179.667.316</t>
  </si>
  <si>
    <t>-9.337.628.169.999.990</t>
  </si>
  <si>
    <t>179.718.531</t>
  </si>
  <si>
    <t>-933.629.881</t>
  </si>
  <si>
    <t>179.866.615</t>
  </si>
  <si>
    <t>-933.732.747</t>
  </si>
  <si>
    <t>180.183.137</t>
  </si>
  <si>
    <t>-933.680.316</t>
  </si>
  <si>
    <t>179.823.084</t>
  </si>
  <si>
    <t>-933.848.775</t>
  </si>
  <si>
    <t>179.660.715</t>
  </si>
  <si>
    <t>-933.789.517</t>
  </si>
  <si>
    <t>179.449.238</t>
  </si>
  <si>
    <t>-933.845.283</t>
  </si>
  <si>
    <t>179.849.532</t>
  </si>
  <si>
    <t>-9.336.030.439.999.990</t>
  </si>
  <si>
    <t>179.783.253</t>
  </si>
  <si>
    <t>-933.793.932</t>
  </si>
  <si>
    <t>179.907.031</t>
  </si>
  <si>
    <t>-933.671.004</t>
  </si>
  <si>
    <t>17.991.161</t>
  </si>
  <si>
    <t>-933.816.772</t>
  </si>
  <si>
    <t>179.675.103</t>
  </si>
  <si>
    <t>-933.736.237</t>
  </si>
  <si>
    <t>179.694.889</t>
  </si>
  <si>
    <t>-933.732.716</t>
  </si>
  <si>
    <t>179.839.528</t>
  </si>
  <si>
    <t>-933.700.728</t>
  </si>
  <si>
    <t>178.320.441</t>
  </si>
  <si>
    <t>-933.918.106</t>
  </si>
  <si>
    <t>179.924.145</t>
  </si>
  <si>
    <t>-933.795.002</t>
  </si>
  <si>
    <t>179.866.239</t>
  </si>
  <si>
    <t>-933.720.544</t>
  </si>
  <si>
    <t>180.208.471</t>
  </si>
  <si>
    <t>-933.810.963</t>
  </si>
  <si>
    <t>17.987.426</t>
  </si>
  <si>
    <t>-93.378.473</t>
  </si>
  <si>
    <t>179.757.575</t>
  </si>
  <si>
    <t>-9.338.115.839.999.990</t>
  </si>
  <si>
    <t>179.762.941</t>
  </si>
  <si>
    <t>-933.785.577</t>
  </si>
  <si>
    <t>179.893.367</t>
  </si>
  <si>
    <t>-933.919.801</t>
  </si>
  <si>
    <t>257.894.036</t>
  </si>
  <si>
    <t>-1.003.011.458</t>
  </si>
  <si>
    <t>179.759.008</t>
  </si>
  <si>
    <t>-9.337.981.669.999.990</t>
  </si>
  <si>
    <t>179.841.654</t>
  </si>
  <si>
    <t>-933.708.721</t>
  </si>
  <si>
    <t>180.301.145</t>
  </si>
  <si>
    <t>-929.449.381</t>
  </si>
  <si>
    <t>179.899.225</t>
  </si>
  <si>
    <t>-933.684.281</t>
  </si>
  <si>
    <t>179.796.464</t>
  </si>
  <si>
    <t>-933.821.207</t>
  </si>
  <si>
    <t>179.933.572</t>
  </si>
  <si>
    <t>-9.337.690.169.999.990</t>
  </si>
  <si>
    <t>17.977.957</t>
  </si>
  <si>
    <t>-9.337.983.589.999.990</t>
  </si>
  <si>
    <t>179.722.202</t>
  </si>
  <si>
    <t>-9.290.894.019.999.990</t>
  </si>
  <si>
    <t>179.736.796</t>
  </si>
  <si>
    <t>-933.822.134</t>
  </si>
  <si>
    <t>179.886.367</t>
  </si>
  <si>
    <t>-933.721.118</t>
  </si>
  <si>
    <t>179.801.688</t>
  </si>
  <si>
    <t>-933.819.269</t>
  </si>
  <si>
    <t>179.889.065</t>
  </si>
  <si>
    <t>-933.739.949</t>
  </si>
  <si>
    <t>180.221.734</t>
  </si>
  <si>
    <t>-9.338.991.970.000.000</t>
  </si>
  <si>
    <t>17.982.943</t>
  </si>
  <si>
    <t>-93.372.093</t>
  </si>
  <si>
    <t>179.823.283</t>
  </si>
  <si>
    <t>-9.337.109.339.999.990</t>
  </si>
  <si>
    <t>179.967.473</t>
  </si>
  <si>
    <t>-9.336.282.419.999.990</t>
  </si>
  <si>
    <t>180.133.906</t>
  </si>
  <si>
    <t>-93.366.968</t>
  </si>
  <si>
    <t>179.720.355</t>
  </si>
  <si>
    <t>-933.602.145</t>
  </si>
  <si>
    <t>179.978.613</t>
  </si>
  <si>
    <t>-933.707.474</t>
  </si>
  <si>
    <t>179.983.153</t>
  </si>
  <si>
    <t>-933.704.909</t>
  </si>
  <si>
    <t>17.976.444</t>
  </si>
  <si>
    <t>-933.890.905</t>
  </si>
  <si>
    <t>179.832.452</t>
  </si>
  <si>
    <t>-9.338.363.609.999.990</t>
  </si>
  <si>
    <t>17.986.986</t>
  </si>
  <si>
    <t>-9.338.458.179.999.990</t>
  </si>
  <si>
    <t>179.861.086</t>
  </si>
  <si>
    <t>-933.750.508</t>
  </si>
  <si>
    <t>17.980.399</t>
  </si>
  <si>
    <t>-9.336.563.939.999.990</t>
  </si>
  <si>
    <t>179.841.623</t>
  </si>
  <si>
    <t>-933.757.995</t>
  </si>
  <si>
    <t>179.950.247</t>
  </si>
  <si>
    <t>-933.807.741</t>
  </si>
  <si>
    <t>179.864.772</t>
  </si>
  <si>
    <t>-933.751.295</t>
  </si>
  <si>
    <t>180.188.188</t>
  </si>
  <si>
    <t>-933.512.808</t>
  </si>
  <si>
    <t>180.048.533</t>
  </si>
  <si>
    <t>-933.647.141</t>
  </si>
  <si>
    <t>180.023.424</t>
  </si>
  <si>
    <t>-933.748.186</t>
  </si>
  <si>
    <t>179.740.062</t>
  </si>
  <si>
    <t>-933.832.673</t>
  </si>
  <si>
    <t>179.801.846</t>
  </si>
  <si>
    <t>-933.672.514</t>
  </si>
  <si>
    <t>179.670.817</t>
  </si>
  <si>
    <t>-933.753.005</t>
  </si>
  <si>
    <t>179.822.181</t>
  </si>
  <si>
    <t>-9.337.389.759.999.990</t>
  </si>
  <si>
    <t>179.730.555</t>
  </si>
  <si>
    <t>-933.591.666</t>
  </si>
  <si>
    <t>179.669.365</t>
  </si>
  <si>
    <t>-933.754.249</t>
  </si>
  <si>
    <t>17.993.341</t>
  </si>
  <si>
    <t>-933.858.042</t>
  </si>
  <si>
    <t>179.703.711</t>
  </si>
  <si>
    <t>-9.337.012.059.999.990</t>
  </si>
  <si>
    <t>17.969.617</t>
  </si>
  <si>
    <t>-93.371.669</t>
  </si>
  <si>
    <t>179.915.571</t>
  </si>
  <si>
    <t>-933.625.507</t>
  </si>
  <si>
    <t>180.014.175</t>
  </si>
  <si>
    <t>-933.766.004</t>
  </si>
  <si>
    <t>180.511.285</t>
  </si>
  <si>
    <t>-929.288.323</t>
  </si>
  <si>
    <t>179.728.621</t>
  </si>
  <si>
    <t>-933.635.225</t>
  </si>
  <si>
    <t>179.739.577</t>
  </si>
  <si>
    <t>-933.785.401</t>
  </si>
  <si>
    <t>179.781.397</t>
  </si>
  <si>
    <t>-933.784.041</t>
  </si>
  <si>
    <t>179.944.015</t>
  </si>
  <si>
    <t>-933.852.453</t>
  </si>
  <si>
    <t>179.926.139</t>
  </si>
  <si>
    <t>-933.659.675</t>
  </si>
  <si>
    <t>179.726.866</t>
  </si>
  <si>
    <t>-9.336.982.909.999.990</t>
  </si>
  <si>
    <t>179.942.421</t>
  </si>
  <si>
    <t>-9.338.241.479.999.990</t>
  </si>
  <si>
    <t>180.008.494</t>
  </si>
  <si>
    <t>-933.775.361</t>
  </si>
  <si>
    <t>17.990.514</t>
  </si>
  <si>
    <t>-9.339.940.390.000.000</t>
  </si>
  <si>
    <t>175.919.887</t>
  </si>
  <si>
    <t>-9.282.642.009.999.990</t>
  </si>
  <si>
    <t>179.868.157</t>
  </si>
  <si>
    <t>-933.771.247</t>
  </si>
  <si>
    <t>3.618.472</t>
  </si>
  <si>
    <t>-10.944.222</t>
  </si>
  <si>
    <t>179.971.011</t>
  </si>
  <si>
    <t>-933.725.023</t>
  </si>
  <si>
    <t>179.884.909</t>
  </si>
  <si>
    <t>-933.797.162</t>
  </si>
  <si>
    <t>179.764.003</t>
  </si>
  <si>
    <t>-933.683.648</t>
  </si>
  <si>
    <t>179.858.776</t>
  </si>
  <si>
    <t>-933.749.399</t>
  </si>
  <si>
    <t>180.062.011</t>
  </si>
  <si>
    <t>-929.470.011</t>
  </si>
  <si>
    <t>17.981.917</t>
  </si>
  <si>
    <t>-9.337.093.159.999.990</t>
  </si>
  <si>
    <t>179.936.787</t>
  </si>
  <si>
    <t>-933.713.423</t>
  </si>
  <si>
    <t>179.922.496</t>
  </si>
  <si>
    <t>-93.378.906</t>
  </si>
  <si>
    <t>179.887.657</t>
  </si>
  <si>
    <t>-9.336.997.889.999.990</t>
  </si>
  <si>
    <t>179.945.835</t>
  </si>
  <si>
    <t>-933.743.025</t>
  </si>
  <si>
    <t>180.070.095</t>
  </si>
  <si>
    <t>-933.667.929</t>
  </si>
  <si>
    <t>179.950.115</t>
  </si>
  <si>
    <t>-933.861.809</t>
  </si>
  <si>
    <t>179.804.818</t>
  </si>
  <si>
    <t>-9.338.369.229.999.990</t>
  </si>
  <si>
    <t>180.054.268</t>
  </si>
  <si>
    <t>-93.364.654</t>
  </si>
  <si>
    <t>179.918.336</t>
  </si>
  <si>
    <t>-933.814.769</t>
  </si>
  <si>
    <t>180.087.604</t>
  </si>
  <si>
    <t>-93.369.466</t>
  </si>
  <si>
    <t>180.219.044</t>
  </si>
  <si>
    <t>-933.860.919</t>
  </si>
  <si>
    <t>17.987.944</t>
  </si>
  <si>
    <t>-933.686.915</t>
  </si>
  <si>
    <t>180.040.631</t>
  </si>
  <si>
    <t>-933.802.987</t>
  </si>
  <si>
    <t>179.795.894</t>
  </si>
  <si>
    <t>-933.710.143</t>
  </si>
  <si>
    <t>179.822.387</t>
  </si>
  <si>
    <t>-9.336.754.909.999.990</t>
  </si>
  <si>
    <t>179.729.809</t>
  </si>
  <si>
    <t>-93.359.495</t>
  </si>
  <si>
    <t>179.975.016</t>
  </si>
  <si>
    <t>-9.337.130.340.000.000</t>
  </si>
  <si>
    <t>180.036.427</t>
  </si>
  <si>
    <t>-9.337.320.629.999.990</t>
  </si>
  <si>
    <t>179.915.333</t>
  </si>
  <si>
    <t>-933.804.479</t>
  </si>
  <si>
    <t>183.878.055</t>
  </si>
  <si>
    <t>-932.184.631</t>
  </si>
  <si>
    <t>179.873.559</t>
  </si>
  <si>
    <t>-9.336.957.380.000.000</t>
  </si>
  <si>
    <t>179.913.073</t>
  </si>
  <si>
    <t>-933.752.919</t>
  </si>
  <si>
    <t>180.725.309</t>
  </si>
  <si>
    <t>-928.761.555</t>
  </si>
  <si>
    <t>179.817.275</t>
  </si>
  <si>
    <t>-9.278.228.879.999.990</t>
  </si>
  <si>
    <t>179.842.368</t>
  </si>
  <si>
    <t>-933.768.068</t>
  </si>
  <si>
    <t>179.955.339</t>
  </si>
  <si>
    <t>-9.337.816.199.999.990</t>
  </si>
  <si>
    <t>17.992.265</t>
  </si>
  <si>
    <t>-9.338.667.819.999.990</t>
  </si>
  <si>
    <t>179.909.365</t>
  </si>
  <si>
    <t>-93.399.425</t>
  </si>
  <si>
    <t>179.912.984</t>
  </si>
  <si>
    <t>-933.860.811</t>
  </si>
  <si>
    <t>179.953.504</t>
  </si>
  <si>
    <t>-933.861.156</t>
  </si>
  <si>
    <t>180.046.566</t>
  </si>
  <si>
    <t>-9.337.066.809.999.990</t>
  </si>
  <si>
    <t>179.893.443</t>
  </si>
  <si>
    <t>-93.367.041</t>
  </si>
  <si>
    <t>179.786.238</t>
  </si>
  <si>
    <t>-9.336.535.339.999.990</t>
  </si>
  <si>
    <t>179.719.126</t>
  </si>
  <si>
    <t>-9.338.127.089.999.990</t>
  </si>
  <si>
    <t>1.799.035</t>
  </si>
  <si>
    <t>-9.338.190.999.999.990</t>
  </si>
  <si>
    <t>179.923.473</t>
  </si>
  <si>
    <t>-933.788.221</t>
  </si>
  <si>
    <t>179.980.344</t>
  </si>
  <si>
    <t>-933.522.806</t>
  </si>
  <si>
    <t>183.324.248</t>
  </si>
  <si>
    <t>-932.040.012</t>
  </si>
  <si>
    <t>184.094.574</t>
  </si>
  <si>
    <t>-932.207.189</t>
  </si>
  <si>
    <t>18.410.086</t>
  </si>
  <si>
    <t>-932.240.645</t>
  </si>
  <si>
    <t>180.066.675</t>
  </si>
  <si>
    <t>-93.374.399</t>
  </si>
  <si>
    <t>184.043.374</t>
  </si>
  <si>
    <t>-932.157.053</t>
  </si>
  <si>
    <t>184.073.512</t>
  </si>
  <si>
    <t>-932.074.712</t>
  </si>
  <si>
    <t>184.404.294</t>
  </si>
  <si>
    <t>-9.309.565.339.999.990</t>
  </si>
  <si>
    <t>183.988.178</t>
  </si>
  <si>
    <t>-932.166.709</t>
  </si>
  <si>
    <t>25.592.172</t>
  </si>
  <si>
    <t>-9.999.619.469.999.990</t>
  </si>
  <si>
    <t>183.961.688</t>
  </si>
  <si>
    <t>-932.188.104</t>
  </si>
  <si>
    <t>183.967.241</t>
  </si>
  <si>
    <t>-9.321.673.249.999.990</t>
  </si>
  <si>
    <t>18.399.731</t>
  </si>
  <si>
    <t>-9.322.003.199.999.990</t>
  </si>
  <si>
    <t>184.013.131</t>
  </si>
  <si>
    <t>-932.134.311</t>
  </si>
  <si>
    <t>184.307.322</t>
  </si>
  <si>
    <t>-931.905.874</t>
  </si>
  <si>
    <t>184.060.631</t>
  </si>
  <si>
    <t>-932.192.454</t>
  </si>
  <si>
    <t>184.252.777</t>
  </si>
  <si>
    <t>-931.508.333</t>
  </si>
  <si>
    <t>183.889.073</t>
  </si>
  <si>
    <t>-9.321.848.349.999.990</t>
  </si>
  <si>
    <t>183.730.989</t>
  </si>
  <si>
    <t>-9.320.717.189.999.990</t>
  </si>
  <si>
    <t>184.080.183</t>
  </si>
  <si>
    <t>-9.321.186.709.999.990</t>
  </si>
  <si>
    <t>182.147.308</t>
  </si>
  <si>
    <t>-932.425.341</t>
  </si>
  <si>
    <t>182.423.721</t>
  </si>
  <si>
    <t>-932.098.269</t>
  </si>
  <si>
    <t>184.237.158</t>
  </si>
  <si>
    <t>-9.315.950.169.999.990</t>
  </si>
  <si>
    <t>184.150.734</t>
  </si>
  <si>
    <t>-929.948.065</t>
  </si>
  <si>
    <t>184.042.491</t>
  </si>
  <si>
    <t>-932.099.303</t>
  </si>
  <si>
    <t>184.003.208</t>
  </si>
  <si>
    <t>-9.320.979.059.999.990</t>
  </si>
  <si>
    <t>18.410.918</t>
  </si>
  <si>
    <t>-93.178.399</t>
  </si>
  <si>
    <t>183.865.856</t>
  </si>
  <si>
    <t>-932.147.439</t>
  </si>
  <si>
    <t>184.090.616</t>
  </si>
  <si>
    <t>-932.144.696</t>
  </si>
  <si>
    <t>179.899.925</t>
  </si>
  <si>
    <t>-9.337.519.069.999.990</t>
  </si>
  <si>
    <t>183.950.382</t>
  </si>
  <si>
    <t>-932.188.601</t>
  </si>
  <si>
    <t>183.945.391</t>
  </si>
  <si>
    <t>-932.167.626</t>
  </si>
  <si>
    <t>18.423.844</t>
  </si>
  <si>
    <t>-9.310.800.669.999.990</t>
  </si>
  <si>
    <t>174.616.666</t>
  </si>
  <si>
    <t>-916.016.666</t>
  </si>
  <si>
    <t>184.327.435</t>
  </si>
  <si>
    <t>-931.636.381</t>
  </si>
  <si>
    <t>184.324.999</t>
  </si>
  <si>
    <t>-931.633.333</t>
  </si>
  <si>
    <t>18.405.578</t>
  </si>
  <si>
    <t>-932.027.617</t>
  </si>
  <si>
    <t>184.096.955</t>
  </si>
  <si>
    <t>-932.075.723</t>
  </si>
  <si>
    <t>184.086.547</t>
  </si>
  <si>
    <t>-931.799.362</t>
  </si>
  <si>
    <t>184.271.918</t>
  </si>
  <si>
    <t>-93.096.031</t>
  </si>
  <si>
    <t>183.824.308</t>
  </si>
  <si>
    <t>-9.321.963.240.000.000</t>
  </si>
  <si>
    <t>183.887.883</t>
  </si>
  <si>
    <t>-932.109.935</t>
  </si>
  <si>
    <t>182.481.971</t>
  </si>
  <si>
    <t>-9.322.348.679.999.990</t>
  </si>
  <si>
    <t>182.568.587</t>
  </si>
  <si>
    <t>-932.704.814</t>
  </si>
  <si>
    <t>182.781.516</t>
  </si>
  <si>
    <t>-932.185.449</t>
  </si>
  <si>
    <t>182.557.383</t>
  </si>
  <si>
    <t>-932.282.937</t>
  </si>
  <si>
    <t>182.655.423</t>
  </si>
  <si>
    <t>-932.269.419</t>
  </si>
  <si>
    <t>182.863.866</t>
  </si>
  <si>
    <t>-9.335.257.290.000.000</t>
  </si>
  <si>
    <t>173.866.672</t>
  </si>
  <si>
    <t>-926.994.094</t>
  </si>
  <si>
    <t>180.721.174</t>
  </si>
  <si>
    <t>-931.712.534</t>
  </si>
  <si>
    <t>182.296.934</t>
  </si>
  <si>
    <t>-9.345.255.890.000.000</t>
  </si>
  <si>
    <t>182.452.732</t>
  </si>
  <si>
    <t>-934.125.164</t>
  </si>
  <si>
    <t>182.779.555</t>
  </si>
  <si>
    <t>-932.182.122</t>
  </si>
  <si>
    <t>181.995.311</t>
  </si>
  <si>
    <t>-932.923.544</t>
  </si>
  <si>
    <t>182.611.461</t>
  </si>
  <si>
    <t>-932.217.242</t>
  </si>
  <si>
    <t>182.119.042</t>
  </si>
  <si>
    <t>-932.590.214</t>
  </si>
  <si>
    <t>180.401.123</t>
  </si>
  <si>
    <t>-933.674.695</t>
  </si>
  <si>
    <t>184.013.148</t>
  </si>
  <si>
    <t>-932.097.872</t>
  </si>
  <si>
    <t>184.001.187</t>
  </si>
  <si>
    <t>-932.130.033</t>
  </si>
  <si>
    <t>184.272.222</t>
  </si>
  <si>
    <t>-931.130.555</t>
  </si>
  <si>
    <t>179.973.759</t>
  </si>
  <si>
    <t>-9.293.886.119.999.990</t>
  </si>
  <si>
    <t>183.879.739</t>
  </si>
  <si>
    <t>-932.127.026</t>
  </si>
  <si>
    <t>18.410.789</t>
  </si>
  <si>
    <t>-931.777.414</t>
  </si>
  <si>
    <t>184.136.111</t>
  </si>
  <si>
    <t>-929.677.777</t>
  </si>
  <si>
    <t>184.017.813</t>
  </si>
  <si>
    <t>-9.321.119.949.999.990</t>
  </si>
  <si>
    <t>184.063.888</t>
  </si>
  <si>
    <t>-929.730.555</t>
  </si>
  <si>
    <t>184.006.144</t>
  </si>
  <si>
    <t>-932.127.162</t>
  </si>
  <si>
    <t>184.072.002</t>
  </si>
  <si>
    <t>-932.040.028</t>
  </si>
  <si>
    <t>183.966.208</t>
  </si>
  <si>
    <t>-93.217.719</t>
  </si>
  <si>
    <t>183.888.522</t>
  </si>
  <si>
    <t>-932.131.813</t>
  </si>
  <si>
    <t>184.252.515</t>
  </si>
  <si>
    <t>-931.364.036</t>
  </si>
  <si>
    <t>184.380.493</t>
  </si>
  <si>
    <t>-9.323.329.919.999.990</t>
  </si>
  <si>
    <t>184.325.928</t>
  </si>
  <si>
    <t>-931.619.051</t>
  </si>
  <si>
    <t>184.025.183</t>
  </si>
  <si>
    <t>-932.165.979</t>
  </si>
  <si>
    <t>183.998.175</t>
  </si>
  <si>
    <t>-932.150.379</t>
  </si>
  <si>
    <t>183.989.408</t>
  </si>
  <si>
    <t>-9.321.005.869.999.990</t>
  </si>
  <si>
    <t>183.976.438</t>
  </si>
  <si>
    <t>-932.135.533</t>
  </si>
  <si>
    <t>184.054.619</t>
  </si>
  <si>
    <t>-93.210.646</t>
  </si>
  <si>
    <t>184.054.567</t>
  </si>
  <si>
    <t>-932.105.792</t>
  </si>
  <si>
    <t>184.056.634</t>
  </si>
  <si>
    <t>-932.100.802</t>
  </si>
  <si>
    <t>184.071.822</t>
  </si>
  <si>
    <t>-932.175.196</t>
  </si>
  <si>
    <t>18.331.253</t>
  </si>
  <si>
    <t>-9.319.459.529.999.990</t>
  </si>
  <si>
    <t>latitude</t>
  </si>
  <si>
    <t>rmin</t>
  </si>
  <si>
    <t>xer5hpAfFHMXLlFG</t>
  </si>
  <si>
    <t>tslf7oZffvylEbp1</t>
  </si>
  <si>
    <t>2021-8-10</t>
  </si>
  <si>
    <t>SOBERANO</t>
  </si>
  <si>
    <t>VSjgxwcNH3hhsupH</t>
  </si>
  <si>
    <t>REYES HERNANDEZ PRIMERA SECCION</t>
  </si>
  <si>
    <t>jnZNMJAxWM9UofI7</t>
  </si>
  <si>
    <t>2021-8-25</t>
  </si>
  <si>
    <t>iAiGfzkiwzniMEy9</t>
  </si>
  <si>
    <t>MERCEDES</t>
  </si>
  <si>
    <t>viX611NutGNcKoXM</t>
  </si>
  <si>
    <t>ukTk2k6Gme0TMDww</t>
  </si>
  <si>
    <t>LORENA</t>
  </si>
  <si>
    <t>x3mc9hGRIIIk2g2T</t>
  </si>
  <si>
    <t>k9DGZ6H6oTshtJfO</t>
  </si>
  <si>
    <t>JOSE REYES</t>
  </si>
  <si>
    <t>HwJBGvERnCOjvRfh</t>
  </si>
  <si>
    <t xml:space="preserve">ALVAREZ </t>
  </si>
  <si>
    <t>OL8ewzeom8yMCNBW</t>
  </si>
  <si>
    <t>BERTHA LILA</t>
  </si>
  <si>
    <t>xlT5F2pQZWqpYJCb</t>
  </si>
  <si>
    <t>JESUS</t>
  </si>
  <si>
    <t>V5oYzXDXmvDv5ZV7</t>
  </si>
  <si>
    <t>2020-11-30</t>
  </si>
  <si>
    <t>ox1o3FRqLdvJ0Bx4</t>
  </si>
  <si>
    <t>lv9kTl3ad2H49pvj</t>
  </si>
  <si>
    <t>LEON</t>
  </si>
  <si>
    <t>VIOLETA</t>
  </si>
  <si>
    <t>cavCgq7yzzfWlCia</t>
  </si>
  <si>
    <t>2019-10-30</t>
  </si>
  <si>
    <t>EouwD1wTXbosROxL</t>
  </si>
  <si>
    <t>2021-7-13</t>
  </si>
  <si>
    <t>MARIA ASUNCION</t>
  </si>
  <si>
    <t>KxbJICOaI3DMypqv</t>
  </si>
  <si>
    <t>SAMADO</t>
  </si>
  <si>
    <t>PaUQnVtGoxmTf1XN</t>
  </si>
  <si>
    <t xml:space="preserve">ANGULO </t>
  </si>
  <si>
    <t>eaSiGziu4NIDenuR</t>
  </si>
  <si>
    <t>zEFMjGbHsSDjPYne</t>
  </si>
  <si>
    <t xml:space="preserve">MIGUEL HIDALGO </t>
  </si>
  <si>
    <t>bxS2uHUEd4USb6vh</t>
  </si>
  <si>
    <t>WynkAo3wDRbhHLoK</t>
  </si>
  <si>
    <t>tGebLiJOdrgmhzd5</t>
  </si>
  <si>
    <t>EvGMvuSgSHQJ6khj</t>
  </si>
  <si>
    <t>JOSE</t>
  </si>
  <si>
    <t>yy52eWiaw517WFE8</t>
  </si>
  <si>
    <t>TERESA DE JESUS</t>
  </si>
  <si>
    <t>1ImlPPGfCjbHAVZj</t>
  </si>
  <si>
    <t>rqFKJS2d9QVqqCGn</t>
  </si>
  <si>
    <t>uYgwXqa8EtW3ws4N</t>
  </si>
  <si>
    <t>ppumQGqEYzfquAEl</t>
  </si>
  <si>
    <t>AREVALO</t>
  </si>
  <si>
    <t>3oC2BNDWjRv9qpL3</t>
  </si>
  <si>
    <t xml:space="preserve">REYES </t>
  </si>
  <si>
    <t>qXuipbYNoTOMEvAQ</t>
  </si>
  <si>
    <t>VIVAS</t>
  </si>
  <si>
    <t>S9LgVQdfPGBx7onc</t>
  </si>
  <si>
    <t xml:space="preserve">VIUDO </t>
  </si>
  <si>
    <t>KvWKoTaURSPlyrlV</t>
  </si>
  <si>
    <t xml:space="preserve">IZQUIERDO </t>
  </si>
  <si>
    <t>nNfLXksHThx6btuo</t>
  </si>
  <si>
    <t xml:space="preserve">LILIANA </t>
  </si>
  <si>
    <t xml:space="preserve">VILLA TECOLUTILLA </t>
  </si>
  <si>
    <t>ek8DQTqyWnRUTPuN</t>
  </si>
  <si>
    <t>2021-2-15</t>
  </si>
  <si>
    <t>wtb1qmfVQNSf8Cx4</t>
  </si>
  <si>
    <t>2020-10-25</t>
  </si>
  <si>
    <t>80nfER0x1L6y3zUV</t>
  </si>
  <si>
    <t>4nsf3aJFSjAS5Psw</t>
  </si>
  <si>
    <t xml:space="preserve">DE LA CRUZ </t>
  </si>
  <si>
    <t>ZPkvpK7SJVv6T2iA</t>
  </si>
  <si>
    <t>HDxistdV68kFYuV1</t>
  </si>
  <si>
    <t xml:space="preserve">ANTONIA </t>
  </si>
  <si>
    <t xml:space="preserve">SEPARADA </t>
  </si>
  <si>
    <t>CARRETERA COCOHITAL</t>
  </si>
  <si>
    <t>u481AIHyomjBBcwa</t>
  </si>
  <si>
    <t xml:space="preserve">CARAVEO </t>
  </si>
  <si>
    <t>F7rUly3vTCkSP2On</t>
  </si>
  <si>
    <t>ic7hulBSRjgTDe4E</t>
  </si>
  <si>
    <t>CARRETERA A ZARAGOZA</t>
  </si>
  <si>
    <t>POTRERITO</t>
  </si>
  <si>
    <t>o9javEhLrkMIcfCm</t>
  </si>
  <si>
    <t>ZAPOTAL</t>
  </si>
  <si>
    <t>Y352M741kRmbxEuT</t>
  </si>
  <si>
    <t>PEDRO</t>
  </si>
  <si>
    <t>pExPEBMKuECLsh87</t>
  </si>
  <si>
    <t>2021-6-3</t>
  </si>
  <si>
    <t>eREX24GyKE5ejUqA</t>
  </si>
  <si>
    <t>t93CAyCrZIVivlXj</t>
  </si>
  <si>
    <t>MARIA</t>
  </si>
  <si>
    <t>uG5HFn4UEtdiqVhr</t>
  </si>
  <si>
    <t xml:space="preserve">CARRETERA COCOHITAL SIN NUMERO </t>
  </si>
  <si>
    <t>wnRTtypX8ftyyFmv</t>
  </si>
  <si>
    <t>KLFdYZSX4BcT3na6</t>
  </si>
  <si>
    <t>uNpcRvjpkJXZbnPN</t>
  </si>
  <si>
    <t xml:space="preserve">CARRETERA AL PASO LA UNION </t>
  </si>
  <si>
    <t>bkfKBog93JFGBk0Q</t>
  </si>
  <si>
    <t xml:space="preserve">ANTONIO </t>
  </si>
  <si>
    <t>cVJ5npWdqMUUZJJu</t>
  </si>
  <si>
    <t>ALMEIDA</t>
  </si>
  <si>
    <t>7VrfGsyV3U4ivit5</t>
  </si>
  <si>
    <t xml:space="preserve">CARRETERA VECINAL AL PASO LA UNION SIN NUMERO </t>
  </si>
  <si>
    <t>aTXtUjFYdK40Ch5R</t>
  </si>
  <si>
    <t>tQQedyGHhjrIyJqq</t>
  </si>
  <si>
    <t>2021-6-10</t>
  </si>
  <si>
    <t>ALAMILLA</t>
  </si>
  <si>
    <t>4HMcMjuQpyHlr07W</t>
  </si>
  <si>
    <t>GFQk8mbomH0E4XU0</t>
  </si>
  <si>
    <t>2021-5-13</t>
  </si>
  <si>
    <t>Edp71hZ4yVZmwowo</t>
  </si>
  <si>
    <t>ZYIrxqVRnlK0wI5f</t>
  </si>
  <si>
    <t>Q4ZN0iCIz28Bsahd</t>
  </si>
  <si>
    <t>2021-7-1</t>
  </si>
  <si>
    <t xml:space="preserve">IGNACIO </t>
  </si>
  <si>
    <t>WtbpvzHdvdkczYEp</t>
  </si>
  <si>
    <t xml:space="preserve">CARRETERA COCOHITAL </t>
  </si>
  <si>
    <t>H8E9QpNKBuXFvAIk</t>
  </si>
  <si>
    <t>UAek0FLDqpSTFxVN</t>
  </si>
  <si>
    <t>2021-7-15</t>
  </si>
  <si>
    <t xml:space="preserve">CALLE EMILIANO ZAPATA </t>
  </si>
  <si>
    <t>tCbXOHc3mM0PpFdy</t>
  </si>
  <si>
    <t>AGENOR</t>
  </si>
  <si>
    <t xml:space="preserve">CARRETERA PRINCIPAL SIN NUMERO </t>
  </si>
  <si>
    <t>m66q6QZgIMQBPJfI</t>
  </si>
  <si>
    <t xml:space="preserve">LAZARO </t>
  </si>
  <si>
    <t>mV5AwtXcdvnVL1QN</t>
  </si>
  <si>
    <t>2021-5-11</t>
  </si>
  <si>
    <t>JOSE DE LA CRUZ</t>
  </si>
  <si>
    <t>PeFr9T71bcfq6tnC</t>
  </si>
  <si>
    <t>yi1hYQkaELIDAhZI</t>
  </si>
  <si>
    <t>4bqMZBrnitnfoMIA</t>
  </si>
  <si>
    <t xml:space="preserve">CLEMENTINA </t>
  </si>
  <si>
    <t>QQl2RcZFNS0IK247</t>
  </si>
  <si>
    <t>QUMCU9gBpnmUTavl</t>
  </si>
  <si>
    <t>CALDERON</t>
  </si>
  <si>
    <t>YFNNme9gbsepbpfm</t>
  </si>
  <si>
    <t>GREGORIO MENDEZ PRIMERA SECCION</t>
  </si>
  <si>
    <t>6O4K2J18gVDdtYPO</t>
  </si>
  <si>
    <t>FREDY</t>
  </si>
  <si>
    <t xml:space="preserve">CARRETERA PRINCIPAL </t>
  </si>
  <si>
    <t>Nw2md9niLveihVpA</t>
  </si>
  <si>
    <t>ANA ROSA</t>
  </si>
  <si>
    <t>jzjFWY1JIocaWi7Y</t>
  </si>
  <si>
    <t xml:space="preserve">ZAFIRO </t>
  </si>
  <si>
    <t xml:space="preserve">COMALCALCO </t>
  </si>
  <si>
    <t xml:space="preserve">ROSA </t>
  </si>
  <si>
    <t xml:space="preserve">SOLTERA </t>
  </si>
  <si>
    <t>JZ8CeJvIs9WdsLEs</t>
  </si>
  <si>
    <t xml:space="preserve">AVALOS </t>
  </si>
  <si>
    <t xml:space="preserve">COCOHITAL </t>
  </si>
  <si>
    <t>rNLZjdHVvkJND4fB</t>
  </si>
  <si>
    <t>E90WYUBwUh9Wr4KK</t>
  </si>
  <si>
    <t>mV6PNeK1f9EolNC4</t>
  </si>
  <si>
    <t xml:space="preserve">LETICIA </t>
  </si>
  <si>
    <t>hNUQHVIfVOLH4dMu</t>
  </si>
  <si>
    <t xml:space="preserve">DIAZ </t>
  </si>
  <si>
    <t>ROPYYziq3lgpeT0Q</t>
  </si>
  <si>
    <t xml:space="preserve">CARRILLO </t>
  </si>
  <si>
    <t xml:space="preserve">DORA MARIA </t>
  </si>
  <si>
    <t>D9W88lSNallQm2HR</t>
  </si>
  <si>
    <t xml:space="preserve">MARIA DE JESUS </t>
  </si>
  <si>
    <t>Y52OsIeZoTgA63AA</t>
  </si>
  <si>
    <t xml:space="preserve">ELIZABETH </t>
  </si>
  <si>
    <t>4FH5Efny5TXFtnqs</t>
  </si>
  <si>
    <t xml:space="preserve">RODRIGUEZ </t>
  </si>
  <si>
    <t>3xWkApfLUJ3A4Dfz</t>
  </si>
  <si>
    <t>dYiEG0LmdJ0WL2Cd</t>
  </si>
  <si>
    <t xml:space="preserve">SEBASTIAN </t>
  </si>
  <si>
    <t>pclTyoAJTVgWHTCt</t>
  </si>
  <si>
    <t xml:space="preserve">CHICOZAPOTE </t>
  </si>
  <si>
    <t>SNp6blRjg0R137bh</t>
  </si>
  <si>
    <t xml:space="preserve">OSORIO </t>
  </si>
  <si>
    <t>Mf8wA83bGhSg5DY1</t>
  </si>
  <si>
    <t xml:space="preserve">IMPERIAL DE LUJO </t>
  </si>
  <si>
    <t>2020-11-14</t>
  </si>
  <si>
    <t xml:space="preserve">PEREGRINO </t>
  </si>
  <si>
    <t xml:space="preserve">VIUDA </t>
  </si>
  <si>
    <t>Q1VUWIQgfIFxbQVE</t>
  </si>
  <si>
    <t xml:space="preserve">MARQUEZ </t>
  </si>
  <si>
    <t>14TXBTojddCUGeuV</t>
  </si>
  <si>
    <t>mVVGup9nwstPUnVi</t>
  </si>
  <si>
    <t>2021-7-12</t>
  </si>
  <si>
    <t>ZXuVJ3XQf8Kp9otz</t>
  </si>
  <si>
    <t xml:space="preserve">SOLTERO </t>
  </si>
  <si>
    <t xml:space="preserve">TRANSITO TULAR </t>
  </si>
  <si>
    <t>eCzqpeoZE4NDm2yP</t>
  </si>
  <si>
    <t xml:space="preserve">BEATRIZ </t>
  </si>
  <si>
    <t>BmZiz6QdNi4NFK3f</t>
  </si>
  <si>
    <t>GZiXHXxgtvaeKjJZ</t>
  </si>
  <si>
    <t>2021-7-8</t>
  </si>
  <si>
    <t>N8AqDGdQllU4PaZS</t>
  </si>
  <si>
    <t xml:space="preserve">JESUS </t>
  </si>
  <si>
    <t>ENiJPzKOSb7jnIPl</t>
  </si>
  <si>
    <t xml:space="preserve">HERMINIO </t>
  </si>
  <si>
    <t>XkhW4bcI9dkx7OAp</t>
  </si>
  <si>
    <t>ZvpmMpKbAyYgv1t7</t>
  </si>
  <si>
    <t xml:space="preserve">MANUEL </t>
  </si>
  <si>
    <t>pxlexgU4bFGm8Ib0</t>
  </si>
  <si>
    <t>JuUH43MGkKlgU1c2</t>
  </si>
  <si>
    <t>PSYc69b3Ah8Nkefr</t>
  </si>
  <si>
    <t>y4TgQjhrBXK29yOh</t>
  </si>
  <si>
    <t>RODOLFO</t>
  </si>
  <si>
    <t>MB8D92Og7GED86k3</t>
  </si>
  <si>
    <t xml:space="preserve">MARIA DEL SOCORRO </t>
  </si>
  <si>
    <t>Exn28LA0ShgDRLaJ</t>
  </si>
  <si>
    <t>jmvYT8vh74FQzeut</t>
  </si>
  <si>
    <t>2021-2-25</t>
  </si>
  <si>
    <t>ARJONA</t>
  </si>
  <si>
    <t>ezmKRbtrkY56GzpV</t>
  </si>
  <si>
    <t>0Q4DZTCHSTEaJFX9</t>
  </si>
  <si>
    <t>AGUILERA</t>
  </si>
  <si>
    <t>DkHeMylLVONwcQg1</t>
  </si>
  <si>
    <t>jpmEfVwZPu4SKsjr</t>
  </si>
  <si>
    <t>CPZ6U0mPYrUhzsW7</t>
  </si>
  <si>
    <t>uUSnHkhwzND9gLjw</t>
  </si>
  <si>
    <t>CALLE GREGORIO MENDEZ</t>
  </si>
  <si>
    <t>BeWF7V6wsJqD973E</t>
  </si>
  <si>
    <t>KlcUlSL5LTgTnKCC</t>
  </si>
  <si>
    <t>SUSANA</t>
  </si>
  <si>
    <t>jXy62sxYC7esrca1</t>
  </si>
  <si>
    <t>NUEVA CREACION</t>
  </si>
  <si>
    <t>OIE0uVNzca62ymxd</t>
  </si>
  <si>
    <t>CARRETERA A TECOLUTILLA</t>
  </si>
  <si>
    <t>QWVuGIRxzPdVX4WD</t>
  </si>
  <si>
    <t>MIGUEL HIDALGO PRIMERA SECCION</t>
  </si>
  <si>
    <t>9u2QQXvM141M9KGf</t>
  </si>
  <si>
    <t>cIGT1L9N0wrRTl6l</t>
  </si>
  <si>
    <t>JESUS MANUEL</t>
  </si>
  <si>
    <t>YYhUf2rBP4EnHhkW</t>
  </si>
  <si>
    <t>hxIbCRfmD1pkZ9yJ</t>
  </si>
  <si>
    <t>2021-7-6</t>
  </si>
  <si>
    <t>ENTRADA EL ZAPOTE SIN NUMERO</t>
  </si>
  <si>
    <t>hXaeB8W7O3rVkq3K</t>
  </si>
  <si>
    <t>OVANDO</t>
  </si>
  <si>
    <t>aFJDWGPkLy9qhrvb</t>
  </si>
  <si>
    <t>2021-8-27</t>
  </si>
  <si>
    <t>WKYgWLl6wOQi4UH7</t>
  </si>
  <si>
    <t>TffnKC7JX6HC0qOG</t>
  </si>
  <si>
    <t>5Geipn1klwDJY8gq</t>
  </si>
  <si>
    <t>i4QGfRXuDCnqiYNs</t>
  </si>
  <si>
    <t>laGpvnxRCiKC0X8P</t>
  </si>
  <si>
    <t>ogJ4QhlVZO5zWjIA</t>
  </si>
  <si>
    <t>R4kszOqmblZqW4Vy</t>
  </si>
  <si>
    <t>CARRETERA AL PASO LA UNION SIN NUMERO</t>
  </si>
  <si>
    <t>VmW9FpwbcrFCJLoO</t>
  </si>
  <si>
    <t>tH2GcTS4r7Oqxlwl</t>
  </si>
  <si>
    <t>qOCra79C9sB3jLlD</t>
  </si>
  <si>
    <t xml:space="preserve">TECOLUTILLA </t>
  </si>
  <si>
    <t>4w7WyBD40qkaCG7S</t>
  </si>
  <si>
    <t>ywUx1JemwH9b3jI8</t>
  </si>
  <si>
    <t>ZnPuM3W3q7dwY7IJ</t>
  </si>
  <si>
    <t>2020-2-27</t>
  </si>
  <si>
    <t>NUEVA CRACION</t>
  </si>
  <si>
    <t>NPIeoSuU3Wt3thsJ</t>
  </si>
  <si>
    <t>CLARA</t>
  </si>
  <si>
    <t>JBW4VTt4xsR9MPTE</t>
  </si>
  <si>
    <t>JOSE LUIS</t>
  </si>
  <si>
    <t>w2714uY8DWLm6AaO</t>
  </si>
  <si>
    <t>sA98BDY4VeWhugrq</t>
  </si>
  <si>
    <t>GLp6uJkTN0DuX0JF</t>
  </si>
  <si>
    <t>Q7YhlbuXU283HE12</t>
  </si>
  <si>
    <t>BmLmRCb0UqqJxPA3</t>
  </si>
  <si>
    <t xml:space="preserve">HERRERA </t>
  </si>
  <si>
    <t>2021-10-11</t>
  </si>
  <si>
    <t>lWcYc0rPJlkI2rIw</t>
  </si>
  <si>
    <t>O1pIiZUPr4WOKQdW</t>
  </si>
  <si>
    <t>KARINA</t>
  </si>
  <si>
    <t xml:space="preserve">PINO SUAREZ PRIMERA SECCION </t>
  </si>
  <si>
    <t>2021-10-27</t>
  </si>
  <si>
    <t>aWGSYOKulP1Ig9wQ</t>
  </si>
  <si>
    <t>1lfyEkfEbGoFArwe</t>
  </si>
  <si>
    <t xml:space="preserve">SANTOS </t>
  </si>
  <si>
    <t>aOWI5Hgrq62a7yjL</t>
  </si>
  <si>
    <t>2021-7-19</t>
  </si>
  <si>
    <t>ezLBa1DI8Xj7M28E</t>
  </si>
  <si>
    <t>rVDQGwziUw5J4MG8</t>
  </si>
  <si>
    <t>IM9WSUE9lpk4b0HD</t>
  </si>
  <si>
    <t>ABLXW6nFBzvyEQEO</t>
  </si>
  <si>
    <t xml:space="preserve">AGUILERA </t>
  </si>
  <si>
    <t>REBECA</t>
  </si>
  <si>
    <t>2021-5-10</t>
  </si>
  <si>
    <t>HrdsEvC8AE13alT6</t>
  </si>
  <si>
    <t>WckKViF6BUWmGn7i</t>
  </si>
  <si>
    <t>jkrSEGxdVOpub2so</t>
  </si>
  <si>
    <t>u6Yg4sIw6hIIl4aC</t>
  </si>
  <si>
    <t>LUNzD4ge2fGt9BId</t>
  </si>
  <si>
    <t>tLFDzRjuGQUq4vkC</t>
  </si>
  <si>
    <t xml:space="preserve">RAMIREZ </t>
  </si>
  <si>
    <t>v7r5ETpFF6dqbKdo</t>
  </si>
  <si>
    <t>PTYlikraZ7GIq1QY</t>
  </si>
  <si>
    <t>TZ55DflfGyE0UpVp</t>
  </si>
  <si>
    <t xml:space="preserve">ESTEBAN </t>
  </si>
  <si>
    <t>zArXGFw8N8kQbeIF</t>
  </si>
  <si>
    <t xml:space="preserve">RETRASO 6 </t>
  </si>
  <si>
    <t>LxDQz4u0w01KzVKI</t>
  </si>
  <si>
    <t>2019-11-13</t>
  </si>
  <si>
    <t xml:space="preserve">DE LOS SANTOS </t>
  </si>
  <si>
    <t>2021-8-9</t>
  </si>
  <si>
    <t>7gKOvuGH1OddXJ9q</t>
  </si>
  <si>
    <t xml:space="preserve">PATASTAL SEGUNDA </t>
  </si>
  <si>
    <t>nVY3E86dbgYS6YSa</t>
  </si>
  <si>
    <t xml:space="preserve">ABRAHAM </t>
  </si>
  <si>
    <t>IvJlwNGTisho8Xl3</t>
  </si>
  <si>
    <t>qBv4OqvlwhDJDA0i</t>
  </si>
  <si>
    <t xml:space="preserve">MADRIGAL </t>
  </si>
  <si>
    <t xml:space="preserve">RETRASO 3 </t>
  </si>
  <si>
    <t>rfjJgzOOBWWYjE3i</t>
  </si>
  <si>
    <t>xoXasrjjm4gEFZ1M</t>
  </si>
  <si>
    <t>FELIPE</t>
  </si>
  <si>
    <t xml:space="preserve">CARRETERA A TECOLUTILLA </t>
  </si>
  <si>
    <t>RETRASO 4</t>
  </si>
  <si>
    <t>2021-2-16</t>
  </si>
  <si>
    <t>I9tEAGCsVDf6mKYz</t>
  </si>
  <si>
    <t xml:space="preserve">CARRETERA AL CORINTIO SIN NUMERO </t>
  </si>
  <si>
    <t>qnJ3epIS4PtCAhIH</t>
  </si>
  <si>
    <t>2019-8-10</t>
  </si>
  <si>
    <t>yVuC4HOXZe4njsG8</t>
  </si>
  <si>
    <t xml:space="preserve">CALLE MARIANO JIMENEZ SIN NUMERO </t>
  </si>
  <si>
    <t>bsWcB8rEvsq7Ys7w</t>
  </si>
  <si>
    <t>I706KPI975HST59U</t>
  </si>
  <si>
    <t xml:space="preserve">ASUNCION </t>
  </si>
  <si>
    <t>YVbdic1VGWsgDnEU</t>
  </si>
  <si>
    <t>Zogn6trKDRHI1XJU</t>
  </si>
  <si>
    <t>gC9RuXxdG6YTbZIb</t>
  </si>
  <si>
    <t>2020-11-13</t>
  </si>
  <si>
    <t>6fL0gXjdcBSIxKmy</t>
  </si>
  <si>
    <t>2020-11-11</t>
  </si>
  <si>
    <t>2021-8-24</t>
  </si>
  <si>
    <t>NTHpxTrxXxCltoKR</t>
  </si>
  <si>
    <t xml:space="preserve">VENTURA </t>
  </si>
  <si>
    <t xml:space="preserve">DIVORCIADO </t>
  </si>
  <si>
    <t>2021-4-20</t>
  </si>
  <si>
    <t>QNOLVnOsrjD3d0Uh</t>
  </si>
  <si>
    <t xml:space="preserve">PERALTA </t>
  </si>
  <si>
    <t>IdzAixfCVOhsVBQz</t>
  </si>
  <si>
    <t>JvWNNrCkbbckvx2T</t>
  </si>
  <si>
    <t>PcKfNW6KBWQyHHNM</t>
  </si>
  <si>
    <t>3GYun6rdklIrLbKa</t>
  </si>
  <si>
    <t>OeY5C2DHydkzgxk0</t>
  </si>
  <si>
    <t xml:space="preserve">MIERCOLES </t>
  </si>
  <si>
    <t>2021-8-15</t>
  </si>
  <si>
    <t>ylSrIlkC1h50Tkl4</t>
  </si>
  <si>
    <t xml:space="preserve">MONTIEL </t>
  </si>
  <si>
    <t>8aUPhG729jQmSYjH</t>
  </si>
  <si>
    <t xml:space="preserve">OCHOA </t>
  </si>
  <si>
    <t>TsGf0JII9eytbvRj</t>
  </si>
  <si>
    <t>REYES HERNANDEZ</t>
  </si>
  <si>
    <t>oGkAsfam7y30Azkq</t>
  </si>
  <si>
    <t xml:space="preserve">IRENE </t>
  </si>
  <si>
    <t xml:space="preserve">REYES HERNANDEZ </t>
  </si>
  <si>
    <t>KfYsn1eRByJM0wIM</t>
  </si>
  <si>
    <t>KENfzFdPxhU1ap6u</t>
  </si>
  <si>
    <t>OtItNRmQ7Rhcu5mP</t>
  </si>
  <si>
    <t>2021-8-12</t>
  </si>
  <si>
    <t>Bq9YwRzSkB24OgvF</t>
  </si>
  <si>
    <t xml:space="preserve">HUMBERTO </t>
  </si>
  <si>
    <t>xzrGPcbjcDNp2eNQ</t>
  </si>
  <si>
    <t>6W2rGoR4Znz13lgH</t>
  </si>
  <si>
    <t>6Q5T6tW6XxLDpf8P</t>
  </si>
  <si>
    <t>K57Gpfj7Id5uRjTF</t>
  </si>
  <si>
    <t>XEQfqUY1fSk3fwBG</t>
  </si>
  <si>
    <t>TMgKs25QofrCNalG</t>
  </si>
  <si>
    <t xml:space="preserve">CREMACION </t>
  </si>
  <si>
    <t>SzUfWDjYV8Jdkjgm</t>
  </si>
  <si>
    <t>pNc1rNGzbS6pF92B</t>
  </si>
  <si>
    <t>LOvDIWN0V9vhO73O</t>
  </si>
  <si>
    <t>sE6lOYQRtHPVnjX6</t>
  </si>
  <si>
    <t xml:space="preserve">AGUILAR </t>
  </si>
  <si>
    <t xml:space="preserve">LUCIO </t>
  </si>
  <si>
    <t>lFjZ3w5OOKZi3v9e</t>
  </si>
  <si>
    <t xml:space="preserve">MAGAÑA </t>
  </si>
  <si>
    <t>nI7ZWtD5Ujpw0bDo</t>
  </si>
  <si>
    <t xml:space="preserve">SANTIAGO </t>
  </si>
  <si>
    <t>e65eisLtXVCpJAop</t>
  </si>
  <si>
    <t>ha7iZgZSO66tTbtu</t>
  </si>
  <si>
    <t>nBSXvtHFue2z6DVy</t>
  </si>
  <si>
    <t>9XEWWbzbnA5abCvz</t>
  </si>
  <si>
    <t xml:space="preserve">BRUNO </t>
  </si>
  <si>
    <t>MFbRpVpUclG9Nx5x</t>
  </si>
  <si>
    <t>2021-7-20</t>
  </si>
  <si>
    <t xml:space="preserve">RUIZ </t>
  </si>
  <si>
    <t>VYVNd4h0W5mp01Ps</t>
  </si>
  <si>
    <t xml:space="preserve">MARTINEZ </t>
  </si>
  <si>
    <t>DCFVvGriofXY2d1T</t>
  </si>
  <si>
    <t>LNw0gIciYbpfeBGh</t>
  </si>
  <si>
    <t>MENESES</t>
  </si>
  <si>
    <t>TX7Jmp5SuyNFjcvZ</t>
  </si>
  <si>
    <t>BIqOukpHpZVftUGz</t>
  </si>
  <si>
    <t>hoXFpEEm9OWE3oOj</t>
  </si>
  <si>
    <t>mj4yt5vseFFOk1M7</t>
  </si>
  <si>
    <t xml:space="preserve">RICARDEZ </t>
  </si>
  <si>
    <t xml:space="preserve">ESMERALDA </t>
  </si>
  <si>
    <t>OXq3HvglIzS4Np0F</t>
  </si>
  <si>
    <t xml:space="preserve">JUANA </t>
  </si>
  <si>
    <t>DjCpaGK95wO6XbKX</t>
  </si>
  <si>
    <t>8XqImaFpLa2S1kJQ</t>
  </si>
  <si>
    <t>pVYRCaC8ZraqxXgp</t>
  </si>
  <si>
    <t>5fSXdaGo1zJmtSqK</t>
  </si>
  <si>
    <t xml:space="preserve">ARTURO </t>
  </si>
  <si>
    <t>iyTgu8qC7wiKXrSw</t>
  </si>
  <si>
    <t>UETe1cNXQzGFgQKJ</t>
  </si>
  <si>
    <t>pQLloKrIeNFs5NlE</t>
  </si>
  <si>
    <t>U63jbRVu74Y83RgR</t>
  </si>
  <si>
    <t>Ku1SQVsJGmCEHiBG</t>
  </si>
  <si>
    <t>J8iTwh39e5S5dWa1</t>
  </si>
  <si>
    <t>2021-5-22</t>
  </si>
  <si>
    <t xml:space="preserve">ROSA MARIA </t>
  </si>
  <si>
    <t>26PXkBxzegMXbJG2</t>
  </si>
  <si>
    <t xml:space="preserve">JULIO CESAR </t>
  </si>
  <si>
    <t>OEjPDgmplc5umRxy</t>
  </si>
  <si>
    <t xml:space="preserve">BARTOLO </t>
  </si>
  <si>
    <t>y4OxXBmrrfznYpsJ</t>
  </si>
  <si>
    <t>rSTOShtP8P57jqYI</t>
  </si>
  <si>
    <t xml:space="preserve">PATRICIA </t>
  </si>
  <si>
    <t>slG9jItkrghpps7U</t>
  </si>
  <si>
    <t>lJDYnSKEyawBYgzz</t>
  </si>
  <si>
    <t xml:space="preserve">BALCAZAR </t>
  </si>
  <si>
    <t xml:space="preserve">JOSE </t>
  </si>
  <si>
    <t>bO5C2Iv0nuAiDymf</t>
  </si>
  <si>
    <t>xG5M72JvefVnTZOL</t>
  </si>
  <si>
    <t>PEREGRINO</t>
  </si>
  <si>
    <t xml:space="preserve">VALENZUELA </t>
  </si>
  <si>
    <t>S9rSFTWKgkmtzIXg</t>
  </si>
  <si>
    <t>ymRquwWKD7QzdC2S</t>
  </si>
  <si>
    <t xml:space="preserve">PULIDO </t>
  </si>
  <si>
    <t>rZgCSsaCogL4IxNc</t>
  </si>
  <si>
    <t>1L6FUUlgWUgLBgqw</t>
  </si>
  <si>
    <t xml:space="preserve">MIRANDA </t>
  </si>
  <si>
    <t>60B1NolZKnfFD7c6</t>
  </si>
  <si>
    <t>nNRubvVoe1wlgiyt</t>
  </si>
  <si>
    <t xml:space="preserve">PRESIDENCIAL </t>
  </si>
  <si>
    <t>J9gI3uJ95X9JsMdi</t>
  </si>
  <si>
    <t>2020-1-10</t>
  </si>
  <si>
    <t xml:space="preserve">ORTIZ </t>
  </si>
  <si>
    <t>STw4EXmVyNqX1JyB</t>
  </si>
  <si>
    <t>dfx43eIKW8t7VBiv</t>
  </si>
  <si>
    <t>OLGA LIDIA</t>
  </si>
  <si>
    <t>JUEVES</t>
  </si>
  <si>
    <t>guOV3HWbIZgr1P6I</t>
  </si>
  <si>
    <t>rJOI7ctPOEnoGJTx</t>
  </si>
  <si>
    <t xml:space="preserve">PARAISO </t>
  </si>
  <si>
    <t>ESTEBAN</t>
  </si>
  <si>
    <t>2021-8-4</t>
  </si>
  <si>
    <t>iZt1G7KI8QrlfRWd</t>
  </si>
  <si>
    <t xml:space="preserve">CALLE NIÑOS HEROES SIN NUMERO </t>
  </si>
  <si>
    <t>XqohtHJjOzHwkdct</t>
  </si>
  <si>
    <t>QNXKH3oiDep5PXbi</t>
  </si>
  <si>
    <t>4vJuKQgl7XrTXuYb</t>
  </si>
  <si>
    <t>92O3lcUl7HoqQKCF</t>
  </si>
  <si>
    <t>CARRETERA ALDAMA</t>
  </si>
  <si>
    <t>BENEFICIARIO 2: X</t>
  </si>
  <si>
    <t>ZGK7beULAzGF2um0</t>
  </si>
  <si>
    <t>GONZALES</t>
  </si>
  <si>
    <t>R8HkDM1Dsae05CDw</t>
  </si>
  <si>
    <t>pbB8cnXShwmSbHs7</t>
  </si>
  <si>
    <t>ApxAvNI7V3ORlUFE</t>
  </si>
  <si>
    <t>nXzMT6I48cHRf8JH</t>
  </si>
  <si>
    <t>AaSg9p6Uii4DsfBa</t>
  </si>
  <si>
    <t>vJr5MTCGPCm60k17</t>
  </si>
  <si>
    <t>9h5ej5arPPZcs4p5</t>
  </si>
  <si>
    <t>dKfQIIDXKPr3TKdg</t>
  </si>
  <si>
    <t>2019-7-10</t>
  </si>
  <si>
    <t xml:space="preserve">LUIS ENRIQUE </t>
  </si>
  <si>
    <t>BenBcAvg8Z8pOc8J</t>
  </si>
  <si>
    <t>U5WIXWpitdrqBFL9</t>
  </si>
  <si>
    <t>C09UVwciDqyrK8GM</t>
  </si>
  <si>
    <t>yRwO1z6uCNlY7qgF</t>
  </si>
  <si>
    <t>obnJ4aFDH8EbKRJN</t>
  </si>
  <si>
    <t>DIAS</t>
  </si>
  <si>
    <t>NB3VYimEpn8nxned</t>
  </si>
  <si>
    <t>vMPgWq8jm2cBZUKv</t>
  </si>
  <si>
    <t>IvnrlL9sz1PCHxEV</t>
  </si>
  <si>
    <t>2020-8-15</t>
  </si>
  <si>
    <t>RUm5mfv6il9j2Amv</t>
  </si>
  <si>
    <t>kNI6UBPtZwU0LMNo</t>
  </si>
  <si>
    <t>IGNACIO</t>
  </si>
  <si>
    <t>xpjZXN6ZWteTRThg</t>
  </si>
  <si>
    <t>Sr3fBh7e5ixg3NCl</t>
  </si>
  <si>
    <t>2021-9-9</t>
  </si>
  <si>
    <t>2021-9-23</t>
  </si>
  <si>
    <t>cLwXaqlMWPSf2wxe</t>
  </si>
  <si>
    <t xml:space="preserve">SUAREZ </t>
  </si>
  <si>
    <t>IGNACIO ZARAGOZA SEGUNDA SECCION</t>
  </si>
  <si>
    <t>znTKRWL2fuEdNzxr</t>
  </si>
  <si>
    <t>0CDlxGAUGQpMLOuK</t>
  </si>
  <si>
    <t>2021-4-13</t>
  </si>
  <si>
    <t>REYNA</t>
  </si>
  <si>
    <t>NORMA</t>
  </si>
  <si>
    <t>I4gTD5gL1dRfMWKA</t>
  </si>
  <si>
    <t>2021-8-26</t>
  </si>
  <si>
    <t>4jwIQImkCuzZo0HR</t>
  </si>
  <si>
    <t>zgRkrYfMtvCmbcMp</t>
  </si>
  <si>
    <t>KbChGZDNcQsuGcE9</t>
  </si>
  <si>
    <t>siGzrAQVGe4IaZxI</t>
  </si>
  <si>
    <t xml:space="preserve">TORRES </t>
  </si>
  <si>
    <t>d0Tp6XvH11MjR8Du</t>
  </si>
  <si>
    <t>yFx4KQWvrgVxnYuo</t>
  </si>
  <si>
    <t>stcfLKybYgXA61dL</t>
  </si>
  <si>
    <t>I8E8dOEXiAcwKLuk</t>
  </si>
  <si>
    <t>2021-5-28</t>
  </si>
  <si>
    <t>vvmRxlCRHkBZRDhv</t>
  </si>
  <si>
    <t>09ljezEPO0k4fRFs</t>
  </si>
  <si>
    <t>RENE</t>
  </si>
  <si>
    <t>kNfbEYY9HyqzSk12</t>
  </si>
  <si>
    <t>CARRETERA A PINO SUAREZ</t>
  </si>
  <si>
    <t>xQ0XolYNs5RWUZSb</t>
  </si>
  <si>
    <t>u5Er05vFssCfvnpU</t>
  </si>
  <si>
    <t>2021-7-24</t>
  </si>
  <si>
    <t>42iLjT02Xn9x5SQd</t>
  </si>
  <si>
    <t>2021-8-11</t>
  </si>
  <si>
    <t>2H9LBf01Ap9I8qyw</t>
  </si>
  <si>
    <t>QVNZfDSnDDYtfsYS</t>
  </si>
  <si>
    <t>sdaSKRH7OTgQnavX</t>
  </si>
  <si>
    <t>LIZBETH</t>
  </si>
  <si>
    <t>IGNACIO GUTIERREZ GOMEZ</t>
  </si>
  <si>
    <t>KX9kmwk5YshAgQjM</t>
  </si>
  <si>
    <t xml:space="preserve">SALVADOR </t>
  </si>
  <si>
    <t>ERNESTO</t>
  </si>
  <si>
    <t>sB3s8Dg84VAng2Rl</t>
  </si>
  <si>
    <t>Da7yC4Oi2qIFKPii</t>
  </si>
  <si>
    <t>WlBuwBEoxVKGJhs9</t>
  </si>
  <si>
    <t>ROSARIO</t>
  </si>
  <si>
    <t>CARRETERA CARLOS GREENE</t>
  </si>
  <si>
    <t>v5cYBpJ6kxvMVM7t</t>
  </si>
  <si>
    <t>EMILIANO ZAPATA PRIMERA</t>
  </si>
  <si>
    <t>76TiWw9zAB9QFf8p</t>
  </si>
  <si>
    <t>DnCmTnVkwobTeqgR</t>
  </si>
  <si>
    <t>qlw9q3v6EUEarJAW</t>
  </si>
  <si>
    <t>H00QHCsLlMiAaBct</t>
  </si>
  <si>
    <t>QRJ5hd0NffZ3DwUE</t>
  </si>
  <si>
    <t>Iyf7o4fgnHCbkrvn</t>
  </si>
  <si>
    <t>VIVIANA</t>
  </si>
  <si>
    <t>ODOfz53bkJ1XfOah</t>
  </si>
  <si>
    <t>LPJZWKJu39KuzJjc</t>
  </si>
  <si>
    <t>g8zo56PgZna17rZP</t>
  </si>
  <si>
    <t>ZbkGK7MP1c7kIcni</t>
  </si>
  <si>
    <t>o5rvNoDPTTVMfkPY</t>
  </si>
  <si>
    <t>RbX5tEr0zUm0wHCz</t>
  </si>
  <si>
    <t>9vA4SWaXzJhUG78Z</t>
  </si>
  <si>
    <t>ZJaFly4whOXCtF12</t>
  </si>
  <si>
    <t>8akJmppL29Bfx3As</t>
  </si>
  <si>
    <t>erFyOn8Csc8raOCw</t>
  </si>
  <si>
    <t>LOPES</t>
  </si>
  <si>
    <t>nmGXn80QQmmx7MWY</t>
  </si>
  <si>
    <t>GILBERTO</t>
  </si>
  <si>
    <t>tRfpQTkMs8QQ0ONu</t>
  </si>
  <si>
    <t>VpO1L8n24rKmbxVn</t>
  </si>
  <si>
    <t>BARTOLO</t>
  </si>
  <si>
    <t>xWfuY0wrpFOgyxna</t>
  </si>
  <si>
    <t>XK1vBQve4jx9DAnY</t>
  </si>
  <si>
    <t>H9jURiw9mzTTgBFO</t>
  </si>
  <si>
    <t>ALnWC5eMfbJGDgTT</t>
  </si>
  <si>
    <t>s6YuRO5jclYWKwop</t>
  </si>
  <si>
    <t>CARRETERA PINO SUAREZ</t>
  </si>
  <si>
    <t>n6dVaQCoAkOsJK7I</t>
  </si>
  <si>
    <t>nOfZZ8IMHDnKhBmI</t>
  </si>
  <si>
    <t>bov1eayaFoXltiX3</t>
  </si>
  <si>
    <t>M2fu2PmCxbNl9D8f</t>
  </si>
  <si>
    <t xml:space="preserve">RAMON </t>
  </si>
  <si>
    <t>vPUCHZLU20zKxF1j</t>
  </si>
  <si>
    <t>MINERVA</t>
  </si>
  <si>
    <t>T8W95521KMMnw59o</t>
  </si>
  <si>
    <t>JV0U87V5e2cOfr12</t>
  </si>
  <si>
    <t>BIYtnl60fkUk7XTt</t>
  </si>
  <si>
    <t>3s7QAeP1dWVv5xpf</t>
  </si>
  <si>
    <t>MVmucS1WN7S21P0r</t>
  </si>
  <si>
    <t>2021-8-14</t>
  </si>
  <si>
    <t>r1087GssgrB5DjAG</t>
  </si>
  <si>
    <t>Y57xWYk5MwHUpJnz</t>
  </si>
  <si>
    <t>BY1MMrhH0GLfTAXq</t>
  </si>
  <si>
    <t>5gCmGt7A17Arwy4j</t>
  </si>
  <si>
    <t>PgF7A6JkCFhNseNw</t>
  </si>
  <si>
    <t>Nt621sDE8vGErj6k</t>
  </si>
  <si>
    <t>KXBuen030xqJtgON</t>
  </si>
  <si>
    <t>PROGRESO TULAR PRIMERA SECCION</t>
  </si>
  <si>
    <t>WVIGLcXfkGsFaaYa</t>
  </si>
  <si>
    <t>x0D8zC7Zjh6n3WaH</t>
  </si>
  <si>
    <t>96Umo3u3ivCWpr8m</t>
  </si>
  <si>
    <t>SAUL</t>
  </si>
  <si>
    <t>CARRETERA A SAN FRANCISCO</t>
  </si>
  <si>
    <t>eItUSUBdltpRimPu</t>
  </si>
  <si>
    <t>2020-11-17</t>
  </si>
  <si>
    <t>8ToM88ZgcOQvaTCy</t>
  </si>
  <si>
    <t xml:space="preserve">CUSTODIO </t>
  </si>
  <si>
    <t>mjO7eUz70wOX2lZr</t>
  </si>
  <si>
    <t>26aFHxCxkgQUvWMy</t>
  </si>
  <si>
    <t>c56uYDsEOVHGaNB4</t>
  </si>
  <si>
    <t>y6KlP3gHPtuilVMR</t>
  </si>
  <si>
    <t>CARRETERA A COCOHITAL</t>
  </si>
  <si>
    <t>clK8fvOERAh2BUiP</t>
  </si>
  <si>
    <t>UVKQjTqeEWSc0Ehf</t>
  </si>
  <si>
    <t>tb2D9TcgbLOqmnAD</t>
  </si>
  <si>
    <t>EAceQYGoHbDEJI1z</t>
  </si>
  <si>
    <t>C5B21BmPcMPQMnnS</t>
  </si>
  <si>
    <t>nfQ300pCxLcpe0Mh</t>
  </si>
  <si>
    <t>2021-8-8</t>
  </si>
  <si>
    <t>WqmoGEru1JUVGqAZ</t>
  </si>
  <si>
    <t>ALCOCER</t>
  </si>
  <si>
    <t>2jsYZ0MQKqriTvhQ</t>
  </si>
  <si>
    <t>2021-5-12</t>
  </si>
  <si>
    <t>4YlLCPmOvPHMeN3p</t>
  </si>
  <si>
    <t>COM2021-1702</t>
  </si>
  <si>
    <t>PAULA</t>
  </si>
  <si>
    <t>E4LdVKxpl9naTYYB</t>
  </si>
  <si>
    <t>RAQUEL</t>
  </si>
  <si>
    <t>cdGPXXLK3IAbymJK</t>
  </si>
  <si>
    <t>ENTRADA DEL PANTEON SIN NUMERO</t>
  </si>
  <si>
    <t>C8pf3bBjb5JABeKF</t>
  </si>
  <si>
    <t>oT8CJVvjCXQBdUE9</t>
  </si>
  <si>
    <t>fNWFlCqB57jqrBel</t>
  </si>
  <si>
    <t>kpSfnruvphL6h4gO</t>
  </si>
  <si>
    <t>IjE1Sb4r131wqJjy</t>
  </si>
  <si>
    <t>GE4U0TdD1O6HEcxk</t>
  </si>
  <si>
    <t>Bt99IgTI1vxH4YJ1</t>
  </si>
  <si>
    <t>1cEQQMTUzPK64NFP</t>
  </si>
  <si>
    <t>mBZyduCtUmxkFcYf</t>
  </si>
  <si>
    <t xml:space="preserve">QUINTANA </t>
  </si>
  <si>
    <t>awX0RS8xW572Hknt</t>
  </si>
  <si>
    <t>2021-3-19</t>
  </si>
  <si>
    <t>sITKATcNUnwgrZ1a</t>
  </si>
  <si>
    <t>PEjsuBiJ9nuPzfz1</t>
  </si>
  <si>
    <t>OXU7tmsJdLqT3yI3</t>
  </si>
  <si>
    <t>RENAN</t>
  </si>
  <si>
    <t>T9Tp0ZgTJWS8laoI</t>
  </si>
  <si>
    <t>r5uDzbUy9KdSTRV4</t>
  </si>
  <si>
    <t>2021-2-26</t>
  </si>
  <si>
    <t>SgFgZzKDlyg94XLR</t>
  </si>
  <si>
    <t>6TVESOA2S9fZdT7U</t>
  </si>
  <si>
    <t>ifZlxasHgPDi5OL9</t>
  </si>
  <si>
    <t>CNyIAJDqgI4Njuvg</t>
  </si>
  <si>
    <t>9PzKgV6Hv33DxgmI</t>
  </si>
  <si>
    <t>UiGrZx7i2zDxf0uL</t>
  </si>
  <si>
    <t xml:space="preserve">CARRETERA A VILLA ALDAMA </t>
  </si>
  <si>
    <t>K2IgiyDatRmFwEnE</t>
  </si>
  <si>
    <t>COM2021-0369</t>
  </si>
  <si>
    <t>HlZ77BB6dzETQQex</t>
  </si>
  <si>
    <t>ZphCZMIxfcPanhz3</t>
  </si>
  <si>
    <t>shmNmUXa4KFiq8pu</t>
  </si>
  <si>
    <t>aYX5MjmaaH3u8oEM</t>
  </si>
  <si>
    <t>nXmW9iGQmj5m2xbP</t>
  </si>
  <si>
    <t>VVcY895R0COxq3x9</t>
  </si>
  <si>
    <t>MCnDX1F062addXBt</t>
  </si>
  <si>
    <t>EqEVJ1J5TlJYDmHu</t>
  </si>
  <si>
    <t>O6Slm838oWXfjVZN</t>
  </si>
  <si>
    <t>ZfwuCu15ocRtaaes</t>
  </si>
  <si>
    <t>oDS4ZINSesOkrN0d</t>
  </si>
  <si>
    <t>XBFaMxGu9oCCWedQ</t>
  </si>
  <si>
    <t>8sjphOqOKulCbIe3</t>
  </si>
  <si>
    <t>tBX5DWSjtds6Baeq</t>
  </si>
  <si>
    <t>Y4ugrAv7HXteDITF</t>
  </si>
  <si>
    <t>ODnM4Rhuy4bvprwL</t>
  </si>
  <si>
    <t>mH6MmdNYVJgp61sE</t>
  </si>
  <si>
    <t>lm9lLMOs7kVTPEIU</t>
  </si>
  <si>
    <t>ah84gP8zlsu89Ip9</t>
  </si>
  <si>
    <t>OldMrLrG8ui850NF</t>
  </si>
  <si>
    <t>VIERNES</t>
  </si>
  <si>
    <t>2021-9-3</t>
  </si>
  <si>
    <t>jdlXfV12JS57PhIg</t>
  </si>
  <si>
    <t>2021-8-20</t>
  </si>
  <si>
    <t>2021-9-17</t>
  </si>
  <si>
    <t>ryOXdIydEoxtqRCi</t>
  </si>
  <si>
    <t>pzDFQvOPpKhvCrmt</t>
  </si>
  <si>
    <t>E3NcI7JmvAk0mtiC</t>
  </si>
  <si>
    <t>vxp1dyY2HKbDEOwf</t>
  </si>
  <si>
    <t>H6ivdD7aPxc4GAkr</t>
  </si>
  <si>
    <t>GEHDuFVHCCltrPxd</t>
  </si>
  <si>
    <t>I7s1Qw37IevYs33V</t>
  </si>
  <si>
    <t>7bSb8tt5f2Fwv9so</t>
  </si>
  <si>
    <t>ADOLFO</t>
  </si>
  <si>
    <t>u2wGA7xf8TTCjc2z</t>
  </si>
  <si>
    <t>nPxYmq9aHdT5iPeV</t>
  </si>
  <si>
    <t>icbDcammDITlb72t</t>
  </si>
  <si>
    <t>FwTklmxva7bOVRtq</t>
  </si>
  <si>
    <t>BNCUD6ckDeV2wsSL</t>
  </si>
  <si>
    <t>MADRE SOLTERA</t>
  </si>
  <si>
    <t>3BxZxzOfat3xygF5</t>
  </si>
  <si>
    <t>2020-8-31</t>
  </si>
  <si>
    <t>hIpX1WE1Ej5ts1A5</t>
  </si>
  <si>
    <t>CrL1QyTSgyOcfqhD</t>
  </si>
  <si>
    <t>iKHqPdx6v8Z8MhxK</t>
  </si>
  <si>
    <t>2020-8-28</t>
  </si>
  <si>
    <t xml:space="preserve"> X</t>
  </si>
  <si>
    <t>d8Xw7MWxUeMA9K6K</t>
  </si>
  <si>
    <t>MIGUEL ANGEL</t>
  </si>
  <si>
    <t>IV4KmbGc2vZlVvO9</t>
  </si>
  <si>
    <t>2020-3-10</t>
  </si>
  <si>
    <t>SABADO</t>
  </si>
  <si>
    <t>Bxy6vW3PQ8eU5A4l</t>
  </si>
  <si>
    <t>KPDNgH4fK0tyYuUx</t>
  </si>
  <si>
    <t>lo5sGoNdsndQd9kg</t>
  </si>
  <si>
    <t>8T6q0xZlnsQJCNYe</t>
  </si>
  <si>
    <t>wORFOh4A1M83GwNi</t>
  </si>
  <si>
    <t>VALDEZ</t>
  </si>
  <si>
    <t>1Z6bqEeTaIpwwOEG</t>
  </si>
  <si>
    <t>GoWlJ5oosaqb2CF6</t>
  </si>
  <si>
    <t>hr6wlyYYu3MOuKqO</t>
  </si>
  <si>
    <t>mOpM1vybHYMT9UXS</t>
  </si>
  <si>
    <t>qKC0gM659HFZuInh</t>
  </si>
  <si>
    <t>2021-7-17</t>
  </si>
  <si>
    <t>11lWkLtwJQcaJxbe</t>
  </si>
  <si>
    <t>2021-9-24</t>
  </si>
  <si>
    <t>a2eITpFpKfUqL46u</t>
  </si>
  <si>
    <t>ButBxOeqejG7NlbB</t>
  </si>
  <si>
    <t>EeeIbglDBrtxTWAN</t>
  </si>
  <si>
    <t>87h4ZscXo6ctQKnG</t>
  </si>
  <si>
    <t>Bhqt1jHOBRd6pURP</t>
  </si>
  <si>
    <t>yUR7Qrenvl3slbUW</t>
  </si>
  <si>
    <t>uzmM45nEI3Bl3bqW</t>
  </si>
  <si>
    <t>gAeAjWPMh3OVOASn</t>
  </si>
  <si>
    <t>RWiej093tAiQW48T</t>
  </si>
  <si>
    <t>bNRu5yJgoDWgYP8x</t>
  </si>
  <si>
    <t>Mt8Yt203wSGF2CcU</t>
  </si>
  <si>
    <t>OWI3J7c0vw8pOMA5</t>
  </si>
  <si>
    <t>2019-12-30</t>
  </si>
  <si>
    <t>GhBWoQKOK6LFMlVo</t>
  </si>
  <si>
    <t>GUILLERMINA</t>
  </si>
  <si>
    <t>LT0zDk1l5YNcqqBt</t>
  </si>
  <si>
    <t>FKqTYImWxCvhdfes</t>
  </si>
  <si>
    <t>52WkgPBYTeah5qjA</t>
  </si>
  <si>
    <t>2YXTL8tsAsyC1K5c</t>
  </si>
  <si>
    <t>CU0hpaEj5upBRKOa</t>
  </si>
  <si>
    <t>Wc0B0mD0GMRgVntI</t>
  </si>
  <si>
    <t>ALBA</t>
  </si>
  <si>
    <t>C6ADxQp010WSu1mZ</t>
  </si>
  <si>
    <t>3UK1TiGY2h2I9AMt</t>
  </si>
  <si>
    <t>pbek2QTih6z0Tyrn</t>
  </si>
  <si>
    <t>zozYGkgHmnbEGgji</t>
  </si>
  <si>
    <t>ZwOQcrt1pRcIFIBY</t>
  </si>
  <si>
    <t>RICARDO</t>
  </si>
  <si>
    <t>1GgRF3jVx7dHRvQu</t>
  </si>
  <si>
    <t>c8itM4w4eoa3B8ku</t>
  </si>
  <si>
    <t>mAixH1lT6z7kqIun</t>
  </si>
  <si>
    <t>KKEep0LPaBE1QJAc</t>
  </si>
  <si>
    <t>aofP5hiDJE9dUugz</t>
  </si>
  <si>
    <t>umWhdCm8S21vOarq</t>
  </si>
  <si>
    <t>arxG83C3XSnojCG4</t>
  </si>
  <si>
    <t>cRYRs7nnvTAPMQvx</t>
  </si>
  <si>
    <t>9s6573QbAX441iPd</t>
  </si>
  <si>
    <t>skV7zNVNcSubCYv8</t>
  </si>
  <si>
    <t>DuAZPjhNckTxPrmo</t>
  </si>
  <si>
    <t>KMd0sWZUCtrp0CWd</t>
  </si>
  <si>
    <t>jtrbYBcj9jf9csFE</t>
  </si>
  <si>
    <t>2019-2-21</t>
  </si>
  <si>
    <t xml:space="preserve">ORIENTE SEGUNDA SECCION </t>
  </si>
  <si>
    <t>ORIENTE SEGUNDA SECCION</t>
  </si>
  <si>
    <t>XgXCyiCqa0H1dhL9</t>
  </si>
  <si>
    <t>QWu7WgHwV6EGMD8K</t>
  </si>
  <si>
    <t>1B2Ynu9GoQhGX2l3</t>
  </si>
  <si>
    <t>a</t>
  </si>
  <si>
    <t>rutas</t>
  </si>
  <si>
    <t>cadena especial</t>
  </si>
  <si>
    <t>cadena especial2</t>
  </si>
  <si>
    <t>INSERT</t>
  </si>
  <si>
    <t>INTO</t>
  </si>
  <si>
    <t>funeraria_abonos_individual</t>
  </si>
  <si>
    <t>SELECT</t>
  </si>
  <si>
    <t>'tGM68i5qu63g019H','</t>
  </si>
  <si>
    <t>YU8ZNot2SQGUefk5</t>
  </si>
  <si>
    <t>','0',5100,'00:00:00','0000-00-00',0,0,0,0,0,0,0,0,0,0,0,0,'QWVIOWCUF2AZKT','00:00:00','2021-9-20',0,0,'QWVIOS88F2AZKT','QWYI36BU9KVTQO','0','0','1','1','1','1','1','1','1','1','1','0',0;</t>
  </si>
  <si>
    <t>'t1uQU8tGbo1METgt','</t>
  </si>
  <si>
    <t>PPUW9zEmEPrCjGn4</t>
  </si>
  <si>
    <t>','0',3000,'00:00:00','0000-00-00',0,0,0,0,0,0,0,0,0,0,0,0,'QWVIOWCUF2AZKT','00:00:00','2021-9-20',0,0,'QWVIOS88F2AZKT','QWYI36BU9KVTQO','0','0','1','1','1','1','1','1','1','1','1','0',0;</t>
  </si>
  <si>
    <t>'W3qcpt5812KsaXjc','</t>
  </si>
  <si>
    <t>zE4hVC4TJSpfZh1j</t>
  </si>
  <si>
    <t>','0',3300,'00:00:00','0000-00-00',0,0,0,0,0,0,0,0,0,0,0,0,'QWVIOWCUF2AZKT','00:00:00','2021-9-20',0,0,'QWVIOS88F2AZKT','QWYI36BU9KVTQO','0','0','1','1','1','1','1','1','1','1','1','0',0;</t>
  </si>
  <si>
    <t>'DSRS6eYIGBSUIPzr','</t>
  </si>
  <si>
    <t>nCsBZcBK2J4if9Nd</t>
  </si>
  <si>
    <t>','0',3200,'00:00:00','0000-00-00',0,0,0,0,0,0,0,0,0,0,0,0,'QWVIOWCUF2AZKT','00:00:00','2021-9-20',0,0,'QWVIOS88F2AZKT','QWYI36BU9KVTQO','0','0','1','1','1','1','1','1','1','1','1','0',0;</t>
  </si>
  <si>
    <t>'wk5AIi3OyyABymuQ','</t>
  </si>
  <si>
    <t>mg6xYXYxLLOHFdbH</t>
  </si>
  <si>
    <t>','0',3550,'00:00:00','0000-00-00',0,0,0,0,0,0,0,0,0,0,0,0,'QWVIOWCUF2AZKT','00:00:00','2021-9-06',0,0,'QWVIOS88F2AZKT','QWYI36BU9KVTQO','0','0','1','1','1','1','1','1','1','1','1','0',0;</t>
  </si>
  <si>
    <t>'nLPWpzMbPT7x6c4r','</t>
  </si>
  <si>
    <t>cOSCbrmCYERhLwlB</t>
  </si>
  <si>
    <t>','0',4800,'00:00:00','0000-00-00',0,0,0,0,0,0,0,0,0,0,0,0,'QWVIOWCUF2AZKT','00:00:00','2021-9-06',0,0,'QWVIOS88F2AZKT','QWYI36BU9KVTQO','0','0','1','1','1','1','1','1','1','1','1','0',0;</t>
  </si>
  <si>
    <t>'CTnNl8FiaSnJNhi3','</t>
  </si>
  <si>
    <t>kMvc7IlVjrMLXHdU</t>
  </si>
  <si>
    <t>','0',1800,'00:00:00','0000-00-00',0,0,0,0,0,0,0,0,0,0,0,0,'QWVIOWCUF2AZKT','00:00:00','2021-9-20',0,0,'QWVIOS88F2AZKT','QWYI36BU9KVTQO','0','0','1','1','1','1','1','1','1','1','1','0',0;</t>
  </si>
  <si>
    <t>'E7sBof7brpmM2wi7','</t>
  </si>
  <si>
    <t>P3SaIRb05eyhdxTY</t>
  </si>
  <si>
    <t>'b3IzGbqmUeFkaFMO','</t>
  </si>
  <si>
    <t>grrU2yKr6CZGlvig</t>
  </si>
  <si>
    <t>','0',2200,'00:00:00','0000-00-00',0,0,0,0,0,0,0,0,0,0,0,0,'QWVIOWCUF2AZKT','00:00:00','2021-9-20',0,0,'QWVIOS88F2AZKT','QWYI36BU9KVTQO','0','0','1','1','1','1','1','1','1','1','1','0',0;</t>
  </si>
  <si>
    <t>'RyPUkckAN5zmBn9H','</t>
  </si>
  <si>
    <t>WSn8JRfw2vUP04RU</t>
  </si>
  <si>
    <t>','0',2100,'00:00:00','0000-00-00',0,0,0,0,0,0,0,0,0,0,0,0,'QWVIOWCUF2AZKT','00:00:00','2021-9-07',0,0,'QWVIOS88F2AZKT','QWYI36BU9KVTQO','0','0','1','1','1','1','1','1','1','1','1','0',0;</t>
  </si>
  <si>
    <t>'O3TO2YQ1sXeNXry7','</t>
  </si>
  <si>
    <t>6OzKCAFhzRwzsre0</t>
  </si>
  <si>
    <t>','0',3000,'00:00:00','0000-00-00',0,0,0,0,0,0,0,0,0,0,0,0,'QWVIOWCUF2AZKT','00:00:00','2021-9-06',0,0,'QWVIOS88F2AZKT','QWYI36BU9KVTQO','0','0','1','1','1','1','1','1','1','1','1','0',0;</t>
  </si>
  <si>
    <t>'yUgXfqlKS83R86zu','</t>
  </si>
  <si>
    <t>ugTQk69EpYnD7sIZ</t>
  </si>
  <si>
    <t>','0',2400,'00:00:00','0000-00-00',0,0,0,0,0,0,0,0,0,0,0,0,'QWVIOWCUF2AZKT','00:00:00','2021-9-20',0,0,'QWVIOS88F2AZKT','QWYI36BU9KVTQO','0','0','1','1','1','1','1','1','1','1','1','0',0;</t>
  </si>
  <si>
    <t>'UvebwQ1Lm5hNmMyh','</t>
  </si>
  <si>
    <t>4BjJN2pdalz583Kd</t>
  </si>
  <si>
    <t>','0',3200,'00:00:00','0000-00-00',0,0,0,0,0,0,0,0,0,0,0,0,'QWVIOWCUF2AZKT','00:00:00','2021-9-06',0,0,'QWVIOS88F2AZKT','QWYI36BU9KVTQO','0','0','1','1','1','1','1','1','1','1','1','0',0;</t>
  </si>
  <si>
    <t>'4t4Hw2NBaQBp6t4M','</t>
  </si>
  <si>
    <t>dQ2tCdPAEhsZtW7I</t>
  </si>
  <si>
    <t>','0',2500,'00:00:00','0000-00-00',0,0,0,0,0,0,0,0,0,0,0,0,'QWVIOWCUF2AZKT','00:00:00','2021-9-20',0,0,'QWVIOS88F2AZKT','QWYI36BU9KVTQO','0','0','1','1','1','1','1','1','1','1','1','0',0;</t>
  </si>
  <si>
    <t>'h5oAQQfxWZraMux0','</t>
  </si>
  <si>
    <t>EFkP6a0MlxZ8NDfO</t>
  </si>
  <si>
    <t>','0',2800,'00:00:00','0000-00-00',0,0,0,0,0,0,0,0,0,0,0,0,'QWVIOWCUF2AZKT','00:00:00','2021-9-20',0,0,'QWVIOS88F2AZKT','QWYI36BU9KVTQO','0','0','1','1','1','1','1','1','1','1','1','0',0;</t>
  </si>
  <si>
    <t>'BgRUq8AkzY4ptyV0','</t>
  </si>
  <si>
    <t>ltZtWvyLw6Wiv7JX</t>
  </si>
  <si>
    <t>','0',2950,'00:00:00','0000-00-00',0,0,0,0,0,0,0,0,0,0,0,0,'QWVIOWCUF2AZKT','00:00:00','2021-9-20',0,0,'QWVIOS88F2AZKT','QWYI36BU9KVTQO','0','0','1','1','1','1','1','1','1','1','1','0',0;</t>
  </si>
  <si>
    <t>'D2yStC6Mwzx0donw','</t>
  </si>
  <si>
    <t>BvC106yiRZVH8PaE</t>
  </si>
  <si>
    <t>','0',1600,'00:00:00','0000-00-00',0,0,0,0,0,0,0,0,0,0,0,0,'QWVIOWCUF2AZKT','00:00:00','2021-9-06',0,0,'QWVIOS88F2AZKT','QWYI36BU9KVTQO','0','0','1','1','1','1','1','1','1','1','1','0',0;</t>
  </si>
  <si>
    <t>'NkiXWkJky0pZGiuB','</t>
  </si>
  <si>
    <t>s20Gncb7ceamQxrB</t>
  </si>
  <si>
    <t>','0',2800,'00:00:00','0000-00-00',0,0,0,0,0,0,0,0,0,0,0,0,'QWVIOWCUF2AZKT','00:00:00','2021-9-06',0,0,'QWVIOS88F2AZKT','QWYI36BU9KVTQO','0','0','1','1','1','1','1','1','1','1','1','0',0;</t>
  </si>
  <si>
    <t>'54dcQdoioglI91ns','</t>
  </si>
  <si>
    <t>6gIorE2N6XRFk7Su</t>
  </si>
  <si>
    <t>','0',1300,'00:00:00','0000-00-00',0,0,0,0,0,0,0,0,0,0,0,0,'QWVIOWCUF2AZKT','00:00:00','2021-9-20',0,0,'QWVIOS88F2AZKT','QWYI36BU9KVTQO','0','0','1','1','1','1','1','1','1','1','1','0',0;</t>
  </si>
  <si>
    <t>'8LUmEHuuXVRCReIc','</t>
  </si>
  <si>
    <t>zGfZYduFxIuCxMMc</t>
  </si>
  <si>
    <t>','0',1150,'00:00:00','0000-00-00',0,0,0,0,0,0,0,0,0,0,0,0,'QWVIOWCUF2AZKT','00:00:00','2021-9-06',0,0,'QWVIOS88F2AZKT','QWYI36BU9KVTQO','0','0','1','1','1','1','1','1','1','1','1','0',0;</t>
  </si>
  <si>
    <t>'sGuzFkRkPGlHAIOc','</t>
  </si>
  <si>
    <t>b7KVAU5bxRuSN09P</t>
  </si>
  <si>
    <t>','0',5900,'00:00:00','0000-00-00',0,0,0,0,0,0,0,0,0,0,0,0,'QWVIOWCUF2AZKT','00:00:00','2021-9-20',0,0,'QWVIOS88F2AZKT','QWYI36BU9KVTQO','0','0','1','1','1','1','1','1','1','1','1','0',0;</t>
  </si>
  <si>
    <t>'q8zAjpXpN2SBMe7X','</t>
  </si>
  <si>
    <t>dEmSlIJMdWTjqOdv</t>
  </si>
  <si>
    <t>','0',2300,'00:00:00','0000-00-00',0,0,0,0,0,0,0,0,0,0,0,0,'QWVIOWCUF2AZKT','00:00:00','2021-9-20',0,0,'QWVIOS88F2AZKT','QWYI36BU9KVTQO','0','0','1','1','1','1','1','1','1','1','1','0',0;</t>
  </si>
  <si>
    <t>'6j29L5KvS9arS8rO','</t>
  </si>
  <si>
    <t>kq20nDU5BZ547kST</t>
  </si>
  <si>
    <t>','0',3900,'00:00:00','0000-00-00',0,0,0,0,0,0,0,0,0,0,0,0,'QWVIOWCUF2AZKT','00:00:00','2021-9-20',0,0,'QWVIOS88F2AZKT','QWYI36BU9KVTQO','0','0','1','1','1','1','1','1','1','1','1','0',0;</t>
  </si>
  <si>
    <t>'IWD7FnwV60s8YW3k','</t>
  </si>
  <si>
    <t>qZlDBixtACbRZQwv</t>
  </si>
  <si>
    <t>'oKpquXrnv7j0IdzG','</t>
  </si>
  <si>
    <t>NbvKm7xKOr1RORpd</t>
  </si>
  <si>
    <t>','0',2600,'00:00:00','0000-00-00',0,0,0,0,0,0,0,0,0,0,0,0,'QWVIOWCUF2AZKT','00:00:00','2021-9-20',0,0,'QWVIOS88F2AZKT','QWYI36BU9KVTQO','0','0','1','1','1','1','1','1','1','1','1','0',0;</t>
  </si>
  <si>
    <t>'zX2RvpGz699uerNZ','</t>
  </si>
  <si>
    <t>fd4Co5jippcUrmi5</t>
  </si>
  <si>
    <t>','0',3500,'00:00:00','0000-00-00',0,0,0,0,0,0,0,0,0,0,0,0,'QWVIOWCUF2AZKT','00:00:00','2021-9-06',0,0,'QWVIOS88F2AZKT','QWYI36BU9KVTQO','0','0','1','1','1','1','1','1','1','1','1','0',0;</t>
  </si>
  <si>
    <t>'hRE1Jhb6WXIEQr0T','</t>
  </si>
  <si>
    <t>Cy3DeDqEJnQh4KFF</t>
  </si>
  <si>
    <t>'n81KmuLBl3qqJnWo','</t>
  </si>
  <si>
    <t>2hkDJpRr0RuSvJ4J</t>
  </si>
  <si>
    <t>'5SEQSjv2mKXIIxca','</t>
  </si>
  <si>
    <t>WZICD24EtOjduzwN</t>
  </si>
  <si>
    <t>','0',2200,'00:00:00','0000-00-00',0,0,0,0,0,0,0,0,0,0,0,0,'QWVIOWCUF2AZKT','00:00:00','2021-9-06',0,0,'QWVIOS88F2AZKT','QWYI36BU9KVTQO','0','0','1','1','1','1','1','1','1','1','1','0',0;</t>
  </si>
  <si>
    <t>'dqqlk0bhUWJ8hrF1','</t>
  </si>
  <si>
    <t>x8L0uQuHezrx3N0k</t>
  </si>
  <si>
    <t>','0',700,'00:00:00','0000-00-00',0,0,0,0,0,0,0,0,0,0,0,0,'QWVIOWCUF2AZKT','00:00:00','2021-9-07',0,0,'QWVIOS88F2AZKT','QWYI36BU9KVTQO','0','0','1','1','1','1','1','1','1','1','1','0',0;</t>
  </si>
  <si>
    <t>'Cx55WrsGG0Qeo24V','</t>
  </si>
  <si>
    <t>Hp0A54Zs0xCcmC7X</t>
  </si>
  <si>
    <t>','0',500,'00:00:00','0000-00-00',0,0,0,0,0,0,0,0,0,0,0,0,'QWVIOWCUF2AZKT','00:00:00','2021-9-07',0,0,'QWVIOS88F2AZKT','QWYI36BU9KVTQO','0','0','1','1','1','1','1','1','1','1','1','0',0;</t>
  </si>
  <si>
    <t>'lKnh1mjvCGqSv9rU','</t>
  </si>
  <si>
    <t>cY2wV4Lvfi7DtCBr</t>
  </si>
  <si>
    <t>','0',9700,'00:00:00','0000-00-00',0,0,0,0,0,0,0,0,0,0,0,0,'QWVIOWCUF2AZKT','00:00:00','2021-8-02',0,0,'QWVIOS88F2AZKT','QWYI36BU9KVTQO','0','0','1','1','1','1','1','1','1','1','1','0',0;</t>
  </si>
  <si>
    <t>'KwnsvS8Ew5kGz0eN','</t>
  </si>
  <si>
    <t>AiBwpXwpxoFXtkYF</t>
  </si>
  <si>
    <t>','0',1900,'00:00:00','0000-00-00',0,0,0,0,0,0,0,0,0,0,0,0,'QWVIOWCUF2AZKT','00:00:00','2021-9-20',0,0,'QWVIOS88F2AZKT','QWYI36BU9KVTQO','0','0','1','1','1','1','1','1','1','1','1','0',0;</t>
  </si>
  <si>
    <t>'v9zu8dJc0oJFJqwQ','</t>
  </si>
  <si>
    <t>zdqWukmjLZ5ED9L7</t>
  </si>
  <si>
    <t>','0',4400,'00:00:00','0000-00-00',0,0,0,0,0,0,0,0,0,0,0,0,'QWVIOWCUF2AZKT','00:00:00','2021-9-06',0,0,'QWVIOS88F2AZKT','QWYI36BU9KVTQO','0','0','1','1','1','1','1','1','1','1','1','0',0;</t>
  </si>
  <si>
    <t>'Qi0UPqLffJ31tMZe','</t>
  </si>
  <si>
    <t>qE5yIdTS9BUHZD4S</t>
  </si>
  <si>
    <t>'mPp6DsJ6GxQJmM2G','</t>
  </si>
  <si>
    <t>xHiTSxN7R4KoJ8IK</t>
  </si>
  <si>
    <t>','0',900,'00:00:00','0000-00-00',0,0,0,0,0,0,0,0,0,0,0,0,'QWVIOWCUF2AZKT','00:00:00','2021-9-07',0,0,'QWVIOS88F2AZKT','QWYI36BU9KVTQO','0','0','1','1','1','1','1','1','1','1','1','0',0;</t>
  </si>
  <si>
    <t>'W0SwTbUfMt61Vw9E','</t>
  </si>
  <si>
    <t>JQ3g3xt8VpEXlW4v</t>
  </si>
  <si>
    <t>','0',600,'00:00:00','0000-00-00',0,0,0,0,0,0,0,0,0,0,0,0,'QWVIOWCUF2AZKT','00:00:00','2021-8-09',0,0,'QWVIOS88F2AZKT','QWYI36BU9KVTQO','0','0','1','1','1','1','1','1','1','1','1','0',0;</t>
  </si>
  <si>
    <t>'Q3IJit19cdNBV7KT','</t>
  </si>
  <si>
    <t>EwVmKbA4LctHIGj9</t>
  </si>
  <si>
    <t>'YNsqAkj0bjTGsuoF','</t>
  </si>
  <si>
    <t>45bo3aaPCW8hqKR0</t>
  </si>
  <si>
    <t>'5ncWskfqWnsinqeU','</t>
  </si>
  <si>
    <t>eQFdDpUMfALMsfQW</t>
  </si>
  <si>
    <t>','0',600,'00:00:00','0000-00-00',0,0,0,0,0,0,0,0,0,0,0,0,'QWVIOWCUF2AZKT','00:00:00','2021-7-07',0,0,'QWVIOS88F2AZKT','QWYI36BU9KVTQO','0','0','1','1','1','1','1','1','1','1','1','0',0;</t>
  </si>
  <si>
    <t>'PB08l7BlFkNV50sU','</t>
  </si>
  <si>
    <t>qeNylmnUGrqO6GJ1</t>
  </si>
  <si>
    <t>','0',2600,'00:00:00','0000-00-00',0,0,0,0,0,0,0,0,0,0,0,0,'QWVIOWCUF2AZKT','00:00:00','2021-9-06',0,0,'QWVIOS88F2AZKT','QWYI36BU9KVTQO','0','0','1','1','1','1','1','1','1','1','1','0',0;</t>
  </si>
  <si>
    <t>'jRUdBbUYYd8Z6HjA','</t>
  </si>
  <si>
    <t>R9q9p1gfUHA7VOkv</t>
  </si>
  <si>
    <t>','0',1000,'00:00:00','0000-00-00',0,0,0,0,0,0,0,0,0,0,0,0,'QWVIOWCUF2AZKT','00:00:00','2021-9-07',0,0,'QWVIOS88F2AZKT','QWYI36BU9KVTQO','0','0','1','1','1','1','1','1','1','1','1','0',0;</t>
  </si>
  <si>
    <t>'jOIZkfkiBX7cOVlb','</t>
  </si>
  <si>
    <t>r4QQRO8cwtwIxcQO</t>
  </si>
  <si>
    <t>','0',1800,'00:00:00','0000-00-00',0,0,0,0,0,0,0,0,0,0,0,0,'QWVIOWCUF2AZKT','00:00:00','2021-9-07',0,0,'QWVIOS88F2AZKT','QWYI36BU9KVTQO','0','0','1','1','1','1','1','1','1','1','1','0',0;</t>
  </si>
  <si>
    <t>'L5wuiZ79IMxsWUVj','</t>
  </si>
  <si>
    <t>OpR4psCbHLOIJz2e</t>
  </si>
  <si>
    <t>','0',950,'00:00:00','0000-00-00',0,0,0,0,0,0,0,0,0,0,0,0,'QWVIOWCUF2AZKT','00:00:00','2021-9-06',0,0,'QWVIOS88F2AZKT','QWYI36BU9KVTQO','0','0','1','1','1','1','1','1','1','1','1','0',0;</t>
  </si>
  <si>
    <t>'MwofudKrxHBQUDWe','</t>
  </si>
  <si>
    <t>MLIQ5llPa0htKgmk</t>
  </si>
  <si>
    <t>','0',1300,'00:00:00','0000-00-00',0,0,0,0,0,0,0,0,0,0,0,0,'QWVIOWCUF2AZKT','00:00:00','2021-9-07',0,0,'QWVIOS88F2AZKT','QWYI36BU9KVTQO','0','0','1','1','1','1','1','1','1','1','1','0',0;</t>
  </si>
  <si>
    <t>'UVOiJkQxEQ8AemKj','</t>
  </si>
  <si>
    <t>t1fyEpSVFEUtdKZV</t>
  </si>
  <si>
    <t>','0',950,'00:00:00','0000-00-00',0,0,0,0,0,0,0,0,0,0,0,0,'QWVIOWCUF2AZKT','00:00:00','2021-9-07',0,0,'QWVIOS88F2AZKT','QWYI36BU9KVTQO','0','0','1','1','1','1','1','1','1','1','1','0',0;</t>
  </si>
  <si>
    <t>'cJrd5XUoxscNsFfO','</t>
  </si>
  <si>
    <t>VLirlWSraHQRrvOn</t>
  </si>
  <si>
    <t>','0',1250,'00:00:00','0000-00-00',0,0,0,0,0,0,0,0,0,0,0,0,'QWVIOWCUF2AZKT','00:00:00','2021-9-07',0,0,'QWVIOS88F2AZKT','QWYI36BU9KVTQO','0','0','1','1','1','1','1','1','1','1','1','0',0;</t>
  </si>
  <si>
    <t>'HcLXdHOpAZr5i1b0','</t>
  </si>
  <si>
    <t>cJOfwJFZDGy55lBL</t>
  </si>
  <si>
    <t>'NYvxMafTz5nHuGwx','</t>
  </si>
  <si>
    <t>GsxA7iFVcEop0zqt</t>
  </si>
  <si>
    <t>','0',1800,'00:00:00','0000-00-00',0,0,0,0,0,0,0,0,0,0,0,0,'QWVIOWCUF2AZKT','00:00:00','2021-9-06',0,0,'QWVIOS88F2AZKT','QWYI36BU9KVTQO','0','0','1','1','1','1','1','1','1','1','1','0',0;</t>
  </si>
  <si>
    <t>'OwGj474efyYTQrpp','</t>
  </si>
  <si>
    <t>rQDmMKHPNhKePQZn</t>
  </si>
  <si>
    <t>','0',700,'00:00:00','0000-00-00',0,0,0,0,0,0,0,0,0,0,0,0,'QWVIOWCUF2AZKT','00:00:00','2021-8-03',0,0,'QWVIOS88F2AZKT','QWYI36BU9KVTQO','0','0','1','1','1','1','1','1','1','1','1','0',0;</t>
  </si>
  <si>
    <t>'FCdRS0YZRilvUtgJ','</t>
  </si>
  <si>
    <t>sjCvNe9Gt6Kla5GZ</t>
  </si>
  <si>
    <t>','0',11100,'00:00:00','0000-00-00',0,0,0,0,0,0,0,0,0,0,0,0,'QWVIOWCUF2AZKT','00:00:00','2021-9-20',0,0,'QWVIOS88F2AZKT','QWYI36BU9KVTQO','0','0','1','1','1','1','1','1','1','1','1','0',0;</t>
  </si>
  <si>
    <t>'efGgts9J57sjszxY','</t>
  </si>
  <si>
    <t>3TF5ur26PhBXhfNh</t>
  </si>
  <si>
    <t>'rB6GD41JfuRc1aov','</t>
  </si>
  <si>
    <t>dvcpkjOitWFDlVke</t>
  </si>
  <si>
    <t>','0',8300,'00:00:00','0000-00-00',0,0,0,0,0,0,0,0,0,0,0,0,'QWVIOWCUF2AZKT','00:00:00','2021-9-20',0,0,'QWVIOS88F2AZKT','QWYI36BU9KVTQO','0','0','1','1','1','1','1','1','1','1','1','0',0;</t>
  </si>
  <si>
    <t>'yBC7BcUGVGWaFp5N','</t>
  </si>
  <si>
    <t>dWYL5cnKE3sYUDaQ</t>
  </si>
  <si>
    <t>'vSksidQOg4RQ7LV3','</t>
  </si>
  <si>
    <t>F9ztOQSZ6zJJeNQP</t>
  </si>
  <si>
    <t>','0',5950,'00:00:00','0000-00-00',0,0,0,0,0,0,0,0,0,0,0,0,'QWVIOWCUF2AZKT','00:00:00','2021-9-20',0,0,'QWVIOS88F2AZKT','QWYI36BU9KVTQO','0','0','1','1','1','1','1','1','1','1','1','0',0;</t>
  </si>
  <si>
    <t>'gDKVAd8YGKivK2Yw','</t>
  </si>
  <si>
    <t>Rvrk39ZtvInceFlm</t>
  </si>
  <si>
    <t>','0',9500,'00:00:00','0000-00-00',0,0,0,0,0,0,0,0,0,0,0,0,'QWVIOWCUF2AZKT','00:00:00','2021-9-06',0,0,'QWVIOS88F2AZKT','QWYI36BU9KVTQO','0','0','1','1','1','1','1','1','1','1','1','0',0;</t>
  </si>
  <si>
    <t>'ZUYlQwPv6WjDfBlj','</t>
  </si>
  <si>
    <t>QcdaCmwa2I6H8pCw</t>
  </si>
  <si>
    <t>','0',2800,'00:00:00','0000-00-00',0,0,0,0,0,0,0,0,0,0,0,0,'QWVIOWCUF2AZKT','00:00:00','2021-8-16',0,0,'QWVIOS88F2AZKT','QWYI36BU9KVTQO','0','0','1','1','1','1','1','1','1','1','1','0',0;</t>
  </si>
  <si>
    <t>'HCVZv7KI05GfMuTN','</t>
  </si>
  <si>
    <t>QuSD72DMrWjNkFMe</t>
  </si>
  <si>
    <t>','0',2700,'00:00:00','0000-00-00',0,0,0,0,0,0,0,0,0,0,0,0,'QWVIOWCUF2AZKT','00:00:00','2021-9-20',0,0,'QWVIOS88F2AZKT','QWYI36BU9KVTQO','0','0','1','1','1','1','1','1','1','1','1','0',0;</t>
  </si>
  <si>
    <t>'cOOhSElL1VNaCtmY','</t>
  </si>
  <si>
    <t>IzSGa4UlacDsdBsP</t>
  </si>
  <si>
    <t>'ak5BeZKs89jOcDm5','</t>
  </si>
  <si>
    <t>vN4Wg7GAzwXLcdb3</t>
  </si>
  <si>
    <t>','0',2600,'00:00:00','0000-00-00',0,0,0,0,0,0,0,0,0,0,0,0,'QWVIOWCUF2AZKT','00:00:00','2021-9-07',0,0,'QWVIOS88F2AZKT','QWYI36BU9KVTQO','0','0','1','1','1','1','1','1','1','1','1','0',0;</t>
  </si>
  <si>
    <t>'3eoAXwVN88D87Cer','</t>
  </si>
  <si>
    <t>IonRc8SxhIP13K8Q</t>
  </si>
  <si>
    <t>'qxeAKVdFfNepF6A7','</t>
  </si>
  <si>
    <t>dARL44FlobeZngfH</t>
  </si>
  <si>
    <t>'2ukZmj55W7MHqCzt','</t>
  </si>
  <si>
    <t>LWVJVJoQTaWcMPTl</t>
  </si>
  <si>
    <t>','0',2200,'00:00:00','0000-00-00',0,0,0,0,0,0,0,0,0,0,0,0,'QWVIOWCUF2AZKT','00:00:00','2021-8-03',0,0,'QWVIOS88F2AZKT','QWYI36BU9KVTQO','0','0','1','1','1','1','1','1','1','1','1','0',0;</t>
  </si>
  <si>
    <t>'LAuKTjHIiQ5c1M9I','</t>
  </si>
  <si>
    <t>wmAEYlaCjD5l39r2</t>
  </si>
  <si>
    <t>'6H9RidMSIge15EcX','</t>
  </si>
  <si>
    <t>c6hlmTOywmg7PSO0</t>
  </si>
  <si>
    <t>','0',4100,'00:00:00','0000-00-00',0,0,0,0,0,0,0,0,0,0,0,0,'QWVIOWCUF2AZKT','00:00:00','2021-9-20',0,0,'QWVIOS88F2AZKT','QWYI36BU9KVTQO','0','0','1','1','1','1','1','1','1','1','1','0',0;</t>
  </si>
  <si>
    <t>'fGWPVEgMm0czFbha','</t>
  </si>
  <si>
    <t>ta8YlxPczGdwbtp2</t>
  </si>
  <si>
    <t>'J67GbbUMbHpM1RhT','</t>
  </si>
  <si>
    <t>xu7F8wcfuEla0gxf</t>
  </si>
  <si>
    <t>'skX8bhoZJ8RDwPXb','</t>
  </si>
  <si>
    <t>6pQxdI7wGBFcl8NZ</t>
  </si>
  <si>
    <t>'M8FzmZhdA2lhIxHQ','</t>
  </si>
  <si>
    <t>kzbGFexxXWcV3qsI</t>
  </si>
  <si>
    <t>'WY0iCjLYEB7WU1vj','</t>
  </si>
  <si>
    <t>xrqKvjvPCzcjv4o6</t>
  </si>
  <si>
    <t>','0',1100,'00:00:00','0000-00-00',0,0,0,0,0,0,0,0,0,0,0,0,'QWVIOWCUF2AZKT','00:00:00','2021-9-06',0,0,'QWVIOS88F2AZKT','QWYI36BU9KVTQO','0','0','1','1','1','1','1','1','1','1','1','0',0;</t>
  </si>
  <si>
    <t>'gxV0hqgMc2sAoVRl','</t>
  </si>
  <si>
    <t>2iAFuBYc20rX9msy</t>
  </si>
  <si>
    <t>'Uvt7kVPTMAQFfIQx','</t>
  </si>
  <si>
    <t>KioskbTTl5El9cPp</t>
  </si>
  <si>
    <t>','0',3900,'00:00:00','0000-00-00',0,0,0,0,0,0,0,0,0,0,0,0,'QWVIOWCUF2AZKT','00:00:00','2021-9-07',0,0,'QWVIOS88F2AZKT','QWYI36BU9KVTQO','0','0','1','1','1','1','1','1','1','1','1','0',0;</t>
  </si>
  <si>
    <t>'T19ZqnCttrpoWNmh','</t>
  </si>
  <si>
    <t>aHWE476ZD8pLXbJv</t>
  </si>
  <si>
    <t>','0',1600,'00:00:00','0000-00-00',0,0,0,0,0,0,0,0,0,0,0,0,'QWVIOWCUF2AZKT','00:00:00','2021-9-07',0,0,'QWVIOS88F2AZKT','QWYI36BU9KVTQO','0','0','1','1','1','1','1','1','1','1','1','0',0;</t>
  </si>
  <si>
    <t>'7bLgS43jr4T9D0v0','</t>
  </si>
  <si>
    <t>JvySX0eSUWxINIOK</t>
  </si>
  <si>
    <t>'jtCGsuUzqzrkHOOU','</t>
  </si>
  <si>
    <t>7ItBpM5GLT9sX6XB</t>
  </si>
  <si>
    <t>','0',2550,'00:00:00','0000-00-00',0,0,0,0,0,0,0,0,0,0,0,0,'QWVIOWCUF2AZKT','00:00:00','2021-9-07',0,0,'QWVIOS88F2AZKT','QWYI36BU9KVTQO','0','0','1','1','1','1','1','1','1','1','1','0',0;</t>
  </si>
  <si>
    <t>'IEv6czVjFmnouivW','</t>
  </si>
  <si>
    <t>OIaOHIDHQ4129X9Z</t>
  </si>
  <si>
    <t>','0',2400,'00:00:00','0000-00-00',0,0,0,0,0,0,0,0,0,0,0,0,'QWVIOWCUF2AZKT','00:00:00','2021-8-10',0,0,'QWVIOS88F2AZKT','QWYI36BU9KVTQO','0','0','1','1','1','1','1','1','1','1','1','0',0;</t>
  </si>
  <si>
    <t>'vguSb1IY05o1YdVo','</t>
  </si>
  <si>
    <t>G3YfZ5zc5zV4vo2U</t>
  </si>
  <si>
    <t>','0',3400,'00:00:00','0000-00-00',0,0,0,0,0,0,0,0,0,0,0,0,'QWVIOWCUF2AZKT','00:00:00','2021-9-21',0,0,'QWVIOS88F2AZKT','QWYI36BU9KVTQO','0','0','1','1','1','1','1','1','1','1','1','0',0;</t>
  </si>
  <si>
    <t>'YUAbL1pT18WOabBd','</t>
  </si>
  <si>
    <t>Tsfz3ZrfvDHQ9E8Z</t>
  </si>
  <si>
    <t>','0',3500,'00:00:00','0000-00-00',0,0,0,0,0,0,0,0,0,0,0,0,'QWVIOWCUF2AZKT','00:00:00','2021-9-13',0,0,'QWVIOS88F2AZKT','QWYI36BU9KVTQO','0','0','1','1','1','1','1','1','1','1','1','0',0;</t>
  </si>
  <si>
    <t>'u2F4C9tRmCsPBY82','</t>
  </si>
  <si>
    <t>ljZEhpixZNqCGFXx</t>
  </si>
  <si>
    <t>','0',2000,'00:00:00','0000-00-00',0,0,0,0,0,0,0,0,0,0,0,0,'QWVIOWCUF2AZKT','00:00:00','2021-9-13',0,0,'QWVIOS88F2AZKT','QWYI36BU9KVTQO','0','0','1','1','1','1','1','1','1','1','1','0',0;</t>
  </si>
  <si>
    <t>'r4nOjL4qfYUV7Xrh','</t>
  </si>
  <si>
    <t>1P75IDL06Vq0OkRY</t>
  </si>
  <si>
    <t>','0',3000,'00:00:00','0000-00-00',0,0,0,0,0,0,0,0,0,0,0,0,'QWVIOWCUF2AZKT','00:00:00','2021-9-14',0,0,'QWVIOS88F2AZKT','QWYI36BU9KVTQO','0','0','1','1','1','1','1','1','1','1','1','0',0;</t>
  </si>
  <si>
    <t>'6Hq7A416LCEdBgbH','</t>
  </si>
  <si>
    <t>qBNDrs15Bm5oOecg</t>
  </si>
  <si>
    <t>','0',4200,'00:00:00','0000-00-00',0,0,0,0,0,0,0,0,0,0,0,0,'QWVIOWCUF2AZKT','00:00:00','2021-9-07',0,0,'QWVIOS88F2AZKT','QWYI36BU9KVTQO','0','0','1','1','1','1','1','1','1','1','1','0',0;</t>
  </si>
  <si>
    <t>'BI12LRjPnMHbFRbD','</t>
  </si>
  <si>
    <t>mVeCZGge8BNaYGKm</t>
  </si>
  <si>
    <t>','0',3300,'00:00:00','0000-00-00',0,0,0,0,0,0,0,0,0,0,0,0,'QWVIOWCUF2AZKT','00:00:00','2021-9-06',0,0,'QWVIOS88F2AZKT','QWYI36BU9KVTQO','0','0','1','1','1','1','1','1','1','1','1','0',0;</t>
  </si>
  <si>
    <t>'JaIdGJIM80HdT6ac','</t>
  </si>
  <si>
    <t>odiCv7KJl7v9XtKb</t>
  </si>
  <si>
    <t>','0',1600,'00:00:00','0000-00-00',0,0,0,0,0,0,0,0,0,0,0,0,'QWVIOWCUF2AZKT','00:00:00','2021-9-21',0,0,'QWVIOS88F2AZKT','QWYI36BU9KVTQO','0','0','1','1','1','1','1','1','1','1','1','0',0;</t>
  </si>
  <si>
    <t>'qWSkRQMFMjauidUq','</t>
  </si>
  <si>
    <t>lPfJuduHrdPi9jrB</t>
  </si>
  <si>
    <t>','0',5700,'00:00:00','0000-00-00',0,0,0,0,0,0,0,0,0,0,0,0,'QWVIOWCUF2AZKT','00:00:00','2021-9-21',0,0,'QWVIOS88F2AZKT','QWYI36BU9KVTQO','0','0','1','1','1','1','1','1','1','1','1','0',0;</t>
  </si>
  <si>
    <t>'LP8c7wFDCdah5mpw','</t>
  </si>
  <si>
    <t>EDgz3Y7VMZoQzBP2</t>
  </si>
  <si>
    <t>','0',2900,'00:00:00','0000-00-00',0,0,0,0,0,0,0,0,0,0,0,0,'QWVIOWCUF2AZKT','00:00:00','2021-9-21',0,0,'QWVIOS88F2AZKT','QWYI36BU9KVTQO','0','0','1','1','1','1','1','1','1','1','1','0',0;</t>
  </si>
  <si>
    <t>'XML7zhnMaxrezeWy','</t>
  </si>
  <si>
    <t>zHSGGOOTfI9EFegq</t>
  </si>
  <si>
    <t>','0',11000,'00:00:00','0000-00-00',0,0,0,0,0,0,0,0,0,0,0,0,'QWVIOWCUF2AZKT','00:00:00','2021-9-21',0,0,'QWVIOS88F2AZKT','QWYI36BU9KVTQO','0','0','1','1','1','1','1','1','1','1','1','0',0;</t>
  </si>
  <si>
    <t>'yi8RNX5bL8JCeY6f','</t>
  </si>
  <si>
    <t>tEvVNMw1n1myLJ4x</t>
  </si>
  <si>
    <t>','0',3250,'00:00:00','0000-00-00',0,0,0,0,0,0,0,0,0,0,0,0,'QWVIOWCUF2AZKT','00:00:00','2021-9-21',0,0,'QWVIOS88F2AZKT','QWYI36BU9KVTQO','0','0','1','1','1','1','1','1','1','1','1','0',0;</t>
  </si>
  <si>
    <t>'LyXORez7XbbrBBRK','</t>
  </si>
  <si>
    <t>ET4z4gfzMGlKUZef</t>
  </si>
  <si>
    <t>','0',2600,'00:00:00','0000-00-00',0,0,0,0,0,0,0,0,0,0,0,0,'QWVIOWCUF2AZKT','00:00:00','2021-9-21',0,0,'QWVIOS88F2AZKT','QWYI36BU9KVTQO','0','0','1','1','1','1','1','1','1','1','1','0',0;</t>
  </si>
  <si>
    <t>'UFQ4PCf9oQXA4Q9z','</t>
  </si>
  <si>
    <t>8lX41XK1z6xDbzp6</t>
  </si>
  <si>
    <t>','0',2800,'00:00:00','0000-00-00',0,0,0,0,0,0,0,0,0,0,0,0,'QWVIOWCUF2AZKT','00:00:00','2021-9-21',0,0,'QWVIOS88F2AZKT','QWYI36BU9KVTQO','0','0','1','1','1','1','1','1','1','1','1','0',0;</t>
  </si>
  <si>
    <t>'b7NkvIdlq0WLTuWY','</t>
  </si>
  <si>
    <t>W0EJ5zOX4MSLv3kY</t>
  </si>
  <si>
    <t>'6dwuQiRhAk335iOP','</t>
  </si>
  <si>
    <t>c8C6G1ooIDhtGvsk</t>
  </si>
  <si>
    <t>','0',1400,'00:00:00','0000-00-00',0,0,0,0,0,0,0,0,0,0,0,0,'QWVIOWCUF2AZKT','00:00:00','2021-9-21',0,0,'QWVIOS88F2AZKT','QWYI36BU9KVTQO','0','0','1','1','1','1','1','1','1','1','1','0',0;</t>
  </si>
  <si>
    <t>'hJsUXTi3juwlYP0L','</t>
  </si>
  <si>
    <t>NOMS4wQodVF5PNc6</t>
  </si>
  <si>
    <t>','0',1250,'00:00:00','0000-00-00',0,0,0,0,0,0,0,0,0,0,0,0,'QWVIOWCUF2AZKT','00:00:00','2021-9-21',0,0,'QWVIOS88F2AZKT','QWYI36BU9KVTQO','0','0','1','1','1','1','1','1','1','1','1','0',0;</t>
  </si>
  <si>
    <t>'6yLxM2gVdpHT5eDS','</t>
  </si>
  <si>
    <t>UnWls72PpK69wbvw</t>
  </si>
  <si>
    <t>','0',900,'00:00:00','0000-00-00',0,0,0,0,0,0,0,0,0,0,0,0,'QWVIOWCUF2AZKT','00:00:00','2021-9-21',0,0,'QWVIOS88F2AZKT','QWYI36BU9KVTQO','0','0','1','1','1','1','1','1','1','1','1','0',0;</t>
  </si>
  <si>
    <t>'ck7hbWfm2XN4M5vl','</t>
  </si>
  <si>
    <t>Unh9akNJw9ehRVOS</t>
  </si>
  <si>
    <t>'KyjkJ8mkD5Mt7ke3','</t>
  </si>
  <si>
    <t>ILybUASgvLlykC0A</t>
  </si>
  <si>
    <t>','0',850,'00:00:00','0000-00-00',0,0,0,0,0,0,0,0,0,0,0,0,'QWVIOWCUF2AZKT','00:00:00','2021-9-21',0,0,'QWVIOS88F2AZKT','QWYI36BU9KVTQO','0','0','1','1','1','1','1','1','1','1','1','0',0;</t>
  </si>
  <si>
    <t>'HrJhgeIhhZZTiH2S','</t>
  </si>
  <si>
    <t>IwNTXGVO4SNFmssq</t>
  </si>
  <si>
    <t>','0',3300,'00:00:00','0000-00-00',0,0,0,0,0,0,0,0,0,0,0,0,'QWVIOWCUF2AZKT','00:00:00','2021-9-21',0,0,'QWVIOS88F2AZKT','QWYI36BU9KVTQO','0','0','1','1','1','1','1','1','1','1','1','0',0;</t>
  </si>
  <si>
    <t>'TNyZ2a8lphrfuzeu','</t>
  </si>
  <si>
    <t>W28A8kDL7Afzg5h4</t>
  </si>
  <si>
    <t>','0',3800,'00:00:00','0000-00-00',0,0,0,0,0,0,0,0,0,0,0,0,'QWVIOWCUF2AZKT','00:00:00','2021-9-20',0,0,'QWVIOS88F2AZKT','QWYI36BU9KVTQO','0','0','1','1','1','1','1','1','1','1','1','0',0;</t>
  </si>
  <si>
    <t>'qzqd7qgYezt2IPok','</t>
  </si>
  <si>
    <t>coEzLqFhk1FXPKzD</t>
  </si>
  <si>
    <t>','0',6400,'00:00:00','0000-00-00',0,0,0,0,0,0,0,0,0,0,0,0,'QWVIOWCUF2AZKT','00:00:00','2021-9-20',0,0,'QWVIOS88F2AZKT','QWYI36BU9KVTQO','0','0','1','1','1','1','1','1','1','1','1','0',0;</t>
  </si>
  <si>
    <t>'2OrSwp7YtyGnjFaJ','</t>
  </si>
  <si>
    <t>D356zw8hIICm9w9N</t>
  </si>
  <si>
    <t>','0',4000,'00:00:00','0000-00-00',0,0,0,0,0,0,0,0,0,0,0,0,'QWVIOWCUF2AZKT','00:00:00','2021-9-20',0,0,'QWVIOS88F2AZKT','QWYI36BU9KVTQO','0','0','1','1','1','1','1','1','1','1','1','0',0;</t>
  </si>
  <si>
    <t>'lFSnIulbdY34ChnF','</t>
  </si>
  <si>
    <t>H71Km6zegsLzkQZT</t>
  </si>
  <si>
    <t>'q8S4LZ8CZSODgYoZ','</t>
  </si>
  <si>
    <t>VgBvLREHr6etDm5c</t>
  </si>
  <si>
    <t>'9Yj1MvNrOxo05RFf','</t>
  </si>
  <si>
    <t>tyuhvnOPzQYgMR6I</t>
  </si>
  <si>
    <t>'LIPIcC4fjTf8NxMN','</t>
  </si>
  <si>
    <t>N3Yer5C7Toau6Cw6</t>
  </si>
  <si>
    <t>'GnpqeDKxTkOWq4FZ','</t>
  </si>
  <si>
    <t>rCHmrnuttLQRJc8a</t>
  </si>
  <si>
    <t>','0',1750,'00:00:00','0000-00-00',0,0,0,0,0,0,0,0,0,0,0,0,'QWVIOWCUF2AZKT','00:00:00','2021-9-20',0,0,'QWVIOS88F2AZKT','QWYI36BU9KVTQO','0','0','1','1','1','1','1','1','1','1','1','0',0;</t>
  </si>
  <si>
    <t>'YccWZe1f4MHzYzk3','</t>
  </si>
  <si>
    <t>mCFWEjD1bshH8EhJ</t>
  </si>
  <si>
    <t>','0',3600,'00:00:00','0000-00-00',0,0,0,0,0,0,0,0,0,0,0,0,'QWVIOWCUF2AZKT','00:00:00','2021-9-20',0,0,'QWVIOS88F2AZKT','QWYI36BU9KVTQO','0','0','1','1','1','1','1','1','1','1','1','0',0;</t>
  </si>
  <si>
    <t>'Acf6qYw7w6PIoGQS','</t>
  </si>
  <si>
    <t>p75KEYiKF8AGBj9R</t>
  </si>
  <si>
    <t>','0',3410,'00:00:00','0000-00-00',0,0,0,0,0,0,0,0,0,0,0,0,'QWVIOWCUF2AZKT','00:00:00','2021-9-20',0,0,'QWVIOS88F2AZKT','QWYI36BU9KVTQO','0','0','1','1','1','1','1','1','1','1','1','0',0;</t>
  </si>
  <si>
    <t>'1oopM8HxpZPkk6V7','</t>
  </si>
  <si>
    <t>7CaGG7ih4BCKv0iK</t>
  </si>
  <si>
    <t>','0',4600,'00:00:00','0000-00-00',0,0,0,0,0,0,0,0,0,0,0,0,'QWVIOWCUF2AZKT','00:00:00','2021-9-20',0,0,'QWVIOS88F2AZKT','QWYI36BU9KVTQO','0','0','1','1','1','1','1','1','1','1','1','0',0;</t>
  </si>
  <si>
    <t>'HOk23OuxWWZGvp2d','</t>
  </si>
  <si>
    <t>b6eaYJsW4b6obYY7</t>
  </si>
  <si>
    <t>','0',1700,'00:00:00','0000-00-00',0,0,0,0,0,0,0,0,0,0,0,0,'QWVIOWCUF2AZKT','00:00:00','2021-9-20',0,0,'QWVIOS88F2AZKT','QWYI36BU9KVTQO','0','0','1','1','1','1','1','1','1','1','1','0',0;</t>
  </si>
  <si>
    <t>'hZHihWRxQo2sdvGm','</t>
  </si>
  <si>
    <t>fTjT1gexusOTWXTR</t>
  </si>
  <si>
    <t>','0',1100,'00:00:00','0000-00-00',0,0,0,0,0,0,0,0,0,0,0,0,'QWVIOWCUF2AZKT','00:00:00','2021-9-20',0,0,'QWVIOS88F2AZKT','QWYI36BU9KVTQO','0','0','1','1','1','1','1','1','1','1','1','0',0;</t>
  </si>
  <si>
    <t>'BJYjuaVnbqHpY9ay','</t>
  </si>
  <si>
    <t>YWFMLh1HCw2RocZQ</t>
  </si>
  <si>
    <t>'tPAc9to3WEtSt0RX','</t>
  </si>
  <si>
    <t>1U3wpk2oAu7MO4DY</t>
  </si>
  <si>
    <t>','0',1200,'00:00:00','0000-00-00',0,0,0,0,0,0,0,0,0,0,0,0,'QWVIOWCUF2AZKT','00:00:00','2021-9-20',0,0,'QWVIOS88F2AZKT','QWYI36BU9KVTQO','0','0','1','1','1','1','1','1','1','1','1','0',0;</t>
  </si>
  <si>
    <t>'5k2TyUH8XESZfMvM','</t>
  </si>
  <si>
    <t>4jpsy5OI86IjNH5B</t>
  </si>
  <si>
    <t>','0',2750,'00:00:00','0000-00-00',0,0,0,0,0,0,0,0,0,0,0,0,'QWVIOWCUF2AZKT','00:00:00','2021-9-20',0,0,'QWVIOS88F2AZKT','QWYI36BU9KVTQO','0','0','1','1','1','1','1','1','1','1','1','0',0;</t>
  </si>
  <si>
    <t>'c8GXRprkkQcnvdRg','</t>
  </si>
  <si>
    <t>DaOPc2YcvARKpl5U</t>
  </si>
  <si>
    <t>','0',3950,'00:00:00','0000-00-00',0,0,0,0,0,0,0,0,0,0,0,0,'QWVIOWCUF2AZKT','00:00:00','2021-9-20',0,0,'QWVIOS88F2AZKT','QWYI36BU9KVTQO','0','0','1','1','1','1','1','1','1','1','1','0',0;</t>
  </si>
  <si>
    <t>'g2et4uWNc2onNWtR','</t>
  </si>
  <si>
    <t>Uweh1aWDl0UmimrT</t>
  </si>
  <si>
    <t>','0',2900,'00:00:00','0000-00-00',0,0,0,0,0,0,0,0,0,0,0,0,'QWVIOWCUF2AZKT','00:00:00','2021-9-16',0,0,'QWVIOS88F2AZKT','QWYI36BU9KVTQO','0','0','1','1','1','1','1','1','1','1','1','0',0;</t>
  </si>
  <si>
    <t>'hUeGht39Cfz5CXpM','</t>
  </si>
  <si>
    <t>F1ZLMXvTMDhhfRvb</t>
  </si>
  <si>
    <t>','0',1550,'00:00:00','0000-00-00',0,0,0,0,0,0,0,0,0,0,0,0,'QWVIOWCUF2AZKT','00:00:00','2021-9-16',0,0,'QWVIOS88F2AZKT','QWYI36BU9KVTQO','0','0','1','1','1','1','1','1','1','1','1','0',0;</t>
  </si>
  <si>
    <t>'UHtgBvqDrFLIx4Oq','</t>
  </si>
  <si>
    <t>XzpDEhmJ37jv8P5b</t>
  </si>
  <si>
    <t>','0',300,'00:00:00','0000-00-00',0,0,0,0,0,0,0,0,0,0,0,0,'QWVIOWCUF2AZKT','00:00:00','2021-9-16',0,0,'QWVIOS88F2AZKT','QWYI36BU9KVTQO','0','0','1','1','1','1','1','1','1','1','1','0',0;</t>
  </si>
  <si>
    <t>'tCGctbLu2Fz2YcJG','</t>
  </si>
  <si>
    <t>CGa9dlpojYoEFxgr</t>
  </si>
  <si>
    <t>','0',1400,'00:00:00','0000-00-00',0,0,0,0,0,0,0,0,0,0,0,0,'QWVIOWCUF2AZKT','00:00:00','2021-9-16',0,0,'QWVIOS88F2AZKT','QWYI36BU9KVTQO','0','0','1','1','1','1','1','1','1','1','1','0',0;</t>
  </si>
  <si>
    <t>'UIRNXV183SN4wet1','</t>
  </si>
  <si>
    <t>Np3bkBoMekadWBFw</t>
  </si>
  <si>
    <t>','0',3000,'00:00:00','0000-00-00',0,0,0,0,0,0,0,0,0,0,0,0,'QWVIOWCUF2AZKT','00:00:00','2021-9-16',0,0,'QWVIOS88F2AZKT','QWYI36BU9KVTQO','0','0','1','1','1','1','1','1','1','1','1','0',0;</t>
  </si>
  <si>
    <t>'sRMRU6ySZYxZkGfn','</t>
  </si>
  <si>
    <t>Qhj3FAQg4J0Tg5RE</t>
  </si>
  <si>
    <t>'muwQYTTy9TYu0MWZ','</t>
  </si>
  <si>
    <t>lPt7nUoUl3URmj59</t>
  </si>
  <si>
    <t>','0',2500,'00:00:00','0000-00-00',0,0,0,0,0,0,0,0,0,0,0,0,'QWVIOWCUF2AZKT','00:00:00','2021-9-16',0,0,'QWVIOS88F2AZKT','QWYI36BU9KVTQO','0','0','1','1','1','1','1','1','1','1','1','0',0;</t>
  </si>
  <si>
    <t>'8m5T2v3VGIAdr1yC','</t>
  </si>
  <si>
    <t>ltducjyWJN54nddl</t>
  </si>
  <si>
    <t>'8NPDjhVXquQmFG9b','</t>
  </si>
  <si>
    <t>jwUuDYeo70rl3seS</t>
  </si>
  <si>
    <t>','0',3100,'00:00:00','0000-00-00',0,0,0,0,0,0,0,0,0,0,0,0,'QWVIOWCUF2AZKT','00:00:00','2021-9-16',0,0,'QWVIOS88F2AZKT','QWYI36BU9KVTQO','0','0','1','1','1','1','1','1','1','1','1','0',0;</t>
  </si>
  <si>
    <t>'BUTapY9kb2IZXBIN','</t>
  </si>
  <si>
    <t>3FybOtEQ862GEzIs</t>
  </si>
  <si>
    <t>','0',3900,'00:00:00','0000-00-00',0,0,0,0,0,0,0,0,0,0,0,0,'QWVIOWCUF2AZKT','00:00:00','2021-9-16',0,0,'QWVIOS88F2AZKT','QWYI36BU9KVTQO','0','0','1','1','1','1','1','1','1','1','1','0',0;</t>
  </si>
  <si>
    <t>'mHIc8E2zoWi6nKSA','</t>
  </si>
  <si>
    <t>IDQP6Ke7POybn9q8</t>
  </si>
  <si>
    <t>','0',800,'00:00:00','0000-00-00',0,0,0,0,0,0,0,0,0,0,0,0,'QWVIOWCUF2AZKT','00:00:00','2021-9-16',0,0,'QWVIOS88F2AZKT','QWYI36BU9KVTQO','0','0','1','1','1','1','1','1','1','1','1','0',0;</t>
  </si>
  <si>
    <t>'H6DGsooD6Qm5ZQKc','</t>
  </si>
  <si>
    <t>GS5ygRKyGI73qOF6</t>
  </si>
  <si>
    <t>'Hf04hnsrmiLrOSF2','</t>
  </si>
  <si>
    <t>AMf85JiQ9CDyAXyj</t>
  </si>
  <si>
    <t>','0',150,'00:00:00','0000-00-00',0,0,0,0,0,0,0,0,0,0,0,0,'QWVIOWCUF2AZKT','00:00:00','2021-9-16',0,0,'QWVIOS88F2AZKT','QWYI36BU9KVTQO','0','0','1','1','1','1','1','1','1','1','1','0',0;</t>
  </si>
  <si>
    <t>'Scz7GnWP2GRI4CG4','</t>
  </si>
  <si>
    <t>mw9lyp6ogHwc982A</t>
  </si>
  <si>
    <t>','0',250,'00:00:00','0000-00-00',0,0,0,0,0,0,0,0,0,0,0,0,'QWVIOWCUF2AZKT','00:00:00','2021-9-16',0,0,'QWVIOS88F2AZKT','QWYI36BU9KVTQO','0','0','1','1','1','1','1','1','1','1','1','0',0;</t>
  </si>
  <si>
    <t>'Qay6U78lULYgsw7o','</t>
  </si>
  <si>
    <t>ZEpVUNrLJczKSkNX</t>
  </si>
  <si>
    <t>','0',2600,'00:00:00','0000-00-00',0,0,0,0,0,0,0,0,0,0,0,0,'QWVIOWCUF2AZKT','00:00:00','2021-9-16',0,0,'QWVIOS88F2AZKT','QWYI36BU9KVTQO','0','0','1','1','1','1','1','1','1','1','1','0',0;</t>
  </si>
  <si>
    <t>'UKNBuezWBRgEZUdu','</t>
  </si>
  <si>
    <t>P9wefnTCzRBAJQny</t>
  </si>
  <si>
    <t>','0',1700,'00:00:00','0000-00-00',0,0,0,0,0,0,0,0,0,0,0,0,'QWVIOWCUF2AZKT','00:00:00','2021-9-16',0,0,'QWVIOS88F2AZKT','QWYI36BU9KVTQO','0','0','1','1','1','1','1','1','1','1','1','0',0;</t>
  </si>
  <si>
    <t>'apm28WtaSodICSw5','</t>
  </si>
  <si>
    <t>7YJPwwUBDyrEBeyM</t>
  </si>
  <si>
    <t>','0',3150,'00:00:00','0000-00-00',0,0,0,0,0,0,0,0,0,0,0,0,'QWVIOWCUF2AZKT','00:00:00','2021-9-16',0,0,'QWVIOS88F2AZKT','QWYI36BU9KVTQO','0','0','1','1','1','1','1','1','1','1','1','0',0;</t>
  </si>
  <si>
    <t>'X8JNL2ErhWKY6Vb9','</t>
  </si>
  <si>
    <t>oFXGjVFdcLh6JtXs</t>
  </si>
  <si>
    <t>','0',3200,'00:00:00','0000-00-00',0,0,0,0,0,0,0,0,0,0,0,0,'QWVIOWCUF2AZKT','00:00:00','2021-9-16',0,0,'QWVIOS88F2AZKT','QWYI36BU9KVTQO','0','0','1','1','1','1','1','1','1','1','1','0',0;</t>
  </si>
  <si>
    <t>'kMx3Ap7YBZbvrY1a','</t>
  </si>
  <si>
    <t>pzu3gxZGSh8PtcAV</t>
  </si>
  <si>
    <t>','0',4100,'00:00:00','0000-00-00',0,0,0,0,0,0,0,0,0,0,0,0,'QWVIOWCUF2AZKT','00:00:00','2021-9-16',0,0,'QWVIOS88F2AZKT','QWYI36BU9KVTQO','0','0','1','1','1','1','1','1','1','1','1','0',0;</t>
  </si>
  <si>
    <t>'g1wLiMrzyuJEAFGq','</t>
  </si>
  <si>
    <t>y2X3Vzw1liAZDBes</t>
  </si>
  <si>
    <t>','0',2700,'00:00:00','0000-00-00',0,0,0,0,0,0,0,0,0,0,0,0,'QWVIOWCUF2AZKT','00:00:00','2021-9-16',0,0,'QWVIOS88F2AZKT','QWYI36BU9KVTQO','0','0','1','1','1','1','1','1','1','1','1','0',0;</t>
  </si>
  <si>
    <t>'H1PwXwTkDVMRM4j0','</t>
  </si>
  <si>
    <t>rfV1DKDtkI4cTZaN</t>
  </si>
  <si>
    <t>','0',4900,'00:00:00','0000-00-00',0,0,0,0,0,0,0,0,0,0,0,0,'QWVIOWCUF2AZKT','00:00:00','2021-9-16',0,0,'QWVIOS88F2AZKT','QWYI36BU9KVTQO','0','0','1','1','1','1','1','1','1','1','1','0',0;</t>
  </si>
  <si>
    <t>'HpPBfp3ItsO48vqS','</t>
  </si>
  <si>
    <t>yUVG1Sgnbm6PVAzq</t>
  </si>
  <si>
    <t>'GsZgV3bkwTRPrLg7','</t>
  </si>
  <si>
    <t>pxCLZwRNjOXpS9iW</t>
  </si>
  <si>
    <t>','0',2800,'00:00:00','0000-00-00',0,0,0,0,0,0,0,0,0,0,0,0,'QWVIOWCUF2AZKT','00:00:00','2021-9-16',0,0,'QWVIOS88F2AZKT','QWYI36BU9KVTQO','0','0','1','1','1','1','1','1','1','1','1','0',0;</t>
  </si>
  <si>
    <t>'yyoUaI3g5n9YKr25','</t>
  </si>
  <si>
    <t>mP4mHu2ncguIPQSz</t>
  </si>
  <si>
    <t>','0',3400,'00:00:00','0000-00-00',0,0,0,0,0,0,0,0,0,0,0,0,'QWVIOWCUF2AZKT','00:00:00','2021-9-16',0,0,'QWVIOS88F2AZKT','QWYI36BU9KVTQO','0','0','1','1','1','1','1','1','1','1','1','0',0;</t>
  </si>
  <si>
    <t>'d06p4L89i6jWGZsJ','</t>
  </si>
  <si>
    <t>KC4RtrgCFk1q4UKA</t>
  </si>
  <si>
    <t>'SYfDYrPmYji3ncBt','</t>
  </si>
  <si>
    <t>Dycrt9zDi1O5TsMF</t>
  </si>
  <si>
    <t>','0',1800,'00:00:00','0000-00-00',0,0,0,0,0,0,0,0,0,0,0,0,'QWVIOWCUF2AZKT','00:00:00','2021-9-16',0,0,'QWVIOS88F2AZKT','QWYI36BU9KVTQO','0','0','1','1','1','1','1','1','1','1','1','0',0;</t>
  </si>
  <si>
    <t>'c6UZSBE9FXgCcJBw','</t>
  </si>
  <si>
    <t>7ocBncmk7e7RJEri</t>
  </si>
  <si>
    <t>'bZhsRJQNevUmuG4i','</t>
  </si>
  <si>
    <t>aPxHismxfZQXsGfW</t>
  </si>
  <si>
    <t>'gRxaZirxUdYQxtJW','</t>
  </si>
  <si>
    <t>PHs9BpkRm2gaones</t>
  </si>
  <si>
    <t>'SnWA6cmoiP87G8xM','</t>
  </si>
  <si>
    <t>d7OtAnMDzxZdbawN</t>
  </si>
  <si>
    <t>'2b0etT1zsxhE7oFr','</t>
  </si>
  <si>
    <t>cJTZtZwDKDl2Pkyg</t>
  </si>
  <si>
    <t>','0',2905,'00:00:00','0000-00-00',0,0,0,0,0,0,0,0,0,0,0,0,'QWVIOWCUF2AZKT','00:00:00','2021-9-16',0,0,'QWVIOS88F2AZKT','QWYI36BU9KVTQO','0','0','1','1','1','1','1','1','1','1','1','0',0;</t>
  </si>
  <si>
    <t>'sMEAEHMKkV2ZX4Xi','</t>
  </si>
  <si>
    <t>DgNBndQQthBplsUL</t>
  </si>
  <si>
    <t>'25YM1WjoDlr7rOyz','</t>
  </si>
  <si>
    <t>Y3IGT7iAHCj3iGwL</t>
  </si>
  <si>
    <t>','0',1500,'00:00:00','0000-00-00',0,0,0,0,0,0,0,0,0,0,0,0,'QWVIOWCUF2AZKT','00:00:00','2021-9-16',0,0,'QWVIOS88F2AZKT','QWYI36BU9KVTQO','0','0','1','1','1','1','1','1','1','1','1','0',0;</t>
  </si>
  <si>
    <t>'wjQZdVd44WIaFefj','</t>
  </si>
  <si>
    <t>Ex4Zpk245Q1qHXdl</t>
  </si>
  <si>
    <t>','0',3500,'00:00:00','0000-00-00',0,0,0,0,0,0,0,0,0,0,0,0,'QWVIOWCUF2AZKT','00:00:00','2021-9-16',0,0,'QWVIOS88F2AZKT','QWYI36BU9KVTQO','0','0','1','1','1','1','1','1','1','1','1','0',0;</t>
  </si>
  <si>
    <t>'1x55cyaxwziySuDC','</t>
  </si>
  <si>
    <t>Qp5SJ1TGwG3kmJFZ</t>
  </si>
  <si>
    <t>','0',2100,'00:00:00','0000-00-00',0,0,0,0,0,0,0,0,0,0,0,0,'QWVIOWCUF2AZKT','00:00:00','2021-9-16',0,0,'QWVIOS88F2AZKT','QWYI36BU9KVTQO','0','0','1','1','1','1','1','1','1','1','1','0',0;</t>
  </si>
  <si>
    <t>'bkzqcWx2ksuuzo0y','</t>
  </si>
  <si>
    <t>NKtJDHRItlOb5nfj</t>
  </si>
  <si>
    <t>','0',600,'00:00:00','0000-00-00',0,0,0,0,0,0,0,0,0,0,0,0,'QWVIOWCUF2AZKT','00:00:00','2021-9-16',0,0,'QWVIOS88F2AZKT','QWYI36BU9KVTQO','0','0','1','1','1','1','1','1','1','1','1','0',0;</t>
  </si>
  <si>
    <t>'01Ig0oFpOjU5Gg09','</t>
  </si>
  <si>
    <t>JLYBZb5ItAUvw24X</t>
  </si>
  <si>
    <t>'v5uI1KoGmRtvRu02','</t>
  </si>
  <si>
    <t>mtUSSbrbkZdUAn8q</t>
  </si>
  <si>
    <t>'qAZN6CjFJ2H0PmVA','</t>
  </si>
  <si>
    <t>G3u7TQf4G8jekurA</t>
  </si>
  <si>
    <t>'EypCyxZHxnP71E9D','</t>
  </si>
  <si>
    <t>wA9wjHSc2eS8babt</t>
  </si>
  <si>
    <t>'9RzYKLfJyC0opMIg','</t>
  </si>
  <si>
    <t>wRmOm9JItsirDR08</t>
  </si>
  <si>
    <t>'qO2wif9Iod4LxEJH','</t>
  </si>
  <si>
    <t>sqZYU5HR9sPdJ3ZS</t>
  </si>
  <si>
    <t>','0',2000,'00:00:00','0000-00-00',0,0,0,0,0,0,0,0,0,0,0,0,'QWVIOWCUF2AZKT','00:00:00','2021-9-16',0,0,'QWVIOS88F2AZKT','QWYI36BU9KVTQO','0','0','1','1','1','1','1','1','1','1','1','0',0;</t>
  </si>
  <si>
    <t>'Sj80EcN042bcVm8F','</t>
  </si>
  <si>
    <t>h5UWULFmnCAaKkV0</t>
  </si>
  <si>
    <t>'6qm7jAYiZQ49rQnT','</t>
  </si>
  <si>
    <t>WcAlalEB1gtta9TU</t>
  </si>
  <si>
    <t>'tpfC1lBXtPksoYoV','</t>
  </si>
  <si>
    <t>3LcbRAmOpHNdguW6</t>
  </si>
  <si>
    <t>'cmyDDWiMS8nr09rC','</t>
  </si>
  <si>
    <t>ciqpzVbyQTOVN56q</t>
  </si>
  <si>
    <t>'X1ZxUbYqdk4TQNdK','</t>
  </si>
  <si>
    <t>5l0QigfN8s30lbZ6</t>
  </si>
  <si>
    <t>'SWTyITjyuEmKOl7L','</t>
  </si>
  <si>
    <t>cWcPfWRPflJHt888</t>
  </si>
  <si>
    <t>'fQ7pKfkbiMd9dp1c','</t>
  </si>
  <si>
    <t>IYSbSp9Sk4NoAVGD</t>
  </si>
  <si>
    <t>','0',2300,'00:00:00','0000-00-00',0,0,0,0,0,0,0,0,0,0,0,0,'QWVIOWCUF2AZKT','00:00:00','2021-9-16',0,0,'QWVIOS88F2AZKT','QWYI36BU9KVTQO','0','0','1','1','1','1','1','1','1','1','1','0',0;</t>
  </si>
  <si>
    <t>'hz1kNtPvf4qP2COZ','</t>
  </si>
  <si>
    <t>fuxZDREDZeS3uXo1</t>
  </si>
  <si>
    <t>','0',2050,'00:00:00','0000-00-00',0,0,0,0,0,0,0,0,0,0,0,0,'QWVIOWCUF2AZKT','00:00:00','2021-9-16',0,0,'QWVIOS88F2AZKT','QWYI36BU9KVTQO','0','0','1','1','1','1','1','1','1','1','1','0',0;</t>
  </si>
  <si>
    <t>'bMioWN5rNDr85Xkv','</t>
  </si>
  <si>
    <t>1LuMG0CH24PPYGuR</t>
  </si>
  <si>
    <t>','0',1100,'00:00:00','0000-00-00',0,0,0,0,0,0,0,0,0,0,0,0,'QWVIOWCUF2AZKT','00:00:00','2021-8-25',0,0,'QWVIOS88F2AZKT','QWYI36BU9KVTQO','0','0','1','1','1','1','1','1','1','1','1','0',0;</t>
  </si>
  <si>
    <t>'hY6CLpAbYoEqt6kP','</t>
  </si>
  <si>
    <t>4P7RL3QqElDMiccz</t>
  </si>
  <si>
    <t>','0',3250,'00:00:00','0000-00-00',0,0,0,0,0,0,0,0,0,0,0,0,'QWVIOWCUF2AZKT','00:00:00','2021-9-02',0,0,'QWVIOS88F2AZKT','QWYI36BU9KVTQO','0','0','1','1','1','1','1','1','1','1','1','0',0;</t>
  </si>
  <si>
    <t>'7llx81HYmRECa4eW','</t>
  </si>
  <si>
    <t>q86XueeOzg0lRHKv</t>
  </si>
  <si>
    <t>','0',1800,'00:00:00','0000-00-00',0,0,0,0,0,0,0,0,0,0,0,0,'QWVIOWCUF2AZKT','00:00:00','2021-9-02',0,0,'QWVIOS88F2AZKT','QWYI36BU9KVTQO','0','0','1','1','1','1','1','1','1','1','1','0',0;</t>
  </si>
  <si>
    <t>'U8psPa0KM3g3etYh','</t>
  </si>
  <si>
    <t>7MZSCNwPkFb2Vkpn</t>
  </si>
  <si>
    <t>','0',6500,'00:00:00','0000-00-00',0,0,0,0,0,0,0,0,0,0,0,0,'QWVIOWCUF2AZKT','00:00:00','2021-9-09',0,0,'QWVIOS88F2AZKT','QWYI36BU9KVTQO','0','0','1','1','1','1','1','1','1','1','1','0',0;</t>
  </si>
  <si>
    <t>'RM7THxuxLlBhDuHK','</t>
  </si>
  <si>
    <t>fbYH0FBJFfj6wqvu</t>
  </si>
  <si>
    <t>','0',2000,'00:00:00','0000-00-00',0,0,0,0,0,0,0,0,0,0,0,0,'QWVIOWCUF2AZKT','00:00:00','2021-9-02',0,0,'QWVIOS88F2AZKT','QWYI36BU9KVTQO','0','0','1','1','1','1','1','1','1','1','1','0',0;</t>
  </si>
  <si>
    <t>'krdctvHeRUFIQki9','</t>
  </si>
  <si>
    <t>S45nBvzfKC8SOrY0</t>
  </si>
  <si>
    <t>','0',2000,'00:00:00','0000-00-00',0,0,0,0,0,0,0,0,0,0,0,0,'QWVIOWCUF2AZKT','00:00:00','2021-9-09',0,0,'QWVIOS88F2AZKT','QWYI36BU9KVTQO','0','0','1','1','1','1','1','1','1','1','1','0',0;</t>
  </si>
  <si>
    <t>'ySyECozvcv4cFIz2','</t>
  </si>
  <si>
    <t>kV89FBX9EB2ghYgK</t>
  </si>
  <si>
    <t>','0',4000,'00:00:00','0000-00-00',0,0,0,0,0,0,0,0,0,0,0,0,'QWVIOWCUF2AZKT','00:00:00','2021-9-09',0,0,'QWVIOS88F2AZKT','QWYI36BU9KVTQO','0','0','1','1','1','1','1','1','1','1','1','0',0;</t>
  </si>
  <si>
    <t>'AkCNOP9o4GPAPk89','</t>
  </si>
  <si>
    <t>nojHB6Pb3EuxdYfM</t>
  </si>
  <si>
    <t>','0',3170,'00:00:00','0000-00-00',0,0,0,0,0,0,0,0,0,0,0,0,'QWVIOWCUF2AZKT','00:00:00','2021-9-02',0,0,'QWVIOS88F2AZKT','QWYI36BU9KVTQO','0','0','1','1','1','1','1','1','1','1','1','0',0;</t>
  </si>
  <si>
    <t>'uJRwhYzJZO2xzxb4','</t>
  </si>
  <si>
    <t>FDPK4z3lMbpwxCUG</t>
  </si>
  <si>
    <t>','0',2600,'00:00:00','0000-00-00',0,0,0,0,0,0,0,0,0,0,0,0,'QWVIOWCUF2AZKT','00:00:00','2021-9-01',0,0,'QWVIOS88F2AZKT','QWYI36BU9KVTQO','0','0','1','1','1','1','1','1','1','1','1','0',0;</t>
  </si>
  <si>
    <t>'vsAhUVZOLqOrErYE','</t>
  </si>
  <si>
    <t>FcJQ7vmSi0zNVA8G</t>
  </si>
  <si>
    <t>','0',2000,'00:00:00','0000-00-00',0,0,0,0,0,0,0,0,0,0,0,0,'QWVIOWCUF2AZKT','00:00:00','2021-9-01',0,0,'QWVIOS88F2AZKT','QWYI36BU9KVTQO','0','0','1','1','1','1','1','1','1','1','1','0',0;</t>
  </si>
  <si>
    <t>'4s60L04BII7fncLy','</t>
  </si>
  <si>
    <t>gQxoZhId2Y8fziti</t>
  </si>
  <si>
    <t>','0',2550,'00:00:00','0000-00-00',0,0,0,0,0,0,0,0,0,0,0,0,'QWVIOWCUF2AZKT','00:00:00','2021-8-25',0,0,'QWVIOS88F2AZKT','QWYI36BU9KVTQO','0','0','1','1','1','1','1','1','1','1','1','0',0;</t>
  </si>
  <si>
    <t>'5xxeHcidUw9dFV18','</t>
  </si>
  <si>
    <t>Kz8f5VYE7rARlHWk</t>
  </si>
  <si>
    <t>','0',1150,'00:00:00','0000-00-00',0,0,0,0,0,0,0,0,0,0,0,0,'QWVIOWCUF2AZKT','00:00:00','2021-5-19',0,0,'QWVIOS88F2AZKT','QWYI36BU9KVTQO','0','0','1','1','1','1','1','1','1','1','1','0',0;</t>
  </si>
  <si>
    <t>'yd00JKFgcrIkPS5D','</t>
  </si>
  <si>
    <t>BDa7k9knvCgDsBBa</t>
  </si>
  <si>
    <t>','0',2000,'00:00:00','0000-00-00',0,0,0,0,0,0,0,0,0,0,0,0,'QWVIOWCUF2AZKT','00:00:00','2021-8-25',0,0,'QWVIOS88F2AZKT','QWYI36BU9KVTQO','0','0','1','1','1','1','1','1','1','1','1','0',0;</t>
  </si>
  <si>
    <t>'cQZZA1zM81i0dlfR','</t>
  </si>
  <si>
    <t>wYB7eLvxHWDK2jO8</t>
  </si>
  <si>
    <t>','0',1000,'00:00:00','0000-00-00',0,0,0,0,0,0,0,0,0,0,0,0,'QWVIOWCUF2AZKT','00:00:00','2021-9-08',0,0,'QWVIOS88F2AZKT','QWYI36BU9KVTQO','0','0','1','1','1','1','1','1','1','1','1','0',0;</t>
  </si>
  <si>
    <t>'xZzmBJa8i7WIVsCX','</t>
  </si>
  <si>
    <t>k2BdLaTldyRutoVp</t>
  </si>
  <si>
    <t>','0',3500,'00:00:00','0000-00-00',0,0,0,0,0,0,0,0,0,0,0,0,'QWVIOWCUF2AZKT','00:00:00','2021-6-16',0,0,'QWVIOS88F2AZKT','QWYI36BU9KVTQO','0','0','1','1','1','1','1','1','1','1','1','0',0;</t>
  </si>
  <si>
    <t>'hkikTPfUoEveWVhi','</t>
  </si>
  <si>
    <t>PidETw8hwSzz2tb3</t>
  </si>
  <si>
    <t>','0',2500,'00:00:00','0000-00-00',0,0,0,0,0,0,0,0,0,0,0,0,'QWVIOWCUF2AZKT','00:00:00','2021-9-15',0,0,'QWVIOS88F2AZKT','QWYI36BU9KVTQO','0','0','1','1','1','1','1','1','1','1','1','0',0;</t>
  </si>
  <si>
    <t>'zkKtFoJm5ImCtuGR','</t>
  </si>
  <si>
    <t>bmkq4MzxqUaoMOva</t>
  </si>
  <si>
    <t>','0',3800,'00:00:00','0000-00-00',0,0,0,0,0,0,0,0,0,0,0,0,'QWVIOWCUF2AZKT','00:00:00','2021-9-15',0,0,'QWVIOS88F2AZKT','QWYI36BU9KVTQO','0','0','1','1','1','1','1','1','1','1','1','0',0;</t>
  </si>
  <si>
    <t>'CSkPqPQ4oYX6GiyG','</t>
  </si>
  <si>
    <t>TNfVU1NnAHS4KQwR</t>
  </si>
  <si>
    <t>','0',2700,'00:00:00','0000-00-00',0,0,0,0,0,0,0,0,0,0,0,0,'QWVIOWCUF2AZKT','00:00:00','2021-9-15',0,0,'QWVIOS88F2AZKT','QWYI36BU9KVTQO','0','0','1','1','1','1','1','1','1','1','1','0',0;</t>
  </si>
  <si>
    <t>'1EoRpZIbU7In0yL2','</t>
  </si>
  <si>
    <t>INyJPLa2ydDVnIaE</t>
  </si>
  <si>
    <t>','0',2100,'00:00:00','0000-00-00',0,0,0,0,0,0,0,0,0,0,0,0,'QWVIOWCUF2AZKT','00:00:00','2021-9-15',0,0,'QWVIOS88F2AZKT','QWYI36BU9KVTQO','0','0','1','1','1','1','1','1','1','1','1','0',0;</t>
  </si>
  <si>
    <t>'LaZOpiG1C27Z9qGR','</t>
  </si>
  <si>
    <t>k50ylc1f9pj8D1n6</t>
  </si>
  <si>
    <t>','0',2800,'00:00:00','0000-00-00',0,0,0,0,0,0,0,0,0,0,0,0,'QWVIOWCUF2AZKT','00:00:00','2021-9-15',0,0,'QWVIOS88F2AZKT','QWYI36BU9KVTQO','0','0','1','1','1','1','1','1','1','1','1','0',0;</t>
  </si>
  <si>
    <t>'JVWnyNCwDDF2n4YE','</t>
  </si>
  <si>
    <t>W24x0DZqOBPRZYuc</t>
  </si>
  <si>
    <t>','0',2550,'00:00:00','0000-00-00',0,0,0,0,0,0,0,0,0,0,0,0,'QWVIOWCUF2AZKT','00:00:00','2021-9-15',0,0,'QWVIOS88F2AZKT','QWYI36BU9KVTQO','0','0','1','1','1','1','1','1','1','1','1','0',0;</t>
  </si>
  <si>
    <t>'Ql8D2rRh9GcwIeS5','</t>
  </si>
  <si>
    <t>ErPWEd55QctWmvPP</t>
  </si>
  <si>
    <t>'dOEJ4WM7z6fcTP3x','</t>
  </si>
  <si>
    <t>xUU8MUhgoIEEB9V2</t>
  </si>
  <si>
    <t>','0',4730,'00:00:00','0000-00-00',0,0,0,0,0,0,0,0,0,0,0,0,'QWVIOWCUF2AZKT','00:00:00','2021-9-15',0,0,'QWVIOS88F2AZKT','QWYI36BU9KVTQO','0','0','1','1','1','1','1','1','1','1','1','0',0;</t>
  </si>
  <si>
    <t>'BHRAj1JLQqtTWGkX','</t>
  </si>
  <si>
    <t>qr90Y7QvPDtu9efS</t>
  </si>
  <si>
    <t>','0',3500,'00:00:00','0000-00-00',0,0,0,0,0,0,0,0,0,0,0,0,'QWVIOWCUF2AZKT','00:00:00','2021-9-15',0,0,'QWVIOS88F2AZKT','QWYI36BU9KVTQO','0','0','1','1','1','1','1','1','1','1','1','0',0;</t>
  </si>
  <si>
    <t>'5j4nSVoZ5uqRtWVx','</t>
  </si>
  <si>
    <t>dpDpNMGhkp1VCIr1</t>
  </si>
  <si>
    <t>'4YNeRJozvk2tpWcD','</t>
  </si>
  <si>
    <t>vATAjKifsJG8jSY7</t>
  </si>
  <si>
    <t>'vEKMGW7Bm2ZRE8cg','</t>
  </si>
  <si>
    <t>HqZat8cxlGiKLui1</t>
  </si>
  <si>
    <t>','0',8200,'00:00:00','0000-00-00',0,0,0,0,0,0,0,0,0,0,0,0,'QWVIOWCUF2AZKT','00:00:00','2021-9-15',0,0,'QWVIOS88F2AZKT','QWYI36BU9KVTQO','0','0','1','1','1','1','1','1','1','1','1','0',0;</t>
  </si>
  <si>
    <t>'EMnTZd4KAbbB1S4N','</t>
  </si>
  <si>
    <t>1eRp36AUGGzFcS7A</t>
  </si>
  <si>
    <t>','0',4000,'00:00:00','0000-00-00',0,0,0,0,0,0,0,0,0,0,0,0,'QWVIOWCUF2AZKT','00:00:00','2021-9-15',0,0,'QWVIOS88F2AZKT','QWYI36BU9KVTQO','0','0','1','1','1','1','1','1','1','1','1','0',0;</t>
  </si>
  <si>
    <t>'OCeGHQBOqqhrDzpr','</t>
  </si>
  <si>
    <t>4LEW9heJQAup7Skw</t>
  </si>
  <si>
    <t>'PJeVenVgvf7rto4O','</t>
  </si>
  <si>
    <t>JtQIOfhH7r16bZRY</t>
  </si>
  <si>
    <t>','0',1780,'00:00:00','0000-00-00',0,0,0,0,0,0,0,0,0,0,0,0,'QWVIOWCUF2AZKT','00:00:00','2021-9-15',0,0,'QWVIOS88F2AZKT','QWYI36BU9KVTQO','0','0','1','1','1','1','1','1','1','1','1','0',0;</t>
  </si>
  <si>
    <t>'6jEKZSMsKcoqb5lK','</t>
  </si>
  <si>
    <t>502uvOvLgiWSk2Q5</t>
  </si>
  <si>
    <t>','0',2690,'00:00:00','0000-00-00',0,0,0,0,0,0,0,0,0,0,0,0,'QWVIOWCUF2AZKT','00:00:00','2021-9-15',0,0,'QWVIOS88F2AZKT','QWYI36BU9KVTQO','0','0','1','1','1','1','1','1','1','1','1','0',0;</t>
  </si>
  <si>
    <t>'vaklBEltWJejKeMX','</t>
  </si>
  <si>
    <t>0jhRCFGNc40bZx4W</t>
  </si>
  <si>
    <t>','0',3100,'00:00:00','0000-00-00',0,0,0,0,0,0,0,0,0,0,0,0,'QWVIOWCUF2AZKT','00:00:00','2021-9-15',0,0,'QWVIOS88F2AZKT','QWYI36BU9KVTQO','0','0','1','1','1','1','1','1','1','1','1','0',0;</t>
  </si>
  <si>
    <t>'U4QKH8kQTyR1DJDj','</t>
  </si>
  <si>
    <t>4CHMy15RhCaHxHXq</t>
  </si>
  <si>
    <t>'Lbul2gvuRmrDiW9w','</t>
  </si>
  <si>
    <t>atEKx2sLD7h8KolV</t>
  </si>
  <si>
    <t>','0',2600,'00:00:00','0000-00-00',0,0,0,0,0,0,0,0,0,0,0,0,'QWVIOWCUF2AZKT','00:00:00','2021-9-15',0,0,'QWVIOS88F2AZKT','QWYI36BU9KVTQO','0','0','1','1','1','1','1','1','1','1','1','0',0;</t>
  </si>
  <si>
    <t>'9LvRNzeP3LM76YZq','</t>
  </si>
  <si>
    <t>jm7DYDBdRDZ2GZBF</t>
  </si>
  <si>
    <t>','0',3000,'00:00:00','0000-00-00',0,0,0,0,0,0,0,0,0,0,0,0,'QWVIOWCUF2AZKT','00:00:00','2021-9-15',0,0,'QWVIOS88F2AZKT','QWYI36BU9KVTQO','0','0','1','1','1','1','1','1','1','1','1','0',0;</t>
  </si>
  <si>
    <t>'zDCW14dH1r7FEQYJ','</t>
  </si>
  <si>
    <t>y7CzvGq9WbiIF0Ld</t>
  </si>
  <si>
    <t>','0',1700,'00:00:00','0000-00-00',0,0,0,0,0,0,0,0,0,0,0,0,'QWVIOWCUF2AZKT','00:00:00','2021-9-15',0,0,'QWVIOS88F2AZKT','QWYI36BU9KVTQO','0','0','1','1','1','1','1','1','1','1','1','0',0;</t>
  </si>
  <si>
    <t>'4Ryi12qfzeexP0dx','</t>
  </si>
  <si>
    <t>PsC92Vh7X5IvftwP</t>
  </si>
  <si>
    <t>','0',900,'00:00:00','0000-00-00',0,0,0,0,0,0,0,0,0,0,0,0,'QWVIOWCUF2AZKT','00:00:00','2021-9-15',0,0,'QWVIOS88F2AZKT','QWYI36BU9KVTQO','0','0','1','1','1','1','1','1','1','1','1','0',0;</t>
  </si>
  <si>
    <t>'Qss5fNlYquqyIJVn','</t>
  </si>
  <si>
    <t>xjXE8QFoUqcKn8jF</t>
  </si>
  <si>
    <t>','0',2000,'00:00:00','0000-00-00',0,0,0,0,0,0,0,0,0,0,0,0,'QWVIOWCUF2AZKT','00:00:00','2021-9-15',0,0,'QWVIOS88F2AZKT','QWYI36BU9KVTQO','0','0','1','1','1','1','1','1','1','1','1','0',0;</t>
  </si>
  <si>
    <t>'C3QelzJ4gz1lW1c8','</t>
  </si>
  <si>
    <t>HXia8aYzgwOyzr0s</t>
  </si>
  <si>
    <t>'NCc4h2tWdcKuDI18','</t>
  </si>
  <si>
    <t>W8jZRElZFwnIP0bj</t>
  </si>
  <si>
    <t>'EnuZA9Wmrk6iHHla','</t>
  </si>
  <si>
    <t>uGpk3U5CEWRogxF6</t>
  </si>
  <si>
    <t>','0',1850,'00:00:00','0000-00-00',0,0,0,0,0,0,0,0,0,0,0,0,'QWVIOWCUF2AZKT','00:00:00','2021-9-15',0,0,'QWVIOS88F2AZKT','QWYI36BU9KVTQO','0','0','1','1','1','1','1','1','1','1','1','0',0;</t>
  </si>
  <si>
    <t>'WEBpUrucMjtWFLSL','</t>
  </si>
  <si>
    <t>3ctJKrqKMbejkqEW</t>
  </si>
  <si>
    <t>'bT5Ojir4BTS9wMjp','</t>
  </si>
  <si>
    <t>owhF1sLPDaYvwAX0</t>
  </si>
  <si>
    <t>'NZ3uYbzfB0uvVXT2','</t>
  </si>
  <si>
    <t>BjRvDdhwAlhqOnBA</t>
  </si>
  <si>
    <t>'2E4z92ipa0RF7ffP','</t>
  </si>
  <si>
    <t>YvIhuJYyKs644O1L</t>
  </si>
  <si>
    <t>','0',2200,'00:00:00','0000-00-00',0,0,0,0,0,0,0,0,0,0,0,0,'QWVIOWCUF2AZKT','00:00:00','2021-9-15',0,0,'QWVIOS88F2AZKT','QWYI36BU9KVTQO','0','0','1','1','1','1','1','1','1','1','1','0',0;</t>
  </si>
  <si>
    <t>'EvxLsS0DbYPSOsmi','</t>
  </si>
  <si>
    <t>boFq1mH0UbU8njld</t>
  </si>
  <si>
    <t>','0',300,'00:00:00','0000-00-00',0,0,0,0,0,0,0,0,0,0,0,0,'QWVIOWCUF2AZKT','00:00:00','2021-9-15',0,0,'QWVIOS88F2AZKT','QWYI36BU9KVTQO','0','0','1','1','1','1','1','1','1','1','1','0',0;</t>
  </si>
  <si>
    <t>'iTyxgcap15sIBddD','</t>
  </si>
  <si>
    <t>k99vjn4rbuBmVZnT</t>
  </si>
  <si>
    <t>'UbjeESuURRsmxn4e','</t>
  </si>
  <si>
    <t>yknHikyN5L6jtiQl</t>
  </si>
  <si>
    <t>','0',700,'00:00:00','0000-00-00',0,0,0,0,0,0,0,0,0,0,0,0,'QWVIOWCUF2AZKT','00:00:00','2021-9-15',0,0,'QWVIOS88F2AZKT','QWYI36BU9KVTQO','0','0','1','1','1','1','1','1','1','1','1','0',0;</t>
  </si>
  <si>
    <t>'amhSOuz7p2jbWqBF','</t>
  </si>
  <si>
    <t>BCrPabryFCL4HY4O</t>
  </si>
  <si>
    <t>','0',2150,'00:00:00','0000-00-00',0,0,0,0,0,0,0,0,0,0,0,0,'QWVIOWCUF2AZKT','00:00:00','2021-9-15',0,0,'QWVIOS88F2AZKT','QWYI36BU9KVTQO','0','0','1','1','1','1','1','1','1','1','1','0',0;</t>
  </si>
  <si>
    <t>'VmoMdM9iiIDXWmho','</t>
  </si>
  <si>
    <t>14tYO7AX4wiGPmhk</t>
  </si>
  <si>
    <t>','0',1950,'00:00:00','0000-00-00',0,0,0,0,0,0,0,0,0,0,0,0,'QWVIOWCUF2AZKT','00:00:00','2021-9-15',0,0,'QWVIOS88F2AZKT','QWYI36BU9KVTQO','0','0','1','1','1','1','1','1','1','1','1','0',0;</t>
  </si>
  <si>
    <t>'omqOZ4p4ARhzCnib','</t>
  </si>
  <si>
    <t>ycRtuWcY15plpqlh</t>
  </si>
  <si>
    <t>','0',2450,'00:00:00','0000-00-00',0,0,0,0,0,0,0,0,0,0,0,0,'QWVIOWCUF2AZKT','00:00:00','2021-9-15',0,0,'QWVIOS88F2AZKT','QWYI36BU9KVTQO','0','0','1','1','1','1','1','1','1','1','1','0',0;</t>
  </si>
  <si>
    <t>'ZX8LexbpBw5Tna3I','</t>
  </si>
  <si>
    <t>1RomZYXuOj9ePOPt</t>
  </si>
  <si>
    <t>'bA6W1FcXBM2WqWe2','</t>
  </si>
  <si>
    <t>dT1fAuL3m1qn9pE7</t>
  </si>
  <si>
    <t>'IK0guQkzyq9WBMLO','</t>
  </si>
  <si>
    <t>kJSB29YZGeKXBblY</t>
  </si>
  <si>
    <t>'jNJIX2axKWaqZ8Iz','</t>
  </si>
  <si>
    <t>1Q6UOkRFJUqA6ab4</t>
  </si>
  <si>
    <t>'imgUf8DYGk8L1J4S','</t>
  </si>
  <si>
    <t>dQZmQZcX28JtELAa</t>
  </si>
  <si>
    <t>','0',3600,'00:00:00','0000-00-00',0,0,0,0,0,0,0,0,0,0,0,0,'QWVIOWCUF2AZKT','00:00:00','2021-9-15',0,0,'QWVIOS88F2AZKT','QWYI36BU9KVTQO','0','0','1','1','1','1','1','1','1','1','1','0',0;</t>
  </si>
  <si>
    <t>'3ujor9UGfUj2T0Zn','</t>
  </si>
  <si>
    <t>f3QwgsihX4St1fjk</t>
  </si>
  <si>
    <t>'gl5PwjTXHfBQFB8V','</t>
  </si>
  <si>
    <t>77Jlwpcz2NT2NzB6</t>
  </si>
  <si>
    <t>'Mpy3BlFejDJ7kDUa','</t>
  </si>
  <si>
    <t>aYXHloAApWuhCzDK</t>
  </si>
  <si>
    <t>','0',2300,'00:00:00','0000-00-00',0,0,0,0,0,0,0,0,0,0,0,0,'QWVIOWCUF2AZKT','00:00:00','2021-9-15',0,0,'QWVIOS88F2AZKT','QWYI36BU9KVTQO','0','0','1','1','1','1','1','1','1','1','1','0',0;</t>
  </si>
  <si>
    <t>'cbLtEu2HtnOjFRTJ','</t>
  </si>
  <si>
    <t>5fUeolJXEtwWPqeT</t>
  </si>
  <si>
    <t>','0',1900,'00:00:00','0000-00-00',0,0,0,0,0,0,0,0,0,0,0,0,'QWVIOWCUF2AZKT','00:00:00','2021-9-15',0,0,'QWVIOS88F2AZKT','QWYI36BU9KVTQO','0','0','1','1','1','1','1','1','1','1','1','0',0;</t>
  </si>
  <si>
    <t>'EpinUiINOx39IxY3','</t>
  </si>
  <si>
    <t>A9zA6qWDQmt2AgDO</t>
  </si>
  <si>
    <t>','0',3700,'00:00:00','0000-00-00',0,0,0,0,0,0,0,0,0,0,0,0,'QWVIOWCUF2AZKT','00:00:00','2021-9-15',0,0,'QWVIOS88F2AZKT','QWYI36BU9KVTQO','0','0','1','1','1','1','1','1','1','1','1','0',0;</t>
  </si>
  <si>
    <t>'zEcFUWrc7OsTtWSx','</t>
  </si>
  <si>
    <t>RGtnqbVLoLbowUMt</t>
  </si>
  <si>
    <t>','0',2900,'00:00:00','0000-00-00',0,0,0,0,0,0,0,0,0,0,0,0,'QWVIOWCUF2AZKT','00:00:00','2021-9-15',0,0,'QWVIOS88F2AZKT','QWYI36BU9KVTQO','0','0','1','1','1','1','1','1','1','1','1','0',0;</t>
  </si>
  <si>
    <t>'q60iuzKd4fTfEHyD','</t>
  </si>
  <si>
    <t>WmKyvuPe3ZfIyIo9</t>
  </si>
  <si>
    <t>'AzxU4Lv2ZfrKHKAl','</t>
  </si>
  <si>
    <t>U5lhF7F8zlNJup6w</t>
  </si>
  <si>
    <t>','0',7000,'00:00:00','0000-00-00',0,0,0,0,0,0,0,0,0,0,0,0,'QWVIOWCUF2AZKT','00:00:00','2021-9-15',0,0,'QWVIOS88F2AZKT','QWYI36BU9KVTQO','0','0','1','1','1','1','1','1','1','1','1','0',0;</t>
  </si>
  <si>
    <t>'HDUHFL1CNdKIVVHM','</t>
  </si>
  <si>
    <t>gn4Xj7ZuU6rEW4Cr</t>
  </si>
  <si>
    <t>'xPv7iKMnDaba5uZu','</t>
  </si>
  <si>
    <t>Ay8M4rzxXLC6mbZu</t>
  </si>
  <si>
    <t>','0',3650,'00:00:00','0000-00-00',0,0,0,0,0,0,0,0,0,0,0,0,'QWVIOWCUF2AZKT','00:00:00','2021-9-15',0,0,'QWVIOS88F2AZKT','QWYI36BU9KVTQO','0','0','1','1','1','1','1','1','1','1','1','0',0;</t>
  </si>
  <si>
    <t>'IGSZxqGq75z0mqXQ','</t>
  </si>
  <si>
    <t>HHIw1vU83wMjotlT</t>
  </si>
  <si>
    <t>'kI2mp6sXvjsjKdTH','</t>
  </si>
  <si>
    <t>uXiO5dz9RrN6C11s</t>
  </si>
  <si>
    <t>'HBimxUEKlaqDrMzn','</t>
  </si>
  <si>
    <t>NxtIKMXdIaJ22njf</t>
  </si>
  <si>
    <t>','0',3200,'00:00:00','0000-00-00',0,0,0,0,0,0,0,0,0,0,0,0,'QWVIOWCUF2AZKT','00:00:00','2021-9-15',0,0,'QWVIOS88F2AZKT','QWYI36BU9KVTQO','0','0','1','1','1','1','1','1','1','1','1','0',0;</t>
  </si>
  <si>
    <t>'2Kn7raJu8MFSsZcO','</t>
  </si>
  <si>
    <t>7fjhOfMHa4JiNL89</t>
  </si>
  <si>
    <t>'bfVzq8bgEkkhsZGX','</t>
  </si>
  <si>
    <t>bxDNjzVSj3MunbIn</t>
  </si>
  <si>
    <t>','0',3300,'00:00:00','0000-00-00',0,0,0,0,0,0,0,0,0,0,0,0,'QWVIOWCUF2AZKT','00:00:00','2021-9-15',0,0,'QWVIOS88F2AZKT','QWYI36BU9KVTQO','0','0','1','1','1','1','1','1','1','1','1','0',0;</t>
  </si>
  <si>
    <t>'jJQbNj27drzJ3PEq','</t>
  </si>
  <si>
    <t>O1R7H6SAwDP4lEYi</t>
  </si>
  <si>
    <t>','0',14000,'00:00:00','0000-00-00',0,0,0,0,0,0,0,0,0,0,0,0,'QWVIOWCUF2AZKT','00:00:00','2021-8-05',0,0,'QWVIOS88F2AZKT','QWYI36BU9KVTQO','0','0','1','1','1','1','1','1','1','1','1','0',0;</t>
  </si>
  <si>
    <t>'3vRXHKst2OfA2r9f','</t>
  </si>
  <si>
    <t>EdN3WJ3aNTPOZlbp</t>
  </si>
  <si>
    <t>','0',3200,'00:00:00','0000-00-00',0,0,0,0,0,0,0,0,0,0,0,0,'QWVIOWCUF2AZKT','00:00:00','2021-5-26',0,0,'QWVIOS88F2AZKT','QWYI36BU9KVTQO','0','0','1','1','1','1','1','1','1','1','1','0',0;</t>
  </si>
  <si>
    <t>'LgDkTusADC2iy8gA','</t>
  </si>
  <si>
    <t>Zbf1kOx2qVRr6OUt</t>
  </si>
  <si>
    <t>','0',900,'00:00:00','0000-00-00',0,0,0,0,0,0,0,0,0,0,0,0,'QWVIOWCUF2AZKT','00:00:00','2021-5-13',0,0,'QWVIOS88F2AZKT','QWYI36BU9KVTQO','0','0','1','1','1','1','1','1','1','1','1','0',0;</t>
  </si>
  <si>
    <t>'CGeQrFtYnVhBYEuC','</t>
  </si>
  <si>
    <t>WDBxLhOPum59Cr7Y</t>
  </si>
  <si>
    <t>','0',2250,'00:00:00','0000-00-00',0,0,0,0,0,0,0,0,0,0,0,0,'QWVIOWCUF2AZKT','00:00:00','2021-6-17',0,0,'QWVIOS88F2AZKT','QWYI36BU9KVTQO','0','0','1','1','1','1','1','1','1','1','1','0',0;</t>
  </si>
  <si>
    <t>'qsdpmecVu9zfs0uK','</t>
  </si>
  <si>
    <t>CPvXmQSQWkVGhcfF</t>
  </si>
  <si>
    <t>','0',2700,'00:00:00','0000-00-00',0,0,0,0,0,0,0,0,0,0,0,0,'QWVIOWCUF2AZKT','00:00:00','2021-8-18',0,0,'QWVIOS88F2AZKT','QWYI36BU9KVTQO','0','0','1','1','1','1','1','1','1','1','1','0',0;</t>
  </si>
  <si>
    <t>'q5p3wTcaw9TlUXbH','</t>
  </si>
  <si>
    <t>esV7kxKp8DCtUijT</t>
  </si>
  <si>
    <t>','0',3400,'00:00:00','0000-00-00',0,0,0,0,0,0,0,0,0,0,0,0,'QWVIOWCUF2AZKT','00:00:00','2021-9-08',0,0,'QWVIOS88F2AZKT','QWYI36BU9KVTQO','0','0','1','1','1','1','1','1','1','1','1','0',0;</t>
  </si>
  <si>
    <t>'YIMlfdHxE7YUYiDh','</t>
  </si>
  <si>
    <t>fjRcrR3mlcqf3zGc</t>
  </si>
  <si>
    <t>','0',2400,'00:00:00','0000-00-00',0,0,0,0,0,0,0,0,0,0,0,0,'QWVIOWCUF2AZKT','00:00:00','2021-9-09',0,0,'QWVIOS88F2AZKT','QWYI36BU9KVTQO','0','0','1','1','1','1','1','1','1','1','1','0',0;</t>
  </si>
  <si>
    <t>'fXzpfxwaDUye0wUm','</t>
  </si>
  <si>
    <t>XVxbf4vr5nsOXAa0</t>
  </si>
  <si>
    <t>','0',3200,'00:00:00','0000-00-00',0,0,0,0,0,0,0,0,0,0,0,0,'QWVIOWCUF2AZKT','00:00:00','2021-9-09',0,0,'QWVIOS88F2AZKT','QWYI36BU9KVTQO','0','0','1','1','1','1','1','1','1','1','1','0',0;</t>
  </si>
  <si>
    <t>'9RGpXl8wL9mgCkCH','</t>
  </si>
  <si>
    <t>TIXiqIrzdiZk03Z7</t>
  </si>
  <si>
    <t>','0',2250,'00:00:00','0000-00-00',0,0,0,0,0,0,0,0,0,0,0,0,'QWVIOWCUF2AZKT','00:00:00','2021-8-04',0,0,'QWVIOS88F2AZKT','QWYI36BU9KVTQO','0','0','1','1','1','1','1','1','1','1','1','0',0;</t>
  </si>
  <si>
    <t>'ac86GFkvOQTRMH7Y','</t>
  </si>
  <si>
    <t>1I29HkGatIWBBdM5</t>
  </si>
  <si>
    <t>','0',1720,'00:00:00','0000-00-00',0,0,0,0,0,0,0,0,0,0,0,0,'QWVIOWCUF2AZKT','00:00:00','2021-8-25',0,0,'QWVIOS88F2AZKT','QWYI36BU9KVTQO','0','0','1','1','1','1','1','1','1','1','1','0',0;</t>
  </si>
  <si>
    <t>'vY2kaKIcl6JiBqSX','</t>
  </si>
  <si>
    <t>jSmlGhIaVNfPMsB6</t>
  </si>
  <si>
    <t>','0',1875,'00:00:00','0000-00-00',0,0,0,0,0,0,0,0,0,0,0,0,'QWVIOWCUF2AZKT','00:00:00','2021-6-09',0,0,'QWVIOS88F2AZKT','QWYI36BU9KVTQO','0','0','1','1','1','1','1','1','1','1','1','0',0;</t>
  </si>
  <si>
    <t>'rQz4aMQNIlq5A4Kw','</t>
  </si>
  <si>
    <t>NIzUPmKzAdmhVRQy</t>
  </si>
  <si>
    <t>','0',2099,'00:00:00','0000-00-00',0,0,0,0,0,0,0,0,0,0,0,0,'QWVIOWCUF2AZKT','00:00:00','2021-2-04',0,0,'QWVIOS88F2AZKT','QWYI36BU9KVTQO','0','0','1','1','1','1','1','1','1','1','1','0',0;</t>
  </si>
  <si>
    <t>'G6P4mlWKjPL7GJjP','</t>
  </si>
  <si>
    <t>fx55lghxaT2h5w6Y</t>
  </si>
  <si>
    <t>','0',2900,'00:00:00','0000-00-00',0,0,0,0,0,0,0,0,0,0,0,0,'QWVIOWCUF2AZKT','00:00:00','2021-9-09',0,0,'QWVIOS88F2AZKT','QWYI36BU9KVTQO','0','0','1','1','1','1','1','1','1','1','1','0',0;</t>
  </si>
  <si>
    <t>'WrMuT0Dtar1rwbhM','</t>
  </si>
  <si>
    <t>tE02XoQHmEDS6Odl</t>
  </si>
  <si>
    <t>'s450wKVDLy6H4l7X','</t>
  </si>
  <si>
    <t>GSpDpgTwfnO3Jf54</t>
  </si>
  <si>
    <t>'Uv6NfxACT1BWUjnF','</t>
  </si>
  <si>
    <t>sfYFNxGUADJm5zjU</t>
  </si>
  <si>
    <t>','0',2000,'00:00:00','0000-00-00',0,0,0,0,0,0,0,0,0,0,0,0,'QWVIOWCUF2AZKT','00:00:00','2021-7-07',0,0,'QWVIOS88F2AZKT','QWYI36BU9KVTQO','0','0','1','1','1','1','1','1','1','1','1','0',0;</t>
  </si>
  <si>
    <t>'mvwQ00yCgPy8YiYk','</t>
  </si>
  <si>
    <t>iGRz6DnCcP9X4ZJf</t>
  </si>
  <si>
    <t>','0',700,'00:00:00','0000-00-00',0,0,0,0,0,0,0,0,0,0,0,0,'QWVIOWCUF2AZKT','00:00:00','2021-9-01',0,0,'QWVIOS88F2AZKT','QWYI36BU9KVTQO','0','0','1','1','1','1','1','1','1','1','1','0',0;</t>
  </si>
  <si>
    <t>'nqvogZwnkvjS3XmC','</t>
  </si>
  <si>
    <t>3r2ZH2ZsYoTpWjvh</t>
  </si>
  <si>
    <t>','0',200,'00:00:00','0000-00-00',0,0,0,0,0,0,0,0,0,0,0,0,'QWVIOWCUF2AZKT','00:00:00','2021-4-01',0,0,'QWVIOS88F2AZKT','QWYI36BU9KVTQO','0','0','1','1','1','1','1','1','1','1','1','0',0;</t>
  </si>
  <si>
    <t>'TRTSDeE9zhAJ4F8A','</t>
  </si>
  <si>
    <t>0TE0o9HbSslcB11M</t>
  </si>
  <si>
    <t>','0',6100,'00:00:00','0000-00-00',0,0,0,0,0,0,0,0,0,0,0,0,'QWVIOWCUF2AZKT','00:00:00','2021-6-24',0,0,'QWVIOS88F2AZKT','QWYI36BU9KVTQO','0','0','1','1','1','1','1','1','1','1','1','0',0;</t>
  </si>
  <si>
    <t>'FmgVC6UDo2unLV7P','</t>
  </si>
  <si>
    <t>9VfUfMZS2E7XXYT5</t>
  </si>
  <si>
    <t>','0',500,'00:00:00','0000-00-00',0,0,0,0,0,0,0,0,0,0,0,0,'QWVIOWCUF2AZKT','00:00:00','2021-3-31',0,0,'QWVIOS88F2AZKT','QWYI36BU9KVTQO','0','0','1','1','1','1','1','1','1','1','1','0',0;</t>
  </si>
  <si>
    <t>'RYASnvkWimMrvYrJ','</t>
  </si>
  <si>
    <t>peSt2y1k9tQp8VkZ</t>
  </si>
  <si>
    <t>','0',2200,'00:00:00','0000-00-00',0,0,0,0,0,0,0,0,0,0,0,0,'QWVIOWCUF2AZKT','00:00:00','2021-8-05',0,0,'QWVIOS88F2AZKT','QWYI36BU9KVTQO','0','0','1','1','1','1','1','1','1','1','1','0',0;</t>
  </si>
  <si>
    <t>'v8kh3Kx6YL6dXtpc','</t>
  </si>
  <si>
    <t>5JLu7k4G0Bz0YBRB</t>
  </si>
  <si>
    <t>','0',1100,'00:00:00','0000-00-00',0,0,0,0,0,0,0,0,0,0,0,0,'QWVIOWCUF2AZKT','00:00:00','2021-7-07',0,0,'QWVIOS88F2AZKT','QWYI36BU9KVTQO','0','0','1','1','1','1','1','1','1','1','1','0',0;</t>
  </si>
  <si>
    <t>'5HhzV5zBftWik9Qq','</t>
  </si>
  <si>
    <t>rQS8I3XxR10ke5yd</t>
  </si>
  <si>
    <t>','0',1500,'00:00:00','0000-00-00',0,0,0,0,0,0,0,0,0,0,0,0,'QWVIOWCUF2AZKT','00:00:00','2021-7-07',0,0,'QWVIOS88F2AZKT','QWYI36BU9KVTQO','0','0','1','1','1','1','1','1','1','1','1','0',0;</t>
  </si>
  <si>
    <t>'R0nI6SPCZ6f1VapK','</t>
  </si>
  <si>
    <t>pEVt5fUiLe23UC48</t>
  </si>
  <si>
    <t>','0',2800,'00:00:00','0000-00-00',0,0,0,0,0,0,0,0,0,0,0,0,'QWVIOWCUF2AZKT','00:00:00','2021-9-08',0,0,'QWVIOS88F2AZKT','QWYI36BU9KVTQO','0','0','1','1','1','1','1','1','1','1','1','0',0;</t>
  </si>
  <si>
    <t>'GmG7oAVjZegIRVkx','</t>
  </si>
  <si>
    <t>pL3AB0jmm7ONeG4v</t>
  </si>
  <si>
    <t>','0',1600,'00:00:00','0000-00-00',0,0,0,0,0,0,0,0,0,0,0,0,'QWVIOWCUF2AZKT','00:00:00','2021-4-28',0,0,'QWVIOS88F2AZKT','QWYI36BU9KVTQO','0','0','1','1','1','1','1','1','1','1','1','0',0;</t>
  </si>
  <si>
    <t>'FMPYr3FnwnEzFHBO','</t>
  </si>
  <si>
    <t>KeBrPDWtf8HYU5oG</t>
  </si>
  <si>
    <t>','0',1000,'00:00:00','0000-00-00',0,0,0,0,0,0,0,0,0,0,0,0,'QWVIOWCUF2AZKT','00:00:00','2021-3-05',0,0,'QWVIOS88F2AZKT','QWYI36BU9KVTQO','0','0','1','1','1','1','1','1','1','1','1','0',0;</t>
  </si>
  <si>
    <t>'QiMRJgSGc0cfdjDQ','</t>
  </si>
  <si>
    <t>amdT40JnJitRW6zt</t>
  </si>
  <si>
    <t>','0',1800,'00:00:00','0000-00-00',0,0,0,0,0,0,0,0,0,0,0,0,'QWVIOWCUF2AZKT','00:00:00','2021-9-09',0,0,'QWVIOS88F2AZKT','QWYI36BU9KVTQO','0','0','1','1','1','1','1','1','1','1','1','0',0;</t>
  </si>
  <si>
    <t>'USCfFDODv7pRqKIK','</t>
  </si>
  <si>
    <t>vsnlTwjciif8dzdk</t>
  </si>
  <si>
    <t>','0',2600,'00:00:00','0000-00-00',0,0,0,0,0,0,0,0,0,0,0,0,'QWVIOWCUF2AZKT','00:00:00','2021-9-08',0,0,'QWVIOS88F2AZKT','QWYI36BU9KVTQO','0','0','1','1','1','1','1','1','1','1','1','0',0;</t>
  </si>
  <si>
    <t>'1z3Crl6RWEHuW0mm','</t>
  </si>
  <si>
    <t>cIYbDrvRbnhWY42w</t>
  </si>
  <si>
    <t>','0',2800,'00:00:00','0000-00-00',0,0,0,0,0,0,0,0,0,0,0,0,'QWVIOWCUF2AZKT','00:00:00','2021-8-18',0,0,'QWVIOS88F2AZKT','QWYI36BU9KVTQO','0','0','1','1','1','1','1','1','1','1','1','0',0;</t>
  </si>
  <si>
    <t>'JtfKTEiSiw7Qw3ah','</t>
  </si>
  <si>
    <t>yqiZ6NRZrMWXpaat</t>
  </si>
  <si>
    <t>','0',5650,'00:00:00','0000-00-00',0,0,0,0,0,0,0,0,0,0,0,0,'QWVIOWCUF2AZKT','00:00:00','2021-9-09',0,0,'QWVIOS88F2AZKT','QWYI36BU9KVTQO','0','0','1','1','1','1','1','1','1','1','1','0',0;</t>
  </si>
  <si>
    <t>'fTsNcSH3b1TjvchA','</t>
  </si>
  <si>
    <t>nMLIoCXb9TVv1fDj</t>
  </si>
  <si>
    <t>','0',5100,'00:00:00','0000-00-00',0,0,0,0,0,0,0,0,0,0,0,0,'QWVIOWCUF2AZKT','00:00:00','2021-9-08',0,0,'QWVIOS88F2AZKT','QWYI36BU9KVTQO','0','0','1','1','1','1','1','1','1','1','1','0',0;</t>
  </si>
  <si>
    <t>'wvIf9AxPm0bJIlgt','</t>
  </si>
  <si>
    <t>1bJ3REsowGd5L8El</t>
  </si>
  <si>
    <t>','0',300,'00:00:00','0000-00-00',0,0,0,0,0,0,0,0,0,0,0,0,'QWVIOWCUF2AZKT','00:00:00','2021-9-13',0,0,'QWVIOS88F2AZKT','QWYI36BU9KVTQO','0','0','1','1','1','1','1','1','1','1','1','0',0;</t>
  </si>
  <si>
    <t>'NJFp39McVIx9fFlI','</t>
  </si>
  <si>
    <t>MOT5lWqOLrAyBAdX</t>
  </si>
  <si>
    <t>','0',100,'00:00:00','0000-00-00',0,0,0,0,0,0,0,0,0,0,0,0,'QWVIOWCUF2AZKT','00:00:00','2021-9-14',0,0,'QWVIOS88F2AZKT','QWYI36BU9KVTQO','0','0','1','1','1','1','1','1','1','1','1','0',0;</t>
  </si>
  <si>
    <t>'tA3dFyuLOdS2zvBl','</t>
  </si>
  <si>
    <t>y4yb0VAvCynTuSWM</t>
  </si>
  <si>
    <t>','0',200,'00:00:00','0000-00-00',0,0,0,0,0,0,0,0,0,0,0,0,'QWVIOWCUF2AZKT','00:00:00','2021-9-13',0,0,'QWVIOS88F2AZKT','QWYI36BU9KVTQO','0','0','1','1','1','1','1','1','1','1','1','0',0;</t>
  </si>
  <si>
    <t>'iTc6QyMQzYBXEErh','</t>
  </si>
  <si>
    <t>ec0lHKEAVzg14o0I</t>
  </si>
  <si>
    <t>','0',200,'00:00:00','0000-00-00',0,0,0,0,0,0,0,0,0,0,0,0,'QWVIOWCUF2AZKT','00:00:00','2021-4-22',0,0,'QWVIOS88F2AZKT','QWYI36BU9KVTQO','0','0','1','1','1','1','1','1','1','1','1','0',0;</t>
  </si>
  <si>
    <t>'SHGLEx1DMw0Ft87B','</t>
  </si>
  <si>
    <t>R6y1tDsxhdSls9ld</t>
  </si>
  <si>
    <t>','0',900,'00:00:00','0000-00-00',0,0,0,0,0,0,0,0,0,0,0,0,'QWVIOWCUF2AZKT','00:00:00','2021-5-20',0,0,'QWVIOS88F2AZKT','QWYI36BU9KVTQO','0','0','1','1','1','1','1','1','1','1','1','0',0;</t>
  </si>
  <si>
    <t>'KttkCDWZkgjlZXGV','</t>
  </si>
  <si>
    <t>AQb71IsdiNkLzXaF</t>
  </si>
  <si>
    <t>'HSzWyhcCTjHEC5Pb','</t>
  </si>
  <si>
    <t>9gKwrh5Xh1qfF7T4</t>
  </si>
  <si>
    <t>','0',2400,'00:00:00','0000-00-00',0,0,0,0,0,0,0,0,0,0,0,0,'QWVIOWCUF2AZKT','00:00:00','2021-4-29',0,0,'QWVIOS88F2AZKT','QWYI36BU9KVTQO','0','0','1','1','1','1','1','1','1','1','1','0',0;</t>
  </si>
  <si>
    <t>'MmXaFPUWd9mU4z9l','</t>
  </si>
  <si>
    <t>7zEG5rUh6I2ZXy3W</t>
  </si>
  <si>
    <t>','0',350,'00:00:00','0000-00-00',0,0,0,0,0,0,0,0,0,0,0,0,'QWVIOWCUF2AZKT','00:00:00','2021-5-06',0,0,'QWVIOS88F2AZKT','QWYI36BU9KVTQO','0','0','1','1','1','1','1','1','1','1','1','0',0;</t>
  </si>
  <si>
    <t>'ng9E2z3IsFWk7dkW','</t>
  </si>
  <si>
    <t>2tCtcp59VSRjgICz</t>
  </si>
  <si>
    <t>','0',600,'00:00:00','0000-00-00',0,0,0,0,0,0,0,0,0,0,0,0,'QWVIOWCUF2AZKT','00:00:00','2021-5-06',0,0,'QWVIOS88F2AZKT','QWYI36BU9KVTQO','0','0','1','1','1','1','1','1','1','1','1','0',0;</t>
  </si>
  <si>
    <t>'HH9dP6guSmLDpTmj','</t>
  </si>
  <si>
    <t>oieXTHfi0x96rQ5j</t>
  </si>
  <si>
    <t>','0',2600,'00:00:00','0000-00-00',0,0,0,0,0,0,0,0,0,0,0,0,'QWVIOWCUF2AZKT','00:00:00','2021-9-09',0,0,'QWVIOS88F2AZKT','QWYI36BU9KVTQO','0','0','1','1','1','1','1','1','1','1','1','0',0;</t>
  </si>
  <si>
    <t>'Oqgy2xpaAaC1cZna','</t>
  </si>
  <si>
    <t>ttrTFg7C0I2unC4N</t>
  </si>
  <si>
    <t>','0',3900,'00:00:00','0000-00-00',0,0,0,0,0,0,0,0,0,0,0,0,'QWVIOWCUF2AZKT','00:00:00','2021-8-19',0,0,'QWVIOS88F2AZKT','QWYI36BU9KVTQO','0','0','1','1','1','1','1','1','1','1','1','0',0;</t>
  </si>
  <si>
    <t>'BIhcYR34L6mFl7Bu','</t>
  </si>
  <si>
    <t>Ybt6V8EDNSAN3t9o</t>
  </si>
  <si>
    <t>','0',150,'00:00:00','0000-00-00',0,0,0,0,0,0,0,0,0,0,0,0,'QWVIOWCUF2AZKT','00:00:00','2021-3-31',0,0,'QWVIOS88F2AZKT','QWYI36BU9KVTQO','0','0','1','1','1','1','1','1','1','1','1','0',0;</t>
  </si>
  <si>
    <t>'8SMO2j3pOcXitxir','</t>
  </si>
  <si>
    <t>H5aCYLXQDwhB0lYu</t>
  </si>
  <si>
    <t>','0',50,'00:00:00','0000-00-00',0,0,0,0,0,0,0,0,0,0,0,0,'QWVIOWCUF2AZKT','00:00:00','2021-3-23',0,0,'QWVIOS88F2AZKT','QWYI36BU9KVTQO','0','0','1','1','1','1','1','1','1','1','1','0',0;</t>
  </si>
  <si>
    <t>'LuaODvMJIvb9xRBz','</t>
  </si>
  <si>
    <t>QauFexQ86RN2TQVH</t>
  </si>
  <si>
    <t>','0',1600,'00:00:00','0000-00-00',0,0,0,0,0,0,0,0,0,0,0,0,'QWVIOWCUF2AZKT','00:00:00','2021-5-12',0,0,'QWVIOS88F2AZKT','QWYI36BU9KVTQO','0','0','1','1','1','1','1','1','1','1','1','0',0;</t>
  </si>
  <si>
    <t>'padCjywFKGNrCvU4','</t>
  </si>
  <si>
    <t>CZJeaY5THIsLhFa5</t>
  </si>
  <si>
    <t>','0',4300,'00:00:00','0000-00-00',0,0,0,0,0,0,0,0,0,0,0,0,'QWVIOWCUF2AZKT','00:00:00','2021-7-07',0,0,'QWVIOS88F2AZKT','QWYI36BU9KVTQO','0','0','1','1','1','1','1','1','1','1','1','0',0;</t>
  </si>
  <si>
    <t>'RPPpQF7wNYhd9Kd0','</t>
  </si>
  <si>
    <t>15CMXJ4wZ25hQ16v</t>
  </si>
  <si>
    <t>','0',1650,'00:00:00','0000-00-00',0,0,0,0,0,0,0,0,0,0,0,0,'QWVIOWCUF2AZKT','00:00:00','2021-9-01',0,0,'QWVIOS88F2AZKT','QWYI36BU9KVTQO','0','0','1','1','1','1','1','1','1','1','1','0',0;</t>
  </si>
  <si>
    <t>'VQDieYQNar9Afegp','</t>
  </si>
  <si>
    <t>S5LTRUpxvdz0QcTP</t>
  </si>
  <si>
    <t>','0',50,'00:00:00','0000-00-00',0,0,0,0,0,0,0,0,0,0,0,0,'QWVIOWCUF2AZKT','00:00:00','2021-3-03',0,0,'QWVIOS88F2AZKT','QWYI36BU9KVTQO','0','0','1','1','1','1','1','1','1','1','1','0',0;</t>
  </si>
  <si>
    <t>'5qRGdRs9PPNcVLui','</t>
  </si>
  <si>
    <t>MxSR94pF7k3l2Uwo</t>
  </si>
  <si>
    <t>','0',600,'00:00:00','0000-00-00',0,0,0,0,0,0,0,0,0,0,0,0,'QWVIOWCUF2AZKT','00:00:00','2021-4-22',0,0,'QWVIOS88F2AZKT','QWYI36BU9KVTQO','0','0','1','1','1','1','1','1','1','1','1','0',0;</t>
  </si>
  <si>
    <t>'LjyRxrS1Qzt5JQrx','</t>
  </si>
  <si>
    <t>xG8KltjFKzg3q3Vo</t>
  </si>
  <si>
    <t>','0',300,'00:00:00','0000-00-00',0,0,0,0,0,0,0,0,0,0,0,0,'QWVIOWCUF2AZKT','00:00:00','2021-6-16',0,0,'QWVIOS88F2AZKT','QWYI36BU9KVTQO','0','0','1','1','1','1','1','1','1','1','1','0',0;</t>
  </si>
  <si>
    <t>'4xkLQxJKIfJhCISb','</t>
  </si>
  <si>
    <t>N6RpMCPhIJPjgxAe</t>
  </si>
  <si>
    <t>','0',4150,'00:00:00','0000-00-00',0,0,0,0,0,0,0,0,0,0,0,0,'QWVIOWCUF2AZKT','00:00:00','2021-6-17',0,0,'QWVIOS88F2AZKT','QWYI36BU9KVTQO','0','0','1','1','1','1','1','1','1','1','1','0',0;</t>
  </si>
  <si>
    <t>'ok0NQkYJ8mcNFsK6','</t>
  </si>
  <si>
    <t>j3N7yvzvhkfFS343</t>
  </si>
  <si>
    <t>','0',400,'00:00:00','0000-00-00',0,0,0,0,0,0,0,0,0,0,0,0,'QWVIOWCUF2AZKT','00:00:00','2021-6-17',0,0,'QWVIOS88F2AZKT','QWYI36BU9KVTQO','0','0','1','1','1','1','1','1','1','1','1','0',0;</t>
  </si>
  <si>
    <t>'JOH1a1paEDLmcpBs','</t>
  </si>
  <si>
    <t>agTikjcfWJE1J172</t>
  </si>
  <si>
    <t>','0',500,'00:00:00','0000-00-00',0,0,0,0,0,0,0,0,0,0,0,0,'QWVIOWCUF2AZKT','00:00:00','2021-6-11',0,0,'QWVIOS88F2AZKT','QWYI36BU9KVTQO','0','0','1','1','1','1','1','1','1','1','1','0',0;</t>
  </si>
  <si>
    <t>'qMXOZEPDVKQFPjJl','</t>
  </si>
  <si>
    <t>o8UFnvQR44iDEHRG</t>
  </si>
  <si>
    <t>','0',1400,'00:00:00','0000-00-00',0,0,0,0,0,0,0,0,0,0,0,0,'QWVIOWCUF2AZKT','00:00:00','2021-9-02',0,0,'QWVIOS88F2AZKT','QWYI36BU9KVTQO','0','0','1','1','1','1','1','1','1','1','1','0',0;</t>
  </si>
  <si>
    <t>'C8dzEGJvbFoW4IcY','</t>
  </si>
  <si>
    <t>so6A6DeBJBd1Ppck</t>
  </si>
  <si>
    <t>','0',50,'00:00:00','0000-00-00',0,0,0,0,0,0,0,0,0,0,0,0,'QWVIOWCUF2AZKT','00:00:00','2021-5-13',0,0,'QWVIOS88F2AZKT','QWYI36BU9KVTQO','0','0','1','1','1','1','1','1','1','1','1','0',0;</t>
  </si>
  <si>
    <t>'t4ipMLI80FUfEFdU','</t>
  </si>
  <si>
    <t>TUH6HId0er24zvdY</t>
  </si>
  <si>
    <t>','0',100,'00:00:00','0000-00-00',0,0,0,0,0,0,0,0,0,0,0,0,'QWVIOWCUF2AZKT','00:00:00','2021-6-03',0,0,'QWVIOS88F2AZKT','QWYI36BU9KVTQO','0','0','1','1','1','1','1','1','1','1','1','0',0;</t>
  </si>
  <si>
    <t>'hZHCdlAQiEx4lzCm','</t>
  </si>
  <si>
    <t>XPDjeTj2UM7yiOTD</t>
  </si>
  <si>
    <t>','0',250,'00:00:00','0000-00-00',0,0,0,0,0,0,0,0,0,0,0,0,'QWVIOWCUF2AZKT','00:00:00','2021-5-20',0,0,'QWVIOS88F2AZKT','QWYI36BU9KVTQO','0','0','1','1','1','1','1','1','1','1','1','0',0;</t>
  </si>
  <si>
    <t>'OCusvWDZrzgP8HD0','</t>
  </si>
  <si>
    <t>WlxznFyCfXDcF8CW</t>
  </si>
  <si>
    <t>','0',1100,'00:00:00','0000-00-00',0,0,0,0,0,0,0,0,0,0,0,0,'QWVIOWCUF2AZKT','00:00:00','2021-9-01',0,0,'QWVIOS88F2AZKT','QWYI36BU9KVTQO','0','0','1','1','1','1','1','1','1','1','1','0',0;</t>
  </si>
  <si>
    <t>'A33IJwSQA15PgQ66','</t>
  </si>
  <si>
    <t>qhHFhVUpuuhipB8x</t>
  </si>
  <si>
    <t>','0',11450,'00:00:00','0000-00-00',0,0,0,0,0,0,0,0,0,0,0,0,'QWVIOWCUF2AZKT','00:00:00','2021-5-19',0,0,'QWVIOS88F2AZKT','QWYI36BU9KVTQO','0','0','1','1','1','1','1','1','1','1','1','0',0;</t>
  </si>
  <si>
    <t>'MGm1UClXtuYJu7a7','</t>
  </si>
  <si>
    <t>uo8XXs2WWYSw3zVB</t>
  </si>
  <si>
    <t>','0',2100,'00:00:00','0000-00-00',0,0,0,0,0,0,0,0,0,0,0,0,'QWVIOWCUF2AZKT','00:00:00','2021-9-08',0,0,'QWVIOS88F2AZKT','QWYI36BU9KVTQO','0','0','1','1','1','1','1','1','1','1','1','0',0;</t>
  </si>
  <si>
    <t>'HulWkyB53ZsfOOC2','</t>
  </si>
  <si>
    <t>dG2owDdcagoebHhC</t>
  </si>
  <si>
    <t>','0',250,'00:00:00','0000-00-00',0,0,0,0,0,0,0,0,0,0,0,0,'QWVIOWCUF2AZKT','00:00:00','2021-5-14',0,0,'QWVIOS88F2AZKT','QWYI36BU9KVTQO','0','0','1','1','1','1','1','1','1','1','1','0',0;</t>
  </si>
  <si>
    <t>'HRFb1inqHMPY9jBA','</t>
  </si>
  <si>
    <t>cqkuBvgSvZ1KfEhE</t>
  </si>
  <si>
    <t>','0',6500,'00:00:00','0000-00-00',0,0,0,0,0,0,0,0,0,0,0,0,'QWVIOWCUF2AZKT','00:00:00','2021-9-08',0,0,'QWVIOS88F2AZKT','QWYI36BU9KVTQO','0','0','1','1','1','1','1','1','1','1','1','0',0;</t>
  </si>
  <si>
    <t>'Q5MTqfG0vnRe0fe7','</t>
  </si>
  <si>
    <t>ldyoP4sxGxkPdRZx</t>
  </si>
  <si>
    <t>','0',900,'00:00:00','0000-00-00',0,0,0,0,0,0,0,0,0,0,0,0,'QWVIOWCUF2AZKT','00:00:00','2021-9-02',0,0,'QWVIOS88F2AZKT','QWYI36BU9KVTQO','0','0','1','1','1','1','1','1','1','1','1','0',0;</t>
  </si>
  <si>
    <t>'2stBRMx9JBQdv1Y6','</t>
  </si>
  <si>
    <t>UdCiXUQxWQ9pU2at</t>
  </si>
  <si>
    <t>','0',1900,'00:00:00','0000-00-00',0,0,0,0,0,0,0,0,0,0,0,0,'QWVIOWCUF2AZKT','00:00:00','2021-9-01',0,0,'QWVIOS88F2AZKT','QWYI36BU9KVTQO','0','0','1','1','1','1','1','1','1','1','1','0',0;</t>
  </si>
  <si>
    <t>'Atsb6KXS1GVZDL6r','</t>
  </si>
  <si>
    <t>xMZDAu4Rou0OW3na</t>
  </si>
  <si>
    <t>','0',1957,'00:00:00','0000-00-00',0,0,0,0,0,0,0,0,0,0,0,0,'QWVIOWCUF2AZKT','00:00:00','2021-8-19',0,0,'QWVIOS88F2AZKT','QWYI36BU9KVTQO','0','0','1','1','1','1','1','1','1','1','1','0',0;</t>
  </si>
  <si>
    <t>'hpCZfQC7rEdq52rh','</t>
  </si>
  <si>
    <t>WRbddtUyaqF5TU9u</t>
  </si>
  <si>
    <t>','0',50,'00:00:00','0000-00-00',0,0,0,0,0,0,0,0,0,0,0,0,'QWVIOWCUF2AZKT','00:00:00','2021-6-11',0,0,'QWVIOS88F2AZKT','QWYI36BU9KVTQO','0','0','1','1','1','1','1','1','1','1','1','0',0;</t>
  </si>
  <si>
    <t>'H76Ap9MhxYjMOxdi','</t>
  </si>
  <si>
    <t>VsBhigVEVCsiXbVu</t>
  </si>
  <si>
    <t>','0',2100,'00:00:00','0000-00-00',0,0,0,0,0,0,0,0,0,0,0,0,'QWVIOWCUF2AZKT','00:00:00','2021-7-07',0,0,'QWVIOS88F2AZKT','QWYI36BU9KVTQO','0','0','1','1','1','1','1','1','1','1','1','0',0;</t>
  </si>
  <si>
    <t>'bOSlwhZjGDRqoNLl','</t>
  </si>
  <si>
    <t>gfpxztgCzqBmHYe4</t>
  </si>
  <si>
    <t>','0',200,'00:00:00','0000-00-00',0,0,0,0,0,0,0,0,0,0,0,0,'QWVIOWCUF2AZKT','00:00:00','2021-2-15',0,0,'QWVIOS88F2AZKT','QWYI36BU9KVTQO','0','0','1','1','1','1','1','1','1','1','1','0',0;</t>
  </si>
  <si>
    <t>'v3quK2ruOi5rWq4T','</t>
  </si>
  <si>
    <t>F7mzaS1iNj6lITp1</t>
  </si>
  <si>
    <t>','0',200,'00:00:00','0000-00-00',0,0,0,0,0,0,0,0,0,0,0,0,'QWVIOWCUF2AZKT','00:00:00','2021-8-28',0,0,'QWVIOS88F2AZKT','QWYI36BU9KVTQO','0','0','1','1','1','1','1','1','1','1','1','0',0;</t>
  </si>
  <si>
    <t>'zl3i5AlkeaWBxcLu','</t>
  </si>
  <si>
    <t>rmfbpcQNpEQnjyp4</t>
  </si>
  <si>
    <t>','0',100,'00:00:00','0000-00-00',0,0,0,0,0,0,0,0,0,0,0,0,'QWVIOWCUF2AZKT','00:00:00','2021-8-31',0,0,'QWVIOS88F2AZKT','QWYI36BU9KVTQO','0','0','1','1','1','1','1','1','1','1','1','0',0;</t>
  </si>
  <si>
    <t>'ku6yrAEBK753nFYo','</t>
  </si>
  <si>
    <t>JbrcSfmB879eObEQ</t>
  </si>
  <si>
    <t>','0',1200,'00:00:00','0000-00-00',0,0,0,0,0,0,0,0,0,0,0,0,'QWVIOWCUF2AZKT','00:00:00','2021-9-30',0,0,'QWVIOS88F2AZKT','QWYI36BU9KVTQO','0','0','1','1','1','1','1','1','1','1','1','0',0;</t>
  </si>
  <si>
    <t>'KxWCljUpYSs1QZdZ','</t>
  </si>
  <si>
    <t>o5QFwA5ao05PEmtX</t>
  </si>
  <si>
    <t>','0',100,'00:00:00','0000-00-00',0,0,0,0,0,0,0,0,0,0,0,0,'QWVIOWCUF2AZKT','00:00:00','2021-8-03',0,0,'QWVIOS88F2AZKT','QWYI36BU9KVTQO','0','0','1','1','1','1','1','1','1','1','1','0',0;</t>
  </si>
  <si>
    <t>'kqMrczsX2mCKSjXg','</t>
  </si>
  <si>
    <t>iaJglGowKjzT7czH</t>
  </si>
  <si>
    <t>','0',200,'00:00:00','0000-00-00',0,0,0,0,0,0,0,0,0,0,0,0,'QWVIOWCUF2AZKT','00:00:00','2021-8-31',0,0,'QWVIOS88F2AZKT','QWYI36BU9KVTQO','0','0','1','1','1','1','1','1','1','1','1','0',0;</t>
  </si>
  <si>
    <t>'kccs8hJnsEFQqmm5','</t>
  </si>
  <si>
    <t>30pBL7s09bVdZ8bP</t>
  </si>
  <si>
    <t>','0',100,'00:00:00','0000-00-00',0,0,0,0,0,0,0,0,0,0,0,0,'QWVIOWCUF2AZKT','00:00:00','2021-9-01',0,0,'QWVIOS88F2AZKT','QWYI36BU9KVTQO','0','0','1','1','1','1','1','1','1','1','1','0',0;</t>
  </si>
  <si>
    <t>'sFfXw2tZkVF65x8Q','</t>
  </si>
  <si>
    <t>2zhT25jBsoMVmsSB</t>
  </si>
  <si>
    <t>','0',5175,'00:00:00','0000-00-00',0,0,0,0,0,0,0,0,0,0,0,0,'QWVIOWCUF2AZKT','00:00:00','2021-9-03',0,0,'QWVIOS88F2AZKT','QWYI36BU9KVTQO','0','0','1','1','1','1','1','1','1','1','1','0',0;</t>
  </si>
  <si>
    <t>'KrhMqmEI7bkFZ8QD','</t>
  </si>
  <si>
    <t>pHEwdKaVEdIzNanB</t>
  </si>
  <si>
    <t>','0',100,'00:00:00','0000-00-00',0,0,0,0,0,0,0,0,0,0,0,0,'QWVIOWCUF2AZKT','00:00:00','2021-9-03',0,0,'QWVIOS88F2AZKT','QWYI36BU9KVTQO','0','0','1','1','1','1','1','1','1','1','1','0',0;</t>
  </si>
  <si>
    <t>'RQ0XPUlQ1pPOw5PK','</t>
  </si>
  <si>
    <t>fH60HWUFGSZwRrv7</t>
  </si>
  <si>
    <t>','0',7400,'00:00:00','0000-00-00',0,0,0,0,0,0,0,0,0,0,0,0,'QWVIOWCUF2AZKT','00:00:00','2021-9-02',0,0,'QWVIOS88F2AZKT','QWYI36BU9KVTQO','0','0','1','1','1','1','1','1','1','1','1','0',0;</t>
  </si>
  <si>
    <t>'jqe8JHsqRCujFoDE','</t>
  </si>
  <si>
    <t>GV4yFsWB1Sx7AAsb</t>
  </si>
  <si>
    <t>','0',1100,'00:00:00','0000-00-00',0,0,0,0,0,0,0,0,0,0,0,0,'QWVIOWCUF2AZKT','00:00:00','2021-9-07',0,0,'QWVIOS88F2AZKT','QWYI36BU9KVTQO','0','0','1','1','1','1','1','1','1','1','1','0',0;</t>
  </si>
  <si>
    <t>'q7NdjhYNUJ7GnapC','</t>
  </si>
  <si>
    <t>XZMsJTrNIjLKfbKy</t>
  </si>
  <si>
    <t>'rpzrwErrj1bzbpNm','</t>
  </si>
  <si>
    <t>P2czLvuA3FUiQDkf</t>
  </si>
  <si>
    <t>','0',3100,'00:00:00','0000-00-00',0,0,0,0,0,0,0,0,0,0,0,0,'QWVIOWCUF2AZKT','00:00:00','2021-9-20',0,0,'QWVIOS88F2AZKT','QWYI36BU9KVTQO','0','0','1','1','1','1','1','1','1','1','1','0',0;</t>
  </si>
  <si>
    <t>'VcLiDS1cp2YQA8gG','</t>
  </si>
  <si>
    <t>0UYVEYEHT5EuMbvc</t>
  </si>
  <si>
    <t>','0',6650,'00:00:00','0000-00-00',0,0,0,0,0,0,0,0,0,0,0,0,'QWVIOWCUF2AZKT','00:00:00','2021-9-20',0,0,'QWVIOS88F2AZKT','QWYI36BU9KVTQO','0','0','1','1','1','1','1','1','1','1','1','0',0;</t>
  </si>
  <si>
    <t>'mvyWko9mFfkiVbNU','</t>
  </si>
  <si>
    <t>BPOMH63aglZM5TOu</t>
  </si>
  <si>
    <t>'pCGWU6BivZ9WLkHa','</t>
  </si>
  <si>
    <t>4ReXQYEjm8urAYRm</t>
  </si>
  <si>
    <t>'TwJYOUez1VyKBBnb','</t>
  </si>
  <si>
    <t>EoDs5Xwh4YtTZyi3</t>
  </si>
  <si>
    <t>'01gQRdaQV6hivqVi','</t>
  </si>
  <si>
    <t>5jPIgnk7waSH2jRI</t>
  </si>
  <si>
    <t>','0',3400,'00:00:00','0000-00-00',0,0,0,0,0,0,0,0,0,0,0,0,'QWVIOWCUF2AZKT','00:00:00','2021-9-20',0,0,'QWVIOS88F2AZKT','QWYI36BU9KVTQO','0','0','1','1','1','1','1','1','1','1','1','0',0;</t>
  </si>
  <si>
    <t>'JkpSTuocxqkPfJqk','</t>
  </si>
  <si>
    <t>ihVUCQGIIJz39qum</t>
  </si>
  <si>
    <t>','0',3850,'00:00:00','0000-00-00',0,0,0,0,0,0,0,0,0,0,0,0,'QWVIOWCUF2AZKT','00:00:00','2021-9-20',0,0,'QWVIOS88F2AZKT','QWYI36BU9KVTQO','0','0','1','1','1','1','1','1','1','1','1','0',0;</t>
  </si>
  <si>
    <t>'XHL63wmF9KWW4Ktc','</t>
  </si>
  <si>
    <t>XmwsJj1I8ZYYiVF3</t>
  </si>
  <si>
    <t>'BHKIf8Wt3ErITrka','</t>
  </si>
  <si>
    <t>w9Mwn4uIrJhJR0Ux</t>
  </si>
  <si>
    <t>'pvcxBoVvNBN3jNLp','</t>
  </si>
  <si>
    <t>RyR691PjWIFChFx0</t>
  </si>
  <si>
    <t>','0',6100,'00:00:00','0000-00-00',0,0,0,0,0,0,0,0,0,0,0,0,'QWVIOWCUF2AZKT','00:00:00','2021-9-20',0,0,'QWVIOS88F2AZKT','QWYI36BU9KVTQO','0','0','1','1','1','1','1','1','1','1','1','0',0;</t>
  </si>
  <si>
    <t>'12lmL2vkAT2vVyx5','</t>
  </si>
  <si>
    <t>nJS7eFdr17dzKBtH</t>
  </si>
  <si>
    <t>'z7ZLvdUtje2kAGg6','</t>
  </si>
  <si>
    <t>yCMcV1MPvTUCrI2n</t>
  </si>
  <si>
    <t>'y3kceZktkJfyD48C','</t>
  </si>
  <si>
    <t>pXb9tVzQbIiy3DwE</t>
  </si>
  <si>
    <t>'bR6AvgJNDAm99DDe','</t>
  </si>
  <si>
    <t>XfMfNt03k2GXspKV</t>
  </si>
  <si>
    <t>'VWP8Dl5GF13urwNb','</t>
  </si>
  <si>
    <t>H4OfTnj44HwZndY3</t>
  </si>
  <si>
    <t>','0',3450,'00:00:00','0000-00-00',0,0,0,0,0,0,0,0,0,0,0,0,'QWVIOWCUF2AZKT','00:00:00','2021-9-20',0,0,'QWVIOS88F2AZKT','QWYI36BU9KVTQO','0','0','1','1','1','1','1','1','1','1','1','0',0;</t>
  </si>
  <si>
    <t>'AlhmSJyYpz8yPLHt','</t>
  </si>
  <si>
    <t>rUxrpsfn2uXKGo0q</t>
  </si>
  <si>
    <t>'okp9l8LxfAs5kDnz','</t>
  </si>
  <si>
    <t>kDRb5YpMiDGogC8U</t>
  </si>
  <si>
    <t>'zNWWbvw0NkvTdmW5','</t>
  </si>
  <si>
    <t>kfdnOq9nErQoxgro</t>
  </si>
  <si>
    <t>','0',600,'00:00:00','0000-00-00',0,0,0,0,0,0,0,0,0,0,0,0,'QWVIOWCUF2AZKT','00:00:00','2021-9-20',0,0,'QWVIOS88F2AZKT','QWYI36BU9KVTQO','0','0','1','1','1','1','1','1','1','1','1','0',0;</t>
  </si>
  <si>
    <t>'rhG1XILWOrwu6zlW','</t>
  </si>
  <si>
    <t>u3mmLNcaYXSbP5OT</t>
  </si>
  <si>
    <t>'WvG7A0L6jAUZC3MX','</t>
  </si>
  <si>
    <t>4zgzG4nDdEcKI33v</t>
  </si>
  <si>
    <t>'RJetwqmQoNgNSPH2','</t>
  </si>
  <si>
    <t>PtogHauSBgPzg35a</t>
  </si>
  <si>
    <t>'YiO8cy8lsijFDCdp','</t>
  </si>
  <si>
    <t>t9NhruoRFxiA0nUq</t>
  </si>
  <si>
    <t>'RheOzoGDnmWuASfp','</t>
  </si>
  <si>
    <t>3NPtjOK5OaS9XZc9</t>
  </si>
  <si>
    <t>','0',3500,'00:00:00','0000-00-00',0,0,0,0,0,0,0,0,0,0,0,0,'QWVIOWCUF2AZKT','00:00:00','2021-9-20',0,0,'QWVIOS88F2AZKT','QWYI36BU9KVTQO','0','0','1','1','1','1','1','1','1','1','1','0',0;</t>
  </si>
  <si>
    <t>','0',250,'00:00:00','0000-00-00',0,0,0,0,0,0,0,0,0,0,0,0,'QWVIOWCUF2AZKT','00:00:00','2021-9-2',0,0,'QWVIOS88F2AZKT','QWYI36BU9KVTQO','0','0','1','1','1','1','1','1','1','1','1','0',0;</t>
  </si>
  <si>
    <t>','0',100,'00:00:00','0000-00-00',0,0,0,0,0,0,0,0,0,0,0,0,'QWVIOWCUF2AZKT','00:00:00','2021-8-16',0,0,'QWVIOS88F2AZKT','QWYI36BU9KVTQO','0','0','1','1','1','1','1','1','1','1','1','0',0;</t>
  </si>
  <si>
    <t>','0',250,'00:00:00','0000-00-00',0,0,0,0,0,0,0,0,0,0,0,0,'QWVIOWCUF2AZKT','00:00:00','2021-8-11',0,0,'QWVIOS88F2AZKT','QWYI36BU9KVTQO','0','0','1','1','1','1','1','1','1','1','1','0',0;</t>
  </si>
  <si>
    <t>','0',300,'00:00:00','0000-00-00',0,0,0,0,0,0,0,0,0,0,0,0,'QWVIOWCUF2AZKT','00:00:00','2021-9-1',0,0,'QWVIOS88F2AZKT','QWYI36BU9KVTQO','0','0','1','1','1','1','1','1','1','1','1','0',0;</t>
  </si>
  <si>
    <t>','0',3800,'00:00:00','0000-00-00',0,0,0,0,0,0,0,0,0,0,0,0,'QWVIOWCUF2AZKT','00:00:00','2021-9-1',0,0,'QWVIOS88F2AZKT','QWYI36BU9KVTQO','0','0','1','1','1','1','1','1','1','1','1','0',0;</t>
  </si>
  <si>
    <t>','0',1450,'00:00:00','0000-00-00',0,0,0,0,0,0,0,0,0,0,0,0,'QWVIOWCUF2AZKT','00:00:00','2021-6-17',0,0,'QWVIOS88F2AZKT','QWYI36BU9KVTQO','0','0','1','1','1','1','1','1','1','1','1','0',0;</t>
  </si>
  <si>
    <t>','0',11500,'00:00:00','0000-00-00',0,0,0,0,0,0,0,0,0,0,0,0,'QWVIOWCUF2AZKT','00:00:00','2021-7-8',0,0,'QWVIOS88F2AZKT','QWYI36BU9KVTQO','0','0','1','1','1','1','1','1','1','1','1','0',0;</t>
  </si>
  <si>
    <t>','0',3800,'00:00:00','0000-00-00',0,0,0,0,0,0,0,0,0,0,0,0,'QWVIOWCUF2AZKT','00:00:00','2021-9-2',0,0,'QWVIOS88F2AZKT','QWYI36BU9KVTQO','0','0','1','1','1','1','1','1','1','1','1','0',0;</t>
  </si>
  <si>
    <t>','0',3400,'00:00:00','0000-00-00',0,0,0,0,0,0,0,0,0,0,0,0,'QWVIOWCUF2AZKT','00:00:00','2021-9-1',0,0,'QWVIOS88F2AZKT','QWYI36BU9KVTQO','0','0','1','1','1','1','1','1','1','1','1','0',0;</t>
  </si>
  <si>
    <t>','0',1400,'00:00:00','0000-00-00',0,0,0,0,0,0,0,0,0,0,0,0,'QWVIOWCUF2AZKT','00:00:00','2021-2-11',0,0,'QWVIOS88F2AZKT','QWYI36BU9KVTQO','0','0','1','1','1','1','1','1','1','1','1','0',0;</t>
  </si>
  <si>
    <t>','0',3500,'00:00:00','0000-00-00',0,0,0,0,0,0,0,0,0,0,0,0,'QWVIOWCUF2AZKT','00:00:00','2021-8-19',0,0,'QWVIOS88F2AZKT','QWYI36BU9KVTQO','0','0','1','1','1','1','1','1','1','1','1','0',0;</t>
  </si>
  <si>
    <t>','0',2650,'00:00:00','0000-00-00',0,0,0,0,0,0,0,0,0,0,0,0,'QWVIOWCUF2AZKT','00:00:00','2021-9-1',0,0,'QWVIOS88F2AZKT','QWYI36BU9KVTQO','0','0','1','1','1','1','1','1','1','1','1','0',0;</t>
  </si>
  <si>
    <t>','0',600,'00:00:00','0000-00-00',0,0,0,0,0,0,0,0,0,0,0,0,'QWVIOWCUF2AZKT','00:00:00','2021-9-2',0,0,'QWVIOS88F2AZKT','QWYI36BU9KVTQO','0','0','1','1','1','1','1','1','1','1','1','0',0;</t>
  </si>
  <si>
    <t>','0',5800,'00:00:00','0000-00-00',0,0,0,0,0,0,0,0,0,0,0,0,'QWVIOWCUF2AZKT','00:00:00','2021-8-26',0,0,'QWVIOS88F2AZKT','QWYI36BU9KVTQO','0','0','1','1','1','1','1','1','1','1','1','0',0;</t>
  </si>
  <si>
    <t>','0',800,'00:00:00','0000-00-00',0,0,0,0,0,0,0,0,0,0,0,0,'QWVIOWCUF2AZKT','00:00:00','2021-9-1',0,0,'QWVIOS88F2AZKT','QWYI36BU9KVTQO','0','0','1','1','1','1','1','1','1','1','1','0',0;</t>
  </si>
  <si>
    <t>','0',800,'00:00:00','0000-00-00',0,0,0,0,0,0,0,0,0,0,0,0,'QWVIOWCUF2AZKT','00:00:00','2021-8-18',0,0,'QWVIOS88F2AZKT','QWYI36BU9KVTQO','0','0','1','1','1','1','1','1','1','1','1','0',0;</t>
  </si>
  <si>
    <t>','0',500,'00:00:00','0000-00-00',0,0,0,0,0,0,0,0,0,0,0,0,'QWVIOWCUF2AZKT','00:00:00','2021-8-12',0,0,'QWVIOS88F2AZKT','QWYI36BU9KVTQO','0','0','1','1','1','1','1','1','1','1','1','0',0;</t>
  </si>
  <si>
    <t>','0',2960,'00:00:00','0000-00-00',0,0,0,0,0,0,0,0,0,0,0,0,'QWVIOWCUF2AZKT','00:00:00','2021-8-4',0,0,'QWVIOS88F2AZKT','QWYI36BU9KVTQO','0','0','1','1','1','1','1','1','1','1','1','0',0;</t>
  </si>
  <si>
    <t>','0',700,'00:00:00','0000-00-00',0,0,0,0,0,0,0,0,0,0,0,0,'QWVIOWCUF2AZKT','00:00:00','2021-9-1',0,0,'QWVIOS88F2AZKT','QWYI36BU9KVTQO','0','0','1','1','1','1','1','1','1','1','1','0',0;</t>
  </si>
  <si>
    <t>','0',1200,'00:00:00','0000-00-00',0,0,0,0,0,0,0,0,0,0,0,0,'QWVIOWCUF2AZKT','00:00:00','2021-9-2',0,0,'QWVIOS88F2AZKT','QWYI36BU9KVTQO','0','0','1','1','1','1','1','1','1','1','1','0',0;</t>
  </si>
  <si>
    <t>','0',2000,'00:00:00','0000-00-00',0,0,0,0,0,0,0,0,0,0,0,0,'QWVIOWCUF2AZKT','00:00:00','2021-8-8',0,0,'QWVIOS88F2AZKT','QWYI36BU9KVTQO','0','0','1','1','1','1','1','1','1','1','1','0',0;</t>
  </si>
  <si>
    <t>','0',1500,'00:00:00','0000-00-00',0,0,0,0,0,0,0,0,0,0,0,0,'QWVIOWCUF2AZKT','00:00:00','2021-9-2',0,0,'QWVIOS88F2AZKT','QWYI36BU9KVTQO','0','0','1','1','1','1','1','1','1','1','1','0',0;</t>
  </si>
  <si>
    <t>','0',700,'00:00:00','0000-00-00',0,0,0,0,0,0,0,0,0,0,0,0,'QWVIOWCUF2AZKT','00:00:00','2021-9-2',0,0,'QWVIOS88F2AZKT','QWYI36BU9KVTQO','0','0','1','1','1','1','1','1','1','1','1','0',0;</t>
  </si>
  <si>
    <t>','0',1300,'00:00:00','0000-00-00',0,0,0,0,0,0,0,0,0,0,0,0,'QWVIOWCUF2AZKT','00:00:00','2021-9-1',0,0,'QWVIOS88F2AZKT','QWYI36BU9KVTQO','0','0','1','1','1','1','1','1','1','1','1','0',0;</t>
  </si>
  <si>
    <t>','0',1700,'00:00:00','0000-00-00',0,0,0,0,0,0,0,0,0,0,0,0,'QWVIOWCUF2AZKT','00:00:00','2021-9-2',0,0,'QWVIOS88F2AZKT','QWYI36BU9KVTQO','0','0','1','1','1','1','1','1','1','1','1','0',0;</t>
  </si>
  <si>
    <t>','0',1800,'00:00:00','0000-00-00',0,0,0,0,0,0,0,0,0,0,0,0,'QWVIOWCUF2AZKT','00:00:00','2021-9-2',0,0,'QWVIOS88F2AZKT','QWYI36BU9KVTQO','0','0','1','1','1','1','1','1','1','1','1','0',0;</t>
  </si>
  <si>
    <t>','0',2700,'00:00:00','0000-00-00',0,0,0,0,0,0,0,0,0,0,0,0,'QWVIOWCUF2AZKT','00:00:00','2021-9-2',0,0,'QWVIOS88F2AZKT','QWYI36BU9KVTQO','0','0','1','1','1','1','1','1','1','1','1','0',0;</t>
  </si>
  <si>
    <t>','0',2000,'00:00:00','0000-00-00',0,0,0,0,0,0,0,0,0,0,0,0,'QWVIOWCUF2AZKT','00:00:00','2021-9-2',0,0,'QWVIOS88F2AZKT','QWYI36BU9KVTQO','0','0','1','1','1','1','1','1','1','1','1','0',0;</t>
  </si>
  <si>
    <t>','0',2000,'00:00:00','0000-00-00',0,0,0,0,0,0,0,0,0,0,0,0,'QWVIOWCUF2AZKT','00:00:00','2021-9-1',0,0,'QWVIOS88F2AZKT','QWYI36BU9KVTQO','0','0','1','1','1','1','1','1','1','1','1','0',0;</t>
  </si>
  <si>
    <t>','0',5400,'00:00:00','0000-00-00',0,0,0,0,0,0,0,0,0,0,0,0,'QWVIOWCUF2AZKT','00:00:00','2021-9-2',0,0,'QWVIOS88F2AZKT','QWYI36BU9KVTQO','0','0','1','1','1','1','1','1','1','1','1','0',0;</t>
  </si>
  <si>
    <t>','0',2200,'00:00:00','0000-00-00',0,0,0,0,0,0,0,0,0,0,0,0,'QWVIOWCUF2AZKT','00:00:00','2021-9-1',0,0,'QWVIOS88F2AZKT','QWYI36BU9KVTQO','0','0','1','1','1','1','1','1','1','1','1','0',0;</t>
  </si>
  <si>
    <t>','0',1350,'00:00:00','0000-00-00',0,0,0,0,0,0,0,0,0,0,0,0,'QWVIOWCUF2AZKT','00:00:00','2021-9-2',0,0,'QWVIOS88F2AZKT','QWYI36BU9KVTQO','0','0','1','1','1','1','1','1','1','1','1','0',0;</t>
  </si>
  <si>
    <t>','0',2600,'00:00:00','0000-00-00',0,0,0,0,0,0,0,0,0,0,0,0,'QWVIOWCUF2AZKT','00:00:00','2021-9-1',0,0,'QWVIOS88F2AZKT','QWYI36BU9KVTQO','0','0','1','1','1','1','1','1','1','1','1','0',0;</t>
  </si>
  <si>
    <t>','0',2200,'00:00:00','0000-00-00',0,0,0,0,0,0,0,0,0,0,0,0,'QWVIOWCUF2AZKT','00:00:00','2021-8-18',0,0,'QWVIOS88F2AZKT','QWYI36BU9KVTQO','0','0','1','1','1','1','1','1','1','1','1','0',0;</t>
  </si>
  <si>
    <t>','0',1850,'00:00:00','0000-00-00',0,0,0,0,0,0,0,0,0,0,0,0,'QWVIOWCUF2AZKT','00:00:00','2021-9-2',0,0,'QWVIOS88F2AZKT','QWYI36BU9KVTQO','0','0','1','1','1','1','1','1','1','1','1','0',0;</t>
  </si>
  <si>
    <t>','0',3200,'00:00:00','0000-00-00',0,0,0,0,0,0,0,0,0,0,0,0,'QWVIOWCUF2AZKT','00:00:00','2021-9-2',0,0,'QWVIOS88F2AZKT','QWYI36BU9KVTQO','0','0','1','1','1','1','1','1','1','1','1','0',0;</t>
  </si>
  <si>
    <t>','0',2100,'00:00:00','0000-00-00',0,0,0,0,0,0,0,0,0,0,0,0,'QWVIOWCUF2AZKT','00:00:00','2021-9-1',0,0,'QWVIOS88F2AZKT','QWYI36BU9KVTQO','0','0','1','1','1','1','1','1','1','1','1','0',0;</t>
  </si>
  <si>
    <t>','0',7300,'00:00:00','0000-00-00',0,0,0,0,0,0,0,0,0,0,0,0,'QWVIOWCUF2AZKT','00:00:00','2021-9-1',0,0,'QWVIOS88F2AZKT','QWYI36BU9KVTQO','0','0','1','1','1','1','1','1','1','1','1','0',0;</t>
  </si>
  <si>
    <t>','0',2400,'00:00:00','0000-00-00',0,0,0,0,0,0,0,0,0,0,0,0,'QWVIOWCUF2AZKT','00:00:00','2021-9-1',0,0,'QWVIOS88F2AZKT','QWYI36BU9KVTQO','0','0','1','1','1','1','1','1','1','1','1','0',0;</t>
  </si>
  <si>
    <t>','0',2800,'00:00:00','0000-00-00',0,0,0,0,0,0,0,0,0,0,0,0,'QWVIOWCUF2AZKT','00:00:00','2021-9-2',0,0,'QWVIOS88F2AZKT','QWYI36BU9KVTQO','0','0','1','1','1','1','1','1','1','1','1','0',0;</t>
  </si>
  <si>
    <t>','0',2200,'00:00:00','0000-00-00',0,0,0,0,0,0,0,0,0,0,0,0,'QWVIOWCUF2AZKT','00:00:00','2021-9-2',0,0,'QWVIOS88F2AZKT','QWYI36BU9KVTQO','0','0','1','1','1','1','1','1','1','1','1','0',0;</t>
  </si>
  <si>
    <t>','0',5000,'00:00:00','0000-00-00',0,0,0,0,0,0,0,0,0,0,0,0,'QWVIOWCUF2AZKT','00:00:00','2021-8-19',0,0,'QWVIOS88F2AZKT','QWYI36BU9KVTQO','0','0','1','1','1','1','1','1','1','1','1','0',0;</t>
  </si>
  <si>
    <t>','0',3200,'00:00:00','0000-00-00',0,0,0,0,0,0,0,0,0,0,0,0,'QWVIOWCUF2AZKT','00:00:00','2021-8-2',0,0,'QWVIOS88F2AZKT','QWYI36BU9KVTQO','0','0','1','1','1','1','1','1','1','1','1','0',0;</t>
  </si>
  <si>
    <t>','0',2800,'00:00:00','0000-00-00',0,0,0,0,0,0,0,0,0,0,0,0,'QWVIOWCUF2AZKT','00:00:00','2021-9-1',0,0,'QWVIOS88F2AZKT','QWYI36BU9KVTQO','0','0','1','1','1','1','1','1','1','1','1','0',0;</t>
  </si>
  <si>
    <t>','0',2200,'00:00:00','0000-00-00',0,0,0,0,0,0,0,0,0,0,0,0,'QWVIOWCUF2AZKT','00:00:00','2021-8-5',0,0,'QWVIOS88F2AZKT','QWYI36BU9KVTQO','0','0','1','1','1','1','1','1','1','1','1','0',0;</t>
  </si>
  <si>
    <t>','0',3050,'00:00:00','0000-00-00',0,0,0,0,0,0,0,0,0,0,0,0,'QWVIOWCUF2AZKT','00:00:00','2021-8-4',0,0,'QWVIOS88F2AZKT','QWYI36BU9KVTQO','0','0','1','1','1','1','1','1','1','1','1','0',0;</t>
  </si>
  <si>
    <t>','0',2900,'00:00:00','0000-00-00',0,0,0,0,0,0,0,0,0,0,0,0,'QWVIOWCUF2AZKT','00:00:00','2021-9-8',0,0,'QWVIOS88F2AZKT','QWYI36BU9KVTQO','0','0','1','1','1','1','1','1','1','1','1','0',0;</t>
  </si>
  <si>
    <t>','0',5200,'00:00:00','0000-00-00',0,0,0,0,0,0,0,0,0,0,0,0,'QWVIOWCUF2AZKT','00:00:00','2021-9-2',0,0,'QWVIOS88F2AZKT','QWYI36BU9KVTQO','0','0','1','1','1','1','1','1','1','1','1','0',0;</t>
  </si>
  <si>
    <t>','0',11200,'00:00:00','0000-00-00',0,0,0,0,0,0,0,0,0,0,0,0,'QWVIOWCUF2AZKT','00:00:00','2021-9-1',0,0,'QWVIOS88F2AZKT','QWYI36BU9KVTQO','0','0','1','1','1','1','1','1','1','1','1','0',0;</t>
  </si>
  <si>
    <t>','0',2300,'00:00:00','0000-00-00',0,0,0,0,0,0,0,0,0,0,0,0,'QWVIOWCUF2AZKT','00:00:00','2021-9-2',0,0,'QWVIOS88F2AZKT','QWYI36BU9KVTQO','0','0','1','1','1','1','1','1','1','1','1','0',0;</t>
  </si>
  <si>
    <t>','0',8000,'00:00:00','0000-00-00',0,0,0,0,0,0,0,0,0,0,0,0,'QWVIOWCUF2AZKT','00:00:00','2021-9-2',0,0,'QWVIOS88F2AZKT','QWYI36BU9KVTQO','0','0','1','1','1','1','1','1','1','1','1','0',0;</t>
  </si>
  <si>
    <t>','0',6200,'00:00:00','0000-00-00',0,0,0,0,0,0,0,0,0,0,0,0,'QWVIOWCUF2AZKT','00:00:00','2021-9-1',0,0,'QWVIOS88F2AZKT','QWYI36BU9KVTQO','0','0','1','1','1','1','1','1','1','1','1','0',0;</t>
  </si>
  <si>
    <t>','0',6800,'00:00:00','0000-00-00',0,0,0,0,0,0,0,0,0,0,0,0,'QWVIOWCUF2AZKT','00:00:00','2021-9-2',0,0,'QWVIOS88F2AZKT','QWYI36BU9KVTQO','0','0','1','1','1','1','1','1','1','1','1','0',0;</t>
  </si>
  <si>
    <t>','0',8850,'00:00:00','0000-00-00',0,0,0,0,0,0,0,0,0,0,0,0,'QWVIOWCUF2AZKT','00:00:00','2021-9-1',0,0,'QWVIOS88F2AZKT','QWYI36BU9KVTQO','0','0','1','1','1','1','1','1','1','1','1','0',0;</t>
  </si>
  <si>
    <t>','0',9400,'00:00:00','0000-00-00',0,0,0,0,0,0,0,0,0,0,0,0,'QWVIOWCUF2AZKT','00:00:00','2021-8-19',0,0,'QWVIOS88F2AZKT','QWYI36BU9KVTQO','0','0','1','1','1','1','1','1','1','1','1','0',0;</t>
  </si>
  <si>
    <t>','0',8700,'00:00:00','0000-00-00',0,0,0,0,0,0,0,0,0,0,0,0,'QWVIOWCUF2AZKT','00:00:00','2021-9-2',0,0,'QWVIOS88F2AZKT','QWYI36BU9KVTQO','0','0','1','1','1','1','1','1','1','1','1','0',0;</t>
  </si>
  <si>
    <t>','0',11300,'00:00:00','0000-00-00',0,0,0,0,0,0,0,0,0,0,0,0,'QWVIOWCUF2AZKT','00:00:00','2021-8-2',0,0,'QWVIOS88F2AZKT','QWYI36BU9KVTQO','0','0','1','1','1','1','1','1','1','1','1','0',0;</t>
  </si>
  <si>
    <t>','0',5600,'00:00:00','0000-00-00',0,0,0,0,0,0,0,0,0,0,0,0,'QWVIOWCUF2AZKT','00:00:00','2021-9-1',0,0,'QWVIOS88F2AZKT','QWYI36BU9KVTQO','0','0','1','1','1','1','1','1','1','1','1','0',0;</t>
  </si>
  <si>
    <t>','0',3600,'00:00:00','0000-00-00',0,0,0,0,0,0,0,0,0,0,0,0,'QWVIOWCUF2AZKT','00:00:00','2021-9-1',0,0,'QWVIOS88F2AZKT','QWYI36BU9KVTQO','0','0','1','1','1','1','1','1','1','1','1','0',0;</t>
  </si>
  <si>
    <t>','0',9730,'00:00:00','0000-00-00',0,0,0,0,0,0,0,0,0,0,0,0,'QWVIOWCUF2AZKT','00:00:00','2021-9-2',0,0,'QWVIOS88F2AZKT','QWYI36BU9KVTQO','0','0','1','1','1','1','1','1','1','1','1','0',0;</t>
  </si>
  <si>
    <t>','0',12500,'00:00:00','0000-00-00',0,0,0,0,0,0,0,0,0,0,0,0,'QWVIOWCUF2AZKT','00:00:00','2021-8-18',0,0,'QWVIOS88F2AZKT','QWYI36BU9KVTQO','0','0','1','1','1','1','1','1','1','1','1','0',0;</t>
  </si>
  <si>
    <t>','0',3420,'00:00:00','0000-00-00',0,0,0,0,0,0,0,0,0,0,0,0,'QWVIOWCUF2AZKT','00:00:00','2021-8-4',0,0,'QWVIOS88F2AZKT','QWYI36BU9KVTQO','0','0','1','1','1','1','1','1','1','1','1','0',0;</t>
  </si>
  <si>
    <t>','0',3800,'00:00:00','0000-00-00',0,0,0,0,0,0,0,0,0,0,0,0,'QWVIOWCUF2AZKT','00:00:00','2021-8-19',0,0,'QWVIOS88F2AZKT','QWYI36BU9KVTQO','0','0','1','1','1','1','1','1','1','1','1','0',0;</t>
  </si>
  <si>
    <t>','0',8900,'00:00:00','0000-00-00',0,0,0,0,0,0,0,0,0,0,0,0,'QWVIOWCUF2AZKT','00:00:00','2021-9-3',0,0,'QWVIOS88F2AZKT','QWYI36BU9KVTQO','0','0','1','1','1','1','1','1','1','1','1','0',0;</t>
  </si>
  <si>
    <t>','0',11200,'00:00:00','0000-00-00',0,0,0,0,0,0,0,0,0,0,0,0,'QWVIOWCUF2AZKT','00:00:00','2021-8-20',0,0,'QWVIOS88F2AZKT','QWYI36BU9KVTQO','0','0','1','1','1','1','1','1','1','1','1','0',0;</t>
  </si>
  <si>
    <t>','0',11500,'00:00:00','0000-00-00',0,0,0,0,0,0,0,0,0,0,0,0,'QWVIOWCUF2AZKT','00:00:00','2021-8-7',0,0,'QWVIOS88F2AZKT','QWYI36BU9KVTQO','0','0','1','1','1','1','1','1','1','1','1','0',0;</t>
  </si>
  <si>
    <t>','0',12200,'00:00:00','0000-00-00',0,0,0,0,0,0,0,0,0,0,0,0,'QWVIOWCUF2AZKT','00:00:00','2021-7-21',0,0,'QWVIOS88F2AZKT','QWYI36BU9KVTQO','0','0','1','1','1','1','1','1','1','1','1','0',0;</t>
  </si>
  <si>
    <t>','0',9700,'00:00:00','0000-00-00',0,0,0,0,0,0,0,0,0,0,0,0,'QWVIOWCUF2AZKT','00:00:00','2021-8-21',0,0,'QWVIOS88F2AZKT','QWYI36BU9KVTQO','0','0','1','1','1','1','1','1','1','1','1','0',0;</t>
  </si>
  <si>
    <t>','0',12300,'00:00:00','0000-00-00',0,0,0,0,0,0,0,0,0,0,0,0,'QWVIOWCUF2AZKT','00:00:00','2021-8-21',0,0,'QWVIOS88F2AZKT','QWYI36BU9KVTQO','0','0','1','1','1','1','1','1','1','1','1','0',0;</t>
  </si>
  <si>
    <t>','0',9400,'00:00:00','0000-00-00',0,0,0,0,0,0,0,0,0,0,0,0,'QWVIOWCUF2AZKT','00:00:00','2021-9-4',0,0,'QWVIOS88F2AZKT','QWYI36BU9KVTQO','0','0','1','1','1','1','1','1','1','1','1','0',0;</t>
  </si>
  <si>
    <t>','0',12200,'00:00:00','0000-00-00',0,0,0,0,0,0,0,0,0,0,0,0,'QWVIOWCUF2AZKT','00:00:00','2021-8-21',0,0,'QWVIOS88F2AZKT','QWYI36BU9KVTQO','0','0','1','1','1','1','1','1','1','1','1','0',0;</t>
  </si>
  <si>
    <t>','0',12300,'00:00:00','0000-00-00',0,0,0,0,0,0,0,0,0,0,0,0,'QWVIOWCUF2AZKT','00:00:00','2021-9-3',0,0,'QWVIOS88F2AZKT','QWYI36BU9KVTQO','0','0','1','1','1','1','1','1','1','1','1','0',0;</t>
  </si>
  <si>
    <t>','0',4900,'00:00:00','0000-00-00',0,0,0,0,0,0,0,0,0,0,0,0,'QWVIOWCUF2AZKT','00:00:00','2021-9-4',0,0,'QWVIOS88F2AZKT','QWYI36BU9KVTQO','0','0','1','1','1','1','1','1','1','1','1','0',0;</t>
  </si>
  <si>
    <t>','0',4600,'00:00:00','0000-00-00',0,0,0,0,0,0,0,0,0,0,0,0,'QWVIOWCUF2AZKT','00:00:00','2021-9-3',0,0,'QWVIOS88F2AZKT','QWYI36BU9KVTQO','0','0','1','1','1','1','1','1','1','1','1','0',0;</t>
  </si>
  <si>
    <t>','0',4400,'00:00:00','0000-00-00',0,0,0,0,0,0,0,0,0,0,0,0,'QWVIOWCUF2AZKT','00:00:00','2021-8-21',0,0,'QWVIOS88F2AZKT','QWYI36BU9KVTQO','0','0','1','1','1','1','1','1','1','1','1','0',0;</t>
  </si>
  <si>
    <t>','0',3400,'00:00:00','0000-00-00',0,0,0,0,0,0,0,0,0,0,0,0,'QWVIOWCUF2AZKT','00:00:00','2021-9-3',0,0,'QWVIOS88F2AZKT','QWYI36BU9KVTQO','0','0','1','1','1','1','1','1','1','1','1','0',0;</t>
  </si>
  <si>
    <t>','0',2600,'00:00:00','0000-00-00',0,0,0,0,0,0,0,0,0,0,0,0,'QWVIOWCUF2AZKT','00:00:00','2021-8-9',0,0,'QWVIOS88F2AZKT','QWYI36BU9KVTQO','0','0','1','1','1','1','1','1','1','1','1','0',0;</t>
  </si>
  <si>
    <t>','0',5000,'00:00:00','0000-00-00',0,0,0,0,0,0,0,0,0,0,0,0,'QWVIOWCUF2AZKT','00:00:00','2021-9-4',0,0,'QWVIOS88F2AZKT','QWYI36BU9KVTQO','0','0','1','1','1','1','1','1','1','1','1','0',0;</t>
  </si>
  <si>
    <t>','0',5300,'00:00:00','0000-00-00',0,0,0,0,0,0,0,0,0,0,0,0,'QWVIOWCUF2AZKT','00:00:00','2021-9-4',0,0,'QWVIOS88F2AZKT','QWYI36BU9KVTQO','0','0','1','1','1','1','1','1','1','1','1','0',0;</t>
  </si>
  <si>
    <t>','0',3800,'00:00:00','0000-00-00',0,0,0,0,0,0,0,0,0,0,0,0,'QWVIOWCUF2AZKT','00:00:00','2021-8-6',0,0,'QWVIOS88F2AZKT','QWYI36BU9KVTQO','0','0','1','1','1','1','1','1','1','1','1','0',0;</t>
  </si>
  <si>
    <t>','0',10850,'00:00:00','0000-00-00',0,0,0,0,0,0,0,0,0,0,0,0,'QWVIOWCUF2AZKT','00:00:00','2021-9-4',0,0,'QWVIOS88F2AZKT','QWYI36BU9KVTQO','0','0','1','1','1','1','1','1','1','1','1','0',0;</t>
  </si>
  <si>
    <t>','0',4000,'00:00:00','0000-00-00',0,0,0,0,0,0,0,0,0,0,0,0,'QWVIOWCUF2AZKT','00:00:00','2021-8-21',0,0,'QWVIOS88F2AZKT','QWYI36BU9KVTQO','0','0','1','1','1','1','1','1','1','1','1','0',0;</t>
  </si>
  <si>
    <t>','0',2000,'00:00:00','0000-00-00',0,0,0,0,0,0,0,0,0,0,0,0,'QWVIOWCUF2AZKT','00:00:00','2021-2-20',0,0,'QWVIOS88F2AZKT','QWYI36BU9KVTQO','0','0','1','1','1','1','1','1','1','1','1','0',0;</t>
  </si>
  <si>
    <t>','0',5900,'00:00:00','0000-00-00',0,0,0,0,0,0,0,0,0,0,0,0,'QWVIOWCUF2AZKT','00:00:00','2021-9-4',0,0,'QWVIOS88F2AZKT','QWYI36BU9KVTQO','0','0','1','1','1','1','1','1','1','1','1','0',0;</t>
  </si>
  <si>
    <t>','0',8600,'00:00:00','0000-00-00',0,0,0,0,0,0,0,0,0,0,0,0,'QWVIOWCUF2AZKT','00:00:00','2021-9-4',0,0,'QWVIOS88F2AZKT','QWYI36BU9KVTQO','0','0','1','1','1','1','1','1','1','1','1','0',0;</t>
  </si>
  <si>
    <t>','0',7250,'00:00:00','0000-00-00',0,0,0,0,0,0,0,0,0,0,0,0,'QWVIOWCUF2AZKT','00:00:00','2021-8-20',0,0,'QWVIOS88F2AZKT','QWYI36BU9KVTQO','0','0','1','1','1','1','1','1','1','1','1','0',0;</t>
  </si>
  <si>
    <t>','0',4500,'00:00:00','0000-00-00',0,0,0,0,0,0,0,0,0,0,0,0,'QWVIOWCUF2AZKT','00:00:00','2021-8-21',0,0,'QWVIOS88F2AZKT','QWYI36BU9KVTQO','0','0','1','1','1','1','1','1','1','1','1','0',0;</t>
  </si>
  <si>
    <t>','0',7000,'00:00:00','0000-00-00',0,0,0,0,0,0,0,0,0,0,0,0,'QWVIOWCUF2AZKT','00:00:00','2021-9-3',0,0,'QWVIOS88F2AZKT','QWYI36BU9KVTQO','0','0','1','1','1','1','1','1','1','1','1','0',0;</t>
  </si>
  <si>
    <t>','0',4200,'00:00:00','0000-00-00',0,0,0,0,0,0,0,0,0,0,0,0,'QWVIOWCUF2AZKT','00:00:00','2021-8-6',0,0,'QWVIOS88F2AZKT','QWYI36BU9KVTQO','0','0','1','1','1','1','1','1','1','1','1','0',0;</t>
  </si>
  <si>
    <t>','0',12500,'00:00:00','0000-00-00',0,0,0,0,0,0,0,0,0,0,0,0,'QWVIOWCUF2AZKT','00:00:00','2021-8-6',0,0,'QWVIOS88F2AZKT','QWYI36BU9KVTQO','0','0','1','1','1','1','1','1','1','1','1','0',0;</t>
  </si>
  <si>
    <t>','0',450,'00:00:00','0000-00-00',0,0,0,0,0,0,0,0,0,0,0,0,'QWVIOWCUF2AZKT','00:00:00','2021-9-3',0,0,'QWVIOS88F2AZKT','QWYI36BU9KVTQO','0','0','1','1','1','1','1','1','1','1','1','0',0;</t>
  </si>
  <si>
    <t>','0',800,'00:00:00','0000-00-00',0,0,0,0,0,0,0,0,0,0,0,0,'QWVIOWCUF2AZKT','00:00:00','2021-9-4',0,0,'QWVIOS88F2AZKT','QWYI36BU9KVTQO','0','0','1','1','1','1','1','1','1','1','1','0',0;</t>
  </si>
  <si>
    <t>','0',700,'00:00:00','0000-00-00',0,0,0,0,0,0,0,0,0,0,0,0,'QWVIOWCUF2AZKT','00:00:00','2021-8-27',0,0,'QWVIOS88F2AZKT','QWYI36BU9KVTQO','0','0','1','1','1','1','1','1','1','1','1','0',0;</t>
  </si>
  <si>
    <t>','0',1400,'00:00:00','0000-00-00',0,0,0,0,0,0,0,0,0,0,0,0,'QWVIOWCUF2AZKT','00:00:00','2021-9-4',0,0,'QWVIOS88F2AZKT','QWYI36BU9KVTQO','0','0','1','1','1','1','1','1','1','1','1','0',0;</t>
  </si>
  <si>
    <t>','0',1300,'00:00:00','0000-00-00',0,0,0,0,0,0,0,0,0,0,0,0,'QWVIOWCUF2AZKT','00:00:00','2021-9-3',0,0,'QWVIOS88F2AZKT','QWYI36BU9KVTQO','0','0','1','1','1','1','1','1','1','1','1','0',0;</t>
  </si>
  <si>
    <t>','0',1300,'00:00:00','0000-00-00',0,0,0,0,0,0,0,0,0,0,0,0,'QWVIOWCUF2AZKT','00:00:00','2021-8-20',0,0,'QWVIOS88F2AZKT','QWYI36BU9KVTQO','0','0','1','1','1','1','1','1','1','1','1','0',0;</t>
  </si>
  <si>
    <t>','0',1400,'00:00:00','0000-00-00',0,0,0,0,0,0,0,0,0,0,0,0,'QWVIOWCUF2AZKT','00:00:00','2021-9-3',0,0,'QWVIOS88F2AZKT','QWYI36BU9KVTQO','0','0','1','1','1','1','1','1','1','1','1','0',0;</t>
  </si>
  <si>
    <t>','0',2600,'00:00:00','0000-00-00',0,0,0,0,0,0,0,0,0,0,0,0,'QWVIOWCUF2AZKT','00:00:00','2021-9-4',0,0,'QWVIOS88F2AZKT','QWYI36BU9KVTQO','0','0','1','1','1','1','1','1','1','1','1','0',0;</t>
  </si>
  <si>
    <t>','0',6350,'00:00:00','0000-00-00',0,0,0,0,0,0,0,0,0,0,0,0,'QWVIOWCUF2AZKT','00:00:00','2021-8-20',0,0,'QWVIOS88F2AZKT','QWYI36BU9KVTQO','0','0','1','1','1','1','1','1','1','1','1','0',0;</t>
  </si>
  <si>
    <t>','0',1300,'00:00:00','0000-00-00',0,0,0,0,0,0,0,0,0,0,0,0,'QWVIOWCUF2AZKT','00:00:00','2021-8-21',0,0,'QWVIOS88F2AZKT','QWYI36BU9KVTQO','0','0','1','1','1','1','1','1','1','1','1','0',0;</t>
  </si>
  <si>
    <t>','0',2950,'00:00:00','0000-00-00',0,0,0,0,0,0,0,0,0,0,0,0,'QWVIOWCUF2AZKT','00:00:00','2021-7-3',0,0,'QWVIOS88F2AZKT','QWYI36BU9KVTQO','0','0','1','1','1','1','1','1','1','1','1','0',0;</t>
  </si>
  <si>
    <t>','0',700,'00:00:00','0000-00-00',0,0,0,0,0,0,0,0,0,0,0,0,'QWVIOWCUF2AZKT','00:00:00','2021-7-3',0,0,'QWVIOS88F2AZKT','QWYI36BU9KVTQO','0','0','1','1','1','1','1','1','1','1','1','0',0;</t>
  </si>
  <si>
    <t>','0',9100,'00:00:00','0000-00-00',0,0,0,0,0,0,0,0,0,0,0,0,'QWVIOWCUF2AZKT','00:00:00','2021-9-4',0,0,'QWVIOS88F2AZKT','QWYI36BU9KVTQO','0','0','1','1','1','1','1','1','1','1','1','0',0;</t>
  </si>
  <si>
    <t>','0',10400,'00:00:00','0000-00-00',0,0,0,0,0,0,0,0,0,0,0,0,'QWVIOWCUF2AZKT','00:00:00','2021-9-3',0,0,'QWVIOS88F2AZKT','QWYI36BU9KVTQO','0','0','1','1','1','1','1','1','1','1','1','0',0;</t>
  </si>
  <si>
    <t>','0',4700,'00:00:00','0000-00-00',0,0,0,0,0,0,0,0,0,0,0,0,'QWVIOWCUF2AZKT','00:00:00','2021-8-29',0,0,'QWVIOS88F2AZKT','QWYI36BU9KVTQO','0','0','1','1','1','1','1','1','1','1','1','0',0;</t>
  </si>
  <si>
    <t>','0',4000,'00:00:00','0000-00-00',0,0,0,0,0,0,0,0,0,0,0,0,'QWVIOWCUF2AZKT','00:00:00','2021-9-4',0,0,'QWVIOS88F2AZKT','QWYI36BU9KVTQO','0','0','1','1','1','1','1','1','1','1','1','0',0;</t>
  </si>
  <si>
    <t>','0',7100,'00:00:00','0000-00-00',0,0,0,0,0,0,0,0,0,0,0,0,'QWVIOWCUF2AZKT','00:00:00','2021-9-4',0,0,'QWVIOS88F2AZKT','QWYI36BU9KVTQO','0','0','1','1','1','1','1','1','1','1','1','0',0;</t>
  </si>
  <si>
    <t>','0',6150,'00:00:00','0000-00-00',0,0,0,0,0,0,0,0,0,0,0,0,'QWVIOWCUF2AZKT','00:00:00','2021-9-3',0,0,'QWVIOS88F2AZKT','QWYI36BU9KVTQO','0','0','1','1','1','1','1','1','1','1','1','0',0;</t>
  </si>
  <si>
    <t>','0',8800,'00:00:00','0000-00-00',0,0,0,0,0,0,0,0,0,0,0,0,'QWVIOWCUF2AZKT','00:00:00','2021-9-4',0,0,'QWVIOS88F2AZKT','QWYI36BU9KVTQO','0','0','1','1','1','1','1','1','1','1','1','0',0;</t>
  </si>
  <si>
    <t>','0',7400,'00:00:00','0000-00-00',0,0,0,0,0,0,0,0,0,0,0,0,'QWVIOWCUF2AZKT','00:00:00','2021-8-21',0,0,'QWVIOS88F2AZKT','QWYI36BU9KVTQO','0','0','1','1','1','1','1','1','1','1','1','0',0;</t>
  </si>
  <si>
    <t>','0',7900,'00:00:00','0000-00-00',0,0,0,0,0,0,0,0,0,0,0,0,'QWVIOWCUF2AZKT','00:00:00','2021-9-4',0,0,'QWVIOS88F2AZKT','QWYI36BU9KVTQO','0','0','1','1','1','1','1','1','1','1','1','0',0;</t>
  </si>
  <si>
    <t>','0',2500,'00:00:00','0000-00-00',0,0,0,0,0,0,0,0,0,0,0,0,'QWVIOWCUF2AZKT','00:00:00','2021-9-4',0,0,'QWVIOS88F2AZKT','QWYI36BU9KVTQO','0','0','1','1','1','1','1','1','1','1','1','0',0;</t>
  </si>
  <si>
    <t>','0',5930,'00:00:00','0000-00-00',0,0,0,0,0,0,0,0,0,0,0,0,'QWVIOWCUF2AZKT','00:00:00','2021-9-4',0,0,'QWVIOS88F2AZKT','QWYI36BU9KVTQO','0','0','1','1','1','1','1','1','1','1','1','0',0;</t>
  </si>
  <si>
    <t>','0',9200,'00:00:00','0000-00-00',0,0,0,0,0,0,0,0,0,0,0,0,'QWVIOWCUF2AZKT','00:00:00','2021-8-20',0,0,'QWVIOS88F2AZKT','QWYI36BU9KVTQO','0','0','1','1','1','1','1','1','1','1','1','0',0;</t>
  </si>
  <si>
    <t>','0',7000,'00:00:00','0000-00-00',0,0,0,0,0,0,0,0,0,0,0,0,'QWVIOWCUF2AZKT','00:00:00','2021-9-4',0,0,'QWVIOS88F2AZKT','QWYI36BU9KVTQO','0','0','1','1','1','1','1','1','1','1','1','0',0;</t>
  </si>
  <si>
    <t>','0',8200,'00:00:00','0000-00-00',0,0,0,0,0,0,0,0,0,0,0,0,'QWVIOWCUF2AZKT','00:00:00','2021-9-4',0,0,'QWVIOS88F2AZKT','QWYI36BU9KVTQO','0','0','1','1','1','1','1','1','1','1','1','0',0;</t>
  </si>
  <si>
    <t>','0',8600,'00:00:00','0000-00-00',0,0,0,0,0,0,0,0,0,0,0,0,'QWVIOWCUF2AZKT','00:00:00','2021-8-21',0,0,'QWVIOS88F2AZKT','QWYI36BU9KVTQO','0','0','1','1','1','1','1','1','1','1','1','0',0;</t>
  </si>
  <si>
    <t>','0',7050,'00:00:00','0000-00-00',0,0,0,0,0,0,0,0,0,0,0,0,'QWVIOWCUF2AZKT','00:00:00','2021-8-21',0,0,'QWVIOS88F2AZKT','QWYI36BU9KVTQO','0','0','1','1','1','1','1','1','1','1','1','0',0;</t>
  </si>
  <si>
    <t>','0',8600,'00:00:00','0000-00-00',0,0,0,0,0,0,0,0,0,0,0,0,'QWVIOWCUF2AZKT','00:00:00','2021-8-20',0,0,'QWVIOS88F2AZKT','QWYI36BU9KVTQO','0','0','1','1','1','1','1','1','1','1','1','0',0;</t>
  </si>
  <si>
    <t>','0',7700,'00:00:00','0000-00-00',0,0,0,0,0,0,0,0,0,0,0,0,'QWVIOWCUF2AZKT','00:00:00','2021-8-20',0,0,'QWVIOS88F2AZKT','QWYI36BU9KVTQO','0','0','1','1','1','1','1','1','1','1','1','0',0;</t>
  </si>
  <si>
    <t>','0',7800,'00:00:00','0000-00-00',0,0,0,0,0,0,0,0,0,0,0,0,'QWVIOWCUF2AZKT','00:00:00','2021-8-21',0,0,'QWVIOS88F2AZKT','QWYI36BU9KVTQO','0','0','1','1','1','1','1','1','1','1','1','0',0;</t>
  </si>
  <si>
    <t>','0',7200,'00:00:00','0000-00-00',0,0,0,0,0,0,0,0,0,0,0,0,'QWVIOWCUF2AZKT','00:00:00','2021-6-19',0,0,'QWVIOS88F2AZKT','QWYI36BU9KVTQO','0','0','1','1','1','1','1','1','1','1','1','0',0;</t>
  </si>
  <si>
    <t>','0',7600,'00:00:00','0000-00-00',0,0,0,0,0,0,0,0,0,0,0,0,'QWVIOWCUF2AZKT','00:00:00','2019-9-3',0,0,'QWVIOS88F2AZKT','QWYI36BU9KVTQO','0','0','1','1','1','1','1','1','1','1','1','0',0;</t>
  </si>
  <si>
    <t>','0',6700,'00:00:00','0000-00-00',0,0,0,0,0,0,0,0,0,0,0,0,'QWVIOWCUF2AZKT','00:00:00','2021-9-3',0,0,'QWVIOS88F2AZKT','QWYI36BU9KVTQO','0','0','1','1','1','1','1','1','1','1','1','0',0;</t>
  </si>
  <si>
    <t>','0',11800,'00:00:00','0000-00-00',0,0,0,0,0,0,0,0,0,0,0,0,'QWVIOWCUF2AZKT','00:00:00','2021-9-4',0,0,'QWVIOS88F2AZKT','QWYI36BU9KVTQO','0','0','1','1','1','1','1','1','1','1','1','0',0;</t>
  </si>
  <si>
    <t>','0',7700,'00:00:00','0000-00-00',0,0,0,0,0,0,0,0,0,0,0,0,'QWVIOWCUF2AZKT','00:00:00','2021-8-21',0,0,'QWVIOS88F2AZKT','QWYI36BU9KVTQO','0','0','1','1','1','1','1','1','1','1','1','0',0;</t>
  </si>
  <si>
    <t>','0',8850,'00:00:00','0000-00-00',0,0,0,0,0,0,0,0,0,0,0,0,'QWVIOWCUF2AZKT','00:00:00','2021-9-3',0,0,'QWVIOS88F2AZKT','QWYI36BU9KVTQO','0','0','1','1','1','1','1','1','1','1','1','0',0;</t>
  </si>
  <si>
    <t>','0',10700,'00:00:00','0000-00-00',0,0,0,0,0,0,0,0,0,0,0,0,'QWVIOWCUF2AZKT','00:00:00','2021-9-4',0,0,'QWVIOS88F2AZKT','QWYI36BU9KVTQO','0','0','1','1','1','1','1','1','1','1','1','0',0;</t>
  </si>
  <si>
    <t>','0',10500,'00:00:00','0000-00-00',0,0,0,0,0,0,0,0,0,0,0,0,'QWVIOWCUF2AZKT','00:00:00','2019-8-21',0,0,'QWVIOS88F2AZKT','QWYI36BU9KVTQO','0','0','1','1','1','1','1','1','1','1','1','0',0;</t>
  </si>
  <si>
    <t>'oPSHYW1VgxUm7Jpp','</t>
  </si>
  <si>
    <t>tMdNmYaROLSlN6fq</t>
  </si>
  <si>
    <t>','0',7400,'00:00:00','0000-00-00',0,0,0,0,0,0,0,0,0,0,0,0,'QWVIOWCUF2AZKT','00:00:00','2021-9-20',0,0,'QWVIOS88F2AZKT','QWYI36BU9KVTQO','0','0','1','1','1','1','1','1','1','1','1','0',0;</t>
  </si>
  <si>
    <t>'gbhQarl11SOyOAko','</t>
  </si>
  <si>
    <t>8suxH3s6Ii0UCp53</t>
  </si>
  <si>
    <t>'NvBhPKrbSlFGKV03','</t>
  </si>
  <si>
    <t>rFZroy6fhzlfkqIZ</t>
  </si>
  <si>
    <t>','0',7100,'00:00:00','0000-00-00',0,0,0,0,0,0,0,0,0,0,0,0,'QWVIOWCUF2AZKT','00:00:00','2021-2-06',0,0,'QWVIOS88F2AZKT','QWYI36BU9KVTQO','0','0','1','1','1','1','1','1','1','1','1','0',0;</t>
  </si>
  <si>
    <t>'nN2hM5g4n22QtErF','</t>
  </si>
  <si>
    <t>0XOnsv6skpk6rVOW</t>
  </si>
  <si>
    <t>'dN32CV2eH8N43aDb','</t>
  </si>
  <si>
    <t>GYhghewZtZREKGRN</t>
  </si>
  <si>
    <t>','0',10300,'00:00:00','0000-00-00',0,0,0,0,0,0,0,0,0,0,0,0,'QWVIOWCUF2AZKT','00:00:00','2021-9-20',0,0,'QWVIOS88F2AZKT','QWYI36BU9KVTQO','0','0','1','1','1','1','1','1','1','1','1','0',0;</t>
  </si>
  <si>
    <t>'uaDkFzO3zj9ygI4J','</t>
  </si>
  <si>
    <t>2kSCCCzBQcODKVBw</t>
  </si>
  <si>
    <t>','0',5500,'00:00:00','0000-00-00',0,0,0,0,0,0,0,0,0,0,0,0,'QWVIOWCUF2AZKT','00:00:00','2021-9-20',0,0,'QWVIOS88F2AZKT','QWYI36BU9KVTQO','0','0','1','1','1','1','1','1','1','1','1','0',0;</t>
  </si>
  <si>
    <t>'bOHlFyjf1XRe2Ivp','</t>
  </si>
  <si>
    <t>WZiEsmYro5Wpnbgo</t>
  </si>
  <si>
    <t>','0',4200,'00:00:00','0000-00-00',0,0,0,0,0,0,0,0,0,0,0,0,'QWVIOWCUF2AZKT','00:00:00','2021-9-20',0,0,'QWVIOS88F2AZKT','QWYI36BU9KVTQO','0','0','1','1','1','1','1','1','1','1','1','0',0;</t>
  </si>
  <si>
    <t>'vgZcH8jffa0ijNhD','</t>
  </si>
  <si>
    <t>KgV7nWJjptZI9B4V</t>
  </si>
  <si>
    <t>','0',5400,'00:00:00','0000-00-00',0,0,0,0,0,0,0,0,0,0,0,0,'QWVIOWCUF2AZKT','00:00:00','2021-9-20',0,0,'QWVIOS88F2AZKT','QWYI36BU9KVTQO','0','0','1','1','1','1','1','1','1','1','1','0',0;</t>
  </si>
  <si>
    <t>'YMGMAVf6u1wNuiFX','</t>
  </si>
  <si>
    <t>6EycNg8T5ySeTm7M</t>
  </si>
  <si>
    <t>'jDN4eRTHdt1fdX2d','</t>
  </si>
  <si>
    <t>yBzI8qXHHsV8488l</t>
  </si>
  <si>
    <t>','0',3800,'00:00:00','0000-00-00',0,0,0,0,0,0,0,0,0,0,0,0,'QWVIOWCUF2AZKT','00:00:00','2021-9-21',0,0,'QWVIOS88F2AZKT','QWYI36BU9KVTQO','0','0','1','1','1','1','1','1','1','1','1','0',0;</t>
  </si>
  <si>
    <t>'5wIxQm7M3NVO63h4','</t>
  </si>
  <si>
    <t>NV8N7DqYQFnJguDJ</t>
  </si>
  <si>
    <t>'751sBlxtiuVaCuWW','</t>
  </si>
  <si>
    <t>tkImKyXRBnSTeusB</t>
  </si>
  <si>
    <t>'LWyYmcUO8x3c51bK','</t>
  </si>
  <si>
    <t>TrPdTP5cFagh5vpL</t>
  </si>
  <si>
    <t>'y5N3fkOBFiyYMlKU','</t>
  </si>
  <si>
    <t>vysz5LdxGkkxsAjT</t>
  </si>
  <si>
    <t>'7NLOB3tr4JFN5AZh','</t>
  </si>
  <si>
    <t>vgfpAcg0XNatRyoH</t>
  </si>
  <si>
    <t>','0',7600,'00:00:00','0000-00-00',0,0,0,0,0,0,0,0,0,0,0,0,'QWVIOWCUF2AZKT','00:00:00','2021-9-20',0,0,'QWVIOS88F2AZKT','QWYI36BU9KVTQO','0','0','1','1','1','1','1','1','1','1','1','0',0;</t>
  </si>
  <si>
    <t>'MVZCNXeeZVii6Uls','</t>
  </si>
  <si>
    <t>0gzWq8v0YPJt1zUT</t>
  </si>
  <si>
    <t>'TOVQzqcudFBs9YQp','</t>
  </si>
  <si>
    <t>AWrhdk2IVDOw5mWN</t>
  </si>
  <si>
    <t>','0',1400,'00:00:00','0000-00-00',0,0,0,0,0,0,0,0,0,0,0,0,'QWVIOWCUF2AZKT','00:00:00','2021-9-20',0,0,'QWVIOS88F2AZKT','QWYI36BU9KVTQO','0','0','1','1','1','1','1','1','1','1','1','0',0;</t>
  </si>
  <si>
    <t>'KUJqUXc0AYlQaT39','</t>
  </si>
  <si>
    <t>gbQMUiJwHn7QCSGI</t>
  </si>
  <si>
    <t>'hrlugha0douX5QGc','</t>
  </si>
  <si>
    <t>Wg72ehNotgSHx8wj</t>
  </si>
  <si>
    <t>','0',1600,'00:00:00','0000-00-00',0,0,0,0,0,0,0,0,0,0,0,0,'QWVIOWCUF2AZKT','00:00:00','2021-9-20',0,0,'QWVIOS88F2AZKT','QWYI36BU9KVTQO','0','0','1','1','1','1','1','1','1','1','1','0',0;</t>
  </si>
  <si>
    <t>'cDCQgHjDg1MSMmJu','</t>
  </si>
  <si>
    <t>aq6iFGloDJzkDPp0</t>
  </si>
  <si>
    <t>'iaIpknyeI1R7qyn9','</t>
  </si>
  <si>
    <t>zqMLAdN4UMoPdpGs</t>
  </si>
  <si>
    <t>','0',6300,'00:00:00','0000-00-00',0,0,0,0,0,0,0,0,0,0,0,0,'QWVIOWCUF2AZKT','00:00:00','2021-9-20',0,0,'QWVIOS88F2AZKT','QWYI36BU9KVTQO','0','0','1','1','1','1','1','1','1','1','1','0',0;</t>
  </si>
  <si>
    <t>'XAfT1C081K0XTV3B','</t>
  </si>
  <si>
    <t>gCIoiK8HpWPCZjvJ</t>
  </si>
  <si>
    <t>'3tmlmkMHkKZUn7YL','</t>
  </si>
  <si>
    <t>z5S1FhZyk8vzuCdr</t>
  </si>
  <si>
    <t>'zZC739kaluKcVVUC','</t>
  </si>
  <si>
    <t>Jmi6dp5cJTxbzCFs</t>
  </si>
  <si>
    <t>'j81YD6X6FBdx0FAf','</t>
  </si>
  <si>
    <t>Nk2frastd9nd13cc</t>
  </si>
  <si>
    <t>','0',12000,'00:00:00','0000-00-00',0,0,0,0,0,0,0,0,0,0,0,0,'QWVIOWCUF2AZKT','00:00:00','2021-9-20',0,0,'QWVIOS88F2AZKT','QWYI36BU9KVTQO','0','0','1','1','1','1','1','1','1','1','1','0',0;</t>
  </si>
  <si>
    <t>'6ae70ROJLS8prKG7','</t>
  </si>
  <si>
    <t>A9hdHXJjfhXURuI0</t>
  </si>
  <si>
    <t>','0',800,'00:00:00','0000-00-00',0,0,0,0,0,0,0,0,0,0,0,0,'QWVIOWCUF2AZKT','00:00:00','2021-9-20',0,0,'QWVIOS88F2AZKT','QWYI36BU9KVTQO','0','0','1','1','1','1','1','1','1','1','1','0',0;</t>
  </si>
  <si>
    <t>'l8NPSBhQT9Pz9d93','</t>
  </si>
  <si>
    <t>VCRF3aj0W3sqVk8L</t>
  </si>
  <si>
    <t>','0',11200,'00:00:00','0000-00-00',0,0,0,0,0,0,0,0,0,0,0,0,'QWVIOWCUF2AZKT','00:00:00','2021-9-20',0,0,'QWVIOS88F2AZKT','QWYI36BU9KVTQO','0','0','1','1','1','1','1','1','1','1','1','0',0;</t>
  </si>
  <si>
    <t>'UCFoT3bSA18VGbN7','</t>
  </si>
  <si>
    <t>Uh2ymLflNdC7HS46</t>
  </si>
  <si>
    <t>'6yLpWcejQrGH4mKQ','</t>
  </si>
  <si>
    <t>cpF9wIGRx4TH78My</t>
  </si>
  <si>
    <t>'ISMzjXzel1EkJP2q','</t>
  </si>
  <si>
    <t>2YBbdYWVWI5zdyTO</t>
  </si>
  <si>
    <t>','0',1500,'00:00:00','0000-00-00',0,0,0,0,0,0,0,0,0,0,0,0,'QWVIOWCUF2AZKT','00:00:00','2021-9-20',0,0,'QWVIOS88F2AZKT','QWYI36BU9KVTQO','0','0','1','1','1','1','1','1','1','1','1','0',0;</t>
  </si>
  <si>
    <t>'8azCegTmNsK29x44','</t>
  </si>
  <si>
    <t>XPRCbwJ5WUXdWNnT</t>
  </si>
  <si>
    <t>','0',500,'00:00:00','0000-00-00',0,0,0,0,0,0,0,0,0,0,0,0,'QWVIOWCUF2AZKT','00:00:00','2021-9-20',0,0,'QWVIOS88F2AZKT','QWYI36BU9KVTQO','0','0','1','1','1','1','1','1','1','1','1','0',0;</t>
  </si>
  <si>
    <t>'1xOjEtDQUaVDUERL','</t>
  </si>
  <si>
    <t>2vMDKCcza9gnmI0R</t>
  </si>
  <si>
    <t>','0',2980,'00:00:00','0000-00-00',0,0,0,0,0,0,0,0,0,0,0,0,'QWVIOWCUF2AZKT','00:00:00','2021-9-20',0,0,'QWVIOS88F2AZKT','QWYI36BU9KVTQO','0','0','1','1','1','1','1','1','1','1','1','0',0;</t>
  </si>
  <si>
    <t>'sYu6g5egGBkOme2m','</t>
  </si>
  <si>
    <t>I9juY5mrTYyGOpll</t>
  </si>
  <si>
    <t>','0',9500,'00:00:00','0000-00-00',0,0,0,0,0,0,0,0,0,0,0,0,'QWVIOWCUF2AZKT','00:00:00','2021-9-20',0,0,'QWVIOS88F2AZKT','QWYI36BU9KVTQO','0','0','1','1','1','1','1','1','1','1','1','0',0;</t>
  </si>
  <si>
    <t>'nCpA7nnNZJSbjNB0','</t>
  </si>
  <si>
    <t>EyFtsgXYbqpQMcyt</t>
  </si>
  <si>
    <t>'3Q4dIrOKmYcSZt1k','</t>
  </si>
  <si>
    <t>lgJngRE9xZFklxV8</t>
  </si>
  <si>
    <t>','0',8700,'00:00:00','0000-00-00',0,0,0,0,0,0,0,0,0,0,0,0,'QWVIOWCUF2AZKT','00:00:00','2021-9-20',0,0,'QWVIOS88F2AZKT','QWYI36BU9KVTQO','0','0','1','1','1','1','1','1','1','1','1','0',0;</t>
  </si>
  <si>
    <t>'QkQ2QEGSYebTvtSe','</t>
  </si>
  <si>
    <t>tQaiE3PjWeHSEyUb</t>
  </si>
  <si>
    <t>','0',8900,'00:00:00','0000-00-00',0,0,0,0,0,0,0,0,0,0,0,0,'QWVIOWCUF2AZKT','00:00:00','2021-9-20',0,0,'QWVIOS88F2AZKT','QWYI36BU9KVTQO','0','0','1','1','1','1','1','1','1','1','1','0',0;</t>
  </si>
  <si>
    <t>'T7v0WLtPquo7Pssd','</t>
  </si>
  <si>
    <t>RHUzNUBaPOK9LVlC</t>
  </si>
  <si>
    <t>','0',9100,'00:00:00','0000-00-00',0,0,0,0,0,0,0,0,0,0,0,0,'QWVIOWCUF2AZKT','00:00:00','2021-9-20',0,0,'QWVIOS88F2AZKT','QWYI36BU9KVTQO','0','0','1','1','1','1','1','1','1','1','1','0',0;</t>
  </si>
  <si>
    <t>'iDh1if3S0PE9oXBx','</t>
  </si>
  <si>
    <t>vctdP1QHuEkmjGXJ</t>
  </si>
  <si>
    <t>','0',7300,'00:00:00','0000-00-00',0,0,0,0,0,0,0,0,0,0,0,0,'QWVIOWCUF2AZKT','00:00:00','2021-9-20',0,0,'QWVIOS88F2AZKT','QWYI36BU9KVTQO','0','0','1','1','1','1','1','1','1','1','1','0',0;</t>
  </si>
  <si>
    <t>'IfoGQUAAbqXT1b3V','</t>
  </si>
  <si>
    <t>fna6dAmd3t2fQuUa</t>
  </si>
  <si>
    <t>'wE693KZ24VhSeElF','</t>
  </si>
  <si>
    <t>rqbY1HGEq8JKe8xE</t>
  </si>
  <si>
    <t>','0',9650,'00:00:00','0000-00-00',0,0,0,0,0,0,0,0,0,0,0,0,'QWVIOWCUF2AZKT','00:00:00','2021-9-20',0,0,'QWVIOS88F2AZKT','QWYI36BU9KVTQO','0','0','1','1','1','1','1','1','1','1','1','0',0;</t>
  </si>
  <si>
    <t>'1NVkpoKB66ibs8aW','</t>
  </si>
  <si>
    <t>8xUYm7A8s7UAyWXI</t>
  </si>
  <si>
    <t>','0',9900,'00:00:00','0000-00-00',0,0,0,0,0,0,0,0,0,0,0,0,'QWVIOWCUF2AZKT','00:00:00','2021-9-20',0,0,'QWVIOS88F2AZKT','QWYI36BU9KVTQO','0','0','1','1','1','1','1','1','1','1','1','0',0;</t>
  </si>
  <si>
    <t>'DFUVi6tQKqgRnw8Z','</t>
  </si>
  <si>
    <t>eYIDuzAchCgNbEWM</t>
  </si>
  <si>
    <t>','0',7800,'00:00:00','0000-00-00',0,0,0,0,0,0,0,0,0,0,0,0,'QWVIOWCUF2AZKT','00:00:00','2021-9-20',0,0,'QWVIOS88F2AZKT','QWYI36BU9KVTQO','0','0','1','1','1','1','1','1','1','1','1','0',0;</t>
  </si>
  <si>
    <t>'HDZnl95tEvoy0Qya','</t>
  </si>
  <si>
    <t>ZuXf0EMgQjDI2uHq</t>
  </si>
  <si>
    <t>','0',9700,'00:00:00','0000-00-00',0,0,0,0,0,0,0,0,0,0,0,0,'QWVIOWCUF2AZKT','00:00:00','2021-9-20',0,0,'QWVIOS88F2AZKT','QWYI36BU9KVTQO','0','0','1','1','1','1','1','1','1','1','1','0',0;</t>
  </si>
  <si>
    <t>'HJ6On0RuUB72bSc7','</t>
  </si>
  <si>
    <t>73MpVRpJUJzgk7AC</t>
  </si>
  <si>
    <t>'MfVLkANOBzFin8Pl','</t>
  </si>
  <si>
    <t>VnxRZS9PfHjsF3EJ</t>
  </si>
  <si>
    <t>'PtfHEHH6Q6TygC5h','</t>
  </si>
  <si>
    <t>Brub26TdNgM9bita</t>
  </si>
  <si>
    <t>'DE1TUcWd53akzlXs','</t>
  </si>
  <si>
    <t>Bb94wXgvuguqaYty</t>
  </si>
  <si>
    <t>'RwuMVxYnLSBUUlaw','</t>
  </si>
  <si>
    <t>agPD6svkOHbYniwT</t>
  </si>
  <si>
    <t>','0',11400,'00:00:00','0000-00-00',0,0,0,0,0,0,0,0,0,0,0,0,'QWVIOWCUF2AZKT','00:00:00','2021-9-21',0,0,'QWVIOS88F2AZKT','QWYI36BU9KVTQO','0','0','1','1','1','1','1','1','1','1','1','0',0;</t>
  </si>
  <si>
    <t>'JwWBTZpJSVDlvaxG','</t>
  </si>
  <si>
    <t>ew9QSr1t0vLcgUyQ</t>
  </si>
  <si>
    <t>','0',4800,'00:00:00','0000-00-00',0,0,0,0,0,0,0,0,0,0,0,0,'QWVIOWCUF2AZKT','00:00:00','2021-9-21',0,0,'QWVIOS88F2AZKT','QWYI36BU9KVTQO','0','0','1','1','1','1','1','1','1','1','1','0',0;</t>
  </si>
  <si>
    <t>'mpIisa7ytlTX9zgZ','</t>
  </si>
  <si>
    <t>yJ5jWztgLYxxUaib</t>
  </si>
  <si>
    <t>','0',4600,'00:00:00','0000-00-00',0,0,0,0,0,0,0,0,0,0,0,0,'QWVIOWCUF2AZKT','00:00:00','2021-9-21',0,0,'QWVIOS88F2AZKT','QWYI36BU9KVTQO','0','0','1','1','1','1','1','1','1','1','1','0',0;</t>
  </si>
  <si>
    <t>'HFzQF1It721euzvS','</t>
  </si>
  <si>
    <t>LwrYaCdDgovgzmRh</t>
  </si>
  <si>
    <t>','0',9800,'00:00:00','0000-00-00',0,0,0,0,0,0,0,0,0,0,0,0,'QWVIOWCUF2AZKT','00:00:00','2021-9-21',0,0,'QWVIOS88F2AZKT','QWYI36BU9KVTQO','0','0','1','1','1','1','1','1','1','1','1','0',0;</t>
  </si>
  <si>
    <t>'uei8WS1exx70Gb3q','</t>
  </si>
  <si>
    <t>UgqrRfUzIPUXqb1r</t>
  </si>
  <si>
    <t>','0',10950,'00:00:00','0000-00-00',0,0,0,0,0,0,0,0,0,0,0,0,'QWVIOWCUF2AZKT','00:00:00','2021-9-21',0,0,'QWVIOS88F2AZKT','QWYI36BU9KVTQO','0','0','1','1','1','1','1','1','1','1','1','0',0;</t>
  </si>
  <si>
    <t>'eZ5f3AcgvhdKJfKI','</t>
  </si>
  <si>
    <t>ka6a2D7Ga1sqln5P</t>
  </si>
  <si>
    <t>','0',30100,'00:00:00','0000-00-00',0,0,0,0,0,0,0,0,0,0,0,0,'QWVIOWCUF2AZKT','00:00:00','2021-9-21',0,0,'QWVIOS88F2AZKT','QWYI36BU9KVTQO','0','0','1','1','1','1','1','1','1','1','1','0',0;</t>
  </si>
  <si>
    <t>'jl1PCG2JxxIbTqIt','</t>
  </si>
  <si>
    <t>SCJUNn4s2wKuEGWn</t>
  </si>
  <si>
    <t>','0',7700,'00:00:00','0000-00-00',0,0,0,0,0,0,0,0,0,0,0,0,'QWVIOWCUF2AZKT','00:00:00','2021-9-21',0,0,'QWVIOS88F2AZKT','QWYI36BU9KVTQO','0','0','1','1','1','1','1','1','1','1','1','0',0;</t>
  </si>
  <si>
    <t>'FUg7hGZv68gMZWRk','</t>
  </si>
  <si>
    <t>7h84MQygG285P9M8</t>
  </si>
  <si>
    <t>','0',10200,'00:00:00','0000-00-00',0,0,0,0,0,0,0,0,0,0,0,0,'QWVIOWCUF2AZKT','00:00:00','2021-9-21',0,0,'QWVIOS88F2AZKT','QWYI36BU9KVTQO','0','0','1','1','1','1','1','1','1','1','1','0',0;</t>
  </si>
  <si>
    <t>'eXXHqNLXVX2yyUNo','</t>
  </si>
  <si>
    <t>HH4IqfG5nXc00uVk</t>
  </si>
  <si>
    <t>','0',3000,'00:00:00','0000-00-00',0,0,0,0,0,0,0,0,0,0,0,0,'QWVIOWCUF2AZKT','00:00:00','2021-9-21',0,0,'QWVIOS88F2AZKT','QWYI36BU9KVTQO','0','0','1','1','1','1','1','1','1','1','1','0',0;</t>
  </si>
  <si>
    <t>'HYxeaei0t8YJsgWf','</t>
  </si>
  <si>
    <t>W96dmIAI9ED6Q2Wq</t>
  </si>
  <si>
    <t>','0',11250,'00:00:00','0000-00-00',0,0,0,0,0,0,0,0,0,0,0,0,'QWVIOWCUF2AZKT','00:00:00','2021-9-21',0,0,'QWVIOS88F2AZKT','QWYI36BU9KVTQO','0','0','1','1','1','1','1','1','1','1','1','0',0;</t>
  </si>
  <si>
    <t>'KpTT86AFLUN1V3OE','</t>
  </si>
  <si>
    <t>nLvKh8WcPjXfa7yc</t>
  </si>
  <si>
    <t>','0',10500,'00:00:00','0000-00-00',0,0,0,0,0,0,0,0,0,0,0,0,'QWVIOWCUF2AZKT','00:00:00','2021-9-21',0,0,'QWVIOS88F2AZKT','QWYI36BU9KVTQO','0','0','1','1','1','1','1','1','1','1','1','0',0;</t>
  </si>
  <si>
    <t>'gNQWUH4o1FmqCl6D','</t>
  </si>
  <si>
    <t>orwTduiDXMozkJSF</t>
  </si>
  <si>
    <t>','0',8100,'00:00:00','0000-00-00',0,0,0,0,0,0,0,0,0,0,0,0,'QWVIOWCUF2AZKT','00:00:00','2021-9-21',0,0,'QWVIOS88F2AZKT','QWYI36BU9KVTQO','0','0','1','1','1','1','1','1','1','1','1','0',0;</t>
  </si>
  <si>
    <t>'G97NLqOAAQLIO6bf','</t>
  </si>
  <si>
    <t>gkTczq6dXW0f5qlf</t>
  </si>
  <si>
    <t>','0',10700,'00:00:00','0000-00-00',0,0,0,0,0,0,0,0,0,0,0,0,'QWVIOWCUF2AZKT','00:00:00','2021-9-21',0,0,'QWVIOS88F2AZKT','QWYI36BU9KVTQO','0','0','1','1','1','1','1','1','1','1','1','0',0;</t>
  </si>
  <si>
    <t>'iZOcu7cTpXkDx1n5','</t>
  </si>
  <si>
    <t>zyhrsUltLAJQzFA3</t>
  </si>
  <si>
    <t>','0',5800,'00:00:00','0000-00-00',0,0,0,0,0,0,0,0,0,0,0,0,'QWVIOWCUF2AZKT','00:00:00','2021-9-21',0,0,'QWVIOS88F2AZKT','QWYI36BU9KVTQO','0','0','1','1','1','1','1','1','1','1','1','0',0;</t>
  </si>
  <si>
    <t>'onpPxoyOojneWOuk','</t>
  </si>
  <si>
    <t>5DuybASBUONdV7Yx</t>
  </si>
  <si>
    <t>','0',6600,'00:00:00','0000-00-00',0,0,0,0,0,0,0,0,0,0,0,0,'QWVIOWCUF2AZKT','00:00:00','2021-9-21',0,0,'QWVIOS88F2AZKT','QWYI36BU9KVTQO','0','0','1','1','1','1','1','1','1','1','1','0',0;</t>
  </si>
  <si>
    <t>'1PZaO0Y2JpQQc1Q7','</t>
  </si>
  <si>
    <t>ZppR8EArJv64TwO1</t>
  </si>
  <si>
    <t>','0',9000,'00:00:00','0000-00-00',0,0,0,0,0,0,0,0,0,0,0,0,'QWVIOWCUF2AZKT','00:00:00','2021-9-21',0,0,'QWVIOS88F2AZKT','QWYI36BU9KVTQO','0','0','1','1','1','1','1','1','1','1','1','0',0;</t>
  </si>
  <si>
    <t>'vTFcxrVFMUUJAZDs','</t>
  </si>
  <si>
    <t>PjTyWspSQRJSCH7i</t>
  </si>
  <si>
    <t>','0',6300,'00:00:00','0000-00-00',0,0,0,0,0,0,0,0,0,0,0,0,'QWVIOWCUF2AZKT','00:00:00','2021-9-21',0,0,'QWVIOS88F2AZKT','QWYI36BU9KVTQO','0','0','1','1','1','1','1','1','1','1','1','0',0;</t>
  </si>
  <si>
    <t>'OvcJKEuXoubgH8dQ','</t>
  </si>
  <si>
    <t>u75gVJAT49OxlyUG</t>
  </si>
  <si>
    <t>','0',7100,'00:00:00','0000-00-00',0,0,0,0,0,0,0,0,0,0,0,0,'QWVIOWCUF2AZKT','00:00:00','2021-9-21',0,0,'QWVIOS88F2AZKT','QWYI36BU9KVTQO','0','0','1','1','1','1','1','1','1','1','1','0',0;</t>
  </si>
  <si>
    <t>'4kbP17oWF295jmHE','</t>
  </si>
  <si>
    <t>sCpuyudvoClPk58c</t>
  </si>
  <si>
    <t>'0nFcYRonmP1uDEZ3','</t>
  </si>
  <si>
    <t>tp7VaxJTc8bOvXSl</t>
  </si>
  <si>
    <t>','0',500,'00:00:00','0000-00-00',0,0,0,0,0,0,0,0,0,0,0,0,'QWVIOWCUF2AZKT','00:00:00','2021-9-21',0,0,'QWVIOS88F2AZKT','QWYI36BU9KVTQO','0','0','1','1','1','1','1','1','1','1','1','0',0;</t>
  </si>
  <si>
    <t>'ydo8uQr3RrkbuGbj','</t>
  </si>
  <si>
    <t>UR8BAhKiXPVZAL4M</t>
  </si>
  <si>
    <t>','0',4400,'00:00:00','0000-00-00',0,0,0,0,0,0,0,0,0,0,0,0,'QWVIOWCUF2AZKT','00:00:00','2021-9-21',0,0,'QWVIOS88F2AZKT','QWYI36BU9KVTQO','0','0','1','1','1','1','1','1','1','1','1','0',0;</t>
  </si>
  <si>
    <t>'T90SDH1OyYn7GMX3','</t>
  </si>
  <si>
    <t>J9o6paD82A6q8P5F</t>
  </si>
  <si>
    <t>','0',650,'00:00:00','0000-00-00',0,0,0,0,0,0,0,0,0,0,0,0,'QWVIOWCUF2AZKT','00:00:00','2021-9-21',0,0,'QWVIOS88F2AZKT','QWYI36BU9KVTQO','0','0','1','1','1','1','1','1','1','1','1','0',0;</t>
  </si>
  <si>
    <t>'gHR8nR8Bb7Do8GrO','</t>
  </si>
  <si>
    <t>FfZRT7UKkXADRYv0</t>
  </si>
  <si>
    <t>','0',4200,'00:00:00','0000-00-00',0,0,0,0,0,0,0,0,0,0,0,0,'QWVIOWCUF2AZKT','00:00:00','2021-9-21',0,0,'QWVIOS88F2AZKT','QWYI36BU9KVTQO','0','0','1','1','1','1','1','1','1','1','1','0',0;</t>
  </si>
  <si>
    <t>'qGUWPHo3hbfG01WS','</t>
  </si>
  <si>
    <t>kyN1p1hmPb2RoZ6d</t>
  </si>
  <si>
    <t>','0',2700,'00:00:00','0000-00-00',0,0,0,0,0,0,0,0,0,0,0,0,'QWVIOWCUF2AZKT','00:00:00','2021-9-21',0,0,'QWVIOS88F2AZKT','QWYI36BU9KVTQO','0','0','1','1','1','1','1','1','1','1','1','0',0;</t>
  </si>
  <si>
    <t>'s3zJOmZ6f2H1JZBI','</t>
  </si>
  <si>
    <t>uMFVNYH3DMF9DWx8</t>
  </si>
  <si>
    <t>','0',1100,'00:00:00','0000-00-00',0,0,0,0,0,0,0,0,0,0,0,0,'QWVIOWCUF2AZKT','00:00:00','2021-9-21',0,0,'QWVIOS88F2AZKT','QWYI36BU9KVTQO','0','0','1','1','1','1','1','1','1','1','1','0',0;</t>
  </si>
  <si>
    <t>'rjjH8hnR5doONZxl','</t>
  </si>
  <si>
    <t>aY7uofBx7O6f74RM</t>
  </si>
  <si>
    <t>','0',8200,'00:00:00','0000-00-00',0,0,0,0,0,0,0,0,0,0,0,0,'QWVIOWCUF2AZKT','00:00:00','2021-9-13',0,0,'QWVIOS88F2AZKT','QWYI36BU9KVTQO','0','0','1','1','1','1','1','1','1','1','1','0',0;</t>
  </si>
  <si>
    <t>'Vp5boYFD5IfX6yr6','</t>
  </si>
  <si>
    <t>puebld5V61tc39uX</t>
  </si>
  <si>
    <t>','0',7700,'00:00:00','0000-00-00',0,0,0,0,0,0,0,0,0,0,0,0,'QWVIOWCUF2AZKT','00:00:00','2021-8-02',0,0,'QWVIOS88F2AZKT','QWYI36BU9KVTQO','0','0','1','1','1','1','1','1','1','1','1','0',0;</t>
  </si>
  <si>
    <t>'2CnHuQFxlnAWp1Or','</t>
  </si>
  <si>
    <t>KLVaQKUObCabILKw</t>
  </si>
  <si>
    <t>','0',8500,'00:00:00','0000-00-00',0,0,0,0,0,0,0,0,0,0,0,0,'QWVIOWCUF2AZKT','00:00:00','2021-9-21',0,0,'QWVIOS88F2AZKT','QWYI36BU9KVTQO','0','0','1','1','1','1','1','1','1','1','1','0',0;</t>
  </si>
  <si>
    <t>'yWNOaKRBDytmj08I','</t>
  </si>
  <si>
    <t>5ibaDZOiYGDPmWIr</t>
  </si>
  <si>
    <t>','0',7500,'00:00:00','0000-00-00',0,0,0,0,0,0,0,0,0,0,0,0,'QWVIOWCUF2AZKT','00:00:00','2021-9-06',0,0,'QWVIOS88F2AZKT','QWYI36BU9KVTQO','0','0','1','1','1','1','1','1','1','1','1','0',0;</t>
  </si>
  <si>
    <t>'IcqnTAyI4SpVCfeK','</t>
  </si>
  <si>
    <t>zvakUL0ZRygarn7i</t>
  </si>
  <si>
    <t>','0',1100,'00:00:00','0000-00-00',0,0,0,0,0,0,0,0,0,0,0,0,'QWVIOWCUF2AZKT','00:00:00','2021-9-13',0,0,'QWVIOS88F2AZKT','QWYI36BU9KVTQO','0','0','1','1','1','1','1','1','1','1','1','0',0;</t>
  </si>
  <si>
    <t>'rx6OPzarxHzUokTA','</t>
  </si>
  <si>
    <t>SPsgV3P37aVe70qb</t>
  </si>
  <si>
    <t>','0',800,'00:00:00','0000-00-00',0,0,0,0,0,0,0,0,0,0,0,0,'QWVIOWCUF2AZKT','00:00:00','2021-9-07',0,0,'QWVIOS88F2AZKT','QWYI36BU9KVTQO','0','0','1','1','1','1','1','1','1','1','1','0',0;</t>
  </si>
  <si>
    <t>'THPetBCX6XhIGThO','</t>
  </si>
  <si>
    <t>LxDnbfcxd48GvLyh</t>
  </si>
  <si>
    <t>','0',900,'00:00:00','0000-00-00',0,0,0,0,0,0,0,0,0,0,0,0,'QWVIOWCUF2AZKT','00:00:00','2021-9-13',0,0,'QWVIOS88F2AZKT','QWYI36BU9KVTQO','0','0','1','1','1','1','1','1','1','1','1','0',0;</t>
  </si>
  <si>
    <t>'TbWRgg4Kp0bczEGb','</t>
  </si>
  <si>
    <t>9TYdY2Q4kohvYLf2</t>
  </si>
  <si>
    <t>','0',7250,'00:00:00','0000-00-00',0,0,0,0,0,0,0,0,0,0,0,0,'QWVIOWCUF2AZKT','00:00:00','2021-9-13',0,0,'QWVIOS88F2AZKT','QWYI36BU9KVTQO','0','0','1','1','1','1','1','1','1','1','1','0',0;</t>
  </si>
  <si>
    <t>'tFvuuYH3YBlvk1bc','</t>
  </si>
  <si>
    <t>xhcOf5CT96oILf4L</t>
  </si>
  <si>
    <t>','0',11700,'00:00:00','0000-00-00',0,0,0,0,0,0,0,0,0,0,0,0,'QWVIOWCUF2AZKT','00:00:00','2021-9-20',0,0,'QWVIOS88F2AZKT','QWYI36BU9KVTQO','0','0','1','1','1','1','1','1','1','1','1','0',0;</t>
  </si>
  <si>
    <t>'aapmQ33fFfxHGdPW','</t>
  </si>
  <si>
    <t>P2rU25K4DaP6tLvJ</t>
  </si>
  <si>
    <t>','0',8200,'00:00:00','0000-00-00',0,0,0,0,0,0,0,0,0,0,0,0,'QWVIOWCUF2AZKT','00:00:00','2021-9-20',0,0,'QWVIOS88F2AZKT','QWYI36BU9KVTQO','0','0','1','1','1','1','1','1','1','1','1','0',0;</t>
  </si>
  <si>
    <t>'5PmITXHdKU3Q4nAn','</t>
  </si>
  <si>
    <t>ChnrVLEoFaqoDpWz</t>
  </si>
  <si>
    <t>','0',6800,'00:00:00','0000-00-00',0,0,0,0,0,0,0,0,0,0,0,0,'QWVIOWCUF2AZKT','00:00:00','2021-9-20',0,0,'QWVIOS88F2AZKT','QWYI36BU9KVTQO','0','0','1','1','1','1','1','1','1','1','1','0',0;</t>
  </si>
  <si>
    <t>'TjQ7eh7g9iBjtDpW','</t>
  </si>
  <si>
    <t>LYcSmOf1iUzZHYu3</t>
  </si>
  <si>
    <t>'cqarMX2dC0NeUmUI','</t>
  </si>
  <si>
    <t>5TnJVTx1VX6FwDCw</t>
  </si>
  <si>
    <t>','0',10350,'00:00:00','0000-00-00',0,0,0,0,0,0,0,0,0,0,0,0,'QWVIOWCUF2AZKT','00:00:00','2021-9-20',0,0,'QWVIOS88F2AZKT','QWYI36BU9KVTQO','0','0','1','1','1','1','1','1','1','1','1','0',0;</t>
  </si>
  <si>
    <t>'mtYdQJ4DfGgk2h17','</t>
  </si>
  <si>
    <t>v6i7H4iJdosJoM8Y</t>
  </si>
  <si>
    <t>'WLq37mfkIpLTeQvW','</t>
  </si>
  <si>
    <t>eM4EBuaaREFahEBY</t>
  </si>
  <si>
    <t>'77L5tPU3AXlEOt6T','</t>
  </si>
  <si>
    <t>XVry2yJdeBzXbdE1</t>
  </si>
  <si>
    <t>'eHfB0SmHrFyL6ILf','</t>
  </si>
  <si>
    <t>xJpVtxaGRBe6EYit</t>
  </si>
  <si>
    <t>'GJ4J687bBvsB4O5C','</t>
  </si>
  <si>
    <t>xsCrdIPa38BoDrMc</t>
  </si>
  <si>
    <t>'Sp5KyKEQ73xoh6rA','</t>
  </si>
  <si>
    <t>rZruFT0piFAMQyTA</t>
  </si>
  <si>
    <t>','0',7900,'00:00:00','0000-00-00',0,0,0,0,0,0,0,0,0,0,0,0,'QWVIOWCUF2AZKT','00:00:00','2021-9-20',0,0,'QWVIOS88F2AZKT','QWYI36BU9KVTQO','0','0','1','1','1','1','1','1','1','1','1','0',0;</t>
  </si>
  <si>
    <t>'mcFtN2AxCmU11Kh6','</t>
  </si>
  <si>
    <t>6jjPHbJ36smuJIrs</t>
  </si>
  <si>
    <t>','0',12600,'00:00:00','0000-00-00',0,0,0,0,0,0,0,0,0,0,0,0,'QWVIOWCUF2AZKT','00:00:00','2021-9-20',0,0,'QWVIOS88F2AZKT','QWYI36BU9KVTQO','0','0','1','1','1','1','1','1','1','1','1','0',0;</t>
  </si>
  <si>
    <t>'BAfj8STc3XkPXLQK','</t>
  </si>
  <si>
    <t>OHFRWieBm250GJ37</t>
  </si>
  <si>
    <t>','0',7200,'00:00:00','0000-00-00',0,0,0,0,0,0,0,0,0,0,0,0,'QWVIOWCUF2AZKT','00:00:00','2021-9-20',0,0,'QWVIOS88F2AZKT','QWYI36BU9KVTQO','0','0','1','1','1','1','1','1','1','1','1','0',0;</t>
  </si>
  <si>
    <t>'arc5MqpWGAxaQ1Na','</t>
  </si>
  <si>
    <t>QQ45tFNohoikVvvn</t>
  </si>
  <si>
    <t>','0',11600,'00:00:00','0000-00-00',0,0,0,0,0,0,0,0,0,0,0,0,'QWVIOWCUF2AZKT','00:00:00','2021-9-20',0,0,'QWVIOS88F2AZKT','QWYI36BU9KVTQO','0','0','1','1','1','1','1','1','1','1','1','0',0;</t>
  </si>
  <si>
    <t>'sQllJPXNdjmVnmjb','</t>
  </si>
  <si>
    <t>17IKL6OyCntqfts6</t>
  </si>
  <si>
    <t>'cIBA8YEPDvA8XzFA','</t>
  </si>
  <si>
    <t>IgiatAZp2xUMouv8</t>
  </si>
  <si>
    <t>'tl7ApQOSVEnEQxAk','</t>
  </si>
  <si>
    <t>0hjDuWbEGHy9DgnL</t>
  </si>
  <si>
    <t>','0',7000,'00:00:00','0000-00-00',0,0,0,0,0,0,0,0,0,0,0,0,'QWVIOWCUF2AZKT','00:00:00','2021-9-20',0,0,'QWVIOS88F2AZKT','QWYI36BU9KVTQO','0','0','1','1','1','1','1','1','1','1','1','0',0;</t>
  </si>
  <si>
    <t>'DZziFSJauona31jr','</t>
  </si>
  <si>
    <t>crbhDs1NT2lhqTcQ</t>
  </si>
  <si>
    <t>','0',10150,'00:00:00','0000-00-00',0,0,0,0,0,0,0,0,0,0,0,0,'QWVIOWCUF2AZKT','00:00:00','2021-9-20',0,0,'QWVIOS88F2AZKT','QWYI36BU9KVTQO','0','0','1','1','1','1','1','1','1','1','1','0',0;</t>
  </si>
  <si>
    <t>'WgY2mR0NWSAtRdCz','</t>
  </si>
  <si>
    <t>zPh8Lh1aLire5HlC</t>
  </si>
  <si>
    <t>'sMUIubnuW7jzgsVM','</t>
  </si>
  <si>
    <t>76RHVMeSt79gNmgA</t>
  </si>
  <si>
    <t>','0',6700,'00:00:00','0000-00-00',0,0,0,0,0,0,0,0,0,0,0,0,'QWVIOWCUF2AZKT','00:00:00','2021-9-20',0,0,'QWVIOS88F2AZKT','QWYI36BU9KVTQO','0','0','1','1','1','1','1','1','1','1','1','0',0;</t>
  </si>
  <si>
    <t>'FcFcegNSFxSd9s5m','</t>
  </si>
  <si>
    <t>ww9fqwbHND9mg34g</t>
  </si>
  <si>
    <t>'q2sb6NLEQ2bu9bCu','</t>
  </si>
  <si>
    <t>WP8yGLB0fRVzBtF2</t>
  </si>
  <si>
    <t>','0',8500,'00:00:00','0000-00-00',0,0,0,0,0,0,0,0,0,0,0,0,'QWVIOWCUF2AZKT','00:00:00','2021-9-20',0,0,'QWVIOS88F2AZKT','QWYI36BU9KVTQO','0','0','1','1','1','1','1','1','1','1','1','0',0;</t>
  </si>
  <si>
    <t>'lXLgvBeZev9IfksS','</t>
  </si>
  <si>
    <t>Kg6fS3AesuryLmnD</t>
  </si>
  <si>
    <t>','0',4400,'00:00:00','0000-00-00',0,0,0,0,0,0,0,0,0,0,0,0,'QWVIOWCUF2AZKT','00:00:00','2021-9-20',0,0,'QWVIOS88F2AZKT','QWYI36BU9KVTQO','0','0','1','1','1','1','1','1','1','1','1','0',0;</t>
  </si>
  <si>
    <t>'H5w9pAhlyQIZTIgz','</t>
  </si>
  <si>
    <t>8QyBD9dHpeJU8w4E</t>
  </si>
  <si>
    <t>','0',4800,'00:00:00','0000-00-00',0,0,0,0,0,0,0,0,0,0,0,0,'QWVIOWCUF2AZKT','00:00:00','2021-9-20',0,0,'QWVIOS88F2AZKT','QWYI36BU9KVTQO','0','0','1','1','1','1','1','1','1','1','1','0',0;</t>
  </si>
  <si>
    <t>'GHaKc0MgQWMKXgBZ','</t>
  </si>
  <si>
    <t>q0VFI2C4dt7EpozY</t>
  </si>
  <si>
    <t>'Q6XmP5cFrmF8Jvbh','</t>
  </si>
  <si>
    <t>XZyPHO1W01zvH4XG</t>
  </si>
  <si>
    <t>','0',8100,'00:00:00','0000-00-00',0,0,0,0,0,0,0,0,0,0,0,0,'QWVIOWCUF2AZKT','00:00:00','2021-9-20',0,0,'QWVIOS88F2AZKT','QWYI36BU9KVTQO','0','0','1','1','1','1','1','1','1','1','1','0',0;</t>
  </si>
  <si>
    <t>'rVWbSdT8tiaMDy5l','</t>
  </si>
  <si>
    <t>GcLlKrjrmCJuKWcz</t>
  </si>
  <si>
    <t>'PDFrlVFXQSnArsNi','</t>
  </si>
  <si>
    <t>aLXJ4Plt4FCc7HmZ</t>
  </si>
  <si>
    <t>','0',15550,'00:00:00','0000-00-00',0,0,0,0,0,0,0,0,0,0,0,0,'QWVIOWCUF2AZKT','00:00:00','2021-9-20',0,0,'QWVIOS88F2AZKT','QWYI36BU9KVTQO','0','0','1','1','1','1','1','1','1','1','1','0',0;</t>
  </si>
  <si>
    <t>'ko5LtvPxrPE5XHPK','</t>
  </si>
  <si>
    <t>KNcIcZ3lRcwfhzOF</t>
  </si>
  <si>
    <t>','0',4500,'00:00:00','0000-00-00',0,0,0,0,0,0,0,0,0,0,0,0,'QWVIOWCUF2AZKT','00:00:00','2021-9-20',0,0,'QWVIOS88F2AZKT','QWYI36BU9KVTQO','0','0','1','1','1','1','1','1','1','1','1','0',0;</t>
  </si>
  <si>
    <t>'Lsp94lEtG4gC9bdq','</t>
  </si>
  <si>
    <t>52I13DNJkzTVGps5</t>
  </si>
  <si>
    <t>','0',12700,'00:00:00','0000-00-00',0,0,0,0,0,0,0,0,0,0,0,0,'QWVIOWCUF2AZKT','00:00:00','2021-9-20',0,0,'QWVIOS88F2AZKT','QWYI36BU9KVTQO','0','0','1','1','1','1','1','1','1','1','1','0',0;</t>
  </si>
  <si>
    <t>'qEcyty0iWxWtB596','</t>
  </si>
  <si>
    <t>MM436M59H7ambsED</t>
  </si>
  <si>
    <t>','0',12900,'00:00:00','0000-00-00',0,0,0,0,0,0,0,0,0,0,0,0,'QWVIOWCUF2AZKT','00:00:00','2021-9-20',0,0,'QWVIOS88F2AZKT','QWYI36BU9KVTQO','0','0','1','1','1','1','1','1','1','1','1','0',0;</t>
  </si>
  <si>
    <t>'zL4nwcViiCMlsf9m','</t>
  </si>
  <si>
    <t>XTkJq2flopfktGPA</t>
  </si>
  <si>
    <t>','0',5600,'00:00:00','0000-00-00',0,0,0,0,0,0,0,0,0,0,0,0,'QWVIOWCUF2AZKT','00:00:00','2021-9-20',0,0,'QWVIOS88F2AZKT','QWYI36BU9KVTQO','0','0','1','1','1','1','1','1','1','1','1','0',0;</t>
  </si>
  <si>
    <t>'mmoabOQ8H8U3yrXH','</t>
  </si>
  <si>
    <t>pRWsOzcuE0XylXX5</t>
  </si>
  <si>
    <t>'VkwrH7rLWHFDIiw1','</t>
  </si>
  <si>
    <t>CAh0dKstPUkY7Em2</t>
  </si>
  <si>
    <t>'C9bIznJW3bGBnOWl','</t>
  </si>
  <si>
    <t>3VtxS6y9EKtloI9J</t>
  </si>
  <si>
    <t>'qC6hA8bumsk3PjN8','</t>
  </si>
  <si>
    <t>e09k5SapCbk2iDIx</t>
  </si>
  <si>
    <t>','0',9200,'00:00:00','0000-00-00',0,0,0,0,0,0,0,0,0,0,0,0,'QWVIOWCUF2AZKT','00:00:00','2021-9-20',0,0,'QWVIOS88F2AZKT','QWYI36BU9KVTQO','0','0','1','1','1','1','1','1','1','1','1','0',0;</t>
  </si>
  <si>
    <t>'5t18SzuCxzBwDK6C','</t>
  </si>
  <si>
    <t>Gbwy56KhGcnERtR1</t>
  </si>
  <si>
    <t>'w55LoPkBXAkjcVg2','</t>
  </si>
  <si>
    <t>IHbaxoLebDotN1Li</t>
  </si>
  <si>
    <t>','0',18200,'00:00:00','0000-00-00',0,0,0,0,0,0,0,0,0,0,0,0,'QWVIOWCUF2AZKT','00:00:00','2021-9-01',0,0,'QWVIOS88F2AZKT','QWYI36BU9KVTQO','0','0','1','1','1','1','1','1','1','1','1','0',0;</t>
  </si>
  <si>
    <t>'2k2jW3ArJsKcHf5i','</t>
  </si>
  <si>
    <t>95lrPdItOi7mbJ3g</t>
  </si>
  <si>
    <t>','0',12500,'00:00:00','0000-00-00',0,0,0,0,0,0,0,0,0,0,0,0,'QWVIOWCUF2AZKT','00:00:00','2021-9-01',0,0,'QWVIOS88F2AZKT','QWYI36BU9KVTQO','0','0','1','1','1','1','1','1','1','1','1','0',0;</t>
  </si>
  <si>
    <t>'8eiyL4ero8aEJOiu','</t>
  </si>
  <si>
    <t>YQaBoS3Tsw2an4gp</t>
  </si>
  <si>
    <t>','0',1100,'00:00:00','0000-00-00',0,0,0,0,0,0,0,0,0,0,0,0,'QWVIOWCUF2AZKT','00:00:00','2021-9-16',0,0,'QWVIOS88F2AZKT','QWYI36BU9KVTQO','0','0','1','1','1','1','1','1','1','1','1','0',0;</t>
  </si>
  <si>
    <t>'9Oo7Yf2a01wbcw9L','</t>
  </si>
  <si>
    <t>om3M7DkF3G2DF862</t>
  </si>
  <si>
    <t>','0',7600,'00:00:00','0000-00-00',0,0,0,0,0,0,0,0,0,0,0,0,'QWVIOWCUF2AZKT','00:00:00','2021-9-07',0,0,'QWVIOS88F2AZKT','QWYI36BU9KVTQO','0','0','1','1','1','1','1','1','1','1','1','0',0;</t>
  </si>
  <si>
    <t>'p5HEpHF0eEEfmBxv','</t>
  </si>
  <si>
    <t>9gkwCPmMTE5PZBPn</t>
  </si>
  <si>
    <t>','0',7000,'00:00:00','0000-00-00',0,0,0,0,0,0,0,0,0,0,0,0,'QWVIOWCUF2AZKT','00:00:00','2021-9-16',0,0,'QWVIOS88F2AZKT','QWYI36BU9KVTQO','0','0','1','1','1','1','1','1','1','1','1','0',0;</t>
  </si>
  <si>
    <t>'AQ6iSSLXLJmLDA9W','</t>
  </si>
  <si>
    <t>n4iumfqmhayROPlL</t>
  </si>
  <si>
    <t>'Dzr9EjeGQWbMho4M','</t>
  </si>
  <si>
    <t>1fswvs2teh9foeke</t>
  </si>
  <si>
    <t>'gVeyPSAC2Kl3Xad0','</t>
  </si>
  <si>
    <t>WIcPzsWf2RSWpVjB</t>
  </si>
  <si>
    <t>','0',8000,'00:00:00','0000-00-00',0,0,0,0,0,0,0,0,0,0,0,0,'QWVIOWCUF2AZKT','00:00:00','2021-9-15',0,0,'QWVIOS88F2AZKT','QWYI36BU9KVTQO','0','0','1','1','1','1','1','1','1','1','1','0',0;</t>
  </si>
  <si>
    <t>'VMJzgpZCPpoCNDeV','</t>
  </si>
  <si>
    <t>91rp6ydXjAB1uKxl</t>
  </si>
  <si>
    <t>','0',9300,'00:00:00','0000-00-00',0,0,0,0,0,0,0,0,0,0,0,0,'QWVIOWCUF2AZKT','00:00:00','2021-9-15',0,0,'QWVIOS88F2AZKT','QWYI36BU9KVTQO','0','0','1','1','1','1','1','1','1','1','1','0',0;</t>
  </si>
  <si>
    <t>'Zu3UaguJjaECCuPP','</t>
  </si>
  <si>
    <t>8sRuqrSfdLNZQr9U</t>
  </si>
  <si>
    <t>','0',11400,'00:00:00','0000-00-00',0,0,0,0,0,0,0,0,0,0,0,0,'QWVIOWCUF2AZKT','00:00:00','2021-9-15',0,0,'QWVIOS88F2AZKT','QWYI36BU9KVTQO','0','0','1','1','1','1','1','1','1','1','1','0',0;</t>
  </si>
  <si>
    <t>'DH3Y04MDdT8H2AHE','</t>
  </si>
  <si>
    <t>EioJKWiUyulCYIGa</t>
  </si>
  <si>
    <t>','0',9100,'00:00:00','0000-00-00',0,0,0,0,0,0,0,0,0,0,0,0,'QWVIOWCUF2AZKT','00:00:00','2021-9-15',0,0,'QWVIOS88F2AZKT','QWYI36BU9KVTQO','0','0','1','1','1','1','1','1','1','1','1','0',0;</t>
  </si>
  <si>
    <t>'YPt9izE63D3V2GAt','</t>
  </si>
  <si>
    <t>HH5fZ35gxhK7sjkb</t>
  </si>
  <si>
    <t>','0',11000,'00:00:00','0000-00-00',0,0,0,0,0,0,0,0,0,0,0,0,'QWVIOWCUF2AZKT','00:00:00','2021-9-15',0,0,'QWVIOS88F2AZKT','QWYI36BU9KVTQO','0','0','1','1','1','1','1','1','1','1','1','0',0;</t>
  </si>
  <si>
    <t>'7v8VrNX9KJUOigZ9','</t>
  </si>
  <si>
    <t>is3BunoUTNzjk80K</t>
  </si>
  <si>
    <t>','0',8600,'00:00:00','0000-00-00',0,0,0,0,0,0,0,0,0,0,0,0,'QWVIOWCUF2AZKT','00:00:00','2021-9-15',0,0,'QWVIOS88F2AZKT','QWYI36BU9KVTQO','0','0','1','1','1','1','1','1','1','1','1','0',0;</t>
  </si>
  <si>
    <t>'5YpnS4qWI57qWlqb','</t>
  </si>
  <si>
    <t>EjnXkcoREXc43nul</t>
  </si>
  <si>
    <t>','0',10500,'00:00:00','0000-00-00',0,0,0,0,0,0,0,0,0,0,0,0,'QWVIOWCUF2AZKT','00:00:00','2021-9-15',0,0,'QWVIOS88F2AZKT','QWYI36BU9KVTQO','0','0','1','1','1','1','1','1','1','1','1','0',0;</t>
  </si>
  <si>
    <t>'42FLwQ0ZHfZd9Lxy','</t>
  </si>
  <si>
    <t>vA0KjZAkBPIWFYjJ</t>
  </si>
  <si>
    <t>','0',8800,'00:00:00','0000-00-00',0,0,0,0,0,0,0,0,0,0,0,0,'QWVIOWCUF2AZKT','00:00:00','2021-9-15',0,0,'QWVIOS88F2AZKT','QWYI36BU9KVTQO','0','0','1','1','1','1','1','1','1','1','1','0',0;</t>
  </si>
  <si>
    <t>'AKXb0aV1TCNdezZj','</t>
  </si>
  <si>
    <t>XBGG3BYaRBU6DmbE</t>
  </si>
  <si>
    <t>','0',9900,'00:00:00','0000-00-00',0,0,0,0,0,0,0,0,0,0,0,0,'QWVIOWCUF2AZKT','00:00:00','2021-9-15',0,0,'QWVIOS88F2AZKT','QWYI36BU9KVTQO','0','0','1','1','1','1','1','1','1','1','1','0',0;</t>
  </si>
  <si>
    <t>'pKZjxe40Y2wcNNnu','</t>
  </si>
  <si>
    <t>Xxe6dJYiCwnIDp3C</t>
  </si>
  <si>
    <t>','0',6650,'00:00:00','0000-00-00',0,0,0,0,0,0,0,0,0,0,0,0,'QWVIOWCUF2AZKT','00:00:00','2021-9-15',0,0,'QWVIOS88F2AZKT','QWYI36BU9KVTQO','0','0','1','1','1','1','1','1','1','1','1','0',0;</t>
  </si>
  <si>
    <t>'auEhOrRDgaCb5jLE','</t>
  </si>
  <si>
    <t>4He93Si8I841Cgy8</t>
  </si>
  <si>
    <t>','0',8100,'00:00:00','0000-00-00',0,0,0,0,0,0,0,0,0,0,0,0,'QWVIOWCUF2AZKT','00:00:00','2021-9-15',0,0,'QWVIOS88F2AZKT','QWYI36BU9KVTQO','0','0','1','1','1','1','1','1','1','1','1','0',0;</t>
  </si>
  <si>
    <t>'fHoqjlJAsLjkKUXv','</t>
  </si>
  <si>
    <t>nySiKPPFuHCD9ynz</t>
  </si>
  <si>
    <t>'tpSIqY6EmQ6hgCxh','</t>
  </si>
  <si>
    <t>zp0uDcvo83yFS7B2</t>
  </si>
  <si>
    <t>'M7KAeOvDf2ETyTg4','</t>
  </si>
  <si>
    <t>2CRmGk6bqszQBw56</t>
  </si>
  <si>
    <t>','0',8600,'00:00:00','0000-00-00',0,0,0,0,0,0,0,0,0,0,0,0,'QWVIOWCUF2AZKT','00:00:00','2021-9-16',0,0,'QWVIOS88F2AZKT','QWYI36BU9KVTQO','0','0','1','1','1','1','1','1','1','1','1','0',0;</t>
  </si>
  <si>
    <t>'owviLK8jdTs2Pawf','</t>
  </si>
  <si>
    <t>567s6UEVuJJkyzpx</t>
  </si>
  <si>
    <t>','0',10600,'00:00:00','0000-00-00',0,0,0,0,0,0,0,0,0,0,0,0,'QWVIOWCUF2AZKT','00:00:00','2021-9-15',0,0,'QWVIOS88F2AZKT','QWYI36BU9KVTQO','0','0','1','1','1','1','1','1','1','1','1','0',0;</t>
  </si>
  <si>
    <t>'RAyzVcLq4guJ4508','</t>
  </si>
  <si>
    <t>f7bgISv824M22gmW</t>
  </si>
  <si>
    <t>','0',4455,'00:00:00','0000-00-00',0,0,0,0,0,0,0,0,0,0,0,0,'QWVIOWCUF2AZKT','00:00:00','2021-9-15',0,0,'QWVIOS88F2AZKT','QWYI36BU9KVTQO','0','0','1','1','1','1','1','1','1','1','1','0',0;</t>
  </si>
  <si>
    <t>'Cp4qHb54TIwn6gK3','</t>
  </si>
  <si>
    <t>gXFAVI2ph2rDp710</t>
  </si>
  <si>
    <t>','0',11500,'00:00:00','0000-00-00',0,0,0,0,0,0,0,0,0,0,0,0,'QWVIOWCUF2AZKT','00:00:00','2021-9-01',0,0,'QWVIOS88F2AZKT','QWYI36BU9KVTQO','0','0','1','1','1','1','1','1','1','1','1','0',0;</t>
  </si>
  <si>
    <t>'UeVg3t3vqY6xdWXy','</t>
  </si>
  <si>
    <t>wlT9HyK0vuMPiBad</t>
  </si>
  <si>
    <t>'9cbNRtvqXSo3i9su','</t>
  </si>
  <si>
    <t>9CXm1mEv3CYwI9jY</t>
  </si>
  <si>
    <t>','0',4300,'00:00:00','0000-00-00',0,0,0,0,0,0,0,0,0,0,0,0,'QWVIOWCUF2AZKT','00:00:00','2021-9-15',0,0,'QWVIOS88F2AZKT','QWYI36BU9KVTQO','0','0','1','1','1','1','1','1','1','1','1','0',0;</t>
  </si>
  <si>
    <t>'GmGGP8MmaqHbVk0o','</t>
  </si>
  <si>
    <t>dBl9xqXW9NGoO8cT</t>
  </si>
  <si>
    <t>','0',9400,'00:00:00','0000-00-00',0,0,0,0,0,0,0,0,0,0,0,0,'QWVIOWCUF2AZKT','00:00:00','2021-9-15',0,0,'QWVIOS88F2AZKT','QWYI36BU9KVTQO','0','0','1','1','1','1','1','1','1','1','1','0',0;</t>
  </si>
  <si>
    <t>'5bZ1UcM2lp5K5svn','</t>
  </si>
  <si>
    <t>sGYfGBCO3ekdoaB2</t>
  </si>
  <si>
    <t>','0',10400,'00:00:00','0000-00-00',0,0,0,0,0,0,0,0,0,0,0,0,'QWVIOWCUF2AZKT','00:00:00','2021-9-01',0,0,'QWVIOS88F2AZKT','QWYI36BU9KVTQO','0','0','1','1','1','1','1','1','1','1','1','0',0;</t>
  </si>
  <si>
    <t>'auD6YlJrjWQ6vxhm','</t>
  </si>
  <si>
    <t>EUmKM4J4l5tm2UgE</t>
  </si>
  <si>
    <t>','0',5400,'00:00:00','0000-00-00',0,0,0,0,0,0,0,0,0,0,0,0,'QWVIOWCUF2AZKT','00:00:00','2021-9-01',0,0,'QWVIOS88F2AZKT','QWYI36BU9KVTQO','0','0','1','1','1','1','1','1','1','1','1','0',0;</t>
  </si>
  <si>
    <t>'6piKR3GCIShFO6ST','</t>
  </si>
  <si>
    <t>LymKxJmSxALoy4wx</t>
  </si>
  <si>
    <t>','0',6200,'00:00:00','0000-00-00',0,0,0,0,0,0,0,0,0,0,0,0,'QWVIOWCUF2AZKT','00:00:00','2021-9-01',0,0,'QWVIOS88F2AZKT','QWYI36BU9KVTQO','0','0','1','1','1','1','1','1','1','1','1','0',0;</t>
  </si>
  <si>
    <t>'AG7IxMs4skjInSc8','</t>
  </si>
  <si>
    <t>NgvKn8dzB5O8JNvs</t>
  </si>
  <si>
    <t>','0',7000,'00:00:00','0000-00-00',0,0,0,0,0,0,0,0,0,0,0,0,'QWVIOWCUF2AZKT','00:00:00','2021-9-01',0,0,'QWVIOS88F2AZKT','QWYI36BU9KVTQO','0','0','1','1','1','1','1','1','1','1','1','0',0;</t>
  </si>
  <si>
    <t>'bJi1H82OsAMZnHTa','</t>
  </si>
  <si>
    <t>HFh0VmULpZBKlGQl</t>
  </si>
  <si>
    <t>','0',8100,'00:00:00','0000-00-00',0,0,0,0,0,0,0,0,0,0,0,0,'QWVIOWCUF2AZKT','00:00:00','2021-9-16',0,0,'QWVIOS88F2AZKT','QWYI36BU9KVTQO','0','0','1','1','1','1','1','1','1','1','1','0',0;</t>
  </si>
  <si>
    <t>'GFx1QiHHU4ihDvhV','</t>
  </si>
  <si>
    <t>tqWxa4bzJ8wp7ty7</t>
  </si>
  <si>
    <t>','0',9900,'00:00:00','0000-00-00',0,0,0,0,0,0,0,0,0,0,0,0,'QWVIOWCUF2AZKT','00:00:00','2021-9-16',0,0,'QWVIOS88F2AZKT','QWYI36BU9KVTQO','0','0','1','1','1','1','1','1','1','1','1','0',0;</t>
  </si>
  <si>
    <t>'ZNzYSlcrtRLOlSl9','</t>
  </si>
  <si>
    <t>ZcivWtBAqEFUGSxF</t>
  </si>
  <si>
    <t>'ay45rXmYSOs2gd2m','</t>
  </si>
  <si>
    <t>R9jZxdQfoTLyuVVZ</t>
  </si>
  <si>
    <t>','0',11600,'00:00:00','0000-00-00',0,0,0,0,0,0,0,0,0,0,0,0,'QWVIOWCUF2AZKT','00:00:00','2021-9-16',0,0,'QWVIOS88F2AZKT','QWYI36BU9KVTQO','0','0','1','1','1','1','1','1','1','1','1','0',0;</t>
  </si>
  <si>
    <t>'m92YLP3ARa6KnS57','</t>
  </si>
  <si>
    <t>4U4kjRo8NvEISzIq</t>
  </si>
  <si>
    <t>','0',11000,'00:00:00','0000-00-00',0,0,0,0,0,0,0,0,0,0,0,0,'QWVIOWCUF2AZKT','00:00:00','2021-9-16',0,0,'QWVIOS88F2AZKT','QWYI36BU9KVTQO','0','0','1','1','1','1','1','1','1','1','1','0',0;</t>
  </si>
  <si>
    <t>'SBW6aNnlONpfKI3v','</t>
  </si>
  <si>
    <t>SLl63SS9xsvX1nSh</t>
  </si>
  <si>
    <t>'bkNZP1CYqNk3dcPz','</t>
  </si>
  <si>
    <t>v9dQnqrb4vkBDEUY</t>
  </si>
  <si>
    <t>','0',3600,'00:00:00','0000-00-00',0,0,0,0,0,0,0,0,0,0,0,0,'QWVIOWCUF2AZKT','00:00:00','2021-9-23',0,0,'QWVIOS88F2AZKT','QWYI36BU9KVTQO','0','0','1','1','1','1','1','1','1','1','1','0',0;</t>
  </si>
  <si>
    <t>'fo0kw4nXA8nSHYox','</t>
  </si>
  <si>
    <t>VnAlGl6LRLgqFPAi</t>
  </si>
  <si>
    <t>','0',1100,'00:00:00','0000-00-00',0,0,0,0,0,0,0,0,0,0,0,0,'QWVIOWCUF2AZKT','00:00:00','2021-9-23',0,0,'QWVIOS88F2AZKT','QWYI36BU9KVTQO','0','0','1','1','1','1','1','1','1','1','1','0',0;</t>
  </si>
  <si>
    <t>'9w96S5jmBOk4LQxv','</t>
  </si>
  <si>
    <t>NEMtxw2ltp1of662</t>
  </si>
  <si>
    <t>','0',8800,'00:00:00','0000-00-00',0,0,0,0,0,0,0,0,0,0,0,0,'QWVIOWCUF2AZKT','00:00:00','2021-9-23',0,0,'QWVIOS88F2AZKT','QWYI36BU9KVTQO','0','0','1','1','1','1','1','1','1','1','1','0',0;</t>
  </si>
  <si>
    <t>'vbQeTX0K1sKREoM0','</t>
  </si>
  <si>
    <t>lQSr13DlEem73cyZ</t>
  </si>
  <si>
    <t>','0',8300,'00:00:00','0000-00-00',0,0,0,0,0,0,0,0,0,0,0,0,'QWVIOWCUF2AZKT','00:00:00','2021-9-23',0,0,'QWVIOS88F2AZKT','QWYI36BU9KVTQO','0','0','1','1','1','1','1','1','1','1','1','0',0;</t>
  </si>
  <si>
    <t>'vmvHMDjH0u2mh2f9','</t>
  </si>
  <si>
    <t>fipdNLQ71CqxBzEF</t>
  </si>
  <si>
    <t>','0',8400,'00:00:00','0000-00-00',0,0,0,0,0,0,0,0,0,0,0,0,'QWVIOWCUF2AZKT','00:00:00','2021-9-23',0,0,'QWVIOS88F2AZKT','QWYI36BU9KVTQO','0','0','1','1','1','1','1','1','1','1','1','0',0;</t>
  </si>
  <si>
    <t>'K4LY1KeLAeGzzDyk','</t>
  </si>
  <si>
    <t>etiS70G0lY4WewjW</t>
  </si>
  <si>
    <t>','0',7000,'00:00:00','0000-00-00',0,0,0,0,0,0,0,0,0,0,0,0,'QWVIOWCUF2AZKT','00:00:00','2021-9-23',0,0,'QWVIOS88F2AZKT','QWYI36BU9KVTQO','0','0','1','1','1','1','1','1','1','1','1','0',0;</t>
  </si>
  <si>
    <t>'WTrKxo6OQTnMfcaM','</t>
  </si>
  <si>
    <t>CSko5UQ8fJ8eWOAr</t>
  </si>
  <si>
    <t>','0',8600,'00:00:00','0000-00-00',0,0,0,0,0,0,0,0,0,0,0,0,'QWVIOWCUF2AZKT','00:00:00','2021-9-23',0,0,'QWVIOS88F2AZKT','QWYI36BU9KVTQO','0','0','1','1','1','1','1','1','1','1','1','0',0;</t>
  </si>
  <si>
    <t>'uDujuA3MzemBVHpi','</t>
  </si>
  <si>
    <t>UVNnVTZlP0CUFSnb</t>
  </si>
  <si>
    <t>','0',9800,'00:00:00','0000-00-00',0,0,0,0,0,0,0,0,0,0,0,0,'QWVIOWCUF2AZKT','00:00:00','2021-9-23',0,0,'QWVIOS88F2AZKT','QWYI36BU9KVTQO','0','0','1','1','1','1','1','1','1','1','1','0',0;</t>
  </si>
  <si>
    <t>'3yIhwZuynwP0Cvc3','</t>
  </si>
  <si>
    <t>RPKL54Rx2MCHegb2</t>
  </si>
  <si>
    <t>'iE8Lg9IiyeJRtAXE','</t>
  </si>
  <si>
    <t>g6L6CyWhTxLssGZb</t>
  </si>
  <si>
    <t>'FkwzU9eqVJOnVQeQ','</t>
  </si>
  <si>
    <t>7iYBX7O3N53ip43I</t>
  </si>
  <si>
    <t>','0',5000,'00:00:00','0000-00-00',0,0,0,0,0,0,0,0,0,0,0,0,'QWVIOWCUF2AZKT','00:00:00','2021-9-23',0,0,'QWVIOS88F2AZKT','QWYI36BU9KVTQO','0','0','1','1','1','1','1','1','1','1','1','0',0;</t>
  </si>
  <si>
    <t>'ySKTohiM7Yzb561d','</t>
  </si>
  <si>
    <t>DmI2G8Ak51xrWoaR</t>
  </si>
  <si>
    <t>','0',4600,'00:00:00','0000-00-00',0,0,0,0,0,0,0,0,0,0,0,0,'QWVIOWCUF2AZKT','00:00:00','2021-9-08',0,0,'QWVIOS88F2AZKT','QWYI36BU9KVTQO','0','0','1','1','1','1','1','1','1','1','1','0',0;</t>
  </si>
  <si>
    <t>'QiTPNr9Ik6Bmjkra','</t>
  </si>
  <si>
    <t>BByvJjhJjKclnltf</t>
  </si>
  <si>
    <t>','0',1800,'00:00:00','0000-00-00',0,0,0,0,0,0,0,0,0,0,0,0,'QWVIOWCUF2AZKT','00:00:00','2021-9-15',0,0,'QWVIOS88F2AZKT','QWYI36BU9KVTQO','0','0','1','1','1','1','1','1','1','1','1','0',0;</t>
  </si>
  <si>
    <t>'p3UaTIEFAYXGxXkf','</t>
  </si>
  <si>
    <t>gmqroQla55RAUDkP</t>
  </si>
  <si>
    <t>'Ig84j9eJZDlMK9Il','</t>
  </si>
  <si>
    <t>aQNgDvxruaLAncAK</t>
  </si>
  <si>
    <t>'u7lYfY1gIZCPYjci','</t>
  </si>
  <si>
    <t>F5rAFVh5JTjXQz3C</t>
  </si>
  <si>
    <t>','0',10450,'00:00:00','0000-00-00',0,0,0,0,0,0,0,0,0,0,0,0,'QWVIOWCUF2AZKT','00:00:00','2021-9-08',0,0,'QWVIOS88F2AZKT','QWYI36BU9KVTQO','0','0','1','1','1','1','1','1','1','1','1','0',0;</t>
  </si>
  <si>
    <t>'s6dlB6QU91K5gQr6','</t>
  </si>
  <si>
    <t>CZ74RK091h7eNBJF</t>
  </si>
  <si>
    <t>','0',1000,'00:00:00','0000-00-00',0,0,0,0,0,0,0,0,0,0,0,0,'QWVIOWCUF2AZKT','00:00:00','2021-9-15',0,0,'QWVIOS88F2AZKT','QWYI36BU9KVTQO','0','0','1','1','1','1','1','1','1','1','1','0',0;</t>
  </si>
  <si>
    <t>'H0kZ4WzqKMUB3Q3y','</t>
  </si>
  <si>
    <t>Nsvnm3qLc8H2Asez</t>
  </si>
  <si>
    <t>','0',1750,'00:00:00','0000-00-00',0,0,0,0,0,0,0,0,0,0,0,0,'QWVIOWCUF2AZKT','00:00:00','2021-8-16',0,0,'QWVIOS88F2AZKT','QWYI36BU9KVTQO','0','0','1','1','1','1','1','1','1','1','1','0',0;</t>
  </si>
  <si>
    <t>'uZy8J6t1NmEUEHMj','</t>
  </si>
  <si>
    <t>iUDXr9GJ6sgaGzp8</t>
  </si>
  <si>
    <t>','0',4200,'00:00:00','0000-00-00',0,0,0,0,0,0,0,0,0,0,0,0,'QWVIOWCUF2AZKT','00:00:00','2021-9-15',0,0,'QWVIOS88F2AZKT','QWYI36BU9KVTQO','0','0','1','1','1','1','1','1','1','1','1','0',0;</t>
  </si>
  <si>
    <t>'c0aLrAcxOrowxr1f','</t>
  </si>
  <si>
    <t>RoJv7fvCDOt3GiVl</t>
  </si>
  <si>
    <t>','0',15100,'00:00:00','0000-00-00',0,0,0,0,0,0,0,0,0,0,0,0,'QWVIOWCUF2AZKT','00:00:00','2021-9-15',0,0,'QWVIOS88F2AZKT','QWYI36BU9KVTQO','0','0','1','1','1','1','1','1','1','1','1','0',0;</t>
  </si>
  <si>
    <t>'tEBIkkdevL1EnbPl','</t>
  </si>
  <si>
    <t>RzxogrEOzsR09aK9</t>
  </si>
  <si>
    <t>','0',12250,'00:00:00','0000-00-00',0,0,0,0,0,0,0,0,0,0,0,0,'QWVIOWCUF2AZKT','00:00:00','2021-9-06',0,0,'QWVIOS88F2AZKT','QWYI36BU9KVTQO','0','0','1','1','1','1','1','1','1','1','1','0',0;</t>
  </si>
  <si>
    <t>'TKZAl3tvdN9dowLC','</t>
  </si>
  <si>
    <t>QAwb6EdQYwbSeAGD</t>
  </si>
  <si>
    <t>','0',9000,'00:00:00','0000-00-00',0,0,0,0,0,0,0,0,0,0,0,0,'QWVIOWCUF2AZKT','00:00:00','2021-9-01',0,0,'QWVIOS88F2AZKT','QWYI36BU9KVTQO','0','0','1','1','1','1','1','1','1','1','1','0',0;</t>
  </si>
  <si>
    <t>'G73pm3XQebRZSotm','</t>
  </si>
  <si>
    <t>9aT2eI2FMkPN10r3</t>
  </si>
  <si>
    <t>','0',17600,'00:00:00','0000-00-00',0,0,0,0,0,0,0,0,0,0,0,0,'QWVIOWCUF2AZKT','00:00:00','2021-9-01',0,0,'QWVIOS88F2AZKT','QWYI36BU9KVTQO','0','0','1','1','1','1','1','1','1','1','1','0',0;</t>
  </si>
  <si>
    <t>'B4LwkBo33RTRdpAt','</t>
  </si>
  <si>
    <t>WUr9GeFyyyeprKV7</t>
  </si>
  <si>
    <t>','0',8400,'00:00:00','0000-00-00',0,0,0,0,0,0,0,0,0,0,0,0,'QWVIOWCUF2AZKT','00:00:00','2021-9-15',0,0,'QWVIOS88F2AZKT','QWYI36BU9KVTQO','0','0','1','1','1','1','1','1','1','1','1','0',0;</t>
  </si>
  <si>
    <t>'GtAFc5C4L4UEIp4u','</t>
  </si>
  <si>
    <t>KHoJcDnL04TXSvvV</t>
  </si>
  <si>
    <t>','0',11300,'00:00:00','0000-00-00',0,0,0,0,0,0,0,0,0,0,0,0,'QWVIOWCUF2AZKT','00:00:00','2021-9-01',0,0,'QWVIOS88F2AZKT','QWYI36BU9KVTQO','0','0','1','1','1','1','1','1','1','1','1','0',0;</t>
  </si>
  <si>
    <t>'lflBlAr7VjOZO6Wv','</t>
  </si>
  <si>
    <t>oYEvq4Gkw5XFJG1o</t>
  </si>
  <si>
    <t>'urwu07ViOvZi70sC','</t>
  </si>
  <si>
    <t>CUSYHfke1if6a4tr</t>
  </si>
  <si>
    <t>'RHfqBoyhRPR7STZo','</t>
  </si>
  <si>
    <t>AI0ZLzDdlzSY3iYo</t>
  </si>
  <si>
    <t>','0',3800,'00:00:00','0000-00-00',0,0,0,0,0,0,0,0,0,0,0,0,'QWVIOWCUF2AZKT','00:00:00','2021-9-16',0,0,'QWVIOS88F2AZKT','QWYI36BU9KVTQO','0','0','1','1','1','1','1','1','1','1','1','0',0;</t>
  </si>
  <si>
    <t>'nbj8fnQJyEfvf36P','</t>
  </si>
  <si>
    <t>zQ06LDd2xctLhOiQ</t>
  </si>
  <si>
    <t>'MAAjCPCPc1YhabP0','</t>
  </si>
  <si>
    <t>KIUwcGuIo7y3fASU</t>
  </si>
  <si>
    <t>'VC3oaa9BHuhLXhlu','</t>
  </si>
  <si>
    <t>dQt7rqHahI5AB3i5</t>
  </si>
  <si>
    <t>','0',6000,'00:00:00','0000-00-00',0,0,0,0,0,0,0,0,0,0,0,0,'QWVIOWCUF2AZKT','00:00:00','2021-9-15',0,0,'QWVIOS88F2AZKT','QWYI36BU9KVTQO','0','0','1','1','1','1','1','1','1','1','1','0',0;</t>
  </si>
  <si>
    <t>'2zVB2h9fR5vU5Moo','</t>
  </si>
  <si>
    <t>dTNv4nh66mPBWDy3</t>
  </si>
  <si>
    <t>','0',600,'00:00:00','0000-00-00',0,0,0,0,0,0,0,0,0,0,0,0,'QWVIOWCUF2AZKT','00:00:00','2021-9-13',0,0,'QWVIOS88F2AZKT','QWYI36BU9KVTQO','0','0','1','1','1','1','1','1','1','1','1','0',0;</t>
  </si>
  <si>
    <t>'RdVr8UX61NXN6A7A','</t>
  </si>
  <si>
    <t>SCcvBWXttUBOUrfs</t>
  </si>
  <si>
    <t>','0',800,'00:00:00','0000-00-00',0,0,0,0,0,0,0,0,0,0,0,0,'QWVIOWCUF2AZKT','00:00:00','2021-9-02',0,0,'QWVIOS88F2AZKT','QWYI36BU9KVTQO','0','0','1','1','1','1','1','1','1','1','1','0',0;</t>
  </si>
  <si>
    <t>'DpZl6mEBFeOWL1Xo','</t>
  </si>
  <si>
    <t>XPazj2wTmPu9vGwq</t>
  </si>
  <si>
    <t>','0',500,'00:00:00','0000-00-00',0,0,0,0,0,0,0,0,0,0,0,0,'QWVIOWCUF2AZKT','00:00:00','2021-9-01',0,0,'QWVIOS88F2AZKT','QWYI36BU9KVTQO','0','0','1','1','1','1','1','1','1','1','1','0',0;</t>
  </si>
  <si>
    <t>'gqjVHMQICcXiUQn7','</t>
  </si>
  <si>
    <t>6gxZAstKbv4DUnJZ</t>
  </si>
  <si>
    <t>'dnChKNvsQBAhBEVL','</t>
  </si>
  <si>
    <t>tXfeQiTtxqd0yI85</t>
  </si>
  <si>
    <t>','0',10600,'00:00:00','0000-00-00',0,0,0,0,0,0,0,0,0,0,0,0,'QWVIOWCUF2AZKT','00:00:00','2021-9-22',0,0,'QWVIOS88F2AZKT','QWYI36BU9KVTQO','0','0','1','1','1','1','1','1','1','1','1','0',0;</t>
  </si>
  <si>
    <t>'7vtnQV1oXgdArdfO','</t>
  </si>
  <si>
    <t>m5MOrK054P7uzNVW</t>
  </si>
  <si>
    <t>','0',8100,'00:00:00','0000-00-00',0,0,0,0,0,0,0,0,0,0,0,0,'QWVIOWCUF2AZKT','00:00:00','2021-9-22',0,0,'QWVIOS88F2AZKT','QWYI36BU9KVTQO','0','0','1','1','1','1','1','1','1','1','1','0',0;</t>
  </si>
  <si>
    <t>'MwKf4n4lC3DfQsda','</t>
  </si>
  <si>
    <t>rNtzBpshgTMTTjK4</t>
  </si>
  <si>
    <t>','0',8350,'00:00:00','0000-00-00',0,0,0,0,0,0,0,0,0,0,0,0,'QWVIOWCUF2AZKT','00:00:00','2021-9-22',0,0,'QWVIOS88F2AZKT','QWYI36BU9KVTQO','0','0','1','1','1','1','1','1','1','1','1','0',0;</t>
  </si>
  <si>
    <t>'SoH6TUZvzyeuXfPN','</t>
  </si>
  <si>
    <t>DoXWtFMNuYUDrdOD</t>
  </si>
  <si>
    <t>','0',11600,'00:00:00','0000-00-00',0,0,0,0,0,0,0,0,0,0,0,0,'QWVIOWCUF2AZKT','00:00:00','2021-9-22',0,0,'QWVIOS88F2AZKT','QWYI36BU9KVTQO','0','0','1','1','1','1','1','1','1','1','1','0',0;</t>
  </si>
  <si>
    <t>'mBapHCrLUkhmgdC9','</t>
  </si>
  <si>
    <t>xp0qUK5DVGsfsHJC</t>
  </si>
  <si>
    <t>','0',18800,'00:00:00','0000-00-00',0,0,0,0,0,0,0,0,0,0,0,0,'QWVIOWCUF2AZKT','00:00:00','2021-9-22',0,0,'QWVIOS88F2AZKT','QWYI36BU9KVTQO','0','0','1','1','1','1','1','1','1','1','1','0',0;</t>
  </si>
  <si>
    <t>'ZiAjt6ms6eFAYeq3','</t>
  </si>
  <si>
    <t>X5xJ4mzJFNzyux31</t>
  </si>
  <si>
    <t>','0',700,'00:00:00','0000-00-00',0,0,0,0,0,0,0,0,0,0,0,0,'QWVIOWCUF2AZKT','00:00:00','2021-9-22',0,0,'QWVIOS88F2AZKT','QWYI36BU9KVTQO','0','0','1','1','1','1','1','1','1','1','1','0',0;</t>
  </si>
  <si>
    <t>'QIU72Lq2WIoOxi42','</t>
  </si>
  <si>
    <t>OU3KCGZy1rJdSUR3</t>
  </si>
  <si>
    <t>','0',1400,'00:00:00','0000-00-00',0,0,0,0,0,0,0,0,0,0,0,0,'QWVIOWCUF2AZKT','00:00:00','2021-9-22',0,0,'QWVIOS88F2AZKT','QWYI36BU9KVTQO','0','0','1','1','1','1','1','1','1','1','1','0',0;</t>
  </si>
  <si>
    <t>'6hD7liXT3EUZXsl5','</t>
  </si>
  <si>
    <t>BL5XIhC4EQTSLYba</t>
  </si>
  <si>
    <t>','0',1550,'00:00:00','0000-00-00',0,0,0,0,0,0,0,0,0,0,0,0,'QWVIOWCUF2AZKT','00:00:00','2021-9-22',0,0,'QWVIOS88F2AZKT','QWYI36BU9KVTQO','0','0','1','1','1','1','1','1','1','1','1','0',0;</t>
  </si>
  <si>
    <t>'c9UXVeRKQteTy0zj','</t>
  </si>
  <si>
    <t>oKQRKgI6YL2jM9iN</t>
  </si>
  <si>
    <t>'sPbglrXLSk4rNzo8','</t>
  </si>
  <si>
    <t>KM72Zxe0Ft8AMKh8</t>
  </si>
  <si>
    <t>','0',1450,'00:00:00','0000-00-00',0,0,0,0,0,0,0,0,0,0,0,0,'QWVIOWCUF2AZKT','00:00:00','2021-9-22',0,0,'QWVIOS88F2AZKT','QWYI36BU9KVTQO','0','0','1','1','1','1','1','1','1','1','1','0',0;</t>
  </si>
  <si>
    <t>'L02beIN36cT4qfEp','</t>
  </si>
  <si>
    <t>hR4ttvhJN2lGEgUH</t>
  </si>
  <si>
    <t>','0',1600,'00:00:00','0000-00-00',0,0,0,0,0,0,0,0,0,0,0,0,'QWVIOWCUF2AZKT','00:00:00','2021-9-22',0,0,'QWVIOS88F2AZKT','QWYI36BU9KVTQO','0','0','1','1','1','1','1','1','1','1','1','0',0;</t>
  </si>
  <si>
    <t>'qWR1s0950HyOofKN','</t>
  </si>
  <si>
    <t>GSWxaXWsLFglegby</t>
  </si>
  <si>
    <t>','0',2900,'00:00:00','0000-00-00',0,0,0,0,0,0,0,0,0,0,0,0,'QWVIOWCUF2AZKT','00:00:00','2021-9-22',0,0,'QWVIOS88F2AZKT','QWYI36BU9KVTQO','0','0','1','1','1','1','1','1','1','1','1','0',0;</t>
  </si>
  <si>
    <t>'fXzMmFnDc9XwJlzq','</t>
  </si>
  <si>
    <t>PZVSBYnDBi4yasdh</t>
  </si>
  <si>
    <t>','0',7300,'00:00:00','0000-00-00',0,0,0,0,0,0,0,0,0,0,0,0,'QWVIOWCUF2AZKT','00:00:00','2021-9-21',0,0,'QWVIOS88F2AZKT','QWYI36BU9KVTQO','0','0','1','1','1','1','1','1','1','1','1','0',0;</t>
  </si>
  <si>
    <t>'gxJ4VSl9KrnPKsgU','</t>
  </si>
  <si>
    <t>fVmorNdC3Dv1if1z</t>
  </si>
  <si>
    <t>','0',4100,'00:00:00','0000-00-00',0,0,0,0,0,0,0,0,0,0,0,0,'QWVIOWCUF2AZKT','00:00:00','2021-9-22',0,0,'QWVIOS88F2AZKT','QWYI36BU9KVTQO','0','0','1','1','1','1','1','1','1','1','1','0',0;</t>
  </si>
  <si>
    <t>'QQ9cViqJmU0362wa','</t>
  </si>
  <si>
    <t>Dhbj9dgSAhSRS7QA</t>
  </si>
  <si>
    <t>','0',3400,'00:00:00','0000-00-00',0,0,0,0,0,0,0,0,0,0,0,0,'QWVIOWCUF2AZKT','00:00:00','2021-9-25',0,0,'QWVIOS88F2AZKT','QWYI36BU9KVTQO','0','0','1','1','1','1','1','1','1','1','1','0',0;</t>
  </si>
  <si>
    <t>'7Dwpv8Lv1kGv6lsL','</t>
  </si>
  <si>
    <t>P5qaw9muk8EbqDLu</t>
  </si>
  <si>
    <t>','0',5300,'00:00:00','0000-00-00',0,0,0,0,0,0,0,0,0,0,0,0,'QWVIOWCUF2AZKT','00:00:00','2021-9-22',0,0,'QWVIOS88F2AZKT','QWYI36BU9KVTQO','0','0','1','1','1','1','1','1','1','1','1','0',0;</t>
  </si>
  <si>
    <t>'VhRdxRFRlt8RkkRM','</t>
  </si>
  <si>
    <t>ungiFpIoF08y8QL8</t>
  </si>
  <si>
    <t>','0',6300,'00:00:00','0000-00-00',0,0,0,0,0,0,0,0,0,0,0,0,'QWVIOWCUF2AZKT','00:00:00','2021-9-22',0,0,'QWVIOS88F2AZKT','QWYI36BU9KVTQO','0','0','1','1','1','1','1','1','1','1','1','0',0;</t>
  </si>
  <si>
    <t>'izIDMMQGdLpCelYO','</t>
  </si>
  <si>
    <t>v5Rwes4RarkmYsGC</t>
  </si>
  <si>
    <t>','0',5500,'00:00:00','0000-00-00',0,0,0,0,0,0,0,0,0,0,0,0,'QWVIOWCUF2AZKT','00:00:00','2021-9-22',0,0,'QWVIOS88F2AZKT','QWYI36BU9KVTQO','0','0','1','1','1','1','1','1','1','1','1','0',0;</t>
  </si>
  <si>
    <t>'ZY09BM6ITVwkdzeR','</t>
  </si>
  <si>
    <t>3867BWY3m6HHUEt0</t>
  </si>
  <si>
    <t>','0',12160,'00:00:00','0000-00-00',0,0,0,0,0,0,0,0,0,0,0,0,'QWVIOWCUF2AZKT','00:00:00','2021-9-22',0,0,'QWVIOS88F2AZKT','QWYI36BU9KVTQO','0','0','1','1','1','1','1','1','1','1','1','0',0;</t>
  </si>
  <si>
    <t>'TYDO738dtkrXvm0u','</t>
  </si>
  <si>
    <t>PqtBOLLDyaVoR8cZ</t>
  </si>
  <si>
    <t>','0',6100,'00:00:00','0000-00-00',0,0,0,0,0,0,0,0,0,0,0,0,'QWVIOWCUF2AZKT','00:00:00','2021-9-22',0,0,'QWVIOS88F2AZKT','QWYI36BU9KVTQO','0','0','1','1','1','1','1','1','1','1','1','0',0;</t>
  </si>
  <si>
    <t>'GX7whMhvxYNKw4TN','</t>
  </si>
  <si>
    <t>otYf2dfW462Zx858</t>
  </si>
  <si>
    <t>'Lhwxm0XHKzY84cnU','</t>
  </si>
  <si>
    <t>xKszk2AdAscUWGOL</t>
  </si>
  <si>
    <t>','0',4700,'00:00:00','0000-00-00',0,0,0,0,0,0,0,0,0,0,0,0,'QWVIOWCUF2AZKT','00:00:00','2021-9-22',0,0,'QWVIOS88F2AZKT','QWYI36BU9KVTQO','0','0','1','1','1','1','1','1','1','1','1','0',0;</t>
  </si>
  <si>
    <t>'QX3WZP9DyeDD5uIx','</t>
  </si>
  <si>
    <t>zXXmf3rFUu3OBnAh</t>
  </si>
  <si>
    <t>','0',6200,'00:00:00','0000-00-00',0,0,0,0,0,0,0,0,0,0,0,0,'QWVIOWCUF2AZKT','00:00:00','2021-9-22',0,0,'QWVIOS88F2AZKT','QWYI36BU9KVTQO','0','0','1','1','1','1','1','1','1','1','1','0',0;</t>
  </si>
  <si>
    <t>'1hwLsj3okGaNJGSp','</t>
  </si>
  <si>
    <t>44rpYhEZmvWj6rmf</t>
  </si>
  <si>
    <t>'tWc6pSeBdOd48iC6','</t>
  </si>
  <si>
    <t>qsPdDgorwlIZypKc</t>
  </si>
  <si>
    <t>'1PhIpPIuympJY3tf','</t>
  </si>
  <si>
    <t>bQPGBGR4yNtHhizs</t>
  </si>
  <si>
    <t>','0',9200,'00:00:00','0000-00-00',0,0,0,0,0,0,0,0,0,0,0,0,'QWVIOWCUF2AZKT','00:00:00','2021-9-22',0,0,'QWVIOS88F2AZKT','QWYI36BU9KVTQO','0','0','1','1','1','1','1','1','1','1','1','0',0;</t>
  </si>
  <si>
    <t>'MRiQEgX8j9d1zdKT','</t>
  </si>
  <si>
    <t>mcUCQsFcMGNOpKl7</t>
  </si>
  <si>
    <t>'lR1H7PH0yk6Hy8s8','</t>
  </si>
  <si>
    <t>ByIhxjWH2sa9Dl7E</t>
  </si>
  <si>
    <t>','0',7500,'00:00:00','0000-00-00',0,0,0,0,0,0,0,0,0,0,0,0,'QWVIOWCUF2AZKT','00:00:00','2021-9-22',0,0,'QWVIOS88F2AZKT','QWYI36BU9KVTQO','0','0','1','1','1','1','1','1','1','1','1','0',0;</t>
  </si>
  <si>
    <t>'TRin0bvB8hrO977v','</t>
  </si>
  <si>
    <t>qtERxkRXEoPAOeeU</t>
  </si>
  <si>
    <t>','0',7700,'00:00:00','0000-00-00',0,0,0,0,0,0,0,0,0,0,0,0,'QWVIOWCUF2AZKT','00:00:00','2021-9-22',0,0,'QWVIOS88F2AZKT','QWYI36BU9KVTQO','0','0','1','1','1','1','1','1','1','1','1','0',0;</t>
  </si>
  <si>
    <t>'4rZsFzCJ10HDemaQ','</t>
  </si>
  <si>
    <t>9sGdexO96iddpO4g</t>
  </si>
  <si>
    <t>','0',2600,'00:00:00','0000-00-00',0,0,0,0,0,0,0,0,0,0,0,0,'QWVIOWCUF2AZKT','00:00:00','2021-9-22',0,0,'QWVIOS88F2AZKT','QWYI36BU9KVTQO','0','0','1','1','1','1','1','1','1','1','1','0',0;</t>
  </si>
  <si>
    <t>'Oa1ZSvPZmqXkYMIB','</t>
  </si>
  <si>
    <t>ILpXkdlyQrSffKc9</t>
  </si>
  <si>
    <t>','0',8000,'00:00:00','0000-00-00',0,0,0,0,0,0,0,0,0,0,0,0,'QWVIOWCUF2AZKT','00:00:00','2021-9-22',0,0,'QWVIOS88F2AZKT','QWYI36BU9KVTQO','0','0','1','1','1','1','1','1','1','1','1','0',0;</t>
  </si>
  <si>
    <t>'CBYAfdIqUh6ixbwx','</t>
  </si>
  <si>
    <t>IsI1OGoRZCEJI5yu</t>
  </si>
  <si>
    <t>','0',7300,'00:00:00','0000-00-00',0,0,0,0,0,0,0,0,0,0,0,0,'QWVIOWCUF2AZKT','00:00:00','2021-9-22',0,0,'QWVIOS88F2AZKT','QWYI36BU9KVTQO','0','0','1','1','1','1','1','1','1','1','1','0',0;</t>
  </si>
  <si>
    <t>'VCZGPQhCCkqhcORH','</t>
  </si>
  <si>
    <t>85LdWn1fek1Sd0Oh</t>
  </si>
  <si>
    <t>','0',10630,'00:00:00','0000-00-00',0,0,0,0,0,0,0,0,0,0,0,0,'QWVIOWCUF2AZKT','00:00:00','2021-9-22',0,0,'QWVIOS88F2AZKT','QWYI36BU9KVTQO','0','0','1','1','1','1','1','1','1','1','1','0',0;</t>
  </si>
  <si>
    <t>'vvUw8tQFVgDI9O9W','</t>
  </si>
  <si>
    <t>Ghp4tJqKH6IsOBm6</t>
  </si>
  <si>
    <t>','0',4600,'00:00:00','0000-00-00',0,0,0,0,0,0,0,0,0,0,0,0,'QWVIOWCUF2AZKT','00:00:00','2021-9-22',0,0,'QWVIOS88F2AZKT','QWYI36BU9KVTQO','0','0','1','1','1','1','1','1','1','1','1','0',0;</t>
  </si>
  <si>
    <t>'659veZzflDgbf8yU','</t>
  </si>
  <si>
    <t>5CPEJXszpDkjJUy3</t>
  </si>
  <si>
    <t>','0',9000,'00:00:00','0000-00-00',0,0,0,0,0,0,0,0,0,0,0,0,'QWVIOWCUF2AZKT','00:00:00','2021-9-15',0,0,'QWVIOS88F2AZKT','QWYI36BU9KVTQO','0','0','1','1','1','1','1','1','1','1','1','0',0;</t>
  </si>
  <si>
    <t>'pwF4Bit2RCZie0ai','</t>
  </si>
  <si>
    <t>DMasXA6DEuxaJr07</t>
  </si>
  <si>
    <t>','0',4500,'00:00:00','0000-00-00',0,0,0,0,0,0,0,0,0,0,0,0,'QWVIOWCUF2AZKT','00:00:00','2021-9-15',0,0,'QWVIOS88F2AZKT','QWYI36BU9KVTQO','0','0','1','1','1','1','1','1','1','1','1','0',0;</t>
  </si>
  <si>
    <t>'61atVPCM0pwvXYZT','</t>
  </si>
  <si>
    <t>ngTtGqFy5BFI7J74</t>
  </si>
  <si>
    <t>'rB8gzsOjKZbsU2P1','</t>
  </si>
  <si>
    <t>3vX2jtojgKAf7EBG</t>
  </si>
  <si>
    <t>','0',6800,'00:00:00','0000-00-00',0,0,0,0,0,0,0,0,0,0,0,0,'QWVIOWCUF2AZKT','00:00:00','2021-9-15',0,0,'QWVIOS88F2AZKT','QWYI36BU9KVTQO','0','0','1','1','1','1','1','1','1','1','1','0',0;</t>
  </si>
  <si>
    <t>'Y9PlWH8pK8aR7On0','</t>
  </si>
  <si>
    <t>vb0WrE1Rq7a9lkYj</t>
  </si>
  <si>
    <t>','0',6000,'00:00:00','0000-00-00',0,0,0,0,0,0,0,0,0,0,0,0,'QWVIOWCUF2AZKT','00:00:00','2021-9-16',0,0,'QWVIOS88F2AZKT','QWYI36BU9KVTQO','0','0','1','1','1','1','1','1','1','1','1','0',0;</t>
  </si>
  <si>
    <t>'tKdTGHOUOqS0Aj7K','</t>
  </si>
  <si>
    <t>HR0jyIVscx2OBj4F</t>
  </si>
  <si>
    <t>','0',11400,'00:00:00','0000-00-00',0,0,0,0,0,0,0,0,0,0,0,0,'QWVIOWCUF2AZKT','00:00:00','2021-9-16',0,0,'QWVIOS88F2AZKT','QWYI36BU9KVTQO','0','0','1','1','1','1','1','1','1','1','1','0',0;</t>
  </si>
  <si>
    <t>'0cZoKUQocwHmuOgB','</t>
  </si>
  <si>
    <t>udvq0jgbZTez1PQW</t>
  </si>
  <si>
    <t>','0',4100,'00:00:00','0000-00-00',0,0,0,0,0,0,0,0,0,0,0,0,'QWVIOWCUF2AZKT','00:00:00','2021-9-15',0,0,'QWVIOS88F2AZKT','QWYI36BU9KVTQO','0','0','1','1','1','1','1','1','1','1','1','0',0;</t>
  </si>
  <si>
    <t>'in9wpyhQ6HI6kNPP','</t>
  </si>
  <si>
    <t>CLIFgLsXbthJ6dQo</t>
  </si>
  <si>
    <t>','0',4600,'00:00:00','0000-00-00',0,0,0,0,0,0,0,0,0,0,0,0,'QWVIOWCUF2AZKT','00:00:00','2021-9-16',0,0,'QWVIOS88F2AZKT','QWYI36BU9KVTQO','0','0','1','1','1','1','1','1','1','1','1','0',0;</t>
  </si>
  <si>
    <t>'JHhUcAbtRmMy9PCH','</t>
  </si>
  <si>
    <t>knngSSKJLf9UuYmH</t>
  </si>
  <si>
    <t>','0',15600,'00:00:00','0000-00-00',0,0,0,0,0,0,0,0,0,0,0,0,'QWVIOWCUF2AZKT','00:00:00','2021-9-02',0,0,'QWVIOS88F2AZKT','QWYI36BU9KVTQO','0','0','1','1','1','1','1','1','1','1','1','0',0;</t>
  </si>
  <si>
    <t>'WkrMny2rUtF1mr42','</t>
  </si>
  <si>
    <t>b96AAqdUqxWcT243</t>
  </si>
  <si>
    <t>','0',8500,'00:00:00','0000-00-00',0,0,0,0,0,0,0,0,0,0,0,0,'QWVIOWCUF2AZKT','00:00:00','2021-9-02',0,0,'QWVIOS88F2AZKT','QWYI36BU9KVTQO','0','0','1','1','1','1','1','1','1','1','1','0',0;</t>
  </si>
  <si>
    <t>'iuwHIE9Hg0p1G0ey','</t>
  </si>
  <si>
    <t>LynMS1vnH0M61Zo7</t>
  </si>
  <si>
    <t>','0',6600,'00:00:00','0000-00-00',0,0,0,0,0,0,0,0,0,0,0,0,'QWVIOWCUF2AZKT','00:00:00','2021-9-01',0,0,'QWVIOS88F2AZKT','QWYI36BU9KVTQO','0','0','1','1','1','1','1','1','1','1','1','0',0;</t>
  </si>
  <si>
    <t>'MqSttqBb2yVtZaOd','</t>
  </si>
  <si>
    <t>kBp2BuJtrmdOfQan</t>
  </si>
  <si>
    <t>','0',9900,'00:00:00','0000-00-00',0,0,0,0,0,0,0,0,0,0,0,0,'QWVIOWCUF2AZKT','00:00:00','2021-2-03',0,0,'QWVIOS88F2AZKT','QWYI36BU9KVTQO','0','0','1','1','1','1','1','1','1','1','1','0',0;</t>
  </si>
  <si>
    <t>'ZSqkTmBkenCAmhtE','</t>
  </si>
  <si>
    <t>zH06r6cHv1wbwz3a</t>
  </si>
  <si>
    <t>','0',3550,'00:00:00','0000-00-00',0,0,0,0,0,0,0,0,0,0,0,0,'QWVIOWCUF2AZKT','00:00:00','2021-7-09',0,0,'QWVIOS88F2AZKT','QWYI36BU9KVTQO','0','0','1','1','1','1','1','1','1','1','1','0',0;</t>
  </si>
  <si>
    <t>'apnqpKvWy3Z14uvh','</t>
  </si>
  <si>
    <t>YOckfJLcXlc2F1WL</t>
  </si>
  <si>
    <t>','0',4000,'00:00:00','0000-00-00',0,0,0,0,0,0,0,0,0,0,0,0,'QWVIOWCUF2AZKT','00:00:00','2021-9-08',0,0,'QWVIOS88F2AZKT','QWYI36BU9KVTQO','0','0','1','1','1','1','1','1','1','1','1','0',0;</t>
  </si>
  <si>
    <t>'TmdEKJgU6kRtb8Q4','</t>
  </si>
  <si>
    <t>GZV08XC9bowqbazN</t>
  </si>
  <si>
    <t>','0',5400,'00:00:00','0000-00-00',0,0,0,0,0,0,0,0,0,0,0,0,'QWVIOWCUF2AZKT','00:00:00','2021-9-08',0,0,'QWVIOS88F2AZKT','QWYI36BU9KVTQO','0','0','1','1','1','1','1','1','1','1','1','0',0;</t>
  </si>
  <si>
    <t>'JT9CeicyKpFNVvrH','</t>
  </si>
  <si>
    <t>EZ9bpAKBPEmHstAx</t>
  </si>
  <si>
    <t>','0',600,'00:00:00','0000-00-00',0,0,0,0,0,0,0,0,0,0,0,0,'QWVIOWCUF2AZKT','00:00:00','2021-9-08',0,0,'QWVIOS88F2AZKT','QWYI36BU9KVTQO','0','0','1','1','1','1','1','1','1','1','1','0',0;</t>
  </si>
  <si>
    <t>'W45I5aC51NgLtDlQ','</t>
  </si>
  <si>
    <t>jgJSCTNUZ4fuDTY2</t>
  </si>
  <si>
    <t>','0',700,'00:00:00','0000-00-00',0,0,0,0,0,0,0,0,0,0,0,0,'QWVIOWCUF2AZKT','00:00:00','2021-9-08',0,0,'QWVIOS88F2AZKT','QWYI36BU9KVTQO','0','0','1','1','1','1','1','1','1','1','1','0',0;</t>
  </si>
  <si>
    <t>'uoQ0ki9Xg1tFMpht','</t>
  </si>
  <si>
    <t>fiwh0iYldIqWD307</t>
  </si>
  <si>
    <t>','0',4900,'00:00:00','0000-00-00',0,0,0,0,0,0,0,0,0,0,0,0,'QWVIOWCUF2AZKT','00:00:00','2021-6-30',0,0,'QWVIOS88F2AZKT','QWYI36BU9KVTQO','0','0','1','1','1','1','1','1','1','1','1','0',0;</t>
  </si>
  <si>
    <t>'OyRiYpzPAv547oFj','</t>
  </si>
  <si>
    <t>Mo1bIW9wt57Ir6Qg</t>
  </si>
  <si>
    <t>','0',10550,'00:00:00','0000-00-00',0,0,0,0,0,0,0,0,0,0,0,0,'QWVIOWCUF2AZKT','00:00:00','2021-8-28',0,0,'QWVIOS88F2AZKT','QWYI36BU9KVTQO','0','0','1','1','1','1','1','1','1','1','1','0',0;</t>
  </si>
  <si>
    <t>'4HOIx50Sr5Y6fEA0','</t>
  </si>
  <si>
    <t>RmlvCBVlLkDjCDVY</t>
  </si>
  <si>
    <t>','0',1000,'00:00:00','0000-00-00',0,0,0,0,0,0,0,0,0,0,0,0,'QWVIOWCUF2AZKT','00:00:00','2021-6-17',0,0,'QWVIOS88F2AZKT','QWYI36BU9KVTQO','0','0','1','1','1','1','1','1','1','1','1','0',0;</t>
  </si>
  <si>
    <t>'2OMY5yfIK9tUR53B','</t>
  </si>
  <si>
    <t>baDKzLBmkTJbPBaJ</t>
  </si>
  <si>
    <t>','0',700,'00:00:00','0000-00-00',0,0,0,0,0,0,0,0,0,0,0,0,'QWVIOWCUF2AZKT','00:00:00','2021-2-17',0,0,'QWVIOS88F2AZKT','QWYI36BU9KVTQO','0','0','1','1','1','1','1','1','1','1','1','0',0;</t>
  </si>
  <si>
    <t>'RjMTXs0NefGrjMAL','</t>
  </si>
  <si>
    <t>6lXqRJzb6sO7mgP3</t>
  </si>
  <si>
    <t>','0',4500,'00:00:00','0000-00-00',0,0,0,0,0,0,0,0,0,0,0,0,'QWVIOWCUF2AZKT','00:00:00','2021-6-16',0,0,'QWVIOS88F2AZKT','QWYI36BU9KVTQO','0','0','1','1','1','1','1','1','1','1','1','0',0;</t>
  </si>
  <si>
    <t>'0Mk4PfFkEFLI00qv','</t>
  </si>
  <si>
    <t>u30N8Lb31uihwoSO</t>
  </si>
  <si>
    <t>','0',3300,'00:00:00','0000-00-00',0,0,0,0,0,0,0,0,0,0,0,0,'QWVIOWCUF2AZKT','00:00:00','2021-7-21',0,0,'QWVIOS88F2AZKT','QWYI36BU9KVTQO','0','0','1','1','1','1','1','1','1','1','1','0',0;</t>
  </si>
  <si>
    <t>'YjZsUzn7iUa26G43','</t>
  </si>
  <si>
    <t>THINJPPRzEr6iauS</t>
  </si>
  <si>
    <t>','0',5100,'00:00:00','0000-00-00',0,0,0,0,0,0,0,0,0,0,0,0,'QWVIOWCUF2AZKT','00:00:00','2021-9-16',0,0,'QWVIOS88F2AZKT','QWYI36BU9KVTQO','0','0','1','1','1','1','1','1','1','1','1','0',0;</t>
  </si>
  <si>
    <t>'COADubrAEZXnH2aB','</t>
  </si>
  <si>
    <t>04OCEwoD1wSqISjU</t>
  </si>
  <si>
    <t>','0',7410,'00:00:00','0000-00-00',0,0,0,0,0,0,0,0,0,0,0,0,'QWVIOWCUF2AZKT','00:00:00','2020-9-16',0,0,'QWVIOS88F2AZKT','QWYI36BU9KVTQO','0','0','1','1','1','1','1','1','1','1','1','0',0;</t>
  </si>
  <si>
    <t>'IE65pFrmPlclyYY3','</t>
  </si>
  <si>
    <t>qtemVKlueCoYAWEV</t>
  </si>
  <si>
    <t>','0',6600,'00:00:00','0000-00-00',0,0,0,0,0,0,0,0,0,0,0,0,'QWVIOWCUF2AZKT','00:00:00','2021-9-16',0,0,'QWVIOS88F2AZKT','QWYI36BU9KVTQO','0','0','1','1','1','1','1','1','1','1','1','0',0;</t>
  </si>
  <si>
    <t>'SFll0qK2K9d5IfRd','</t>
  </si>
  <si>
    <t>kDURpMXJzOAv6peU</t>
  </si>
  <si>
    <t>'EnuKn2YgO4j5q2Ir','</t>
  </si>
  <si>
    <t>8dga6KgxivrHqQYX</t>
  </si>
  <si>
    <t>','0',11050,'00:00:00','0000-00-00',0,0,0,0,0,0,0,0,0,0,0,0,'QWVIOWCUF2AZKT','00:00:00','2021-9-16',0,0,'QWVIOS88F2AZKT','QWYI36BU9KVTQO','0','0','1','1','1','1','1','1','1','1','1','0',0;</t>
  </si>
  <si>
    <t>'iN5WAlxfzo8nvxyy','</t>
  </si>
  <si>
    <t>Jph8e9sjJpWp8wlT</t>
  </si>
  <si>
    <t>','0',700,'00:00:00','0000-00-00',0,0,0,0,0,0,0,0,0,0,0,0,'QWVIOWCUF2AZKT','00:00:00','2021-9-16',0,0,'QWVIOS88F2AZKT','QWYI36BU9KVTQO','0','0','1','1','1','1','1','1','1','1','1','0',0;</t>
  </si>
  <si>
    <t>'pFsjxEwPSlp5tnr3','</t>
  </si>
  <si>
    <t>KjCnmm8ZSdrtfTAb</t>
  </si>
  <si>
    <t>','0',4200,'00:00:00','0000-00-00',0,0,0,0,0,0,0,0,0,0,0,0,'QWVIOWCUF2AZKT','00:00:00','2021-9-16',0,0,'QWVIOS88F2AZKT','QWYI36BU9KVTQO','0','0','1','1','1','1','1','1','1','1','1','0',0;</t>
  </si>
  <si>
    <t>'DjGgvkbskOfckyI5','</t>
  </si>
  <si>
    <t>48hTmQBRVAncbjV3</t>
  </si>
  <si>
    <t>','0',1200,'00:00:00','0000-00-00',0,0,0,0,0,0,0,0,0,0,0,0,'QWVIOWCUF2AZKT','00:00:00','2021-9-15',0,0,'QWVIOS88F2AZKT','QWYI36BU9KVTQO','0','0','1','1','1','1','1','1','1','1','1','0',0;</t>
  </si>
  <si>
    <t>'ONceLX14hy4SZSrR','</t>
  </si>
  <si>
    <t>6hyxKZ5it2JLpEBZ</t>
  </si>
  <si>
    <t>'XTdiCYBEnBUuEo8l','</t>
  </si>
  <si>
    <t>FYk34D9wx3Aa2Mnv</t>
  </si>
  <si>
    <t>'U74kwRdch8YiW9gs','</t>
  </si>
  <si>
    <t>SRiIMR2UUoBDHzWu</t>
  </si>
  <si>
    <t>','0',10750,'00:00:00','0000-00-00',0,0,0,0,0,0,0,0,0,0,0,0,'QWVIOWCUF2AZKT','00:00:00','2021-9-07',0,0,'QWVIOS88F2AZKT','QWYI36BU9KVTQO','0','0','1','1','1','1','1','1','1','1','1','0',0;</t>
  </si>
  <si>
    <t>'RLURcbEjElPXf7P6','</t>
  </si>
  <si>
    <t>niIf0rcPKgCNxupF</t>
  </si>
  <si>
    <t>','0',10450,'00:00:00','0000-00-00',0,0,0,0,0,0,0,0,0,0,0,0,'QWVIOWCUF2AZKT','00:00:00','2021-9-07',0,0,'QWVIOS88F2AZKT','QWYI36BU9KVTQO','0','0','1','1','1','1','1','1','1','1','1','0',0;</t>
  </si>
  <si>
    <t>'77DQaYp9N8pa2cRu','</t>
  </si>
  <si>
    <t>uzl1IbK512DMYJ3i</t>
  </si>
  <si>
    <t>','0',6150,'00:00:00','0000-00-00',0,0,0,0,0,0,0,0,0,0,0,0,'QWVIOWCUF2AZKT','00:00:00','2121-9-15',0,0,'QWVIOS88F2AZKT','QWYI36BU9KVTQO','0','0','1','1','1','1','1','1','1','1','1','0',0;</t>
  </si>
  <si>
    <t>'QtIal1SZ3Pcwe35e','</t>
  </si>
  <si>
    <t>aAjGzvnITQME9klA</t>
  </si>
  <si>
    <t>','0',1050,'00:00:00','0000-00-00',0,0,0,0,0,0,0,0,0,0,0,0,'QWVIOWCUF2AZKT','00:00:00','2021-9-16',0,0,'QWVIOS88F2AZKT','QWYI36BU9KVTQO','0','0','1','1','1','1','1','1','1','1','1','0',0;</t>
  </si>
  <si>
    <t>'FermlaCrobqLlt5N','</t>
  </si>
  <si>
    <t>AUUagTXCDQ41g4qx</t>
  </si>
  <si>
    <t>'xKInfXCYwC5oQxXy','</t>
  </si>
  <si>
    <t>aoms2sg6ldeNzurR</t>
  </si>
  <si>
    <t>','0',1230,'00:00:00','0000-00-00',0,0,0,0,0,0,0,0,0,0,0,0,'QWVIOWCUF2AZKT','00:00:00','2021-9-16',0,0,'QWVIOS88F2AZKT','QWYI36BU9KVTQO','0','0','1','1','1','1','1','1','1','1','1','0',0;</t>
  </si>
  <si>
    <t>'0rjLnWpV7wJ36xvJ','</t>
  </si>
  <si>
    <t>P1cWBClbGn2s9OLP</t>
  </si>
  <si>
    <t>','0',12900,'00:00:00','0000-00-00',0,0,0,0,0,0,0,0,0,0,0,0,'QWVIOWCUF2AZKT','00:00:00','2021-9-16',0,0,'QWVIOS88F2AZKT','QWYI36BU9KVTQO','0','0','1','1','1','1','1','1','1','1','1','0',0;</t>
  </si>
  <si>
    <t>'A41VZAmxY4zSmUdQ','</t>
  </si>
  <si>
    <t>rLY7dkf9uzJWSrxY</t>
  </si>
  <si>
    <t>'s3j3OSbsjqeUSwZm','</t>
  </si>
  <si>
    <t>PXXUGHx42SZPmb8A</t>
  </si>
  <si>
    <t>','0',5300,'00:00:00','0000-00-00',0,0,0,0,0,0,0,0,0,0,0,0,'QWVIOWCUF2AZKT','00:00:00','2021-9-23',0,0,'QWVIOS88F2AZKT','QWYI36BU9KVTQO','0','0','1','1','1','1','1','1','1','1','1','0',0;</t>
  </si>
  <si>
    <t>'lJwmuJa9GklePBWb','</t>
  </si>
  <si>
    <t>o8ksiYNeT8f9zgiO</t>
  </si>
  <si>
    <t>','0',7700,'00:00:00','0000-00-00',0,0,0,0,0,0,0,0,0,0,0,0,'QWVIOWCUF2AZKT','00:00:00','2021-9-16',0,0,'QWVIOS88F2AZKT','QWYI36BU9KVTQO','0','0','1','1','1','1','1','1','1','1','1','0',0;</t>
  </si>
  <si>
    <t>'BeBJGigUGUh4zfZg','</t>
  </si>
  <si>
    <t>dTpZa3NFfTN1U2KR</t>
  </si>
  <si>
    <t>','0',6000,'00:00:00','0000-00-00',0,0,0,0,0,0,0,0,0,0,0,0,'QWVIOWCUF2AZKT','00:00:00','2021-9-08',0,0,'QWVIOS88F2AZKT','QWYI36BU9KVTQO','0','0','1','1','1','1','1','1','1','1','1','0',0;</t>
  </si>
  <si>
    <t>','0',5750,'00:00:00','0000-00-00',0,0,0,0,0,0,0,0,0,0,0,0,'QWVIOWCUF2AZKT','00:00:00','2021-9-1',0,0,'QWVIOS88F2AZKT','QWYI36BU9KVTQO','0','0','1','1','1','1','1','1','1','1','1','0',0;</t>
  </si>
  <si>
    <t>','0',5350,'00:00:00','0000-00-00',0,0,0,0,0,0,0,0,0,0,0,0,'QWVIOWCUF2AZKT','00:00:00','2021-8-5',0,0,'QWVIOS88F2AZKT','QWYI36BU9KVTQO','0','0','1','1','1','1','1','1','1','1','1','0',0;</t>
  </si>
  <si>
    <t>','0',5800,'00:00:00','0000-00-00',0,0,0,0,0,0,0,0,0,0,0,0,'QWVIOWCUF2AZKT','00:00:00','2021-8-18',0,0,'QWVIOS88F2AZKT','QWYI36BU9KVTQO','0','0','1','1','1','1','1','1','1','1','1','0',0;</t>
  </si>
  <si>
    <t>','0',8500,'00:00:00','0000-00-00',0,0,0,0,0,0,0,0,0,0,0,0,'QWVIOWCUF2AZKT','00:00:00','2021-9-2',0,0,'QWVIOS88F2AZKT','QWYI36BU9KVTQO','0','0','1','1','1','1','1','1','1','1','1','0',0;</t>
  </si>
  <si>
    <t>','0',12500,'00:00:00','0000-00-00',0,0,0,0,0,0,0,0,0,0,0,0,'QWVIOWCUF2AZKT','00:00:00','2021-9-1',0,0,'QWVIOS88F2AZKT','QWYI36BU9KVTQO','0','0','1','1','1','1','1','1','1','1','1','0',0;</t>
  </si>
  <si>
    <t>','0',9200,'00:00:00','0000-00-00',0,0,0,0,0,0,0,0,0,0,0,0,'QWVIOWCUF2AZKT','00:00:00','2021-8-18',0,0,'QWVIOS88F2AZKT','QWYI36BU9KVTQO','0','0','1','1','1','1','1','1','1','1','1','0',0;</t>
  </si>
  <si>
    <t>','0',9450,'00:00:00','0000-00-00',0,0,0,0,0,0,0,0,0,0,0,0,'QWVIOWCUF2AZKT','00:00:00','2021-9-1',0,0,'QWVIOS88F2AZKT','QWYI36BU9KVTQO','0','0','1','1','1','1','1','1','1','1','1','0',0;</t>
  </si>
  <si>
    <t>','0',4400,'00:00:00','0000-00-00',0,0,0,0,0,0,0,0,0,0,0,0,'QWVIOWCUF2AZKT','00:00:00','2021-9-2',0,0,'QWVIOS88F2AZKT','QWYI36BU9KVTQO','0','0','1','1','1','1','1','1','1','1','1','0',0;</t>
  </si>
  <si>
    <t>','0',1900,'00:00:00','0000-00-00',0,0,0,0,0,0,0,0,0,0,0,0,'QWVIOWCUF2AZKT','00:00:00','2021-9-9',0,0,'QWVIOS88F2AZKT','QWYI36BU9KVTQO','0','0','1','1','1','1','1','1','1','1','1','0',0;</t>
  </si>
  <si>
    <t>','0',3400,'00:00:00','0000-00-00',0,0,0,0,0,0,0,0,0,0,0,0,'QWVIOWCUF2AZKT','00:00:00','2021-9-9',0,0,'QWVIOS88F2AZKT','QWYI36BU9KVTQO','0','0','1','1','1','1','1','1','1','1','1','0',0;</t>
  </si>
  <si>
    <t>','0',1200,'00:00:00','0000-00-00',0,0,0,0,0,0,0,0,0,0,0,0,'QWVIOWCUF2AZKT','00:00:00','2021-9-9',0,0,'QWVIOS88F2AZKT','QWYI36BU9KVTQO','0','0','1','1','1','1','1','1','1','1','1','0',0;</t>
  </si>
  <si>
    <t>','0',6300,'00:00:00','0000-00-00',0,0,0,0,0,0,0,0,0,0,0,0,'QWVIOWCUF2AZKT','00:00:00','2021-7-22',0,0,'QWVIOS88F2AZKT','QWYI36BU9KVTQO','0','0','1','1','1','1','1','1','1','1','1','0',0;</t>
  </si>
  <si>
    <t>','0',6600,'00:00:00','0000-00-00',0,0,0,0,0,0,0,0,0,0,0,0,'QWVIOWCUF2AZKT','00:00:00','2021-8-26',0,0,'QWVIOS88F2AZKT','QWYI36BU9KVTQO','0','0','1','1','1','1','1','1','1','1','1','0',0;</t>
  </si>
  <si>
    <t>','0',9550,'00:00:00','0000-00-00',0,0,0,0,0,0,0,0,0,0,0,0,'QWVIOWCUF2AZKT','00:00:00','2021-8-5',0,0,'QWVIOS88F2AZKT','QWYI36BU9KVTQO','0','0','1','1','1','1','1','1','1','1','1','0',0;</t>
  </si>
  <si>
    <t>','0',8200,'00:00:00','0000-00-00',0,0,0,0,0,0,0,0,0,0,0,0,'QWVIOWCUF2AZKT','00:00:00','2021-9-1',0,0,'QWVIOS88F2AZKT','QWYI36BU9KVTQO','0','0','1','1','1','1','1','1','1','1','1','0',0;</t>
  </si>
  <si>
    <t>','0',7500,'00:00:00','0000-00-00',0,0,0,0,0,0,0,0,0,0,0,0,'QWVIOWCUF2AZKT','00:00:00','2021-8-5',0,0,'QWVIOS88F2AZKT','QWYI36BU9KVTQO','0','0','1','1','1','1','1','1','1','1','1','0',0;</t>
  </si>
  <si>
    <t>','0',6500,'00:00:00','0000-00-00',0,0,0,0,0,0,0,0,0,0,0,0,'QWVIOWCUF2AZKT','00:00:00','2021-9-2',0,0,'QWVIOS88F2AZKT','QWYI36BU9KVTQO','0','0','1','1','1','1','1','1','1','1','1','0',0;</t>
  </si>
  <si>
    <t>','0',1450,'00:00:00','0000-00-00',0,0,0,0,0,0,0,0,0,0,0,0,'QWVIOWCUF2AZKT','00:00:00','2021-7-1',0,0,'QWVIOS88F2AZKT','QWYI36BU9KVTQO','0','0','1','1','1','1','1','1','1','1','1','0',0;</t>
  </si>
  <si>
    <t>','0',600,'00:00:00','0000-00-00',0,0,0,0,0,0,0,0,0,0,0,0,'QWVIOWCUF2AZKT','00:00:00','2021-8-4',0,0,'QWVIOS88F2AZKT','QWYI36BU9KVTQO','0','0','1','1','1','1','1','1','1','1','1','0',0;</t>
  </si>
  <si>
    <t>','0',4260,'00:00:00','0000-00-00',0,0,0,0,0,0,0,0,0,0,0,0,'QWVIOWCUF2AZKT','00:00:00','2021-8-5',0,0,'QWVIOS88F2AZKT','QWYI36BU9KVTQO','0','0','1','1','1','1','1','1','1','1','1','0',0;</t>
  </si>
  <si>
    <t>','0',600,'00:00:00','0000-00-00',0,0,0,0,0,0,0,0,0,0,0,0,'QWVIOWCUF2AZKT','00:00:00','2021-8-18',0,0,'QWVIOS88F2AZKT','QWYI36BU9KVTQO','0','0','1','1','1','1','1','1','1','1','1','0',0;</t>
  </si>
  <si>
    <t>','0',600,'00:00:00','0000-00-00',0,0,0,0,0,0,0,0,0,0,0,0,'QWVIOWCUF2AZKT','00:00:00','2021-8-25',0,0,'QWVIOS88F2AZKT','QWYI36BU9KVTQO','0','0','1','1','1','1','1','1','1','1','1','0',0;</t>
  </si>
  <si>
    <t>','0',600,'00:00:00','0000-00-00',0,0,0,0,0,0,0,0,0,0,0,0,'QWVIOWCUF2AZKT','00:00:00','2021-9-1',0,0,'QWVIOS88F2AZKT','QWYI36BU9KVTQO','0','0','1','1','1','1','1','1','1','1','1','0',0;</t>
  </si>
  <si>
    <t>','0',200,'00:00:00','0000-00-00',0,0,0,0,0,0,0,0,0,0,0,0,'QWVIOWCUF2AZKT','00:00:00','2021-8-29',0,0,'QWVIOS88F2AZKT','QWYI36BU9KVTQO','0','0','1','1','1','1','1','1','1','1','1','0',0;</t>
  </si>
  <si>
    <t>','0',50,'00:00:00','0000-00-00',0,0,0,0,0,0,0,0,0,0,0,0,'QWVIOWCUF2AZKT','00:00:00','2021-8-10',0,0,'QWVIOS88F2AZKT','QWYI36BU9KVTQO','0','0','1','1','1','1','1','1','1','1','1','0',0;</t>
  </si>
  <si>
    <t>','0',150,'00:00:00','0000-00-00',0,0,0,0,0,0,0,0,0,0,0,0,'QWVIOWCUF2AZKT','00:00:00','2021-9-1',0,0,'QWVIOS88F2AZKT','QWYI36BU9KVTQO','0','0','1','1','1','1','1','1','1','1','1','0',0;</t>
  </si>
  <si>
    <t>','0',21300,'00:00:00','0000-00-00',0,0,0,0,0,0,0,0,0,0,0,0,'QWVIOWCUF2AZKT','00:00:00','2021-7-9',0,0,'QWVIOS88F2AZKT','QWYI36BU9KVTQO','0','0','1','1','1','1','1','1','1','1','1','0',0;</t>
  </si>
  <si>
    <t>','0',1700,'00:00:00','0000-00-00',0,0,0,0,0,0,0,0,0,0,0,0,'QWVIOWCUF2AZKT','00:00:00','2021-9-9',0,0,'QWVIOS88F2AZKT','QWYI36BU9KVTQO','0','0','1','1','1','1','1','1','1','1','1','0',0;</t>
  </si>
  <si>
    <t>','0',300,'00:00:00','0000-00-00',0,0,0,0,0,0,0,0,0,0,0,0,'QWVIOWCUF2AZKT','00:00:00','2021-9-9',0,0,'QWVIOS88F2AZKT','QWYI36BU9KVTQO','0','0','1','1','1','1','1','1','1','1','1','0',0;</t>
  </si>
  <si>
    <t>','0',1500,'00:00:00','0000-00-00',0,0,0,0,0,0,0,0,0,0,0,0,'QWVIOWCUF2AZKT','00:00:00','2021-9-9',0,0,'QWVIOS88F2AZKT','QWYI36BU9KVTQO','0','0','1','1','1','1','1','1','1','1','1','0',0;</t>
  </si>
  <si>
    <t>','0',4800,'00:00:00','0000-00-00',0,0,0,0,0,0,0,0,0,0,0,0,'QWVIOWCUF2AZKT','00:00:00','2021-9-9',0,0,'QWVIOS88F2AZKT','QWYI36BU9KVTQO','0','0','1','1','1','1','1','1','1','1','1','0',0;</t>
  </si>
  <si>
    <t>','0',4300,'00:00:00','0000-00-00',0,0,0,0,0,0,0,0,0,0,0,0,'QWVIOWCUF2AZKT','00:00:00','2021-9-9',0,0,'QWVIOS88F2AZKT','QWYI36BU9KVTQO','0','0','1','1','1','1','1','1','1','1','1','0',0;</t>
  </si>
  <si>
    <t>','0',6790,'00:00:00','0000-00-00',0,0,0,0,0,0,0,0,0,0,0,0,'QWVIOWCUF2AZKT','00:00:00','2021-9-9',0,0,'QWVIOS88F2AZKT','QWYI36BU9KVTQO','0','0','1','1','1','1','1','1','1','1','1','0',0;</t>
  </si>
  <si>
    <t>','0',1400,'00:00:00','0000-00-00',0,0,0,0,0,0,0,0,0,0,0,0,'QWVIOWCUF2AZKT','00:00:00','2021-9-9',0,0,'QWVIOS88F2AZKT','QWYI36BU9KVTQO','0','0','1','1','1','1','1','1','1','1','1','0',0;</t>
  </si>
  <si>
    <t>','0',7700,'00:00:00','0000-00-00',0,0,0,0,0,0,0,0,0,0,0,0,'QWVIOWCUF2AZKT','00:00:00','2021-9-9',0,0,'QWVIOS88F2AZKT','QWYI36BU9KVTQO','0','0','1','1','1','1','1','1','1','1','1','0',0;</t>
  </si>
  <si>
    <t>','0',10200,'00:00:00','0000-00-00',0,0,0,0,0,0,0,0,0,0,0,0,'QWVIOWCUF2AZKT','00:00:00','2021-9-9',0,0,'QWVIOS88F2AZKT','QWYI36BU9KVTQO','0','0','1','1','1','1','1','1','1','1','1','0',0;</t>
  </si>
  <si>
    <t>','0',5600,'00:00:00','0000-00-00',0,0,0,0,0,0,0,0,0,0,0,0,'QWVIOWCUF2AZKT','00:00:00','2021-9-9',0,0,'QWVIOS88F2AZKT','QWYI36BU9KVTQO','0','0','1','1','1','1','1','1','1','1','1','0',0;</t>
  </si>
  <si>
    <t>','0',6960,'00:00:00','0000-00-00',0,0,0,0,0,0,0,0,0,0,0,0,'QWVIOWCUF2AZKT','00:00:00','2021-9-9',0,0,'QWVIOS88F2AZKT','QWYI36BU9KVTQO','0','0','1','1','1','1','1','1','1','1','1','0',0;</t>
  </si>
  <si>
    <t>','0',2700,'00:00:00','0000-00-00',0,0,0,0,0,0,0,0,0,0,0,0,'QWVIOWCUF2AZKT','00:00:00','2021-9-9',0,0,'QWVIOS88F2AZKT','QWYI36BU9KVTQO','0','0','1','1','1','1','1','1','1','1','1','0',0;</t>
  </si>
  <si>
    <t>','0',600,'00:00:00','0000-00-00',0,0,0,0,0,0,0,0,0,0,0,0,'QWVIOWCUF2AZKT','00:00:00','2021-9-9',0,0,'QWVIOS88F2AZKT','QWYI36BU9KVTQO','0','0','1','1','1','1','1','1','1','1','1','0',0;</t>
  </si>
  <si>
    <t>','0',2200,'00:00:00','0000-00-00',0,0,0,0,0,0,0,0,0,0,0,0,'QWVIOWCUF2AZKT','00:00:00','2021-9-9',0,0,'QWVIOS88F2AZKT','QWYI36BU9KVTQO','0','0','1','1','1','1','1','1','1','1','1','0',0;</t>
  </si>
  <si>
    <t>','0',2600,'00:00:00','0000-00-00',0,0,0,0,0,0,0,0,0,0,0,0,'QWVIOWCUF2AZKT','00:00:00','2021-9-9',0,0,'QWVIOS88F2AZKT','QWYI36BU9KVTQO','0','0','1','1','1','1','1','1','1','1','1','0',0;</t>
  </si>
  <si>
    <t>','0',900,'00:00:00','0000-00-00',0,0,0,0,0,0,0,0,0,0,0,0,'QWVIOWCUF2AZKT','00:00:00','2021-9-9',0,0,'QWVIOS88F2AZKT','QWYI36BU9KVTQO','0','0','1','1','1','1','1','1','1','1','1','0',0;</t>
  </si>
  <si>
    <t>','0',6400,'00:00:00','0000-00-00',0,0,0,0,0,0,0,0,0,0,0,0,'QWVIOWCUF2AZKT','00:00:00','2021-9-9',0,0,'QWVIOS88F2AZKT','QWYI36BU9KVTQO','0','0','1','1','1','1','1','1','1','1','1','0',0;</t>
  </si>
  <si>
    <t>','0',5800,'00:00:00','0000-00-00',0,0,0,0,0,0,0,0,0,0,0,0,'QWVIOWCUF2AZKT','00:00:00','2021-9-9',0,0,'QWVIOS88F2AZKT','QWYI36BU9KVTQO','0','0','1','1','1','1','1','1','1','1','1','0',0;</t>
  </si>
  <si>
    <t>','0',9800,'00:00:00','0000-00-00',0,0,0,0,0,0,0,0,0,0,0,0,'QWVIOWCUF2AZKT','00:00:00','2021-9-9',0,0,'QWVIOS88F2AZKT','QWYI36BU9KVTQO','0','0','1','1','1','1','1','1','1','1','1','0',0;</t>
  </si>
  <si>
    <t>','0',5200,'00:00:00','0000-00-00',0,0,0,0,0,0,0,0,0,0,0,0,'QWVIOWCUF2AZKT','00:00:00','2021-9-9',0,0,'QWVIOS88F2AZKT','QWYI36BU9KVTQO','0','0','1','1','1','1','1','1','1','1','1','0',0;</t>
  </si>
  <si>
    <t>','0',1000,'00:00:00','0000-00-00',0,0,0,0,0,0,0,0,0,0,0,0,'QWVIOWCUF2AZKT','00:00:00','2021-9-9',0,0,'QWVIOS88F2AZKT','QWYI36BU9KVTQO','0','0','1','1','1','1','1','1','1','1','1','0',0;</t>
  </si>
  <si>
    <t>','0',7000,'00:00:00','0000-00-00',0,0,0,0,0,0,0,0,0,0,0,0,'QWVIOWCUF2AZKT','00:00:00','2021-9-9',0,0,'QWVIOS88F2AZKT','QWYI36BU9KVTQO','0','0','1','1','1','1','1','1','1','1','1','0',0;</t>
  </si>
  <si>
    <t>','0',5700,'00:00:00','0000-00-00',0,0,0,0,0,0,0,0,0,0,0,0,'QWVIOWCUF2AZKT','00:00:00','2021-9-9',0,0,'QWVIOS88F2AZKT','QWYI36BU9KVTQO','0','0','1','1','1','1','1','1','1','1','1','0',0;</t>
  </si>
  <si>
    <t>','0',11950,'00:00:00','0000-00-00',0,0,0,0,0,0,0,0,0,0,0,0,'QWVIOWCUF2AZKT','00:00:00','2021-9-9',0,0,'QWVIOS88F2AZKT','QWYI36BU9KVTQO','0','0','1','1','1','1','1','1','1','1','1','0',0;</t>
  </si>
  <si>
    <t>','0',5300,'00:00:00','0000-00-00',0,0,0,0,0,0,0,0,0,0,0,0,'QWVIOWCUF2AZKT','00:00:00','2021-9-9',0,0,'QWVIOS88F2AZKT','QWYI36BU9KVTQO','0','0','1','1','1','1','1','1','1','1','1','0',0;</t>
  </si>
  <si>
    <t>','0',2400,'00:00:00','0000-00-00',0,0,0,0,0,0,0,0,0,0,0,0,'QWVIOWCUF2AZKT','00:00:00','2021-9-9',0,0,'QWVIOS88F2AZKT','QWYI36BU9KVTQO','0','0','1','1','1','1','1','1','1','1','1','0',0;</t>
  </si>
  <si>
    <t>','0',3300,'00:00:00','0000-00-00',0,0,0,0,0,0,0,0,0,0,0,0,'QWVIOWCUF2AZKT','00:00:00','2021-9-9',0,0,'QWVIOS88F2AZKT','QWYI36BU9KVTQO','0','0','1','1','1','1','1','1','1','1','1','0',0;</t>
  </si>
  <si>
    <t>'mTIBvRe7A8xgexET','</t>
  </si>
  <si>
    <t>7GvfTrz7D3NFKhdQ</t>
  </si>
  <si>
    <t>','0',3600,'00:00:00','0000-00-00',0,0,0,0,0,0,0,0,0,0,0,0,'QWVIOWCUF2AZKT','00:00:00','2021-9-06',0,0,'QWVIOS88F2AZKT','QWYI36BU9KVTQO','0','0','1','1','1','1','1','1','1','1','1','0',0;</t>
  </si>
  <si>
    <t>'Ya6XwZJZgV5Tmq2v','</t>
  </si>
  <si>
    <t>uNrUU4whU3JWZjeV</t>
  </si>
  <si>
    <t>','0',3350,'00:00:00','0000-00-00',0,0,0,0,0,0,0,0,0,0,0,0,'QWVIOWCUF2AZKT','00:00:00','2021-8-02',0,0,'QWVIOS88F2AZKT','QWYI36BU9KVTQO','0','0','1','1','1','1','1','1','1','1','1','0',0;</t>
  </si>
  <si>
    <t>'A7j8Tb4g0EfBvnog','</t>
  </si>
  <si>
    <t>8pQDon9zZqCBp94R</t>
  </si>
  <si>
    <t>','0',4000,'00:00:00','0000-00-00',0,0,0,0,0,0,0,0,0,0,0,0,'QWVIOWCUF2AZKT','00:00:00','2021-8-31',0,0,'QWVIOS88F2AZKT','QWYI36BU9KVTQO','0','0','1','1','1','1','1','1','1','1','1','0',0;</t>
  </si>
  <si>
    <t>'RtBWPfWCucXuti8Y','</t>
  </si>
  <si>
    <t>bNP96xSmokBL0eH8</t>
  </si>
  <si>
    <t>'NXBgdjA9z6BW4Ljc','</t>
  </si>
  <si>
    <t>uPeRYKNNb2Sb1qRd</t>
  </si>
  <si>
    <t>','0',5900,'00:00:00','0000-00-00',0,0,0,0,0,0,0,0,0,0,0,0,'QWVIOWCUF2AZKT','00:00:00','2021-9-07',0,0,'QWVIOS88F2AZKT','QWYI36BU9KVTQO','0','0','1','1','1','1','1','1','1','1','1','0',0;</t>
  </si>
  <si>
    <t>'w4zdVV9ahSS7JWxz','</t>
  </si>
  <si>
    <t>Qk0gVqCfVLpJKaOp</t>
  </si>
  <si>
    <t>','0',2800,'00:00:00','0000-00-00',0,0,0,0,0,0,0,0,0,0,0,0,'QWVIOWCUF2AZKT','00:00:00','2021-8-30',0,0,'QWVIOS88F2AZKT','QWYI36BU9KVTQO','0','0','1','1','1','1','1','1','1','1','1','0',0;</t>
  </si>
  <si>
    <t>'4xyI5BxyLWWtz6g2','</t>
  </si>
  <si>
    <t>54MKrI7dOPFRHPMJ</t>
  </si>
  <si>
    <t>','0',4300,'00:00:00','0000-00-00',0,0,0,0,0,0,0,0,0,0,0,0,'QWVIOWCUF2AZKT','00:00:00','2021-9-06',0,0,'QWVIOS88F2AZKT','QWYI36BU9KVTQO','0','0','1','1','1','1','1','1','1','1','1','0',0;</t>
  </si>
  <si>
    <t>'qGz9TlBLiKneYYP0','</t>
  </si>
  <si>
    <t>g3awuKXX6gDr5LFQ</t>
  </si>
  <si>
    <t>'I8YBN0pTqvqeLqt0','</t>
  </si>
  <si>
    <t>yWNtHGW6HWi3Iyb1</t>
  </si>
  <si>
    <t>','0',2600,'00:00:00','0000-00-00',0,0,0,0,0,0,0,0,0,0,0,0,'QWVIOWCUF2AZKT','00:00:00','2021-8-02',0,0,'QWVIOS88F2AZKT','QWYI36BU9KVTQO','0','0','1','1','1','1','1','1','1','1','1','0',0;</t>
  </si>
  <si>
    <t>'M6t6Oe2nss16bz9a','</t>
  </si>
  <si>
    <t>OJyaG8NGqRDIWdV9</t>
  </si>
  <si>
    <t>','0',4300,'00:00:00','0000-00-00',0,0,0,0,0,0,0,0,0,0,0,0,'QWVIOWCUF2AZKT','00:00:00','2021-8-30',0,0,'QWVIOS88F2AZKT','QWYI36BU9KVTQO','0','0','1','1','1','1','1','1','1','1','1','0',0;</t>
  </si>
  <si>
    <t>'naZgzD2ECEDWC1HK','</t>
  </si>
  <si>
    <t>p3nrMkRDXz1daFPy</t>
  </si>
  <si>
    <t>','0',2700,'00:00:00','0000-00-00',0,0,0,0,0,0,0,0,0,0,0,0,'QWVIOWCUF2AZKT','00:00:00','2021-9-06',0,0,'QWVIOS88F2AZKT','QWYI36BU9KVTQO','0','0','1','1','1','1','1','1','1','1','1','0',0;</t>
  </si>
  <si>
    <t>'PkNPywivFV7Xg1n5','</t>
  </si>
  <si>
    <t>v3kSOVFZjCaUU6ee</t>
  </si>
  <si>
    <t>','0',2400,'00:00:00','0000-00-00',0,0,0,0,0,0,0,0,0,0,0,0,'QWVIOWCUF2AZKT','00:00:00','2021-8-31',0,0,'QWVIOS88F2AZKT','QWYI36BU9KVTQO','0','0','1','1','1','1','1','1','1','1','1','0',0;</t>
  </si>
  <si>
    <t>'YYFzKKzycygfPpEb','</t>
  </si>
  <si>
    <t>V6II6LtHSrhJwqnb</t>
  </si>
  <si>
    <t>','0',5600,'00:00:00','0000-00-00',0,0,0,0,0,0,0,0,0,0,0,0,'QWVIOWCUF2AZKT','00:00:00','2021-8-03',0,0,'QWVIOS88F2AZKT','QWYI36BU9KVTQO','0','0','1','1','1','1','1','1','1','1','1','0',0;</t>
  </si>
  <si>
    <t>'THNxGtdLmUmZwODo','</t>
  </si>
  <si>
    <t>deFXlxI1nX048vkN</t>
  </si>
  <si>
    <t>','0',2300,'00:00:00','0000-00-00',0,0,0,0,0,0,0,0,0,0,0,0,'QWVIOWCUF2AZKT','00:00:00','2021-8-16',0,0,'QWVIOS88F2AZKT','QWYI36BU9KVTQO','0','0','1','1','1','1','1','1','1','1','1','0',0;</t>
  </si>
  <si>
    <t>'OZ8tuHg2QjNIkkmZ','</t>
  </si>
  <si>
    <t>yrQS3KCidYw9Taj4</t>
  </si>
  <si>
    <t>','0',2850,'00:00:00','0000-00-00',0,0,0,0,0,0,0,0,0,0,0,0,'QWVIOWCUF2AZKT','00:00:00','2021-9-06',0,0,'QWVIOS88F2AZKT','QWYI36BU9KVTQO','0','0','1','1','1','1','1','1','1','1','1','0',0;</t>
  </si>
  <si>
    <t>'TERfkVRrgMv5Sr6A','</t>
  </si>
  <si>
    <t>f96KiYNNJnTW7F0x</t>
  </si>
  <si>
    <t>','0',3600,'00:00:00','0000-00-00',0,0,0,0,0,0,0,0,0,0,0,0,'QWVIOWCUF2AZKT','00:00:00','2021-8-31',0,0,'QWVIOS88F2AZKT','QWYI36BU9KVTQO','0','0','1','1','1','1','1','1','1','1','1','0',0;</t>
  </si>
  <si>
    <t>'awmVcKMBxndF0GkF','</t>
  </si>
  <si>
    <t>qGNNf0ls6DfLOrrf</t>
  </si>
  <si>
    <t>','0',6000,'00:00:00','0000-00-00',0,0,0,0,0,0,0,0,0,0,0,0,'QWVIOWCUF2AZKT','00:00:00','2021-9-07',0,0,'QWVIOS88F2AZKT','QWYI36BU9KVTQO','0','0','1','1','1','1','1','1','1','1','1','0',0;</t>
  </si>
  <si>
    <t>'e82f9uyy4GklEI7L','</t>
  </si>
  <si>
    <t>I5gJb4RQkvjYAQi0</t>
  </si>
  <si>
    <t>','0',1800,'00:00:00','0000-00-00',0,0,0,0,0,0,0,0,0,0,0,0,'QWVIOWCUF2AZKT','00:00:00','2021-8-31',0,0,'QWVIOS88F2AZKT','QWYI36BU9KVTQO','0','0','1','1','1','1','1','1','1','1','1','0',0;</t>
  </si>
  <si>
    <t>'AZ0edBinjm4KdFEj','</t>
  </si>
  <si>
    <t>5uQNVNU0yDpSQXMV</t>
  </si>
  <si>
    <t>','0',2100,'00:00:00','0000-00-00',0,0,0,0,0,0,0,0,0,0,0,0,'QWVIOWCUF2AZKT','00:00:00','2021-8-31',0,0,'QWVIOS88F2AZKT','QWYI36BU9KVTQO','0','0','1','1','1','1','1','1','1','1','1','0',0;</t>
  </si>
  <si>
    <t>'5eqaB35SGGhA8t8x','</t>
  </si>
  <si>
    <t>wTDZO3sU7dIldy8P</t>
  </si>
  <si>
    <t>'qZGSegrRl5xHI869','</t>
  </si>
  <si>
    <t>zv4YBebfnA3rYNsp</t>
  </si>
  <si>
    <t>','0',2000,'00:00:00','0000-00-00',0,0,0,0,0,0,0,0,0,0,0,0,'QWVIOWCUF2AZKT','00:00:00','2021-8-06',0,0,'QWVIOS88F2AZKT','QWYI36BU9KVTQO','0','0','1','1','1','1','1','1','1','1','1','0',0;</t>
  </si>
  <si>
    <t>'0FH7ujVHy1JyApWo','</t>
  </si>
  <si>
    <t>eHhTquCOG5dYwwiY</t>
  </si>
  <si>
    <t>','0',4000,'00:00:00','0000-00-00',0,0,0,0,0,0,0,0,0,0,0,0,'QWVIOWCUF2AZKT','00:00:00','2021-8-16',0,0,'QWVIOS88F2AZKT','QWYI36BU9KVTQO','0','0','1','1','1','1','1','1','1','1','1','0',0;</t>
  </si>
  <si>
    <t>'qt0ja5Wi1AxeLznM','</t>
  </si>
  <si>
    <t>Tqk4rT50GroiuVjP</t>
  </si>
  <si>
    <t>','0',1400,'00:00:00','0000-00-00',0,0,0,0,0,0,0,0,0,0,0,0,'QWVIOWCUF2AZKT','00:00:00','2021-8-17',0,0,'QWVIOS88F2AZKT','QWYI36BU9KVTQO','0','0','1','1','1','1','1','1','1','1','1','0',0;</t>
  </si>
  <si>
    <t>'CuXSq3MdLt4YhhW0','</t>
  </si>
  <si>
    <t>4JbjWHolckdt8z2V</t>
  </si>
  <si>
    <t>','0',900,'00:00:00','0000-00-00',0,0,0,0,0,0,0,0,0,0,0,0,'QWVIOWCUF2AZKT','00:00:00','2021-8-02',0,0,'QWVIOS88F2AZKT','QWYI36BU9KVTQO','0','0','1','1','1','1','1','1','1','1','1','0',0;</t>
  </si>
  <si>
    <t>'B6U86XMFaXVyH8wv','</t>
  </si>
  <si>
    <t>IwgNZllx1mo1AZIF</t>
  </si>
  <si>
    <t>','0',8000,'00:00:00','0000-00-00',0,0,0,0,0,0,0,0,0,0,0,0,'QWVIOWCUF2AZKT','00:00:00','2021-9-06',0,0,'QWVIOS88F2AZKT','QWYI36BU9KVTQO','0','0','1','1','1','1','1','1','1','1','1','0',0;</t>
  </si>
  <si>
    <t>'W7xreMOmDltUcKTf','</t>
  </si>
  <si>
    <t>etqD8pFlACS2jK16</t>
  </si>
  <si>
    <t>','0',5000,'00:00:00','0000-00-00',0,0,0,0,0,0,0,0,0,0,0,0,'QWVIOWCUF2AZKT','00:00:00','2021-9-06',0,0,'QWVIOS88F2AZKT','QWYI36BU9KVTQO','0','0','1','1','1','1','1','1','1','1','1','0',0;</t>
  </si>
  <si>
    <t>'YxxxqKnGVf90YeLs','</t>
  </si>
  <si>
    <t>D91l09Xu30oEWqCs</t>
  </si>
  <si>
    <t>','0',1700,'00:00:00','0000-00-00',0,0,0,0,0,0,0,0,0,0,0,0,'QWVIOWCUF2AZKT','00:00:00','2021-9-06',0,0,'QWVIOS88F2AZKT','QWYI36BU9KVTQO','0','0','1','1','1','1','1','1','1','1','1','0',0;</t>
  </si>
  <si>
    <t>'z5bYSJomrMEuwMVu','</t>
  </si>
  <si>
    <t>pp9QK7kZyJwjTkdX</t>
  </si>
  <si>
    <t>','0',2150,'00:00:00','0000-00-00',0,0,0,0,0,0,0,0,0,0,0,0,'QWVIOWCUF2AZKT','00:00:00','2021-9-07',0,0,'QWVIOS88F2AZKT','QWYI36BU9KVTQO','0','0','1','1','1','1','1','1','1','1','1','0',0;</t>
  </si>
  <si>
    <t>'9gnUWm3CUZFs3zR8','</t>
  </si>
  <si>
    <t>5lIJb7PBZEpGh2Lh</t>
  </si>
  <si>
    <t>','0',1300,'00:00:00','0000-00-00',0,0,0,0,0,0,0,0,0,0,0,0,'QWVIOWCUF2AZKT','00:00:00','2021-9-06',0,0,'QWVIOS88F2AZKT','QWYI36BU9KVTQO','0','0','1','1','1','1','1','1','1','1','1','0',0;</t>
  </si>
  <si>
    <t>'21rs8QUmzf1reWaM','</t>
  </si>
  <si>
    <t>IA8ignMIBFEIsngD</t>
  </si>
  <si>
    <t>','0',1000,'00:00:00','0000-00-00',0,0,0,0,0,0,0,0,0,0,0,0,'QWVIOWCUF2AZKT','00:00:00','2021-6-22',0,0,'QWVIOS88F2AZKT','QWYI36BU9KVTQO','0','0','1','1','1','1','1','1','1','1','1','0',0;</t>
  </si>
  <si>
    <t>'iEcrAZpP3b91JExa','</t>
  </si>
  <si>
    <t>ICVRpakS3tF2Ln1m</t>
  </si>
  <si>
    <t>'RxpFpK6e1UwDXdhg','</t>
  </si>
  <si>
    <t>yPNhIc0BTLvJwIGu</t>
  </si>
  <si>
    <t>','0',2500,'00:00:00','0000-00-00',0,0,0,0,0,0,0,0,0,0,0,0,'QWVIOWCUF2AZKT','00:00:00','2021-8-31',0,0,'QWVIOS88F2AZKT','QWYI36BU9KVTQO','0','0','1','1','1','1','1','1','1','1','1','0',0;</t>
  </si>
  <si>
    <t>'RFgrFFLaDN2XKAIS','</t>
  </si>
  <si>
    <t>cBNvKlAe5S8mW0pX</t>
  </si>
  <si>
    <t>','0',1200,'00:00:00','0000-00-00',0,0,0,0,0,0,0,0,0,0,0,0,'QWVIOWCUF2AZKT','00:00:00','2021-9-07',0,0,'QWVIOS88F2AZKT','QWYI36BU9KVTQO','0','0','1','1','1','1','1','1','1','1','1','0',0;</t>
  </si>
  <si>
    <t>'7Mdk7Nkn0f27gKlP','</t>
  </si>
  <si>
    <t>GRdHZmEAWkNAhEsD</t>
  </si>
  <si>
    <t>','0',1200,'00:00:00','0000-00-00',0,0,0,0,0,0,0,0,0,0,0,0,'QWVIOWCUF2AZKT','00:00:00','2021-9-06',0,0,'QWVIOS88F2AZKT','QWYI36BU9KVTQO','0','0','1','1','1','1','1','1','1','1','1','0',0;</t>
  </si>
  <si>
    <t>'8XhNyMkwgz0Pn097','</t>
  </si>
  <si>
    <t>rLgoSlTCIfPnu0mM</t>
  </si>
  <si>
    <t>','0',1550,'00:00:00','0000-00-00',0,0,0,0,0,0,0,0,0,0,0,0,'QWVIOWCUF2AZKT','00:00:00','2021-8-17',0,0,'QWVIOS88F2AZKT','QWYI36BU9KVTQO','0','0','1','1','1','1','1','1','1','1','1','0',0;</t>
  </si>
  <si>
    <t>'TTUXhstBHckbKOiG','</t>
  </si>
  <si>
    <t>akmptyuS2Ix4CZDb</t>
  </si>
  <si>
    <t>'uZud5HdxjvAzEAux','</t>
  </si>
  <si>
    <t>2bZBmdvb8t32spW9</t>
  </si>
  <si>
    <t>','0',1750,'00:00:00','0000-00-00',0,0,0,0,0,0,0,0,0,0,0,0,'QWVIOWCUF2AZKT','00:00:00','2021-6-21',0,0,'QWVIOS88F2AZKT','QWYI36BU9KVTQO','0','0','1','1','1','1','1','1','1','1','1','0',0;</t>
  </si>
  <si>
    <t>'5FG8NCv7BtHWcTlJ','</t>
  </si>
  <si>
    <t>r8jKfD42KlUgS7bZ</t>
  </si>
  <si>
    <t>','0',1400,'00:00:00','0000-00-00',0,0,0,0,0,0,0,0,0,0,0,0,'QWVIOWCUF2AZKT','00:00:00','2021-9-06',0,0,'QWVIOS88F2AZKT','QWYI36BU9KVTQO','0','0','1','1','1','1','1','1','1','1','1','0',0;</t>
  </si>
  <si>
    <t>'2zjgni7ifHyFkq4M','</t>
  </si>
  <si>
    <t>SNcVQxJhrOJJERjk</t>
  </si>
  <si>
    <t>','0',3100,'00:00:00','0000-00-00',0,0,0,0,0,0,0,0,0,0,0,0,'QWVIOWCUF2AZKT','00:00:00','2021-8-07',0,0,'QWVIOS88F2AZKT','QWYI36BU9KVTQO','0','0','1','1','1','1','1','1','1','1','1','0',0;</t>
  </si>
  <si>
    <t>'h587D0Argp020dnJ','</t>
  </si>
  <si>
    <t>M2PlG5bQ0Fb1O2Jp</t>
  </si>
  <si>
    <t>'hXPH4RtINpZpoQMR','</t>
  </si>
  <si>
    <t>VpN3OCNwNA45DroP</t>
  </si>
  <si>
    <t>'btvADwmeMxqqg10i','</t>
  </si>
  <si>
    <t>FVGcB5i0andztT9a</t>
  </si>
  <si>
    <t>','0',1200,'00:00:00','0000-00-00',0,0,0,0,0,0,0,0,0,0,0,0,'QWVIOWCUF2AZKT','00:00:00','2021-8-31',0,0,'QWVIOS88F2AZKT','QWYI36BU9KVTQO','0','0','1','1','1','1','1','1','1','1','1','0',0;</t>
  </si>
  <si>
    <t>'2IsenkagIpBkR1yC','</t>
  </si>
  <si>
    <t>u5XL4zCUNefIMRaG</t>
  </si>
  <si>
    <t>'RcnMK1f6O2zlH14d','</t>
  </si>
  <si>
    <t>1jpumcNwJmLf1rN2</t>
  </si>
  <si>
    <t>','0',1500,'00:00:00','0000-00-00',0,0,0,0,0,0,0,0,0,0,0,0,'QWVIOWCUF2AZKT','00:00:00','2021-8-31',0,0,'QWVIOS88F2AZKT','QWYI36BU9KVTQO','0','0','1','1','1','1','1','1','1','1','1','0',0;</t>
  </si>
  <si>
    <t>'mqCbCgq5a6tkbS16','</t>
  </si>
  <si>
    <t>tXJnbMgbFrl3kJwN</t>
  </si>
  <si>
    <t>','0',2100,'00:00:00','0000-00-00',0,0,0,0,0,0,0,0,0,0,0,0,'QWVIOWCUF2AZKT','00:00:00','2021-9-06',0,0,'QWVIOS88F2AZKT','QWYI36BU9KVTQO','0','0','1','1','1','1','1','1','1','1','1','0',0;</t>
  </si>
  <si>
    <t>'OfOBFNekidKEiH2d','</t>
  </si>
  <si>
    <t>TCzp9YGaq8qABSkt</t>
  </si>
  <si>
    <t>','0',1050,'00:00:00','0000-00-00',0,0,0,0,0,0,0,0,0,0,0,0,'QWVIOWCUF2AZKT','00:00:00','2021-8-31',0,0,'QWVIOS88F2AZKT','QWYI36BU9KVTQO','0','0','1','1','1','1','1','1','1','1','1','0',0;</t>
  </si>
  <si>
    <t>'IabeTOhGVaPfgxgd','</t>
  </si>
  <si>
    <t>p4bfNpxp5wON5zLy</t>
  </si>
  <si>
    <t>'x27T9hVRmyPqgeUf','</t>
  </si>
  <si>
    <t>ARlyJmTlEPXDumNY</t>
  </si>
  <si>
    <t>','0',2000,'00:00:00','0000-00-00',0,0,0,0,0,0,0,0,0,0,0,0,'QWVIOWCUF2AZKT','00:00:00','2021-8-17',0,0,'QWVIOS88F2AZKT','QWYI36BU9KVTQO','0','0','1','1','1','1','1','1','1','1','1','0',0;</t>
  </si>
  <si>
    <t>'35i3NG9QWXdtbHQ4','</t>
  </si>
  <si>
    <t>IPFtDH0o9OXFbONk</t>
  </si>
  <si>
    <t>','0',100,'00:00:00','0000-00-00',0,0,0,0,0,0,0,0,0,0,0,0,'QWVIOWCUF2AZKT','00:00:00','2021-9-07',0,0,'QWVIOS88F2AZKT','QWYI36BU9KVTQO','0','0','1','1','1','1','1','1','1','1','1','0',0;</t>
  </si>
  <si>
    <t>'qVVMZ8AyS5P3XInQ','</t>
  </si>
  <si>
    <t>s1HxfiUhebovHoda</t>
  </si>
  <si>
    <t>','0',4200,'00:00:00','0000-00-00',0,0,0,0,0,0,0,0,0,0,0,0,'QWVIOWCUF2AZKT','00:00:00','2021-8-31',0,0,'QWVIOS88F2AZKT','QWYI36BU9KVTQO','0','0','1','1','1','1','1','1','1','1','1','0',0;</t>
  </si>
  <si>
    <t>'qRguIXJi4Ttb3GiY','</t>
  </si>
  <si>
    <t>FtCAASSnf5dickuM</t>
  </si>
  <si>
    <t>','0',9700,'00:00:00','0000-00-00',0,0,0,0,0,0,0,0,0,0,0,0,'QWVIOWCUF2AZKT','00:00:00','2021-9-13',0,0,'QWVIOS88F2AZKT','QWYI36BU9KVTQO','0','0','1','1','1','1','1','1','1','1','1','0',0;</t>
  </si>
  <si>
    <t>'9YirA1e7kbx9LyUv','</t>
  </si>
  <si>
    <t>VHH7OFOeN64MaXOg</t>
  </si>
  <si>
    <t>','0',4000,'00:00:00','0000-00-00',0,0,0,0,0,0,0,0,0,0,0,0,'QWVIOWCUF2AZKT','00:00:00','2021-9-13',0,0,'QWVIOS88F2AZKT','QWYI36BU9KVTQO','0','0','1','1','1','1','1','1','1','1','1','0',0;</t>
  </si>
  <si>
    <t>'iHUIt7yhqh8amRxU','</t>
  </si>
  <si>
    <t>FjcZQv44B8pX0cNG</t>
  </si>
  <si>
    <t>','0',7400,'00:00:00','0000-00-00',0,0,0,0,0,0,0,0,0,0,0,0,'QWVIOWCUF2AZKT','00:00:00','2021-8-30',0,0,'QWVIOS88F2AZKT','QWYI36BU9KVTQO','0','0','1','1','1','1','1','1','1','1','1','0',0;</t>
  </si>
  <si>
    <t>'Q2h5pf5cHVo2NNoY','</t>
  </si>
  <si>
    <t>BYdEHIQFdO6TGfk6</t>
  </si>
  <si>
    <t>','0',3800,'00:00:00','0000-00-00',0,0,0,0,0,0,0,0,0,0,0,0,'QWVIOWCUF2AZKT','00:00:00','2021-9-13',0,0,'QWVIOS88F2AZKT','QWYI36BU9KVTQO','0','0','1','1','1','1','1','1','1','1','1','0',0;</t>
  </si>
  <si>
    <t>'uV4S7FNsF1Hc6HFe','</t>
  </si>
  <si>
    <t>oxG8Ki8vXwfGUMQj</t>
  </si>
  <si>
    <t>','0',7700,'00:00:00','0000-00-00',0,0,0,0,0,0,0,0,0,0,0,0,'QWVIOWCUF2AZKT','00:00:00','2021-9-14',0,0,'QWVIOS88F2AZKT','QWYI36BU9KVTQO','0','0','1','1','1','1','1','1','1','1','1','0',0;</t>
  </si>
  <si>
    <t>'dhnDzwjbLXNHCyjn','</t>
  </si>
  <si>
    <t>MTbN2NFQGUdxhkBt</t>
  </si>
  <si>
    <t>','0',4700,'00:00:00','0000-00-00',0,0,0,0,0,0,0,0,0,0,0,0,'QWVIOWCUF2AZKT','00:00:00','2021-9-13',0,0,'QWVIOS88F2AZKT','QWYI36BU9KVTQO','0','0','1','1','1','1','1','1','1','1','1','0',0;</t>
  </si>
  <si>
    <t>'2adH4r2XUt03bD1r','</t>
  </si>
  <si>
    <t>bVe7V8U09fTweJnC</t>
  </si>
  <si>
    <t>','0',2400,'00:00:00','0000-00-00',0,0,0,0,0,0,0,0,0,0,0,0,'QWVIOWCUF2AZKT','00:00:00','2021-9-13',0,0,'QWVIOS88F2AZKT','QWYI36BU9KVTQO','0','0','1','1','1','1','1','1','1','1','1','0',0;</t>
  </si>
  <si>
    <t>'rLGA7ugLPPFSSL4A','</t>
  </si>
  <si>
    <t>ZXjuX0VLUKvlCmW3</t>
  </si>
  <si>
    <t>','0',1810,'00:00:00','0000-00-00',0,0,0,0,0,0,0,0,0,0,0,0,'QWVIOWCUF2AZKT','00:00:00','2021-9-14',0,0,'QWVIOS88F2AZKT','QWYI36BU9KVTQO','0','0','1','1','1','1','1','1','1','1','1','0',0;</t>
  </si>
  <si>
    <t>'TALTY79fhHA8dCCe','</t>
  </si>
  <si>
    <t>a5AbWe7jAWyYon1e</t>
  </si>
  <si>
    <t>','0',1950,'00:00:00','0000-00-00',0,0,0,0,0,0,0,0,0,0,0,0,'QWVIOWCUF2AZKT','00:00:00','2021-9-14',0,0,'QWVIOS88F2AZKT','QWYI36BU9KVTQO','0','0','1','1','1','1','1','1','1','1','1','0',0;</t>
  </si>
  <si>
    <t>'sWkOMflb6UuBi03u','</t>
  </si>
  <si>
    <t>zwgnSXDXFB9bdzKX</t>
  </si>
  <si>
    <t>','0',2100,'00:00:00','0000-00-00',0,0,0,0,0,0,0,0,0,0,0,0,'QWVIOWCUF2AZKT','00:00:00','2021-9-14',0,0,'QWVIOS88F2AZKT','QWYI36BU9KVTQO','0','0','1','1','1','1','1','1','1','1','1','0',0;</t>
  </si>
  <si>
    <t>'KzzgEF4Lye9ZhbSj','</t>
  </si>
  <si>
    <t>yurQOoPeaacXzVzj</t>
  </si>
  <si>
    <t>'DOsngyj8zYjprJI8','</t>
  </si>
  <si>
    <t>EyrxtyGfPKJThuw5</t>
  </si>
  <si>
    <t>','0',7200,'00:00:00','0000-00-00',0,0,0,0,0,0,0,0,0,0,0,0,'QWVIOWCUF2AZKT','00:00:00','2021-9-14',0,0,'QWVIOS88F2AZKT','QWYI36BU9KVTQO','0','0','1','1','1','1','1','1','1','1','1','0',0;</t>
  </si>
  <si>
    <t>'85VS7Ad65dJR4DmZ','</t>
  </si>
  <si>
    <t>L4MhDEN3T6gdjHXC</t>
  </si>
  <si>
    <t>','0',2100,'00:00:00','0000-00-00',0,0,0,0,0,0,0,0,0,0,0,0,'QWVIOWCUF2AZKT','00:00:00','2021-9-13',0,0,'QWVIOS88F2AZKT','QWYI36BU9KVTQO','0','0','1','1','1','1','1','1','1','1','1','0',0;</t>
  </si>
  <si>
    <t>'boBC3JVPpSV7omrK','</t>
  </si>
  <si>
    <t>P994vvuoTGA39feg</t>
  </si>
  <si>
    <t>','0',1800,'00:00:00','0000-00-00',0,0,0,0,0,0,0,0,0,0,0,0,'QWVIOWCUF2AZKT','00:00:00','2021-9-14',0,0,'QWVIOS88F2AZKT','QWYI36BU9KVTQO','0','0','1','1','1','1','1','1','1','1','1','0',0;</t>
  </si>
  <si>
    <t>'HrSREQK3dDGXmOAC','</t>
  </si>
  <si>
    <t>pWvVNoLxUabFe9D5</t>
  </si>
  <si>
    <t>','0',3600,'00:00:00','0000-00-00',0,0,0,0,0,0,0,0,0,0,0,0,'QWVIOWCUF2AZKT','00:00:00','2021-9-13',0,0,'QWVIOS88F2AZKT','QWYI36BU9KVTQO','0','0','1','1','1','1','1','1','1','1','1','0',0;</t>
  </si>
  <si>
    <t>'gVgdmze0RI9jWINd','</t>
  </si>
  <si>
    <t>Jcfs9GPdG7gqkn7c</t>
  </si>
  <si>
    <t>','0',1800,'00:00:00','0000-00-00',0,0,0,0,0,0,0,0,0,0,0,0,'QWVIOWCUF2AZKT','00:00:00','2021-9-13',0,0,'QWVIOS88F2AZKT','QWYI36BU9KVTQO','0','0','1','1','1','1','1','1','1','1','1','0',0;</t>
  </si>
  <si>
    <t>'sddH2EVqvK3cIgH7','</t>
  </si>
  <si>
    <t>zRdjF0S5EFqAPRhj</t>
  </si>
  <si>
    <t>','0',2200,'00:00:00','0000-00-00',0,0,0,0,0,0,0,0,0,0,0,0,'QWVIOWCUF2AZKT','00:00:00','2021-9-13',0,0,'QWVIOS88F2AZKT','QWYI36BU9KVTQO','0','0','1','1','1','1','1','1','1','1','1','0',0;</t>
  </si>
  <si>
    <t>'0dPUkbQ9IWU3yDxk','</t>
  </si>
  <si>
    <t>p3FZb3ngrizCZaSD</t>
  </si>
  <si>
    <t>'xNzmrlO9NytoegWI','</t>
  </si>
  <si>
    <t>H5W8FpWMQoKP7mod</t>
  </si>
  <si>
    <t>','0',1500,'00:00:00','0000-00-00',0,0,0,0,0,0,0,0,0,0,0,0,'QWVIOWCUF2AZKT','00:00:00','2021-9-07',0,0,'QWVIOS88F2AZKT','QWYI36BU9KVTQO','0','0','1','1','1','1','1','1','1','1','1','0',0;</t>
  </si>
  <si>
    <t>'RTlsFg7ZuTTvLkMh','</t>
  </si>
  <si>
    <t>2HfQ5j6nTciudfrl</t>
  </si>
  <si>
    <t>','0',1850,'00:00:00','0000-00-00',0,0,0,0,0,0,0,0,0,0,0,0,'QWVIOWCUF2AZKT','00:00:00','2021-9-07',0,0,'QWVIOS88F2AZKT','QWYI36BU9KVTQO','0','0','1','1','1','1','1','1','1','1','1','0',0;</t>
  </si>
  <si>
    <t>'ejWegCprf5Ekzxkw','</t>
  </si>
  <si>
    <t>KN8KZtgboYaGaDdd</t>
  </si>
  <si>
    <t>','0',1100,'00:00:00','0000-00-00',0,0,0,0,0,0,0,0,0,0,0,0,'QWVIOWCUF2AZKT','00:00:00','2021-5-31',0,0,'QWVIOS88F2AZKT','QWYI36BU9KVTQO','0','0','1','1','1','1','1','1','1','1','1','0',0;</t>
  </si>
  <si>
    <t>'MUHycV6dAD1Zyisj','</t>
  </si>
  <si>
    <t>tes9ALIRAbcNg017</t>
  </si>
  <si>
    <t>','0',5200,'00:00:00','0000-00-00',0,0,0,0,0,0,0,0,0,0,0,0,'QWVIOWCUF2AZKT','00:00:00','2021-9-14',0,0,'QWVIOS88F2AZKT','QWYI36BU9KVTQO','0','0','1','1','1','1','1','1','1','1','1','0',0;</t>
  </si>
  <si>
    <t>'QhNIZv7SoGSuhnge','</t>
  </si>
  <si>
    <t>wOtImTA2Euoy3xUy</t>
  </si>
  <si>
    <t>','0',900,'00:00:00','0000-00-00',0,0,0,0,0,0,0,0,0,0,0,0,'QWVIOWCUF2AZKT','00:00:00','2021-9-06',0,0,'QWVIOS88F2AZKT','QWYI36BU9KVTQO','0','0','1','1','1','1','1','1','1','1','1','0',0;</t>
  </si>
  <si>
    <t>'fOi5EYR4MxAXlLDE','</t>
  </si>
  <si>
    <t>q0NyMgJYD4nTi1jo</t>
  </si>
  <si>
    <t>'p23WpRxuDWZwLQUl','</t>
  </si>
  <si>
    <t>lYVvZuM0Wo37gNxA</t>
  </si>
  <si>
    <t>','0',1850,'00:00:00','0000-00-00',0,0,0,0,0,0,0,0,0,0,0,0,'QWVIOWCUF2AZKT','00:00:00','2021-9-13',0,0,'QWVIOS88F2AZKT','QWYI36BU9KVTQO','0','0','1','1','1','1','1','1','1','1','1','0',0;</t>
  </si>
  <si>
    <t>'YRPPkLVGMjh9dyjw','</t>
  </si>
  <si>
    <t>gF534RN1hnMqrpx4</t>
  </si>
  <si>
    <t>','0',1500,'00:00:00','0000-00-00',0,0,0,0,0,0,0,0,0,0,0,0,'QWVIOWCUF2AZKT','00:00:00','2021-9-14',0,0,'QWVIOS88F2AZKT','QWYI36BU9KVTQO','0','0','1','1','1','1','1','1','1','1','1','0',0;</t>
  </si>
  <si>
    <t>'lcSbA6epKVYtmaRJ','</t>
  </si>
  <si>
    <t>42T1mqzPnVHehLtu</t>
  </si>
  <si>
    <t>','0',600,'00:00:00','0000-00-00',0,0,0,0,0,0,0,0,0,0,0,0,'QWVIOWCUF2AZKT','00:00:00','2021-8-30',0,0,'QWVIOS88F2AZKT','QWYI36BU9KVTQO','0','0','1','1','1','1','1','1','1','1','1','0',0;</t>
  </si>
  <si>
    <t>'XSx7i5Tg8mF4JZdB','</t>
  </si>
  <si>
    <t>vtSEo82I84cpYlFL</t>
  </si>
  <si>
    <t>'bqO9mqa3Yq8OKKHt','</t>
  </si>
  <si>
    <t>FRxoT5InPv7eMUkf</t>
  </si>
  <si>
    <t>','0',6500,'00:00:00','0000-00-00',0,0,0,0,0,0,0,0,0,0,0,0,'QWVIOWCUF2AZKT','00:00:00','2021-9-13',0,0,'QWVIOS88F2AZKT','QWYI36BU9KVTQO','0','0','1','1','1','1','1','1','1','1','1','0',0;</t>
  </si>
  <si>
    <t>'nQT0A8TjMOz1Mewn','</t>
  </si>
  <si>
    <t>PcjnwIRl1ZI9KPoY</t>
  </si>
  <si>
    <t>','0',3400,'00:00:00','0000-00-00',0,0,0,0,0,0,0,0,0,0,0,0,'QWVIOWCUF2AZKT','00:00:00','2021-9-13',0,0,'QWVIOS88F2AZKT','QWYI36BU9KVTQO','0','0','1','1','1','1','1','1','1','1','1','0',0;</t>
  </si>
  <si>
    <t>'fJ3klTcgasNeTY0v','</t>
  </si>
  <si>
    <t>XiJhqIUsuWdR0qkI</t>
  </si>
  <si>
    <t>','0',18000,'00:00:00','0000-00-00',0,0,0,0,0,0,0,0,0,0,0,0,'QWVIOWCUF2AZKT','00:00:00','2021-9-06',0,0,'QWVIOS88F2AZKT','QWYI36BU9KVTQO','0','0','1','1','1','1','1','1','1','1','1','0',0;</t>
  </si>
  <si>
    <t>'0DABTObS1B8NtnPx','</t>
  </si>
  <si>
    <t>b4PJv4pYb5c5eSqP</t>
  </si>
  <si>
    <t>','0',9150,'00:00:00','0000-00-00',0,0,0,0,0,0,0,0,0,0,0,0,'QWVIOWCUF2AZKT','00:00:00','2021-7-07',0,0,'QWVIOS88F2AZKT','QWYI36BU9KVTQO','0','0','1','1','1','1','1','1','1','1','1','0',0;</t>
  </si>
  <si>
    <t>'bBoOpDXPsupXMjxn','</t>
  </si>
  <si>
    <t>53G9LiXAti9Qo4uo</t>
  </si>
  <si>
    <t>','0',10850,'00:00:00','0000-00-00',0,0,0,0,0,0,0,0,0,0,0,0,'QWVIOWCUF2AZKT','00:00:00','2021-9-14',0,0,'QWVIOS88F2AZKT','QWYI36BU9KVTQO','0','0','1','1','1','1','1','1','1','1','1','0',0;</t>
  </si>
  <si>
    <t>'a6VBbfDqqjtAGNDe','</t>
  </si>
  <si>
    <t>GugUeaWTKlr8AUre</t>
  </si>
  <si>
    <t>','0',14900,'00:00:00','0000-00-00',0,0,0,0,0,0,0,0,0,0,0,0,'QWVIOWCUF2AZKT','00:00:00','2021-9-14',0,0,'QWVIOS88F2AZKT','QWYI36BU9KVTQO','0','0','1','1','1','1','1','1','1','1','1','0',0;</t>
  </si>
  <si>
    <t>'IFwsLwSWuYF62OW6','</t>
  </si>
  <si>
    <t>31cii2W3OzhlKjfz</t>
  </si>
  <si>
    <t>','0',12000,'00:00:00','0000-00-00',0,0,0,0,0,0,0,0,0,0,0,0,'QWVIOWCUF2AZKT','00:00:00','2021-9-13',0,0,'QWVIOS88F2AZKT','QWYI36BU9KVTQO','0','0','1','1','1','1','1','1','1','1','1','0',0;</t>
  </si>
  <si>
    <t>'s4SnPpKyHnex6qKu','</t>
  </si>
  <si>
    <t>3GzSKdK8fngozKJn</t>
  </si>
  <si>
    <t>','0',11700,'00:00:00','0000-00-00',0,0,0,0,0,0,0,0,0,0,0,0,'QWVIOWCUF2AZKT','00:00:00','2021-9-14',0,0,'QWVIOS88F2AZKT','QWYI36BU9KVTQO','0','0','1','1','1','1','1','1','1','1','1','0',0;</t>
  </si>
  <si>
    <t>'ZGRjaUegpGSl9KgB','</t>
  </si>
  <si>
    <t>uo8UAaPIXUZRMolx</t>
  </si>
  <si>
    <t>','0',11800,'00:00:00','0000-00-00',0,0,0,0,0,0,0,0,0,0,0,0,'QWVIOWCUF2AZKT','00:00:00','2021-9-14',0,0,'QWVIOS88F2AZKT','QWYI36BU9KVTQO','0','0','1','1','1','1','1','1','1','1','1','0',0;</t>
  </si>
  <si>
    <t>'Ee94JvtdE7vcd30y','</t>
  </si>
  <si>
    <t>dBYUanPkJzu4FQcg</t>
  </si>
  <si>
    <t>','0',11100,'00:00:00','0000-00-00',0,0,0,0,0,0,0,0,0,0,0,0,'QWVIOWCUF2AZKT','00:00:00','2021-9-14',0,0,'QWVIOS88F2AZKT','QWYI36BU9KVTQO','0','0','1','1','1','1','1','1','1','1','1','0',0;</t>
  </si>
  <si>
    <t>'n164EHl7l7VCRvoL','</t>
  </si>
  <si>
    <t>2oEyMxLL6a06bU1g</t>
  </si>
  <si>
    <t>'0kmSbnc0Pk25LUYO','</t>
  </si>
  <si>
    <t>MEHW4uukjjfOxKVj</t>
  </si>
  <si>
    <t>','0',4250,'00:00:00','0000-00-00',0,0,0,0,0,0,0,0,0,0,0,0,'QWVIOWCUF2AZKT','00:00:00','2021-9-14',0,0,'QWVIOS88F2AZKT','QWYI36BU9KVTQO','0','0','1','1','1','1','1','1','1','1','1','0',0;</t>
  </si>
  <si>
    <t>'4t7OzofoiRdXAUlB','</t>
  </si>
  <si>
    <t>RSVHaDr66dkCjXyX</t>
  </si>
  <si>
    <t>','0',20000,'00:00:00','0000-00-00',0,0,0,0,0,0,0,0,0,0,0,0,'QWVIOWCUF2AZKT','00:00:00','2021-9-13',0,0,'QWVIOS88F2AZKT','QWYI36BU9KVTQO','0','0','1','1','1','1','1','1','1','1','1','0',0;</t>
  </si>
  <si>
    <t>'QsuQocxwNXTfL9rj','</t>
  </si>
  <si>
    <t>c6ZJINere7UuBYPB</t>
  </si>
  <si>
    <t>','0',12800,'00:00:00','0000-00-00',0,0,0,0,0,0,0,0,0,0,0,0,'QWVIOWCUF2AZKT','00:00:00','2021-9-13',0,0,'QWVIOS88F2AZKT','QWYI36BU9KVTQO','0','0','1','1','1','1','1','1','1','1','1','0',0;</t>
  </si>
  <si>
    <t>'lxsOJ1tqpWsgTc2w','</t>
  </si>
  <si>
    <t>pj1KxMOPFL1EQzUF</t>
  </si>
  <si>
    <t>','0',11400,'00:00:00','0000-00-00',0,0,0,0,0,0,0,0,0,0,0,0,'QWVIOWCUF2AZKT','00:00:00','2021-9-13',0,0,'QWVIOS88F2AZKT','QWYI36BU9KVTQO','0','0','1','1','1','1','1','1','1','1','1','0',0;</t>
  </si>
  <si>
    <t>'xzIeGgYRc2sLlFwm','</t>
  </si>
  <si>
    <t>D5lbs1lOfQwOJDJj</t>
  </si>
  <si>
    <t>','0',10900,'00:00:00','0000-00-00',0,0,0,0,0,0,0,0,0,0,0,0,'QWVIOWCUF2AZKT','00:00:00','2021-9-13',0,0,'QWVIOS88F2AZKT','QWYI36BU9KVTQO','0','0','1','1','1','1','1','1','1','1','1','0',0;</t>
  </si>
  <si>
    <t>'Mkd9pw9cHhw3BjLf','</t>
  </si>
  <si>
    <t>oJonVYgYO1WLSZI6</t>
  </si>
  <si>
    <t>','0',28000,'00:00:00','0000-00-00',0,0,0,0,0,0,0,0,0,0,0,0,'QWVIOWCUF2AZKT','00:00:00','2021-9-14',0,0,'QWVIOS88F2AZKT','QWYI36BU9KVTQO','0','0','1','1','1','1','1','1','1','1','1','0',0;</t>
  </si>
  <si>
    <t>'FPEVjKwPnOJCL7Lo','</t>
  </si>
  <si>
    <t>I3UI60D2y3I19RkF</t>
  </si>
  <si>
    <t>','0',7500,'00:00:00','0000-00-00',0,0,0,0,0,0,0,0,0,0,0,0,'QWVIOWCUF2AZKT','00:00:00','2021-9-13',0,0,'QWVIOS88F2AZKT','QWYI36BU9KVTQO','0','0','1','1','1','1','1','1','1','1','1','0',0;</t>
  </si>
  <si>
    <t>'CcxX9haNwQ7nrJ7S','</t>
  </si>
  <si>
    <t>B9WAdwUlACDgxWwf</t>
  </si>
  <si>
    <t>','0',10100,'00:00:00','0000-00-00',0,0,0,0,0,0,0,0,0,0,0,0,'QWVIOWCUF2AZKT','00:00:00','2021-9-13',0,0,'QWVIOS88F2AZKT','QWYI36BU9KVTQO','0','0','1','1','1','1','1','1','1','1','1','0',0;</t>
  </si>
  <si>
    <t>'Kwb9scuKJ6nKA1Jf','</t>
  </si>
  <si>
    <t>AdL667vXa3qylFnk</t>
  </si>
  <si>
    <t>','0',8600,'00:00:00','0000-00-00',0,0,0,0,0,0,0,0,0,0,0,0,'QWVIOWCUF2AZKT','00:00:00','2021-9-13',0,0,'QWVIOS88F2AZKT','QWYI36BU9KVTQO','0','0','1','1','1','1','1','1','1','1','1','0',0;</t>
  </si>
  <si>
    <t>'aFFtkZr8E1juE3vj','</t>
  </si>
  <si>
    <t>ZhusEeGyUVJcRbbM</t>
  </si>
  <si>
    <t>','0',9300,'00:00:00','0000-00-00',0,0,0,0,0,0,0,0,0,0,0,0,'QWVIOWCUF2AZKT','00:00:00','2021-9-13',0,0,'QWVIOS88F2AZKT','QWYI36BU9KVTQO','0','0','1','1','1','1','1','1','1','1','1','0',0;</t>
  </si>
  <si>
    <t>'SvWZw24v4KbgeW1O','</t>
  </si>
  <si>
    <t>qTn0SjpVmSXvUnXJ</t>
  </si>
  <si>
    <t>','0',9800,'00:00:00','0000-00-00',0,0,0,0,0,0,0,0,0,0,0,0,'QWVIOWCUF2AZKT','00:00:00','2021-9-13',0,0,'QWVIOS88F2AZKT','QWYI36BU9KVTQO','0','0','1','1','1','1','1','1','1','1','1','0',0;</t>
  </si>
  <si>
    <t>'RaOMlmFQ8M0T06nv','</t>
  </si>
  <si>
    <t>aVEBs20wqlZBdoqj</t>
  </si>
  <si>
    <t>','0',9590,'00:00:00','0000-00-00',0,0,0,0,0,0,0,0,0,0,0,0,'QWVIOWCUF2AZKT','00:00:00','2021-9-14',0,0,'QWVIOS88F2AZKT','QWYI36BU9KVTQO','0','0','1','1','1','1','1','1','1','1','1','0',0;</t>
  </si>
  <si>
    <t>'vptrIOVhzxsondfG','</t>
  </si>
  <si>
    <t>dD4LBP1hnRTpN7BT</t>
  </si>
  <si>
    <t>','0',6400,'00:00:00','0000-00-00',0,0,0,0,0,0,0,0,0,0,0,0,'QWVIOWCUF2AZKT','00:00:00','2021-9-06',0,0,'QWVIOS88F2AZKT','QWYI36BU9KVTQO','0','0','1','1','1','1','1','1','1','1','1','0',0;</t>
  </si>
  <si>
    <t>'qtJ0UQM7uqVrSzzf','</t>
  </si>
  <si>
    <t>vGOMrCrWa3ucLcCK</t>
  </si>
  <si>
    <t>','0',8100,'00:00:00','0000-00-00',0,0,0,0,0,0,0,0,0,0,0,0,'QWVIOWCUF2AZKT','00:00:00','2021-9-13',0,0,'QWVIOS88F2AZKT','QWYI36BU9KVTQO','0','0','1','1','1','1','1','1','1','1','1','0',0;</t>
  </si>
  <si>
    <t>'JuoTsyb9fDD47UUW','</t>
  </si>
  <si>
    <t>OHlW0FBu2C15Lhwv</t>
  </si>
  <si>
    <t>','0',8400,'00:00:00','0000-00-00',0,0,0,0,0,0,0,0,0,0,0,0,'QWVIOWCUF2AZKT','00:00:00','2021-9-13',0,0,'QWVIOS88F2AZKT','QWYI36BU9KVTQO','0','0','1','1','1','1','1','1','1','1','1','0',0;</t>
  </si>
  <si>
    <t>'K3xryzfhgJDiIONg','</t>
  </si>
  <si>
    <t>NLxOVKVpoAJboYNQ</t>
  </si>
  <si>
    <t>','0',7100,'00:00:00','0000-00-00',0,0,0,0,0,0,0,0,0,0,0,0,'QWVIOWCUF2AZKT','00:00:00','2021-9-14',0,0,'QWVIOS88F2AZKT','QWYI36BU9KVTQO','0','0','1','1','1','1','1','1','1','1','1','0',0;</t>
  </si>
  <si>
    <t>'25LDRj5En3FaXOzj','</t>
  </si>
  <si>
    <t>qmnYD8UlBy0UEdiB</t>
  </si>
  <si>
    <t>','0',11600,'00:00:00','0000-00-00',0,0,0,0,0,0,0,0,0,0,0,0,'QWVIOWCUF2AZKT','00:00:00','2021-9-13',0,0,'QWVIOS88F2AZKT','QWYI36BU9KVTQO','0','0','1','1','1','1','1','1','1','1','1','0',0;</t>
  </si>
  <si>
    <t>'RPNLyDoPMPIcvp5u','</t>
  </si>
  <si>
    <t>57JLnZ0QrzHWCbtB</t>
  </si>
  <si>
    <t>','0',11500,'00:00:00','0000-00-00',0,0,0,0,0,0,0,0,0,0,0,0,'QWVIOWCUF2AZKT','00:00:00','2021-9-13',0,0,'QWVIOS88F2AZKT','QWYI36BU9KVTQO','0','0','1','1','1','1','1','1','1','1','1','0',0;</t>
  </si>
  <si>
    <t>'7TG7Uj5Z3DCpquB7','</t>
  </si>
  <si>
    <t>drBwUUM2E1VRtiOz</t>
  </si>
  <si>
    <t>'NoJSLdGMn2ixNO6p','</t>
  </si>
  <si>
    <t>AtsZw6Rv6VCTVVCR</t>
  </si>
  <si>
    <t>','0',1300,'00:00:00','0000-00-00',0,0,0,0,0,0,0,0,0,0,0,0,'QWVIOWCUF2AZKT','00:00:00','2021-9-14',0,0,'QWVIOS88F2AZKT','QWYI36BU9KVTQO','0','0','1','1','1','1','1','1','1','1','1','0',0;</t>
  </si>
  <si>
    <t>'TrF6Cy6C0Z8tKQ5f','</t>
  </si>
  <si>
    <t>ezJwPzHDRAz67NgJ</t>
  </si>
  <si>
    <t>','0',1500,'00:00:00','0000-00-00',0,0,0,0,0,0,0,0,0,0,0,0,'QWVIOWCUF2AZKT','00:00:00','2021-9-13',0,0,'QWVIOS88F2AZKT','QWYI36BU9KVTQO','0','0','1','1','1','1','1','1','1','1','1','0',0;</t>
  </si>
  <si>
    <t>'QNPJF0HIL93g9pw3','</t>
  </si>
  <si>
    <t>hZECjKOdVXamw6cn</t>
  </si>
  <si>
    <t>','0',2800,'00:00:00','0000-00-00',0,0,0,0,0,0,0,0,0,0,0,0,'QWVIOWCUF2AZKT','00:00:00','2021-9-13',0,0,'QWVIOS88F2AZKT','QWYI36BU9KVTQO','0','0','1','1','1','1','1','1','1','1','1','0',0;</t>
  </si>
  <si>
    <t>'ckZWpeegH2FP5ubR','</t>
  </si>
  <si>
    <t>uii6oKEq8irYeYKg</t>
  </si>
  <si>
    <t>','0',1300,'00:00:00','0000-00-00',0,0,0,0,0,0,0,0,0,0,0,0,'QWVIOWCUF2AZKT','00:00:00','2021-9-13',0,0,'QWVIOS88F2AZKT','QWYI36BU9KVTQO','0','0','1','1','1','1','1','1','1','1','1','0',0;</t>
  </si>
  <si>
    <t>'64YIzwlBAOFJTm9I','</t>
  </si>
  <si>
    <t>QryyUfsP1HpWQoG4</t>
  </si>
  <si>
    <t>'yUQAev6mjyMbHLct','</t>
  </si>
  <si>
    <t>rZIXgVtfapLvEItP</t>
  </si>
  <si>
    <t>'nQTBVoO6zOr1GVY3','</t>
  </si>
  <si>
    <t>6hcQvQwYlY3hwH3X</t>
  </si>
  <si>
    <t>','0',1400,'00:00:00','0000-00-00',0,0,0,0,0,0,0,0,0,0,0,0,'QWVIOWCUF2AZKT','00:00:00','2021-9-13',0,0,'QWVIOS88F2AZKT','QWYI36BU9KVTQO','0','0','1','1','1','1','1','1','1','1','1','0',0;</t>
  </si>
  <si>
    <t>'onK8kNA3139G3u6n','</t>
  </si>
  <si>
    <t>TKXcx6tn1BXFAeRQ</t>
  </si>
  <si>
    <t>','0',1150,'00:00:00','0000-00-00',0,0,0,0,0,0,0,0,0,0,0,0,'QWVIOWCUF2AZKT','00:00:00','2021-9-13',0,0,'QWVIOS88F2AZKT','QWYI36BU9KVTQO','0','0','1','1','1','1','1','1','1','1','1','0',0;</t>
  </si>
  <si>
    <t>'kowJ5fjwh2FPt7Cr','</t>
  </si>
  <si>
    <t>9TeN86aoPYgHR6JD</t>
  </si>
  <si>
    <t>','0',1950,'00:00:00','0000-00-00',0,0,0,0,0,0,0,0,0,0,0,0,'QWVIOWCUF2AZKT','00:00:00','2021-9-13',0,0,'QWVIOS88F2AZKT','QWYI36BU9KVTQO','0','0','1','1','1','1','1','1','1','1','1','0',0;</t>
  </si>
  <si>
    <t>'Mc2FZQmvSjpXAHbE','</t>
  </si>
  <si>
    <t>COpiovbhVKzmRzkN</t>
  </si>
  <si>
    <t>'yskHWIJAvmvCY1E8','</t>
  </si>
  <si>
    <t>vTWeo0dLU3LFPNMT</t>
  </si>
  <si>
    <t>','0',1000,'00:00:00','0000-00-00',0,0,0,0,0,0,0,0,0,0,0,0,'QWVIOWCUF2AZKT','00:00:00','2021-9-13',0,0,'QWVIOS88F2AZKT','QWYI36BU9KVTQO','0','0','1','1','1','1','1','1','1','1','1','0',0;</t>
  </si>
  <si>
    <t>'2EhSUN6fHqCtvj0w','</t>
  </si>
  <si>
    <t>dlzK2LpOOXREhcog</t>
  </si>
  <si>
    <t>'CJWFMhvmY3NbZEsw','</t>
  </si>
  <si>
    <t>ErIl7lduF4rB6oKJ</t>
  </si>
  <si>
    <t>'hlwVg74P0ojQzgnd','</t>
  </si>
  <si>
    <t>77BPz6B7uqJZKsk1</t>
  </si>
  <si>
    <t>','0',1400,'00:00:00','0000-00-00',0,0,0,0,0,0,0,0,0,0,0,0,'QWVIOWCUF2AZKT','00:00:00','2021-9-14',0,0,'QWVIOS88F2AZKT','QWYI36BU9KVTQO','0','0','1','1','1','1','1','1','1','1','1','0',0;</t>
  </si>
  <si>
    <t>'Xfo888k4rBhNwIsL','</t>
  </si>
  <si>
    <t>ct9hVLk9uklO2ULY</t>
  </si>
  <si>
    <t>','0',800,'00:00:00','0000-00-00',0,0,0,0,0,0,0,0,0,0,0,0,'QWVIOWCUF2AZKT','00:00:00','2021-9-13',0,0,'QWVIOS88F2AZKT','QWYI36BU9KVTQO','0','0','1','1','1','1','1','1','1','1','1','0',0;</t>
  </si>
  <si>
    <t>'QzcXOHYwuu5JSs7c','</t>
  </si>
  <si>
    <t>2RGAhvGHPAl3SZ60</t>
  </si>
  <si>
    <t>'eFjc2lzutFIM8YS2','</t>
  </si>
  <si>
    <t>Mx1y87oIpHdHxGOQ</t>
  </si>
  <si>
    <t>'3LRjIKebND1CP5lV','</t>
  </si>
  <si>
    <t>ZEyxWNYaVADrS6sh</t>
  </si>
  <si>
    <t>','0',10300,'00:00:00','0000-00-00',0,0,0,0,0,0,0,0,0,0,0,0,'QWVIOWCUF2AZKT','00:00:00','2021-8-31',0,0,'QWVIOS88F2AZKT','QWYI36BU9KVTQO','0','0','1','1','1','1','1','1','1','1','1','0',0;</t>
  </si>
  <si>
    <t>'CpO3NEWxLkeb5UVE','</t>
  </si>
  <si>
    <t>hWkWzQ7yG1NK0bdB</t>
  </si>
  <si>
    <t>','0',10950,'00:00:00','0000-00-00',0,0,0,0,0,0,0,0,0,0,0,0,'QWVIOWCUF2AZKT','00:00:00','2021-8-31',0,0,'QWVIOS88F2AZKT','QWYI36BU9KVTQO','0','0','1','1','1','1','1','1','1','1','1','0',0;</t>
  </si>
  <si>
    <t>'rOnX1RqnjGqyGCQ0','</t>
  </si>
  <si>
    <t>H8O0qyhMFIyVQaP4</t>
  </si>
  <si>
    <t>','0',8950,'00:00:00','0000-00-00',0,0,0,0,0,0,0,0,0,0,0,0,'QWVIOWCUF2AZKT','00:00:00','2021-8-31',0,0,'QWVIOS88F2AZKT','QWYI36BU9KVTQO','0','0','1','1','1','1','1','1','1','1','1','0',0;</t>
  </si>
  <si>
    <t>'DdR48ORKBGIHpbvP','</t>
  </si>
  <si>
    <t>eKn3twiIZ0tIeZ0R</t>
  </si>
  <si>
    <t>','0',10650,'00:00:00','0000-00-00',0,0,0,0,0,0,0,0,0,0,0,0,'QWVIOWCUF2AZKT','00:00:00','2021-8-31',0,0,'QWVIOS88F2AZKT','QWYI36BU9KVTQO','0','0','1','1','1','1','1','1','1','1','1','0',0;</t>
  </si>
  <si>
    <t>'IlikGuNhKOVmZugm','</t>
  </si>
  <si>
    <t>sECN6oZrBgdROGZa</t>
  </si>
  <si>
    <t>','0',7700,'00:00:00','0000-00-00',0,0,0,0,0,0,0,0,0,0,0,0,'QWVIOWCUF2AZKT','00:00:00','2021-3-10',0,0,'QWVIOS88F2AZKT','QWYI36BU9KVTQO','0','0','1','1','1','1','1','1','1','1','1','0',0;</t>
  </si>
  <si>
    <t>'AkRXJ1LvpBzSVXfM','</t>
  </si>
  <si>
    <t>6EWhNSpthppNPz9R</t>
  </si>
  <si>
    <t>','0',10050,'00:00:00','0000-00-00',0,0,0,0,0,0,0,0,0,0,0,0,'QWVIOWCUF2AZKT','00:00:00','2021-9-06',0,0,'QWVIOS88F2AZKT','QWYI36BU9KVTQO','0','0','1','1','1','1','1','1','1','1','1','0',0;</t>
  </si>
  <si>
    <t>'tBerypJdK0eB5NK7','</t>
  </si>
  <si>
    <t>rEaSxQmuXUH3Btn0</t>
  </si>
  <si>
    <t>','0',8800,'00:00:00','0000-00-00',0,0,0,0,0,0,0,0,0,0,0,0,'QWVIOWCUF2AZKT','00:00:00','2021-9-06',0,0,'QWVIOS88F2AZKT','QWYI36BU9KVTQO','0','0','1','1','1','1','1','1','1','1','1','0',0;</t>
  </si>
  <si>
    <t>'dcia8QsD5Yoo7hk6','</t>
  </si>
  <si>
    <t>kQD9G3p9UfMfnsjV</t>
  </si>
  <si>
    <t>','0',12200,'00:00:00','0000-00-00',0,0,0,0,0,0,0,0,0,0,0,0,'QWVIOWCUF2AZKT','00:00:00','2021-8-31',0,0,'QWVIOS88F2AZKT','QWYI36BU9KVTQO','0','0','1','1','1','1','1','1','1','1','1','0',0;</t>
  </si>
  <si>
    <t>'qu26fPtyAfuxPBly','</t>
  </si>
  <si>
    <t>5Ue8JUc5x6Hjkkls</t>
  </si>
  <si>
    <t>'uCt4R18FDMpMGQe4','</t>
  </si>
  <si>
    <t>HOXxUqBFxw9LsZm6</t>
  </si>
  <si>
    <t>','0',11600,'00:00:00','0000-00-00',0,0,0,0,0,0,0,0,0,0,0,0,'QWVIOWCUF2AZKT','00:00:00','2021-8-30',0,0,'QWVIOS88F2AZKT','QWYI36BU9KVTQO','0','0','1','1','1','1','1','1','1','1','1','0',0;</t>
  </si>
  <si>
    <t>'U0YAesYA3TnktzFa','</t>
  </si>
  <si>
    <t>MEaas61yYOrgz06z</t>
  </si>
  <si>
    <t>','0',11900,'00:00:00','0000-00-00',0,0,0,0,0,0,0,0,0,0,0,0,'QWVIOWCUF2AZKT','00:00:00','2021-9-01',0,0,'QWVIOS88F2AZKT','QWYI36BU9KVTQO','0','0','1','1','1','1','1','1','1','1','1','0',0;</t>
  </si>
  <si>
    <t>'IHSWkXmiYrChkUfT','</t>
  </si>
  <si>
    <t>bb3vO6GWH9sg2wVW</t>
  </si>
  <si>
    <t>'c1g3S3ZuYeBBIRva','</t>
  </si>
  <si>
    <t>L4cI3ou3IZpeJDsD</t>
  </si>
  <si>
    <t>','0',7000,'00:00:00','0000-00-00',0,0,0,0,0,0,0,0,0,0,0,0,'QWVIOWCUF2AZKT','00:00:00','2021-9-06',0,0,'QWVIOS88F2AZKT','QWYI36BU9KVTQO','0','0','1','1','1','1','1','1','1','1','1','0',0;</t>
  </si>
  <si>
    <t>'XTZpZSlMW6QyDyah','</t>
  </si>
  <si>
    <t>LgvEgiA7jyKKIdke</t>
  </si>
  <si>
    <t>','0',8050,'00:00:00','0000-00-00',0,0,0,0,0,0,0,0,0,0,0,0,'QWVIOWCUF2AZKT','00:00:00','2021-9-07',0,0,'QWVIOS88F2AZKT','QWYI36BU9KVTQO','0','0','1','1','1','1','1','1','1','1','1','0',0;</t>
  </si>
  <si>
    <t>'ZPYf4OFstFVTSLW1','</t>
  </si>
  <si>
    <t>cGRc4sh5gEfteuGU</t>
  </si>
  <si>
    <t>','0',6600,'00:00:00','0000-00-00',0,0,0,0,0,0,0,0,0,0,0,0,'QWVIOWCUF2AZKT','00:00:00','2021-8-21',0,0,'QWVIOS88F2AZKT','QWYI36BU9KVTQO','0','0','1','1','1','1','1','1','1','1','1','0',0;</t>
  </si>
  <si>
    <t>'1YNwvDLrIT0sTAie','</t>
  </si>
  <si>
    <t>MS208l7iHXCKMasJ</t>
  </si>
  <si>
    <t>','0',9400,'00:00:00','0000-00-00',0,0,0,0,0,0,0,0,0,0,0,0,'QWVIOWCUF2AZKT','00:00:00','2021-8-31',0,0,'QWVIOS88F2AZKT','QWYI36BU9KVTQO','0','0','1','1','1','1','1','1','1','1','1','0',0;</t>
  </si>
  <si>
    <t>'gJOwsvcJeeNB1Cbk','</t>
  </si>
  <si>
    <t>40nAo5M9yqL3VAOd</t>
  </si>
  <si>
    <t>','0',7100,'00:00:00','0000-00-00',0,0,0,0,0,0,0,0,0,0,0,0,'QWVIOWCUF2AZKT','00:00:00','2021-8-31',0,0,'QWVIOS88F2AZKT','QWYI36BU9KVTQO','0','0','1','1','1','1','1','1','1','1','1','0',0;</t>
  </si>
  <si>
    <t>'i2S1IyKZJkaPsNWi','</t>
  </si>
  <si>
    <t>8I8xSrEBllrAch3x</t>
  </si>
  <si>
    <t>','0',8000,'00:00:00','0000-00-00',0,0,0,0,0,0,0,0,0,0,0,0,'QWVIOWCUF2AZKT','00:00:00','2021-8-31',0,0,'QWVIOS88F2AZKT','QWYI36BU9KVTQO','0','0','1','1','1','1','1','1','1','1','1','0',0;</t>
  </si>
  <si>
    <t>'Q66J4WE95lY0VmsW','</t>
  </si>
  <si>
    <t>2kuqeuG6FJW6mtzI</t>
  </si>
  <si>
    <t>','0',7750,'00:00:00','0000-00-00',0,0,0,0,0,0,0,0,0,0,0,0,'QWVIOWCUF2AZKT','00:00:00','2021-9-06',0,0,'QWVIOS88F2AZKT','QWYI36BU9KVTQO','0','0','1','1','1','1','1','1','1','1','1','0',0;</t>
  </si>
  <si>
    <t>'Fyopu76bc8YGa1AG','</t>
  </si>
  <si>
    <t>tnfZ5NhPsMkM5DNx</t>
  </si>
  <si>
    <t>','0',5400,'00:00:00','0000-00-00',0,0,0,0,0,0,0,0,0,0,0,0,'QWVIOWCUF2AZKT','00:00:00','2021-8-31',0,0,'QWVIOS88F2AZKT','QWYI36BU9KVTQO','0','0','1','1','1','1','1','1','1','1','1','0',0;</t>
  </si>
  <si>
    <t>'trTwlumAGY9kavBw','</t>
  </si>
  <si>
    <t>0sHVtwrWlnWrzsRg</t>
  </si>
  <si>
    <t>','0',27500,'00:00:00','0000-00-00',0,0,0,0,0,0,0,0,0,0,0,0,'QWVIOWCUF2AZKT','00:00:00','2021-9-06',0,0,'QWVIOS88F2AZKT','QWYI36BU9KVTQO','0','0','1','1','1','1','1','1','1','1','1','0',0;</t>
  </si>
  <si>
    <t>'tsf6a6Z5py49LDTV','</t>
  </si>
  <si>
    <t>RuNeyWMO1Hgq6F07</t>
  </si>
  <si>
    <t>','0',7300,'00:00:00','0000-00-00',0,0,0,0,0,0,0,0,0,0,0,0,'QWVIOWCUF2AZKT','00:00:00','2021-9-05',0,0,'QWVIOS88F2AZKT','QWYI36BU9KVTQO','0','0','1','1','1','1','1','1','1','1','1','0',0;</t>
  </si>
  <si>
    <t>'58FbQaGkJHNixDFw','</t>
  </si>
  <si>
    <t>x3JmtFWsqScK8i5u</t>
  </si>
  <si>
    <t>','0',8300,'00:00:00','0000-00-00',0,0,0,0,0,0,0,0,0,0,0,0,'QWVIOWCUF2AZKT','00:00:00','2021-9-05',0,0,'QWVIOS88F2AZKT','QWYI36BU9KVTQO','0','0','1','1','1','1','1','1','1','1','1','0',0;</t>
  </si>
  <si>
    <t>'6TnaUZnaRJuHkSqI','</t>
  </si>
  <si>
    <t>mXj1V5eNKGk1PcIW</t>
  </si>
  <si>
    <t>','0',8800,'00:00:00','0000-00-00',0,0,0,0,0,0,0,0,0,0,0,0,'QWVIOWCUF2AZKT','00:00:00','2021-8-31',0,0,'QWVIOS88F2AZKT','QWYI36BU9KVTQO','0','0','1','1','1','1','1','1','1','1','1','0',0;</t>
  </si>
  <si>
    <t>'9Hp8FdruAaUeOiXy','</t>
  </si>
  <si>
    <t>jqcyjzi5JaRbk7Bd</t>
  </si>
  <si>
    <t>','0',1900,'00:00:00','0000-00-00',0,0,0,0,0,0,0,0,0,0,0,0,'QWVIOWCUF2AZKT','00:00:00','2021-8-31',0,0,'QWVIOS88F2AZKT','QWYI36BU9KVTQO','0','0','1','1','1','1','1','1','1','1','1','0',0;</t>
  </si>
  <si>
    <t>'3b1ejqqWej2yWmMM','</t>
  </si>
  <si>
    <t>XZexmC2mIoaRQljp</t>
  </si>
  <si>
    <t>','0',9265,'00:00:00','0000-00-00',0,0,0,0,0,0,0,0,0,0,0,0,'QWVIOWCUF2AZKT','00:00:00','2021-8-31',0,0,'QWVIOS88F2AZKT','QWYI36BU9KVTQO','0','0','1','1','1','1','1','1','1','1','1','0',0;</t>
  </si>
  <si>
    <t>'u4xnTHazN19X8Gzy','</t>
  </si>
  <si>
    <t>cVYMkznyb1NZWnpw</t>
  </si>
  <si>
    <t>','0',8000,'00:00:00','0000-00-00',0,0,0,0,0,0,0,0,0,0,0,0,'QWVIOWCUF2AZKT','00:00:00','2021-8-30',0,0,'QWVIOS88F2AZKT','QWYI36BU9KVTQO','0','0','1','1','1','1','1','1','1','1','1','0',0;</t>
  </si>
  <si>
    <t>'QCdAVVB9VmdrR54P','</t>
  </si>
  <si>
    <t>HIwZbgj50V5CcRdq</t>
  </si>
  <si>
    <t>','0',8500,'00:00:00','0000-00-00',0,0,0,0,0,0,0,0,0,0,0,0,'QWVIOWCUF2AZKT','00:00:00','2021-8-31',0,0,'QWVIOS88F2AZKT','QWYI36BU9KVTQO','0','0','1','1','1','1','1','1','1','1','1','0',0;</t>
  </si>
  <si>
    <t>'Yl0hTVEo8V0BGzFz','</t>
  </si>
  <si>
    <t>Su67DD9rBTvInKoT</t>
  </si>
  <si>
    <t>','0',8900,'00:00:00','0000-00-00',0,0,0,0,0,0,0,0,0,0,0,0,'QWVIOWCUF2AZKT','00:00:00','2021-8-30',0,0,'QWVIOS88F2AZKT','QWYI36BU9KVTQO','0','0','1','1','1','1','1','1','1','1','1','0',0;</t>
  </si>
  <si>
    <t>'wnmRiR2yQKnscE0N','</t>
  </si>
  <si>
    <t>5hV4r6KCpUsor3GN</t>
  </si>
  <si>
    <t>','0',8700,'00:00:00','0000-00-00',0,0,0,0,0,0,0,0,0,0,0,0,'QWVIOWCUF2AZKT','00:00:00','2021-8-30',0,0,'QWVIOS88F2AZKT','QWYI36BU9KVTQO','0','0','1','1','1','1','1','1','1','1','1','0',0;</t>
  </si>
  <si>
    <t>'1hU4WSCCWNfU0OMb','</t>
  </si>
  <si>
    <t>5ylVYCiVyH810TC2</t>
  </si>
  <si>
    <t>','0',8600,'00:00:00','0000-00-00',0,0,0,0,0,0,0,0,0,0,0,0,'QWVIOWCUF2AZKT','00:00:00','2021-8-17',0,0,'QWVIOS88F2AZKT','QWYI36BU9KVTQO','0','0','1','1','1','1','1','1','1','1','1','0',0;</t>
  </si>
  <si>
    <t>'wHHuCsKYPpzllJrV','</t>
  </si>
  <si>
    <t>c6vs5zOW4QEPxg7e</t>
  </si>
  <si>
    <t>','0',4950,'00:00:00','0000-00-00',0,0,0,0,0,0,0,0,0,0,0,0,'QWVIOWCUF2AZKT','00:00:00','2021-9-02',0,0,'QWVIOS88F2AZKT','QWYI36BU9KVTQO','0','0','1','1','1','1','1','1','1','1','1','0',0;</t>
  </si>
  <si>
    <t>'V5geTV7jbXzTbFSK','</t>
  </si>
  <si>
    <t>HV4J0SWPEqzXp803</t>
  </si>
  <si>
    <t>','0',7000,'00:00:00','0000-00-00',0,0,0,0,0,0,0,0,0,0,0,0,'QWVIOWCUF2AZKT','00:00:00','2021-9-07',0,0,'QWVIOS88F2AZKT','QWYI36BU9KVTQO','0','0','1','1','1','1','1','1','1','1','1','0',0;</t>
  </si>
  <si>
    <t>'PIJI3LZK6hdkA92R','</t>
  </si>
  <si>
    <t>DRY09j4dfiOeE3GS</t>
  </si>
  <si>
    <t>','0',8900,'00:00:00','0000-00-00',0,0,0,0,0,0,0,0,0,0,0,0,'QWVIOWCUF2AZKT','00:00:00','2021-9-02',0,0,'QWVIOS88F2AZKT','QWYI36BU9KVTQO','0','0','1','1','1','1','1','1','1','1','1','0',0;</t>
  </si>
  <si>
    <t>'wcOzjrN8obJGlLyI','</t>
  </si>
  <si>
    <t>YMN7g40SjeJtPL0O</t>
  </si>
  <si>
    <t>','0',6850,'00:00:00','0000-00-00',0,0,0,0,0,0,0,0,0,0,0,0,'QWVIOWCUF2AZKT','00:00:00','2021-9-06',0,0,'QWVIOS88F2AZKT','QWYI36BU9KVTQO','0','0','1','1','1','1','1','1','1','1','1','0',0;</t>
  </si>
  <si>
    <t>'9IzN3Dna6ejmB3Pl','</t>
  </si>
  <si>
    <t>772KXU6SDL9XJcXb</t>
  </si>
  <si>
    <t>','0',7700,'00:00:00','0000-00-00',0,0,0,0,0,0,0,0,0,0,0,0,'QWVIOWCUF2AZKT','00:00:00','2021-8-30',0,0,'QWVIOS88F2AZKT','QWYI36BU9KVTQO','0','0','1','1','1','1','1','1','1','1','1','0',0;</t>
  </si>
  <si>
    <t>'GoErm2juF5FksJ0o','</t>
  </si>
  <si>
    <t>Tgdf0bqkCa2GGu3X</t>
  </si>
  <si>
    <t>'QP7VEaLCeZtf0IJR','</t>
  </si>
  <si>
    <t>IISV3TjSfRai63th</t>
  </si>
  <si>
    <t>'tGoSVQUDPsyPkHUf','</t>
  </si>
  <si>
    <t>TMgJi8gqhF0MgCM1</t>
  </si>
  <si>
    <t>','0',6300,'00:00:00','0000-00-00',0,0,0,0,0,0,0,0,0,0,0,0,'QWVIOWCUF2AZKT','00:00:00','2021-8-16',0,0,'QWVIOS88F2AZKT','QWYI36BU9KVTQO','0','0','1','1','1','1','1','1','1','1','1','0',0;</t>
  </si>
  <si>
    <t>'EHNKs9EJcX6eOvPy','</t>
  </si>
  <si>
    <t>xLJbjSbmBKmqbrPs</t>
  </si>
  <si>
    <t>','0',3700,'00:00:00','0000-00-00',0,0,0,0,0,0,0,0,0,0,0,0,'QWVIOWCUF2AZKT','00:00:00','2021-9-07',0,0,'QWVIOS88F2AZKT','QWYI36BU9KVTQO','0','0','1','1','1','1','1','1','1','1','1','0',0;</t>
  </si>
  <si>
    <t>'7QeF8qNsEMv5mUbk','</t>
  </si>
  <si>
    <t>mg456h4vQbkyPPE7</t>
  </si>
  <si>
    <t>','0',5000,'00:00:00','0000-00-00',0,0,0,0,0,0,0,0,0,0,0,0,'QWVIOWCUF2AZKT','00:00:00','2021-8-31',0,0,'QWVIOS88F2AZKT','QWYI36BU9KVTQO','0','0','1','1','1','1','1','1','1','1','1','0',0;</t>
  </si>
  <si>
    <t>'YiZT7LiMvLQBnArS','</t>
  </si>
  <si>
    <t>dF2BcilGHcLBvRVv</t>
  </si>
  <si>
    <t>','0',6100,'00:00:00','0000-00-00',0,0,0,0,0,0,0,0,0,0,0,0,'QWVIOWCUF2AZKT','00:00:00','2021-9-06',0,0,'QWVIOS88F2AZKT','QWYI36BU9KVTQO','0','0','1','1','1','1','1','1','1','1','1','0',0;</t>
  </si>
  <si>
    <t>'K6EqK5pXnJAl0KBc','</t>
  </si>
  <si>
    <t>unESD21MVxYe0bil</t>
  </si>
  <si>
    <t>','0',7200,'00:00:00','0000-00-00',0,0,0,0,0,0,0,0,0,0,0,0,'QWVIOWCUF2AZKT','00:00:00','2021-8-30',0,0,'QWVIOS88F2AZKT','QWYI36BU9KVTQO','0','0','1','1','1','1','1','1','1','1','1','0',0;</t>
  </si>
  <si>
    <t>'pNBlThjUDxIv4kTW','</t>
  </si>
  <si>
    <t>1OsGZZmXPFnsElN9</t>
  </si>
  <si>
    <t>','0',6200,'00:00:00','0000-00-00',0,0,0,0,0,0,0,0,0,0,0,0,'QWVIOWCUF2AZKT','00:00:00','2021-9-06',0,0,'QWVIOS88F2AZKT','QWYI36BU9KVTQO','0','0','1','1','1','1','1','1','1','1','1','0',0;</t>
  </si>
  <si>
    <t>'ipQkKAqIIs6ms37N','</t>
  </si>
  <si>
    <t>gXOIR9AcPDgArEoC</t>
  </si>
  <si>
    <t>','0',6550,'00:00:00','0000-00-00',0,0,0,0,0,0,0,0,0,0,0,0,'QWVIOWCUF2AZKT','00:00:00','2021-9-07',0,0,'QWVIOS88F2AZKT','QWYI36BU9KVTQO','0','0','1','1','1','1','1','1','1','1','1','0',0;</t>
  </si>
  <si>
    <t>'Gqhf7ESvIHZi6E67','</t>
  </si>
  <si>
    <t>G3b6quchwIdJ12EZ</t>
  </si>
  <si>
    <t>','0',6800,'00:00:00','0000-00-00',0,0,0,0,0,0,0,0,0,0,0,0,'QWVIOWCUF2AZKT','00:00:00','2021-9-06',0,0,'QWVIOS88F2AZKT','QWYI36BU9KVTQO','0','0','1','1','1','1','1','1','1','1','1','0',0;</t>
  </si>
  <si>
    <t>'j4OskkUaeihTBdQh','</t>
  </si>
  <si>
    <t>IffEW3r2lghF6UqT</t>
  </si>
  <si>
    <t>','0',8850,'00:00:00','0000-00-00',0,0,0,0,0,0,0,0,0,0,0,0,'QWVIOWCUF2AZKT','00:00:00','2021-9-06',0,0,'QWVIOS88F2AZKT','QWYI36BU9KVTQO','0','0','1','1','1','1','1','1','1','1','1','0',0;</t>
  </si>
  <si>
    <t>'hOL1kGqgFRVZFQnX','</t>
  </si>
  <si>
    <t>X3fPQ8nXivaLxACM</t>
  </si>
  <si>
    <t>','0',6800,'00:00:00','0000-00-00',0,0,0,0,0,0,0,0,0,0,0,0,'QWVIOWCUF2AZKT','00:00:00','2021-8-31',0,0,'QWVIOS88F2AZKT','QWYI36BU9KVTQO','0','0','1','1','1','1','1','1','1','1','1','0',0;</t>
  </si>
  <si>
    <t>'Joox9zbEaA3NHL0Y','</t>
  </si>
  <si>
    <t>7lGcbTFahS6lFurS</t>
  </si>
  <si>
    <t>','0',3200,'00:00:00','0000-00-00',0,0,0,0,0,0,0,0,0,0,0,0,'QWVIOWCUF2AZKT','00:00:00','2021-8-31',0,0,'QWVIOS88F2AZKT','QWYI36BU9KVTQO','0','0','1','1','1','1','1','1','1','1','1','0',0;</t>
  </si>
  <si>
    <t>'9gx2PmpqMFrE2k8Y','</t>
  </si>
  <si>
    <t>ulaP0UPqdgEbElFM</t>
  </si>
  <si>
    <t>','0',5800,'00:00:00','0000-00-00',0,0,0,0,0,0,0,0,0,0,0,0,'QWVIOWCUF2AZKT','00:00:00','2021-9-07',0,0,'QWVIOS88F2AZKT','QWYI36BU9KVTQO','0','0','1','1','1','1','1','1','1','1','1','0',0;</t>
  </si>
  <si>
    <t>'4lnagEmarU51AX4O','</t>
  </si>
  <si>
    <t>j2Aa8NVMJ9r7m0qZ</t>
  </si>
  <si>
    <t>','0',6400,'00:00:00','0000-00-00',0,0,0,0,0,0,0,0,0,0,0,0,'QWVIOWCUF2AZKT','00:00:00','2021-8-30',0,0,'QWVIOS88F2AZKT','QWYI36BU9KVTQO','0','0','1','1','1','1','1','1','1','1','1','0',0;</t>
  </si>
  <si>
    <t>'tWSC4qdIze73Djud','</t>
  </si>
  <si>
    <t>w75FmdoTCjRLOGII</t>
  </si>
  <si>
    <t>','0',8200,'00:00:00','0000-00-00',0,0,0,0,0,0,0,0,0,0,0,0,'QWVIOWCUF2AZKT','00:00:00','2021-8-31',0,0,'QWVIOS88F2AZKT','QWYI36BU9KVTQO','0','0','1','1','1','1','1','1','1','1','1','0',0;</t>
  </si>
  <si>
    <t>'J6v8z9vDVqZ6QKz3','</t>
  </si>
  <si>
    <t>LKRzHkF2l7oXuvzJ</t>
  </si>
  <si>
    <t>','0',7400,'00:00:00','0000-00-00',0,0,0,0,0,0,0,0,0,0,0,0,'QWVIOWCUF2AZKT','00:00:00','2021-9-06',0,0,'QWVIOS88F2AZKT','QWYI36BU9KVTQO','0','0','1','1','1','1','1','1','1','1','1','0',0;</t>
  </si>
  <si>
    <t>'XWVRT3dENffOi8Cg','</t>
  </si>
  <si>
    <t>hcvp9zC4EWoRNTph</t>
  </si>
  <si>
    <t>','0',9850,'00:00:00','0000-00-00',0,0,0,0,0,0,0,0,0,0,0,0,'QWVIOWCUF2AZKT','00:00:00','2021-8-31',0,0,'QWVIOS88F2AZKT','QWYI36BU9KVTQO','0','0','1','1','1','1','1','1','1','1','1','0',0;</t>
  </si>
  <si>
    <t>'mzmhc4ECgjqESOoZ','</t>
  </si>
  <si>
    <t>60lekWGSr6nJFuag</t>
  </si>
  <si>
    <t>','0',13000,'00:00:00','0000-00-00',0,0,0,0,0,0,0,0,0,0,0,0,'QWVIOWCUF2AZKT','00:00:00','2021-9-01',0,0,'QWVIOS88F2AZKT','QWYI36BU9KVTQO','0','0','1','1','1','1','1','1','1','1','1','0',0;</t>
  </si>
  <si>
    <t>'nOhiAoRCLzr1GGLx','</t>
  </si>
  <si>
    <t>P2xbh3q8gGGsqShq</t>
  </si>
  <si>
    <t>','0',5800,'00:00:00','0000-00-00',0,0,0,0,0,0,0,0,0,0,0,0,'QWVIOWCUF2AZKT','00:00:00','2021-9-02',0,0,'QWVIOS88F2AZKT','QWYI36BU9KVTQO','0','0','1','1','1','1','1','1','1','1','1','0',0;</t>
  </si>
  <si>
    <t>'e0ATxGlumobR4r1p','</t>
  </si>
  <si>
    <t>wKMWDoupkC4qcFEl</t>
  </si>
  <si>
    <t>','0',5600,'00:00:00','0000-00-00',0,0,0,0,0,0,0,0,0,0,0,0,'QWVIOWCUF2AZKT','00:00:00','2021-8-31',0,0,'QWVIOS88F2AZKT','QWYI36BU9KVTQO','0','0','1','1','1','1','1','1','1','1','1','0',0;</t>
  </si>
  <si>
    <t>'W2iEYoYNDZ8FZwBF','</t>
  </si>
  <si>
    <t>HfrptwNSoryr4PGD</t>
  </si>
  <si>
    <t>','0',7500,'00:00:00','0000-00-00',0,0,0,0,0,0,0,0,0,0,0,0,'QWVIOWCUF2AZKT','00:00:00','2021-8-31',0,0,'QWVIOS88F2AZKT','QWYI36BU9KVTQO','0','0','1','1','1','1','1','1','1','1','1','0',0;</t>
  </si>
  <si>
    <t>'yupWHJMTqBH4nM1B','</t>
  </si>
  <si>
    <t>Dwg8JOFVelv1nueM</t>
  </si>
  <si>
    <t>'Uh7ppnUoIWyDHq7U','</t>
  </si>
  <si>
    <t>xj0svQl9KfYLVsQU</t>
  </si>
  <si>
    <t>','0',7900,'00:00:00','0000-00-00',0,0,0,0,0,0,0,0,0,0,0,0,'QWVIOWCUF2AZKT','00:00:00','2021-9-14',0,0,'QWVIOS88F2AZKT','QWYI36BU9KVTQO','0','0','1','1','1','1','1','1','1','1','1','0',0;</t>
  </si>
  <si>
    <t>'WxQJ9TbzoKOZN5zC','</t>
  </si>
  <si>
    <t>DfUbjJOvJ68fGvuv</t>
  </si>
  <si>
    <t>','0',7800,'00:00:00','0000-00-00',0,0,0,0,0,0,0,0,0,0,0,0,'QWVIOWCUF2AZKT','00:00:00','2021-9-13',0,0,'QWVIOS88F2AZKT','QWYI36BU9KVTQO','0','0','1','1','1','1','1','1','1','1','1','0',0;</t>
  </si>
  <si>
    <t>'1tAWKCr39awDgAVs','</t>
  </si>
  <si>
    <t>Vc0ljsFXUWaSlIgm</t>
  </si>
  <si>
    <t>','0',10200,'00:00:00','0000-00-00',0,0,0,0,0,0,0,0,0,0,0,0,'QWVIOWCUF2AZKT','00:00:00','2021-9-13',0,0,'QWVIOS88F2AZKT','QWYI36BU9KVTQO','0','0','1','1','1','1','1','1','1','1','1','0',0;</t>
  </si>
  <si>
    <t>'VdINJUC4s5KqYPNb','</t>
  </si>
  <si>
    <t>28WGLAhhKvdotyuY</t>
  </si>
  <si>
    <t>'P0Af7GW6OXLB9Z3c','</t>
  </si>
  <si>
    <t>uxneSHzBpyFCIic9</t>
  </si>
  <si>
    <t>','0',7900,'00:00:00','0000-00-00',0,0,0,0,0,0,0,0,0,0,0,0,'QWVIOWCUF2AZKT','00:00:00','2021-9-13',0,0,'QWVIOS88F2AZKT','QWYI36BU9KVTQO','0','0','1','1','1','1','1','1','1','1','1','0',0;</t>
  </si>
  <si>
    <t>'t8Wisvtc0XyTWqj3','</t>
  </si>
  <si>
    <t>oylXdQA9wL7o1W28</t>
  </si>
  <si>
    <t>','0',8250,'00:00:00','0000-00-00',0,0,0,0,0,0,0,0,0,0,0,0,'QWVIOWCUF2AZKT','00:00:00','2021-9-13',0,0,'QWVIOS88F2AZKT','QWYI36BU9KVTQO','0','0','1','1','1','1','1','1','1','1','1','0',0;</t>
  </si>
  <si>
    <t>'jr79sK5Rqa21pKtA','</t>
  </si>
  <si>
    <t>veqXcNaqZQ8QcOPL</t>
  </si>
  <si>
    <t>','0',6400,'00:00:00','0000-00-00',0,0,0,0,0,0,0,0,0,0,0,0,'QWVIOWCUF2AZKT','00:00:00','2021-9-13',0,0,'QWVIOS88F2AZKT','QWYI36BU9KVTQO','0','0','1','1','1','1','1','1','1','1','1','0',0;</t>
  </si>
  <si>
    <t>'1gREuNDnvYMuKcsq','</t>
  </si>
  <si>
    <t>1FfGutbAtPUfct0I</t>
  </si>
  <si>
    <t>','0',7300,'00:00:00','0000-00-00',0,0,0,0,0,0,0,0,0,0,0,0,'QWVIOWCUF2AZKT','00:00:00','2021-9-14',0,0,'QWVIOS88F2AZKT','QWYI36BU9KVTQO','0','0','1','1','1','1','1','1','1','1','1','0',0;</t>
  </si>
  <si>
    <t>'0vEArO7ZUKrBVHox','</t>
  </si>
  <si>
    <t>M40hd3VgIwF2XFPO</t>
  </si>
  <si>
    <t>'xtKuFBWeAX3Vc60c','</t>
  </si>
  <si>
    <t>Ct4YV7A8RxNIj3aW</t>
  </si>
  <si>
    <t>'uqhS1MRRvD1ndCGE','</t>
  </si>
  <si>
    <t>xujGccjkFWkXm0CY</t>
  </si>
  <si>
    <t>','0',7600,'00:00:00','0000-00-00',0,0,0,0,0,0,0,0,0,0,0,0,'QWVIOWCUF2AZKT','00:00:00','2021-9-14',0,0,'QWVIOS88F2AZKT','QWYI36BU9KVTQO','0','0','1','1','1','1','1','1','1','1','1','0',0;</t>
  </si>
  <si>
    <t>'QxP6grHaUH5l7OZz','</t>
  </si>
  <si>
    <t>DJMLzrRljIM0Zxo4</t>
  </si>
  <si>
    <t>','0',6800,'00:00:00','0000-00-00',0,0,0,0,0,0,0,0,0,0,0,0,'QWVIOWCUF2AZKT','00:00:00','2021-9-13',0,0,'QWVIOS88F2AZKT','QWYI36BU9KVTQO','0','0','1','1','1','1','1','1','1','1','1','0',0;</t>
  </si>
  <si>
    <t>'flYFge07CXXDwwXL','</t>
  </si>
  <si>
    <t>APhKGG1NRcA5dAPd</t>
  </si>
  <si>
    <t>','0',12300,'00:00:00','0000-00-00',0,0,0,0,0,0,0,0,0,0,0,0,'QWVIOWCUF2AZKT','00:00:00','2021-9-14',0,0,'QWVIOS88F2AZKT','QWYI36BU9KVTQO','0','0','1','1','1','1','1','1','1','1','1','0',0;</t>
  </si>
  <si>
    <t>'I053y9OwFL6eBSup','</t>
  </si>
  <si>
    <t>E8IweHB5Y3zFiv7o</t>
  </si>
  <si>
    <t>','0',6600,'00:00:00','0000-00-00',0,0,0,0,0,0,0,0,0,0,0,0,'QWVIOWCUF2AZKT','00:00:00','2021-9-14',0,0,'QWVIOS88F2AZKT','QWYI36BU9KVTQO','0','0','1','1','1','1','1','1','1','1','1','0',0;</t>
  </si>
  <si>
    <t>'4uG3yFuMPV9mUrRW','</t>
  </si>
  <si>
    <t>CFwnaThEoWg9tDxV</t>
  </si>
  <si>
    <t>','0',6700,'00:00:00','0000-00-00',0,0,0,0,0,0,0,0,0,0,0,0,'QWVIOWCUF2AZKT','00:00:00','2021-9-13',0,0,'QWVIOS88F2AZKT','QWYI36BU9KVTQO','0','0','1','1','1','1','1','1','1','1','1','0',0;</t>
  </si>
  <si>
    <t>'dDUPlUbmqNC4wkhc','</t>
  </si>
  <si>
    <t>7SOpbJT7bgF9Pyz0</t>
  </si>
  <si>
    <t>'PqbsLtChhwwrzsJd','</t>
  </si>
  <si>
    <t>auS4FaXSRLiVeUc1</t>
  </si>
  <si>
    <t>','0',5900,'00:00:00','0000-00-00',0,0,0,0,0,0,0,0,0,0,0,0,'QWVIOWCUF2AZKT','00:00:00','2021-9-13',0,0,'QWVIOS88F2AZKT','QWYI36BU9KVTQO','0','0','1','1','1','1','1','1','1','1','1','0',0;</t>
  </si>
  <si>
    <t>'lz9eR91E8pN47WJ5','</t>
  </si>
  <si>
    <t>WJHu8vnBycc0gaJz</t>
  </si>
  <si>
    <t>','0',10000,'00:00:00','0000-00-00',0,0,0,0,0,0,0,0,0,0,0,0,'QWVIOWCUF2AZKT','00:00:00','2021-9-13',0,0,'QWVIOS88F2AZKT','QWYI36BU9KVTQO','0','0','1','1','1','1','1','1','1','1','1','0',0;</t>
  </si>
  <si>
    <t>'o76qVp2cwxG38BKH','</t>
  </si>
  <si>
    <t>8emyzq8lvutbZUSR</t>
  </si>
  <si>
    <t>','0',4600,'00:00:00','0000-00-00',0,0,0,0,0,0,0,0,0,0,0,0,'QWVIOWCUF2AZKT','00:00:00','2021-9-13',0,0,'QWVIOS88F2AZKT','QWYI36BU9KVTQO','0','0','1','1','1','1','1','1','1','1','1','0',0;</t>
  </si>
  <si>
    <t>'guX4tSfgK5A0NldD','</t>
  </si>
  <si>
    <t>eT6iTTFwTdB235HN</t>
  </si>
  <si>
    <t>','0',5500,'00:00:00','0000-00-00',0,0,0,0,0,0,0,0,0,0,0,0,'QWVIOWCUF2AZKT','00:00:00','2021-9-13',0,0,'QWVIOS88F2AZKT','QWYI36BU9KVTQO','0','0','1','1','1','1','1','1','1','1','1','0',0;</t>
  </si>
  <si>
    <t>'E5wOaWWmiwkTCovl','</t>
  </si>
  <si>
    <t>Gx9XGRSVMaDJT9Tf</t>
  </si>
  <si>
    <t>','0',4900,'00:00:00','0000-00-00',0,0,0,0,0,0,0,0,0,0,0,0,'QWVIOWCUF2AZKT','00:00:00','2021-9-13',0,0,'QWVIOS88F2AZKT','QWYI36BU9KVTQO','0','0','1','1','1','1','1','1','1','1','1','0',0;</t>
  </si>
  <si>
    <t>'UqeSsxcbLnuEglHD','</t>
  </si>
  <si>
    <t>W5j2ExRBKGmeDgeV</t>
  </si>
  <si>
    <t>','0',5000,'00:00:00','0000-00-00',0,0,0,0,0,0,0,0,0,0,0,0,'QWVIOWCUF2AZKT','00:00:00','2021-9-13',0,0,'QWVIOS88F2AZKT','QWYI36BU9KVTQO','0','0','1','1','1','1','1','1','1','1','1','0',0;</t>
  </si>
  <si>
    <t>'1bJG7Oli2wCSWZYO','</t>
  </si>
  <si>
    <t>AnMqJqKA2IKE2fHr</t>
  </si>
  <si>
    <t>'7fb1H10WhuPcyoOv','</t>
  </si>
  <si>
    <t>Pwh1vsgo3FL5vkBB</t>
  </si>
  <si>
    <t>','0',3300,'00:00:00','0000-00-00',0,0,0,0,0,0,0,0,0,0,0,0,'QWVIOWCUF2AZKT','00:00:00','2021-9-13',0,0,'QWVIOS88F2AZKT','QWYI36BU9KVTQO','0','0','1','1','1','1','1','1','1','1','1','0',0;</t>
  </si>
  <si>
    <t>'SjLadMMW2ebtvW9v','</t>
  </si>
  <si>
    <t>sH15LodTvnKeOOuJ</t>
  </si>
  <si>
    <t>','0',3600,'00:00:00','0000-00-00',0,0,0,0,0,0,0,0,0,0,0,0,'QWVIOWCUF2AZKT','00:00:00','2021-9-6',0,0,'QWVIOS88F2AZKT','QWYI36BU9KVTQO','0','0','1','1','1','1','1','1','1','1','1','0',0;</t>
  </si>
  <si>
    <t>'05QpXtfMkJpW9VMA','</t>
  </si>
  <si>
    <t>SwaKhU45ykpu7V2b</t>
  </si>
  <si>
    <t>','0',4600,'00:00:00','0000-00-00',0,0,0,0,0,0,0,0,0,0,0,0,'QWVIOWCUF2AZKT','00:00:00','2021-9-6',0,0,'QWVIOS88F2AZKT','QWYI36BU9KVTQO','0','0','1','1','1','1','1','1','1','1','1','0',0;</t>
  </si>
  <si>
    <t>'yanwQFEMEj7V8r0s','</t>
  </si>
  <si>
    <t>7srEmFXSsTN1cmXP</t>
  </si>
  <si>
    <t>','0',4000,'00:00:00','0000-00-00',0,0,0,0,0,0,0,0,0,0,0,0,'QWVIOWCUF2AZKT','00:00:00','2021-9-6',0,0,'QWVIOS88F2AZKT','QWYI36BU9KVTQO','0','0','1','1','1','1','1','1','1','1','1','0',0;</t>
  </si>
  <si>
    <t>'8quBGrRRvqXTkzai','</t>
  </si>
  <si>
    <t>Tkzq3vGJHL3pqqPd</t>
  </si>
  <si>
    <t>','0',5200,'00:00:00','0000-00-00',0,0,0,0,0,0,0,0,0,0,0,0,'QWVIOWCUF2AZKT','00:00:00','2021-9-6',0,0,'QWVIOS88F2AZKT','QWYI36BU9KVTQO','0','0','1','1','1','1','1','1','1','1','1','0',0;</t>
  </si>
  <si>
    <t>'hOKIXHC9jLggBqsv','</t>
  </si>
  <si>
    <t>NPYSqdxsuQj6Tfr1</t>
  </si>
  <si>
    <t>','0',6300,'00:00:00','0000-00-00',0,0,0,0,0,0,0,0,0,0,0,0,'QWVIOWCUF2AZKT','00:00:00','2021-9-6',0,0,'QWVIOS88F2AZKT','QWYI36BU9KVTQO','0','0','1','1','1','1','1','1','1','1','1','0',0;</t>
  </si>
  <si>
    <t>'StWQuZ49jE4rQ787','</t>
  </si>
  <si>
    <t>XdtksqJ4NITzy6dC</t>
  </si>
  <si>
    <t>','0',4700,'00:00:00','0000-00-00',0,0,0,0,0,0,0,0,0,0,0,0,'QWVIOWCUF2AZKT','00:00:00','2021-9-6',0,0,'QWVIOS88F2AZKT','QWYI36BU9KVTQO','0','0','1','1','1','1','1','1','1','1','1','0',0;</t>
  </si>
  <si>
    <t>'9Yb7j2WZ1VQsdzlT','</t>
  </si>
  <si>
    <t>Vokrnc0HyQLxFDoK</t>
  </si>
  <si>
    <t>'d0vjbvK8NygAAgYA','</t>
  </si>
  <si>
    <t>qY0n0VtawFoayIYJ</t>
  </si>
  <si>
    <t>'n80NqMZJuBtCszFy','</t>
  </si>
  <si>
    <t>Z9LECFvnkACSbAmd</t>
  </si>
  <si>
    <t>','0',6400,'00:00:00','0000-00-00',0,0,0,0,0,0,0,0,0,0,0,0,'QWVIOWCUF2AZKT','00:00:00','2021-9-6',0,0,'QWVIOS88F2AZKT','QWYI36BU9KVTQO','0','0','1','1','1','1','1','1','1','1','1','0',0;</t>
  </si>
  <si>
    <t>'20nosVF5j7nOgHoq','</t>
  </si>
  <si>
    <t>JLXMMfwBOiQXcjst</t>
  </si>
  <si>
    <t>','0',5100,'00:00:00','0000-00-00',0,0,0,0,0,0,0,0,0,0,0,0,'QWVIOWCUF2AZKT','00:00:00','2021-9-6',0,0,'QWVIOS88F2AZKT','QWYI36BU9KVTQO','0','0','1','1','1','1','1','1','1','1','1','0',0;</t>
  </si>
  <si>
    <t>'mI8KTUuAEWKxmkmr','</t>
  </si>
  <si>
    <t>V1xatrMFWspInGrH</t>
  </si>
  <si>
    <t>','0',6050,'00:00:00','0000-00-00',0,0,0,0,0,0,0,0,0,0,0,0,'QWVIOWCUF2AZKT','00:00:00','2021-9-6',0,0,'QWVIOS88F2AZKT','QWYI36BU9KVTQO','0','0','1','1','1','1','1','1','1','1','1','0',0;</t>
  </si>
  <si>
    <t>'TpG1qD6zdQSbRiyJ','</t>
  </si>
  <si>
    <t>VdG2xSnLcMsENLSN</t>
  </si>
  <si>
    <t>','0',4300,'00:00:00','0000-00-00',0,0,0,0,0,0,0,0,0,0,0,0,'QWVIOWCUF2AZKT','00:00:00','2021-9-6',0,0,'QWVIOS88F2AZKT','QWYI36BU9KVTQO','0','0','1','1','1','1','1','1','1','1','1','0',0;</t>
  </si>
  <si>
    <t>'0sX8JbuWoypy26Zu','</t>
  </si>
  <si>
    <t>3GpIUI0GuGXaEvSy</t>
  </si>
  <si>
    <t>','0',4400,'00:00:00','0000-00-00',0,0,0,0,0,0,0,0,0,0,0,0,'QWVIOWCUF2AZKT','00:00:00','2021-9-6',0,0,'QWVIOS88F2AZKT','QWYI36BU9KVTQO','0','0','1','1','1','1','1','1','1','1','1','0',0;</t>
  </si>
  <si>
    <t>'a7cFE8Haav74q46U','</t>
  </si>
  <si>
    <t>fozfQ6ilCtaVPepn</t>
  </si>
  <si>
    <t>'fBD1ySLF7h4wPQgI','</t>
  </si>
  <si>
    <t>j0Tv7TS97r5Eu5T8</t>
  </si>
  <si>
    <t>','0',4900,'00:00:00','0000-00-00',0,0,0,0,0,0,0,0,0,0,0,0,'QWVIOWCUF2AZKT','00:00:00','2021-9-6',0,0,'QWVIOS88F2AZKT','QWYI36BU9KVTQO','0','0','1','1','1','1','1','1','1','1','1','0',0;</t>
  </si>
  <si>
    <t>'ADIesNfr0MP4hazC','</t>
  </si>
  <si>
    <t>uHNx9JKTKuBQjeAT</t>
  </si>
  <si>
    <t>','0',4800,'00:00:00','0000-00-00',0,0,0,0,0,0,0,0,0,0,0,0,'QWVIOWCUF2AZKT','00:00:00','2021-9-6',0,0,'QWVIOS88F2AZKT','QWYI36BU9KVTQO','0','0','1','1','1','1','1','1','1','1','1','0',0;</t>
  </si>
  <si>
    <t>'7JwAmzqt66sWcVJu','</t>
  </si>
  <si>
    <t>B381eBbhTOXcS5nG</t>
  </si>
  <si>
    <t>'TTbB66EE4fvKk84X','</t>
  </si>
  <si>
    <t>oYAitnjjaf9vSZ0P</t>
  </si>
  <si>
    <t>'I6eLVtk9kO1zMnsW','</t>
  </si>
  <si>
    <t>teFblKmulrWcWecq</t>
  </si>
  <si>
    <t>'l0sVr6uZ0qnSlcy2','</t>
  </si>
  <si>
    <t>5ijwfKBJY9mDE838</t>
  </si>
  <si>
    <t>'Ym17nBDZUFpmw1IW','</t>
  </si>
  <si>
    <t>tZNn8TIwxynH6fxa</t>
  </si>
  <si>
    <t>','0',5400,'00:00:00','0000-00-00',0,0,0,0,0,0,0,0,0,0,0,0,'QWVIOWCUF2AZKT','00:00:00','2021-9-6',0,0,'QWVIOS88F2AZKT','QWYI36BU9KVTQO','0','0','1','1','1','1','1','1','1','1','1','0',0;</t>
  </si>
  <si>
    <t>'3j0Ar3UyVgZ45XJZ','</t>
  </si>
  <si>
    <t>qb1qQ1E8bJqRKsBL</t>
  </si>
  <si>
    <t>'SbVPdA3vG7gsjyGF','</t>
  </si>
  <si>
    <t>XLw2MaK9yMbwxYd7</t>
  </si>
  <si>
    <t>','0',5150,'00:00:00','0000-00-00',0,0,0,0,0,0,0,0,0,0,0,0,'QWVIOWCUF2AZKT','00:00:00','2021-9-6',0,0,'QWVIOS88F2AZKT','QWYI36BU9KVTQO','0','0','1','1','1','1','1','1','1','1','1','0',0;</t>
  </si>
  <si>
    <t>'nAsNVzaBMRpqTEwz','</t>
  </si>
  <si>
    <t>nb1hwZt5bUEoNRp7</t>
  </si>
  <si>
    <t>'TbtOw9K4fN1AI3IC','</t>
  </si>
  <si>
    <t>3Br8PbeNHa3a9YAo</t>
  </si>
  <si>
    <t>','0',5000,'00:00:00','0000-00-00',0,0,0,0,0,0,0,0,0,0,0,0,'QWVIOWCUF2AZKT','00:00:00','2021-9-6',0,0,'QWVIOS88F2AZKT','QWYI36BU9KVTQO','0','0','1','1','1','1','1','1','1','1','1','0',0;</t>
  </si>
  <si>
    <t>'okCrlcefzKgDRvgo','</t>
  </si>
  <si>
    <t>yH1NWvMuL1aMpYMe</t>
  </si>
  <si>
    <t>','0',13500,'00:00:00','0000-00-00',0,0,0,0,0,0,0,0,0,0,0,0,'QWVIOWCUF2AZKT','00:00:00','2021-9-6',0,0,'QWVIOS88F2AZKT','QWYI36BU9KVTQO','0','0','1','1','1','1','1','1','1','1','1','0',0;</t>
  </si>
  <si>
    <t>'vfEYaN7BAOC5rSRj','</t>
  </si>
  <si>
    <t>HkEGXrNzyZ7n349D</t>
  </si>
  <si>
    <t>','0',2100,'00:00:00','0000-00-00',0,0,0,0,0,0,0,0,0,0,0,0,'QWVIOWCUF2AZKT','00:00:00','2021-9-6',0,0,'QWVIOS88F2AZKT','QWYI36BU9KVTQO','0','0','1','1','1','1','1','1','1','1','1','0',0;</t>
  </si>
  <si>
    <t>'Wr9iZeBz1w0wHhdc','</t>
  </si>
  <si>
    <t>aq9M2SPTE3EF4IOM</t>
  </si>
  <si>
    <t>','0',5500,'00:00:00','0000-00-00',0,0,0,0,0,0,0,0,0,0,0,0,'QWVIOWCUF2AZKT','00:00:00','2021-9-6',0,0,'QWVIOS88F2AZKT','QWYI36BU9KVTQO','0','0','1','1','1','1','1','1','1','1','1','0',0;</t>
  </si>
  <si>
    <t>'kfgzrtOicjLgiblL','</t>
  </si>
  <si>
    <t>lTlEwwAPyOlgmuI8</t>
  </si>
  <si>
    <t>','0',8450,'00:00:00','0000-00-00',0,0,0,0,0,0,0,0,0,0,0,0,'QWVIOWCUF2AZKT','00:00:00','2021-9-6',0,0,'QWVIOS88F2AZKT','QWYI36BU9KVTQO','0','0','1','1','1','1','1','1','1','1','1','0',0;</t>
  </si>
  <si>
    <t>'3dvjifqqwHtimNtq','</t>
  </si>
  <si>
    <t>nTvoDIu8orVFYg7X</t>
  </si>
  <si>
    <t>'7GusKNhKI3XK2zs7','</t>
  </si>
  <si>
    <t>GgbbaKQNxKeWhFRw</t>
  </si>
  <si>
    <t>'GQQmDWQze9ydPZIw','</t>
  </si>
  <si>
    <t>brDgTXtKoO0x1oEp</t>
  </si>
  <si>
    <t>'EW2YUkFixi2m0NO4','</t>
  </si>
  <si>
    <t>NXpgVyHcq54jJdlD</t>
  </si>
  <si>
    <t>','0',4500,'00:00:00','0000-00-00',0,0,0,0,0,0,0,0,0,0,0,0,'QWVIOWCUF2AZKT','00:00:00','2021-9-6',0,0,'QWVIOS88F2AZKT','QWYI36BU9KVTQO','0','0','1','1','1','1','1','1','1','1','1','0',0;</t>
  </si>
  <si>
    <t>'A1V8k8SAYk0G3sRW','</t>
  </si>
  <si>
    <t>xpxn6zSV2megQNAL</t>
  </si>
  <si>
    <t>'CmbNVh6T6rPf1L3X','</t>
  </si>
  <si>
    <t>f6MHzRwbp4xzwU7n</t>
  </si>
  <si>
    <t>'hacQQn0xUV1TsOmZ','</t>
  </si>
  <si>
    <t>48cnInkWW3OJ5Q7u</t>
  </si>
  <si>
    <t>'QbZ5HVe24K9MgUJu','</t>
  </si>
  <si>
    <t>5EFj7h9C9NxWVxHp</t>
  </si>
  <si>
    <t>'oLhL651AnHG98NQw','</t>
  </si>
  <si>
    <t>Azbjbok9bh0STZ9Q</t>
  </si>
  <si>
    <t>'491KCU2iHDzR14xs','</t>
  </si>
  <si>
    <t>kMQJePQ7EA7LaKn8</t>
  </si>
  <si>
    <t>','0',4200,'00:00:00','0000-00-00',0,0,0,0,0,0,0,0,0,0,0,0,'QWVIOWCUF2AZKT','00:00:00','2021-9-6',0,0,'QWVIOS88F2AZKT','QWYI36BU9KVTQO','0','0','1','1','1','1','1','1','1','1','1','0',0;</t>
  </si>
  <si>
    <t>'V53D32E2BIP72Krf','</t>
  </si>
  <si>
    <t>3MAZs923jJjYxY3J</t>
  </si>
  <si>
    <t>','0',8900,'00:00:00','0000-00-00',0,0,0,0,0,0,0,0,0,0,0,0,'QWVIOWCUF2AZKT','00:00:00','2021-9-6',0,0,'QWVIOS88F2AZKT','QWYI36BU9KVTQO','0','0','1','1','1','1','1','1','1','1','1','0',0;</t>
  </si>
  <si>
    <t>'xb95Ix6qK9VpxYiY','</t>
  </si>
  <si>
    <t>RlZfxdEdBDVHENAJ</t>
  </si>
  <si>
    <t>'6yjrgJdFuUwLZ2tn','</t>
  </si>
  <si>
    <t>RSzgcIdnu6g4V8nP</t>
  </si>
  <si>
    <t>'hHv4klXpiGpL9DAq','</t>
  </si>
  <si>
    <t>8dBcfbiHAqnnV98Q</t>
  </si>
  <si>
    <t>','0',9500,'00:00:00','0000-00-00',0,0,0,0,0,0,0,0,0,0,0,0,'QWVIOWCUF2AZKT','00:00:00','2021-9-6',0,0,'QWVIOS88F2AZKT','QWYI36BU9KVTQO','0','0','1','1','1','1','1','1','1','1','1','0',0;</t>
  </si>
  <si>
    <t>'uXnvNwnCooNY1NYs','</t>
  </si>
  <si>
    <t>m5RhbmqC54mIds31</t>
  </si>
  <si>
    <t>','0',800,'00:00:00','0000-00-00',0,0,0,0,0,0,0,0,0,0,0,0,'QWVIOWCUF2AZKT','00:00:00','2021-9-6',0,0,'QWVIOS88F2AZKT','QWYI36BU9KVTQO','0','0','1','1','1','1','1','1','1','1','1','0',0;</t>
  </si>
  <si>
    <t>'GgrPYZAlrC9y069E','</t>
  </si>
  <si>
    <t>lg98buK70YlkdRn8</t>
  </si>
  <si>
    <t>','0',750,'00:00:00','0000-00-00',0,0,0,0,0,0,0,0,0,0,0,0,'QWVIOWCUF2AZKT','00:00:00','2021-9-7',0,0,'QWVIOS88F2AZKT','QWYI36BU9KVTQO','0','0','1','1','1','1','1','1','1','1','1','0',0;</t>
  </si>
  <si>
    <t>'398KipWsIZrtFtBV','</t>
  </si>
  <si>
    <t>3SzKSEGRUVqDUXP8</t>
  </si>
  <si>
    <t>','0',4200,'00:00:00','0000-00-00',0,0,0,0,0,0,0,0,0,0,0,0,'QWVIOWCUF2AZKT','00:00:00','2021-9-7',0,0,'QWVIOS88F2AZKT','QWYI36BU9KVTQO','0','0','1','1','1','1','1','1','1','1','1','0',0;</t>
  </si>
  <si>
    <t>'FvTczU8oZDEzo7JM','</t>
  </si>
  <si>
    <t>YYyNyqv6aOBNsjSR</t>
  </si>
  <si>
    <t>','0',4400,'00:00:00','0000-00-00',0,0,0,0,0,0,0,0,0,0,0,0,'QWVIOWCUF2AZKT','00:00:00','2021-9-7',0,0,'QWVIOS88F2AZKT','QWYI36BU9KVTQO','0','0','1','1','1','1','1','1','1','1','1','0',0;</t>
  </si>
  <si>
    <t>'eS3qC3vurwxD4aX0','</t>
  </si>
  <si>
    <t>vqQJTHkj8eBGMC98</t>
  </si>
  <si>
    <t>','0',9600,'00:00:00','0000-00-00',0,0,0,0,0,0,0,0,0,0,0,0,'QWVIOWCUF2AZKT','00:00:00','2021-9-7',0,0,'QWVIOS88F2AZKT','QWYI36BU9KVTQO','0','0','1','1','1','1','1','1','1','1','1','0',0;</t>
  </si>
  <si>
    <t>'YZTXes9rlE4ldzgj','</t>
  </si>
  <si>
    <t>muralkcgXPQm5KMN</t>
  </si>
  <si>
    <t>','0',4600,'00:00:00','0000-00-00',0,0,0,0,0,0,0,0,0,0,0,0,'QWVIOWCUF2AZKT','00:00:00','2021-9-7',0,0,'QWVIOS88F2AZKT','QWYI36BU9KVTQO','0','0','1','1','1','1','1','1','1','1','1','0',0;</t>
  </si>
  <si>
    <t>'PDL0EGlPuNDv7Rga','</t>
  </si>
  <si>
    <t>88Jas7AC2YF0qU6V</t>
  </si>
  <si>
    <t>','0',4800,'00:00:00','0000-00-00',0,0,0,0,0,0,0,0,0,0,0,0,'QWVIOWCUF2AZKT','00:00:00','2021-9-7',0,0,'QWVIOS88F2AZKT','QWYI36BU9KVTQO','0','0','1','1','1','1','1','1','1','1','1','0',0;</t>
  </si>
  <si>
    <t>'94YxEWagZ1jezcKK','</t>
  </si>
  <si>
    <t>ayAo3aD38kqggPI3</t>
  </si>
  <si>
    <t>','0',8200,'00:00:00','0000-00-00',0,0,0,0,0,0,0,0,0,0,0,0,'QWVIOWCUF2AZKT','00:00:00','2021-9-7',0,0,'QWVIOS88F2AZKT','QWYI36BU9KVTQO','0','0','1','1','1','1','1','1','1','1','1','0',0;</t>
  </si>
  <si>
    <t>'wqYZKArpc29EmIh8','</t>
  </si>
  <si>
    <t>Db0Qg77967Hncl8o</t>
  </si>
  <si>
    <t>','0',4900,'00:00:00','0000-00-00',0,0,0,0,0,0,0,0,0,0,0,0,'QWVIOWCUF2AZKT','00:00:00','2021-9-7',0,0,'QWVIOS88F2AZKT','QWYI36BU9KVTQO','0','0','1','1','1','1','1','1','1','1','1','0',0;</t>
  </si>
  <si>
    <t>'bScFjk3gOPT5kAcG','</t>
  </si>
  <si>
    <t>ivt6VCP6VGgJTh17</t>
  </si>
  <si>
    <t>','0',4000,'00:00:00','0000-00-00',0,0,0,0,0,0,0,0,0,0,0,0,'QWVIOWCUF2AZKT','00:00:00','2021-9-7',0,0,'QWVIOS88F2AZKT','QWYI36BU9KVTQO','0','0','1','1','1','1','1','1','1','1','1','0',0;</t>
  </si>
  <si>
    <t>'a4hDxQwm0xKUpyPK','</t>
  </si>
  <si>
    <t>KOv7gJZm463VJg4w</t>
  </si>
  <si>
    <t>','0',4500,'00:00:00','0000-00-00',0,0,0,0,0,0,0,0,0,0,0,0,'QWVIOWCUF2AZKT','00:00:00','2021-9-7',0,0,'QWVIOS88F2AZKT','QWYI36BU9KVTQO','0','0','1','1','1','1','1','1','1','1','1','0',0;</t>
  </si>
  <si>
    <t>'o8aP3MYomb28inyR','</t>
  </si>
  <si>
    <t>fRsH9EOTsceqQ5uS</t>
  </si>
  <si>
    <t>','0',5300,'00:00:00','0000-00-00',0,0,0,0,0,0,0,0,0,0,0,0,'QWVIOWCUF2AZKT','00:00:00','2021-9-7',0,0,'QWVIOS88F2AZKT','QWYI36BU9KVTQO','0','0','1','1','1','1','1','1','1','1','1','0',0;</t>
  </si>
  <si>
    <t>'crVw6ADeDPcZrZ1S','</t>
  </si>
  <si>
    <t>n2IlOFuwK4JZjuDW</t>
  </si>
  <si>
    <t>','0',2200,'00:00:00','0000-00-00',0,0,0,0,0,0,0,0,0,0,0,0,'QWVIOWCUF2AZKT','00:00:00','2021-9-7',0,0,'QWVIOS88F2AZKT','QWYI36BU9KVTQO','0','0','1','1','1','1','1','1','1','1','1','0',0;</t>
  </si>
  <si>
    <t>'roFaWuDYXNXrLSos','</t>
  </si>
  <si>
    <t>yHXRSCyF8naq6hDH</t>
  </si>
  <si>
    <t>','0',5100,'00:00:00','0000-00-00',0,0,0,0,0,0,0,0,0,0,0,0,'QWVIOWCUF2AZKT','00:00:00','2021-9-7',0,0,'QWVIOS88F2AZKT','QWYI36BU9KVTQO','0','0','1','1','1','1','1','1','1','1','1','0',0;</t>
  </si>
  <si>
    <t>'cBt1lRt9kHmclLoU','</t>
  </si>
  <si>
    <t>mqqfx1js2qPnXime</t>
  </si>
  <si>
    <t>','0',4100,'00:00:00','0000-00-00',0,0,0,0,0,0,0,0,0,0,0,0,'QWVIOWCUF2AZKT','00:00:00','2021-9-7',0,0,'QWVIOS88F2AZKT','QWYI36BU9KVTQO','0','0','1','1','1','1','1','1','1','1','1','0',0;</t>
  </si>
  <si>
    <t>'WeOWL2ofkK0XKKt9','</t>
  </si>
  <si>
    <t>UAdlA4TsfaPWqJjA</t>
  </si>
  <si>
    <t>'coO5IwnVAc9wIjnF','</t>
  </si>
  <si>
    <t>hY5QpEALAH6wVRlu</t>
  </si>
  <si>
    <t>','0',4300,'00:00:00','0000-00-00',0,0,0,0,0,0,0,0,0,0,0,0,'QWVIOWCUF2AZKT','00:00:00','2021-9-7',0,0,'QWVIOS88F2AZKT','QWYI36BU9KVTQO','0','0','1','1','1','1','1','1','1','1','1','0',0;</t>
  </si>
  <si>
    <t>'a7zzdTwT26uqHrlJ','</t>
  </si>
  <si>
    <t>IIymhIlJQWTTzFZ9</t>
  </si>
  <si>
    <t>','0',6950,'00:00:00','0000-00-00',0,0,0,0,0,0,0,0,0,0,0,0,'QWVIOWCUF2AZKT','00:00:00','2021-9-7',0,0,'QWVIOS88F2AZKT','QWYI36BU9KVTQO','0','0','1','1','1','1','1','1','1','1','1','0',0;</t>
  </si>
  <si>
    <t>'nfhAeTvVNMFPZULB','</t>
  </si>
  <si>
    <t>7wpLLA3N4uVXrZFk</t>
  </si>
  <si>
    <t>','0',2300,'00:00:00','0000-00-00',0,0,0,0,0,0,0,0,0,0,0,0,'QWVIOWCUF2AZKT','00:00:00','2021-9-7',0,0,'QWVIOS88F2AZKT','QWYI36BU9KVTQO','0','0','1','1','1','1','1','1','1','1','1','0',0;</t>
  </si>
  <si>
    <t>'71tY27OnMMF95MZd','</t>
  </si>
  <si>
    <t>XOQ4S202T5PrFrwd</t>
  </si>
  <si>
    <t>','0',1400,'00:00:00','0000-00-00',0,0,0,0,0,0,0,0,0,0,0,0,'QWVIOWCUF2AZKT','00:00:00','2021-9-7',0,0,'QWVIOS88F2AZKT','QWYI36BU9KVTQO','0','0','1','1','1','1','1','1','1','1','1','0',0;</t>
  </si>
  <si>
    <t>'y279ov9T1hvOKVEw','</t>
  </si>
  <si>
    <t>D0tfI9EQ8z4fQ4HK</t>
  </si>
  <si>
    <t>'z1qxPnGEiMAamXSx','</t>
  </si>
  <si>
    <t>kLCBMtxusvi8h5qV</t>
  </si>
  <si>
    <t>','0',3200,'00:00:00','0000-00-00',0,0,0,0,0,0,0,0,0,0,0,0,'QWVIOWCUF2AZKT','00:00:00','2021-9-7',0,0,'QWVIOS88F2AZKT','QWYI36BU9KVTQO','0','0','1','1','1','1','1','1','1','1','1','0',0;</t>
  </si>
  <si>
    <t>'BFthhlMJ9tDD95vA','</t>
  </si>
  <si>
    <t>mF0ZTvV9ynvrctMC</t>
  </si>
  <si>
    <t>'GoAToGZJym8A65mV','</t>
  </si>
  <si>
    <t>KQqjTbUCHbdA3UQf</t>
  </si>
  <si>
    <t>','0',3840,'00:00:00','0000-00-00',0,0,0,0,0,0,0,0,0,0,0,0,'QWVIOWCUF2AZKT','00:00:00','2021-9-7',0,0,'QWVIOS88F2AZKT','QWYI36BU9KVTQO','0','0','1','1','1','1','1','1','1','1','1','0',0;</t>
  </si>
  <si>
    <t>'xLKhrsCTEpRWLbPE','</t>
  </si>
  <si>
    <t>B0zjQ11LJwX9mLFo</t>
  </si>
  <si>
    <t>','0',2900,'00:00:00','0000-00-00',0,0,0,0,0,0,0,0,0,0,0,0,'QWVIOWCUF2AZKT','00:00:00','2021-9-7',0,0,'QWVIOS88F2AZKT','QWYI36BU9KVTQO','0','0','1','1','1','1','1','1','1','1','1','0',0;</t>
  </si>
  <si>
    <t>'akO5WEw0Ow2Au8h4','</t>
  </si>
  <si>
    <t>vsCp7ZEc0rZ1nop6</t>
  </si>
  <si>
    <t>'qxzCCsWOvhJ2QROn','</t>
  </si>
  <si>
    <t>AKzR0N1xrmAiH0ZN</t>
  </si>
  <si>
    <t>','0',3900,'00:00:00','0000-00-00',0,0,0,0,0,0,0,0,0,0,0,0,'QWVIOWCUF2AZKT','00:00:00','2021-9-7',0,0,'QWVIOS88F2AZKT','QWYI36BU9KVTQO','0','0','1','1','1','1','1','1','1','1','1','0',0;</t>
  </si>
  <si>
    <t>'X3GTmVSL4AWFhuH8','</t>
  </si>
  <si>
    <t>t4EBriug9eRtqONE</t>
  </si>
  <si>
    <t>','0',6400,'00:00:00','0000-00-00',0,0,0,0,0,0,0,0,0,0,0,0,'QWVIOWCUF2AZKT','00:00:00','2021-9-7',0,0,'QWVIOS88F2AZKT','QWYI36BU9KVTQO','0','0','1','1','1','1','1','1','1','1','1','0',0;</t>
  </si>
  <si>
    <t>'6troxw8J6TuP3l6a','</t>
  </si>
  <si>
    <t>FSnCEX5nNiwzcqSp</t>
  </si>
  <si>
    <t>','0',8550,'00:00:00','0000-00-00',0,0,0,0,0,0,0,0,0,0,0,0,'QWVIOWCUF2AZKT','00:00:00','2021-9-7',0,0,'QWVIOS88F2AZKT','QWYI36BU9KVTQO','0','0','1','1','1','1','1','1','1','1','1','0',0;</t>
  </si>
  <si>
    <t>'KyhGrAvBOq30KJi2','</t>
  </si>
  <si>
    <t>f2lYguQF8sixJRyr</t>
  </si>
  <si>
    <t>','0',6050,'00:00:00','0000-00-00',0,0,0,0,0,0,0,0,0,0,0,0,'QWVIOWCUF2AZKT','00:00:00','2021-9-7',0,0,'QWVIOS88F2AZKT','QWYI36BU9KVTQO','0','0','1','1','1','1','1','1','1','1','1','0',0;</t>
  </si>
  <si>
    <t>'dljeZpylZkqaGMyE','</t>
  </si>
  <si>
    <t>FpIFP82TZ5fO6z7V</t>
  </si>
  <si>
    <t>','0',9100,'00:00:00','0000-00-00',0,0,0,0,0,0,0,0,0,0,0,0,'QWVIOWCUF2AZKT','00:00:00','2021-9-7',0,0,'QWVIOS88F2AZKT','QWYI36BU9KVTQO','0','0','1','1','1','1','1','1','1','1','1','0',0;</t>
  </si>
  <si>
    <t>'Abn67lxxqUGQ80vt','</t>
  </si>
  <si>
    <t>FJxVUa4ADgRfQn7D</t>
  </si>
  <si>
    <t>','0',3600,'00:00:00','0000-00-00',0,0,0,0,0,0,0,0,0,0,0,0,'QWVIOWCUF2AZKT','00:00:00','2021-9-7',0,0,'QWVIOS88F2AZKT','QWYI36BU9KVTQO','0','0','1','1','1','1','1','1','1','1','1','0',0;</t>
  </si>
  <si>
    <t>'7rnGYKnKu2amgZnG','</t>
  </si>
  <si>
    <t>12VtIwWtllMVFvUZ</t>
  </si>
  <si>
    <t>','0',1200,'00:00:00','0000-00-00',0,0,0,0,0,0,0,0,0,0,0,0,'QWVIOWCUF2AZKT','00:00:00','2021-9-7',0,0,'QWVIOS88F2AZKT','QWYI36BU9KVTQO','0','0','1','1','1','1','1','1','1','1','1','0',0;</t>
  </si>
  <si>
    <t>'VA2hiEJziIZjSWe8','</t>
  </si>
  <si>
    <t>3dl8nDa8IrSdFMzD</t>
  </si>
  <si>
    <t>','0',5700,'00:00:00','0000-00-00',0,0,0,0,0,0,0,0,0,0,0,0,'QWVIOWCUF2AZKT','00:00:00','2021-9-7',0,0,'QWVIOS88F2AZKT','QWYI36BU9KVTQO','0','0','1','1','1','1','1','1','1','1','1','0',0;</t>
  </si>
  <si>
    <t>'QvMekryPYyfwZ7lI','</t>
  </si>
  <si>
    <t>gh0SxNDC2f9jSjeu</t>
  </si>
  <si>
    <t>','0',7000,'00:00:00','0000-00-00',0,0,0,0,0,0,0,0,0,0,0,0,'QWVIOWCUF2AZKT','00:00:00','2021-9-7',0,0,'QWVIOS88F2AZKT','QWYI36BU9KVTQO','0','0','1','1','1','1','1','1','1','1','1','0',0;</t>
  </si>
  <si>
    <t>'AtuzeIwM1UC7sgac','</t>
  </si>
  <si>
    <t>kcP32cnqtmece1PN</t>
  </si>
  <si>
    <t>','0',200,'00:00:00','0000-00-00',0,0,0,0,0,0,0,0,0,0,0,0,'QWVIOWCUF2AZKT','00:00:00','2021-9-7',0,0,'QWVIOS88F2AZKT','QWYI36BU9KVTQO','0','0','1','1','1','1','1','1','1','1','1','0',0;</t>
  </si>
  <si>
    <t>'9ZwNCWDTsIWL9xPI','</t>
  </si>
  <si>
    <t>hQjHHPrHSpu04qYS</t>
  </si>
  <si>
    <t>','0',4050,'00:00:00','0000-00-00',0,0,0,0,0,0,0,0,0,0,0,0,'QWVIOWCUF2AZKT','00:00:00','2021-8-31',0,0,'QWVIOS88F2AZKT','QWYI36BU9KVTQO','0','0','1','1','1','1','1','1','1','1','1','0',0;</t>
  </si>
  <si>
    <t>'8CJ5yWCbvlaudrxz','</t>
  </si>
  <si>
    <t>7wBHC8EiWdCIj7VR</t>
  </si>
  <si>
    <t>'2w9mFuCQhokjywe0','</t>
  </si>
  <si>
    <t>D4I2gaUHptRtaaEK</t>
  </si>
  <si>
    <t>','0',2600,'00:00:00','0000-00-00',0,0,0,0,0,0,0,0,0,0,0,0,'QWVIOWCUF2AZKT','00:00:00','2021-8-31',0,0,'QWVIOS88F2AZKT','QWYI36BU9KVTQO','0','0','1','1','1','1','1','1','1','1','1','0',0;</t>
  </si>
  <si>
    <t>'rk7JMyKeP51lc9xl','</t>
  </si>
  <si>
    <t>Bl3zo9uuVlFvtf7m</t>
  </si>
  <si>
    <t>','0',3050,'00:00:00','0000-00-00',0,0,0,0,0,0,0,0,0,0,0,0,'QWVIOWCUF2AZKT','00:00:00','2021-8-31',0,0,'QWVIOS88F2AZKT','QWYI36BU9KVTQO','0','0','1','1','1','1','1','1','1','1','1','0',0;</t>
  </si>
  <si>
    <t>'rStQXCTmcmYccK8K','</t>
  </si>
  <si>
    <t>paC90ncZrb8gXzBV</t>
  </si>
  <si>
    <t>','0',3500,'00:00:00','0000-00-00',0,0,0,0,0,0,0,0,0,0,0,0,'QWVIOWCUF2AZKT','00:00:00','2021-8-31',0,0,'QWVIOS88F2AZKT','QWYI36BU9KVTQO','0','0','1','1','1','1','1','1','1','1','1','0',0;</t>
  </si>
  <si>
    <t>'1xPy2bohJbMV4MYa','</t>
  </si>
  <si>
    <t>ZKJeNX9ZPRW5ohPv</t>
  </si>
  <si>
    <t>'irlxytLW0IcDAgb6','</t>
  </si>
  <si>
    <t>ngfuiKawPYz98bdZ</t>
  </si>
  <si>
    <t>','0',3900,'00:00:00','0000-00-00',0,0,0,0,0,0,0,0,0,0,0,0,'QWVIOWCUF2AZKT','00:00:00','2021-8-23',0,0,'QWVIOS88F2AZKT','QWYI36BU9KVTQO','0','0','1','1','1','1','1','1','1','1','1','0',0;</t>
  </si>
  <si>
    <t>'up5ExIuuhihicM1b','</t>
  </si>
  <si>
    <t>e7YUtkcCbuITXaua</t>
  </si>
  <si>
    <t>','0',3900,'00:00:00','0000-00-00',0,0,0,0,0,0,0,0,0,0,0,0,'QWVIOWCUF2AZKT','00:00:00','2021-8-30',0,0,'QWVIOS88F2AZKT','QWYI36BU9KVTQO','0','0','1','1','1','1','1','1','1','1','1','0',0;</t>
  </si>
  <si>
    <t>'lXhwesqGBLNDceHG','</t>
  </si>
  <si>
    <t>DIXR3ZD2uzu8dOVU</t>
  </si>
  <si>
    <t>','0',3300,'00:00:00','0000-00-00',0,0,0,0,0,0,0,0,0,0,0,0,'QWVIOWCUF2AZKT','00:00:00','2021-8-24',0,0,'QWVIOS88F2AZKT','QWYI36BU9KVTQO','0','0','1','1','1','1','1','1','1','1','1','0',0;</t>
  </si>
  <si>
    <t>'49rf9YFXHqvGPzqe','</t>
  </si>
  <si>
    <t>Ge5C3As9lXcR0KBS</t>
  </si>
  <si>
    <t>','0',4600,'00:00:00','0000-00-00',0,0,0,0,0,0,0,0,0,0,0,0,'QWVIOWCUF2AZKT','00:00:00','2021-8-30',0,0,'QWVIOS88F2AZKT','QWYI36BU9KVTQO','0','0','1','1','1','1','1','1','1','1','1','0',0;</t>
  </si>
  <si>
    <t>'lsaDTVQvqC9nHll2','</t>
  </si>
  <si>
    <t>nfRfuwXXg4mnHdRI</t>
  </si>
  <si>
    <t>','0',1800,'00:00:00','0000-00-00',0,0,0,0,0,0,0,0,0,0,0,0,'QWVIOWCUF2AZKT','00:00:00','2021-8-17',0,0,'QWVIOS88F2AZKT','QWYI36BU9KVTQO','0','0','1','1','1','1','1','1','1','1','1','0',0;</t>
  </si>
  <si>
    <t>'IEeqmJ9NgSw160bm','</t>
  </si>
  <si>
    <t>qdLr53mnQ8xt5VIl</t>
  </si>
  <si>
    <t>','0',5900,'00:00:00','0000-00-00',0,0,0,0,0,0,0,0,0,0,0,0,'QWVIOWCUF2AZKT','00:00:00','2021-8-31',0,0,'QWVIOS88F2AZKT','QWYI36BU9KVTQO','0','0','1','1','1','1','1','1','1','1','1','0',0;</t>
  </si>
  <si>
    <t>'6rAugd6hDA18Yfrp','</t>
  </si>
  <si>
    <t>80YyaVKl0MYsj99f</t>
  </si>
  <si>
    <t>','0',2200,'00:00:00','0000-00-00',0,0,0,0,0,0,0,0,0,0,0,0,'QWVIOWCUF2AZKT','00:00:00','2021-8-2',0,0,'QWVIOS88F2AZKT','QWYI36BU9KVTQO','0','0','1','1','1','1','1','1','1','1','1','0',0;</t>
  </si>
  <si>
    <t>'Sfuv6mdh0yEShx4z','</t>
  </si>
  <si>
    <t>TBCu8M8y4EeLLSJu</t>
  </si>
  <si>
    <t>','0',2200,'00:00:00','0000-00-00',0,0,0,0,0,0,0,0,0,0,0,0,'QWVIOWCUF2AZKT','00:00:00','2021-8-31',0,0,'QWVIOS88F2AZKT','QWYI36BU9KVTQO','0','0','1','1','1','1','1','1','1','1','1','0',0;</t>
  </si>
  <si>
    <t>'2radpamsdDy5ALiP','</t>
  </si>
  <si>
    <t>j46g3HEF5KChYr2X</t>
  </si>
  <si>
    <t>','0',800,'00:00:00','0000-00-00',0,0,0,0,0,0,0,0,0,0,0,0,'QWVIOWCUF2AZKT','00:00:00','2021-8-31',0,0,'QWVIOS88F2AZKT','QWYI36BU9KVTQO','0','0','1','1','1','1','1','1','1','1','1','0',0;</t>
  </si>
  <si>
    <t>'VY6aSAPtFH5qQUEN','</t>
  </si>
  <si>
    <t>YnYL6CTQFSxBC5Ud</t>
  </si>
  <si>
    <t>','0',2500,'00:00:00','0000-00-00',0,0,0,0,0,0,0,0,0,0,0,0,'QWVIOWCUF2AZKT','00:00:00','2021-8-16',0,0,'QWVIOS88F2AZKT','QWYI36BU9KVTQO','0','0','1','1','1','1','1','1','1','1','1','0',0;</t>
  </si>
  <si>
    <t>'vLPOjgVvt7TyT0NJ','</t>
  </si>
  <si>
    <t>rn439zTmlDauenmB</t>
  </si>
  <si>
    <t>','0',3000,'00:00:00','0000-00-00',0,0,0,0,0,0,0,0,0,0,0,0,'QWVIOWCUF2AZKT','00:00:00','2021-8-31',0,0,'QWVIOS88F2AZKT','QWYI36BU9KVTQO','0','0','1','1','1','1','1','1','1','1','1','0',0;</t>
  </si>
  <si>
    <t>'Bj4tkPdwzjDsAWbV','</t>
  </si>
  <si>
    <t>jeB3nrqCAiOHT6WF</t>
  </si>
  <si>
    <t>','0',3400,'00:00:00','0000-00-00',0,0,0,0,0,0,0,0,0,0,0,0,'QWVIOWCUF2AZKT','00:00:00','2021-8-31',0,0,'QWVIOS88F2AZKT','QWYI36BU9KVTQO','0','0','1','1','1','1','1','1','1','1','1','0',0;</t>
  </si>
  <si>
    <t>'rUYdEXfB6Kh8kjUz','</t>
  </si>
  <si>
    <t>zEkWFU1KDna2Ev9s</t>
  </si>
  <si>
    <t>','0',3600,'00:00:00','0000-00-00',0,0,0,0,0,0,0,0,0,0,0,0,'QWVIOWCUF2AZKT','00:00:00','2021-8-30',0,0,'QWVIOS88F2AZKT','QWYI36BU9KVTQO','0','0','1','1','1','1','1','1','1','1','1','0',0;</t>
  </si>
  <si>
    <t>'KR3eiIevyJhIvjiM','</t>
  </si>
  <si>
    <t>GB9xT77RAkArBdzd</t>
  </si>
  <si>
    <t>','0',3200,'00:00:00','0000-00-00',0,0,0,0,0,0,0,0,0,0,0,0,'QWVIOWCUF2AZKT','00:00:00','2021-8-17',0,0,'QWVIOS88F2AZKT','QWYI36BU9KVTQO','0','0','1','1','1','1','1','1','1','1','1','0',0;</t>
  </si>
  <si>
    <t>'CwOXVYpLEWREFjLH','</t>
  </si>
  <si>
    <t>gM13SZ77FroBVAse</t>
  </si>
  <si>
    <t>'3ol3eaa2txItyv3Q','</t>
  </si>
  <si>
    <t>iaIFNSruvh5NCOZv</t>
  </si>
  <si>
    <t>'IpOatyH7RGfEiVXZ','</t>
  </si>
  <si>
    <t>4BLVRIdQzm9szCFx</t>
  </si>
  <si>
    <t>'Ic6wSZa3VVppwy26','</t>
  </si>
  <si>
    <t>w7idYnQN3kKd3yyJ</t>
  </si>
  <si>
    <t>','0',8000,'00:00:00','0000-00-00',0,0,0,0,0,0,0,0,0,0,0,0,'QWVIOWCUF2AZKT','00:00:00','2021-9-17',0,0,'QWVIOS88F2AZKT','QWYI36BU9KVTQO','0','0','1','1','1','1','1','1','1','1','1','0',0;</t>
  </si>
  <si>
    <t>'YLJ5tekdEsbfq7ZI','</t>
  </si>
  <si>
    <t>XzyywY6GPSlXFgwU</t>
  </si>
  <si>
    <t>','0',18500,'00:00:00','0000-00-00',0,0,0,0,0,0,0,0,0,0,0,0,'QWVIOWCUF2AZKT','00:00:00','2021-8-31',0,0,'QWVIOS88F2AZKT','QWYI36BU9KVTQO','0','0','1','1','1','1','1','1','1','1','1','0',0;</t>
  </si>
  <si>
    <t>'UhZErKdGbUGczilL','</t>
  </si>
  <si>
    <t>lNlp1sNnmmfWuIBm</t>
  </si>
  <si>
    <t>'zAGFAa83fRdfJhX3','</t>
  </si>
  <si>
    <t>K0En8Evu6jMe1k5y</t>
  </si>
  <si>
    <t>'bB930WmHeTI8zMj6','</t>
  </si>
  <si>
    <t>ul30yu4c0GU5luWi</t>
  </si>
  <si>
    <t>'50wigWbbm4qO87ux','</t>
  </si>
  <si>
    <t>m3ITYEWYF9JhN9Bh</t>
  </si>
  <si>
    <t>','0',2200,'00:00:00','0000-00-00',0,0,0,0,0,0,0,0,0,0,0,0,'QWVIOWCUF2AZKT','00:00:00','2021-8-8',0,0,'QWVIOS88F2AZKT','QWYI36BU9KVTQO','0','0','1','1','1','1','1','1','1','1','1','0',0;</t>
  </si>
  <si>
    <t>'rek00YSjdYDWEahZ','</t>
  </si>
  <si>
    <t>U6YD7idt9TAg9ZRL</t>
  </si>
  <si>
    <t>','0',3800,'00:00:00','0000-00-00',0,0,0,0,0,0,0,0,0,0,0,0,'QWVIOWCUF2AZKT','00:00:00','2021-8-31',0,0,'QWVIOS88F2AZKT','QWYI36BU9KVTQO','0','0','1','1','1','1','1','1','1','1','1','0',0;</t>
  </si>
  <si>
    <t>'Bo5PBxZK9JkDscNQ','</t>
  </si>
  <si>
    <t>supFvRc0wX3X6X4Q</t>
  </si>
  <si>
    <t>'ak3lceoJG7LjOxWr','</t>
  </si>
  <si>
    <t>YIP454FJAhmsPZBR</t>
  </si>
  <si>
    <t>','0',2600,'00:00:00','0000-00-00',0,0,0,0,0,0,0,0,0,0,0,0,'QWVIOWCUF2AZKT','00:00:00','2021-3-2',0,0,'QWVIOS88F2AZKT','QWYI36BU9KVTQO','0','0','1','1','1','1','1','1','1','1','1','0',0;</t>
  </si>
  <si>
    <t>'lPzUzgSoW6ECdPlP','</t>
  </si>
  <si>
    <t>2HYJ6RAGhywc2wtp</t>
  </si>
  <si>
    <t>','0',4375,'00:00:00','0000-00-00',0,0,0,0,0,0,0,0,0,0,0,0,'QWVIOWCUF2AZKT','00:00:00','2021-8-31',0,0,'QWVIOS88F2AZKT','QWYI36BU9KVTQO','0','0','1','1','1','1','1','1','1','1','1','0',0;</t>
  </si>
  <si>
    <t>'BjDepoVHiIMxS48f','</t>
  </si>
  <si>
    <t>1cGbobKiTstRW8GH</t>
  </si>
  <si>
    <t>','0',3200,'00:00:00','0000-00-00',0,0,0,0,0,0,0,0,0,0,0,0,'QWVIOWCUF2AZKT','00:00:00','2021-7-20',0,0,'QWVIOS88F2AZKT','QWYI36BU9KVTQO','0','0','1','1','1','1','1','1','1','1','1','0',0;</t>
  </si>
  <si>
    <t>'SjpdKtBxdGJFYF0B','</t>
  </si>
  <si>
    <t>6y367IKNI5VIZtao</t>
  </si>
  <si>
    <t>','0',4400,'00:00:00','0000-00-00',0,0,0,0,0,0,0,0,0,0,0,0,'QWVIOWCUF2AZKT','00:00:00','2021-9-13',0,0,'QWVIOS88F2AZKT','QWYI36BU9KVTQO','0','0','1','1','1','1','1','1','1','1','1','0',0;</t>
  </si>
  <si>
    <t>'9xy9yzRsxxrZplRy','</t>
  </si>
  <si>
    <t>NLwuTAzy6iQZAtc4</t>
  </si>
  <si>
    <t>','0',2200,'00:00:00','0000-00-00',0,0,0,0,0,0,0,0,0,0,0,0,'QWVIOWCUF2AZKT','00:00:00','2021-7-8',0,0,'QWVIOS88F2AZKT','QWYI36BU9KVTQO','0','0','1','1','1','1','1','1','1','1','1','0',0;</t>
  </si>
  <si>
    <t>'3ycwxIpjXedlup7x','</t>
  </si>
  <si>
    <t>tS0eoktIgRryJ6kK</t>
  </si>
  <si>
    <t>','0',3900,'00:00:00','0000-00-00',0,0,0,0,0,0,0,0,0,0,0,0,'QWVIOWCUF2AZKT','00:00:00','2021-8-31',0,0,'QWVIOS88F2AZKT','QWYI36BU9KVTQO','0','0','1','1','1','1','1','1','1','1','1','0',0;</t>
  </si>
  <si>
    <t>'nT7m8OBjzny8LlHA','</t>
  </si>
  <si>
    <t>9N64WZI5KckpQU4k</t>
  </si>
  <si>
    <t>'g7SdD709O8NGRIlY','</t>
  </si>
  <si>
    <t>lXaUnmANS7cJ5nmi</t>
  </si>
  <si>
    <t>','0',17950,'00:00:00','0000-00-00',0,0,0,0,0,0,0,0,0,0,0,0,'QWVIOWCUF2AZKT','00:00:00','2021-8-31',0,0,'QWVIOS88F2AZKT','QWYI36BU9KVTQO','0','0','1','1','1','1','1','1','1','1','1','0',0;</t>
  </si>
  <si>
    <t>'CFiDvsu8GSYPQ7el','</t>
  </si>
  <si>
    <t>UC6SE7Mx3kclDQOb</t>
  </si>
  <si>
    <t>'EbWM1db7zUFpk4Gd','</t>
  </si>
  <si>
    <t>Q4mKTjQmDDijBWKT</t>
  </si>
  <si>
    <t>','0',2300,'00:00:00','0000-00-00',0,0,0,0,0,0,0,0,0,0,0,0,'QWVIOWCUF2AZKT','00:00:00','2021-8-18',0,0,'QWVIOS88F2AZKT','QWYI36BU9KVTQO','0','0','1','1','1','1','1','1','1','1','1','0',0;</t>
  </si>
  <si>
    <t>'DX3U20OUbm8EsJB5','</t>
  </si>
  <si>
    <t>JcTHiBcDPx6VrXoY</t>
  </si>
  <si>
    <t>','0',4400,'00:00:00','0000-00-00',0,0,0,0,0,0,0,0,0,0,0,0,'QWVIOWCUF2AZKT','00:00:00','2021-8-31',0,0,'QWVIOS88F2AZKT','QWYI36BU9KVTQO','0','0','1','1','1','1','1','1','1','1','1','0',0;</t>
  </si>
  <si>
    <t>'lLcF8XypBDTgcVRP','</t>
  </si>
  <si>
    <t>M4lNAYg4ZNe0Fgg0</t>
  </si>
  <si>
    <t>','0',4200,'00:00:00','0000-00-00',0,0,0,0,0,0,0,0,0,0,0,0,'QWVIOWCUF2AZKT','00:00:00','2021-8-30',0,0,'QWVIOS88F2AZKT','QWYI36BU9KVTQO','0','0','1','1','1','1','1','1','1','1','1','0',0;</t>
  </si>
  <si>
    <t>'TM2HrVxdcBdyx9NW','</t>
  </si>
  <si>
    <t>ADYKlWfy5ukZRfTD</t>
  </si>
  <si>
    <t>','0',4300,'00:00:00','0000-00-00',0,0,0,0,0,0,0,0,0,0,0,0,'QWVIOWCUF2AZKT','00:00:00','2021-8-31',0,0,'QWVIOS88F2AZKT','QWYI36BU9KVTQO','0','0','1','1','1','1','1','1','1','1','1','0',0;</t>
  </si>
  <si>
    <t>'5iJHj2sNj6KHxNH8','</t>
  </si>
  <si>
    <t>u4NUwsMx1uAVz58y</t>
  </si>
  <si>
    <t>','0',3900,'00:00:00','0000-00-00',0,0,0,0,0,0,0,0,0,0,0,0,'QWVIOWCUF2AZKT','00:00:00','2021-8-16',0,0,'QWVIOS88F2AZKT','QWYI36BU9KVTQO','0','0','1','1','1','1','1','1','1','1','1','0',0;</t>
  </si>
  <si>
    <t>'yTRStQ40YTfAv8Om','</t>
  </si>
  <si>
    <t>4GTsriK9auodUXaC</t>
  </si>
  <si>
    <t>','0',4800,'00:00:00','0000-00-00',0,0,0,0,0,0,0,0,0,0,0,0,'QWVIOWCUF2AZKT','00:00:00','2021-8-24',0,0,'QWVIOS88F2AZKT','QWYI36BU9KVTQO','0','0','1','1','1','1','1','1','1','1','1','0',0;</t>
  </si>
  <si>
    <t>'PsIrVJbX6Ute6Ot1','</t>
  </si>
  <si>
    <t>n9Pt7aNU6ovLLuCq</t>
  </si>
  <si>
    <t>','0',2950,'00:00:00','0000-00-00',0,0,0,0,0,0,0,0,0,0,0,0,'QWVIOWCUF2AZKT','00:00:00','2021-8-28',0,0,'QWVIOS88F2AZKT','QWYI36BU9KVTQO','0','0','1','1','1','1','1','1','1','1','1','0',0;</t>
  </si>
  <si>
    <t>'9NK91esCH5c3nujQ','</t>
  </si>
  <si>
    <t>TWLU2hwrhfKjlUnw</t>
  </si>
  <si>
    <t>','0',4000,'00:00:00','0000-00-00',0,0,0,0,0,0,0,0,0,0,0,0,'QWVIOWCUF2AZKT','00:00:00','2021-8-30',0,0,'QWVIOS88F2AZKT','QWYI36BU9KVTQO','0','0','1','1','1','1','1','1','1','1','1','0',0;</t>
  </si>
  <si>
    <t>'t1uqd4ObMSjzwN2f','</t>
  </si>
  <si>
    <t>o23VOB9ghNDszoPt</t>
  </si>
  <si>
    <t>','0',3000,'00:00:00','0000-00-00',0,0,0,0,0,0,0,0,0,0,0,0,'QWVIOWCUF2AZKT','00:00:00','2021-8-16',0,0,'QWVIOS88F2AZKT','QWYI36BU9KVTQO','0','0','1','1','1','1','1','1','1','1','1','0',0;</t>
  </si>
  <si>
    <t>'ndHn2d2CYUzPngHT','</t>
  </si>
  <si>
    <t>fZOaC0zI39Kr9t8S</t>
  </si>
  <si>
    <t>','0',3350,'00:00:00','0000-00-00',0,0,0,0,0,0,0,0,0,0,0,0,'QWVIOWCUF2AZKT','00:00:00','2021-8-30',0,0,'QWVIOS88F2AZKT','QWYI36BU9KVTQO','0','0','1','1','1','1','1','1','1','1','1','0',0;</t>
  </si>
  <si>
    <t>'StX9lNPKnLQ8hz76','</t>
  </si>
  <si>
    <t>yZ44w8Dp8wVYaDgv</t>
  </si>
  <si>
    <t>','0',6500,'00:00:00','0000-00-00',0,0,0,0,0,0,0,0,0,0,0,0,'QWVIOWCUF2AZKT','00:00:00','2021-8-30',0,0,'QWVIOS88F2AZKT','QWYI36BU9KVTQO','0','0','1','1','1','1','1','1','1','1','1','0',0;</t>
  </si>
  <si>
    <t>'sZ9M49GOKXGAQsh0','</t>
  </si>
  <si>
    <t>hMEUctg4ywRZmWBR</t>
  </si>
  <si>
    <t>','0',3800,'00:00:00','0000-00-00',0,0,0,0,0,0,0,0,0,0,0,0,'QWVIOWCUF2AZKT','00:00:00','2021-8-17',0,0,'QWVIOS88F2AZKT','QWYI36BU9KVTQO','0','0','1','1','1','1','1','1','1','1','1','0',0;</t>
  </si>
  <si>
    <t>'hsM4mnUFcdyMZOSv','</t>
  </si>
  <si>
    <t>YjAquAUjOMAztosc</t>
  </si>
  <si>
    <t>','0',3800,'00:00:00','0000-00-00',0,0,0,0,0,0,0,0,0,0,0,0,'QWVIOWCUF2AZKT','00:00:00','2021-9-7',0,0,'QWVIOS88F2AZKT','QWYI36BU9KVTQO','0','0','1','1','1','1','1','1','1','1','1','0',0;</t>
  </si>
  <si>
    <t>'x1V4FTWgJBFLfje4','</t>
  </si>
  <si>
    <t>38M3cuV7awwAobB9</t>
  </si>
  <si>
    <t>','0',3800,'00:00:00','0000-00-00',0,0,0,0,0,0,0,0,0,0,0,0,'QWVIOWCUF2AZKT','00:00:00','2021-8-7',0,0,'QWVIOS88F2AZKT','QWYI36BU9KVTQO','0','0','1','1','1','1','1','1','1','1','1','0',0;</t>
  </si>
  <si>
    <t>'uyM7TuwlJ4V4U1uh','</t>
  </si>
  <si>
    <t>kUDvw5hq8UFFR3qD</t>
  </si>
  <si>
    <t>','0',4200,'00:00:00','0000-00-00',0,0,0,0,0,0,0,0,0,0,0,0,'QWVIOWCUF2AZKT','00:00:00','2021-8-16',0,0,'QWVIOS88F2AZKT','QWYI36BU9KVTQO','0','0','1','1','1','1','1','1','1','1','1','0',0;</t>
  </si>
  <si>
    <t>'q6mIoHlFFDVH1SJs','</t>
  </si>
  <si>
    <t>IkMoaWWG2bYVGjkB</t>
  </si>
  <si>
    <t>'SuVqsXQhrwa3IuLP','</t>
  </si>
  <si>
    <t>DPt1zj4A9b8Tlftf</t>
  </si>
  <si>
    <t>','0',3800,'00:00:00','0000-00-00',0,0,0,0,0,0,0,0,0,0,0,0,'QWVIOWCUF2AZKT','00:00:00','2021-8-30',0,0,'QWVIOS88F2AZKT','QWYI36BU9KVTQO','0','0','1','1','1','1','1','1','1','1','1','0',0;</t>
  </si>
  <si>
    <t>'dWNsdL4FuBR7fo44','</t>
  </si>
  <si>
    <t>3iuh8RcJP6yY5Zcy</t>
  </si>
  <si>
    <t>','0',4200,'00:00:00','0000-00-00',0,0,0,0,0,0,0,0,0,0,0,0,'QWVIOWCUF2AZKT','00:00:00','2021-8-18',0,0,'QWVIOS88F2AZKT','QWYI36BU9KVTQO','0','0','1','1','1','1','1','1','1','1','1','0',0;</t>
  </si>
  <si>
    <t>'eFYzoYxQCBQ2CtU2','</t>
  </si>
  <si>
    <t>dQebZXrLMh0HEDUG</t>
  </si>
  <si>
    <t>','0',11350,'00:00:00','0000-00-00',0,0,0,0,0,0,0,0,0,0,0,0,'QWVIOWCUF2AZKT','00:00:00','2021-8-31',0,0,'QWVIOS88F2AZKT','QWYI36BU9KVTQO','0','0','1','1','1','1','1','1','1','1','1','0',0;</t>
  </si>
  <si>
    <t>'EgnjgW0ivpxFYI1O','</t>
  </si>
  <si>
    <t>yCDuqQWnnsvmdJd2</t>
  </si>
  <si>
    <t>'Qdj4q0WwPw61f5Kh','</t>
  </si>
  <si>
    <t>gbNclXzItZ7M8ArF</t>
  </si>
  <si>
    <t>','0',2800,'00:00:00','0000-00-00',0,0,0,0,0,0,0,0,0,0,0,0,'QWVIOWCUF2AZKT','00:00:00','2021-3-31',0,0,'QWVIOS88F2AZKT','QWYI36BU9KVTQO','0','0','1','1','1','1','1','1','1','1','1','0',0;</t>
  </si>
  <si>
    <t>'VojUGlCinN82yspV','</t>
  </si>
  <si>
    <t>4FGWUE4EaELA7Uad</t>
  </si>
  <si>
    <t>'UG90jAEciVad3YUS','</t>
  </si>
  <si>
    <t>8Eb7hmpxJUA5kcpX</t>
  </si>
  <si>
    <t>','0',4900,'00:00:00','0000-00-00',0,0,0,0,0,0,0,0,0,0,0,0,'QWVIOWCUF2AZKT','00:00:00','2021-8-31',0,0,'QWVIOS88F2AZKT','QWYI36BU9KVTQO','0','0','1','1','1','1','1','1','1','1','1','0',0;</t>
  </si>
  <si>
    <t>'oOKuxGbiWMs3tGP5','</t>
  </si>
  <si>
    <t>H4Am0F8wYpswhJcz</t>
  </si>
  <si>
    <t>','0',4600,'00:00:00','0000-00-00',0,0,0,0,0,0,0,0,0,0,0,0,'QWVIOWCUF2AZKT','00:00:00','2021-8-31',0,0,'QWVIOS88F2AZKT','QWYI36BU9KVTQO','0','0','1','1','1','1','1','1','1','1','1','0',0;</t>
  </si>
  <si>
    <t>'g2u5LlxPQE1gB8VF','</t>
  </si>
  <si>
    <t>wIysn6b2OTFxEC3I</t>
  </si>
  <si>
    <t>'KXpNxyaIRLqIbGbk','</t>
  </si>
  <si>
    <t>pZlO1VbYna4cKHKV</t>
  </si>
  <si>
    <t>'o59KqnILZXYLdlVQ','</t>
  </si>
  <si>
    <t>mEL8Ekz6nYc8c2u1</t>
  </si>
  <si>
    <t>'b5RA8QlwQ0AQX8Sg','</t>
  </si>
  <si>
    <t>fRUHcn8EH85PLLrK</t>
  </si>
  <si>
    <t>'pZtI1DigPdkcfKsz','</t>
  </si>
  <si>
    <t>8sGe42JezKA1jztH</t>
  </si>
  <si>
    <t>'XvmMgWT7e0sFH4oO','</t>
  </si>
  <si>
    <t>5HrrqlsbuAsdbdQq</t>
  </si>
  <si>
    <t>','0',4800,'00:00:00','0000-00-00',0,0,0,0,0,0,0,0,0,0,0,0,'QWVIOWCUF2AZKT','00:00:00','2021-8-30',0,0,'QWVIOS88F2AZKT','QWYI36BU9KVTQO','0','0','1','1','1','1','1','1','1','1','1','0',0;</t>
  </si>
  <si>
    <t>'TFAO165hXY8Zbek9','</t>
  </si>
  <si>
    <t>N5ifRMR9fpQVWYBu</t>
  </si>
  <si>
    <t>'s0qKtbB0WZb8fKfb','</t>
  </si>
  <si>
    <t>dO3rhMvk24rA7jq1</t>
  </si>
  <si>
    <t>','0',4000,'00:00:00','0000-00-00',0,0,0,0,0,0,0,0,0,0,0,0,'QWVIOWCUF2AZKT','00:00:00','2021-7-19',0,0,'QWVIOS88F2AZKT','QWYI36BU9KVTQO','0','0','1','1','1','1','1','1','1','1','1','0',0;</t>
  </si>
  <si>
    <t>'Oo1cbUVTVkCi2DIS','</t>
  </si>
  <si>
    <t>qjZ3jiaNwikpLTH0</t>
  </si>
  <si>
    <t>'c67QMiGAjUcBc8Ab','</t>
  </si>
  <si>
    <t>VKoLB6ZtY2GZIQaR</t>
  </si>
  <si>
    <t>','0',1600,'00:00:00','0000-00-00',0,0,0,0,0,0,0,0,0,0,0,0,'QWVIOWCUF2AZKT','00:00:00','2021-9-2',0,0,'QWVIOS88F2AZKT','QWYI36BU9KVTQO','0','0','1','1','1','1','1','1','1','1','1','0',0;</t>
  </si>
  <si>
    <t>'w6ORwXcyiri2lQcA','</t>
  </si>
  <si>
    <t>NvDPL6LhmtQjMeq5</t>
  </si>
  <si>
    <t>'sJWGUhiSKlo2RVli','</t>
  </si>
  <si>
    <t>s7VqJmkTU0VHsvhJ</t>
  </si>
  <si>
    <t>'e1BVj9rNdw3Z6aDN','</t>
  </si>
  <si>
    <t>SFUToTctbQDDM1j6</t>
  </si>
  <si>
    <t>','0',2100,'00:00:00','0000-00-00',0,0,0,0,0,0,0,0,0,0,0,0,'QWVIOWCUF2AZKT','00:00:00','2021-9-2',0,0,'QWVIOS88F2AZKT','QWYI36BU9KVTQO','0','0','1','1','1','1','1','1','1','1','1','0',0;</t>
  </si>
  <si>
    <t>'aAzn6wm9lgraul7R','</t>
  </si>
  <si>
    <t>wAlTq4OkEhOT0hRp</t>
  </si>
  <si>
    <t>'c6CmjU2YuXiVwRNw','</t>
  </si>
  <si>
    <t>mxyKQq5VsztIa5Sp</t>
  </si>
  <si>
    <t>'Jxb827HF75FUPPHl','</t>
  </si>
  <si>
    <t>oETWoHg7U1WAdgcx</t>
  </si>
  <si>
    <t>','0',2700,'00:00:00','0000-00-00',0,0,0,0,0,0,0,0,0,0,0,0,'QWVIOWCUF2AZKT','00:00:00','2021-9-1',0,0,'QWVIOS88F2AZKT','QWYI36BU9KVTQO','0','0','1','1','1','1','1','1','1','1','1','0',0;</t>
  </si>
  <si>
    <t>'9GSpm7dbHQVpj8Nq','</t>
  </si>
  <si>
    <t>IgHWqG8LDvlnMPQj</t>
  </si>
  <si>
    <t>'1AMjJbzwIiksWw4P','</t>
  </si>
  <si>
    <t>dHJfVWUe3DOGXOeW</t>
  </si>
  <si>
    <t>'zzzHygTx8Ae2IS9p','</t>
  </si>
  <si>
    <t>41bmjbYNZYAHFyUX</t>
  </si>
  <si>
    <t>','0',2500,'00:00:00','0000-00-00',0,0,0,0,0,0,0,0,0,0,0,0,'QWVIOWCUF2AZKT','00:00:00','2021-9-2',0,0,'QWVIOS88F2AZKT','QWYI36BU9KVTQO','0','0','1','1','1','1','1','1','1','1','1','0',0;</t>
  </si>
  <si>
    <t>'NSb21Kh79wXliRPO','</t>
  </si>
  <si>
    <t>dIdDtRVP7uwT8yuS</t>
  </si>
  <si>
    <t>'99V7jmNQt9aBw3VH','</t>
  </si>
  <si>
    <t>mqA8W0WDOspXeXml</t>
  </si>
  <si>
    <t>'xqaosa5yrbWUIrHA','</t>
  </si>
  <si>
    <t>RYqETgwoF0ZOmkqd</t>
  </si>
  <si>
    <t>'Q3vKco8FJuOQOqN2','</t>
  </si>
  <si>
    <t>YjFTU4wPhmgLaIdT</t>
  </si>
  <si>
    <t>'ZIAGAg33g4F1cFHl','</t>
  </si>
  <si>
    <t>tvpt2FlLOMpLgqZm</t>
  </si>
  <si>
    <t>'2RtBJ9wH2V5aRP5T','</t>
  </si>
  <si>
    <t>2fCv32oYQHEQkO1x</t>
  </si>
  <si>
    <t>','0',7900,'00:00:00','0000-00-00',0,0,0,0,0,0,0,0,0,0,0,0,'QWVIOWCUF2AZKT','00:00:00','2021-9-1',0,0,'QWVIOS88F2AZKT','QWYI36BU9KVTQO','0','0','1','1','1','1','1','1','1','1','1','0',0;</t>
  </si>
  <si>
    <t>'DeIjuEFXAAJtLuSt','</t>
  </si>
  <si>
    <t>I76ibXyObzFCpbSt</t>
  </si>
  <si>
    <t>','0',2400,'00:00:00','0000-00-00',0,0,0,0,0,0,0,0,0,0,0,0,'QWVIOWCUF2AZKT','00:00:00','2021-8-18',0,0,'QWVIOS88F2AZKT','QWYI36BU9KVTQO','0','0','1','1','1','1','1','1','1','1','1','0',0;</t>
  </si>
  <si>
    <t>'meWSDOk3FhHWRsQN','</t>
  </si>
  <si>
    <t>xsjHyRobf1DJcDrR</t>
  </si>
  <si>
    <t>'qCe8pZyiSb4ddRc2','</t>
  </si>
  <si>
    <t>BsF7ktTThOr9K722</t>
  </si>
  <si>
    <t>'KjebY0N5QXCAlEeI','</t>
  </si>
  <si>
    <t>5yHoq5SPAFBPcl54</t>
  </si>
  <si>
    <t>','0',4000,'00:00:00','0000-00-00',0,0,0,0,0,0,0,0,0,0,0,0,'QWVIOWCUF2AZKT','00:00:00','2021-8-19',0,0,'QWVIOS88F2AZKT','QWYI36BU9KVTQO','0','0','1','1','1','1','1','1','1','1','1','0',0;</t>
  </si>
  <si>
    <t>'mA8GFuRxkM9Y07Vc','</t>
  </si>
  <si>
    <t>GXlFgK6efrPKfUju</t>
  </si>
  <si>
    <t>','0',3000,'00:00:00','0000-00-00',0,0,0,0,0,0,0,0,0,0,0,0,'QWVIOWCUF2AZKT','00:00:00','2021-9-2',0,0,'QWVIOS88F2AZKT','QWYI36BU9KVTQO','0','0','1','1','1','1','1','1','1','1','1','0',0;</t>
  </si>
  <si>
    <t>'FY4FK1ZiLmt29kFR','</t>
  </si>
  <si>
    <t>cyHUKZeAUibLvNiG</t>
  </si>
  <si>
    <t>','0',6200,'00:00:00','0000-00-00',0,0,0,0,0,0,0,0,0,0,0,0,'QWVIOWCUF2AZKT','00:00:00','2021-9-2',0,0,'QWVIOS88F2AZKT','QWYI36BU9KVTQO','0','0','1','1','1','1','1','1','1','1','1','0',0;</t>
  </si>
  <si>
    <t>'axasAgtPTWGwl3kn','</t>
  </si>
  <si>
    <t>PqlGpB0hRyqgQGQx</t>
  </si>
  <si>
    <t>'yOEsFxjzhnY1hJLT','</t>
  </si>
  <si>
    <t>OVgexw40Ro3CY0Cr</t>
  </si>
  <si>
    <t>'qzFy7G9hoTYKLdWD','</t>
  </si>
  <si>
    <t>EEh1MhAWppJWkEyD</t>
  </si>
  <si>
    <t>'NbjkdsIQqoa6xIyq','</t>
  </si>
  <si>
    <t>AXQvhx9mrEGhooq8</t>
  </si>
  <si>
    <t>'k6IhzyGtB0Buwjxs','</t>
  </si>
  <si>
    <t>DYt86b83Vcqw8dvF</t>
  </si>
  <si>
    <t>','0',4100,'00:00:00','0000-00-00',0,0,0,0,0,0,0,0,0,0,0,0,'QWVIOWCUF2AZKT','00:00:00','2021-9-2',0,0,'QWVIOS88F2AZKT','QWYI36BU9KVTQO','0','0','1','1','1','1','1','1','1','1','1','0',0;</t>
  </si>
  <si>
    <t>'2TjOIKLQSZN9g2Gg','</t>
  </si>
  <si>
    <t>JTl3Fhys5ykLg0Nq</t>
  </si>
  <si>
    <t>'JdzD4XO8Rj7JNRWM','</t>
  </si>
  <si>
    <t>ko5EpOXIFYMedFP9</t>
  </si>
  <si>
    <t>'wYSOvl8zLXWEcZDG','</t>
  </si>
  <si>
    <t>6aP2RBIL5N8y0Pep</t>
  </si>
  <si>
    <t>','0',2000,'00:00:00','0000-00-00',0,0,0,0,0,0,0,0,0,0,0,0,'QWVIOWCUF2AZKT','00:00:00','2021-6-12',0,0,'QWVIOS88F2AZKT','QWYI36BU9KVTQO','0','0','1','1','1','1','1','1','1','1','1','0',0;</t>
  </si>
  <si>
    <t>'gHOdjYtGICOsJ1fB','</t>
  </si>
  <si>
    <t>XpjMOmBENcRhz5rG</t>
  </si>
  <si>
    <t>','0',1200,'00:00:00','0000-00-00',0,0,0,0,0,0,0,0,0,0,0,0,'QWVIOWCUF2AZKT','00:00:00','2021-6-17',0,0,'QWVIOS88F2AZKT','QWYI36BU9KVTQO','0','0','1','1','1','1','1','1','1','1','1','0',0;</t>
  </si>
  <si>
    <t>'pOfEFBeKDomNMvG4','</t>
  </si>
  <si>
    <t>5sdEHPar2voYdHkx</t>
  </si>
  <si>
    <t>','0',4800,'00:00:00','0000-00-00',0,0,0,0,0,0,0,0,0,0,0,0,'QWVIOWCUF2AZKT','00:00:00','2021-9-1',0,0,'QWVIOS88F2AZKT','QWYI36BU9KVTQO','0','0','1','1','1','1','1','1','1','1','1','0',0;</t>
  </si>
  <si>
    <t>'6MkL6ay5L95xFcBe','</t>
  </si>
  <si>
    <t>t8iwm0O0xhmVOAFa</t>
  </si>
  <si>
    <t>'QGtYDtuHtfZL0PRR','</t>
  </si>
  <si>
    <t>LjJOmkW0dCM8AEzd</t>
  </si>
  <si>
    <t>'4gDTNbZPe59NcmSe','</t>
  </si>
  <si>
    <t>JjbLaZx4VNBzY5LL</t>
  </si>
  <si>
    <t>','0',2900,'00:00:00','0000-00-00',0,0,0,0,0,0,0,0,0,0,0,0,'QWVIOWCUF2AZKT','00:00:00','2021-9-1',0,0,'QWVIOS88F2AZKT','QWYI36BU9KVTQO','0','0','1','1','1','1','1','1','1','1','1','0',0;</t>
  </si>
  <si>
    <t>'lTiSrP1fMdzpnAVf','</t>
  </si>
  <si>
    <t>E0Pa5WbXbHTbKXpu</t>
  </si>
  <si>
    <t>','0',4750,'00:00:00','0000-00-00',0,0,0,0,0,0,0,0,0,0,0,0,'QWVIOWCUF2AZKT','00:00:00','2021-9-2',0,0,'QWVIOS88F2AZKT','QWYI36BU9KVTQO','0','0','1','1','1','1','1','1','1','1','1','0',0;</t>
  </si>
  <si>
    <t>'tlXiliWEFtW9bchB','</t>
  </si>
  <si>
    <t>nCdnHugZlIKIolVP</t>
  </si>
  <si>
    <t>','0',2100,'00:00:00','0000-00-00',0,0,0,0,0,0,0,0,0,0,0,0,'QWVIOWCUF2AZKT','00:00:00','2021-8-5',0,0,'QWVIOS88F2AZKT','QWYI36BU9KVTQO','0','0','1','1','1','1','1','1','1','1','1','0',0;</t>
  </si>
  <si>
    <t>'N2zXXtC9vqZddK4z','</t>
  </si>
  <si>
    <t>jTbx7BZcEobrlHun</t>
  </si>
  <si>
    <t>'0AiAxNPbsBjWTpdy','</t>
  </si>
  <si>
    <t>KGlhZho3K361VyAz</t>
  </si>
  <si>
    <t>'AAP4eh9CEFuDUOt5','</t>
  </si>
  <si>
    <t>9KjRnyfn9EBYeE1y</t>
  </si>
  <si>
    <t>','0',1600,'00:00:00','0000-00-00',0,0,0,0,0,0,0,0,0,0,0,0,'QWVIOWCUF2AZKT','00:00:00','2021-8-5',0,0,'QWVIOS88F2AZKT','QWYI36BU9KVTQO','0','0','1','1','1','1','1','1','1','1','1','0',0;</t>
  </si>
  <si>
    <t>'jzjroEGDmbjrs0Bv','</t>
  </si>
  <si>
    <t>aFNlwtehvaDj1hnf</t>
  </si>
  <si>
    <t>'sPvhDFHjl9fhcJ2l','</t>
  </si>
  <si>
    <t>bx36Uimdl6mGaPKT</t>
  </si>
  <si>
    <t>'1GpnQkqhdlDOMJHa','</t>
  </si>
  <si>
    <t>huX3ej5EPmlr9h6X</t>
  </si>
  <si>
    <t>'ebBIanZW1btJ3I4U','</t>
  </si>
  <si>
    <t>0gWKWE4jxBqoOOba</t>
  </si>
  <si>
    <t>'EXpj34MNkxbAxuIq','</t>
  </si>
  <si>
    <t>bBZaoVS4Fr4A9vri</t>
  </si>
  <si>
    <t>'6or6ugUeBWzUeQVV','</t>
  </si>
  <si>
    <t>2kXhipWUyGnidMbW</t>
  </si>
  <si>
    <t>'blLfPHdqpIivFDmm','</t>
  </si>
  <si>
    <t>O6aKLieaEoAJ5DcS</t>
  </si>
  <si>
    <t>','0',1600,'00:00:00','0000-00-00',0,0,0,0,0,0,0,0,0,0,0,0,'QWVIOWCUF2AZKT','00:00:00','2021-8-18',0,0,'QWVIOS88F2AZKT','QWYI36BU9KVTQO','0','0','1','1','1','1','1','1','1','1','1','0',0;</t>
  </si>
  <si>
    <t>'psLlTJcuQ5S1wbRK','</t>
  </si>
  <si>
    <t>B1tRNPra544Nvcm0</t>
  </si>
  <si>
    <t>'VcumtAEcdpzu19U6','</t>
  </si>
  <si>
    <t>EOcVNvyjgxGRqAc0</t>
  </si>
  <si>
    <t>','0',1700,'00:00:00','0000-00-00',0,0,0,0,0,0,0,0,0,0,0,0,'QWVIOWCUF2AZKT','00:00:00','2021-9-1',0,0,'QWVIOS88F2AZKT','QWYI36BU9KVTQO','0','0','1','1','1','1','1','1','1','1','1','0',0;</t>
  </si>
  <si>
    <t>'3R9XIz7AHV8YsY1o','</t>
  </si>
  <si>
    <t>HtMrJQ4HfJQFlopi</t>
  </si>
  <si>
    <t>'DcWeNNE46hYuk2k3','</t>
  </si>
  <si>
    <t>RMaCxt4f1yIJRFeb</t>
  </si>
  <si>
    <t>','0',1400,'00:00:00','0000-00-00',0,0,0,0,0,0,0,0,0,0,0,0,'QWVIOWCUF2AZKT','00:00:00','2021-9-1',0,0,'QWVIOS88F2AZKT','QWYI36BU9KVTQO','0','0','1','1','1','1','1','1','1','1','1','0',0;</t>
  </si>
  <si>
    <t>'kM7WQq1ZSfQ6XRYw','</t>
  </si>
  <si>
    <t>o2dqeocwZFeODOKV</t>
  </si>
  <si>
    <t>'H1qyTlubynS7Qfda','</t>
  </si>
  <si>
    <t>P6Sd2A3Hp2KlSz9d</t>
  </si>
  <si>
    <t>','0',1800,'00:00:00','0000-00-00',0,0,0,0,0,0,0,0,0,0,0,0,'QWVIOWCUF2AZKT','00:00:00','2021-8-18',0,0,'QWVIOS88F2AZKT','QWYI36BU9KVTQO','0','0','1','1','1','1','1','1','1','1','1','0',0;</t>
  </si>
  <si>
    <t>'NBi5LuE2kX6w25XN','</t>
  </si>
  <si>
    <t>sfbup9DbmK5IXoBy</t>
  </si>
  <si>
    <t>','0',2650,'00:00:00','0000-00-00',0,0,0,0,0,0,0,0,0,0,0,0,'QWVIOWCUF2AZKT','00:00:00','2021-8-19',0,0,'QWVIOS88F2AZKT','QWYI36BU9KVTQO','0','0','1','1','1','1','1','1','1','1','1','0',0;</t>
  </si>
  <si>
    <t>'IqQBqDS2OfgscstS','</t>
  </si>
  <si>
    <t>3bRp7nhwt06WiLM0</t>
  </si>
  <si>
    <t>'EmvAFREt0Sjh6s9t','</t>
  </si>
  <si>
    <t>Ra8NatnbOUIAeH6r</t>
  </si>
  <si>
    <t>'ZMRHkSkECqA7tKNn','</t>
  </si>
  <si>
    <t>YUnsi3zI1TSkc4Mu</t>
  </si>
  <si>
    <t>'lxxHbctMo87hg1oy','</t>
  </si>
  <si>
    <t>5wu3f0WMzKV0ny77</t>
  </si>
  <si>
    <t>'3CcixKBS6BwBznAN','</t>
  </si>
  <si>
    <t>9h36eOMKzSRQZ33h</t>
  </si>
  <si>
    <t>'8xCuTSSnGj0tYy2O','</t>
  </si>
  <si>
    <t>wwzxbcDQ7qWij6lw</t>
  </si>
  <si>
    <t>','0',5800,'00:00:00','0000-00-00',0,0,0,0,0,0,0,0,0,0,0,0,'QWVIOWCUF2AZKT','00:00:00','2021-9-1',0,0,'QWVIOS88F2AZKT','QWYI36BU9KVTQO','0','0','1','1','1','1','1','1','1','1','1','0',0;</t>
  </si>
  <si>
    <t>'odh3uwsZZaSX5Pof','</t>
  </si>
  <si>
    <t>Vceg6HyNEhMJlNYS</t>
  </si>
  <si>
    <t>'VSEnZVk3bN0uX7S6','</t>
  </si>
  <si>
    <t>mSNbvIT7EQicudxN</t>
  </si>
  <si>
    <t>','0',1100,'00:00:00','0000-00-00',0,0,0,0,0,0,0,0,0,0,0,0,'QWVIOWCUF2AZKT','00:00:00','2021-9-2',0,0,'QWVIOS88F2AZKT','QWYI36BU9KVTQO','0','0','1','1','1','1','1','1','1','1','1','0',0;</t>
  </si>
  <si>
    <t>'9bNyViKEFyJJqX2t','</t>
  </si>
  <si>
    <t>8VCWh7W94eUOCstZ</t>
  </si>
  <si>
    <t>'BoCwwVJ8YwOBvpUz','</t>
  </si>
  <si>
    <t>BObKyvbTs4pwbA3T</t>
  </si>
  <si>
    <t>','0',3000,'00:00:00','0000-00-00',0,0,0,0,0,0,0,0,0,0,0,0,'QWVIOWCUF2AZKT','00:00:00','2021-9-1',0,0,'QWVIOS88F2AZKT','QWYI36BU9KVTQO','0','0','1','1','1','1','1','1','1','1','1','0',0;</t>
  </si>
  <si>
    <t>'cmGbrvQ7dt5pVOu2','</t>
  </si>
  <si>
    <t>ocefnJ918KHjITPJ</t>
  </si>
  <si>
    <t>','0',4000,'00:00:00','0000-00-00',0,0,0,0,0,0,0,0,0,0,0,0,'QWVIOWCUF2AZKT','00:00:00','2021-9-1',0,0,'QWVIOS88F2AZKT','QWYI36BU9KVTQO','0','0','1','1','1','1','1','1','1','1','1','0',0;</t>
  </si>
  <si>
    <t>'9c1r9UOBpmvQDEjy','</t>
  </si>
  <si>
    <t>pcfBTVgtpgC3Y03m</t>
  </si>
  <si>
    <t>'xX26SJlkMZhRUBFI','</t>
  </si>
  <si>
    <t>GbagrthfpQiN2ui5</t>
  </si>
  <si>
    <t>','0',3200,'00:00:00','0000-00-00',0,0,0,0,0,0,0,0,0,0,0,0,'QWVIOWCUF2AZKT','00:00:00','2021-9-1',0,0,'QWVIOS88F2AZKT','QWYI36BU9KVTQO','0','0','1','1','1','1','1','1','1','1','1','0',0;</t>
  </si>
  <si>
    <t>'DWQ6JaRPdfJMCGse','</t>
  </si>
  <si>
    <t>D7lQrSFZg9vv7L9C</t>
  </si>
  <si>
    <t>','0',2500,'00:00:00','0000-00-00',0,0,0,0,0,0,0,0,0,0,0,0,'QWVIOWCUF2AZKT','00:00:00','2021-9-1',0,0,'QWVIOS88F2AZKT','QWYI36BU9KVTQO','0','0','1','1','1','1','1','1','1','1','1','0',0;</t>
  </si>
  <si>
    <t>'ZqD6s7Tk5WT67MOc','</t>
  </si>
  <si>
    <t>BqiGx4otSrLIrepZ</t>
  </si>
  <si>
    <t>'lUUXCodYuIiZYXoS','</t>
  </si>
  <si>
    <t>RaQTLFWhm6uusdxI</t>
  </si>
  <si>
    <t>'D0gKGDcv4VlPnpBV','</t>
  </si>
  <si>
    <t>48UduPfYnFlkaRrM</t>
  </si>
  <si>
    <t>','0',5000,'00:00:00','0000-00-00',0,0,0,0,0,0,0,0,0,0,0,0,'QWVIOWCUF2AZKT','00:00:00','2021-9-1',0,0,'QWVIOS88F2AZKT','QWYI36BU9KVTQO','0','0','1','1','1','1','1','1','1','1','1','0',0;</t>
  </si>
  <si>
    <t>'43O7t1n74Q2Cbs4E','</t>
  </si>
  <si>
    <t>TEPKPJMwSGd0PC3V</t>
  </si>
  <si>
    <t>','0',17100,'00:00:00','0000-00-00',0,0,0,0,0,0,0,0,0,0,0,0,'QWVIOWCUF2AZKT','00:00:00','2021-9-1',0,0,'QWVIOS88F2AZKT','QWYI36BU9KVTQO','0','0','1','1','1','1','1','1','1','1','1','0',0;</t>
  </si>
  <si>
    <t>'d6K0ob5iiQVe2cn2','</t>
  </si>
  <si>
    <t>tHUHH3kD2WJoqzrK</t>
  </si>
  <si>
    <t>','0',2800,'00:00:00','0000-00-00',0,0,0,0,0,0,0,0,0,0,0,0,'QWVIOWCUF2AZKT','00:00:00','2021-9-8',0,0,'QWVIOS88F2AZKT','QWYI36BU9KVTQO','0','0','1','1','1','1','1','1','1','1','1','0',0;</t>
  </si>
  <si>
    <t>'dZfPiPiKQO8FYKKU','</t>
  </si>
  <si>
    <t>kzXCSTPcYiZyfEL4</t>
  </si>
  <si>
    <t>','0',3300,'00:00:00','0000-00-00',0,0,0,0,0,0,0,0,0,0,0,0,'QWVIOWCUF2AZKT','00:00:00','2021-9-8',0,0,'QWVIOS88F2AZKT','QWYI36BU9KVTQO','0','0','1','1','1','1','1','1','1','1','1','0',0;</t>
  </si>
  <si>
    <t>'2lnrALKovWOZ6Lgy','</t>
  </si>
  <si>
    <t>kvtjLgdrYGvueSmJ</t>
  </si>
  <si>
    <t>','0',2750,'00:00:00','0000-00-00',0,0,0,0,0,0,0,0,0,0,0,0,'QWVIOWCUF2AZKT','00:00:00','2021-9-8',0,0,'QWVIOS88F2AZKT','QWYI36BU9KVTQO','0','0','1','1','1','1','1','1','1','1','1','0',0;</t>
  </si>
  <si>
    <t>'IlPrab8HptnNaNPu','</t>
  </si>
  <si>
    <t>ZW96G1ZFbIm9byC0</t>
  </si>
  <si>
    <t>','0',3100,'00:00:00','0000-00-00',0,0,0,0,0,0,0,0,0,0,0,0,'QWVIOWCUF2AZKT','00:00:00','2021-9-8',0,0,'QWVIOS88F2AZKT','QWYI36BU9KVTQO','0','0','1','1','1','1','1','1','1','1','1','0',0;</t>
  </si>
  <si>
    <t>'G33uCqIADOVTs7Zn','</t>
  </si>
  <si>
    <t>8JfxvFEKp7hU2lri</t>
  </si>
  <si>
    <t>','0',500,'00:00:00','0000-00-00',0,0,0,0,0,0,0,0,0,0,0,0,'QWVIOWCUF2AZKT','00:00:00','2021-9-8',0,0,'QWVIOS88F2AZKT','QWYI36BU9KVTQO','0','0','1','1','1','1','1','1','1','1','1','0',0;</t>
  </si>
  <si>
    <t>'GwUzTfWs7EpVDpRw','</t>
  </si>
  <si>
    <t>qgR3NFsSsEYaGA5M</t>
  </si>
  <si>
    <t>','0',2700,'00:00:00','0000-00-00',0,0,0,0,0,0,0,0,0,0,0,0,'QWVIOWCUF2AZKT','00:00:00','2021-9-8',0,0,'QWVIOS88F2AZKT','QWYI36BU9KVTQO','0','0','1','1','1','1','1','1','1','1','1','0',0;</t>
  </si>
  <si>
    <t>'tlUT3HNKmnSbIPUY','</t>
  </si>
  <si>
    <t>OHxanXuJuAit9CLL</t>
  </si>
  <si>
    <t>','0',3600,'00:00:00','0000-00-00',0,0,0,0,0,0,0,0,0,0,0,0,'QWVIOWCUF2AZKT','00:00:00','2021-9-8',0,0,'QWVIOS88F2AZKT','QWYI36BU9KVTQO','0','0','1','1','1','1','1','1','1','1','1','0',0;</t>
  </si>
  <si>
    <t>'HH8KuQ2jgyKBSwU3','</t>
  </si>
  <si>
    <t>F482fSIXosueeXU2</t>
  </si>
  <si>
    <t>'124xunkGJDbZxET5','</t>
  </si>
  <si>
    <t>k4uO3NGDabtGpvta</t>
  </si>
  <si>
    <t>','0',3500,'00:00:00','0000-00-00',0,0,0,0,0,0,0,0,0,0,0,0,'QWVIOWCUF2AZKT','00:00:00','2021-9-8',0,0,'QWVIOS88F2AZKT','QWYI36BU9KVTQO','0','0','1','1','1','1','1','1','1','1','1','0',0;</t>
  </si>
  <si>
    <t>'OR3qt8yHNnkPU8GJ','</t>
  </si>
  <si>
    <t>hLm5XV9WzIbbY3SZ</t>
  </si>
  <si>
    <t>','0',1950,'00:00:00','0000-00-00',0,0,0,0,0,0,0,0,0,0,0,0,'QWVIOWCUF2AZKT','00:00:00','2021-9-8',0,0,'QWVIOS88F2AZKT','QWYI36BU9KVTQO','0','0','1','1','1','1','1','1','1','1','1','0',0;</t>
  </si>
  <si>
    <t>'wWf8lq0Y79bAF3F4','</t>
  </si>
  <si>
    <t>qjP7XitQUTxVb2ZC</t>
  </si>
  <si>
    <t>'hP95iKBYiOk29Kqo','</t>
  </si>
  <si>
    <t>Exi01vfb4dgyyOdl</t>
  </si>
  <si>
    <t>','0',3700,'00:00:00','0000-00-00',0,0,0,0,0,0,0,0,0,0,0,0,'QWVIOWCUF2AZKT','00:00:00','2021-9-8',0,0,'QWVIOS88F2AZKT','QWYI36BU9KVTQO','0','0','1','1','1','1','1','1','1','1','1','0',0;</t>
  </si>
  <si>
    <t>'nk5yAnEviEs62cEm','</t>
  </si>
  <si>
    <t>DPCoxScJ1asUyUXH</t>
  </si>
  <si>
    <t>','0',5900,'00:00:00','0000-00-00',0,0,0,0,0,0,0,0,0,0,0,0,'QWVIOWCUF2AZKT','00:00:00','2021-9-8',0,0,'QWVIOS88F2AZKT','QWYI36BU9KVTQO','0','0','1','1','1','1','1','1','1','1','1','0',0;</t>
  </si>
  <si>
    <t>'zbTTCslEaZGwSjGu','</t>
  </si>
  <si>
    <t>VpsStEaOWk9St7Cz</t>
  </si>
  <si>
    <t>'jBRbGbPZ8nxTF4E5','</t>
  </si>
  <si>
    <t>gQyyMpEucTrVAnws</t>
  </si>
  <si>
    <t>','0',5000,'00:00:00','0000-00-00',0,0,0,0,0,0,0,0,0,0,0,0,'QWVIOWCUF2AZKT','00:00:00','2021-9-8',0,0,'QWVIOS88F2AZKT','QWYI36BU9KVTQO','0','0','1','1','1','1','1','1','1','1','1','0',0;</t>
  </si>
  <si>
    <t>'iQ1sSlR8KdiNkxdo','</t>
  </si>
  <si>
    <t>aNKGcK8bW9oMTmgd</t>
  </si>
  <si>
    <t>','0',2500,'00:00:00','0000-00-00',0,0,0,0,0,0,0,0,0,0,0,0,'QWVIOWCUF2AZKT','00:00:00','2021-9-8',0,0,'QWVIOS88F2AZKT','QWYI36BU9KVTQO','0','0','1','1','1','1','1','1','1','1','1','0',0;</t>
  </si>
  <si>
    <t>'liDr5QLfEoFOHmCY','</t>
  </si>
  <si>
    <t>052uw0HwhGDee2fg</t>
  </si>
  <si>
    <t>','0',4800,'00:00:00','0000-00-00',0,0,0,0,0,0,0,0,0,0,0,0,'QWVIOWCUF2AZKT','00:00:00','2021-9-8',0,0,'QWVIOS88F2AZKT','QWYI36BU9KVTQO','0','0','1','1','1','1','1','1','1','1','1','0',0;</t>
  </si>
  <si>
    <t>'5E5knoho4U7h2lJR','</t>
  </si>
  <si>
    <t>9ARGBFYoAqzyIoPc</t>
  </si>
  <si>
    <t>','0',4500,'00:00:00','0000-00-00',0,0,0,0,0,0,0,0,0,0,0,0,'QWVIOWCUF2AZKT','00:00:00','2021-9-8',0,0,'QWVIOS88F2AZKT','QWYI36BU9KVTQO','0','0','1','1','1','1','1','1','1','1','1','0',0;</t>
  </si>
  <si>
    <t>'GUFcmhhHyKJr7Kyn','</t>
  </si>
  <si>
    <t>BxbDkVoo3OhuOt0V</t>
  </si>
  <si>
    <t>'AqM9XTCj3UnxCWYr','</t>
  </si>
  <si>
    <t>V5BYPVKEsKawDV9P</t>
  </si>
  <si>
    <t>','0',2600,'00:00:00','0000-00-00',0,0,0,0,0,0,0,0,0,0,0,0,'QWVIOWCUF2AZKT','00:00:00','2021-9-8',0,0,'QWVIOS88F2AZKT','QWYI36BU9KVTQO','0','0','1','1','1','1','1','1','1','1','1','0',0;</t>
  </si>
  <si>
    <t>'vVrnVDji6kSkwPCx','</t>
  </si>
  <si>
    <t>7EYF7EblKVry83tc</t>
  </si>
  <si>
    <t>','0',5860,'00:00:00','0000-00-00',0,0,0,0,0,0,0,0,0,0,0,0,'QWVIOWCUF2AZKT','00:00:00','2021-9-8',0,0,'QWVIOS88F2AZKT','QWYI36BU9KVTQO','0','0','1','1','1','1','1','1','1','1','1','0',0;</t>
  </si>
  <si>
    <t>'Lx2r5Z3MEYzA4owY','</t>
  </si>
  <si>
    <t>bihtvDaD0fiEava6</t>
  </si>
  <si>
    <t>','0',2400,'00:00:00','0000-00-00',0,0,0,0,0,0,0,0,0,0,0,0,'QWVIOWCUF2AZKT','00:00:00','2021-9-8',0,0,'QWVIOS88F2AZKT','QWYI36BU9KVTQO','0','0','1','1','1','1','1','1','1','1','1','0',0;</t>
  </si>
  <si>
    <t>'snDD95VQlnkNTe6C','</t>
  </si>
  <si>
    <t>pPnjskhWaml7WLrN</t>
  </si>
  <si>
    <t>'JbRy1uv7c66IMyB2','</t>
  </si>
  <si>
    <t>2ztSMhjk2FtdS60b</t>
  </si>
  <si>
    <t>'s0qSzUrBbRtW1RpD','</t>
  </si>
  <si>
    <t>uO6BnOsCN7Q75mbC</t>
  </si>
  <si>
    <t>'eH4h9nh7BwBWLdtz','</t>
  </si>
  <si>
    <t>F4s6f3KnIN9Vy0He</t>
  </si>
  <si>
    <t>','0',1600,'00:00:00','0000-00-00',0,0,0,0,0,0,0,0,0,0,0,0,'QWVIOWCUF2AZKT','00:00:00','2021-9-8',0,0,'QWVIOS88F2AZKT','QWYI36BU9KVTQO','0','0','1','1','1','1','1','1','1','1','1','0',0;</t>
  </si>
  <si>
    <t>'Feb29bCOsDBclAon','</t>
  </si>
  <si>
    <t>T2WdZE9As2vlhgpi</t>
  </si>
  <si>
    <t>','0',1300,'00:00:00','0000-00-00',0,0,0,0,0,0,0,0,0,0,0,0,'QWVIOWCUF2AZKT','00:00:00','2021-9-8',0,0,'QWVIOS88F2AZKT','QWYI36BU9KVTQO','0','0','1','1','1','1','1','1','1','1','1','0',0;</t>
  </si>
  <si>
    <t>'P4XAvXh5shgespRz','</t>
  </si>
  <si>
    <t>TpLYH3G112ccVGQ6</t>
  </si>
  <si>
    <t>','0',1500,'00:00:00','0000-00-00',0,0,0,0,0,0,0,0,0,0,0,0,'QWVIOWCUF2AZKT','00:00:00','2021-9-8',0,0,'QWVIOS88F2AZKT','QWYI36BU9KVTQO','0','0','1','1','1','1','1','1','1','1','1','0',0;</t>
  </si>
  <si>
    <t>'IHb1PskVeA51NI4A','</t>
  </si>
  <si>
    <t>LzFxqY2yDf0LHaw8</t>
  </si>
  <si>
    <t>'U9XtN3qE0iflydR9','</t>
  </si>
  <si>
    <t>5ldjCMLjSVpFaR3n</t>
  </si>
  <si>
    <t>','0',1050,'00:00:00','0000-00-00',0,0,0,0,0,0,0,0,0,0,0,0,'QWVIOWCUF2AZKT','00:00:00','2021-9-8',0,0,'QWVIOS88F2AZKT','QWYI36BU9KVTQO','0','0','1','1','1','1','1','1','1','1','1','0',0;</t>
  </si>
  <si>
    <t>'sduaYZ45zQSNlr5D','</t>
  </si>
  <si>
    <t>wy0M565Tc2Ii3KEu</t>
  </si>
  <si>
    <t>','0',4900,'00:00:00','0000-00-00',0,0,0,0,0,0,0,0,0,0,0,0,'QWVIOWCUF2AZKT','00:00:00','2021-9-8',0,0,'QWVIOS88F2AZKT','QWYI36BU9KVTQO','0','0','1','1','1','1','1','1','1','1','1','0',0;</t>
  </si>
  <si>
    <t>'0c7DnE5YRuJUmdcS','</t>
  </si>
  <si>
    <t>ZmeKqY7Zu7XUyvpE</t>
  </si>
  <si>
    <t>','0',4700,'00:00:00','0000-00-00',0,0,0,0,0,0,0,0,0,0,0,0,'QWVIOWCUF2AZKT','00:00:00','2021-9-8',0,0,'QWVIOS88F2AZKT','QWYI36BU9KVTQO','0','0','1','1','1','1','1','1','1','1','1','0',0;</t>
  </si>
  <si>
    <t>'vPh7lDblv9pSgUUQ','</t>
  </si>
  <si>
    <t>Glz8fpblm2pbQNb6</t>
  </si>
  <si>
    <t>','0',3200,'00:00:00','0000-00-00',0,0,0,0,0,0,0,0,0,0,0,0,'QWVIOWCUF2AZKT','00:00:00','2021-9-8',0,0,'QWVIOS88F2AZKT','QWYI36BU9KVTQO','0','0','1','1','1','1','1','1','1','1','1','0',0;</t>
  </si>
  <si>
    <t>'JarithMb99OUWK2Q','</t>
  </si>
  <si>
    <t>IGVoZp9yTiMILise</t>
  </si>
  <si>
    <t>'DALAwD5Y8w1AehG1','</t>
  </si>
  <si>
    <t>Tzs8isziWBLAipCD</t>
  </si>
  <si>
    <t>'NR0hlUse5BuIXJfM','</t>
  </si>
  <si>
    <t>bhCRlfjeAGTt9e5K</t>
  </si>
  <si>
    <t>'qiSst0rEYg0V2pz4','</t>
  </si>
  <si>
    <t>ATRGAaUTw8aGqhir</t>
  </si>
  <si>
    <t>','0',8500,'00:00:00','0000-00-00',0,0,0,0,0,0,0,0,0,0,0,0,'QWVIOWCUF2AZKT','00:00:00','2021-9-8',0,0,'QWVIOS88F2AZKT','QWYI36BU9KVTQO','0','0','1','1','1','1','1','1','1','1','1','0',0;</t>
  </si>
  <si>
    <t>'w2ZSsdtQcyVhK8B0','</t>
  </si>
  <si>
    <t>tykIgdXe11m8WqDe</t>
  </si>
  <si>
    <t>'f4qHJS3Erqv8bOY6','</t>
  </si>
  <si>
    <t>mCwhYJsTIJVfR2cA</t>
  </si>
  <si>
    <t>','0',5400,'00:00:00','0000-00-00',0,0,0,0,0,0,0,0,0,0,0,0,'QWVIOWCUF2AZKT','00:00:00','2021-9-8',0,0,'QWVIOS88F2AZKT','QWYI36BU9KVTQO','0','0','1','1','1','1','1','1','1','1','1','0',0;</t>
  </si>
  <si>
    <t>'8U1g0O1ChjVvxElY','</t>
  </si>
  <si>
    <t>Xz0w3Kjgueiw4Nj8</t>
  </si>
  <si>
    <t>','0',3400,'00:00:00','0000-00-00',0,0,0,0,0,0,0,0,0,0,0,0,'QWVIOWCUF2AZKT','00:00:00','2021-9-8',0,0,'QWVIOS88F2AZKT','QWYI36BU9KVTQO','0','0','1','1','1','1','1','1','1','1','1','0',0;</t>
  </si>
  <si>
    <t>'KO6296MbipdFKRsp','</t>
  </si>
  <si>
    <t>ZremqhQycSKJxwSv</t>
  </si>
  <si>
    <t>','0',2300,'00:00:00','0000-00-00',0,0,0,0,0,0,0,0,0,0,0,0,'QWVIOWCUF2AZKT','00:00:00','2021-9-8',0,0,'QWVIOS88F2AZKT','QWYI36BU9KVTQO','0','0','1','1','1','1','1','1','1','1','1','0',0;</t>
  </si>
  <si>
    <t>'2fYzIn7fzIjuw0KU','</t>
  </si>
  <si>
    <t>LrIL3EMcMw2RG63E</t>
  </si>
  <si>
    <t>'Bo4tIM7HcBia1Rcs','</t>
  </si>
  <si>
    <t>3uKpOJfpmQiX8NDv</t>
  </si>
  <si>
    <t>'p5Y6xTuu1Mcjbmk4','</t>
  </si>
  <si>
    <t>yfbfhoWwI0gVk99g</t>
  </si>
  <si>
    <t>'yz5CuI6oZOLYiojo','</t>
  </si>
  <si>
    <t>RvdK56w348Tt86ye</t>
  </si>
  <si>
    <t>','0',450,'00:00:00','0000-00-00',0,0,0,0,0,0,0,0,0,0,0,0,'QWVIOWCUF2AZKT','00:00:00','2021-9-8',0,0,'QWVIOS88F2AZKT','QWYI36BU9KVTQO','0','0','1','1','1','1','1','1','1','1','1','0',0;</t>
  </si>
  <si>
    <t>'uX0jxBGsRo9iTFjY','</t>
  </si>
  <si>
    <t>urbY1K2EbxQP7NrK</t>
  </si>
  <si>
    <t>','0',3200,'00:00:00','0000-00-00',0,0,0,0,0,0,0,0,0,0,0,0,'QWVIOWCUF2AZKT','00:00:00','2021-9-3',0,0,'QWVIOS88F2AZKT','QWYI36BU9KVTQO','0','0','1','1','1','1','1','1','1','1','1','0',0;</t>
  </si>
  <si>
    <t>'w7aRvu96X0hE7IzR','</t>
  </si>
  <si>
    <t>z1Uqi744Y8bgcxpu</t>
  </si>
  <si>
    <t>'yg2z74kN39Nx6VBL','</t>
  </si>
  <si>
    <t>pAy5nSNUwpeQXKqF</t>
  </si>
  <si>
    <t>','0',12700,'00:00:00','0000-00-00',0,0,0,0,0,0,0,0,0,0,0,0,'QWVIOWCUF2AZKT','00:00:00','2021-9-3',0,0,'QWVIOS88F2AZKT','QWYI36BU9KVTQO','0','0','1','1','1','1','1','1','1','1','1','0',0;</t>
  </si>
  <si>
    <t>'L5wQixL9fiBdzudF','</t>
  </si>
  <si>
    <t>N3Ui3mHz3X1WsMqH</t>
  </si>
  <si>
    <t>'DGRd6RowmXP3UfsY','</t>
  </si>
  <si>
    <t>vYRsqqkytl0PAfDg</t>
  </si>
  <si>
    <t>','0',3100,'00:00:00','0000-00-00',0,0,0,0,0,0,0,0,0,0,0,0,'QWVIOWCUF2AZKT','00:00:00','2021-9-3',0,0,'QWVIOS88F2AZKT','QWYI36BU9KVTQO','0','0','1','1','1','1','1','1','1','1','1','0',0;</t>
  </si>
  <si>
    <t>'AEpYx9QExrlFZP2C','</t>
  </si>
  <si>
    <t>O0toSTyR11UgiJjB</t>
  </si>
  <si>
    <t>','0',11900,'00:00:00','0000-00-00',0,0,0,0,0,0,0,0,0,0,0,0,'QWVIOWCUF2AZKT','00:00:00','2021-8-28',0,0,'QWVIOS88F2AZKT','QWYI36BU9KVTQO','0','0','1','1','1','1','1','1','1','1','1','0',0;</t>
  </si>
  <si>
    <t>'yHvDbPWK8KcUk8hO','</t>
  </si>
  <si>
    <t>1O4298EKEZ52BhWn</t>
  </si>
  <si>
    <t>','0',500,'00:00:00','0000-00-00',0,0,0,0,0,0,0,0,0,0,0,0,'QWVIOWCUF2AZKT','00:00:00','2021-9-3',0,0,'QWVIOS88F2AZKT','QWYI36BU9KVTQO','0','0','1','1','1','1','1','1','1','1','1','0',0;</t>
  </si>
  <si>
    <t>'TWu2wOwpiXsCvq6f','</t>
  </si>
  <si>
    <t>6FZcnqAOjs6vwJ0E</t>
  </si>
  <si>
    <t>','0',2200,'00:00:00','0000-00-00',0,0,0,0,0,0,0,0,0,0,0,0,'QWVIOWCUF2AZKT','00:00:00','2021-8-20',0,0,'QWVIOS88F2AZKT','QWYI36BU9KVTQO','0','0','1','1','1','1','1','1','1','1','1','0',0;</t>
  </si>
  <si>
    <t>'xjXwt6QCuwj9reXo','</t>
  </si>
  <si>
    <t>MDU7mF6psDTLqodX</t>
  </si>
  <si>
    <t>','0',2200,'00:00:00','0000-00-00',0,0,0,0,0,0,0,0,0,0,0,0,'QWVIOWCUF2AZKT','00:00:00','2021-9-3',0,0,'QWVIOS88F2AZKT','QWYI36BU9KVTQO','0','0','1','1','1','1','1','1','1','1','1','0',0;</t>
  </si>
  <si>
    <t>'EPxbucNXElTjEpEH','</t>
  </si>
  <si>
    <t>5Ctwf93f3IqaGVPa</t>
  </si>
  <si>
    <t>','0',500,'00:00:00','0000-00-00',0,0,0,0,0,0,0,0,0,0,0,0,'QWVIOWCUF2AZKT','00:00:00','2021-9-2',0,0,'QWVIOS88F2AZKT','QWYI36BU9KVTQO','0','0','1','1','1','1','1','1','1','1','1','0',0;</t>
  </si>
  <si>
    <t>'utCngKDDdJ8klbnc','</t>
  </si>
  <si>
    <t>7mt1fh4YlERlEUYS</t>
  </si>
  <si>
    <t>','0',900,'00:00:00','0000-00-00',0,0,0,0,0,0,0,0,0,0,0,0,'QWVIOWCUF2AZKT','00:00:00','2021-9-3',0,0,'QWVIOS88F2AZKT','QWYI36BU9KVTQO','0','0','1','1','1','1','1','1','1','1','1','0',0;</t>
  </si>
  <si>
    <t>'jJBh5Jig6C5btkH8','</t>
  </si>
  <si>
    <t>78PskMjqtZXCbTEH</t>
  </si>
  <si>
    <t>'YNv20CAOyboF9C3V','</t>
  </si>
  <si>
    <t>yp34GYIH2Gw3e0Gr</t>
  </si>
  <si>
    <t>','0',700,'00:00:00','0000-00-00',0,0,0,0,0,0,0,0,0,0,0,0,'QWVIOWCUF2AZKT','00:00:00','2021-9-3',0,0,'QWVIOS88F2AZKT','QWYI36BU9KVTQO','0','0','1','1','1','1','1','1','1','1','1','0',0;</t>
  </si>
  <si>
    <t>'8qWVMPhcYvFw5F2T','</t>
  </si>
  <si>
    <t>pKmqWJRFsxQr1jyS</t>
  </si>
  <si>
    <t>','0',1900,'00:00:00','0000-00-00',0,0,0,0,0,0,0,0,0,0,0,0,'QWVIOWCUF2AZKT','00:00:00','2021-9-3',0,0,'QWVIOS88F2AZKT','QWYI36BU9KVTQO','0','0','1','1','1','1','1','1','1','1','1','0',0;</t>
  </si>
  <si>
    <t>'OWEbteOPIot9bbli','</t>
  </si>
  <si>
    <t>5nHMhahAJqpekrHf</t>
  </si>
  <si>
    <t>','0',6400,'00:00:00','0000-00-00',0,0,0,0,0,0,0,0,0,0,0,0,'QWVIOWCUF2AZKT','00:00:00','2021-9-3',0,0,'QWVIOS88F2AZKT','QWYI36BU9KVTQO','0','0','1','1','1','1','1','1','1','1','1','0',0;</t>
  </si>
  <si>
    <t>'ACopAjoHV2LCHhKe','</t>
  </si>
  <si>
    <t>JcGZQXx2Tv1c0Hke</t>
  </si>
  <si>
    <t>','0',1050,'00:00:00','0000-00-00',0,0,0,0,0,0,0,0,0,0,0,0,'QWVIOWCUF2AZKT','00:00:00','2021-9-3',0,0,'QWVIOS88F2AZKT','QWYI36BU9KVTQO','0','0','1','1','1','1','1','1','1','1','1','0',0;</t>
  </si>
  <si>
    <t>'jGkgWImzbegXqATm','</t>
  </si>
  <si>
    <t>7870Pn3HjpwtFi1U</t>
  </si>
  <si>
    <t>','0',1200,'00:00:00','0000-00-00',0,0,0,0,0,0,0,0,0,0,0,0,'QWVIOWCUF2AZKT','00:00:00','2021-9-3',0,0,'QWVIOS88F2AZKT','QWYI36BU9KVTQO','0','0','1','1','1','1','1','1','1','1','1','0',0;</t>
  </si>
  <si>
    <t>'RIXX3truCvWwHYNQ','</t>
  </si>
  <si>
    <t>cPS52W8TsYNnjmyX</t>
  </si>
  <si>
    <t>','0',2600,'00:00:00','0000-00-00',0,0,0,0,0,0,0,0,0,0,0,0,'QWVIOWCUF2AZKT','00:00:00','2021-9-3',0,0,'QWVIOS88F2AZKT','QWYI36BU9KVTQO','0','0','1','1','1','1','1','1','1','1','1','0',0;</t>
  </si>
  <si>
    <t>'YIL5IeP97QajR3sj','</t>
  </si>
  <si>
    <t>qf9U1CUusLzqKkmi</t>
  </si>
  <si>
    <t>','0',2400,'00:00:00','0000-00-00',0,0,0,0,0,0,0,0,0,0,0,0,'QWVIOWCUF2AZKT','00:00:00','2021-9-3',0,0,'QWVIOS88F2AZKT','QWYI36BU9KVTQO','0','0','1','1','1','1','1','1','1','1','1','0',0;</t>
  </si>
  <si>
    <t>'mHpBOEt5SHu68XdE','</t>
  </si>
  <si>
    <t>YoUAuYO7Ix9ttFNK</t>
  </si>
  <si>
    <t>'KV6JVuZdw6Id7RF0','</t>
  </si>
  <si>
    <t>AiDMPcv8uv7FvupU</t>
  </si>
  <si>
    <t>'kNrVoOO6yb8mypbR','</t>
  </si>
  <si>
    <t>GjS6QuvB2lFotTZa</t>
  </si>
  <si>
    <t>','0',4100,'00:00:00','0000-00-00',0,0,0,0,0,0,0,0,0,0,0,0,'QWVIOWCUF2AZKT','00:00:00','2021-9-3',0,0,'QWVIOS88F2AZKT','QWYI36BU9KVTQO','0','0','1','1','1','1','1','1','1','1','1','0',0;</t>
  </si>
  <si>
    <t>'rr78Ad9hry3dfMyR','</t>
  </si>
  <si>
    <t>4YxmLpmGFGZCLZ8o</t>
  </si>
  <si>
    <t>'w1j9YqFQXw7YXNz3','</t>
  </si>
  <si>
    <t>T0qO0GerA6QQEb4N</t>
  </si>
  <si>
    <t>','0',6100,'00:00:00','0000-00-00',0,0,0,0,0,0,0,0,0,0,0,0,'QWVIOWCUF2AZKT','00:00:00','2021-9-3',0,0,'QWVIOS88F2AZKT','QWYI36BU9KVTQO','0','0','1','1','1','1','1','1','1','1','1','0',0;</t>
  </si>
  <si>
    <t>'JhiBxKVzLRhOlutC','</t>
  </si>
  <si>
    <t>pgxEtqVnCLaVcYRD</t>
  </si>
  <si>
    <t>','0',2600,'00:00:00','0000-00-00',0,0,0,0,0,0,0,0,0,0,0,0,'QWVIOWCUF2AZKT','00:00:00','2021-9-2',0,0,'QWVIOS88F2AZKT','QWYI36BU9KVTQO','0','0','1','1','1','1','1','1','1','1','1','0',0;</t>
  </si>
  <si>
    <t>'6mZFqS71lhphgFDk','</t>
  </si>
  <si>
    <t>P2xuWAzWCHKInjOs</t>
  </si>
  <si>
    <t>','0',1620,'00:00:00','0000-00-00',0,0,0,0,0,0,0,0,0,0,0,0,'QWVIOWCUF2AZKT','00:00:00','2021-8-31',0,0,'QWVIOS88F2AZKT','QWYI36BU9KVTQO','0','0','1','1','1','1','1','1','1','1','1','0',0;</t>
  </si>
  <si>
    <t>'A0RyXiUYDbGmbUTf','</t>
  </si>
  <si>
    <t>FOSVMjH8JagUbMnJ</t>
  </si>
  <si>
    <t>','0',1400,'00:00:00','0000-00-00',0,0,0,0,0,0,0,0,0,0,0,0,'QWVIOWCUF2AZKT','00:00:00','2021-9-2',0,0,'QWVIOS88F2AZKT','QWYI36BU9KVTQO','0','0','1','1','1','1','1','1','1','1','1','0',0;</t>
  </si>
  <si>
    <t>'Vh4zAD04e9SlYXe2','</t>
  </si>
  <si>
    <t>X9gpQBHunbvzAKWY</t>
  </si>
  <si>
    <t>'IKVrsAlPkMBz4mgT','</t>
  </si>
  <si>
    <t>JnCXAGnRFyvnB4WK</t>
  </si>
  <si>
    <t>','0',1730,'00:00:00','0000-00-00',0,0,0,0,0,0,0,0,0,0,0,0,'QWVIOWCUF2AZKT','00:00:00','2021-8-15',0,0,'QWVIOS88F2AZKT','QWYI36BU9KVTQO','0','0','1','1','1','1','1','1','1','1','1','0',0;</t>
  </si>
  <si>
    <t>'dspeJXmG9jvU7LdZ','</t>
  </si>
  <si>
    <t>GR0KW1AdnMVqJ5av</t>
  </si>
  <si>
    <t>','0',3000,'00:00:00','0000-00-00',0,0,0,0,0,0,0,0,0,0,0,0,'QWVIOWCUF2AZKT','00:00:00','2021-8-6',0,0,'QWVIOS88F2AZKT','QWYI36BU9KVTQO','0','0','1','1','1','1','1','1','1','1','1','0',0;</t>
  </si>
  <si>
    <t>'aNU4zYNwV1WMjtA6','</t>
  </si>
  <si>
    <t>MG7hsH717tGSEyXd</t>
  </si>
  <si>
    <t>','0',2800,'00:00:00','0000-00-00',0,0,0,0,0,0,0,0,0,0,0,0,'QWVIOWCUF2AZKT','00:00:00','2021-9-3',0,0,'QWVIOS88F2AZKT','QWYI36BU9KVTQO','0','0','1','1','1','1','1','1','1','1','1','0',0;</t>
  </si>
  <si>
    <t>'d7BBNiwqwYtkmRWb','</t>
  </si>
  <si>
    <t>jAh88riu8SoXrBK0</t>
  </si>
  <si>
    <t>'wDiHVvxhVfDDfaWE','</t>
  </si>
  <si>
    <t>kOUIVyn60hnzmnqL</t>
  </si>
  <si>
    <t>','0',2700,'00:00:00','0000-00-00',0,0,0,0,0,0,0,0,0,0,0,0,'QWVIOWCUF2AZKT','00:00:00','2021-9-3',0,0,'QWVIOS88F2AZKT','QWYI36BU9KVTQO','0','0','1','1','1','1','1','1','1','1','1','0',0;</t>
  </si>
  <si>
    <t>'oXFMqc2XMgYvWZc5','</t>
  </si>
  <si>
    <t>tv955i7gx2Mzx5L2</t>
  </si>
  <si>
    <t>'UZ7qmkHsBbzmADkr','</t>
  </si>
  <si>
    <t>FG4WlvXb5idfQBFn</t>
  </si>
  <si>
    <t>'MKuqAQ2blGpJ8kI0','</t>
  </si>
  <si>
    <t>ahiutdLFSXEvyQeF</t>
  </si>
  <si>
    <t>','0',1800,'00:00:00','0000-00-00',0,0,0,0,0,0,0,0,0,0,0,0,'QWVIOWCUF2AZKT','00:00:00','2021-8-21',0,0,'QWVIOS88F2AZKT','QWYI36BU9KVTQO','0','0','1','1','1','1','1','1','1','1','1','0',0;</t>
  </si>
  <si>
    <t>'xdJU7QrKvGhzAdeE','</t>
  </si>
  <si>
    <t>EhcqXIsgZj5DBPR0</t>
  </si>
  <si>
    <t>'4AjDjRYu0W2VyoYJ','</t>
  </si>
  <si>
    <t>17zaFPf920JtGLwk</t>
  </si>
  <si>
    <t>','0',5500,'00:00:00','0000-00-00',0,0,0,0,0,0,0,0,0,0,0,0,'QWVIOWCUF2AZKT','00:00:00','2021-8-21',0,0,'QWVIOS88F2AZKT','QWYI36BU9KVTQO','0','0','1','1','1','1','1','1','1','1','1','0',0;</t>
  </si>
  <si>
    <t>'AYXOBJ02A6fvhhj1','</t>
  </si>
  <si>
    <t>tsadSzcMiIjSqHKR</t>
  </si>
  <si>
    <t>','0',6900,'00:00:00','0000-00-00',0,0,0,0,0,0,0,0,0,0,0,0,'QWVIOWCUF2AZKT','00:00:00','2021-4-24',0,0,'QWVIOS88F2AZKT','QWYI36BU9KVTQO','0','0','1','1','1','1','1','1','1','1','1','0',0;</t>
  </si>
  <si>
    <t>'xL5XSwFAE3ewQoLc','</t>
  </si>
  <si>
    <t>H52XhdpQohrxCUNe</t>
  </si>
  <si>
    <t>','0',1500,'00:00:00','0000-00-00',0,0,0,0,0,0,0,0,0,0,0,0,'QWVIOWCUF2AZKT','00:00:00','2021-9-3',0,0,'QWVIOS88F2AZKT','QWYI36BU9KVTQO','0','0','1','1','1','1','1','1','1','1','1','0',0;</t>
  </si>
  <si>
    <t>'o6stDRalb5SIbUfW','</t>
  </si>
  <si>
    <t>Mu4pxheEU58AuSJG</t>
  </si>
  <si>
    <t>'XmQCIUR4jDybdVWv','</t>
  </si>
  <si>
    <t>SuO0wEtqdX6mnlm1</t>
  </si>
  <si>
    <t>'Sy5oleXAy4cuDMab','</t>
  </si>
  <si>
    <t>K47LGJwNNsvsg8aU</t>
  </si>
  <si>
    <t>','0',3450,'00:00:00','0000-00-00',0,0,0,0,0,0,0,0,0,0,0,0,'QWVIOWCUF2AZKT','00:00:00','2021-8-21',0,0,'QWVIOS88F2AZKT','QWYI36BU9KVTQO','0','0','1','1','1','1','1','1','1','1','1','0',0;</t>
  </si>
  <si>
    <t>'GmxNg7f5vuzzm9cz','</t>
  </si>
  <si>
    <t>sC4ekjsEZuAPAK0I</t>
  </si>
  <si>
    <t>','0',1600,'00:00:00','0000-00-00',0,0,0,0,0,0,0,0,0,0,0,0,'QWVIOWCUF2AZKT','00:00:00','2021-8-21',0,0,'QWVIOS88F2AZKT','QWYI36BU9KVTQO','0','0','1','1','1','1','1','1','1','1','1','0',0;</t>
  </si>
  <si>
    <t>'UcY2fckUOBESqBFQ','</t>
  </si>
  <si>
    <t>LumhzJL4RDvelNEi</t>
  </si>
  <si>
    <t>','0',7600,'00:00:00','0000-00-00',0,0,0,0,0,0,0,0,0,0,0,0,'QWVIOWCUF2AZKT','00:00:00','2021-7-17',0,0,'QWVIOS88F2AZKT','QWYI36BU9KVTQO','0','0','1','1','1','1','1','1','1','1','1','0',0;</t>
  </si>
  <si>
    <t>'je8NgyJhdUgTMOyp','</t>
  </si>
  <si>
    <t>7ZAp8k3qjszInMtd</t>
  </si>
  <si>
    <t>','0',800,'00:00:00','0000-00-00',0,0,0,0,0,0,0,0,0,0,0,0,'QWVIOWCUF2AZKT','00:00:00','2021-9-3',0,0,'QWVIOS88F2AZKT','QWYI36BU9KVTQO','0','0','1','1','1','1','1','1','1','1','1','0',0;</t>
  </si>
  <si>
    <t>'jBoaKJo58P074wHa','</t>
  </si>
  <si>
    <t>hBt87rblyhzloHvb</t>
  </si>
  <si>
    <t>','0',3700,'00:00:00','0000-00-00',0,0,0,0,0,0,0,0,0,0,0,0,'QWVIOWCUF2AZKT','00:00:00','2021-7-31',0,0,'QWVIOS88F2AZKT','QWYI36BU9KVTQO','0','0','1','1','1','1','1','1','1','1','1','0',0;</t>
  </si>
  <si>
    <t>'fWPQlIeyBtd81OCi','</t>
  </si>
  <si>
    <t>Yks6nSQVvp2l4D1x</t>
  </si>
  <si>
    <t>','0',2000,'00:00:00','0000-00-00',0,0,0,0,0,0,0,0,0,0,0,0,'QWVIOWCUF2AZKT','00:00:00','2021-8-21',0,0,'QWVIOS88F2AZKT','QWYI36BU9KVTQO','0','0','1','1','1','1','1','1','1','1','1','0',0;</t>
  </si>
  <si>
    <t>'oMtUXkCg7RJ3KyFd','</t>
  </si>
  <si>
    <t>8yduihcgBwRiJABw</t>
  </si>
  <si>
    <t>','0',600,'00:00:00','0000-00-00',0,0,0,0,0,0,0,0,0,0,0,0,'QWVIOWCUF2AZKT','00:00:00','2021-7-10',0,0,'QWVIOS88F2AZKT','QWYI36BU9KVTQO','0','0','1','1','1','1','1','1','1','1','1','0',0;</t>
  </si>
  <si>
    <t>'FAEGC1jnK2uYylUV','</t>
  </si>
  <si>
    <t>0tCFtlGMS2CewtYp</t>
  </si>
  <si>
    <t>','0',650,'00:00:00','0000-00-00',0,0,0,0,0,0,0,0,0,0,0,0,'QWVIOWCUF2AZKT','00:00:00','2021-6-26',0,0,'QWVIOS88F2AZKT','QWYI36BU9KVTQO','0','0','1','1','1','1','1','1','1','1','1','0',0;</t>
  </si>
  <si>
    <t>'XWSkyHSjW96MAmH6','</t>
  </si>
  <si>
    <t>sNwBwEWaZb2dPWlY</t>
  </si>
  <si>
    <t>'pkaYeF4CmJbxc6gH','</t>
  </si>
  <si>
    <t>VuY8VPDobzBhvAG3</t>
  </si>
  <si>
    <t>'ZRRAxgq6AiPPfkyJ','</t>
  </si>
  <si>
    <t>KF3VwaK5ABbEV78Z</t>
  </si>
  <si>
    <t>','0',3000,'00:00:00','0000-00-00',0,0,0,0,0,0,0,0,0,0,0,0,'QWVIOWCUF2AZKT','00:00:00','2021-9-3',0,0,'QWVIOS88F2AZKT','QWYI36BU9KVTQO','0','0','1','1','1','1','1','1','1','1','1','0',0;</t>
  </si>
  <si>
    <t>'t93RD3VpDnOGJRdO','</t>
  </si>
  <si>
    <t>ittdeqao90A7i1SG</t>
  </si>
  <si>
    <t>'fYAAPEuauJzwBLx2','</t>
  </si>
  <si>
    <t>J8DmDtdErDJxtstd</t>
  </si>
  <si>
    <t>','0',1000,'00:00:00','0000-00-00',0,0,0,0,0,0,0,0,0,0,0,0,'QWVIOWCUF2AZKT','00:00:00','2021-8-13',0,0,'QWVIOS88F2AZKT','QWYI36BU9KVTQO','0','0','1','1','1','1','1','1','1','1','1','0',0;</t>
  </si>
  <si>
    <t>'RM46NzDxj8C6RB7L','</t>
  </si>
  <si>
    <t>Z90OOxKlMZcHlna6</t>
  </si>
  <si>
    <t>','0',1100,'00:00:00','0000-00-00',0,0,0,0,0,0,0,0,0,0,0,0,'QWVIOWCUF2AZKT','00:00:00','2021-5-21',0,0,'QWVIOS88F2AZKT','QWYI36BU9KVTQO','0','0','1','1','1','1','1','1','1','1','1','0',0;</t>
  </si>
  <si>
    <t>'W6M6MUMEJrvhWrDo','</t>
  </si>
  <si>
    <t>CBZsjBySS92HuCKu</t>
  </si>
  <si>
    <t>'g6h2s0EDlA9XjcT6','</t>
  </si>
  <si>
    <t>1brwdVWzvLn9ybj3</t>
  </si>
  <si>
    <t>'NyEyMCnThS8q2Hcs','</t>
  </si>
  <si>
    <t>IqNGvnN7ikkOc7YF</t>
  </si>
  <si>
    <t>'YSWVs6U9s0qT6zCc','</t>
  </si>
  <si>
    <t>FOQuN27MRLUuSX5V</t>
  </si>
  <si>
    <t>'likSXWpcQv3PwLLZ','</t>
  </si>
  <si>
    <t>QYvkUogQOOBN8NK5</t>
  </si>
  <si>
    <t>'UjvZEiC5RNxgxRRl','</t>
  </si>
  <si>
    <t>cTTtHMMYjhqNyJld</t>
  </si>
  <si>
    <t>','0',1950,'00:00:00','0000-00-00',0,0,0,0,0,0,0,0,0,0,0,0,'QWVIOWCUF2AZKT','00:00:00','2021-6-14',0,0,'QWVIOS88F2AZKT','QWYI36BU9KVTQO','0','0','1','1','1','1','1','1','1','1','1','0',0;</t>
  </si>
  <si>
    <t>'tVThBJdqePTAab4z','</t>
  </si>
  <si>
    <t>1h13O3Y7wN560vj0</t>
  </si>
  <si>
    <t>','0',2250,'00:00:00','0000-00-00',0,0,0,0,0,0,0,0,0,0,0,0,'QWVIOWCUF2AZKT','00:00:00','2021-7-17',0,0,'QWVIOS88F2AZKT','QWYI36BU9KVTQO','0','0','1','1','1','1','1','1','1','1','1','0',0;</t>
  </si>
  <si>
    <t>'PymZnJ3FEbGSVWZT','</t>
  </si>
  <si>
    <t>TJizG5WKXAyllyDw</t>
  </si>
  <si>
    <t>'VMANroXnQ68JpM8n','</t>
  </si>
  <si>
    <t>lPSjqSJt9t14EVQG</t>
  </si>
  <si>
    <t>','0',2900,'00:00:00','0000-00-00',0,0,0,0,0,0,0,0,0,0,0,0,'QWVIOWCUF2AZKT','00:00:00','2021-8-21',0,0,'QWVIOS88F2AZKT','QWYI36BU9KVTQO','0','0','1','1','1','1','1','1','1','1','1','0',0;</t>
  </si>
  <si>
    <t>'pK3uWIsvZxyi6lDc','</t>
  </si>
  <si>
    <t>v80BgBJVWw2ltjHF</t>
  </si>
  <si>
    <t>'pnNjnokQkGrO93uG','</t>
  </si>
  <si>
    <t>40BcKp9vKsuXUTOf</t>
  </si>
  <si>
    <t>'7jS3l4UvwaoMghVU','</t>
  </si>
  <si>
    <t>HW5qyHqoEr5fWH7c</t>
  </si>
  <si>
    <t>','0',600,'00:00:00','0000-00-00',0,0,0,0,0,0,0,0,0,0,0,0,'QWVIOWCUF2AZKT','00:00:00','2021-9-11',0,0,'QWVIOS88F2AZKT','QWYI36BU9KVTQO','0','0','1','1','1','1','1','1','1','1','1','0',0;</t>
  </si>
  <si>
    <t>'srljBQI3NllStIzz','</t>
  </si>
  <si>
    <t>FSC8j8eKSkMA1jpO</t>
  </si>
  <si>
    <t>','0',750,'00:00:00','0000-00-00',0,0,0,0,0,0,0,0,0,0,0,0,'QWVIOWCUF2AZKT','00:00:00','2021-9-11',0,0,'QWVIOS88F2AZKT','QWYI36BU9KVTQO','0','0','1','1','1','1','1','1','1','1','1','0',0;</t>
  </si>
  <si>
    <t>'mBFrVqeHUqm4uPL5','</t>
  </si>
  <si>
    <t>ngISC7Z3xqcumjhU</t>
  </si>
  <si>
    <t>','0',2300,'00:00:00','0000-00-00',0,0,0,0,0,0,0,0,0,0,0,0,'QWVIOWCUF2AZKT','00:00:00','2021-9-11',0,0,'QWVIOS88F2AZKT','QWYI36BU9KVTQO','0','0','1','1','1','1','1','1','1','1','1','0',0;</t>
  </si>
  <si>
    <t>'lMOW36NYddzQ26e3','</t>
  </si>
  <si>
    <t>mKpr7BgOVQ8XOe1V</t>
  </si>
  <si>
    <t>','0',3700,'00:00:00','0000-00-00',0,0,0,0,0,0,0,0,0,0,0,0,'QWVIOWCUF2AZKT','00:00:00','2021-9-11',0,0,'QWVIOS88F2AZKT','QWYI36BU9KVTQO','0','0','1','1','1','1','1','1','1','1','1','0',0;</t>
  </si>
  <si>
    <t>'QFN60s9KaznuI2n3','</t>
  </si>
  <si>
    <t>X6LUjf6H3i9kJFn9</t>
  </si>
  <si>
    <t>','0',3400,'00:00:00','0000-00-00',0,0,0,0,0,0,0,0,0,0,0,0,'QWVIOWCUF2AZKT','00:00:00','2021-9-11',0,0,'QWVIOS88F2AZKT','QWYI36BU9KVTQO','0','0','1','1','1','1','1','1','1','1','1','0',0;</t>
  </si>
  <si>
    <t>'eaQCtLKsph8OxMTd','</t>
  </si>
  <si>
    <t>mNjqeNkxcb5RRDiZ</t>
  </si>
  <si>
    <t>','0',2700,'00:00:00','0000-00-00',0,0,0,0,0,0,0,0,0,0,0,0,'QWVIOWCUF2AZKT','00:00:00','2021-9-11',0,0,'QWVIOS88F2AZKT','QWYI36BU9KVTQO','0','0','1','1','1','1','1','1','1','1','1','0',0;</t>
  </si>
  <si>
    <t>'pajTsVLAhYv08KOo','</t>
  </si>
  <si>
    <t>ZBbp4Chq5AwlNNu6</t>
  </si>
  <si>
    <t>','0',2800,'00:00:00','0000-00-00',0,0,0,0,0,0,0,0,0,0,0,0,'QWVIOWCUF2AZKT','00:00:00','2021-7-11',0,0,'QWVIOS88F2AZKT','QWYI36BU9KVTQO','0','0','1','1','1','1','1','1','1','1','1','0',0;</t>
  </si>
  <si>
    <t>'ozjBSoX5GOhlRHOa','</t>
  </si>
  <si>
    <t>ZecWZ2Kd9HyRY26k</t>
  </si>
  <si>
    <t>','0',2800,'00:00:00','0000-00-00',0,0,0,0,0,0,0,0,0,0,0,0,'QWVIOWCUF2AZKT','00:00:00','2021-9-11',0,0,'QWVIOS88F2AZKT','QWYI36BU9KVTQO','0','0','1','1','1','1','1','1','1','1','1','0',0;</t>
  </si>
  <si>
    <t>'x7voGwcw6Y95zXgI','</t>
  </si>
  <si>
    <t>vwFtOLma60qTJbWs</t>
  </si>
  <si>
    <t>'gvBwgKf09dnIRbHh','</t>
  </si>
  <si>
    <t>aLU7chrZbhQANtyW</t>
  </si>
  <si>
    <t>'Dtoh9i3yAjUqdntl','</t>
  </si>
  <si>
    <t>69pxbhgBkSyp7VXA</t>
  </si>
  <si>
    <t>','0',2600,'00:00:00','0000-00-00',0,0,0,0,0,0,0,0,0,0,0,0,'QWVIOWCUF2AZKT','00:00:00','2021-9-11',0,0,'QWVIOS88F2AZKT','QWYI36BU9KVTQO','0','0','1','1','1','1','1','1','1','1','1','0',0;</t>
  </si>
  <si>
    <t>'wxluwY83LIsekatu','</t>
  </si>
  <si>
    <t>AIoNi5N7H7vZafCA</t>
  </si>
  <si>
    <t>','0',1650,'00:00:00','0000-00-00',0,0,0,0,0,0,0,0,0,0,0,0,'QWVIOWCUF2AZKT','00:00:00','2021-9-11',0,0,'QWVIOS88F2AZKT','QWYI36BU9KVTQO','0','0','1','1','1','1','1','1','1','1','1','0',0;</t>
  </si>
  <si>
    <t>'Ybm7Pvy1deC3KDZe','</t>
  </si>
  <si>
    <t>uROGQWtbkPSeWzvj</t>
  </si>
  <si>
    <t>'tXVs9VNappa77Dgo','</t>
  </si>
  <si>
    <t>t7nISrUP0N86m3bp</t>
  </si>
  <si>
    <t>','0',1400,'00:00:00','0000-00-00',0,0,0,0,0,0,0,0,0,0,0,0,'QWVIOWCUF2AZKT','00:00:00','2021-9-11',0,0,'QWVIOS88F2AZKT','QWYI36BU9KVTQO','0','0','1','1','1','1','1','1','1','1','1','0',0;</t>
  </si>
  <si>
    <t>'Njfb4drHVc7tKZNJ','</t>
  </si>
  <si>
    <t>eeKdKSgk50358Yzf</t>
  </si>
  <si>
    <t>','0',1100,'00:00:00','0000-00-00',0,0,0,0,0,0,0,0,0,0,0,0,'QWVIOWCUF2AZKT','00:00:00','2021-9-11',0,0,'QWVIOS88F2AZKT','QWYI36BU9KVTQO','0','0','1','1','1','1','1','1','1','1','1','0',0;</t>
  </si>
  <si>
    <t>'ZZYvuE8B49QvJ3oU','</t>
  </si>
  <si>
    <t>SznsNaW0Zx3zQ4FN</t>
  </si>
  <si>
    <t>'gR4Rh7XyQe1RcFkq','</t>
  </si>
  <si>
    <t>tL2F677RkNT9UTat</t>
  </si>
  <si>
    <t>','0',5250,'00:00:00','0000-00-00',0,0,0,0,0,0,0,0,0,0,0,0,'QWVIOWCUF2AZKT','00:00:00','2021-9-11',0,0,'QWVIOS88F2AZKT','QWYI36BU9KVTQO','0','0','1','1','1','1','1','1','1','1','1','0',0;</t>
  </si>
  <si>
    <t>'1o693yqiQCZ24CmY','</t>
  </si>
  <si>
    <t>zjRpOIWnpvLgLFnB</t>
  </si>
  <si>
    <t>'cgiiNup1XmeM3XvX','</t>
  </si>
  <si>
    <t>H1LkmTNKdVPCrN8I</t>
  </si>
  <si>
    <t>','0',2900,'00:00:00','0000-00-00',0,0,0,0,0,0,0,0,0,0,0,0,'QWVIOWCUF2AZKT','00:00:00','2021-9-11',0,0,'QWVIOS88F2AZKT','QWYI36BU9KVTQO','0','0','1','1','1','1','1','1','1','1','1','0',0;</t>
  </si>
  <si>
    <t>'uxwd8ks3riXSufZf','</t>
  </si>
  <si>
    <t>qRgwngqBjSkOrffo</t>
  </si>
  <si>
    <t>'Ijhb4ouyeDZsIg84','</t>
  </si>
  <si>
    <t>juEHv9EXvFhxxVvQ</t>
  </si>
  <si>
    <t>','0',2100,'00:00:00','0000-00-00',0,0,0,0,0,0,0,0,0,0,0,0,'QWVIOWCUF2AZKT','00:00:00','2021-9-11',0,0,'QWVIOS88F2AZKT','QWYI36BU9KVTQO','0','0','1','1','1','1','1','1','1','1','1','0',0;</t>
  </si>
  <si>
    <t>'aZFMhgyrp6EnrEvT','</t>
  </si>
  <si>
    <t>4nPhaYALoKgdFBmX</t>
  </si>
  <si>
    <t>','0',4150,'00:00:00','0000-00-00',0,0,0,0,0,0,0,0,0,0,0,0,'QWVIOWCUF2AZKT','00:00:00','2021-9-11',0,0,'QWVIOS88F2AZKT','QWYI36BU9KVTQO','0','0','1','1','1','1','1','1','1','1','1','0',0;</t>
  </si>
  <si>
    <t>'XFB9MYwXnPuvpDRt','</t>
  </si>
  <si>
    <t>hEdosK68su9mBqIR</t>
  </si>
  <si>
    <t>','0',850,'00:00:00','0000-00-00',0,0,0,0,0,0,0,0,0,0,0,0,'QWVIOWCUF2AZKT','00:00:00','2021-8-19',0,0,'QWVIOS88F2AZKT','QWYI36BU9KVTQO','0','0','1','1','1','1','1','1','1','1','1','0',0;</t>
  </si>
  <si>
    <t>'FQB1WLTFhQBfdSmJ','</t>
  </si>
  <si>
    <t>Rapyt9Sl5LdTKrab</t>
  </si>
  <si>
    <t>','0',1650,'00:00:00','0000-00-00',0,0,0,0,0,0,0,0,0,0,0,0,'QWVIOWCUF2AZKT','00:00:00','2021-8-28',0,0,'QWVIOS88F2AZKT','QWYI36BU9KVTQO','0','0','1','1','1','1','1','1','1','1','1','0',0;</t>
  </si>
  <si>
    <t>'U6QDkZckTRNzfpe6','</t>
  </si>
  <si>
    <t>VXpvuzh2CG9XrkhO</t>
  </si>
  <si>
    <t>','0',3300,'00:00:00','0000-00-00',0,0,0,0,0,0,0,0,0,0,0,0,'QWVIOWCUF2AZKT','00:00:00','2021-9-3',0,0,'QWVIOS88F2AZKT','QWYI36BU9KVTQO','0','0','1','1','1','1','1','1','1','1','1','0',0;</t>
  </si>
  <si>
    <t>'MkWr3ZVhghlZ6miz','</t>
  </si>
  <si>
    <t>wmIJ6fTZm9oeGWPl</t>
  </si>
  <si>
    <t>','0',2500,'00:00:00','0000-00-00',0,0,0,0,0,0,0,0,0,0,0,0,'QWVIOWCUF2AZKT','00:00:00','2021-8-21',0,0,'QWVIOS88F2AZKT','QWYI36BU9KVTQO','0','0','1','1','1','1','1','1','1','1','1','0',0;</t>
  </si>
  <si>
    <t>'ts4d6xnCjjd9rFYI','</t>
  </si>
  <si>
    <t>7aBzVxXS7heOSkNU</t>
  </si>
  <si>
    <t>','0',1850,'00:00:00','0000-00-00',0,0,0,0,0,0,0,0,0,0,0,0,'QWVIOWCUF2AZKT','00:00:00','2021-8-21',0,0,'QWVIOS88F2AZKT','QWYI36BU9KVTQO','0','0','1','1','1','1','1','1','1','1','1','0',0;</t>
  </si>
  <si>
    <t>'lF4N6J48Y905p8gw','</t>
  </si>
  <si>
    <t>5IIgIebkZ3ucvsbV</t>
  </si>
  <si>
    <t>','0',2000,'00:00:00','0000-00-00',0,0,0,0,0,0,0,0,0,0,0,0,'QWVIOWCUF2AZKT','00:00:00','2021-8-28',0,0,'QWVIOS88F2AZKT','QWYI36BU9KVTQO','0','0','1','1','1','1','1','1','1','1','1','0',0;</t>
  </si>
  <si>
    <t>'Y3PHhlZcX511GCzb','</t>
  </si>
  <si>
    <t>mISZvPR1jAZmndkN</t>
  </si>
  <si>
    <t>','0',2000,'00:00:00','0000-00-00',0,0,0,0,0,0,0,0,0,0,0,0,'QWVIOWCUF2AZKT','00:00:00','2021-8-26',0,0,'QWVIOS88F2AZKT','QWYI36BU9KVTQO','0','0','1','1','1','1','1','1','1','1','1','0',0;</t>
  </si>
  <si>
    <t>'qD1gOEeBIoaZKpJB','</t>
  </si>
  <si>
    <t>Fi0rMCHdumrA9s9k</t>
  </si>
  <si>
    <t>','0',3550,'00:00:00','0000-00-00',0,0,0,0,0,0,0,0,0,0,0,0,'QWVIOWCUF2AZKT','00:00:00','2021-9-4',0,0,'QWVIOS88F2AZKT','QWYI36BU9KVTQO','0','0','1','1','1','1','1','1','1','1','1','0',0;</t>
  </si>
  <si>
    <t>'xK4LdpSwF1HO9Af1','</t>
  </si>
  <si>
    <t>eWcn3vxzHPJS0P9i</t>
  </si>
  <si>
    <t>','0',1050,'00:00:00','0000-00-00',0,0,0,0,0,0,0,0,0,0,0,0,'QWVIOWCUF2AZKT','00:00:00','2021-8-13',0,0,'QWVIOS88F2AZKT','QWYI36BU9KVTQO','0','0','1','1','1','1','1','1','1','1','1','0',0;</t>
  </si>
  <si>
    <t>'N7jkCf6czaGh6txN','</t>
  </si>
  <si>
    <t>xZC8Dks9yzMRrnfL</t>
  </si>
  <si>
    <t>','0',5000,'00:00:00','0000-00-00',0,0,0,0,0,0,0,0,0,0,0,0,'QWVIOWCUF2AZKT','00:00:00','2021-8-14',0,0,'QWVIOS88F2AZKT','QWYI36BU9KVTQO','0','0','1','1','1','1','1','1','1','1','1','0',0;</t>
  </si>
  <si>
    <t>'961zIUyY8PduOMRR','</t>
  </si>
  <si>
    <t>6GR4KEqNFUAuaLOe</t>
  </si>
  <si>
    <t>','0',2000,'00:00:00','0000-00-00',0,0,0,0,0,0,0,0,0,0,0,0,'QWVIOWCUF2AZKT','00:00:00','2021-9-4',0,0,'QWVIOS88F2AZKT','QWYI36BU9KVTQO','0','0','1','1','1','1','1','1','1','1','1','0',0;</t>
  </si>
  <si>
    <t>'f44P4Si7lsxv5iYO','</t>
  </si>
  <si>
    <t>tAmoFbG4E2HHPwO0</t>
  </si>
  <si>
    <t>','0',1600,'00:00:00','0000-00-00',0,0,0,0,0,0,0,0,0,0,0,0,'QWVIOWCUF2AZKT','00:00:00','2021-9-4',0,0,'QWVIOS88F2AZKT','QWYI36BU9KVTQO','0','0','1','1','1','1','1','1','1','1','1','0',0;</t>
  </si>
  <si>
    <t>'lwnOVTObLC4Idgsm','</t>
  </si>
  <si>
    <t>a7jfaXF5d4VnnJu8</t>
  </si>
  <si>
    <t>','0',9700,'00:00:00','0000-00-00',0,0,0,0,0,0,0,0,0,0,0,0,'QWVIOWCUF2AZKT','00:00:00','2021-9-4',0,0,'QWVIOS88F2AZKT','QWYI36BU9KVTQO','0','0','1','1','1','1','1','1','1','1','1','0',0;</t>
  </si>
  <si>
    <t>'aiudmnA6T9269P8A','</t>
  </si>
  <si>
    <t>ywyONMVc13kY1D9n</t>
  </si>
  <si>
    <t>','0',900,'00:00:00','0000-00-00',0,0,0,0,0,0,0,0,0,0,0,0,'QWVIOWCUF2AZKT','00:00:00','2021-8-20',0,0,'QWVIOS88F2AZKT','QWYI36BU9KVTQO','0','0','1','1','1','1','1','1','1','1','1','0',0;</t>
  </si>
  <si>
    <t>'SgmM2EzTvltMmtT9','</t>
  </si>
  <si>
    <t>RFzAKwmYbvi71eZj</t>
  </si>
  <si>
    <t>','0',650,'00:00:00','0000-00-00',0,0,0,0,0,0,0,0,0,0,0,0,'QWVIOWCUF2AZKT','00:00:00','2021-9-3',0,0,'QWVIOS88F2AZKT','QWYI36BU9KVTQO','0','0','1','1','1','1','1','1','1','1','1','0',0;</t>
  </si>
  <si>
    <t>'ZZI3RwipycT0gjz3','</t>
  </si>
  <si>
    <t>sbiwZebqK1hYQg36</t>
  </si>
  <si>
    <t>','0',400,'00:00:00','0000-00-00',0,0,0,0,0,0,0,0,0,0,0,0,'QWVIOWCUF2AZKT','00:00:00','2021-8-19',0,0,'QWVIOS88F2AZKT','QWYI36BU9KVTQO','0','0','1','1','1','1','1','1','1','1','1','0',0;</t>
  </si>
  <si>
    <t>'eJBELyVwpCEJA2Jk','</t>
  </si>
  <si>
    <t>Wo514oowltxVMUgs</t>
  </si>
  <si>
    <t>','0',1800,'00:00:00','0000-00-00',0,0,0,0,0,0,0,0,0,0,0,0,'QWVIOWCUF2AZKT','00:00:00','2021-9-4',0,0,'QWVIOS88F2AZKT','QWYI36BU9KVTQO','0','0','1','1','1','1','1','1','1','1','1','0',0;</t>
  </si>
  <si>
    <t>'bxdpIkqFmjHDzeYV','</t>
  </si>
  <si>
    <t>I2Qw41G7IrbLKhPi</t>
  </si>
  <si>
    <t>','0',2350,'00:00:00','0000-00-00',0,0,0,0,0,0,0,0,0,0,0,0,'QWVIOWCUF2AZKT','00:00:00','2021-9-10',0,0,'QWVIOS88F2AZKT','QWYI36BU9KVTQO','0','0','1','1','1','1','1','1','1','1','1','0',0;</t>
  </si>
  <si>
    <t>'QdKMa3A0nnUzZ3l2','</t>
  </si>
  <si>
    <t>jpKYIwLtcxLeXorE</t>
  </si>
  <si>
    <t>','0',7500,'00:00:00','0000-00-00',0,0,0,0,0,0,0,0,0,0,0,0,'QWVIOWCUF2AZKT','00:00:00','2021-9-10',0,0,'QWVIOS88F2AZKT','QWYI36BU9KVTQO','0','0','1','1','1','1','1','1','1','1','1','0',0;</t>
  </si>
  <si>
    <t>'Qo8xFFLfiYFKKwVc','</t>
  </si>
  <si>
    <t>uCstVgDIjdVf16Y6</t>
  </si>
  <si>
    <t>','0',2200,'00:00:00','0000-00-00',0,0,0,0,0,0,0,0,0,0,0,0,'QWVIOWCUF2AZKT','00:00:00','2021-9-10',0,0,'QWVIOS88F2AZKT','QWYI36BU9KVTQO','0','0','1','1','1','1','1','1','1','1','1','0',0;</t>
  </si>
  <si>
    <t>'l6OEMxl19Ryw8ar8','</t>
  </si>
  <si>
    <t>ovgTOCFq42xkcFOg</t>
  </si>
  <si>
    <t>','0',2500,'00:00:00','0000-00-00',0,0,0,0,0,0,0,0,0,0,0,0,'QWVIOWCUF2AZKT','00:00:00','2021-9-10',0,0,'QWVIOS88F2AZKT','QWYI36BU9KVTQO','0','0','1','1','1','1','1','1','1','1','1','0',0;</t>
  </si>
  <si>
    <t>'W9wJRT38sZFDORkx','</t>
  </si>
  <si>
    <t>GGXkqASIkNur46mV</t>
  </si>
  <si>
    <t>','0',2300,'00:00:00','0000-00-00',0,0,0,0,0,0,0,0,0,0,0,0,'QWVIOWCUF2AZKT','00:00:00','2021-9-10',0,0,'QWVIOS88F2AZKT','QWYI36BU9KVTQO','0','0','1','1','1','1','1','1','1','1','1','0',0;</t>
  </si>
  <si>
    <t>'C2iz0XlhQia0kshe','</t>
  </si>
  <si>
    <t>NYkzwsJ5kmSloHfx</t>
  </si>
  <si>
    <t>','0',3500,'00:00:00','0000-00-00',0,0,0,0,0,0,0,0,0,0,0,0,'QWVIOWCUF2AZKT','00:00:00','2021-9-10',0,0,'QWVIOS88F2AZKT','QWYI36BU9KVTQO','0','0','1','1','1','1','1','1','1','1','1','0',0;</t>
  </si>
  <si>
    <t>'K77IQ8Nt3lRwpf4P','</t>
  </si>
  <si>
    <t>0sJMNhsNH8dYwoMd</t>
  </si>
  <si>
    <t>','0',500,'00:00:00','0000-00-00',0,0,0,0,0,0,0,0,0,0,0,0,'QWVIOWCUF2AZKT','00:00:00','2021-9-10',0,0,'QWVIOS88F2AZKT','QWYI36BU9KVTQO','0','0','1','1','1','1','1','1','1','1','1','0',0;</t>
  </si>
  <si>
    <t>'SMg3TmmgZ3jUElMx','</t>
  </si>
  <si>
    <t>ylvQOEfIiXPtfPvK</t>
  </si>
  <si>
    <t>','0',3160,'00:00:00','0000-00-00',0,0,0,0,0,0,0,0,0,0,0,0,'QWVIOWCUF2AZKT','00:00:00','2021-9-10',0,0,'QWVIOS88F2AZKT','QWYI36BU9KVTQO','0','0','1','1','1','1','1','1','1','1','1','0',0;</t>
  </si>
  <si>
    <t>'uFddqwNlKAJB10zB','</t>
  </si>
  <si>
    <t>OdhVs1AkEGjyqZVY</t>
  </si>
  <si>
    <t>'RTTJdN7xVMpwV1oK','</t>
  </si>
  <si>
    <t>lVkbCMf7PevFjJ2K</t>
  </si>
  <si>
    <t>','0',4900,'00:00:00','0000-00-00',0,0,0,0,0,0,0,0,0,0,0,0,'QWVIOWCUF2AZKT','00:00:00','2021-9-10',0,0,'QWVIOS88F2AZKT','QWYI36BU9KVTQO','0','0','1','1','1','1','1','1','1','1','1','0',0;</t>
  </si>
  <si>
    <t>'74gEVsAN5vNcYk2H','</t>
  </si>
  <si>
    <t>JyA6Z26W8HvFgICl</t>
  </si>
  <si>
    <t>'NtYr3rnL2YEr5xEg','</t>
  </si>
  <si>
    <t>rh0AnBktObXSwCam</t>
  </si>
  <si>
    <t>'lGhvObtae3N2hkZx','</t>
  </si>
  <si>
    <t>8tYBSzAQvpAV284N</t>
  </si>
  <si>
    <t>','0',2730,'00:00:00','0000-00-00',0,0,0,0,0,0,0,0,0,0,0,0,'QWVIOWCUF2AZKT','00:00:00','2021-9-10',0,0,'QWVIOS88F2AZKT','QWYI36BU9KVTQO','0','0','1','1','1','1','1','1','1','1','1','0',0;</t>
  </si>
  <si>
    <t>'2fDcuxDCkuy87cm8','</t>
  </si>
  <si>
    <t>IVBRzMbTBp34k6xk</t>
  </si>
  <si>
    <t>','0',2600,'00:00:00','0000-00-00',0,0,0,0,0,0,0,0,0,0,0,0,'QWVIOWCUF2AZKT','00:00:00','2021-9-10',0,0,'QWVIOS88F2AZKT','QWYI36BU9KVTQO','0','0','1','1','1','1','1','1','1','1','1','0',0;</t>
  </si>
  <si>
    <t>'1KCA8LGa0t3vgMiz','</t>
  </si>
  <si>
    <t>MWP0mWw1gcqbmqTe</t>
  </si>
  <si>
    <t>','0',8165,'00:00:00','0000-00-00',0,0,0,0,0,0,0,0,0,0,0,0,'QWVIOWCUF2AZKT','00:00:00','2021-9-10',0,0,'QWVIOS88F2AZKT','QWYI36BU9KVTQO','0','0','1','1','1','1','1','1','1','1','1','0',0;</t>
  </si>
  <si>
    <t>'TcLaA2893Ol6PG1r','</t>
  </si>
  <si>
    <t>QimECORIwZ67hwwT</t>
  </si>
  <si>
    <t>'Ieb9vfJCziZTcJGc','</t>
  </si>
  <si>
    <t>iWuzw3ajDhLRh3hD</t>
  </si>
  <si>
    <t>','0',10000,'00:00:00','0000-00-00',0,0,0,0,0,0,0,0,0,0,0,0,'QWVIOWCUF2AZKT','00:00:00','2021-9-10',0,0,'QWVIOS88F2AZKT','QWYI36BU9KVTQO','0','0','1','1','1','1','1','1','1','1','1','0',0;</t>
  </si>
  <si>
    <t>'hmnbhgDLQ5J5cGEj','</t>
  </si>
  <si>
    <t>SAZMX9tBlrxXFDyw</t>
  </si>
  <si>
    <t>','0',3100,'00:00:00','0000-00-00',0,0,0,0,0,0,0,0,0,0,0,0,'QWVIOWCUF2AZKT','00:00:00','2021-9-10',0,0,'QWVIOS88F2AZKT','QWYI36BU9KVTQO','0','0','1','1','1','1','1','1','1','1','1','0',0;</t>
  </si>
  <si>
    <t>'PTbdTI3Zwynykmx4','</t>
  </si>
  <si>
    <t>qgeMpWJlOtcwNPfB</t>
  </si>
  <si>
    <t>','0',2900,'00:00:00','0000-00-00',0,0,0,0,0,0,0,0,0,0,0,0,'QWVIOWCUF2AZKT','00:00:00','2021-9-10',0,0,'QWVIOS88F2AZKT','QWYI36BU9KVTQO','0','0','1','1','1','1','1','1','1','1','1','0',0;</t>
  </si>
  <si>
    <t>'X4kwP5giyTDqQ5nM','</t>
  </si>
  <si>
    <t>C9QoZZ9QofnJjFRX</t>
  </si>
  <si>
    <t>'O6mmBwanEAi4oT6D','</t>
  </si>
  <si>
    <t>z3BPKzOzvxD1Kuq0</t>
  </si>
  <si>
    <t>'5Q9NDvySeT9czkV8','</t>
  </si>
  <si>
    <t>xfzBTla0iKjTLm4e</t>
  </si>
  <si>
    <t>','0',3400,'00:00:00','0000-00-00',0,0,0,0,0,0,0,0,0,0,0,0,'QWVIOWCUF2AZKT','00:00:00','2021-9-10',0,0,'QWVIOS88F2AZKT','QWYI36BU9KVTQO','0','0','1','1','1','1','1','1','1','1','1','0',0;</t>
  </si>
  <si>
    <t>'fgpqxB7X2W9ypjqZ','</t>
  </si>
  <si>
    <t>rO7tE6OA0gpKqRck</t>
  </si>
  <si>
    <t>','0',1800,'00:00:00','0000-00-00',0,0,0,0,0,0,0,0,0,0,0,0,'QWVIOWCUF2AZKT','00:00:00','2021-9-10',0,0,'QWVIOS88F2AZKT','QWYI36BU9KVTQO','0','0','1','1','1','1','1','1','1','1','1','0',0;</t>
  </si>
  <si>
    <t>'6urhk8pWkV3pgvIQ','</t>
  </si>
  <si>
    <t>q29Syh58gpupo3vZ</t>
  </si>
  <si>
    <t>','0',4000,'00:00:00','0000-00-00',0,0,0,0,0,0,0,0,0,0,0,0,'QWVIOWCUF2AZKT','00:00:00','2021-9-10',0,0,'QWVIOS88F2AZKT','QWYI36BU9KVTQO','0','0','1','1','1','1','1','1','1','1','1','0',0;</t>
  </si>
  <si>
    <t>'UgxOT9wrArJ9DwgJ','</t>
  </si>
  <si>
    <t>zbBx7RADmxS9NUEY</t>
  </si>
  <si>
    <t>','0',685,'00:00:00','0000-00-00',0,0,0,0,0,0,0,0,0,0,0,0,'QWVIOWCUF2AZKT','00:00:00','2021-9-9',0,0,'QWVIOS88F2AZKT','QWYI36BU9KVTQO','0','0','1','1','1','1','1','1','1','1','1','0',0;</t>
  </si>
  <si>
    <t>'spUgvebWGvAAZKhR','</t>
  </si>
  <si>
    <t>VKyeJk7mT4KxEvQp</t>
  </si>
  <si>
    <t>'ny6m8TgSA4tlL9KF','</t>
  </si>
  <si>
    <t>ZcYtJ5a1Ouw3WZ6m</t>
  </si>
  <si>
    <t>','0',2800,'00:00:00','0000-00-00',0,0,0,0,0,0,0,0,0,0,0,0,'QWVIOWCUF2AZKT','00:00:00','2021-9-10',0,0,'QWVIOS88F2AZKT','QWYI36BU9KVTQO','0','0','1','1','1','1','1','1','1','1','1','0',0;</t>
  </si>
  <si>
    <t>'hNfNKXVASJ5ZvZ77','</t>
  </si>
  <si>
    <t>c0SO36hdhSaMRRWU</t>
  </si>
  <si>
    <t>','0',600,'00:00:00','0000-00-00',0,0,0,0,0,0,0,0,0,0,0,0,'QWVIOWCUF2AZKT','00:00:00','2021-8-14',0,0,'QWVIOS88F2AZKT','QWYI36BU9KVTQO','0','0','1','1','1','1','1','1','1','1','1','0',0;</t>
  </si>
  <si>
    <t>'JWnsH0NglYGLu2Fq','</t>
  </si>
  <si>
    <t>K5OoCPCvGSe7tf71</t>
  </si>
  <si>
    <t>'Ps5InWOaOHNR9BGu','</t>
  </si>
  <si>
    <t>I0ouRshoFSnzrsra</t>
  </si>
  <si>
    <t>','0',5700,'00:00:00','0000-00-00',0,0,0,0,0,0,0,0,0,0,0,0,'QWVIOWCUF2AZKT','00:00:00','2021-9-3',0,0,'QWVIOS88F2AZKT','QWYI36BU9KVTQO','0','0','1','1','1','1','1','1','1','1','1','0',0;</t>
  </si>
  <si>
    <t>'GsZKCRIYFpyA7pDS','</t>
  </si>
  <si>
    <t>Lrq0ReR56SoucenR</t>
  </si>
  <si>
    <t>'5IrooNtqPKTGcf9r','</t>
  </si>
  <si>
    <t>Gh6Wku17LtcQlcu2</t>
  </si>
  <si>
    <t>','0',2900,'00:00:00','0000-00-00',0,0,0,0,0,0,0,0,0,0,0,0,'QWVIOWCUF2AZKT','00:00:00','2021-9-3',0,0,'QWVIOS88F2AZKT','QWYI36BU9KVTQO','0','0','1','1','1','1','1','1','1','1','1','0',0;</t>
  </si>
  <si>
    <t>'gez3d7i8fa3slovv','</t>
  </si>
  <si>
    <t>Dc4N6aYtcAsiGbG5</t>
  </si>
  <si>
    <t>','0',3300,'00:00:00','0000-00-00',0,0,0,0,0,0,0,0,0,0,0,0,'QWVIOWCUF2AZKT','00:00:00','2021-9-4',0,0,'QWVIOS88F2AZKT','QWYI36BU9KVTQO','0','0','1','1','1','1','1','1','1','1','1','0',0;</t>
  </si>
  <si>
    <t>'GDyrrrSD1k6qOMQz','</t>
  </si>
  <si>
    <t>40oAE8AkHAyDUmve</t>
  </si>
  <si>
    <t>','0',2900,'00:00:00','0000-00-00',0,0,0,0,0,0,0,0,0,0,0,0,'QWVIOWCUF2AZKT','00:00:00','2021-9-4',0,0,'QWVIOS88F2AZKT','QWYI36BU9KVTQO','0','0','1','1','1','1','1','1','1','1','1','0',0;</t>
  </si>
  <si>
    <t>'qXeYcECZA3sgd26Z','</t>
  </si>
  <si>
    <t>WoQL7FhIN1gQ4nEm</t>
  </si>
  <si>
    <t>'sWOHjXmIbBznymQO','</t>
  </si>
  <si>
    <t>E4TvgRpJ0ylBCkyo</t>
  </si>
  <si>
    <t>','0',2300,'00:00:00','0000-00-00',0,0,0,0,0,0,0,0,0,0,0,0,'QWVIOWCUF2AZKT','00:00:00','2021-9-3',0,0,'QWVIOS88F2AZKT','QWYI36BU9KVTQO','0','0','1','1','1','1','1','1','1','1','1','0',0;</t>
  </si>
  <si>
    <t>'6dD0Wpw1gvwzes59','</t>
  </si>
  <si>
    <t>V7VY2JJh3IgAlo11</t>
  </si>
  <si>
    <t>'3MLlD0ogwFj3hZVy','</t>
  </si>
  <si>
    <t>bDojl1w7kox1gzMc</t>
  </si>
  <si>
    <t>','0',3900,'00:00:00','0000-00-00',0,0,0,0,0,0,0,0,0,0,0,0,'QWVIOWCUF2AZKT','00:00:00','2021-9-3',0,0,'QWVIOS88F2AZKT','QWYI36BU9KVTQO','0','0','1','1','1','1','1','1','1','1','1','0',0;</t>
  </si>
  <si>
    <t>'GDh3aYO4cowrmq8w','</t>
  </si>
  <si>
    <t>CCIqzHy6kwCKKBea</t>
  </si>
  <si>
    <t>'mvdogAwXBYhCLgQ6','</t>
  </si>
  <si>
    <t>vOPGvcxICeLr2O8S</t>
  </si>
  <si>
    <t>'6Dggyy7XtHZTJ8yR','</t>
  </si>
  <si>
    <t>YRzVBESRWuCXgUhp</t>
  </si>
  <si>
    <t>','0',5600,'00:00:00','0000-00-00',0,0,0,0,0,0,0,0,0,0,0,0,'QWVIOWCUF2AZKT','00:00:00','2021-9-3',0,0,'QWVIOS88F2AZKT','QWYI36BU9KVTQO','0','0','1','1','1','1','1','1','1','1','1','0',0;</t>
  </si>
  <si>
    <t>'wlRJHGeowZR7LBIc','</t>
  </si>
  <si>
    <t>MeqU8jgCLaZU3o74</t>
  </si>
  <si>
    <t>'rSUEIAn8uR6CK07a','</t>
  </si>
  <si>
    <t>GWcA5IN76noXN8bA</t>
  </si>
  <si>
    <t>'Q5DUEB4RY2CqJizj','</t>
  </si>
  <si>
    <t>bwExhTpEJKi8zYgU</t>
  </si>
  <si>
    <t>','0',200,'00:00:00','0000-00-00',0,0,0,0,0,0,0,0,0,0,0,0,'QWVIOWCUF2AZKT','00:00:00','2021-9-4',0,0,'QWVIOS88F2AZKT','QWYI36BU9KVTQO','0','0','1','1','1','1','1','1','1','1','1','0',0;</t>
  </si>
  <si>
    <t>'6QnRqwLT6ELesFC2','</t>
  </si>
  <si>
    <t>J9E3lUlbXqiGFI64</t>
  </si>
  <si>
    <t>','0',400,'00:00:00','0000-00-00',0,0,0,0,0,0,0,0,0,0,0,0,'QWVIOWCUF2AZKT','00:00:00','2021-9-3',0,0,'QWVIOS88F2AZKT','QWYI36BU9KVTQO','0','0','1','1','1','1','1','1','1','1','1','0',0;</t>
  </si>
  <si>
    <t>'akcTmw18MrOSljT1','</t>
  </si>
  <si>
    <t>SmwR4OaEnIg9loWR</t>
  </si>
  <si>
    <t>','0',1900,'00:00:00','0000-00-00',0,0,0,0,0,0,0,0,0,0,0,0,'QWVIOWCUF2AZKT','00:00:00','2021-9-10',0,0,'QWVIOS88F2AZKT','QWYI36BU9KVTQO','0','0','1','1','1','1','1','1','1','1','1','0',0;</t>
  </si>
  <si>
    <t>'k5MvI6VanGwog4uP','</t>
  </si>
  <si>
    <t>e3OowvRwBgYmqPcy</t>
  </si>
  <si>
    <t>','0',3000,'00:00:00','0000-00-00',0,0,0,0,0,0,0,0,0,0,0,0,'QWVIOWCUF2AZKT','00:00:00','2021-5-25',0,0,'QWVIOS88F2AZKT','QWYI36BU9KVTQO','0','0','1','1','1','1','1','1','1','1','1','0',0;</t>
  </si>
  <si>
    <t>'RiU4zvKlDvh8qDqs','</t>
  </si>
  <si>
    <t>Mi8SKjjsJYH2TQ0N</t>
  </si>
  <si>
    <t>'PT4O42VAyQkkVk5Z','</t>
  </si>
  <si>
    <t>V6aZXdnXWVEXMmlF</t>
  </si>
  <si>
    <t>','0',1200,'00:00:00','0000-00-00',0,0,0,0,0,0,0,0,0,0,0,0,'QWVIOWCUF2AZKT','00:00:00','2021-8-20',0,0,'QWVIOS88F2AZKT','QWYI36BU9KVTQO','0','0','1','1','1','1','1','1','1','1','1','0',0;</t>
  </si>
  <si>
    <t>'XgOow8eJmvcvAJuc','</t>
  </si>
  <si>
    <t>ZNZWOjoMZo6To9wm</t>
  </si>
  <si>
    <t>'IkVCVTxpAVqtpY4k','</t>
  </si>
  <si>
    <t>o82KUqiF1ffwcHD1</t>
  </si>
  <si>
    <t>'LIB8E0IO4AEBjtnV','</t>
  </si>
  <si>
    <t>KyJOZJ0K00Mksd9P</t>
  </si>
  <si>
    <t>','0',5500,'00:00:00','0000-00-00',0,0,0,0,0,0,0,0,0,0,0,0,'QWVIOWCUF2AZKT','00:00:00','2021-9-3',0,0,'QWVIOS88F2AZKT','QWYI36BU9KVTQO','0','0','1','1','1','1','1','1','1','1','1','0',0;</t>
  </si>
  <si>
    <t>'GJrjPMtGqHq1gr35','</t>
  </si>
  <si>
    <t>EUkFmMY1SJLraUEG</t>
  </si>
  <si>
    <t>','0',1700,'00:00:00','0000-00-00',0,0,0,0,0,0,0,0,0,0,0,0,'QWVIOWCUF2AZKT','00:00:00','2021-7-23',0,0,'QWVIOS88F2AZKT','QWYI36BU9KVTQO','0','0','1','1','1','1','1','1','1','1','1','0',0;</t>
  </si>
  <si>
    <t>'SLZZxlcJMfMYf9Yx','</t>
  </si>
  <si>
    <t>nUKYYPACiS3SCmw0</t>
  </si>
  <si>
    <t>','0',6200,'00:00:00','0000-00-00',0,0,0,0,0,0,0,0,0,0,0,0,'QWVIOWCUF2AZKT','00:00:00','2021-9-4',0,0,'QWVIOS88F2AZKT','QWYI36BU9KVTQO','0','0','1','1','1','1','1','1','1','1','1','0',0;</t>
  </si>
  <si>
    <t>'YbjejxyxVbVhASSV','</t>
  </si>
  <si>
    <t>Yg94Ss2UkOyP9j8Y</t>
  </si>
  <si>
    <t>'REAx5NDisRXum95S','</t>
  </si>
  <si>
    <t>cfwSEjV2IZqpW30X</t>
  </si>
  <si>
    <t>'U51Fhh86MuWJZx35','</t>
  </si>
  <si>
    <t>edyYwc4gvV3614A0</t>
  </si>
  <si>
    <t>'cKmoroYXqzrtxvs7','</t>
  </si>
  <si>
    <t>SpG0dRlRYu2TSG7m</t>
  </si>
  <si>
    <t>','0',3400,'00:00:00','0000-00-00',0,0,0,0,0,0,0,0,0,0,0,0,'QWVIOWCUF2AZKT','00:00:00','2021-9-4',0,0,'QWVIOS88F2AZKT','QWYI36BU9KVTQO','0','0','1','1','1','1','1','1','1','1','1','0',0;</t>
  </si>
  <si>
    <t>'2NVXw8K4qtbvVbTx','</t>
  </si>
  <si>
    <t>2U9BT5dGKqjeXw64</t>
  </si>
  <si>
    <t>'uuxYzhc118F7OjzN','</t>
  </si>
  <si>
    <t>BbKPlLfbcDbN8zYM</t>
  </si>
  <si>
    <t>'PIxhlfzK1GHd0BqR','</t>
  </si>
  <si>
    <t>nrDLDFFQjbNjZP0y</t>
  </si>
  <si>
    <t>','0',2300,'00:00:00','0000-00-00',0,0,0,0,0,0,0,0,0,0,0,0,'QWVIOWCUF2AZKT','00:00:00','2021-9-4',0,0,'QWVIOS88F2AZKT','QWYI36BU9KVTQO','0','0','1','1','1','1','1','1','1','1','1','0',0;</t>
  </si>
  <si>
    <t>'lzv1eUbrKYnK5LoW','</t>
  </si>
  <si>
    <t>N7AMHtwq7PA09sRn</t>
  </si>
  <si>
    <t>'Q9w1m6mct1l7vBdf','</t>
  </si>
  <si>
    <t>VsVSFa039y0r5p7h</t>
  </si>
  <si>
    <t>','0',1850,'00:00:00','0000-00-00',0,0,0,0,0,0,0,0,0,0,0,0,'QWVIOWCUF2AZKT','00:00:00','2021-9-4',0,0,'QWVIOS88F2AZKT','QWYI36BU9KVTQO','0','0','1','1','1','1','1','1','1','1','1','0',0;</t>
  </si>
  <si>
    <t>'EnojL2D4i0GSthpi','</t>
  </si>
  <si>
    <t>95KSYLQRnjGKXr4Q</t>
  </si>
  <si>
    <t>','0',1200,'00:00:00','0000-00-00',0,0,0,0,0,0,0,0,0,0,0,0,'QWVIOWCUF2AZKT','00:00:00','2021-9-4',0,0,'QWVIOS88F2AZKT','QWYI36BU9KVTQO','0','0','1','1','1','1','1','1','1','1','1','0',0;</t>
  </si>
  <si>
    <t>'687HzzbkLWfFtcF7','</t>
  </si>
  <si>
    <t>2js4YFE67LKi12r3</t>
  </si>
  <si>
    <t>','0',2100,'00:00:00','0000-00-00',0,0,0,0,0,0,0,0,0,0,0,0,'QWVIOWCUF2AZKT','00:00:00','2021-9-4',0,0,'QWVIOS88F2AZKT','QWYI36BU9KVTQO','0','0','1','1','1','1','1','1','1','1','1','0',0;</t>
  </si>
  <si>
    <t>'GWeXpwMmEnq1OuZP','</t>
  </si>
  <si>
    <t>Hy7zMXh65LEBe6uM</t>
  </si>
  <si>
    <t>','0',3000,'00:00:00','0000-00-00',0,0,0,0,0,0,0,0,0,0,0,0,'QWVIOWCUF2AZKT','00:00:00','2021-9-4',0,0,'QWVIOS88F2AZKT','QWYI36BU9KVTQO','0','0','1','1','1','1','1','1','1','1','1','0',0;</t>
  </si>
  <si>
    <t>'tB4AfOTiOam4xh73','</t>
  </si>
  <si>
    <t>GB12CSwilh0vJ48D</t>
  </si>
  <si>
    <t>','0',1300,'00:00:00','0000-00-00',0,0,0,0,0,0,0,0,0,0,0,0,'QWVIOWCUF2AZKT','00:00:00','2021-9-4',0,0,'QWVIOS88F2AZKT','QWYI36BU9KVTQO','0','0','1','1','1','1','1','1','1','1','1','0',0;</t>
  </si>
  <si>
    <t>'ZgWlBWlfxjjDG4Xi','</t>
  </si>
  <si>
    <t>TYFhmHlHNaGfU2d7</t>
  </si>
  <si>
    <t>','0',4600,'00:00:00','0000-00-00',0,0,0,0,0,0,0,0,0,0,0,0,'QWVIOWCUF2AZKT','00:00:00','2021-9-4',0,0,'QWVIOS88F2AZKT','QWYI36BU9KVTQO','0','0','1','1','1','1','1','1','1','1','1','0',0;</t>
  </si>
  <si>
    <t>'udoDSUQukMlcD3dK','</t>
  </si>
  <si>
    <t>'QZ698sACsP1mbTjU','</t>
  </si>
  <si>
    <t>','0',700,'00:00:00','0000-00-00',0,0,0,0,0,0,0,0,0,0,0,0,'QWVIOWCUF2AZKT','00:00:00','2021-9-20',0,0,'QWVIOS88F2AZKT','QWYI36BU9KVTQO','0','0','1','1','1','1','1','1','1','1','1','0',0;</t>
  </si>
  <si>
    <t>'Fq7Na9wPk9gM01JX','</t>
  </si>
  <si>
    <t>'F5EolcdrP3lmneYM','</t>
  </si>
  <si>
    <t>','0',9300,'00:00:00','0000-00-00',0,0,0,0,0,0,0,0,0,0,0,0,'QWVIOWCUF2AZKT','00:00:00','2021-9-20',0,0,'QWVIOS88F2AZKT','QWYI36BU9KVTQO','0','0','1','1','1','1','1','1','1','1','1','0',0;</t>
  </si>
  <si>
    <t>'PIfUxjWpTmFO17su','</t>
  </si>
  <si>
    <t>','0',6900,'00:00:00','0000-00-00',0,0,0,0,0,0,0,0,0,0,0,0,'QWVIOWCUF2AZKT','00:00:00','2021-9-20',0,0,'QWVIOS88F2AZKT','QWYI36BU9KVTQO','0','0','1','1','1','1','1','1','1','1','1','0',0;</t>
  </si>
  <si>
    <t>'90Bg4PT7dp4GOCR1','</t>
  </si>
  <si>
    <t>'TO3CyndGxwWnuSfd','</t>
  </si>
  <si>
    <t>'BQPkcnjqWWV3wAS4','</t>
  </si>
  <si>
    <t>'ETMw86EClh606Ok9','</t>
  </si>
  <si>
    <t>'cdLVzKr2Q35feSSP','</t>
  </si>
  <si>
    <t>'E1jUWEsJbygs4LQQ','</t>
  </si>
  <si>
    <t>','0',8000,'00:00:00','0000-00-00',0,0,0,0,0,0,0,0,0,0,0,0,'QWVIOWCUF2AZKT','00:00:00','2021-9-20',0,0,'QWVIOS88F2AZKT','QWYI36BU9KVTQO','0','0','1','1','1','1','1','1','1','1','1','0',0;</t>
  </si>
  <si>
    <t>'3GEfREr68iXpue6Q','</t>
  </si>
  <si>
    <t>'aukLCVzTfrGTjit7','</t>
  </si>
  <si>
    <t>'mAKz8O1hvWcrAQBT','</t>
  </si>
  <si>
    <t>'p8EgVolq3sVj3fxZ','</t>
  </si>
  <si>
    <t>'eVcYMgCX19CAgy3x','</t>
  </si>
  <si>
    <t>','0',6850,'00:00:00','0000-00-00',0,0,0,0,0,0,0,0,0,0,0,0,'QWVIOWCUF2AZKT','00:00:00','2021-9-20',0,0,'QWVIOS88F2AZKT','QWYI36BU9KVTQO','0','0','1','1','1','1','1','1','1','1','1','0',0;</t>
  </si>
  <si>
    <t>'xrrosiDaaTUf9eDB','</t>
  </si>
  <si>
    <t>','0',1150,'00:00:00','0000-00-00',0,0,0,0,0,0,0,0,0,0,0,0,'QWVIOWCUF2AZKT','00:00:00','2021-9-20',0,0,'QWVIOS88F2AZKT','QWYI36BU9KVTQO','0','0','1','1','1','1','1','1','1','1','1','0',0;</t>
  </si>
  <si>
    <t>'epOxFZvw6p1QGNaz','</t>
  </si>
  <si>
    <t>','0',9800,'00:00:00','0000-00-00',0,0,0,0,0,0,0,0,0,0,0,0,'QWVIOWCUF2AZKT','00:00:00','2021-9-20',0,0,'QWVIOS88F2AZKT','QWYI36BU9KVTQO','0','0','1','1','1','1','1','1','1','1','1','0',0;</t>
  </si>
  <si>
    <t>'MBAyNYIKSmWtMGv9','</t>
  </si>
  <si>
    <t>','0',3150,'00:00:00','0000-00-00',0,0,0,0,0,0,0,0,0,0,0,0,'QWVIOWCUF2AZKT','00:00:00','2021-9-20',0,0,'QWVIOS88F2AZKT','QWYI36BU9KVTQO','0','0','1','1','1','1','1','1','1','1','1','0',0;</t>
  </si>
  <si>
    <t>'ThAQzpNG6BoB0pT7','</t>
  </si>
  <si>
    <t>'KcOLQsXKlvgb39zK','</t>
  </si>
  <si>
    <t>','0',10100,'00:00:00','0000-00-00',0,0,0,0,0,0,0,0,0,0,0,0,'QWVIOWCUF2AZKT','00:00:00','2021-9-20',0,0,'QWVIOS88F2AZKT','QWYI36BU9KVTQO','0','0','1','1','1','1','1','1','1','1','1','0',0;</t>
  </si>
  <si>
    <t>'bWkIBZckyzocp50B','</t>
  </si>
  <si>
    <t>'xN38N1TpXT7dcezo','</t>
  </si>
  <si>
    <t>'i8Er5k1cENi8sD7p','</t>
  </si>
  <si>
    <t>','0',10700,'00:00:00','0000-00-00',0,0,0,0,0,0,0,0,0,0,0,0,'QWVIOWCUF2AZKT','00:00:00','2021-9-20',0,0,'QWVIOS88F2AZKT','QWYI36BU9KVTQO','0','0','1','1','1','1','1','1','1','1','1','0',0;</t>
  </si>
  <si>
    <t>'Hau91uz163kzcten','</t>
  </si>
  <si>
    <t>','0',16000,'00:00:00','0000-00-00',0,0,0,0,0,0,0,0,0,0,0,0,'QWVIOWCUF2AZKT','00:00:00','2021-9-20',0,0,'QWVIOS88F2AZKT','QWYI36BU9KVTQO','0','0','1','1','1','1','1','1','1','1','1','0',0;</t>
  </si>
  <si>
    <t>'aZrqKl2Jiw3yxBNg','</t>
  </si>
  <si>
    <t>'5giL9hpsR9aawTsu','</t>
  </si>
  <si>
    <t>'HRjd6vrSRQPSpU49','</t>
  </si>
  <si>
    <t>','0',11000,'00:00:00','0000-00-00',0,0,0,0,0,0,0,0,0,0,0,0,'QWVIOWCUF2AZKT','00:00:00','2021-9-20',0,0,'QWVIOS88F2AZKT','QWYI36BU9KVTQO','0','0','1','1','1','1','1','1','1','1','1','0',0;</t>
  </si>
  <si>
    <t>'PpqtpkQxakBLsdgB','</t>
  </si>
  <si>
    <t>','0',1950,'00:00:00','0000-00-00',0,0,0,0,0,0,0,0,0,0,0,0,'QWVIOWCUF2AZKT','00:00:00','2021-9-20',0,0,'QWVIOS88F2AZKT','QWYI36BU9KVTQO','0','0','1','1','1','1','1','1','1','1','1','0',0;</t>
  </si>
  <si>
    <t>'3N7TrwzeRc7mm9KT','</t>
  </si>
  <si>
    <t>'LSBIygKbHhkuVzhp','</t>
  </si>
  <si>
    <t>'yuJDDrL0Ut6xShXn','</t>
  </si>
  <si>
    <t>'8szUcJb8LyLBWzcJ','</t>
  </si>
  <si>
    <t>'rQs7EchzqlwXYpgY','</t>
  </si>
  <si>
    <t>','0',1785,'00:00:00','0000-00-00',0,0,0,0,0,0,0,0,0,0,0,0,'QWVIOWCUF2AZKT','00:00:00','2021-9-20',0,0,'QWVIOS88F2AZKT','QWYI36BU9KVTQO','0','0','1','1','1','1','1','1','1','1','1','0',0;</t>
  </si>
  <si>
    <t>'QY04qVkHUibfZMdw','</t>
  </si>
  <si>
    <t>','0',400,'00:00:00','0000-00-00',0,0,0,0,0,0,0,0,0,0,0,0,'QWVIOWCUF2AZKT','00:00:00','2021-9-20',0,0,'QWVIOS88F2AZKT','QWYI36BU9KVTQO','0','0','1','1','1','1','1','1','1','1','1','0',0;</t>
  </si>
  <si>
    <t>'5RogXmtVNKXVAA9h','</t>
  </si>
  <si>
    <t>'Qdi1xFMeToOJMIXv','</t>
  </si>
  <si>
    <t>'zZQEw8xx2i8csZiB','</t>
  </si>
  <si>
    <t>'D740j0T593oPHz4N','</t>
  </si>
  <si>
    <t>','0',7700,'00:00:00','0000-00-00',0,0,0,0,0,0,0,0,0,0,0,0,'QWVIOWCUF2AZKT','00:00:00','2021-9-20',0,0,'QWVIOS88F2AZKT','QWYI36BU9KVTQO','0','0','1','1','1','1','1','1','1','1','1','0',0;</t>
  </si>
  <si>
    <t>'jpEHHvJ9PsbxIlc8','</t>
  </si>
  <si>
    <t>'WjL1pq2lEw3HdjUK','</t>
  </si>
  <si>
    <t>','0',4650,'00:00:00','0000-00-00',0,0,0,0,0,0,0,0,0,0,0,0,'QWVIOWCUF2AZKT','00:00:00','2021-9-20',0,0,'QWVIOS88F2AZKT','QWYI36BU9KVTQO','0','0','1','1','1','1','1','1','1','1','1','0',0;</t>
  </si>
  <si>
    <t>'eXARVeNUfomBmlpu','</t>
  </si>
  <si>
    <t>'T9LN2DoBvj9inwUF','</t>
  </si>
  <si>
    <t>'A3o55xxKscxq0wND','</t>
  </si>
  <si>
    <t>'FW1fycRbHqgZ21W5','</t>
  </si>
  <si>
    <t>'xZR5vtfFhpGXYww5','</t>
  </si>
  <si>
    <t>','0',8600,'00:00:00','0000-00-00',0,0,0,0,0,0,0,0,0,0,0,0,'QWVIOWCUF2AZKT','00:00:00','2021-9-20',0,0,'QWVIOS88F2AZKT','QWYI36BU9KVTQO','0','0','1','1','1','1','1','1','1','1','1','0',0;</t>
  </si>
  <si>
    <t>'L5WfzFzkYuQDfbFN','</t>
  </si>
  <si>
    <t>'2XpQYIs14GdJ1b8t','</t>
  </si>
  <si>
    <t>'nY5t9VieWUUkb1Qd','</t>
  </si>
  <si>
    <t>','0',12200,'00:00:00','0000-00-00',0,0,0,0,0,0,0,0,0,0,0,0,'QWVIOWCUF2AZKT','00:00:00','2021-9-20',0,0,'QWVIOS88F2AZKT','QWYI36BU9KVTQO','0','0','1','1','1','1','1','1','1','1','1','0',0;</t>
  </si>
  <si>
    <t>'nETR3ITaFcLLrNil','</t>
  </si>
  <si>
    <t>','0',13900,'00:00:00','0000-00-00',0,0,0,0,0,0,0,0,0,0,0,0,'QWVIOWCUF2AZKT','00:00:00','2021-9-20',0,0,'QWVIOS88F2AZKT','QWYI36BU9KVTQO','0','0','1','1','1','1','1','1','1','1','1','0',0;</t>
  </si>
  <si>
    <t>'0GiSUhMpE75sG9cF','</t>
  </si>
  <si>
    <t>'9odlywbyHPQ1EP3x','</t>
  </si>
  <si>
    <t>','0',8960,'00:00:00','0000-00-00',0,0,0,0,0,0,0,0,0,0,0,0,'QWVIOWCUF2AZKT','00:00:00','2021-9-20',0,0,'QWVIOS88F2AZKT','QWYI36BU9KVTQO','0','0','1','1','1','1','1','1','1','1','1','0',0;</t>
  </si>
  <si>
    <t>'wTHuBGGYWN9DT6Ry','</t>
  </si>
  <si>
    <t>'LLhEJ3UFNwwgKFNF','</t>
  </si>
  <si>
    <t>','0',6500,'00:00:00','0000-00-00',0,0,0,0,0,0,0,0,0,0,0,0,'QWVIOWCUF2AZKT','00:00:00','2021-9-20',0,0,'QWVIOS88F2AZKT','QWYI36BU9KVTQO','0','0','1','1','1','1','1','1','1','1','1','0',0;</t>
  </si>
  <si>
    <t>'ATux1TYVWF3TxSp2','</t>
  </si>
  <si>
    <t>','0',6000,'00:00:00','0000-00-00',0,0,0,0,0,0,0,0,0,0,0,0,'QWVIOWCUF2AZKT','00:00:00','2021-9-20',0,0,'QWVIOS88F2AZKT','QWYI36BU9KVTQO','0','0','1','1','1','1','1','1','1','1','1','0',0;</t>
  </si>
  <si>
    <t>'YQj3QBuzkKtgFkBZ','</t>
  </si>
  <si>
    <t>'8F5yPfWXtkn4JlQf','</t>
  </si>
  <si>
    <t>'3XhUaeOfD9MBW5Zn','</t>
  </si>
  <si>
    <t>'lNXOVezfoEj6Kz2J','</t>
  </si>
  <si>
    <t>','0',1000,'00:00:00','0000-00-00',0,0,0,0,0,0,0,0,0,0,0,0,'QWVIOWCUF2AZKT','00:00:00','2021-9-20',0,0,'QWVIOS88F2AZKT','QWYI36BU9KVTQO','0','0','1','1','1','1','1','1','1','1','1','0',0;</t>
  </si>
  <si>
    <t>'wWh3YTElzYEt5Ei1','</t>
  </si>
  <si>
    <t>'XC6xHJzyOsAn5ez8','</t>
  </si>
  <si>
    <t>'NCTn3Am2FQOyrLgc','</t>
  </si>
  <si>
    <t>'nukzU1Mu7EHplg3b','</t>
  </si>
  <si>
    <t>'H6fiSZsdoZbhHTHz','</t>
  </si>
  <si>
    <t>'Ir0E171Iw8f6NHay','</t>
  </si>
  <si>
    <t>'p9sX7AUPGE4tmtcr','</t>
  </si>
  <si>
    <t>','0',10600,'00:00:00','0000-00-00',0,0,0,0,0,0,0,0,0,0,0,0,'QWVIOWCUF2AZKT','00:00:00','2021-9-20',0,0,'QWVIOS88F2AZKT','QWYI36BU9KVTQO','0','0','1','1','1','1','1','1','1','1','1','0',0;</t>
  </si>
  <si>
    <t>'iSFdYO8ZUJeO9SJQ','</t>
  </si>
  <si>
    <t>'Nz5thfTJyYxFS4HP','</t>
  </si>
  <si>
    <t>'dlw3skeJ5Wnob0PM','</t>
  </si>
  <si>
    <t>'pFCPJCcBbWZQEkNA','</t>
  </si>
  <si>
    <t>','0',8050,'00:00:00','0000-00-00',0,0,0,0,0,0,0,0,0,0,0,0,'QWVIOWCUF2AZKT','00:00:00','2021-9-20',0,0,'QWVIOS88F2AZKT','QWYI36BU9KVTQO','0','0','1','1','1','1','1','1','1','1','1','0',0;</t>
  </si>
  <si>
    <t>'0l8sVNtQvw7OfHSE','</t>
  </si>
  <si>
    <t>','0',3050,'00:00:00','0000-00-00',0,0,0,0,0,0,0,0,0,0,0,0,'QWVIOWCUF2AZKT','00:00:00','2021-9-20',0,0,'QWVIOS88F2AZKT','QWYI36BU9KVTQO','0','0','1','1','1','1','1','1','1','1','1','0',0;</t>
  </si>
  <si>
    <t>'zdAlcoJIHqTzO77k','</t>
  </si>
  <si>
    <t>'Mk8pvn5qeCCKUVar','</t>
  </si>
  <si>
    <t>','0',13700,'00:00:00','0000-00-00',0,0,0,0,0,0,0,0,0,0,0,0,'QWVIOWCUF2AZKT','00:00:00','2021-9-20',0,0,'QWVIOS88F2AZKT','QWYI36BU9KVTQO','0','0','1','1','1','1','1','1','1','1','1','0',0;</t>
  </si>
  <si>
    <t>'0lOsgGLYaTk8dwAi','</t>
  </si>
  <si>
    <t>'OdkZLWH7LX4MyHJH','</t>
  </si>
  <si>
    <t>'pFB7M7UJublh42jb','</t>
  </si>
  <si>
    <t>'PL00DKEYUHyYkWsx','</t>
  </si>
  <si>
    <t>'kJoxyg0gAk9Barll','</t>
  </si>
  <si>
    <t>','0',14600,'00:00:00','0000-00-00',0,0,0,0,0,0,0,0,0,0,0,0,'QWVIOWCUF2AZKT','00:00:00','2021-9-21',0,0,'QWVIOS88F2AZKT','QWYI36BU9KVTQO','0','0','1','1','1','1','1','1','1','1','1','0',0;</t>
  </si>
  <si>
    <t>'kJMgB32i6DndTGBc','</t>
  </si>
  <si>
    <t>','0',1450,'00:00:00','0000-00-00',0,0,0,0,0,0,0,0,0,0,0,0,'QWVIOWCUF2AZKT','00:00:00','2021-9-21',0,0,'QWVIOS88F2AZKT','QWYI36BU9KVTQO','0','0','1','1','1','1','1','1','1','1','1','0',0;</t>
  </si>
  <si>
    <t>'dsHldp511lsnZh4Y','</t>
  </si>
  <si>
    <t>','0',7150,'00:00:00','0000-00-00',0,0,0,0,0,0,0,0,0,0,0,0,'QWVIOWCUF2AZKT','00:00:00','2021-9-21',0,0,'QWVIOS88F2AZKT','QWYI36BU9KVTQO','0','0','1','1','1','1','1','1','1','1','1','0',0;</t>
  </si>
  <si>
    <t>'ScxvH9E3QppLDCXp','</t>
  </si>
  <si>
    <t>','0',12600,'00:00:00','0000-00-00',0,0,0,0,0,0,0,0,0,0,0,0,'QWVIOWCUF2AZKT','00:00:00','2021-9-21',0,0,'QWVIOS88F2AZKT','QWYI36BU9KVTQO','0','0','1','1','1','1','1','1','1','1','1','0',0;</t>
  </si>
  <si>
    <t>'qF9oz0edGm7yWZCB','</t>
  </si>
  <si>
    <t>','0',7000,'00:00:00','0000-00-00',0,0,0,0,0,0,0,0,0,0,0,0,'QWVIOWCUF2AZKT','00:00:00','2021-9-21',0,0,'QWVIOS88F2AZKT','QWYI36BU9KVTQO','0','0','1','1','1','1','1','1','1','1','1','0',0;</t>
  </si>
  <si>
    <t>'OlYyiYjFXW932ED2','</t>
  </si>
  <si>
    <t>','0',8000,'00:00:00','0000-00-00',0,0,0,0,0,0,0,0,0,0,0,0,'QWVIOWCUF2AZKT','00:00:00','2021-9-21',0,0,'QWVIOS88F2AZKT','QWYI36BU9KVTQO','0','0','1','1','1','1','1','1','1','1','1','0',0;</t>
  </si>
  <si>
    <t>'4hg6ZydJNkGlrvLr','</t>
  </si>
  <si>
    <t>','0',7500,'00:00:00','0000-00-00',0,0,0,0,0,0,0,0,0,0,0,0,'QWVIOWCUF2AZKT','00:00:00','2021-9-21',0,0,'QWVIOS88F2AZKT','QWYI36BU9KVTQO','0','0','1','1','1','1','1','1','1','1','1','0',0;</t>
  </si>
  <si>
    <t>'lvMEBEBBAGdvHyPs','</t>
  </si>
  <si>
    <t>'KOPz3nTJxZJhbKmG','</t>
  </si>
  <si>
    <t>','0',9400,'00:00:00','0000-00-00',0,0,0,0,0,0,0,0,0,0,0,0,'QWVIOWCUF2AZKT','00:00:00','2021-9-21',0,0,'QWVIOS88F2AZKT','QWYI36BU9KVTQO','0','0','1','1','1','1','1','1','1','1','1','0',0;</t>
  </si>
  <si>
    <t>'V80BwsK3RTo5iOu4','</t>
  </si>
  <si>
    <t>','0',10000,'00:00:00','0000-00-00',0,0,0,0,0,0,0,0,0,0,0,0,'QWVIOWCUF2AZKT','00:00:00','2021-9-21',0,0,'QWVIOS88F2AZKT','QWYI36BU9KVTQO','0','0','1','1','1','1','1','1','1','1','1','0',0;</t>
  </si>
  <si>
    <t>'yxyV5vFRtsMNhtcb','</t>
  </si>
  <si>
    <t>','0',9200,'00:00:00','0000-00-00',0,0,0,0,0,0,0,0,0,0,0,0,'QWVIOWCUF2AZKT','00:00:00','2021-9-21',0,0,'QWVIOS88F2AZKT','QWYI36BU9KVTQO','0','0','1','1','1','1','1','1','1','1','1','0',0;</t>
  </si>
  <si>
    <t>'xAoKeABIFMHo09cJ','</t>
  </si>
  <si>
    <t>','0',800,'00:00:00','0000-00-00',0,0,0,0,0,0,0,0,0,0,0,0,'QWVIOWCUF2AZKT','00:00:00','2021-9-21',0,0,'QWVIOS88F2AZKT','QWYI36BU9KVTQO','0','0','1','1','1','1','1','1','1','1','1','0',0;</t>
  </si>
  <si>
    <t>'6KMd6gjRMHM8U3D0','</t>
  </si>
  <si>
    <t>','0',700,'00:00:00','0000-00-00',0,0,0,0,0,0,0,0,0,0,0,0,'QWVIOWCUF2AZKT','00:00:00','2021-9-21',0,0,'QWVIOS88F2AZKT','QWYI36BU9KVTQO','0','0','1','1','1','1','1','1','1','1','1','0',0;</t>
  </si>
  <si>
    <t>'oXeI85TTecAPbxIG','</t>
  </si>
  <si>
    <t>','0',1500,'00:00:00','0000-00-00',0,0,0,0,0,0,0,0,0,0,0,0,'QWVIOWCUF2AZKT','00:00:00','2021-9-21',0,0,'QWVIOS88F2AZKT','QWYI36BU9KVTQO','0','0','1','1','1','1','1','1','1','1','1','0',0;</t>
  </si>
  <si>
    <t>'JtWfnpMISMXqGbhB','</t>
  </si>
  <si>
    <t>','0',2050,'00:00:00','0000-00-00',0,0,0,0,0,0,0,0,0,0,0,0,'QWVIOWCUF2AZKT','00:00:00','2021-9-21',0,0,'QWVIOS88F2AZKT','QWYI36BU9KVTQO','0','0','1','1','1','1','1','1','1','1','1','0',0;</t>
  </si>
  <si>
    <t>'JY06mVhZCVnaLqUw','</t>
  </si>
  <si>
    <t>'I0rkWWb1etDLaqC7','</t>
  </si>
  <si>
    <t>'Y1p24ttrcItknfHl','</t>
  </si>
  <si>
    <t>','0',1050,'00:00:00','0000-00-00',0,0,0,0,0,0,0,0,0,0,0,0,'QWVIOWCUF2AZKT','00:00:00','2021-9-21',0,0,'QWVIOS88F2AZKT','QWYI36BU9KVTQO','0','0','1','1','1','1','1','1','1','1','1','0',0;</t>
  </si>
  <si>
    <t>'8ov5V04LdwsdGYGJ','</t>
  </si>
  <si>
    <t>'X65httxfH5mVJlLP','</t>
  </si>
  <si>
    <t>'c6WX0JkoQNjWukX8','</t>
  </si>
  <si>
    <t>','0',1300,'00:00:00','0000-00-00',0,0,0,0,0,0,0,0,0,0,0,0,'QWVIOWCUF2AZKT','00:00:00','2021-9-21',0,0,'QWVIOS88F2AZKT','QWYI36BU9KVTQO','0','0','1','1','1','1','1','1','1','1','1','0',0;</t>
  </si>
  <si>
    <t>'nEnKVyUroPnfyLdn','</t>
  </si>
  <si>
    <t>'nYedEbAUdRRqi87m','</t>
  </si>
  <si>
    <t>'VHgM9IBxyXNNhwaj','</t>
  </si>
  <si>
    <t>'1qsPwL03ndP3dxor','</t>
  </si>
  <si>
    <t>','0',2400,'00:00:00','0000-00-00',0,0,0,0,0,0,0,0,0,0,0,0,'QWVIOWCUF2AZKT','00:00:00','2021-9-21',0,0,'QWVIOS88F2AZKT','QWYI36BU9KVTQO','0','0','1','1','1','1','1','1','1','1','1','0',0;</t>
  </si>
  <si>
    <t>'kIIXMaBGcPXzg3Aq','</t>
  </si>
  <si>
    <t>','0',10100,'00:00:00','0000-00-00',0,0,0,0,0,0,0,0,0,0,0,0,'QWVIOWCUF2AZKT','00:00:00','2021-9-21',0,0,'QWVIOS88F2AZKT','QWYI36BU9KVTQO','0','0','1','1','1','1','1','1','1','1','1','0',0;</t>
  </si>
  <si>
    <t>'uuVkqAsqmSg3auHy','</t>
  </si>
  <si>
    <t>'UsfePnucqjUtp1m7','</t>
  </si>
  <si>
    <t>'hGd8athJEbgy1myS','</t>
  </si>
  <si>
    <t>'xamwVCQnvKsMA2iL','</t>
  </si>
  <si>
    <t>'AdCvnDn1eIdiYjce','</t>
  </si>
  <si>
    <t>','0',7400,'00:00:00','0000-00-00',0,0,0,0,0,0,0,0,0,0,0,0,'QWVIOWCUF2AZKT','00:00:00','2021-9-21',0,0,'QWVIOS88F2AZKT','QWYI36BU9KVTQO','0','0','1','1','1','1','1','1','1','1','1','0',0;</t>
  </si>
  <si>
    <t>'S65cbltJz6kBXwQS','</t>
  </si>
  <si>
    <t>','0',2300,'00:00:00','0000-00-00',0,0,0,0,0,0,0,0,0,0,0,0,'QWVIOWCUF2AZKT','00:00:00','2021-9-21',0,0,'QWVIOS88F2AZKT','QWYI36BU9KVTQO','0','0','1','1','1','1','1','1','1','1','1','0',0;</t>
  </si>
  <si>
    <t>'1XPNMc7zmBHlmfGg','</t>
  </si>
  <si>
    <t>'gNctxxelfoOk1h1B','</t>
  </si>
  <si>
    <t>'8e4L0gPTMMdP8HKS','</t>
  </si>
  <si>
    <t>','0',6550,'00:00:00','0000-00-00',0,0,0,0,0,0,0,0,0,0,0,0,'QWVIOWCUF2AZKT','00:00:00','2021-9-21',0,0,'QWVIOS88F2AZKT','QWYI36BU9KVTQO','0','0','1','1','1','1','1','1','1','1','1','0',0;</t>
  </si>
  <si>
    <t>'NmAObBAw3MfKVE4t','</t>
  </si>
  <si>
    <t>'KFHjZBxwMM6HgfPX','</t>
  </si>
  <si>
    <t>','0',10600,'00:00:00','0000-00-00',0,0,0,0,0,0,0,0,0,0,0,0,'QWVIOWCUF2AZKT','00:00:00','2021-9-21',0,0,'QWVIOS88F2AZKT','QWYI36BU9KVTQO','0','0','1','1','1','1','1','1','1','1','1','0',0;</t>
  </si>
  <si>
    <t>'LKckczAQTAv6ejFE','</t>
  </si>
  <si>
    <t>'lC5UH2RkRo5cM4YP','</t>
  </si>
  <si>
    <t>'c7inITSpMKAKXKRy','</t>
  </si>
  <si>
    <t>'1T70cpIYuyYMOJbr','</t>
  </si>
  <si>
    <t>'WPwF2Yio54kk6Fs8','</t>
  </si>
  <si>
    <t>','0',6000,'00:00:00','0000-00-00',0,0,0,0,0,0,0,0,0,0,0,0,'QWVIOWCUF2AZKT','00:00:00','2021-9-21',0,0,'QWVIOS88F2AZKT','QWYI36BU9KVTQO','0','0','1','1','1','1','1','1','1','1','1','0',0;</t>
  </si>
  <si>
    <t>'BebDlxM5q6JQHlbm','</t>
  </si>
  <si>
    <t>','0',5000,'00:00:00','0000-00-00',0,0,0,0,0,0,0,0,0,0,0,0,'QWVIOWCUF2AZKT','00:00:00','2021-9-21',0,0,'QWVIOS88F2AZKT','QWYI36BU9KVTQO','0','0','1','1','1','1','1','1','1','1','1','0',0;</t>
  </si>
  <si>
    <t>'EXIYIRgs1QW83KRv','</t>
  </si>
  <si>
    <t>','0',6900,'00:00:00','0000-00-00',0,0,0,0,0,0,0,0,0,0,0,0,'QWVIOWCUF2AZKT','00:00:00','2021-9-21',0,0,'QWVIOS88F2AZKT','QWYI36BU9KVTQO','0','0','1','1','1','1','1','1','1','1','1','0',0;</t>
  </si>
  <si>
    <t>'KMu5AeGTi236mJ37','</t>
  </si>
  <si>
    <t>','0',300,'00:00:00','0000-00-00',0,0,0,0,0,0,0,0,0,0,0,0,'QWVIOWCUF2AZKT','00:00:00','2021-9-21',0,0,'QWVIOS88F2AZKT','QWYI36BU9KVTQO','0','0','1','1','1','1','1','1','1','1','1','0',0;</t>
  </si>
  <si>
    <t>'g4tkU0m0iUZPTBuO','</t>
  </si>
  <si>
    <t>','0',2000,'00:00:00','0000-00-00',0,0,0,0,0,0,0,0,0,0,0,0,'QWVIOWCUF2AZKT','00:00:00','2021-9-7',0,0,'QWVIOS88F2AZKT','QWYI36BU9KVTQO','0','0','1','1','1','1','1','1','1','1','1','0',0;</t>
  </si>
  <si>
    <t>'FzYlndhalns8Rhlj','</t>
  </si>
  <si>
    <t>','0',800,'00:00:00','0000-00-00',0,0,0,0,0,0,0,0,0,0,0,0,'QWVIOWCUF2AZKT','00:00:00','2021-9-7',0,0,'QWVIOS88F2AZKT','QWYI36BU9KVTQO','0','0','1','1','1','1','1','1','1','1','1','0',0;</t>
  </si>
  <si>
    <t>'YxIp6vwLZZpjhB2W','</t>
  </si>
  <si>
    <t>','0',600,'00:00:00','0000-00-00',0,0,0,0,0,0,0,0,0,0,0,0,'QWVIOWCUF2AZKT','00:00:00','2021-9-7',0,0,'QWVIOS88F2AZKT','QWYI36BU9KVTQO','0','0','1','1','1','1','1','1','1','1','1','0',0;</t>
  </si>
  <si>
    <t>'Hi7Y1je5JRlke5BD','</t>
  </si>
  <si>
    <t>','0',9200,'00:00:00','0000-00-00',0,0,0,0,0,0,0,0,0,0,0,0,'QWVIOWCUF2AZKT','00:00:00','2021-8-16',0,0,'QWVIOS88F2AZKT','QWYI36BU9KVTQO','0','0','1','1','1','1','1','1','1','1','1','0',0;</t>
  </si>
  <si>
    <t>'SDCqOdUd66XArk1A','</t>
  </si>
  <si>
    <t>','0',10000,'00:00:00','0000-00-00',0,0,0,0,0,0,0,0,0,0,0,0,'QWVIOWCUF2AZKT','00:00:00','2021-8-27',0,0,'QWVIOS88F2AZKT','QWYI36BU9KVTQO','0','0','1','1','1','1','1','1','1','1','1','0',0;</t>
  </si>
  <si>
    <t>'IwPYz1s4kDXysuHn','</t>
  </si>
  <si>
    <t>','0',3750,'00:00:00','0000-00-00',0,0,0,0,0,0,0,0,0,0,0,0,'QWVIOWCUF2AZKT','00:00:00','2021-9-7',0,0,'QWVIOS88F2AZKT','QWYI36BU9KVTQO','0','0','1','1','1','1','1','1','1','1','1','0',0;</t>
  </si>
  <si>
    <t>'0KaUhGIyl30sFS2Z','</t>
  </si>
  <si>
    <t>','0',7200,'00:00:00','0000-00-00',0,0,0,0,0,0,0,0,0,0,0,0,'QWVIOWCUF2AZKT','00:00:00','2021-9-7',0,0,'QWVIOS88F2AZKT','QWYI36BU9KVTQO','0','0','1','1','1','1','1','1','1','1','1','0',0;</t>
  </si>
  <si>
    <t>'LO8NbhG84Ox5ib7p','</t>
  </si>
  <si>
    <t>','0',11000,'00:00:00','0000-00-00',0,0,0,0,0,0,0,0,0,0,0,0,'QWVIOWCUF2AZKT','00:00:00','2021-9-7',0,0,'QWVIOS88F2AZKT','QWYI36BU9KVTQO','0','0','1','1','1','1','1','1','1','1','1','0',0;</t>
  </si>
  <si>
    <t>'86r89Fxi9UuXhbQk','</t>
  </si>
  <si>
    <t>','0',6500,'00:00:00','0000-00-00',0,0,0,0,0,0,0,0,0,0,0,0,'QWVIOWCUF2AZKT','00:00:00','2021-9-14',0,0,'QWVIOS88F2AZKT','QWYI36BU9KVTQO','0','0','1','1','1','1','1','1','1','1','1','0',0;</t>
  </si>
  <si>
    <t>'wY2iDOEyFWxMdj7T','</t>
  </si>
  <si>
    <t>','0',9800,'00:00:00','0000-00-00',0,0,0,0,0,0,0,0,0,0,0,0,'QWVIOWCUF2AZKT','00:00:00','2021-9-7',0,0,'QWVIOS88F2AZKT','QWYI36BU9KVTQO','0','0','1','1','1','1','1','1','1','1','1','0',0;</t>
  </si>
  <si>
    <t>'a570OYqsXSsfcLFZ','</t>
  </si>
  <si>
    <t>','0',8900,'00:00:00','0000-00-00',0,0,0,0,0,0,0,0,0,0,0,0,'QWVIOWCUF2AZKT','00:00:00','2021-9-14',0,0,'QWVIOS88F2AZKT','QWYI36BU9KVTQO','0','0','1','1','1','1','1','1','1','1','1','0',0;</t>
  </si>
  <si>
    <t>'hCt3OaIUGvYNMmK7','</t>
  </si>
  <si>
    <t>','0',7700,'00:00:00','0000-00-00',0,0,0,0,0,0,0,0,0,0,0,0,'QWVIOWCUF2AZKT','00:00:00','2021-8-3',0,0,'QWVIOS88F2AZKT','QWYI36BU9KVTQO','0','0','1','1','1','1','1','1','1','1','1','0',0;</t>
  </si>
  <si>
    <t>'7x2jSiJzJOL2KSC4','</t>
  </si>
  <si>
    <t>','0',6200,'00:00:00','0000-00-00',0,0,0,0,0,0,0,0,0,0,0,0,'QWVIOWCUF2AZKT','00:00:00','2021-9-6',0,0,'QWVIOS88F2AZKT','QWYI36BU9KVTQO','0','0','1','1','1','1','1','1','1','1','1','0',0;</t>
  </si>
  <si>
    <t>'Bm6A0LZv1KsdtnVv','</t>
  </si>
  <si>
    <t>','0',6850,'00:00:00','0000-00-00',0,0,0,0,0,0,0,0,0,0,0,0,'QWVIOWCUF2AZKT','00:00:00','2021-8-17',0,0,'QWVIOS88F2AZKT','QWYI36BU9KVTQO','0','0','1','1','1','1','1','1','1','1','1','0',0;</t>
  </si>
  <si>
    <t>'YCbid6v6FAB8pU7k','</t>
  </si>
  <si>
    <t>','0',5200,'00:00:00','0000-00-00',0,0,0,0,0,0,0,0,0,0,0,0,'QWVIOWCUF2AZKT','00:00:00','2021-9-13',0,0,'QWVIOS88F2AZKT','QWYI36BU9KVTQO','0','0','1','1','1','1','1','1','1','1','1','0',0;</t>
  </si>
  <si>
    <t>'3pcT3JaQRfUQpG3E','</t>
  </si>
  <si>
    <t>'rRE7EbtKrf7inraD','</t>
  </si>
  <si>
    <t>','0',6000,'00:00:00','0000-00-00',0,0,0,0,0,0,0,0,0,0,0,0,'QWVIOWCUF2AZKT','00:00:00','2021-9-6',0,0,'QWVIOS88F2AZKT','QWYI36BU9KVTQO','0','0','1','1','1','1','1','1','1','1','1','0',0;</t>
  </si>
  <si>
    <t>'m97QZP9xAUR59Muf','</t>
  </si>
  <si>
    <t>','0',4400,'00:00:00','0000-00-00',0,0,0,0,0,0,0,0,0,0,0,0,'QWVIOWCUF2AZKT','00:00:00','2021-8-17',0,0,'QWVIOS88F2AZKT','QWYI36BU9KVTQO','0','0','1','1','1','1','1','1','1','1','1','0',0;</t>
  </si>
  <si>
    <t>'Nu7vaf4sNdcRY3cG','</t>
  </si>
  <si>
    <t>','0',4100,'00:00:00','0000-00-00',0,0,0,0,0,0,0,0,0,0,0,0,'QWVIOWCUF2AZKT','00:00:00','2021-9-14',0,0,'QWVIOS88F2AZKT','QWYI36BU9KVTQO','0','0','1','1','1','1','1','1','1','1','1','0',0;</t>
  </si>
  <si>
    <t>'FMdwsPGY9yyAystl','</t>
  </si>
  <si>
    <t>','0',2800,'00:00:00','0000-00-00',0,0,0,0,0,0,0,0,0,0,0,0,'QWVIOWCUF2AZKT','00:00:00','2021-9-7',0,0,'QWVIOS88F2AZKT','QWYI36BU9KVTQO','0','0','1','1','1','1','1','1','1','1','1','0',0;</t>
  </si>
  <si>
    <t>'DH4uUn7RSp1maWto','</t>
  </si>
  <si>
    <t>','0',2800,'00:00:00','0000-00-00',0,0,0,0,0,0,0,0,0,0,0,0,'QWVIOWCUF2AZKT','00:00:00','2021-9-14',0,0,'QWVIOS88F2AZKT','QWYI36BU9KVTQO','0','0','1','1','1','1','1','1','1','1','1','0',0;</t>
  </si>
  <si>
    <t>'moRbfbNRlqmi4XVp','</t>
  </si>
  <si>
    <t>','0',2600,'00:00:00','0000-00-00',0,0,0,0,0,0,0,0,0,0,0,0,'QWVIOWCUF2AZKT','00:00:00','2021-9-13',0,0,'QWVIOS88F2AZKT','QWYI36BU9KVTQO','0','0','1','1','1','1','1','1','1','1','1','0',0;</t>
  </si>
  <si>
    <t>'j074CiFt3yUXBf1m','</t>
  </si>
  <si>
    <t>'7tZAPGrZ2lPdOlPB','</t>
  </si>
  <si>
    <t>','0',600,'00:00:00','0000-00-00',0,0,0,0,0,0,0,0,0,0,0,0,'QWVIOWCUF2AZKT','00:00:00','2021-8-31',0,0,'QWVIOS88F2AZKT','QWYI36BU9KVTQO','0','0','1','1','1','1','1','1','1','1','1','0',0;</t>
  </si>
  <si>
    <t>'TnDOoQYA7dNkBTpe','</t>
  </si>
  <si>
    <t>'NbUS7S13ue42gL6a','</t>
  </si>
  <si>
    <t>','0',1000,'00:00:00','0000-00-00',0,0,0,0,0,0,0,0,0,0,0,0,'QWVIOWCUF2AZKT','00:00:00','2021-9-7',0,0,'QWVIOS88F2AZKT','QWYI36BU9KVTQO','0','0','1','1','1','1','1','1','1','1','1','0',0;</t>
  </si>
  <si>
    <t>'KufgHt4fReD8tSDz','</t>
  </si>
  <si>
    <t>','0',1700,'00:00:00','0000-00-00',0,0,0,0,0,0,0,0,0,0,0,0,'QWVIOWCUF2AZKT','00:00:00','2021-9-7',0,0,'QWVIOS88F2AZKT','QWYI36BU9KVTQO','0','0','1','1','1','1','1','1','1','1','1','0',0;</t>
  </si>
  <si>
    <t>'f6Q3f7ul7B0bpgWM','</t>
  </si>
  <si>
    <t>','0',1300,'00:00:00','0000-00-00',0,0,0,0,0,0,0,0,0,0,0,0,'QWVIOWCUF2AZKT','00:00:00','2021-9-7',0,0,'QWVIOS88F2AZKT','QWYI36BU9KVTQO','0','0','1','1','1','1','1','1','1','1','1','0',0;</t>
  </si>
  <si>
    <t>'ADEUEqEzqSsAGhLV','</t>
  </si>
  <si>
    <t>'E2eAbbydOl8jVXXE','</t>
  </si>
  <si>
    <t>','0',200,'00:00:00','0000-00-00',0,0,0,0,0,0,0,0,0,0,0,0,'QWVIOWCUF2AZKT','00:00:00','2021-7-19',0,0,'QWVIOS88F2AZKT','QWYI36BU9KVTQO','0','0','1','1','1','1','1','1','1','1','1','0',0;</t>
  </si>
  <si>
    <t>'WE4UYawZCl2SazPz','</t>
  </si>
  <si>
    <t>','0',1075,'00:00:00','0000-00-00',0,0,0,0,0,0,0,0,0,0,0,0,'QWVIOWCUF2AZKT','00:00:00','2021-4-5',0,0,'QWVIOS88F2AZKT','QWYI36BU9KVTQO','0','0','1','1','1','1','1','1','1','1','1','0',0;</t>
  </si>
  <si>
    <t>'bg08Fr6cY4vY518p','</t>
  </si>
  <si>
    <t>'yaJ3IPqoJtlP8aj1','</t>
  </si>
  <si>
    <t>'fjBjo9atxa0JCLvu','</t>
  </si>
  <si>
    <t>','0',1000,'00:00:00','0000-00-00',0,0,0,0,0,0,0,0,0,0,0,0,'QWVIOWCUF2AZKT','00:00:00','2021-5-10',0,0,'QWVIOS88F2AZKT','QWYI36BU9KVTQO','0','0','1','1','1','1','1','1','1','1','1','0',0;</t>
  </si>
  <si>
    <t>'YM29ua70RxD5wO38','</t>
  </si>
  <si>
    <t>','0',10000,'00:00:00','0000-00-00',0,0,0,0,0,0,0,0,0,0,0,0,'QWVIOWCUF2AZKT','00:00:00','2021-8-10',0,0,'QWVIOS88F2AZKT','QWYI36BU9KVTQO','0','0','1','1','1','1','1','1','1','1','1','0',0;</t>
  </si>
  <si>
    <t>'dqo31GUTJGDUy5qn','</t>
  </si>
  <si>
    <t>','0',8100,'00:00:00','0000-00-00',0,0,0,0,0,0,0,0,0,0,0,0,'QWVIOWCUF2AZKT','00:00:00','2021-8-17',0,0,'QWVIOS88F2AZKT','QWYI36BU9KVTQO','0','0','1','1','1','1','1','1','1','1','1','0',0;</t>
  </si>
  <si>
    <t>'UIDPsylaQZhFmMyp','</t>
  </si>
  <si>
    <t>','0',13650,'00:00:00','0000-00-00',0,0,0,0,0,0,0,0,0,0,0,0,'QWVIOWCUF2AZKT','00:00:00','2021-6-22',0,0,'QWVIOS88F2AZKT','QWYI36BU9KVTQO','0','0','1','1','1','1','1','1','1','1','1','0',0;</t>
  </si>
  <si>
    <t>'nRhqRyWMLclWXYtq','</t>
  </si>
  <si>
    <t>','0',9975,'00:00:00','0000-00-00',0,0,0,0,0,0,0,0,0,0,0,0,'QWVIOWCUF2AZKT','00:00:00','2021-9-7',0,0,'QWVIOS88F2AZKT','QWYI36BU9KVTQO','0','0','1','1','1','1','1','1','1','1','1','0',0;</t>
  </si>
  <si>
    <t>'TRB4i3G3cE7AnZqQ','</t>
  </si>
  <si>
    <t>','0',7850,'00:00:00','0000-00-00',0,0,0,0,0,0,0,0,0,0,0,0,'QWVIOWCUF2AZKT','00:00:00','2021-3-23',0,0,'QWVIOS88F2AZKT','QWYI36BU9KVTQO','0','0','1','1','1','1','1','1','1','1','1','0',0;</t>
  </si>
  <si>
    <t>'9w8To6s2Z49Fhice','</t>
  </si>
  <si>
    <t>','0',8900,'00:00:00','0000-00-00',0,0,0,0,0,0,0,0,0,0,0,0,'QWVIOWCUF2AZKT','00:00:00','2021-5-4',0,0,'QWVIOS88F2AZKT','QWYI36BU9KVTQO','0','0','1','1','1','1','1','1','1','1','1','0',0;</t>
  </si>
  <si>
    <t>'ZBuPgQYxVKLQmHYd','</t>
  </si>
  <si>
    <t>','0',17000,'00:00:00','0000-00-00',0,0,0,0,0,0,0,0,0,0,0,0,'QWVIOWCUF2AZKT','00:00:00','2021-8-10',0,0,'QWVIOS88F2AZKT','QWYI36BU9KVTQO','0','0','1','1','1','1','1','1','1','1','1','0',0;</t>
  </si>
  <si>
    <t>'mWM03nBxdRa6vS7L','</t>
  </si>
  <si>
    <t>','0',9750,'00:00:00','0000-00-00',0,0,0,0,0,0,0,0,0,0,0,0,'QWVIOWCUF2AZKT','00:00:00','2021-9-7',0,0,'QWVIOS88F2AZKT','QWYI36BU9KVTQO','0','0','1','1','1','1','1','1','1','1','1','0',0;</t>
  </si>
  <si>
    <t>'qZJOmAouLza2qhK2','</t>
  </si>
  <si>
    <t>','0',5100,'00:00:00','0000-00-00',0,0,0,0,0,0,0,0,0,0,0,0,'QWVIOWCUF2AZKT','00:00:00','2021-7-5',0,0,'QWVIOS88F2AZKT','QWYI36BU9KVTQO','0','0','1','1','1','1','1','1','1','1','1','0',0;</t>
  </si>
  <si>
    <t>'yfyS0TQCJFukhDxm','</t>
  </si>
  <si>
    <t>','0',2050,'00:00:00','0000-00-00',0,0,0,0,0,0,0,0,0,0,0,0,'QWVIOWCUF2AZKT','00:00:00','2021-8-3',0,0,'QWVIOS88F2AZKT','QWYI36BU9KVTQO','0','0','1','1','1','1','1','1','1','1','1','0',0;</t>
  </si>
  <si>
    <t>'4ainK0wy1zcY4EVT','</t>
  </si>
  <si>
    <t>','0',4000,'00:00:00','0000-00-00',0,0,0,0,0,0,0,0,0,0,0,0,'QWVIOWCUF2AZKT','00:00:00','2021-8-9',0,0,'QWVIOS88F2AZKT','QWYI36BU9KVTQO','0','0','1','1','1','1','1','1','1','1','1','0',0;</t>
  </si>
  <si>
    <t>'AtxMLKTHLAs5JWsy','</t>
  </si>
  <si>
    <t>','0',3850,'00:00:00','0000-00-00',0,0,0,0,0,0,0,0,0,0,0,0,'QWVIOWCUF2AZKT','00:00:00','2021-7-19',0,0,'QWVIOS88F2AZKT','QWYI36BU9KVTQO','0','0','1','1','1','1','1','1','1','1','1','0',0;</t>
  </si>
  <si>
    <t>'y37cqnXRs1KGrhYV','</t>
  </si>
  <si>
    <t>'zvZznbW3odE2DTWj','</t>
  </si>
  <si>
    <t>','0',5200,'00:00:00','0000-00-00',0,0,0,0,0,0,0,0,0,0,0,0,'QWVIOWCUF2AZKT','00:00:00','2021-9-7',0,0,'QWVIOS88F2AZKT','QWYI36BU9KVTQO','0','0','1','1','1','1','1','1','1','1','1','0',0;</t>
  </si>
  <si>
    <t>'xdbqNyr6j5OMmyRJ','</t>
  </si>
  <si>
    <t>','0',3950,'00:00:00','0000-00-00',0,0,0,0,0,0,0,0,0,0,0,0,'QWVIOWCUF2AZKT','00:00:00','2021-4-6',0,0,'QWVIOS88F2AZKT','QWYI36BU9KVTQO','0','0','1','1','1','1','1','1','1','1','1','0',0;</t>
  </si>
  <si>
    <t>'hhjmCpZuv9AOzicG','</t>
  </si>
  <si>
    <t>','0',6600,'00:00:00','0000-00-00',0,0,0,0,0,0,0,0,0,0,0,0,'QWVIOWCUF2AZKT','00:00:00','2021-9-7',0,0,'QWVIOS88F2AZKT','QWYI36BU9KVTQO','0','0','1','1','1','1','1','1','1','1','1','0',0;</t>
  </si>
  <si>
    <t>'agzfmG6321Ih9Jp6','</t>
  </si>
  <si>
    <t>','0',3800,'00:00:00','0000-00-00',0,0,0,0,0,0,0,0,0,0,0,0,'QWVIOWCUF2AZKT','00:00:00','2021-2-16',0,0,'QWVIOS88F2AZKT','QWYI36BU9KVTQO','0','0','1','1','1','1','1','1','1','1','1','0',0;</t>
  </si>
  <si>
    <t>'MYdEzFpfoExrdpkt','</t>
  </si>
  <si>
    <t>','0',11500,'00:00:00','0000-00-00',0,0,0,0,0,0,0,0,0,0,0,0,'QWVIOWCUF2AZKT','00:00:00','2021-9-7',0,0,'QWVIOS88F2AZKT','QWYI36BU9KVTQO','0','0','1','1','1','1','1','1','1','1','1','0',0;</t>
  </si>
  <si>
    <t>'NoumTSGeEiBDKweC','</t>
  </si>
  <si>
    <t>','0',9700,'00:00:00','0000-00-00',0,0,0,0,0,0,0,0,0,0,0,0,'QWVIOWCUF2AZKT','00:00:00','2021-8-10',0,0,'QWVIOS88F2AZKT','QWYI36BU9KVTQO','0','0','1','1','1','1','1','1','1','1','1','0',0;</t>
  </si>
  <si>
    <t>'vuwouny8WByXFWyL','</t>
  </si>
  <si>
    <t>','0',9525,'00:00:00','0000-00-00',0,0,0,0,0,0,0,0,0,0,0,0,'QWVIOWCUF2AZKT','00:00:00','2021-8-3',0,0,'QWVIOS88F2AZKT','QWYI36BU9KVTQO','0','0','1','1','1','1','1','1','1','1','1','0',0;</t>
  </si>
  <si>
    <t>'SpC9nyTD17CL0ntA','</t>
  </si>
  <si>
    <t>','0',8400,'00:00:00','0000-00-00',0,0,0,0,0,0,0,0,0,0,0,0,'QWVIOWCUF2AZKT','00:00:00','2021-9-7',0,0,'QWVIOS88F2AZKT','QWYI36BU9KVTQO','0','0','1','1','1','1','1','1','1','1','1','0',0;</t>
  </si>
  <si>
    <t>'zqCVKoO8GKUI6DiQ','</t>
  </si>
  <si>
    <t>'CqEdbj0oAHt1hqnh','</t>
  </si>
  <si>
    <t>','0',5300,'00:00:00','0000-00-00',0,0,0,0,0,0,0,0,0,0,0,0,'QWVIOWCUF2AZKT','00:00:00','2021-9-6',0,0,'QWVIOS88F2AZKT','QWYI36BU9KVTQO','0','0','1','1','1','1','1','1','1','1','1','0',0;</t>
  </si>
  <si>
    <t>'cWvbjDF1IMmDJkHg','</t>
  </si>
  <si>
    <t>','0',1800,'00:00:00','0000-00-00',0,0,0,0,0,0,0,0,0,0,0,0,'QWVIOWCUF2AZKT','00:00:00','2021-8-16',0,0,'QWVIOS88F2AZKT','QWYI36BU9KVTQO','0','0','1','1','1','1','1','1','1','1','1','0',0;</t>
  </si>
  <si>
    <t>'Yp83TFWIXCeWNQrL','</t>
  </si>
  <si>
    <t>'UCx0oZaRfALyLq59','</t>
  </si>
  <si>
    <t>','0',4600,'00:00:00','0000-00-00',0,0,0,0,0,0,0,0,0,0,0,0,'QWVIOWCUF2AZKT','00:00:00','2021-8-24',0,0,'QWVIOS88F2AZKT','QWYI36BU9KVTQO','0','0','1','1','1','1','1','1','1','1','1','0',0;</t>
  </si>
  <si>
    <t>'hTQZP8OnKC0hvwQW','</t>
  </si>
  <si>
    <t>','0',2000,'00:00:00','0000-00-00',0,0,0,0,0,0,0,0,0,0,0,0,'QWVIOWCUF2AZKT','00:00:00','2021-4-20',0,0,'QWVIOS88F2AZKT','QWYI36BU9KVTQO','0','0','1','1','1','1','1','1','1','1','1','0',0;</t>
  </si>
  <si>
    <t>'yw47AFYUUdVls9Dt','</t>
  </si>
  <si>
    <t>','0',3500,'00:00:00','0000-00-00',0,0,0,0,0,0,0,0,0,0,0,0,'QWVIOWCUF2AZKT','00:00:00','2021-9-7',0,0,'QWVIOS88F2AZKT','QWYI36BU9KVTQO','0','0','1','1','1','1','1','1','1','1','1','0',0;</t>
  </si>
  <si>
    <t>'AQV7TPH9oynw6SG3','</t>
  </si>
  <si>
    <t>','0',2900,'00:00:00','0000-00-00',0,0,0,0,0,0,0,0,0,0,0,0,'QWVIOWCUF2AZKT','00:00:00','2021-8-25',0,0,'QWVIOS88F2AZKT','QWYI36BU9KVTQO','0','0','1','1','1','1','1','1','1','1','1','0',0;</t>
  </si>
  <si>
    <t>'iC0iQmMf07N3Sb35','</t>
  </si>
  <si>
    <t>','0',8000,'00:00:00','0000-00-00',0,0,0,0,0,0,0,0,0,0,0,0,'QWVIOWCUF2AZKT','00:00:00','2021-8-9',0,0,'QWVIOS88F2AZKT','QWYI36BU9KVTQO','0','0','1','1','1','1','1','1','1','1','1','0',0;</t>
  </si>
  <si>
    <t>'vEetRjsTjXxCPSin','</t>
  </si>
  <si>
    <t>','0',7600,'00:00:00','0000-00-00',0,0,0,0,0,0,0,0,0,0,0,0,'QWVIOWCUF2AZKT','00:00:00','2021-9-7',0,0,'QWVIOS88F2AZKT','QWYI36BU9KVTQO','0','0','1','1','1','1','1','1','1','1','1','0',0;</t>
  </si>
  <si>
    <t>'EARe0UfOSHLrGkB0','</t>
  </si>
  <si>
    <t>','0',7600,'00:00:00','0000-00-00',0,0,0,0,0,0,0,0,0,0,0,0,'QWVIOWCUF2AZKT','00:00:00','2021-9-0',0,0,'QWVIOS88F2AZKT','QWYI36BU9KVTQO','0','0','1','1','1','1','1','1','1','1','1','0',0;</t>
  </si>
  <si>
    <t>'5AKISXCErRdwRVtw','</t>
  </si>
  <si>
    <t>'oyXGcaBMIuc8FEV9','</t>
  </si>
  <si>
    <t>','0',6100,'00:00:00','0000-00-00',0,0,0,0,0,0,0,0,0,0,0,0,'QWVIOWCUF2AZKT','00:00:00','2021-9-8',0,0,'QWVIOS88F2AZKT','QWYI36BU9KVTQO','0','0','1','1','1','1','1','1','1','1','1','0',0;</t>
  </si>
  <si>
    <t>'b9fN2Vh5Y8JHSR7K','</t>
  </si>
  <si>
    <t>','0',300,'00:00:00','0000-00-00',0,0,0,0,0,0,0,0,0,0,0,0,'QWVIOWCUF2AZKT','00:00:00','2021-9-8',0,0,'QWVIOS88F2AZKT','QWYI36BU9KVTQO','0','0','1','1','1','1','1','1','1','1','1','0',0;</t>
  </si>
  <si>
    <t>'7QznsEPvlIcbNedS','</t>
  </si>
  <si>
    <t>','0',3800,'00:00:00','0000-00-00',0,0,0,0,0,0,0,0,0,0,0,0,'QWVIOWCUF2AZKT','00:00:00','2021-9-8',0,0,'QWVIOS88F2AZKT','QWYI36BU9KVTQO','0','0','1','1','1','1','1','1','1','1','1','0',0;</t>
  </si>
  <si>
    <t>'0D1H9viqhvse3fCT','</t>
  </si>
  <si>
    <t>','0',3900,'00:00:00','0000-00-00',0,0,0,0,0,0,0,0,0,0,0,0,'QWVIOWCUF2AZKT','00:00:00','2021-9-8',0,0,'QWVIOS88F2AZKT','QWYI36BU9KVTQO','0','0','1','1','1','1','1','1','1','1','1','0',0;</t>
  </si>
  <si>
    <t>'H5a8ubtHyS4ATHws','</t>
  </si>
  <si>
    <t>','0',4000,'00:00:00','0000-00-00',0,0,0,0,0,0,0,0,0,0,0,0,'QWVIOWCUF2AZKT','00:00:00','2021-9-8',0,0,'QWVIOS88F2AZKT','QWYI36BU9KVTQO','0','0','1','1','1','1','1','1','1','1','1','0',0;</t>
  </si>
  <si>
    <t>'9fXHQZpZAqoAQSPV','</t>
  </si>
  <si>
    <t>','0',10500,'00:00:00','0000-00-00',0,0,0,0,0,0,0,0,0,0,0,0,'QWVIOWCUF2AZKT','00:00:00','2021-9-8',0,0,'QWVIOS88F2AZKT','QWYI36BU9KVTQO','0','0','1','1','1','1','1','1','1','1','1','0',0;</t>
  </si>
  <si>
    <t>'jFY7tLDkUttPzBXQ','</t>
  </si>
  <si>
    <t>','0',1350,'00:00:00','0000-00-00',0,0,0,0,0,0,0,0,0,0,0,0,'QWVIOWCUF2AZKT','00:00:00','2021-9-8',0,0,'QWVIOS88F2AZKT','QWYI36BU9KVTQO','0','0','1','1','1','1','1','1','1','1','1','0',0;</t>
  </si>
  <si>
    <t>'6AskPO936Tqtj5Lk','</t>
  </si>
  <si>
    <t>','0',4200,'00:00:00','0000-00-00',0,0,0,0,0,0,0,0,0,0,0,0,'QWVIOWCUF2AZKT','00:00:00','2021-9-8',0,0,'QWVIOS88F2AZKT','QWYI36BU9KVTQO','0','0','1','1','1','1','1','1','1','1','1','0',0;</t>
  </si>
  <si>
    <t>'wEbVQTY14pBn9xhG','</t>
  </si>
  <si>
    <t>'kpedcohZ6NUw1u20','</t>
  </si>
  <si>
    <t>','0',400,'00:00:00','0000-00-00',0,0,0,0,0,0,0,0,0,0,0,0,'QWVIOWCUF2AZKT','00:00:00','2021-9-8',0,0,'QWVIOS88F2AZKT','QWYI36BU9KVTQO','0','0','1','1','1','1','1','1','1','1','1','0',0;</t>
  </si>
  <si>
    <t>'u2XcSEv2yTysX658','</t>
  </si>
  <si>
    <t>','0',250,'00:00:00','0000-00-00',0,0,0,0,0,0,0,0,0,0,0,0,'QWVIOWCUF2AZKT','00:00:00','2021-9-8',0,0,'QWVIOS88F2AZKT','QWYI36BU9KVTQO','0','0','1','1','1','1','1','1','1','1','1','0',0;</t>
  </si>
  <si>
    <t>'JD6axGclCZss2ZgR','</t>
  </si>
  <si>
    <t>'T61tBijxWPgtVauq','</t>
  </si>
  <si>
    <t>'GcYfels9bveqCwMy','</t>
  </si>
  <si>
    <t>','0',7800,'00:00:00','0000-00-00',0,0,0,0,0,0,0,0,0,0,0,0,'QWVIOWCUF2AZKT','00:00:00','2021-9-8',0,0,'QWVIOS88F2AZKT','QWYI36BU9KVTQO','0','0','1','1','1','1','1','1','1','1','1','0',0;</t>
  </si>
  <si>
    <t>'NejGmlK3V2FdgUg4','</t>
  </si>
  <si>
    <t>','0',900,'00:00:00','0000-00-00',0,0,0,0,0,0,0,0,0,0,0,0,'QWVIOWCUF2AZKT','00:00:00','2021-9-8',0,0,'QWVIOS88F2AZKT','QWYI36BU9KVTQO','0','0','1','1','1','1','1','1','1','1','1','0',0;</t>
  </si>
  <si>
    <t>'Hk8IpfRoQgarmImL','</t>
  </si>
  <si>
    <t>','0',9220,'00:00:00','0000-00-00',0,0,0,0,0,0,0,0,0,0,0,0,'QWVIOWCUF2AZKT','00:00:00','2021-9-8',0,0,'QWVIOS88F2AZKT','QWYI36BU9KVTQO','0','0','1','1','1','1','1','1','1','1','1','0',0;</t>
  </si>
  <si>
    <t>'MqKFMw75M5nmGuZr','</t>
  </si>
  <si>
    <t>','0',11400,'00:00:00','0000-00-00',0,0,0,0,0,0,0,0,0,0,0,0,'QWVIOWCUF2AZKT','00:00:00','2021-9-8',0,0,'QWVIOS88F2AZKT','QWYI36BU9KVTQO','0','0','1','1','1','1','1','1','1','1','1','0',0;</t>
  </si>
  <si>
    <t>'QuBSFzsR4sqSHfrX','</t>
  </si>
  <si>
    <t>','0',12600,'00:00:00','0000-00-00',0,0,0,0,0,0,0,0,0,0,0,0,'QWVIOWCUF2AZKT','00:00:00','2021-9-8',0,0,'QWVIOS88F2AZKT','QWYI36BU9KVTQO','0','0','1','1','1','1','1','1','1','1','1','0',0;</t>
  </si>
  <si>
    <t>'3l2YfEfSr3Mf1Wzu','</t>
  </si>
  <si>
    <t>','0',9400,'00:00:00','0000-00-00',0,0,0,0,0,0,0,0,0,0,0,0,'QWVIOWCUF2AZKT','00:00:00','2021-9-8',0,0,'QWVIOS88F2AZKT','QWYI36BU9KVTQO','0','0','1','1','1','1','1','1','1','1','1','0',0;</t>
  </si>
  <si>
    <t>'QUu7wBBTQAvGYhsw','</t>
  </si>
  <si>
    <t>','0',12100,'00:00:00','0000-00-00',0,0,0,0,0,0,0,0,0,0,0,0,'QWVIOWCUF2AZKT','00:00:00','2021-9-8',0,0,'QWVIOS88F2AZKT','QWYI36BU9KVTQO','0','0','1','1','1','1','1','1','1','1','1','0',0;</t>
  </si>
  <si>
    <t>'ugr1DWvKfSCsV1oQ','</t>
  </si>
  <si>
    <t>','0',10400,'00:00:00','0000-00-00',0,0,0,0,0,0,0,0,0,0,0,0,'QWVIOWCUF2AZKT','00:00:00','2021-9-8',0,0,'QWVIOS88F2AZKT','QWYI36BU9KVTQO','0','0','1','1','1','1','1','1','1','1','1','0',0;</t>
  </si>
  <si>
    <t>'j98GJFyVKQpAI0t1','</t>
  </si>
  <si>
    <t>','0',9700,'00:00:00','0000-00-00',0,0,0,0,0,0,0,0,0,0,0,0,'QWVIOWCUF2AZKT','00:00:00','2021-9-8',0,0,'QWVIOS88F2AZKT','QWYI36BU9KVTQO','0','0','1','1','1','1','1','1','1','1','1','0',0;</t>
  </si>
  <si>
    <t>'ryFxsSD8WRtkSeu2','</t>
  </si>
  <si>
    <t>'IGrWNOCRNV6OF5BH','</t>
  </si>
  <si>
    <t>','0',6950,'00:00:00','0000-00-00',0,0,0,0,0,0,0,0,0,0,0,0,'QWVIOWCUF2AZKT','00:00:00','2021-9-8',0,0,'QWVIOS88F2AZKT','QWYI36BU9KVTQO','0','0','1','1','1','1','1','1','1','1','1','0',0;</t>
  </si>
  <si>
    <t>'YZW4GXwdMiDOEu43','</t>
  </si>
  <si>
    <t>'5w6R7A9sXpvJw3LH','</t>
  </si>
  <si>
    <t>'jLDWY7UhdBWy164r','</t>
  </si>
  <si>
    <t>','0',5550,'00:00:00','0000-00-00',0,0,0,0,0,0,0,0,0,0,0,0,'QWVIOWCUF2AZKT','00:00:00','2021-9-8',0,0,'QWVIOS88F2AZKT','QWYI36BU9KVTQO','0','0','1','1','1','1','1','1','1','1','1','0',0;</t>
  </si>
  <si>
    <t>'I9KhlOubttvYuusR','</t>
  </si>
  <si>
    <t>','0',9600,'00:00:00','0000-00-00',0,0,0,0,0,0,0,0,0,0,0,0,'QWVIOWCUF2AZKT','00:00:00','2021-9-8',0,0,'QWVIOS88F2AZKT','QWYI36BU9KVTQO','0','0','1','1','1','1','1','1','1','1','1','0',0;</t>
  </si>
  <si>
    <t>'UleXot5ubs7oRkgb','</t>
  </si>
  <si>
    <t>'mTnd2YyHBUABKtao','</t>
  </si>
  <si>
    <t>'DAIozG9l8PBWHSW4','</t>
  </si>
  <si>
    <t>','0',11300,'00:00:00','0000-00-00',0,0,0,0,0,0,0,0,0,0,0,0,'QWVIOWCUF2AZKT','00:00:00','2021-9-8',0,0,'QWVIOS88F2AZKT','QWYI36BU9KVTQO','0','0','1','1','1','1','1','1','1','1','1','0',0;</t>
  </si>
  <si>
    <t>'hmI5x41pwLtTHe7P','</t>
  </si>
  <si>
    <t>','0',11500,'00:00:00','0000-00-00',0,0,0,0,0,0,0,0,0,0,0,0,'QWVIOWCUF2AZKT','00:00:00','2021-9-8',0,0,'QWVIOS88F2AZKT','QWYI36BU9KVTQO','0','0','1','1','1','1','1','1','1','1','1','0',0;</t>
  </si>
  <si>
    <t>'YQ8fJ79MbXiS3d5i','</t>
  </si>
  <si>
    <t>'3GbwPTcyQK4PgUzA','</t>
  </si>
  <si>
    <t>','0',1000,'00:00:00','0000-00-00',0,0,0,0,0,0,0,0,0,0,0,0,'QWVIOWCUF2AZKT','00:00:00','2021-9-8',0,0,'QWVIOS88F2AZKT','QWYI36BU9KVTQO','0','0','1','1','1','1','1','1','1','1','1','0',0;</t>
  </si>
  <si>
    <t>'fvCEj39sYrtS0OwX','</t>
  </si>
  <si>
    <t>'4ZNcl9OjzhFQJME1','</t>
  </si>
  <si>
    <t>'p5hGOdQD36JpZqbM','</t>
  </si>
  <si>
    <t>','0',4100,'00:00:00','0000-00-00',0,0,0,0,0,0,0,0,0,0,0,0,'QWVIOWCUF2AZKT','00:00:00','2021-9-8',0,0,'QWVIOS88F2AZKT','QWYI36BU9KVTQO','0','0','1','1','1','1','1','1','1','1','1','0',0;</t>
  </si>
  <si>
    <t>'Dv1U16yegGEgDTJW','</t>
  </si>
  <si>
    <t>','0',1700,'00:00:00','0000-00-00',0,0,0,0,0,0,0,0,0,0,0,0,'QWVIOWCUF2AZKT','00:00:00','2021-9-8',0,0,'QWVIOS88F2AZKT','QWYI36BU9KVTQO','0','0','1','1','1','1','1','1','1','1','1','0',0;</t>
  </si>
  <si>
    <t>'Y22a3X0drKXHALTf','</t>
  </si>
  <si>
    <t>','0',5300,'00:00:00','0000-00-00',0,0,0,0,0,0,0,0,0,0,0,0,'QWVIOWCUF2AZKT','00:00:00','2021-9-8',0,0,'QWVIOS88F2AZKT','QWYI36BU9KVTQO','0','0','1','1','1','1','1','1','1','1','1','0',0;</t>
  </si>
  <si>
    <t>'9MHnsccLNcAEOkLF','</t>
  </si>
  <si>
    <t>'PHwGmXsYm7sq4C8y','</t>
  </si>
  <si>
    <t>','0',2200,'00:00:00','0000-00-00',0,0,0,0,0,0,0,0,0,0,0,0,'QWVIOWCUF2AZKT','00:00:00','2021-9-8',0,0,'QWVIOS88F2AZKT','QWYI36BU9KVTQO','0','0','1','1','1','1','1','1','1','1','1','0',0;</t>
  </si>
  <si>
    <t>'X4lNWY2aZPkRRWZk','</t>
  </si>
  <si>
    <t>','0',2100,'00:00:00','0000-00-00',0,0,0,0,0,0,0,0,0,0,0,0,'QWVIOWCUF2AZKT','00:00:00','2021-9-8',0,0,'QWVIOS88F2AZKT','QWYI36BU9KVTQO','0','0','1','1','1','1','1','1','1','1','1','0',0;</t>
  </si>
  <si>
    <t>'MkKRvyNxevuZskBS','</t>
  </si>
  <si>
    <t>'IHa5piShn4NaB6a3','</t>
  </si>
  <si>
    <t>'z7hRo85GYTJRVsRI','</t>
  </si>
  <si>
    <t>'Ga7RrqZVGZhZIQn3','</t>
  </si>
  <si>
    <t>','0',1100,'00:00:00','0000-00-00',0,0,0,0,0,0,0,0,0,0,0,0,'QWVIOWCUF2AZKT','00:00:00','2021-9-8',0,0,'QWVIOS88F2AZKT','QWYI36BU9KVTQO','0','0','1','1','1','1','1','1','1','1','1','0',0;</t>
  </si>
  <si>
    <t>'XmVgn946EwWmmS0y','</t>
  </si>
  <si>
    <t>','0',2250,'00:00:00','0000-00-00',0,0,0,0,0,0,0,0,0,0,0,0,'QWVIOWCUF2AZKT','00:00:00','2021-9-8',0,0,'QWVIOS88F2AZKT','QWYI36BU9KVTQO','0','0','1','1','1','1','1','1','1','1','1','0',0;</t>
  </si>
  <si>
    <t>'74buJ8tqq6WPlOcP','</t>
  </si>
  <si>
    <t>','0',1800,'00:00:00','0000-00-00',0,0,0,0,0,0,0,0,0,0,0,0,'QWVIOWCUF2AZKT','00:00:00','2021-9-8',0,0,'QWVIOS88F2AZKT','QWYI36BU9KVTQO','0','0','1','1','1','1','1','1','1','1','1','0',0;</t>
  </si>
  <si>
    <t>'9QuLsE81EBNAhd9L','</t>
  </si>
  <si>
    <t>','0',7600,'00:00:00','0000-00-00',0,0,0,0,0,0,0,0,0,0,0,0,'QWVIOWCUF2AZKT','00:00:00','2021-9-8',0,0,'QWVIOS88F2AZKT','QWYI36BU9KVTQO','0','0','1','1','1','1','1','1','1','1','1','0',0;</t>
  </si>
  <si>
    <t>'1HlJsFM3JouS89F5','</t>
  </si>
  <si>
    <t>'r1sBb4MXz1TM8rXS','</t>
  </si>
  <si>
    <t>','0',2850,'00:00:00','0000-00-00',0,0,0,0,0,0,0,0,0,0,0,0,'QWVIOWCUF2AZKT','00:00:00','2021-9-8',0,0,'QWVIOS88F2AZKT','QWYI36BU9KVTQO','0','0','1','1','1','1','1','1','1','1','1','0',0;</t>
  </si>
  <si>
    <t>'78mJv9gSUkJEmC6R','</t>
  </si>
  <si>
    <t>'vF9CCa1VIAxpS1Dv','</t>
  </si>
  <si>
    <t>','0',200,'00:00:00','0000-00-00',0,0,0,0,0,0,0,0,0,0,0,0,'QWVIOWCUF2AZKT','00:00:00','2021-9-8',0,0,'QWVIOS88F2AZKT','QWYI36BU9KVTQO','0','0','1','1','1','1','1','1','1','1','1','0',0;</t>
  </si>
  <si>
    <t>'N2XFvswdAVH4kOO5','</t>
  </si>
  <si>
    <t>'lKM54qdrYxjwomnj','</t>
  </si>
  <si>
    <t>','0',2600,'00:00:00','0000-00-00',0,0,0,0,0,0,0,0,0,0,0,0,'QWVIOWCUF2AZKT','00:00:00','2021-8-2',0,0,'QWVIOS88F2AZKT','QWYI36BU9KVTQO','0','0','1','1','1','1','1','1','1','1','1','0',0;</t>
  </si>
  <si>
    <t>'zJKPmKIg2CCongH2','</t>
  </si>
  <si>
    <t>','0',10900,'00:00:00','0000-00-00',0,0,0,0,0,0,0,0,0,0,0,0,'QWVIOWCUF2AZKT','00:00:00','2021-8-18',0,0,'QWVIOS88F2AZKT','QWYI36BU9KVTQO','0','0','1','1','1','1','1','1','1','1','1','0',0;</t>
  </si>
  <si>
    <t>'a5rkLbHjNLFITFF0','</t>
  </si>
  <si>
    <t>','0',31200,'00:00:00','0000-00-00',0,0,0,0,0,0,0,0,0,0,0,0,'QWVIOWCUF2AZKT','00:00:00','2021-9-2',0,0,'QWVIOS88F2AZKT','QWYI36BU9KVTQO','0','0','1','1','1','1','1','1','1','1','1','0',0;</t>
  </si>
  <si>
    <t>'JWKtV7OFhspldliE','</t>
  </si>
  <si>
    <t>','0',4950,'00:00:00','0000-00-00',0,0,0,0,0,0,0,0,0,0,0,0,'QWVIOWCUF2AZKT','00:00:00','2021-9-2',0,0,'QWVIOS88F2AZKT','QWYI36BU9KVTQO','0','0','1','1','1','1','1','1','1','1','1','0',0;</t>
  </si>
  <si>
    <t>'M8ILue3ocVN4nZrK','</t>
  </si>
  <si>
    <t>','0',4800,'00:00:00','0000-00-00',0,0,0,0,0,0,0,0,0,0,0,0,'QWVIOWCUF2AZKT','00:00:00','2021-8-18',0,0,'QWVIOS88F2AZKT','QWYI36BU9KVTQO','0','0','1','1','1','1','1','1','1','1','1','0',0;</t>
  </si>
  <si>
    <t>'qr3JzY4k5AbAaiQB','</t>
  </si>
  <si>
    <t>','0',10700,'00:00:00','0000-00-00',0,0,0,0,0,0,0,0,0,0,0,0,'QWVIOWCUF2AZKT','00:00:00','2021-9-2',0,0,'QWVIOS88F2AZKT','QWYI36BU9KVTQO','0','0','1','1','1','1','1','1','1','1','1','0',0;</t>
  </si>
  <si>
    <t>'OZRQfQ3RM5f6YPfl','</t>
  </si>
  <si>
    <t>','0',7850,'00:00:00','0000-00-00',0,0,0,0,0,0,0,0,0,0,0,0,'QWVIOWCUF2AZKT','00:00:00','2021-9-2',0,0,'QWVIOS88F2AZKT','QWYI36BU9KVTQO','0','0','1','1','1','1','1','1','1','1','1','0',0;</t>
  </si>
  <si>
    <t>'RLElHiBHOeSiWWHo','</t>
  </si>
  <si>
    <t>','0',10500,'00:00:00','0000-00-00',0,0,0,0,0,0,0,0,0,0,0,0,'QWVIOWCUF2AZKT','00:00:00','2021-8-4',0,0,'QWVIOS88F2AZKT','QWYI36BU9KVTQO','0','0','1','1','1','1','1','1','1','1','1','0',0;</t>
  </si>
  <si>
    <t>'zfQBiQXsOf7fRYag','</t>
  </si>
  <si>
    <t>','0',6600,'00:00:00','0000-00-00',0,0,0,0,0,0,0,0,0,0,0,0,'QWVIOWCUF2AZKT','00:00:00','2021-9-1',0,0,'QWVIOS88F2AZKT','QWYI36BU9KVTQO','0','0','1','1','1','1','1','1','1','1','1','0',0;</t>
  </si>
  <si>
    <t>'GQyFLwfeAbtRvYLy','</t>
  </si>
  <si>
    <t>','0',12700,'00:00:00','0000-00-00',0,0,0,0,0,0,0,0,0,0,0,0,'QWVIOWCUF2AZKT','00:00:00','2021-8-18',0,0,'QWVIOS88F2AZKT','QWYI36BU9KVTQO','0','0','1','1','1','1','1','1','1','1','1','0',0;</t>
  </si>
  <si>
    <t>'cVdCUe4akB86hqtn','</t>
  </si>
  <si>
    <t>','0',5100,'00:00:00','0000-00-00',0,0,0,0,0,0,0,0,0,0,0,0,'QWVIOWCUF2AZKT','00:00:00','2021-9-1',0,0,'QWVIOS88F2AZKT','QWYI36BU9KVTQO','0','0','1','1','1','1','1','1','1','1','1','0',0;</t>
  </si>
  <si>
    <t>'An6G7ri6AnrTDluo','</t>
  </si>
  <si>
    <t>','0',4900,'00:00:00','0000-00-00',0,0,0,0,0,0,0,0,0,0,0,0,'QWVIOWCUF2AZKT','00:00:00','2021-2-4',0,0,'QWVIOS88F2AZKT','QWYI36BU9KVTQO','0','0','1','1','1','1','1','1','1','1','1','0',0;</t>
  </si>
  <si>
    <t>'r5YzKrk7683cScoL','</t>
  </si>
  <si>
    <t>','0',4650,'00:00:00','0000-00-00',0,0,0,0,0,0,0,0,0,0,0,0,'QWVIOWCUF2AZKT','00:00:00','2021-9-1',0,0,'QWVIOS88F2AZKT','QWYI36BU9KVTQO','0','0','1','1','1','1','1','1','1','1','1','0',0;</t>
  </si>
  <si>
    <t>'Edb2FYmFaiKovfWm','</t>
  </si>
  <si>
    <t>','0',12550,'00:00:00','0000-00-00',0,0,0,0,0,0,0,0,0,0,0,0,'QWVIOWCUF2AZKT','00:00:00','2021-9-2',0,0,'QWVIOS88F2AZKT','QWYI36BU9KVTQO','0','0','1','1','1','1','1','1','1','1','1','0',0;</t>
  </si>
  <si>
    <t>'K3LEZlrFMXPmWjCP','</t>
  </si>
  <si>
    <t>'u8A2vrx6yK8T0phk','</t>
  </si>
  <si>
    <t>','0',12300,'00:00:00','0000-00-00',0,0,0,0,0,0,0,0,0,0,0,0,'QWVIOWCUF2AZKT','00:00:00','2021-8-19',0,0,'QWVIOS88F2AZKT','QWYI36BU9KVTQO','0','0','1','1','1','1','1','1','1','1','1','0',0;</t>
  </si>
  <si>
    <t>'1VSaLQzwUd0iwDdG','</t>
  </si>
  <si>
    <t>','0',11900,'00:00:00','0000-00-00',0,0,0,0,0,0,0,0,0,0,0,0,'QWVIOWCUF2AZKT','00:00:00','2021-8-18',0,0,'QWVIOS88F2AZKT','QWYI36BU9KVTQO','0','0','1','1','1','1','1','1','1','1','1','0',0;</t>
  </si>
  <si>
    <t>'AiJGlXRHEWXF0D89','</t>
  </si>
  <si>
    <t>','0',16500,'00:00:00','0000-00-00',0,0,0,0,0,0,0,0,0,0,0,0,'QWVIOWCUF2AZKT','00:00:00','2021-9-2',0,0,'QWVIOS88F2AZKT','QWYI36BU9KVTQO','0','0','1','1','1','1','1','1','1','1','1','0',0;</t>
  </si>
  <si>
    <t>'L5Nt4V0IuPB3Z7Mi','</t>
  </si>
  <si>
    <t>','0',12400,'00:00:00','0000-00-00',0,0,0,0,0,0,0,0,0,0,0,0,'QWVIOWCUF2AZKT','00:00:00','2021-9-2',0,0,'QWVIOS88F2AZKT','QWYI36BU9KVTQO','0','0','1','1','1','1','1','1','1','1','1','0',0;</t>
  </si>
  <si>
    <t>'LQAICHaillKJzZgt','</t>
  </si>
  <si>
    <t>','0',11900,'00:00:00','0000-00-00',0,0,0,0,0,0,0,0,0,0,0,0,'QWVIOWCUF2AZKT','00:00:00','2021-9-2',0,0,'QWVIOS88F2AZKT','QWYI36BU9KVTQO','0','0','1','1','1','1','1','1','1','1','1','0',0;</t>
  </si>
  <si>
    <t>'XgASJj3eYbh8M569','</t>
  </si>
  <si>
    <t>','0',4200,'00:00:00','0000-00-00',0,0,0,0,0,0,0,0,0,0,0,0,'QWVIOWCUF2AZKT','00:00:00','2021-9-1',0,0,'QWVIOS88F2AZKT','QWYI36BU9KVTQO','0','0','1','1','1','1','1','1','1','1','1','0',0;</t>
  </si>
  <si>
    <t>'oFLvYmJ2FApVKR1G','</t>
  </si>
  <si>
    <t>','0',8200,'00:00:00','0000-00-00',0,0,0,0,0,0,0,0,0,0,0,0,'QWVIOWCUF2AZKT','00:00:00','2021-8-18',0,0,'QWVIOS88F2AZKT','QWYI36BU9KVTQO','0','0','1','1','1','1','1','1','1','1','1','0',0;</t>
  </si>
  <si>
    <t>'vTmddLk0He7xaSCh','</t>
  </si>
  <si>
    <t>','0',10300,'00:00:00','0000-00-00',0,0,0,0,0,0,0,0,0,0,0,0,'QWVIOWCUF2AZKT','00:00:00','2021-9-1',0,0,'QWVIOS88F2AZKT','QWYI36BU9KVTQO','0','0','1','1','1','1','1','1','1','1','1','0',0;</t>
  </si>
  <si>
    <t>'HKeEzguUAYUfumTd','</t>
  </si>
  <si>
    <t>','0',5200,'00:00:00','0000-00-00',0,0,0,0,0,0,0,0,0,0,0,0,'QWVIOWCUF2AZKT','00:00:00','2021-9-1',0,0,'QWVIOS88F2AZKT','QWYI36BU9KVTQO','0','0','1','1','1','1','1','1','1','1','1','0',0;</t>
  </si>
  <si>
    <t>'9FpZr37TKUVXYQMx','</t>
  </si>
  <si>
    <t>'FYrpT7dWFTMCiakQ','</t>
  </si>
  <si>
    <t>'xT0IVmPeY8SESOLe','</t>
  </si>
  <si>
    <t>'YktIuAK4l671275I','</t>
  </si>
  <si>
    <t>'clT1I39a24tRDYEq','</t>
  </si>
  <si>
    <t>'lDJV7NcsgjINwBLj','</t>
  </si>
  <si>
    <t>'TEhzgWLzvT4d5y2c','</t>
  </si>
  <si>
    <t>'NG9n3Oqf2niC8q7W','</t>
  </si>
  <si>
    <t>'HhEDf21XMjvQAX2Z','</t>
  </si>
  <si>
    <t>'qMAWkeT2EaVdSMkQ','</t>
  </si>
  <si>
    <t>'lblcY8IGCRePNGfz','</t>
  </si>
  <si>
    <t>'IttjcQegqeGH63V0','</t>
  </si>
  <si>
    <t>'8CIxZ1nKAFd4EdFB','</t>
  </si>
  <si>
    <t>'cXJ8acfogvN6PNQt','</t>
  </si>
  <si>
    <t>'3LRgbPf0MhStMVUL','</t>
  </si>
  <si>
    <t>'0OqypEinCs4hllYs','</t>
  </si>
  <si>
    <t>'AKvUCNKvWaWXaM4h','</t>
  </si>
  <si>
    <t>'nhIFd1sSK6lBrZCu','</t>
  </si>
  <si>
    <t>'Z934arT0HOp0IsWr','</t>
  </si>
  <si>
    <t>'peowvWmvslAhOJVQ','</t>
  </si>
  <si>
    <t>'ca24TztUQrNL3CGF','</t>
  </si>
  <si>
    <t>'y6qHl1F5frqWrxR5','</t>
  </si>
  <si>
    <t>'r1ambQCiGuodUzJ5','</t>
  </si>
  <si>
    <t>'CL0pf32T7nxsEarA','</t>
  </si>
  <si>
    <t>'CTfUMIAStHVzmowR','</t>
  </si>
  <si>
    <t>'ZuUDJ2ay5Y80zuJM','</t>
  </si>
  <si>
    <t>'qV7i40Aa9RKACyPN','</t>
  </si>
  <si>
    <t>'nN6sAk0Ilcje9s4W','</t>
  </si>
  <si>
    <t>'MWwkxxl3L5vMtI81','</t>
  </si>
  <si>
    <t>'OU5zbB7Ov1cOiEwU','</t>
  </si>
  <si>
    <t>'sMFlL8yyt7BTZRDF','</t>
  </si>
  <si>
    <t>'Cx6gTF7RfWkLNYRt','</t>
  </si>
  <si>
    <t>'df2LYbmQWPA9YMTG','</t>
  </si>
  <si>
    <t>'cx3HYAC96Ckpae6H','</t>
  </si>
  <si>
    <t>'Nu36z8QR8X7KBysj','</t>
  </si>
  <si>
    <t>'E6fuVr9eIJmE1qeV','</t>
  </si>
  <si>
    <t>'3xagOWhjAd01NGJM','</t>
  </si>
  <si>
    <t>'jIi4vyuujIMvS5iW','</t>
  </si>
  <si>
    <t>'K12mAzBBj0uek9FC','</t>
  </si>
  <si>
    <t>'VtOXIoVNFnHrrllt','</t>
  </si>
  <si>
    <t>'BCw4zbNM2YW6MPp0','</t>
  </si>
  <si>
    <t>'XJgNjo4a7JXh0aMd','</t>
  </si>
  <si>
    <t>'18a3Nm1AG47RLpY0','</t>
  </si>
  <si>
    <t>'nvzmhEE922haAFsF','</t>
  </si>
  <si>
    <t>'h0cKB32Y0bWENK0P','</t>
  </si>
  <si>
    <t>'oFHUkW7u9VNYS2CE','</t>
  </si>
  <si>
    <t>'M48yGsQ911aAAVuX','</t>
  </si>
  <si>
    <t>'6vMwhz2TWmE9CX9A','</t>
  </si>
  <si>
    <t>'zC6nqwZsxSFtgpZa','</t>
  </si>
  <si>
    <t>'OXNwdw5K3ixrREUP','</t>
  </si>
  <si>
    <t>'HuBxix4I2OaWfj2q','</t>
  </si>
  <si>
    <t>'8AtuUZnsEcsDnJAA','</t>
  </si>
  <si>
    <t>'vqTScD9hfvZPzFoL','</t>
  </si>
  <si>
    <t>'x5A3uG7oequmnyex','</t>
  </si>
  <si>
    <t>'tBVeH9bTiUp6O3Y1','</t>
  </si>
  <si>
    <t>'4Wdfxjnv00yw5Mad','</t>
  </si>
  <si>
    <t>'h7n3eVJUiP9ieFoH','</t>
  </si>
  <si>
    <t>'3emHUYFgYy3wWN8y','</t>
  </si>
  <si>
    <t>'TEPgpzwQj7f3ptsj','</t>
  </si>
  <si>
    <t>'HLykaqRSUjg3sXLp','</t>
  </si>
  <si>
    <t>'rnPVDJlxrsnE2YIZ','</t>
  </si>
  <si>
    <t>'qTJWeSk1fpnHJvVQ','</t>
  </si>
  <si>
    <t>'Se74oNWID1FUC0x5','</t>
  </si>
  <si>
    <t>'OA0ruUFypHA0nZHN','</t>
  </si>
  <si>
    <t>'uxnuRylOn2Vuzpa4','</t>
  </si>
  <si>
    <t>'oZrceBNlul5Z099u','</t>
  </si>
  <si>
    <t>'Lx5yAGFqK1F7W5Uu','</t>
  </si>
  <si>
    <t>'FN49MS8uacsghmWp','</t>
  </si>
  <si>
    <t>'W7hEH6OkspWXnME4','</t>
  </si>
  <si>
    <t>'vTwGrCbQXZUi1z5G','</t>
  </si>
  <si>
    <t>'tse98aijIvoemFy7','</t>
  </si>
  <si>
    <t>'bu2og3orLR2hsPrT','</t>
  </si>
  <si>
    <t>'pejPE3B4OHvTKnJD','</t>
  </si>
  <si>
    <t>'8pa7HIHchB9ZmSaP','</t>
  </si>
  <si>
    <t>'YHDIoBK88XFzoEmM','</t>
  </si>
  <si>
    <t>'w0yRhQWAuGxuvIMH','</t>
  </si>
  <si>
    <t>'LSik6wVXBeU5j0zz','</t>
  </si>
  <si>
    <t>'sNYDPerrr4lYssIe','</t>
  </si>
  <si>
    <t>'TKdHwQgLe6DLBnT0','</t>
  </si>
  <si>
    <t>'Ru1YIu6JdwpB4yBe','</t>
  </si>
  <si>
    <t>'3Vj4XqBTzzMhJqFq','</t>
  </si>
  <si>
    <t>'NShqMmU4kmUd1HyB','</t>
  </si>
  <si>
    <t>'x3F92MYyXamBJ9J9','</t>
  </si>
  <si>
    <t>'fo3tNc70wgzQ3ULc','</t>
  </si>
  <si>
    <t>'puwVI3IVlD4pwr65','</t>
  </si>
  <si>
    <t>'kJb2tOhgZftceLdP','</t>
  </si>
  <si>
    <t>'F0dorHU22KDvZxuu','</t>
  </si>
  <si>
    <t>'foBBeYDH3wQp9lAW','</t>
  </si>
  <si>
    <t>'Po8l1rjtnIl8fTMg','</t>
  </si>
  <si>
    <t>'zySgIZ3Ia07A4pLx','</t>
  </si>
  <si>
    <t>'59ArGxobiSzEjWPb','</t>
  </si>
  <si>
    <t>'yciRPIW52kVUhbBa','</t>
  </si>
  <si>
    <t>'RnQj25PlbpIy8WSs','</t>
  </si>
  <si>
    <t>'vJWDDEKmXHv0Bsdh','</t>
  </si>
  <si>
    <t>'2ZDviOQC2Ruw5QNP','</t>
  </si>
  <si>
    <t>'AyvYbMrDjtDcyZfG','</t>
  </si>
  <si>
    <t>'ApfXz6F9J3PVbKXy','</t>
  </si>
  <si>
    <t>'CMIXNSeE8buZ3jOs','</t>
  </si>
  <si>
    <t>'qIOvSBxkEVVDxiAY','</t>
  </si>
  <si>
    <t>'sVoYcbtBmgdF5JlU','</t>
  </si>
  <si>
    <t>'PkLoTDdLl4PUGYrH','</t>
  </si>
  <si>
    <t>'AizXgoPacMY2XOFb','</t>
  </si>
  <si>
    <t>'xqvwjNiq9MlEWfTg','</t>
  </si>
  <si>
    <t>'FTWvWVf8Zwc8VoK4','</t>
  </si>
  <si>
    <t>'jk9neDetw44WJRqU','</t>
  </si>
  <si>
    <t>'unpINZJQ98fSnnR4','</t>
  </si>
  <si>
    <t>'UZ8uG88yAxMUoRKE','</t>
  </si>
  <si>
    <t>'mSZc5J1iE3EUhlwY','</t>
  </si>
  <si>
    <t>'cCuazmRSpG0ml1Fa','</t>
  </si>
  <si>
    <t>'iNQpSWWhlE2z1duI','</t>
  </si>
  <si>
    <t>'2BUmBGrprXyRurJJ','</t>
  </si>
  <si>
    <t>'EvhxSZRBiDkNHk9b','</t>
  </si>
  <si>
    <t>'bmlZJZD65HLwh9Ye','</t>
  </si>
  <si>
    <t>'zVsmh6yqEycLZz3i','</t>
  </si>
  <si>
    <t>'M9CMbG6vemnBlqvN','</t>
  </si>
  <si>
    <t>'iope9k6mzeaNllOi','</t>
  </si>
  <si>
    <t>'Q2BPoUlP7zQogfrU','</t>
  </si>
  <si>
    <t>'nlVCZirPW5EYTkcl','</t>
  </si>
  <si>
    <t>'pzqrFDs26osTSuWa','</t>
  </si>
  <si>
    <t>'bEfukhAA0hXRiRpq','</t>
  </si>
  <si>
    <t>'2rAGdI7C12uyvjs3','</t>
  </si>
  <si>
    <t>'g92gNh2CN71XcQ2O','</t>
  </si>
  <si>
    <t>'3Cb8A7Wy47ymN5pR','</t>
  </si>
  <si>
    <t>'c1oYIXYVlPnBLn6X','</t>
  </si>
  <si>
    <t>'jOOsDzWU59o7AgOz','</t>
  </si>
  <si>
    <t>'UzRtOKC2ISy7M1cY','</t>
  </si>
  <si>
    <t>'dGU2P0dmkFBgSQzY','</t>
  </si>
  <si>
    <t>'scFlpb319OhTpONT','</t>
  </si>
  <si>
    <t>'xXGyzNxjW3P4wBpf','</t>
  </si>
  <si>
    <t>'ApjFNbFsJkzxMF2K','</t>
  </si>
  <si>
    <t>'ihBAuUxEYuOmBk4D','</t>
  </si>
  <si>
    <t>'GFMgrC9id9nSVaDl','</t>
  </si>
  <si>
    <t>'8lslaTlbEKa8Bfju','</t>
  </si>
  <si>
    <t>'oKTf8gLgN0fwdE9t','</t>
  </si>
  <si>
    <t>'ZOLaGdeaoiyjSwsk','</t>
  </si>
  <si>
    <t>'fwPDPd0fQCcXQOWd','</t>
  </si>
  <si>
    <t>'H6H9S2iN0botizQW','</t>
  </si>
  <si>
    <t>'myDRbPxssUaelH2s','</t>
  </si>
  <si>
    <t>'tYLA4ashvMTSCeOd','</t>
  </si>
  <si>
    <t>'qZCkPPVxf0HxBlYI','</t>
  </si>
  <si>
    <t>'w1ufm1xsqtrLIDSn','</t>
  </si>
  <si>
    <t>'CifFxQ6mGiY00Cl0','</t>
  </si>
  <si>
    <t>'9tgOfGKvAx8Qohyd','</t>
  </si>
  <si>
    <t>'2jDXzvUsVBSmsTVY','</t>
  </si>
  <si>
    <t>'dcIfvw2wkUqjS6Mt','</t>
  </si>
  <si>
    <t>'IJBeZwgwTzF1UXBf','</t>
  </si>
  <si>
    <t>'2ULzkLtbRvXpYkt4','</t>
  </si>
  <si>
    <t>'PJgiZ1iWmjRPEyiv','</t>
  </si>
  <si>
    <t>'dW9akBgrQgRLKx25','</t>
  </si>
  <si>
    <t>'1FTX2flEgwYW4XiL','</t>
  </si>
  <si>
    <t>'FETUKdV0lr4sGaFp','</t>
  </si>
  <si>
    <t>'nlPR7ZvKsyYTUdFx','</t>
  </si>
  <si>
    <t>'ytwZExdacwqeNr0t','</t>
  </si>
  <si>
    <t>'2nli3i9Y8tBVvW57','</t>
  </si>
  <si>
    <t>'jSLBweA9eeuDSl6O','</t>
  </si>
  <si>
    <t>'rOfNNxqia0xxOQhq','</t>
  </si>
  <si>
    <t>'bEb9xxShkx23SErF','</t>
  </si>
  <si>
    <t>'oO9GfeJCmdNLmwj0','</t>
  </si>
  <si>
    <t>'C9vR0MPlYiI5s1wK','</t>
  </si>
  <si>
    <t>'U4K6InVnp0m313UW','</t>
  </si>
  <si>
    <t>'7G5TxpW9Jq472D9V','</t>
  </si>
  <si>
    <t>'tj6qvlMOg8JMDm7e','</t>
  </si>
  <si>
    <t>'BDaW0QnIurJNu7zH','</t>
  </si>
  <si>
    <t>'bfjQdJ2Zx2i6NT66','</t>
  </si>
  <si>
    <t>'VaM73erurcF40iiS','</t>
  </si>
  <si>
    <t>'lSAFLAULFCpZswos','</t>
  </si>
  <si>
    <t>'RpMJnmhbqkHg6i0A','</t>
  </si>
  <si>
    <t>'uQUzKjtV85sTjFD3','</t>
  </si>
  <si>
    <t>'gP3vgqAxY54GMDZD','</t>
  </si>
  <si>
    <t>'XcvCigz7FoS0MoGN','</t>
  </si>
  <si>
    <t>'CCTBrSsAZABRS3LQ','</t>
  </si>
  <si>
    <t>'5MxSmHuTQafskKEm','</t>
  </si>
  <si>
    <t>'FcUDOXphk2MOOPXE','</t>
  </si>
  <si>
    <t>'QhvJTM8W4IbR4BgO','</t>
  </si>
  <si>
    <t>'T8MmvWhn07eB9aP3','</t>
  </si>
  <si>
    <t>'VNZKRAWsEX0oDNqz','</t>
  </si>
  <si>
    <t>'ZE8tdYdppVhRovYb','</t>
  </si>
  <si>
    <t>'ChnOOQWxSft5e3r1','</t>
  </si>
  <si>
    <t>'oG4FG4A4oZ7HB0QK','</t>
  </si>
  <si>
    <t>'Dfs3ZlvXOxzp5Qkk','</t>
  </si>
  <si>
    <t>'NSVob9HowvwKjiZU','</t>
  </si>
  <si>
    <t>'kNZonJAQeEBxIiqn','</t>
  </si>
  <si>
    <t>'uXWkB9hE7ZaP29bl','</t>
  </si>
  <si>
    <t>'tOd2o7uWVk22lto8','</t>
  </si>
  <si>
    <t>'j4h0xuZ2rdY2qWdM','</t>
  </si>
  <si>
    <t>'8WLzMhHHIDhe0ufS','</t>
  </si>
  <si>
    <t>'KAEpnZ9vGaD6lxLc','</t>
  </si>
  <si>
    <t>'6ZnmLqNc5BbxXylp','</t>
  </si>
  <si>
    <t>'RIt9VAOOj5hGxCPf','</t>
  </si>
  <si>
    <t>'ujAUxexiFNLQzxP2','</t>
  </si>
  <si>
    <t>'p9CSuns8FtD1FRUv','</t>
  </si>
  <si>
    <t>'xoXNbKOXhzxcrXNY','</t>
  </si>
  <si>
    <t>'jln1XOVtlGOhyLPk','</t>
  </si>
  <si>
    <t>'SiITDxPVetjepkA8','</t>
  </si>
  <si>
    <t>'uewYdsUrkqb1vq2H','</t>
  </si>
  <si>
    <t>'kla9zMCryeoVlgTV','</t>
  </si>
  <si>
    <t>'4sbsImOeegmfqgAr','</t>
  </si>
  <si>
    <t>'ve4mG4pRA7minanH','</t>
  </si>
  <si>
    <t>'cWVpwuZ2WT7yw2Fv','</t>
  </si>
  <si>
    <t>'KPmqbmFZtZA0ohRw','</t>
  </si>
  <si>
    <t>'eS4ytpE6gcf8wh6S','</t>
  </si>
  <si>
    <t>'V2Zqo2RqaTe4N9z4','</t>
  </si>
  <si>
    <t>'9t7SxeymBsC4sFS8','</t>
  </si>
  <si>
    <t>'vpK6cnBAbkHDs3uU','</t>
  </si>
  <si>
    <t>'QOPTvioGnaV5dewa','</t>
  </si>
  <si>
    <t>'vfKdPvL7h21mCJF1','</t>
  </si>
  <si>
    <t>'ZZ7wb2weht11m1mt','</t>
  </si>
  <si>
    <t>'5CU7jpGSaqCK09xm','</t>
  </si>
  <si>
    <t>'6JAIjNwa8wXeGdlF','</t>
  </si>
  <si>
    <t>'UeJ75vZ5HlHwxe9d','</t>
  </si>
  <si>
    <t>6EIgYcphlaNDyB3f</t>
  </si>
  <si>
    <t>COM2020-2190</t>
  </si>
  <si>
    <t xml:space="preserve">CALLE SANCHEZ MAGALLANES </t>
  </si>
  <si>
    <t>HIDALGO</t>
  </si>
  <si>
    <t>OCTAVIO VAZQUEZ SANTOS</t>
  </si>
  <si>
    <t xml:space="preserve">BENEFICIARIO 2: BALTAZAR VAZQUEZ ALEJANDRO </t>
  </si>
  <si>
    <t>RUTA 3 L</t>
  </si>
  <si>
    <t>fQN6ee1JxFNrzEMQ</t>
  </si>
  <si>
    <t>COM2021-1788</t>
  </si>
  <si>
    <t>MAURA</t>
  </si>
  <si>
    <t>TUPILQUILO</t>
  </si>
  <si>
    <t>ROCIO HERNANDEZ MARTINEZ</t>
  </si>
  <si>
    <t>y6kGs17HidCCx3ms</t>
  </si>
  <si>
    <t>COM2021-2310</t>
  </si>
  <si>
    <t xml:space="preserve">DALIA GOMEZ ALEJANDRO SIN NUMERO </t>
  </si>
  <si>
    <t xml:space="preserve">CARRETERA CORINTIO </t>
  </si>
  <si>
    <t xml:space="preserve">ANAY ALAMILLA OLAN </t>
  </si>
  <si>
    <t>BENEFICIARIO 2: BERNARDO ALAMILLA RODRIGUEZ</t>
  </si>
  <si>
    <t>2021-8-30</t>
  </si>
  <si>
    <t xml:space="preserve">JOSE MARIA PINO  SUAREZ PRIMERA SECCION </t>
  </si>
  <si>
    <t>3rGMcGs1s42JZhZh</t>
  </si>
  <si>
    <t>COM2021-1324</t>
  </si>
  <si>
    <t>ELIZABETH</t>
  </si>
  <si>
    <t xml:space="preserve">NUEVA CREACION SIN NUMERO </t>
  </si>
  <si>
    <t>LUIS MANUEL LOPEZ PEREZ</t>
  </si>
  <si>
    <t xml:space="preserve">BENEFICIARIO 2: SAMUEL LOPEZ PEREZ </t>
  </si>
  <si>
    <t>X9R9y4yxJ0QFg1ZT</t>
  </si>
  <si>
    <t>COM2021-1582</t>
  </si>
  <si>
    <t xml:space="preserve">CARRETERA A TUPILCO SIN NUMERO </t>
  </si>
  <si>
    <t>SUSANA BALTAZAR  HERNANDEZ</t>
  </si>
  <si>
    <t xml:space="preserve">BENEFICIARIO 2: EZEQUIL BALTAZAR  HERNANDEZ </t>
  </si>
  <si>
    <t>CC2hWg5Sbqxcpc6U</t>
  </si>
  <si>
    <t>COM2021-1961</t>
  </si>
  <si>
    <t>ELIUD</t>
  </si>
  <si>
    <t xml:space="preserve">CARRETERA A ZARAGOSA SIN NUMERO </t>
  </si>
  <si>
    <t>VERONICA HERNANDEZ TORRES</t>
  </si>
  <si>
    <t>BENEFICIARIO 2:  MANUEL ANTONIO CORDOVA GONZALEZ</t>
  </si>
  <si>
    <t>1MZ81l6MWqtJkegv</t>
  </si>
  <si>
    <t>COM2021-1915</t>
  </si>
  <si>
    <t>MARICELA</t>
  </si>
  <si>
    <t xml:space="preserve">MARIA DEL CARMEN CHABLE CORDOVA </t>
  </si>
  <si>
    <t>BENEFICIARIO 2: MARIANA CORDOVA FLORES</t>
  </si>
  <si>
    <t>wZdv6JWvzV72hL5x</t>
  </si>
  <si>
    <t>COM2019-2089</t>
  </si>
  <si>
    <t>MAURILIO</t>
  </si>
  <si>
    <t>SANSUSI</t>
  </si>
  <si>
    <t xml:space="preserve">JOSE MARIA PINO SUAREZ TERCERA SECCION </t>
  </si>
  <si>
    <t>PAULINA VELAZQUEZ</t>
  </si>
  <si>
    <t>BENEFICIARIO 2: VIANA KRISTHEL DE LA CRUZ VELAZQUEZ</t>
  </si>
  <si>
    <t>ntdgRXRNsNtwDAMp</t>
  </si>
  <si>
    <t>COM2021-1554</t>
  </si>
  <si>
    <t>ROBER</t>
  </si>
  <si>
    <t>RAYON NUMERO 2</t>
  </si>
  <si>
    <t xml:space="preserve">CALLE GUERRERO Y GALEANA </t>
  </si>
  <si>
    <t>ELSA DE LOS SANTOS RODRIGUEZ</t>
  </si>
  <si>
    <t xml:space="preserve">BENEFICIARIO 2: BEYKER ALONSO MENESES DE LOS SANTOS </t>
  </si>
  <si>
    <t>5EYrgXFwkBnkRo1i</t>
  </si>
  <si>
    <t>COM2021-1157</t>
  </si>
  <si>
    <t>FAUSTINO</t>
  </si>
  <si>
    <t xml:space="preserve">EL MAYACATE SIN NUMERO </t>
  </si>
  <si>
    <t xml:space="preserve">JOSE MARIA PINO  SUAREZ SEGUNDA SECCION </t>
  </si>
  <si>
    <t>EDILIA IZQUIERDO BRILLEGA</t>
  </si>
  <si>
    <t>wGyoDe4QBHC3saNS</t>
  </si>
  <si>
    <t>COM2021-1153</t>
  </si>
  <si>
    <t>RAFAEL</t>
  </si>
  <si>
    <t>ENTRADA EL JARDIN DE NIÑOS</t>
  </si>
  <si>
    <t>ANA CRUZ HERNANDEZ MARTINEZ</t>
  </si>
  <si>
    <t>BENEFICIARIO 2: JONNY GABRIEL CORDOVA HERNANDEZ</t>
  </si>
  <si>
    <t>JOSE MARIA PINO SUAREZ SEGUNDA SECCION</t>
  </si>
  <si>
    <t>pHcNN0043tdamMPz</t>
  </si>
  <si>
    <t>COM2021-1147</t>
  </si>
  <si>
    <t>HILDA</t>
  </si>
  <si>
    <t>NATAEL JIMENEZ MARTINEZ</t>
  </si>
  <si>
    <t>6MjhacaVdurSeB77</t>
  </si>
  <si>
    <t>COM2021-1103</t>
  </si>
  <si>
    <t>DANTORE</t>
  </si>
  <si>
    <t xml:space="preserve">CANDELARIO </t>
  </si>
  <si>
    <t>CALLE MATAMOROS</t>
  </si>
  <si>
    <t>PETRONILLA ATLAMAY BURELAT</t>
  </si>
  <si>
    <t>30MbxHUNLqC1fKKO</t>
  </si>
  <si>
    <t>COM2020-2967</t>
  </si>
  <si>
    <t xml:space="preserve">CALLE NICOLAS BRAVO SIN NUMERO </t>
  </si>
  <si>
    <t xml:space="preserve">MIGUEL DE LA ROSA AGUILERA </t>
  </si>
  <si>
    <t>3oQqnkvO3YqHwwNT</t>
  </si>
  <si>
    <t>COM2020-2786</t>
  </si>
  <si>
    <t>GLENDA</t>
  </si>
  <si>
    <t xml:space="preserve">CARRETERA CORINTIO SIN NUMERO </t>
  </si>
  <si>
    <t xml:space="preserve">OJILVIER CORDOVA IZQUIERDO </t>
  </si>
  <si>
    <t>BENEFICIARIO 2: CHRISTIAN CORDOVA RODRIGUEZ</t>
  </si>
  <si>
    <t>Wu3EWcDrYwqfciEk</t>
  </si>
  <si>
    <t>COM2020-2772</t>
  </si>
  <si>
    <t>BERENICE</t>
  </si>
  <si>
    <t xml:space="preserve">CARRETERA PINO SUAREZ PRIMERA SECCION SIN NUMERO </t>
  </si>
  <si>
    <t xml:space="preserve">EMMANUEL PEREZ IZQUIERDO </t>
  </si>
  <si>
    <t xml:space="preserve">BENEFICIARIO 2: JENNER IZQUIERDO SANTOS </t>
  </si>
  <si>
    <t>TraqVfdy5tIDrMhs</t>
  </si>
  <si>
    <t>COM2020-2761</t>
  </si>
  <si>
    <t xml:space="preserve">GERARDO </t>
  </si>
  <si>
    <t xml:space="preserve">JACINTO RODRIGUEZ CORDOVA </t>
  </si>
  <si>
    <t xml:space="preserve">BRISEIDA CORDOVA IZQUIERDO </t>
  </si>
  <si>
    <t xml:space="preserve">BENEFICIARIO 2: ALAN EDUARDO TORRES CORDOVA </t>
  </si>
  <si>
    <t>PI6popTEEr4gpta7</t>
  </si>
  <si>
    <t>COM2020-2731</t>
  </si>
  <si>
    <t xml:space="preserve">JOSE ALFREDO </t>
  </si>
  <si>
    <t xml:space="preserve">MARTHA LUVIA ALAMILLA IZQUIERDO </t>
  </si>
  <si>
    <t>0AQe5xnbRg89C8Nq</t>
  </si>
  <si>
    <t>COM2020-2595</t>
  </si>
  <si>
    <t xml:space="preserve">NICASIO </t>
  </si>
  <si>
    <t xml:space="preserve">CARRETERA VECINAL AL PASO LA UNION </t>
  </si>
  <si>
    <t>RUMUALDO CORDOVA DIAZ</t>
  </si>
  <si>
    <t>pjO37RmZvKU4biOI</t>
  </si>
  <si>
    <t>COM2020-2592</t>
  </si>
  <si>
    <t>PANO</t>
  </si>
  <si>
    <t xml:space="preserve">BELISARIO </t>
  </si>
  <si>
    <t xml:space="preserve">CARRETERA EL PASO LA UNION </t>
  </si>
  <si>
    <t>DANIEL PEREZ LEYVA</t>
  </si>
  <si>
    <t xml:space="preserve">BENEFICIARIO 2: CANDELARIA LEIVA SANTOS </t>
  </si>
  <si>
    <t>3BVdUWfVdWgxIQbg</t>
  </si>
  <si>
    <t>COM2020-2587</t>
  </si>
  <si>
    <t>CARRILO</t>
  </si>
  <si>
    <t xml:space="preserve">ALEXIS DE LA CRUZ ALCUDIA </t>
  </si>
  <si>
    <t xml:space="preserve">BENEFICIARIO 2: ADRIANA DE LA CRUZ ALCUDIA </t>
  </si>
  <si>
    <t>XfATknJCxYy6m7s5</t>
  </si>
  <si>
    <t>COM2020-2584</t>
  </si>
  <si>
    <t xml:space="preserve">URIEL </t>
  </si>
  <si>
    <t>ZARAGOSA</t>
  </si>
  <si>
    <t>GUADALUPE FLEITE DE LA CRUZ</t>
  </si>
  <si>
    <t xml:space="preserve">BENEFICIARIO 2: JUAN ALBERTO CASTELLANO FLEITE </t>
  </si>
  <si>
    <t>rfPIaNIDj8xWsOx4</t>
  </si>
  <si>
    <t>COM2020-2576</t>
  </si>
  <si>
    <t xml:space="preserve">MARIA DE LA LUZ </t>
  </si>
  <si>
    <t xml:space="preserve">PASTASTAL PRIMERA SECCION </t>
  </si>
  <si>
    <t xml:space="preserve">NECTALI SANTO PADRON </t>
  </si>
  <si>
    <t>luLYGG8nv1ygXMtH</t>
  </si>
  <si>
    <t>COM2020-2700</t>
  </si>
  <si>
    <t xml:space="preserve">RUBISEL </t>
  </si>
  <si>
    <t xml:space="preserve">ENTRADA LOS CAÑALES </t>
  </si>
  <si>
    <t xml:space="preserve">ALICIA DE LA CRUZ CHABLE </t>
  </si>
  <si>
    <t xml:space="preserve">BENEFICIARIO 2: JOSE MANUEL ALEJANDRO DE LA CRUZ </t>
  </si>
  <si>
    <t>nO3vy458LwiVAb8j</t>
  </si>
  <si>
    <t>COM2020-2572</t>
  </si>
  <si>
    <t xml:space="preserve">RAYMUNDO </t>
  </si>
  <si>
    <t xml:space="preserve">CONCEPCION </t>
  </si>
  <si>
    <t>CARRETERA A SAN ANDRES</t>
  </si>
  <si>
    <t xml:space="preserve">IGNACIO ZARAGOZA CUARTA SECCION </t>
  </si>
  <si>
    <t xml:space="preserve">SARA CARRILLO GIL </t>
  </si>
  <si>
    <t xml:space="preserve">BENEFICIARIO 2: MARIO GUADALUPE RODRIGUEZ CARRILO </t>
  </si>
  <si>
    <t>IGNACIO ZARAGOZA CUARTA SECCION</t>
  </si>
  <si>
    <t>SpuqkWtW0BymWxnN</t>
  </si>
  <si>
    <t>COM2020-2571</t>
  </si>
  <si>
    <t>ELIDA</t>
  </si>
  <si>
    <t xml:space="preserve">AURORA VENTURA OSORIO </t>
  </si>
  <si>
    <t xml:space="preserve">BENEFICIARIO 2: RAUL VENTURA JIMENEZ </t>
  </si>
  <si>
    <t>DUTM20iWij8bAKBE</t>
  </si>
  <si>
    <t>COM2020-2543</t>
  </si>
  <si>
    <t xml:space="preserve">ESDIEL </t>
  </si>
  <si>
    <t xml:space="preserve">GUADALUPE RODRIGUEZ CORDOVA </t>
  </si>
  <si>
    <t xml:space="preserve">BENEFICIARIO 2: ERIKA PALMA RODRIGUEZ </t>
  </si>
  <si>
    <t>lRPtQMVEqKLV9z0v</t>
  </si>
  <si>
    <t>COM2020-2537</t>
  </si>
  <si>
    <t xml:space="preserve">JOSUE </t>
  </si>
  <si>
    <t>YOLANDA CHABLE DE LA CRUZ</t>
  </si>
  <si>
    <t>f1FWKm4IDRGuesL2</t>
  </si>
  <si>
    <t>COM2020-2536</t>
  </si>
  <si>
    <t xml:space="preserve">RODRIGO </t>
  </si>
  <si>
    <t xml:space="preserve">CARRETERA VECINAL ALA UNION </t>
  </si>
  <si>
    <t xml:space="preserve">TERESITA DE JESUS CHABLE GIL </t>
  </si>
  <si>
    <t>BENEFICIARIO 2: MARIBEL DE LA CRUZ GOMEZ</t>
  </si>
  <si>
    <t>y58QqX85X42BOU3f</t>
  </si>
  <si>
    <t>COM2020-2531</t>
  </si>
  <si>
    <t xml:space="preserve">CASTELLANO </t>
  </si>
  <si>
    <t xml:space="preserve">SANDRA </t>
  </si>
  <si>
    <t xml:space="preserve">CARRETERA PRINCIPAL A PATASTAL SIN NUMERO </t>
  </si>
  <si>
    <t xml:space="preserve">MAURICIO BROQUE CHABLE </t>
  </si>
  <si>
    <t>O1Nd6GnKkKRkTWcR</t>
  </si>
  <si>
    <t>COM2020-2514</t>
  </si>
  <si>
    <t xml:space="preserve">CASTELLANOS </t>
  </si>
  <si>
    <t>IRMA</t>
  </si>
  <si>
    <t xml:space="preserve">ROSA LAURA RABELO JAVIER </t>
  </si>
  <si>
    <t xml:space="preserve">BENEFICIARIO 2: JOSE ISABEL RODRIGUEZ PALOMERA </t>
  </si>
  <si>
    <t>X7UQaB3BERGx0Zb1</t>
  </si>
  <si>
    <t>COM2020-2501</t>
  </si>
  <si>
    <t xml:space="preserve">IGNACIO ZARAGOZA TERCERA  </t>
  </si>
  <si>
    <t xml:space="preserve">CARMITA FLEITES DE LA CRUZ </t>
  </si>
  <si>
    <t xml:space="preserve">BENEFICIARIO 2: ROXANA PEREZ FLEITE </t>
  </si>
  <si>
    <t>2020-9-27</t>
  </si>
  <si>
    <t xml:space="preserve">IGNACIO ZARAGOZA TERCERA </t>
  </si>
  <si>
    <t>9CmFxSDhh7lgQ7ZL</t>
  </si>
  <si>
    <t>COM2020-2383</t>
  </si>
  <si>
    <t xml:space="preserve">CARRETERA A CORINTO </t>
  </si>
  <si>
    <t xml:space="preserve">MARIA DEL ROSARIO IZQUIERDO JIMENEZ </t>
  </si>
  <si>
    <t>u4vUoQNA2xS8tTCs</t>
  </si>
  <si>
    <t>COM2020-2380</t>
  </si>
  <si>
    <t xml:space="preserve">BERNARDO </t>
  </si>
  <si>
    <t xml:space="preserve">GUDALUPE </t>
  </si>
  <si>
    <t xml:space="preserve">PRONLOGACION ABASOLO NUEVA CREACION </t>
  </si>
  <si>
    <t xml:space="preserve">JORGE RUIZ CASTILLO RODRIGUEZ </t>
  </si>
  <si>
    <t xml:space="preserve">BENEFICIARIO 2: LIBNY YUMEY CASTILLO RODRIGUEZ </t>
  </si>
  <si>
    <t>eDwbUEk0vGNpv40u</t>
  </si>
  <si>
    <t>COM2020-2379</t>
  </si>
  <si>
    <t xml:space="preserve">FRANCISCA </t>
  </si>
  <si>
    <t>CALLE VICENTE GUERRERO ESQUINA SANCHEZ MARMOL</t>
  </si>
  <si>
    <t xml:space="preserve">MARIO ALBERTO RODRIGUEZ BERNARDO </t>
  </si>
  <si>
    <t xml:space="preserve">BENEFICIARIO 2: FILIBERTO ALCUDIA DE LA CRUZ </t>
  </si>
  <si>
    <t>UHfauUkRBOF2rkNN</t>
  </si>
  <si>
    <t>COM2020-2369</t>
  </si>
  <si>
    <t xml:space="preserve">ALVARADO </t>
  </si>
  <si>
    <t xml:space="preserve">ELVIN ALEXIS </t>
  </si>
  <si>
    <t xml:space="preserve">ANALLIBY ALVARADO DE LA CRUZ </t>
  </si>
  <si>
    <t xml:space="preserve">BENEFICIARIO 2: SEYDI EDITH ALVARADO DE LA CRUZ </t>
  </si>
  <si>
    <t>2020-8-30</t>
  </si>
  <si>
    <t>gYOioR9xwqi7yO73</t>
  </si>
  <si>
    <t>COM2020-2366</t>
  </si>
  <si>
    <t xml:space="preserve">SAMUDIO </t>
  </si>
  <si>
    <t>MARQUEZA DE LA CRUZ DIAZ</t>
  </si>
  <si>
    <t xml:space="preserve">BENEFICIARIO 2: JESUS GONZALEZ DE LA CRUZ </t>
  </si>
  <si>
    <t>VQFwAGM6YkGdffrk</t>
  </si>
  <si>
    <t>COM2020-2365</t>
  </si>
  <si>
    <t xml:space="preserve">AGULAR </t>
  </si>
  <si>
    <t>ERIKA</t>
  </si>
  <si>
    <t xml:space="preserve">JOSE ALBERTO VALENZUELA LOPEZ </t>
  </si>
  <si>
    <t xml:space="preserve">BENEFICIARIO 2: DIAMANTINA DE LA CRUZ RODRIGUEZ </t>
  </si>
  <si>
    <t>CWCVpxc6SPcG5qmT</t>
  </si>
  <si>
    <t>COM2020-2351</t>
  </si>
  <si>
    <t xml:space="preserve">ESCUDERO </t>
  </si>
  <si>
    <t xml:space="preserve">CANDIDO </t>
  </si>
  <si>
    <t xml:space="preserve">ROSALIA IZQUIERDO ALMEIDA </t>
  </si>
  <si>
    <t xml:space="preserve">BENEFICIARIO 2: JOSE DEL CARMEN IZQUIERDO </t>
  </si>
  <si>
    <t>L8OGEBbsR62WZ2v9</t>
  </si>
  <si>
    <t>COM2020-2344</t>
  </si>
  <si>
    <t xml:space="preserve">CALLE IGNACIO ZARAGOZA </t>
  </si>
  <si>
    <t xml:space="preserve">LADY RODRIGUEZ GARCIA </t>
  </si>
  <si>
    <t xml:space="preserve">BENEFICIARIO 2: LUPITA RODRIGUEZ RODRIGUEZ </t>
  </si>
  <si>
    <t>RI5a7lOWu4bEgwM6</t>
  </si>
  <si>
    <t>COM2020-2329</t>
  </si>
  <si>
    <t>DELFINA</t>
  </si>
  <si>
    <t>CALLE MIGUEL HIDALGO NUMERO 100</t>
  </si>
  <si>
    <t xml:space="preserve">TECOLUTILLA CENTRO </t>
  </si>
  <si>
    <t xml:space="preserve">MARIA DEL CARMEN COLLADO MADRIGAL </t>
  </si>
  <si>
    <t xml:space="preserve">BENEFICIARIO 2: JORGE COLLADO MADRIGAL </t>
  </si>
  <si>
    <t>JbdBEHvfEZHAeIWv</t>
  </si>
  <si>
    <t>COM2020-2320</t>
  </si>
  <si>
    <t>DE LOURDES</t>
  </si>
  <si>
    <t xml:space="preserve">CALDERON </t>
  </si>
  <si>
    <t>CALLE ZARAGOZA 505</t>
  </si>
  <si>
    <t>ALDAMA Y NICOLAS BRAVO</t>
  </si>
  <si>
    <t>ANTONIO ROMERO PEREZ</t>
  </si>
  <si>
    <t>BENEFICIARIO 2: MARIA MAGDALENA ROMERO PEREZ</t>
  </si>
  <si>
    <t>CJBSxFmuLHWoxgKo</t>
  </si>
  <si>
    <t>COM2020-0313</t>
  </si>
  <si>
    <t>CREMACION</t>
  </si>
  <si>
    <t>USCANGA</t>
  </si>
  <si>
    <t>TEOFILIO</t>
  </si>
  <si>
    <t>CALLE OTTO WOLTER MANZANA 2 LOTE 14</t>
  </si>
  <si>
    <t xml:space="preserve">ANGEL CORDOVA DE LA FUENTE </t>
  </si>
  <si>
    <t xml:space="preserve">BENEFICIARIO 2: MANUELA CORDOVA OLAN </t>
  </si>
  <si>
    <t>Fm8N6qiar45aSTY9</t>
  </si>
  <si>
    <t>COM2020-0311</t>
  </si>
  <si>
    <t>ALCURDIA</t>
  </si>
  <si>
    <t xml:space="preserve">LUIS GERARDO </t>
  </si>
  <si>
    <t xml:space="preserve">ENTRADA AL MANGO </t>
  </si>
  <si>
    <t xml:space="preserve">LA ISLA MIGUEL HIDALGO </t>
  </si>
  <si>
    <t xml:space="preserve">GLORIA ALCUDIA ALCUDIA </t>
  </si>
  <si>
    <t xml:space="preserve">BENEFICIARIO 2: YENY ARIAS ALCUDIA </t>
  </si>
  <si>
    <t>cudGhL8qS1KQ7Je0</t>
  </si>
  <si>
    <t>COM 2021-2730</t>
  </si>
  <si>
    <t xml:space="preserve">FERNANDO </t>
  </si>
  <si>
    <t xml:space="preserve">IMELDA TEOFINI GONZALEZ </t>
  </si>
  <si>
    <t xml:space="preserve">BENEFICIARIO 2: SELENE GONZALEZ TEOFANI </t>
  </si>
  <si>
    <t xml:space="preserve">RUTA 3 L </t>
  </si>
  <si>
    <t xml:space="preserve">LUNES </t>
  </si>
  <si>
    <t>6U7kK5iUx4y3omGY</t>
  </si>
  <si>
    <t>COM 2020-1988</t>
  </si>
  <si>
    <t>MOTO</t>
  </si>
  <si>
    <t xml:space="preserve">ZURISADAY </t>
  </si>
  <si>
    <t xml:space="preserve">LUIS ENRIQUE MARTINEZ </t>
  </si>
  <si>
    <t xml:space="preserve">BENEFICIARIO 2: CELIA LOPEZ DE DIOS </t>
  </si>
  <si>
    <t>DeEhDgFyLiNFZNKA</t>
  </si>
  <si>
    <t>COM 2020-1987</t>
  </si>
  <si>
    <t xml:space="preserve">GIL </t>
  </si>
  <si>
    <t xml:space="preserve">MARIA EUGENIA </t>
  </si>
  <si>
    <t xml:space="preserve">SAMUEL MONTEJO LOPEZ </t>
  </si>
  <si>
    <t xml:space="preserve">BENEFICIARIO 2: RAMIRO GIL ALCUDIA </t>
  </si>
  <si>
    <t>bPTbCewyFyPbBTM5</t>
  </si>
  <si>
    <t>COM 2021-2743</t>
  </si>
  <si>
    <t xml:space="preserve">ROXANA CORDOVA DE LOS SANTOS </t>
  </si>
  <si>
    <t xml:space="preserve">BENEFICIARIO 2: CARLOS CESAR CORDOVA LOPEZ </t>
  </si>
  <si>
    <t>Z2GLqcvCyqXzowA5</t>
  </si>
  <si>
    <t>COM 2021-2753</t>
  </si>
  <si>
    <t xml:space="preserve">LUIS ROBERTO </t>
  </si>
  <si>
    <t xml:space="preserve">HEIRASEMA TEOFANI DE LA ROSA </t>
  </si>
  <si>
    <t xml:space="preserve">BENEFICIARIO 2: HOMERO RODRIGUEZ SOBERANO </t>
  </si>
  <si>
    <t>06F6QllBiDZ2370H</t>
  </si>
  <si>
    <t>COM 2021-2744</t>
  </si>
  <si>
    <t xml:space="preserve">ANGLES </t>
  </si>
  <si>
    <t xml:space="preserve">OSCAR ARTURO </t>
  </si>
  <si>
    <t xml:space="preserve">ANGELA RODRIGUEZ MARQUEZ </t>
  </si>
  <si>
    <t xml:space="preserve">BENEFICIARIO 2: JORGE ARIEL ORTIZ ANGLES </t>
  </si>
  <si>
    <t>g5YY2IJ14AhIKDTY</t>
  </si>
  <si>
    <t>COM 2020-0310</t>
  </si>
  <si>
    <t>REGINO</t>
  </si>
  <si>
    <t xml:space="preserve">COLONIA LA ISLA SIN NUMERO </t>
  </si>
  <si>
    <t xml:space="preserve">SONIA ALCUDIA GARCIA </t>
  </si>
  <si>
    <t xml:space="preserve">BENEFICIARIO 2: JUAN ANTONIO PEREZ ALCUDIA </t>
  </si>
  <si>
    <t>rC6s3xVa1lgVNItV</t>
  </si>
  <si>
    <t>COM 2021-2758</t>
  </si>
  <si>
    <t xml:space="preserve">CARRETERA HIDALGO </t>
  </si>
  <si>
    <t xml:space="preserve">AYDELUVIA HERNANDEZ GARCIA </t>
  </si>
  <si>
    <t>BENEFICIARIO 2: DORA MONTEJO</t>
  </si>
  <si>
    <t>TvExuzdqypwZVYmA</t>
  </si>
  <si>
    <t>COM 2020-2142</t>
  </si>
  <si>
    <t xml:space="preserve">ESTRADA </t>
  </si>
  <si>
    <t xml:space="preserve">ENTRADA A LA ISLA </t>
  </si>
  <si>
    <t xml:space="preserve">MARIA CORDOVA HERNANDEZ </t>
  </si>
  <si>
    <t>6ifpPk0vOWpdYlnM</t>
  </si>
  <si>
    <t>COM 2021-2742</t>
  </si>
  <si>
    <t>MARITZA</t>
  </si>
  <si>
    <t xml:space="preserve">ANA LUISA LAZARO ALCUDIA </t>
  </si>
  <si>
    <t>6uz7wMAUh3ESlBRS</t>
  </si>
  <si>
    <t>COM 2020-2127</t>
  </si>
  <si>
    <t>GENOVEVA</t>
  </si>
  <si>
    <t>NATALIA ELENA CORDOVA OLAN</t>
  </si>
  <si>
    <t>BENEFICIARIO 2: JULIAN CEVALLO TORREZ</t>
  </si>
  <si>
    <t>gfzALLfMP9xl3Emc</t>
  </si>
  <si>
    <t>COM 2020-2381</t>
  </si>
  <si>
    <t>BLADIMIR</t>
  </si>
  <si>
    <t>ENTRATDA NUEVA CREACION</t>
  </si>
  <si>
    <t>DEYSI GOMEZ DENIS</t>
  </si>
  <si>
    <t>KA5zA6iAKStmShDP</t>
  </si>
  <si>
    <t>COM 2021-1560</t>
  </si>
  <si>
    <t>ENRIQUE</t>
  </si>
  <si>
    <t>ENTRADA LA NUEVA CREACION</t>
  </si>
  <si>
    <t>OMAR GONZALEZ ENRIQUE</t>
  </si>
  <si>
    <t>BENEFICIARIO 2: KARLA GUADALUPE SANTOS ALVARADO</t>
  </si>
  <si>
    <t>MH6svay2PZ6TkQt1</t>
  </si>
  <si>
    <t>COM 2020-2138</t>
  </si>
  <si>
    <t>CARRETERA TECOLUTILLA</t>
  </si>
  <si>
    <t xml:space="preserve">CASTULO LOPEZ ALCUDIA </t>
  </si>
  <si>
    <t>BENEFICIARIO 2: JUAN LOPEZ LOPEZ</t>
  </si>
  <si>
    <t>fP8iH9vlaymVdHsu</t>
  </si>
  <si>
    <t>COM 2021-1552</t>
  </si>
  <si>
    <t>FILADELFO CANDELERO CORDOVA</t>
  </si>
  <si>
    <t>BENEFICIARIO 2: CINDY CANDELERO CORDOVA</t>
  </si>
  <si>
    <t>QAmKmrRIYxAcMV2Q</t>
  </si>
  <si>
    <t>COM 2017-4265</t>
  </si>
  <si>
    <t>SILVIA LAZARO JUAREZ</t>
  </si>
  <si>
    <t xml:space="preserve">BENEFICIARIO 2: ALEXANDER CARRILLO LAZARO </t>
  </si>
  <si>
    <t>ExTVsvPaZSwKPI0W</t>
  </si>
  <si>
    <t>COM 2020-2359</t>
  </si>
  <si>
    <t>ISMAEL</t>
  </si>
  <si>
    <t>MIRIAN DE LA CRUZ PEREZ</t>
  </si>
  <si>
    <t>BENEFICIARIO 2: BEATRIZ SANTOS DE LA CRUZ</t>
  </si>
  <si>
    <t>96Zz8DcOPcQzQdZE</t>
  </si>
  <si>
    <t>COM 2021-1921</t>
  </si>
  <si>
    <t>ANA LUCIA</t>
  </si>
  <si>
    <t>LUIS MANUEL DOMINGUEZ FLORES</t>
  </si>
  <si>
    <t>BENEFICIARIO 2: EDUARDO DOMINGUEZ FLORES</t>
  </si>
  <si>
    <t>KvoHcG1GrVnl1THO</t>
  </si>
  <si>
    <t>COM 2020-2389</t>
  </si>
  <si>
    <t>ESCALANTE</t>
  </si>
  <si>
    <t>IGNACIO ZARAGOZA PRIMERA SECCION</t>
  </si>
  <si>
    <t>JOSE MANUEL FIGUEROA ESCALANTE</t>
  </si>
  <si>
    <t>2Sl8ykRdIOEdHge1</t>
  </si>
  <si>
    <t>COM 2020-2580</t>
  </si>
  <si>
    <t>ONORIA</t>
  </si>
  <si>
    <t>PATASTAL TERCERA SECCION</t>
  </si>
  <si>
    <t>TITO ALEJANDRO MORALES</t>
  </si>
  <si>
    <t>BENEFICIARIO 2: ANGEL MARIO ALEJANDRO LEON</t>
  </si>
  <si>
    <t>c5qnWYR8M1KPh2zd</t>
  </si>
  <si>
    <t>COM 2020-2589</t>
  </si>
  <si>
    <t>CRISTOVAL</t>
  </si>
  <si>
    <t>CARRETERA PATASTAL TERCERA SECCION</t>
  </si>
  <si>
    <t>PATASTAL PRIMERA SECCION</t>
  </si>
  <si>
    <t>DANIEL DE LA CRUZ PEREZ</t>
  </si>
  <si>
    <t>BENEFICIARIO 2: JOSE REYES DE LA CRUZ PEREZ</t>
  </si>
  <si>
    <t>rRR35aoJVgqN7pR6</t>
  </si>
  <si>
    <t>COM2020-2500</t>
  </si>
  <si>
    <t>IGNACIO ZARAGOZA TERCERA SECCION</t>
  </si>
  <si>
    <t>SERGIO ALEJANDRO CHABLE</t>
  </si>
  <si>
    <t>BENEFICIARIO 2: KAREN DEL CARMEN ALEJANDRO CHABLE</t>
  </si>
  <si>
    <t>TrajMi4qT2xwPQch</t>
  </si>
  <si>
    <t>COM2021-1919</t>
  </si>
  <si>
    <t>AUGUSTO</t>
  </si>
  <si>
    <t>CALLE IGNACIO ZARAGOZA TERCERA</t>
  </si>
  <si>
    <t>GUADALUPE LOPEZ OLAN</t>
  </si>
  <si>
    <t>BENEFICIARIO 2: JOSE MANUEL ALEJANDRO DE LA CRUZ</t>
  </si>
  <si>
    <t>lHfhU13858nMdZlb</t>
  </si>
  <si>
    <t>COM2021-1920</t>
  </si>
  <si>
    <t>CARRETERA AL PASO LA UNION</t>
  </si>
  <si>
    <t>ANGEL JULCELY MALDONADO CORDOVA</t>
  </si>
  <si>
    <t>BENEFICIARIO 2: PAOLA MALDONADO CORDOVA</t>
  </si>
  <si>
    <t>H37fsDzJ6bCOvI7L</t>
  </si>
  <si>
    <t>COM2020-2591</t>
  </si>
  <si>
    <t>RAYA</t>
  </si>
  <si>
    <t>JULIA</t>
  </si>
  <si>
    <t>JESUS PEREGRINO LAZARO</t>
  </si>
  <si>
    <t>BENEFICIARIO 2: ESTEFANIA PEREGRINO PEREZ</t>
  </si>
  <si>
    <t>HNjcqvlob7ru95oy</t>
  </si>
  <si>
    <t>COM2020-2594</t>
  </si>
  <si>
    <t>JOEL</t>
  </si>
  <si>
    <t>MARIA ISABEL COLORADO CASTELLANO</t>
  </si>
  <si>
    <t>BENEFICIARIO 2: ISIDRA ISABEL MADRIGAL COLORADO</t>
  </si>
  <si>
    <t>VpZ1oVwd9Pqqnn69</t>
  </si>
  <si>
    <t>COM2020-2596</t>
  </si>
  <si>
    <t>ENTRADA DE CHICOZAPOTE</t>
  </si>
  <si>
    <t>DALIA LOPEZ CANDELERO</t>
  </si>
  <si>
    <t>BENEFICIARIO 2: JOSE LOPEZ MONTIEL</t>
  </si>
  <si>
    <t>WD9pEPTrxVx0Eh1x</t>
  </si>
  <si>
    <t>COM2020-2539</t>
  </si>
  <si>
    <t>CARRETERA VECINAL SIN NUMERO</t>
  </si>
  <si>
    <t>NOLBERTO LOPEZ MENDEZ</t>
  </si>
  <si>
    <t>BENEFICIARIO 2: WILLIAN HERNANDEZ LOPEZ</t>
  </si>
  <si>
    <t>Ag8UTFc8pD9foeg1</t>
  </si>
  <si>
    <t>COM2020-2544</t>
  </si>
  <si>
    <t>NOLBERTO</t>
  </si>
  <si>
    <t>CARRETERA VECINAL</t>
  </si>
  <si>
    <t>JESUS DANIEL LOPEZ JIMENEZ</t>
  </si>
  <si>
    <t>BENEFICIARIO 2: MARIBEL JIMENEZ</t>
  </si>
  <si>
    <t>9UdWrclkz9pkRhNn</t>
  </si>
  <si>
    <t>COM2020-2713</t>
  </si>
  <si>
    <t>ENTRADA CHICO ZAPOTE</t>
  </si>
  <si>
    <t>ALBERTO DIAZ CHABLE</t>
  </si>
  <si>
    <t>BENEFICIARIO 2: PATRICIA DIAZ GOMEZ</t>
  </si>
  <si>
    <t>gPl7AygwGnmWpFSz</t>
  </si>
  <si>
    <t>COM2020-2712</t>
  </si>
  <si>
    <t>ANISETO ABALOS AGUILAR</t>
  </si>
  <si>
    <t>DGfdM1gD8XGs2ys1</t>
  </si>
  <si>
    <t>COM2021-1969</t>
  </si>
  <si>
    <t>OLIVIA</t>
  </si>
  <si>
    <t>CARRETERA CHICOZAPOTE</t>
  </si>
  <si>
    <t>SANTIAGO ALEJANDRO DE LA CRUZ</t>
  </si>
  <si>
    <t>EuxTp28C0KvxTS5B</t>
  </si>
  <si>
    <t>COM2020-2901</t>
  </si>
  <si>
    <t>MARCIAL</t>
  </si>
  <si>
    <t>CARRETERA A CHICOZAPOTE SIN NUMERO</t>
  </si>
  <si>
    <t>JUANA ROSELVI CORDOVA</t>
  </si>
  <si>
    <t>l6wpwXb87SzfD6GC</t>
  </si>
  <si>
    <t>COM2021-1150</t>
  </si>
  <si>
    <t>DELIDA</t>
  </si>
  <si>
    <t>CARRETERA AL CORINTO SIN NUMERO</t>
  </si>
  <si>
    <t>LEONARDO DOMINGUEZ DE LA CRUZ</t>
  </si>
  <si>
    <t>BENEFICIARIO 2: MANRIQUE MARTINEZ</t>
  </si>
  <si>
    <t>LCsLcgrZIyFEDCmb</t>
  </si>
  <si>
    <t>COM2021-1149</t>
  </si>
  <si>
    <t>LOURDES</t>
  </si>
  <si>
    <t>VICENTE PEREZ VELAZQUEZ</t>
  </si>
  <si>
    <t>BENEFICIARIO 2: YURIDIA PEREZ RODRIGUEZ</t>
  </si>
  <si>
    <t>MVqM2rBu3ahzb7HL</t>
  </si>
  <si>
    <t>COM2020-2947</t>
  </si>
  <si>
    <t xml:space="preserve">ITURVIDE </t>
  </si>
  <si>
    <t>CARRETERA VECINAL-PINO SUAREZ</t>
  </si>
  <si>
    <t>FEBE LOPEZ VARGAS</t>
  </si>
  <si>
    <t>BENEFICIARIO 2: ANGEL RODRIGUEZ LOPEZ</t>
  </si>
  <si>
    <t>K1asGBPuPHckCgg6</t>
  </si>
  <si>
    <t>COM2020-2707</t>
  </si>
  <si>
    <t>VARGAS</t>
  </si>
  <si>
    <t>NANCY ESTHER PERALTA VARGAS</t>
  </si>
  <si>
    <t>BENEFICIARIO 2: ANGEL DE JESUS PERALTA VARGAS</t>
  </si>
  <si>
    <t>877WiKQwLWkUgv4y</t>
  </si>
  <si>
    <t>COM2020-2758</t>
  </si>
  <si>
    <t>FAVIAN</t>
  </si>
  <si>
    <t>VITIA CORDOVA TORRES</t>
  </si>
  <si>
    <t>BENEFICIARIO 2: MACARIO PERALTA CORDOVA</t>
  </si>
  <si>
    <t>0XXtakpdoYIFE46s</t>
  </si>
  <si>
    <t>COM2020-2790</t>
  </si>
  <si>
    <t>ENTRADA EL PLATANAL SIN NUMERO</t>
  </si>
  <si>
    <t xml:space="preserve">FLOR DE LIZ DE LA CRUZ ALCUDIA </t>
  </si>
  <si>
    <t>BENEFICIARIO 2: CARLOS SANCHEZ DE LA CRUZ</t>
  </si>
  <si>
    <t>mcHt04ac0I2R8ABt</t>
  </si>
  <si>
    <t>COM2020-2778</t>
  </si>
  <si>
    <t>ENTRADA A LA BOLSA SIN NUMERO</t>
  </si>
  <si>
    <t>ROSALINO ESTEBAN DE LA CRUZ</t>
  </si>
  <si>
    <t>BENEFICIARIO 2: ISRAEL CORDOVA ALEJANDRO</t>
  </si>
  <si>
    <t>wbDyPIZJmAjsrXcv</t>
  </si>
  <si>
    <t>COM2019-0148</t>
  </si>
  <si>
    <t>LUZ MARIANA</t>
  </si>
  <si>
    <t>CALLE SIMON BOLIVAR</t>
  </si>
  <si>
    <t>MARIA LILI CORDOVA DE LA ROSA</t>
  </si>
  <si>
    <t>BENEFICIARIO 2: GREYSI MARIANA RODRIGUEZ CORDOVA</t>
  </si>
  <si>
    <t>pkANzkiutCihzW8a</t>
  </si>
  <si>
    <t>COM2020-2913</t>
  </si>
  <si>
    <t>MARIA EUGENIA</t>
  </si>
  <si>
    <t>ENTRADA A BOLSA</t>
  </si>
  <si>
    <t>JOSE MARIA PINO SUAREZ PRIMERA SECCION</t>
  </si>
  <si>
    <t>MAGDIEL HERNANDEZ IZQUIERDO</t>
  </si>
  <si>
    <t>BENEFICIARIO 2: JOAQUINA HERNANDEZ IZQUIERDO</t>
  </si>
  <si>
    <t>EW6393LC55wBkgKl</t>
  </si>
  <si>
    <t>COM2020-2938</t>
  </si>
  <si>
    <t>CALLE ASUNCION VALLAR</t>
  </si>
  <si>
    <t xml:space="preserve">NARCIZO JIMENEZ CORDOVA </t>
  </si>
  <si>
    <t>BENEFICIARIO 2: MIRIAM JIMENEZ IZQUIERDO</t>
  </si>
  <si>
    <t>WU2Pj1mOqLruimI4</t>
  </si>
  <si>
    <t>COM2020-2943</t>
  </si>
  <si>
    <t>CANCINO</t>
  </si>
  <si>
    <t>JULIANA</t>
  </si>
  <si>
    <t xml:space="preserve">CALLE BENITO JUAREZ GARCIA </t>
  </si>
  <si>
    <t xml:space="preserve">EDILBERTO PEREZ OSORIO </t>
  </si>
  <si>
    <t xml:space="preserve">BENEFICIARIO 2: MARIANA PEREZ OSORIO </t>
  </si>
  <si>
    <t>2kKbbrHylmXWHYTF</t>
  </si>
  <si>
    <t>COM2020-2936</t>
  </si>
  <si>
    <t>PULIDO</t>
  </si>
  <si>
    <t>JONAS</t>
  </si>
  <si>
    <t>CARRETERA A PASTASAL SIN NUMERO</t>
  </si>
  <si>
    <t>TEREZA CANDELERO SANCHEZ</t>
  </si>
  <si>
    <t>BENEFICIARIO 2: MAURA CANDELERO SANCHEZ</t>
  </si>
  <si>
    <t>WjZCKEu5jPDT6NL5</t>
  </si>
  <si>
    <t>COM 2020-2124</t>
  </si>
  <si>
    <t>MIGUEL HIDALGO SEGUNDA SECCION</t>
  </si>
  <si>
    <t>MARIA JESUS DE LA CRUZ GONZALEZ</t>
  </si>
  <si>
    <t>BENEFICIARIO 2: TERESITA DE JESUS GONZALEZ DE LA CRUZ</t>
  </si>
  <si>
    <t>DhI4iBgZ4rMoQRUJ</t>
  </si>
  <si>
    <t>COM2020-2181</t>
  </si>
  <si>
    <t>ADAUSTO BAUTISTA VELAZQUEZ</t>
  </si>
  <si>
    <t>BENEFICIARIO 2: YESICA BAUTISTA OLAN</t>
  </si>
  <si>
    <t>X5czz5FlXG7e8a6U</t>
  </si>
  <si>
    <t>COM2020-2120</t>
  </si>
  <si>
    <t>ELEAZAR</t>
  </si>
  <si>
    <t>ENTRADA A LA CANCHA</t>
  </si>
  <si>
    <t>GREGOPRIO MENDEZ SEGUNDA SECCION</t>
  </si>
  <si>
    <t>LEVY CORDOVA JIMENEZ</t>
  </si>
  <si>
    <t>BENEFICIARIO 2: JOSE ALFREDO SANCHEZ PEREZ</t>
  </si>
  <si>
    <t>J4MR9KZy8vd5nror</t>
  </si>
  <si>
    <t>COM2020-2168</t>
  </si>
  <si>
    <t>ALICIA</t>
  </si>
  <si>
    <t>CALLE TECOLUTILLA PRINCIPAL</t>
  </si>
  <si>
    <t xml:space="preserve">BETANIA VILLA TECOLUTILLA </t>
  </si>
  <si>
    <t>BERLIN SABALA</t>
  </si>
  <si>
    <t>BENEFICIARIO 2: CARLOS MARIO LEYVA VENTURA</t>
  </si>
  <si>
    <t>BETANIA VILLA TECOLUTILLA</t>
  </si>
  <si>
    <t>4apHKAkuyBOEpLk4</t>
  </si>
  <si>
    <t>COM2020-2732</t>
  </si>
  <si>
    <t>JOSE MARIA PINO SUAREZ TERCERA SECCION</t>
  </si>
  <si>
    <t>ONORIO LOPEZ DOMINGUEZ</t>
  </si>
  <si>
    <t>BENEFICIARIO 2: AURANIA LOPEZ DOMINGUEZ</t>
  </si>
  <si>
    <t>h9veytqroLSSN4wM</t>
  </si>
  <si>
    <t>COM2020-2911</t>
  </si>
  <si>
    <t>RAUL GARCIA CUCA</t>
  </si>
  <si>
    <t>BENEFICIARIO 2: MANUELA CORDOVA RUIZ</t>
  </si>
  <si>
    <t>dTeaziI2t47C8uon</t>
  </si>
  <si>
    <t>COM2020-2956</t>
  </si>
  <si>
    <t>EL CARMEN SIN NUMERO</t>
  </si>
  <si>
    <t>MARIA FERNANDA DE LA CRUZ PEREZ</t>
  </si>
  <si>
    <t>BENEFICIARIO 2: LANDY GABRIELA MARTIN CANCHÉ</t>
  </si>
  <si>
    <t>JukNpfEm4ZIakypL</t>
  </si>
  <si>
    <t>COM2020-2912</t>
  </si>
  <si>
    <t>13JVLlPd50TgUTUn</t>
  </si>
  <si>
    <t>COM2020-2193</t>
  </si>
  <si>
    <t xml:space="preserve">CALLE SANCHEMILIANO ZAPATA NUMERO 20 </t>
  </si>
  <si>
    <t>PABLO DE LA CRUZ GONZALEZ</t>
  </si>
  <si>
    <t>BENEFICIARIO 2: ASUNCION DE LA CRUZ GONZALEZ</t>
  </si>
  <si>
    <t>2021-10-04</t>
  </si>
  <si>
    <t>1WIqiBGadq52t0ND</t>
  </si>
  <si>
    <t>COM2020-2107</t>
  </si>
  <si>
    <t>AURA PATRICIA</t>
  </si>
  <si>
    <t>YULIANA DE LA CRUZ ARIAS</t>
  </si>
  <si>
    <t>BENEFICIARIO 2: YESICA PADRON DE LA CRUZ</t>
  </si>
  <si>
    <t>loE2MM84Fst21cIc</t>
  </si>
  <si>
    <t>COM2021-1332</t>
  </si>
  <si>
    <t>SEFORA</t>
  </si>
  <si>
    <t>CALLE IGNACIO ZARAGOZA SIN NUMERO</t>
  </si>
  <si>
    <t>ABRAHAN LAZARO SANCHEZ</t>
  </si>
  <si>
    <t>BENEFICIARIO 2: FAUSTO HERNANDEZ IZQUIERDO</t>
  </si>
  <si>
    <t>jKWAyNnNqiOyREaR</t>
  </si>
  <si>
    <t>COM2020-2765</t>
  </si>
  <si>
    <t>RUIZ</t>
  </si>
  <si>
    <t>NICOLAS</t>
  </si>
  <si>
    <t>CALLE CEDRO ESQUINA TUKUY</t>
  </si>
  <si>
    <t xml:space="preserve">VILLAS DEL ORIENTE </t>
  </si>
  <si>
    <t xml:space="preserve">LUCIA HERNANDEZ GONZALEZ </t>
  </si>
  <si>
    <t>BENEFICIARIO 2: LUIS ANGEL ALVAREZ HERNANDEZ</t>
  </si>
  <si>
    <t xml:space="preserve">VILLA DEL ORIENTE </t>
  </si>
  <si>
    <t>IYu16qGHAs81yiZu</t>
  </si>
  <si>
    <t>COM2021-2736</t>
  </si>
  <si>
    <t>GERGORIO MENDEZ PRIMERA SECCION</t>
  </si>
  <si>
    <t>JESSICA  VALENZUELA ZAPATA</t>
  </si>
  <si>
    <t>BENEFICIARIO 2: URIEL VALENZUELA OSORIO</t>
  </si>
  <si>
    <t>8SqSw7ZTWTF1GeuW</t>
  </si>
  <si>
    <t>COM2021-2392</t>
  </si>
  <si>
    <t>MACLOVIA</t>
  </si>
  <si>
    <t>DIANA ESLITH MAY GONZALEZ</t>
  </si>
  <si>
    <t>BENEFICIARIO 2: RESENDIS MAY CALDERON</t>
  </si>
  <si>
    <t>sWbhLClTh8W8N3x5</t>
  </si>
  <si>
    <t>COM2020-1983</t>
  </si>
  <si>
    <t>CALLE FRANCISCO PERALTA BURELO NUMERO 23</t>
  </si>
  <si>
    <t>VERONICA DEL CARMEN LEYVA DE LA CRUS</t>
  </si>
  <si>
    <t>BENEFICIARIO 2: SEBASTIAN LEYVA IZQUIERDO</t>
  </si>
  <si>
    <t>RCPRuMQe6EJgeoDS</t>
  </si>
  <si>
    <t>COM2020-2392</t>
  </si>
  <si>
    <t>EDREI</t>
  </si>
  <si>
    <t>LEANDRO ROVIROSA WADE</t>
  </si>
  <si>
    <t>DARWIN TORRES DE LA ROSA</t>
  </si>
  <si>
    <t>BENEFICIARIO 2: MARIA ASUNCION DE LA ROSA ALCOCER</t>
  </si>
  <si>
    <t>vYX0a4JA64U9Wo6u</t>
  </si>
  <si>
    <t>COM2020-2319</t>
  </si>
  <si>
    <t>MARLENE MADRIGAL SUAREZ</t>
  </si>
  <si>
    <t>BENEFICIARIO 2: CAMILA DOMINGUEZ MADRIGAL</t>
  </si>
  <si>
    <t>4iPUaYROPAza2ZeO</t>
  </si>
  <si>
    <t>COM2020-2196</t>
  </si>
  <si>
    <t>ASUNCION</t>
  </si>
  <si>
    <t>CALLE IGNACIO ZARAGOZA</t>
  </si>
  <si>
    <t>BARTOLO AVALOS SEVERA</t>
  </si>
  <si>
    <t>BENEFICIARIO 2: GABRIELA ASUNCION AVALOS DE LA CRUS</t>
  </si>
  <si>
    <t>ldliKC1LFjUkKGxb</t>
  </si>
  <si>
    <t>COM2020-2169</t>
  </si>
  <si>
    <t xml:space="preserve">ALAMILLA </t>
  </si>
  <si>
    <t xml:space="preserve">ANDREA </t>
  </si>
  <si>
    <t>CALLE SANCHEZ MARMOL</t>
  </si>
  <si>
    <t>NUEVA CREACION VILLA TECOLUTILLA</t>
  </si>
  <si>
    <t>YANI ANDREA MATEO ALAMILLA</t>
  </si>
  <si>
    <t>BENEFICIARIO 2: JOSE DEL CARMEN MATEO ALAMILLA</t>
  </si>
  <si>
    <t>ENB3dRNJDsohF67Q</t>
  </si>
  <si>
    <t>COM2020-2378</t>
  </si>
  <si>
    <t>MARIA ISABEL</t>
  </si>
  <si>
    <t xml:space="preserve">MARIA DOLORES RAYMUNDO JAVIER </t>
  </si>
  <si>
    <t>BENEFICIARIO 2: JOSEFA RAYMUNDO JAVIER</t>
  </si>
  <si>
    <t>pmdNXWb37CHpOWFY</t>
  </si>
  <si>
    <t>COM2020-2363</t>
  </si>
  <si>
    <t>MARIA DOLORES</t>
  </si>
  <si>
    <t>CARRETERA VILLA ALDAMA</t>
  </si>
  <si>
    <t>ADALBERTO RAYMUNDO RODRIGUEZ</t>
  </si>
  <si>
    <t>BENEFICIARIO 2: JOSE EDUARDO RAYMUNDO RAYMUNDO</t>
  </si>
  <si>
    <t>D63s0B3DxZCKtnSw</t>
  </si>
  <si>
    <t>COM2020-2361</t>
  </si>
  <si>
    <t>JOSEFA HERNANDEZ CALCANEO</t>
  </si>
  <si>
    <t>GgXeJCNn0iPRkP4J</t>
  </si>
  <si>
    <t>COM2020-1973</t>
  </si>
  <si>
    <t>REBECA MADRIGAL SANCHEZ</t>
  </si>
  <si>
    <t>BENEFICIARIO 2: IVAN MENSES MADRIGAL</t>
  </si>
  <si>
    <t>wkXdihTqGkxbNQ3i</t>
  </si>
  <si>
    <t>COM2021-0205</t>
  </si>
  <si>
    <t>JOSE OVET</t>
  </si>
  <si>
    <t>MARIA DEL CARMEN PDRO MENDEZ</t>
  </si>
  <si>
    <t>BENEFICIARIO 2: ELISEO DIAZ MENDEZ</t>
  </si>
  <si>
    <t>4BEJWu6J8IK7v7wT</t>
  </si>
  <si>
    <t>COM2020-2717</t>
  </si>
  <si>
    <t>CARRETERA A COCOHOITAL SIN NUMERO</t>
  </si>
  <si>
    <t>ESMERALDA CORDOVA HERNANDEZ</t>
  </si>
  <si>
    <t>BENEFICIARIO 2: TANIA GOMEZ CORDOVA</t>
  </si>
  <si>
    <t>6uEXgHBENFA5uKgN</t>
  </si>
  <si>
    <t>COM2020-2716</t>
  </si>
  <si>
    <t>LIMBERG</t>
  </si>
  <si>
    <t>ISABEL</t>
  </si>
  <si>
    <t>ENTRADA A CHICOZAPOTE SIN NUMERO</t>
  </si>
  <si>
    <t xml:space="preserve">MARIBEL GOMEZ JIMENEZ </t>
  </si>
  <si>
    <t>BENEFICIARIO 2: MARGARITA  GOMEZ JIMENEZ</t>
  </si>
  <si>
    <t>o2EbJbNma7XHuV1O</t>
  </si>
  <si>
    <t>COM2020-2375</t>
  </si>
  <si>
    <t xml:space="preserve">GERONIMO </t>
  </si>
  <si>
    <t>MARTHA</t>
  </si>
  <si>
    <t>CARRETERA COCOHITAL 12</t>
  </si>
  <si>
    <t>ISIDRO DE LA CRUZ SANCHEZ</t>
  </si>
  <si>
    <t>BENEFICIARIO 2: SHEYLA CRISTELL DE LA CRUZ JERONIMO</t>
  </si>
  <si>
    <t>hgFWfAkpTZszBI5Y</t>
  </si>
  <si>
    <t>COM2020-2132</t>
  </si>
  <si>
    <t>MAGNOLIA</t>
  </si>
  <si>
    <t>ENTRADA OLAN</t>
  </si>
  <si>
    <t>MAYRANI HERNANDEZ SUAREZ</t>
  </si>
  <si>
    <t>0NNzRGQjTZszMkfb</t>
  </si>
  <si>
    <t>COM2021-2147</t>
  </si>
  <si>
    <t>MARISELA</t>
  </si>
  <si>
    <t>ENTRADA DE ALLENDE</t>
  </si>
  <si>
    <t>MARIA SANTOS SANCHEZ OLAN</t>
  </si>
  <si>
    <t>BENEFICIARIO 2: YAQUELINE CORDOVA SANCHEZ</t>
  </si>
  <si>
    <t>YZrtQF0NylJAO433</t>
  </si>
  <si>
    <t>COM2018-1932</t>
  </si>
  <si>
    <t>NEREYDA DOMINGUEZ CORDOVA</t>
  </si>
  <si>
    <t>BENEFICIARIO 2: SHELIMAR ALCUDIA DOMINGUEZ</t>
  </si>
  <si>
    <t>DE4dnyMzg7JQArUC</t>
  </si>
  <si>
    <t>COM2021-0940</t>
  </si>
  <si>
    <t>CARRETERA A ALAMEDA SIN NUMERO</t>
  </si>
  <si>
    <t>NESTOR LOPEZ LEYVA</t>
  </si>
  <si>
    <t>BENEFICIARIO 2: LUIS ENRIQUE LOPEZ QUINTANA</t>
  </si>
  <si>
    <t>jSdJ4hDkYt80G4R0</t>
  </si>
  <si>
    <t>COM2021-0942</t>
  </si>
  <si>
    <t>MARIELA</t>
  </si>
  <si>
    <t>CARRETERA A TUPILQUILLO</t>
  </si>
  <si>
    <t>JAVIER LOPEZ LEYVA</t>
  </si>
  <si>
    <t>BENEFICIARIO 2: XAVIER LOPEZ JAVIER</t>
  </si>
  <si>
    <t>kjBK29OryjWDESZv</t>
  </si>
  <si>
    <t>CAR2021-2735</t>
  </si>
  <si>
    <t>URIEL</t>
  </si>
  <si>
    <t>ALEJANDRA ARIAS ANGLES</t>
  </si>
  <si>
    <t>NATIVIDAD JIMENEZ CORDOVA</t>
  </si>
  <si>
    <t>HxLPOf2DfiYRd9VY</t>
  </si>
  <si>
    <t>CAR2020-2167</t>
  </si>
  <si>
    <t>ALDAMA SUR 111</t>
  </si>
  <si>
    <t>TANIA ARZAT RODRIGUEZ</t>
  </si>
  <si>
    <t>ALDAMA SUR</t>
  </si>
  <si>
    <t>GSF8AXjKjVksecZO</t>
  </si>
  <si>
    <t>CAR2021-1968</t>
  </si>
  <si>
    <t>AL CAÑAL</t>
  </si>
  <si>
    <t>ALBARO DIAZ HERNANDEZ</t>
  </si>
  <si>
    <t>LWRR9sMAcV1fBhgC</t>
  </si>
  <si>
    <t>CAR2020-2593</t>
  </si>
  <si>
    <t>NEREIDA</t>
  </si>
  <si>
    <t>PATASTAL TERCERA SECC</t>
  </si>
  <si>
    <t>JULIO ADRIAN ALEJANDRO ESCALANTE</t>
  </si>
  <si>
    <t>MONICA DEL CARMEN ALEJANDRO ESCALANTE</t>
  </si>
  <si>
    <t xml:space="preserve">PATASTAL </t>
  </si>
  <si>
    <t>Hm1t62GwCiCXeLym</t>
  </si>
  <si>
    <t>CAR2020-2515</t>
  </si>
  <si>
    <t>MERAZ</t>
  </si>
  <si>
    <t>RIVERA</t>
  </si>
  <si>
    <t>ARELI ELENA</t>
  </si>
  <si>
    <t>PROLONGACION DE SANCHEZ MARMOL</t>
  </si>
  <si>
    <t>JENNER ALCUDIA RODRIGUEZ</t>
  </si>
  <si>
    <t>FRANCISCA RODRIGUEZ BEDRNARDO</t>
  </si>
  <si>
    <t>OBMQGEuo6y8D5awp</t>
  </si>
  <si>
    <t>CAR2020-2311</t>
  </si>
  <si>
    <t>ESQUIVEL</t>
  </si>
  <si>
    <t>SABAS</t>
  </si>
  <si>
    <t>MIGUEL HODALGO</t>
  </si>
  <si>
    <t>ANA LUISA LAZARO MADRIGAL</t>
  </si>
  <si>
    <t>MARIA GUADALUPE ESQUIVEL LAZARO</t>
  </si>
  <si>
    <t>2WjqV1MU4vzFAitI</t>
  </si>
  <si>
    <t>CAR2020-2395</t>
  </si>
  <si>
    <t>ALVARO</t>
  </si>
  <si>
    <t>TRANSITO TITULAR</t>
  </si>
  <si>
    <t>CORINTO</t>
  </si>
  <si>
    <t>ALVARO DE LA ROSA ROMERO</t>
  </si>
  <si>
    <t>MARIA YANET DE LA ROSA ROMERO</t>
  </si>
  <si>
    <t>2021-10-01</t>
  </si>
  <si>
    <t>TRANSITO TUTLAR</t>
  </si>
  <si>
    <t>JAmYZpli6kZxf9fy</t>
  </si>
  <si>
    <t>CAR2020-2027</t>
  </si>
  <si>
    <t>DE LA CRUZ PEREZ</t>
  </si>
  <si>
    <t>CLEOTILDE</t>
  </si>
  <si>
    <t>BARTOLO ALMEIDA</t>
  </si>
  <si>
    <t>BLANCA OLIVIA CORDOVA DE LA CRUZ</t>
  </si>
  <si>
    <t>YONI CORDOVA DE LA CRUZ</t>
  </si>
  <si>
    <t>90yAUamMTFNBMC04</t>
  </si>
  <si>
    <t>CAR2020-2343</t>
  </si>
  <si>
    <t>OLGA LIDIA DE LA CRUZ RODRIGUEZ</t>
  </si>
  <si>
    <t>CINTIA DE LOS SANTOS DE LA CRUZ</t>
  </si>
  <si>
    <t>zyCBawJBXdsOio7I</t>
  </si>
  <si>
    <t>CAR2020-2307</t>
  </si>
  <si>
    <t>BATERIA</t>
  </si>
  <si>
    <t>NELI YAZMIN MADRIGAL SANTOS</t>
  </si>
  <si>
    <t>MARISELA MADRIGAL AVALOS</t>
  </si>
  <si>
    <t>Zkfk6pfbsjKyEzfw</t>
  </si>
  <si>
    <t>CAR2020-2961</t>
  </si>
  <si>
    <t>YOLANDA</t>
  </si>
  <si>
    <t>MARIA DE JESUS MORALES DE LA CRUZ</t>
  </si>
  <si>
    <t>GEOVANNY CORDOVA IZQUIERDO</t>
  </si>
  <si>
    <t>JOSE MARIA PINOSUAREZ</t>
  </si>
  <si>
    <t>hM5Cn3WVx5IXhG22</t>
  </si>
  <si>
    <t>CAR2020-2966</t>
  </si>
  <si>
    <t>TULAR</t>
  </si>
  <si>
    <t>ALBERTO GONZALEZ VALENZUELA</t>
  </si>
  <si>
    <t>ju2wwkGnkVKD65LX</t>
  </si>
  <si>
    <t>CAR2021-2174</t>
  </si>
  <si>
    <t>AMADOR</t>
  </si>
  <si>
    <t>RISSILLEM DAMAURI VALENZUELA HERNANDEZ</t>
  </si>
  <si>
    <t>EBENR SAEL VALENZUELA HERNANDEZ</t>
  </si>
  <si>
    <t>JZC83Raj5wuW0W5p</t>
  </si>
  <si>
    <t>CAR2020-2751</t>
  </si>
  <si>
    <t>EL CHARCO SIN NUMERO</t>
  </si>
  <si>
    <t>MIRALY DE LA CRUZ CORDOVA</t>
  </si>
  <si>
    <t>ELODIA DE LA CRUZ DE LA CRUZ</t>
  </si>
  <si>
    <t>7YYnHW9TeKwXN1z8</t>
  </si>
  <si>
    <t>CAR2020-2718</t>
  </si>
  <si>
    <t>WILFREDO</t>
  </si>
  <si>
    <t>BARTOLA AVALOS OLIVA</t>
  </si>
  <si>
    <t>JOSE GUADALUPE DOMINGUEZ AVALOS</t>
  </si>
  <si>
    <t>PINO SUAREZ 2DA SECCION</t>
  </si>
  <si>
    <t>P3WvQLnDWGKqsZt5</t>
  </si>
  <si>
    <t>CAR2020-2771</t>
  </si>
  <si>
    <t>FELICIANA</t>
  </si>
  <si>
    <t>APASTAL</t>
  </si>
  <si>
    <t>ARELY PERALTA IZQUIERDO</t>
  </si>
  <si>
    <t>ERICK OLAN CORDOVA</t>
  </si>
  <si>
    <t>VUbUZjqmKnbs1X0x</t>
  </si>
  <si>
    <t>CAR2021-1871</t>
  </si>
  <si>
    <t xml:space="preserve">CALLE JAIME JUNO SIN NUMERO </t>
  </si>
  <si>
    <t xml:space="preserve">CALLE VICENTE SUAREZ Y FRANCISCO VILLA </t>
  </si>
  <si>
    <t xml:space="preserve">LAURA ESTELA PEREZ VAZQUEZ </t>
  </si>
  <si>
    <t xml:space="preserve">BENEFICIARIO 2: ISIDRO SALVADOR ESTEBAN </t>
  </si>
  <si>
    <t>RUTA 3 M</t>
  </si>
  <si>
    <t>2021-10-06</t>
  </si>
  <si>
    <t xml:space="preserve">COL. CENTRO </t>
  </si>
  <si>
    <t>QCA1uJT79alRN4OS</t>
  </si>
  <si>
    <t>CAR2020-3047</t>
  </si>
  <si>
    <t xml:space="preserve">LANDERO </t>
  </si>
  <si>
    <t>CALLE CARLOS A MOLINA SIN NUMERO ANDADOR CARPINTERO</t>
  </si>
  <si>
    <t xml:space="preserve">ORALIA MARTINEZ DE LA CRUZ </t>
  </si>
  <si>
    <t xml:space="preserve">BENEFICIARIO 2: GABRIELA HERNANDEZ MARTINEZ </t>
  </si>
  <si>
    <t>t3MupUiylPvMLCmw</t>
  </si>
  <si>
    <t>CAR2020-3281</t>
  </si>
  <si>
    <t xml:space="preserve">MAZO </t>
  </si>
  <si>
    <t xml:space="preserve">JOSE DEL  CARMEN </t>
  </si>
  <si>
    <t xml:space="preserve">CERRADA EMILIANO ZAPATA </t>
  </si>
  <si>
    <t xml:space="preserve">JOSE MIGUEL GARCIA RODRIGUEZ </t>
  </si>
  <si>
    <t xml:space="preserve">BENEFICIARIO 2: ELIZABETH GARCIA MAZO </t>
  </si>
  <si>
    <t>dX5caULUi9lIICQT</t>
  </si>
  <si>
    <t>CAR2020-2673</t>
  </si>
  <si>
    <t xml:space="preserve">JESUS ANTONIO </t>
  </si>
  <si>
    <t xml:space="preserve">ENTRADA DE LA CRISTIANDAD </t>
  </si>
  <si>
    <t xml:space="preserve">MELCHOR OCAMPO </t>
  </si>
  <si>
    <t xml:space="preserve">ANTONIA GONZALEZ LEON </t>
  </si>
  <si>
    <t xml:space="preserve">BENEFICIARIO 2: EUNICE PEREZ LEON </t>
  </si>
  <si>
    <t>Ig80X8K4fj6X5iKT</t>
  </si>
  <si>
    <t>CAR2020-4668</t>
  </si>
  <si>
    <t xml:space="preserve">HIDALGO </t>
  </si>
  <si>
    <t xml:space="preserve">ALONDRA GISELA </t>
  </si>
  <si>
    <t xml:space="preserve">CERRADA SAN MARCO SIN NUMERO </t>
  </si>
  <si>
    <t xml:space="preserve">CALZADA </t>
  </si>
  <si>
    <t>JUAN GUSTAVO ANIMAS HIDALGO</t>
  </si>
  <si>
    <t xml:space="preserve">BENEFICIARIO 2: MARCO ANTONIO HERNANDEZ DE LOS SANTOS </t>
  </si>
  <si>
    <t>RY07hN0o4Eg31uoz</t>
  </si>
  <si>
    <t>CAR2020-3478</t>
  </si>
  <si>
    <t xml:space="preserve">ROBLES </t>
  </si>
  <si>
    <t xml:space="preserve">CALLE SECTOR SAN ANTONIO </t>
  </si>
  <si>
    <t xml:space="preserve">SAN ANTONIO </t>
  </si>
  <si>
    <t xml:space="preserve">DERVIS ALVARADO ROBLES </t>
  </si>
  <si>
    <t xml:space="preserve">BENEFICIARIO 2: ELIASI ALVARADO ROBLES </t>
  </si>
  <si>
    <t>7ZwjcneR3kBeXR1N</t>
  </si>
  <si>
    <t>CAR2020-4006</t>
  </si>
  <si>
    <t xml:space="preserve">CASTILLOS </t>
  </si>
  <si>
    <t xml:space="preserve">JOSE JULIAN </t>
  </si>
  <si>
    <t xml:space="preserve">CERRADA SIN NOMBRE </t>
  </si>
  <si>
    <t xml:space="preserve">ISAAC GUADALUPE CASTILLO RAMOS </t>
  </si>
  <si>
    <t xml:space="preserve">BENEFICIARIO 2: LIDIA ROXANA RAMOS MARIN </t>
  </si>
  <si>
    <t>qgSrkgxoQfeircAX</t>
  </si>
  <si>
    <t>CAR2020-4005</t>
  </si>
  <si>
    <t xml:space="preserve">MARIN </t>
  </si>
  <si>
    <t xml:space="preserve">LIDIA ROXANA </t>
  </si>
  <si>
    <t>CARRETERA CARDENAS - COMALCALCO KILOMETRO 1</t>
  </si>
  <si>
    <t xml:space="preserve">MANUEL DE ATOCHA LUNA JUAREZ </t>
  </si>
  <si>
    <t xml:space="preserve">BENEFICIARIO 2: MIGUEL ANGEL RAMOS MARIN </t>
  </si>
  <si>
    <t>Mvjd08fTW8wByGpn</t>
  </si>
  <si>
    <t>CAR2021-0668</t>
  </si>
  <si>
    <t xml:space="preserve">CHUM </t>
  </si>
  <si>
    <t xml:space="preserve">NERY </t>
  </si>
  <si>
    <t>CERRADA DE OCAMPO NUMERO 1035</t>
  </si>
  <si>
    <t xml:space="preserve">ROSA VIRGINIA LOPEZ CHUNG </t>
  </si>
  <si>
    <t xml:space="preserve">BENEFICIARIO 2: MARICRUZ QUIROGA CORDOVA </t>
  </si>
  <si>
    <t>yTo12q4dCOJb7vNW</t>
  </si>
  <si>
    <t>CAR2020-3016</t>
  </si>
  <si>
    <t xml:space="preserve">ADRIAN </t>
  </si>
  <si>
    <t>CALLE EZEQUIAS TABOADA NUMERO 12</t>
  </si>
  <si>
    <t xml:space="preserve">INFONAVIT SANTA RITA </t>
  </si>
  <si>
    <t xml:space="preserve">CALLE PRINCIPAL DE SANTA RITA </t>
  </si>
  <si>
    <t xml:space="preserve">FATIMA GUADALUPE PEREZ TRIANO </t>
  </si>
  <si>
    <t xml:space="preserve">BENEFICIARIO 2: GLADYS MARIA OLAN DE LA CRUZ </t>
  </si>
  <si>
    <t>3LCn5ujR9TDu4a0i</t>
  </si>
  <si>
    <t>CAR2021-3211</t>
  </si>
  <si>
    <t xml:space="preserve">BAUTISTA </t>
  </si>
  <si>
    <t xml:space="preserve">MARIA DEL CARMEN </t>
  </si>
  <si>
    <t xml:space="preserve">CALLE DE LA GLORIA SIN NUMERO </t>
  </si>
  <si>
    <t xml:space="preserve">NANCY ESTELA LOPEZ GARCIA </t>
  </si>
  <si>
    <t xml:space="preserve">BENEFICIARIO 2: OSCAR LOPEZ GARCIA </t>
  </si>
  <si>
    <t>fCfuKH6EMiVq6UcX</t>
  </si>
  <si>
    <t>CAR2020-3623</t>
  </si>
  <si>
    <t xml:space="preserve">ARSELIO </t>
  </si>
  <si>
    <t>ANDADOR CAÑERO MANZANA 4 LOTE NUMERO 18</t>
  </si>
  <si>
    <t xml:space="preserve">FRACCIONAMIENTO CAÑALES PRIMERA ETAPA LADO NORTE </t>
  </si>
  <si>
    <t xml:space="preserve">GUADALUPE D EÑA CRUZ </t>
  </si>
  <si>
    <t xml:space="preserve">BENEFICIARIO 2: YAMILETH GARCIA DE LA CRUZ </t>
  </si>
  <si>
    <t>xYChRgaxdaVDcEEq</t>
  </si>
  <si>
    <t>CAR2020-3740</t>
  </si>
  <si>
    <t xml:space="preserve">DIVORCIADA </t>
  </si>
  <si>
    <t xml:space="preserve">ANDADOR LA ZAFRA </t>
  </si>
  <si>
    <t xml:space="preserve">FRACCIONAMIENTO CAÑALES PRIMERA ETAPA  </t>
  </si>
  <si>
    <t xml:space="preserve">DANIELA HERNANDEZ VAZQUEZ </t>
  </si>
  <si>
    <t xml:space="preserve">BENEFICIARIO 2: DANIEL ANTONIO HERNANDEZ VAZQUEZ </t>
  </si>
  <si>
    <t xml:space="preserve">FRACCIONAMIENTO CAÑALES PRIMERA ETAPA   </t>
  </si>
  <si>
    <t>KCs82GBP1DSQQf3v</t>
  </si>
  <si>
    <t>CAR2020-3684</t>
  </si>
  <si>
    <t xml:space="preserve">GARDUZA </t>
  </si>
  <si>
    <t xml:space="preserve">VINICIO </t>
  </si>
  <si>
    <t>CALLE AVENIDA CAÑAVERALES MANZANA 7 LOTE 45</t>
  </si>
  <si>
    <t xml:space="preserve">FRACCIONAMIENTO CAÑALES PRIMERA ETAPA </t>
  </si>
  <si>
    <t xml:space="preserve">ROSA IRMA PEREZ VENTURA </t>
  </si>
  <si>
    <t xml:space="preserve">BENEFICIARIO 2: DIEGO ELIAS GARDUZA PEREZ </t>
  </si>
  <si>
    <t>vU2e3ZQn1HEOulM4</t>
  </si>
  <si>
    <t>CAR2021-1826</t>
  </si>
  <si>
    <t>CALLE AVENIDA CAÑAVERALES MANZANA 7 LOTE 27</t>
  </si>
  <si>
    <t xml:space="preserve">ANA LAURA JIMENEZ SANCHEZ </t>
  </si>
  <si>
    <t xml:space="preserve">BENEFICIARIO 2: DORA MARIA SANCHEZ RODRIGUEZ </t>
  </si>
  <si>
    <t>tmoRMKGsE3JNwh5r</t>
  </si>
  <si>
    <t>CAR2020-3088</t>
  </si>
  <si>
    <t xml:space="preserve">GUZMAN </t>
  </si>
  <si>
    <t xml:space="preserve">MORALES </t>
  </si>
  <si>
    <t xml:space="preserve">ALBINO </t>
  </si>
  <si>
    <t xml:space="preserve">CALLE AVENIDA CAÑAVERALES  </t>
  </si>
  <si>
    <t xml:space="preserve">CAÑALES TERCERA ETAPA LADO NORTE </t>
  </si>
  <si>
    <t>CALLE 9 Y CALLE 10</t>
  </si>
  <si>
    <t xml:space="preserve">ANTONIO GUZMAN MORALES </t>
  </si>
  <si>
    <t xml:space="preserve">BENEFICIARIO 2: MARIA DEL ROSARIO IZQUIERDO PEREZ </t>
  </si>
  <si>
    <t>2CM9ZDDwTUilm4f1</t>
  </si>
  <si>
    <t>CAR2020-3673</t>
  </si>
  <si>
    <t xml:space="preserve">CAMACHO </t>
  </si>
  <si>
    <t xml:space="preserve">GUADALUPE DEL CARMEN </t>
  </si>
  <si>
    <t>CALLE 5 NUMERO 611</t>
  </si>
  <si>
    <t>JOSE DANIEL PAZ VICENTE</t>
  </si>
  <si>
    <t>BENEFICIARIO 2: NORMA LOPEZ SANCHEZ</t>
  </si>
  <si>
    <t>tE3T8Am6WU6Gj9ko</t>
  </si>
  <si>
    <t>CAR2020-4406</t>
  </si>
  <si>
    <t>CALLE 6 NUMERO 695</t>
  </si>
  <si>
    <t xml:space="preserve">MIGUEL ANGEL GONZALEZ LOPEZ </t>
  </si>
  <si>
    <t xml:space="preserve">BENEFICIARIO 2: KARINA JIMENEZ </t>
  </si>
  <si>
    <t>THVQ4J9owqZsGEQB</t>
  </si>
  <si>
    <t>CAR2020-4228</t>
  </si>
  <si>
    <t xml:space="preserve">SILVAN </t>
  </si>
  <si>
    <t>CALLE 10 MANZANA 33 LOTE 7</t>
  </si>
  <si>
    <t xml:space="preserve">CARMITA MENDEZ GUTIERREZ </t>
  </si>
  <si>
    <t xml:space="preserve">BENEFICIARIO 2: CECILIA SANTOS MENDOZA </t>
  </si>
  <si>
    <t>ciQiOj4JvbbSlyhh</t>
  </si>
  <si>
    <t>CAR2020-3647</t>
  </si>
  <si>
    <t xml:space="preserve">BARVERI </t>
  </si>
  <si>
    <t xml:space="preserve">MARGARITO </t>
  </si>
  <si>
    <t>CALLE 6 NUMERO 1019</t>
  </si>
  <si>
    <t xml:space="preserve">LETICIA AQUINO GONZALEZ </t>
  </si>
  <si>
    <t>BENEFICIARIO 2: DANIEL BARBERI AQUINO</t>
  </si>
  <si>
    <t>afMGcbVNLJddfN6A</t>
  </si>
  <si>
    <t>CAR2020-3672</t>
  </si>
  <si>
    <t xml:space="preserve">CAMPOS </t>
  </si>
  <si>
    <t xml:space="preserve">JOSE ROBERTO </t>
  </si>
  <si>
    <t>CALLE AVENIDA CAÑAVERAL ENTRE CALLE 7</t>
  </si>
  <si>
    <t xml:space="preserve">MARIA EVA PALMA CORDOVA </t>
  </si>
  <si>
    <t xml:space="preserve">BENEFICIARIO 2: MANUELA RAMOS HERNANDEZ </t>
  </si>
  <si>
    <t>NBxRHbCJJScR6zBT</t>
  </si>
  <si>
    <t>CAR2020-3654</t>
  </si>
  <si>
    <t xml:space="preserve">MARIA CRISTINA </t>
  </si>
  <si>
    <t>CALLE 17 NUMERO 993</t>
  </si>
  <si>
    <t xml:space="preserve">MARIA GUADALUPE GOMEZ DE LA CRUZ </t>
  </si>
  <si>
    <t xml:space="preserve">BENEFICIARIO 2: GABRIELA GOMEZ DE LA CRUZ </t>
  </si>
  <si>
    <t>mqbdMTDdbwctZtbr</t>
  </si>
  <si>
    <t>CAR2020-3644</t>
  </si>
  <si>
    <t>RAIMUNDO</t>
  </si>
  <si>
    <t>AVENIDA MESO AMERICA</t>
  </si>
  <si>
    <t>FRACCIONAMIENTO CAÑALES TERCERA ETAPA</t>
  </si>
  <si>
    <t>CALLE4 Y CALLE 5</t>
  </si>
  <si>
    <t>MAGALI PARDO RAMOS</t>
  </si>
  <si>
    <t>BENEFICIARIO 2: YEZAMIN GUADALUPE LOPEZ LUNA</t>
  </si>
  <si>
    <t>sNq9MV72U1XaqZWH</t>
  </si>
  <si>
    <t>CAR2020-2431</t>
  </si>
  <si>
    <t>ULLOA</t>
  </si>
  <si>
    <t>ARGELIA</t>
  </si>
  <si>
    <t xml:space="preserve">CALLE NUEVE SIN NUMERO </t>
  </si>
  <si>
    <t>BENITO CORDOVA GARCIA</t>
  </si>
  <si>
    <t>BENEFICIARIO 2: JUANA CORDOVA ULLOA</t>
  </si>
  <si>
    <t>NEGOCIO</t>
  </si>
  <si>
    <t>FRACCIONAMIENTO CAÑALES SEGUNDA ETAPA</t>
  </si>
  <si>
    <t>58sOx8AVbB1ijwlw</t>
  </si>
  <si>
    <t>CAR2020-2402</t>
  </si>
  <si>
    <t xml:space="preserve">MARTHA DEL CARMEN </t>
  </si>
  <si>
    <t>CALLE NUMERO 5 MANZANA NUMERO 4 LOTE NUMERO 87</t>
  </si>
  <si>
    <t>MARTHA LETICIA EHUAN DE LA CRUZ</t>
  </si>
  <si>
    <t>BENEFICIARIO 2: MARIOLA DEL CARMEN EHUAN DE LA CRUZ</t>
  </si>
  <si>
    <t>2021-9-29</t>
  </si>
  <si>
    <t>l4nGGwzmd8Sv8Kjr</t>
  </si>
  <si>
    <t>CAR2020-2400</t>
  </si>
  <si>
    <t>JOHANA LETICIA</t>
  </si>
  <si>
    <t>CALLE IZCOA MANZANA NUMERO 4 LOTE NUMERO 11</t>
  </si>
  <si>
    <t>CAÑALES SEGUNDA ETAPA SUR</t>
  </si>
  <si>
    <t>DANIEL ARGUELLES VELAZQUEZ</t>
  </si>
  <si>
    <t>BENEFICIARIO 2: DALIA SANCHEZ GARCIA</t>
  </si>
  <si>
    <t>4MOJa2pudXFMFSbM</t>
  </si>
  <si>
    <t>CAR2020-2406</t>
  </si>
  <si>
    <t>BOLAINA</t>
  </si>
  <si>
    <t>ESTRADA</t>
  </si>
  <si>
    <t>DEYSI JANET</t>
  </si>
  <si>
    <t>CALLE CINCO NUMERO 98</t>
  </si>
  <si>
    <t>JUAN CARLOS GOMEZ BOLAINA</t>
  </si>
  <si>
    <t>BENEFICIARIO 2: RAMON GOMEZ CHABLE</t>
  </si>
  <si>
    <t>CAZQzLiygS6ftU1r</t>
  </si>
  <si>
    <t>CAR2020-2418</t>
  </si>
  <si>
    <t>ANDRES GERARDO</t>
  </si>
  <si>
    <t>CALLE CANAHUA MANZANA NUMERO 27 LOTE NUMERO 7</t>
  </si>
  <si>
    <t>FRACCIONAMIENTO CAÑALES SEGUNDA</t>
  </si>
  <si>
    <t>CELIA HERNANDEZ DENIS</t>
  </si>
  <si>
    <t>BENEFICIARIO 2: VICTOR ANDRES MARTINEZ PEREGRINO</t>
  </si>
  <si>
    <t>TnWYg1AX5mxzilUa</t>
  </si>
  <si>
    <t>CAR2020-2403</t>
  </si>
  <si>
    <t xml:space="preserve">CASANGO </t>
  </si>
  <si>
    <t>CALLE CACAHUA MANZANA NUMERO 30 LOTE NUMERO 1</t>
  </si>
  <si>
    <t>MAYRA GUADALUPE JIMENEZ CASANGO</t>
  </si>
  <si>
    <t xml:space="preserve">BENEFICIARIO 2: ELDA DEL CARMEN SANDOVAL CASANGO </t>
  </si>
  <si>
    <t>dMS1cPXnluDOZKLI</t>
  </si>
  <si>
    <t>CAR2020-2415</t>
  </si>
  <si>
    <t>LUNA</t>
  </si>
  <si>
    <t>LARA</t>
  </si>
  <si>
    <t>CALLE CANAHUA, ANDADOR RIO SECO PRIMERA</t>
  </si>
  <si>
    <t>FLOR MARIA DE DIOS GARCIA</t>
  </si>
  <si>
    <t xml:space="preserve">BENEFICIARIO 2: MARIBEL DE DIOS GARCIA </t>
  </si>
  <si>
    <t>KeVQAAsoppsVjjgk</t>
  </si>
  <si>
    <t>CAR2020-4050</t>
  </si>
  <si>
    <t xml:space="preserve">CARRETERA CARDENAS - SANTA ROSALIA SIN NUMERO </t>
  </si>
  <si>
    <t>RIO SECO SEGUNDA SECCION</t>
  </si>
  <si>
    <t>MARIA DELMIRA RAMOS COLORADO</t>
  </si>
  <si>
    <t>BENEFICIARIO 2: JUSTINA RAMOS COLORADO</t>
  </si>
  <si>
    <t xml:space="preserve">RIO SECO SEGUNDA SECCION </t>
  </si>
  <si>
    <t>flWHHOBhIbMsPGTW</t>
  </si>
  <si>
    <t>CAR2020-4205</t>
  </si>
  <si>
    <t>ANTONIA</t>
  </si>
  <si>
    <t>CARRETERA A ZAPOTAL POR RIO SECO</t>
  </si>
  <si>
    <t>EDY GERONIMO DE LA CRUZ</t>
  </si>
  <si>
    <t>BENEFICIARIO 2: MARIA DEL CARMEN GERONIMO DE LA CRUZ</t>
  </si>
  <si>
    <t>ye2YW3p5XsHCrqbs</t>
  </si>
  <si>
    <t>CAR2020-4214</t>
  </si>
  <si>
    <t>JOSE CASIMIRO</t>
  </si>
  <si>
    <t>CALLE VIA FERROCARRIL SIN NUMERO</t>
  </si>
  <si>
    <t xml:space="preserve">LUIS ARMANDO VAZQUEZ CRUZ </t>
  </si>
  <si>
    <t>BENEFICIARIO 2: YOLI DEL CARMEN VAZQUEZ CRUZ</t>
  </si>
  <si>
    <t>YbMB80liWGlnpuvh</t>
  </si>
  <si>
    <t>CAR2020-3068</t>
  </si>
  <si>
    <t>CORNELIO</t>
  </si>
  <si>
    <t>SALINAS</t>
  </si>
  <si>
    <t>ANA LIVIA</t>
  </si>
  <si>
    <t>MARIA GUADALUPE CORNELIO SALINAS</t>
  </si>
  <si>
    <t>BENEFICIARIO 2: ALEJANDRO CORNELIO SALINAS</t>
  </si>
  <si>
    <t>dJMaF2CZUxNoghde</t>
  </si>
  <si>
    <t>CAR2020-3211</t>
  </si>
  <si>
    <t xml:space="preserve">CALLE A SANTA ROSALIA </t>
  </si>
  <si>
    <t>SARA MENDEZ DOMINGUEZ</t>
  </si>
  <si>
    <t>BENEFICIARIO 2: MAGALI VAZQUEZ MENDEZ</t>
  </si>
  <si>
    <t>jWMWJcxLRf6LNNTF</t>
  </si>
  <si>
    <t>CAR2020-3851</t>
  </si>
  <si>
    <t>CARRETERA A RIO SECO A TULIPAN SIN NUMERO</t>
  </si>
  <si>
    <t>MIGUEL HIDALGO SEGUNDA SECCION EL EDEN</t>
  </si>
  <si>
    <t>AGUSTIN RODRIGUEZ HERRERA</t>
  </si>
  <si>
    <t>BENEFICIARIO 2: BIBI ESTHEFANI RODRIGUEZ HERNANDEZ N0</t>
  </si>
  <si>
    <t xml:space="preserve">MIGUEL HIDALGO SEGUNDA SECCION EL EDEN </t>
  </si>
  <si>
    <t>nZUaVgNVg6xbS9pF</t>
  </si>
  <si>
    <t>CAR2020-2453</t>
  </si>
  <si>
    <t>GABRIELA</t>
  </si>
  <si>
    <t>CALLE A LA COLONIA UNION SIN NUMERO</t>
  </si>
  <si>
    <t>RIGOBERTO HERRERA PEREZ</t>
  </si>
  <si>
    <t>BENEFICIARIO 2: BEATRIZ GARCIA GARCIA</t>
  </si>
  <si>
    <t>b4qP1rK7udet8uCg</t>
  </si>
  <si>
    <t>CAR2020-2434</t>
  </si>
  <si>
    <t>CARRETERA CARDENAS - COMALCALCO SIN NUMERO</t>
  </si>
  <si>
    <t>DULCE ITZAYANA TRINIDAD TORRES</t>
  </si>
  <si>
    <t>BENEFICIARIO 2: ARIANA ISELA TRINIDAD TORRES</t>
  </si>
  <si>
    <t>rXxbbrHzm1eGk8AM</t>
  </si>
  <si>
    <t>CAR2020-4025</t>
  </si>
  <si>
    <t>CARRETERA CARDENAS - COMALCALCO</t>
  </si>
  <si>
    <t>KARINA DE LA CRUZ GARCIA</t>
  </si>
  <si>
    <t>BENEFICIARIO 2: ESPERANZA RODRIGUEZ RAMOS</t>
  </si>
  <si>
    <t>CkAM8tk0NbL4Yw0T</t>
  </si>
  <si>
    <t>CAR2021-0609</t>
  </si>
  <si>
    <t xml:space="preserve">CALLE BARTOLA GONZALEZ DE LA CRUZ NUMERO 2 </t>
  </si>
  <si>
    <t xml:space="preserve">AMPLIACION PLAYITA </t>
  </si>
  <si>
    <t>ANGELA BAÑOS MAY</t>
  </si>
  <si>
    <t>BENEFICIARIO 2: HILARIO VELAZQUEZ TRINIDAD</t>
  </si>
  <si>
    <t>AMPLIACION PLAYITA</t>
  </si>
  <si>
    <t>G55SktscQZ0giAUQ</t>
  </si>
  <si>
    <t>CAR2020-3036</t>
  </si>
  <si>
    <t>MIGUEL HIDALGO SEGUNDA SECCION B</t>
  </si>
  <si>
    <t>JOSE PEREZ HERNANDEZ</t>
  </si>
  <si>
    <t>BENEFICIARIO 2: CLAUDIA PEREZ PERALTA</t>
  </si>
  <si>
    <t>HovtxfY2kmaO5ZKX</t>
  </si>
  <si>
    <t>CAR2020-3008</t>
  </si>
  <si>
    <t xml:space="preserve">CARRETERA CARDENAS - COMALCALCO </t>
  </si>
  <si>
    <t>MIGUEL HIDALGO SEGUNDA SECCION B, LA NATIVIDAD</t>
  </si>
  <si>
    <t>CAROLINA MORALES VELAZQUEZ</t>
  </si>
  <si>
    <t>BENEFICIARIO 2: LAISA ESTHER ESCALANTRE MORALES</t>
  </si>
  <si>
    <t>zXlmNr4JjRdCXjjQ</t>
  </si>
  <si>
    <t>CAR2020-3027</t>
  </si>
  <si>
    <t xml:space="preserve">CLAUDIA </t>
  </si>
  <si>
    <t>JOSE BOLAINA CANO</t>
  </si>
  <si>
    <t>BENEFICIARIO 2: LEYDI YARELI BOLAINA GARCIA</t>
  </si>
  <si>
    <t>umavWDQe0cv1D5b9</t>
  </si>
  <si>
    <t>CAR2018-1464</t>
  </si>
  <si>
    <t>MARIA VICTORIA</t>
  </si>
  <si>
    <t>MIGUEL HIDALGO SEGUNDA SECCION B LA NATIVIDAD</t>
  </si>
  <si>
    <t>JOSE DEMETRIO MARTINEZ MOLLINEDO</t>
  </si>
  <si>
    <t>BENEFICIARIO 2: SEBASTIAN ALBERTO HERNANDEZ LOPEZ</t>
  </si>
  <si>
    <t>4vRd0Y4FbObaxI7Z</t>
  </si>
  <si>
    <t>CAR2020-3475</t>
  </si>
  <si>
    <t xml:space="preserve">ADRIANA DE LOS SANTOS GONZALEZ </t>
  </si>
  <si>
    <t>BENEFICIARIO 2: ALMA ROSA MONTIEL SANTOS</t>
  </si>
  <si>
    <t>5LG9k28lVOyW7MJp</t>
  </si>
  <si>
    <t>CAR2021-2098</t>
  </si>
  <si>
    <t>CALLE ERNESTO AGUIRRE</t>
  </si>
  <si>
    <t>LUIS FELIPE SILVA VAZQUEZ</t>
  </si>
  <si>
    <t>BENEFICIARIO 2: ALEJANDRO SILVA VAZQUEZ</t>
  </si>
  <si>
    <t>ry5SkBtpWJzDPKPL</t>
  </si>
  <si>
    <t>CAR2020-2893</t>
  </si>
  <si>
    <t>CALLE PRINCIPAL AL FONDO</t>
  </si>
  <si>
    <t>LAS MARAVILLAS</t>
  </si>
  <si>
    <t xml:space="preserve">LUCRECIA REYES GARCIA </t>
  </si>
  <si>
    <t xml:space="preserve">BENEFICIARIO 2: MATEA REYES GARCIA </t>
  </si>
  <si>
    <t>j2phB4bEfECmmQvK</t>
  </si>
  <si>
    <t>CAR2020-2847</t>
  </si>
  <si>
    <t>BADAL</t>
  </si>
  <si>
    <t>ABEL</t>
  </si>
  <si>
    <t xml:space="preserve">AVENIDA 16 DE SEPTIEMBRE MANZANA NUMERO 14 LOTE NUMERO 7 </t>
  </si>
  <si>
    <t>FRACCIONAMIENTO INDEPENDENCIA</t>
  </si>
  <si>
    <t>MARIA TRINIDAD JIMENEZ ESPAÑA</t>
  </si>
  <si>
    <t>BENEFICIARIO 2: ESMERALDA BADAL VAZQUEZ</t>
  </si>
  <si>
    <t xml:space="preserve">FRACCIONAMIENTO INDEPENDENCIA </t>
  </si>
  <si>
    <t>ENWkihVJXzpqXN7L</t>
  </si>
  <si>
    <t>CAR2020-3636</t>
  </si>
  <si>
    <t>ALFONSO</t>
  </si>
  <si>
    <t>BLANCA NIEVE SANCHEZ HERNANDEZ</t>
  </si>
  <si>
    <t>BENEFICIARIO 2: ABEL HERRERA HERNANDEZ</t>
  </si>
  <si>
    <t>4EQr1VFnhJzdDdEp</t>
  </si>
  <si>
    <t>CAR2019-2792</t>
  </si>
  <si>
    <t>ARANDA</t>
  </si>
  <si>
    <t>VIELMA</t>
  </si>
  <si>
    <t xml:space="preserve">AVENIDA REVOLUCION SIN NUMERO </t>
  </si>
  <si>
    <t>AGRARIA DE LOS SANTOS</t>
  </si>
  <si>
    <t xml:space="preserve">GRACIELA SANTOS ARANDA </t>
  </si>
  <si>
    <t>BENEFICIARIO 2: ROSARIO LORENA ARNADA</t>
  </si>
  <si>
    <t xml:space="preserve">AGRARIA DE LOS SANTOS </t>
  </si>
  <si>
    <t>3NJtPSXjrkFjhzgy</t>
  </si>
  <si>
    <t>CAR2020-2061</t>
  </si>
  <si>
    <t>ESPINOZA</t>
  </si>
  <si>
    <t>DIVORCIADO</t>
  </si>
  <si>
    <t>CAMINO VECINAL SIN NUMERO</t>
  </si>
  <si>
    <t>ANASTACIO ESPINOZA</t>
  </si>
  <si>
    <t>BENEFICIARIO 2: MARIA MICAELA ESPINOZA LOPEZ</t>
  </si>
  <si>
    <t>ImFYsh3Y0HctUnJU</t>
  </si>
  <si>
    <t>CAR2020-2698</t>
  </si>
  <si>
    <t>MARIA MICAELA</t>
  </si>
  <si>
    <t>CAMINO VECINAL AL FONDO</t>
  </si>
  <si>
    <t>EMANUEL GIJON MENDEZ</t>
  </si>
  <si>
    <t xml:space="preserve">BENEFICIARIO 2: MARIA DEL CARMEN ESPINOZA LOPEZ </t>
  </si>
  <si>
    <t>jf8iMdbKnxOuisX7</t>
  </si>
  <si>
    <t>CAR2020-2816</t>
  </si>
  <si>
    <t xml:space="preserve">CARRETERA CARDENAS - COMALCALCO KILOMETRO 7 </t>
  </si>
  <si>
    <t xml:space="preserve">LUIS CARRASCO PEREZ </t>
  </si>
  <si>
    <t>BENEFICIARIO 2: MARTINA CARRASCO PEREZ</t>
  </si>
  <si>
    <t>csr4A27e9qwFXsuX</t>
  </si>
  <si>
    <t>CAR2020-3237</t>
  </si>
  <si>
    <t>MAYRA CANO BOLAINA</t>
  </si>
  <si>
    <t xml:space="preserve">BENEFICIARIO 2: MARIA DEL ROSARIO LOPEZ MENESES </t>
  </si>
  <si>
    <t>HX1sZzmvKqXo7Tru</t>
  </si>
  <si>
    <t>CAR2020-2696</t>
  </si>
  <si>
    <t xml:space="preserve">CALLE CAMINO DE TERRACERIA </t>
  </si>
  <si>
    <t>LUCIANO OLAN PEREZ</t>
  </si>
  <si>
    <t>BENEFICIARIO 2: ANGEL OLAN PEREZ</t>
  </si>
  <si>
    <t>2021-10-13</t>
  </si>
  <si>
    <t>Rs4PFCRZllPUONre</t>
  </si>
  <si>
    <t>CAR2020-3212</t>
  </si>
  <si>
    <t>ALEJANDRO PEREZ OLAN</t>
  </si>
  <si>
    <t xml:space="preserve">BENEFICIARIO 2: ANTONIO PEREZ DOMINGUEZ </t>
  </si>
  <si>
    <t>tUgYRt6YYWXdg3zn</t>
  </si>
  <si>
    <t>CAR2020-3648</t>
  </si>
  <si>
    <t>JOSUEL ALPUIN MORALES</t>
  </si>
  <si>
    <t>BENEFICIARIO 2: KARINA TORRES PEREZ</t>
  </si>
  <si>
    <t>f2AkjAYv7pP1gGsJ</t>
  </si>
  <si>
    <t>CAR2020-4086</t>
  </si>
  <si>
    <t>LAURA MANU REYES</t>
  </si>
  <si>
    <t>BENEFICIARIO 2: HILDA ELENA REYES PEREZ</t>
  </si>
  <si>
    <t>FlIL4MkoXAFzUGY9</t>
  </si>
  <si>
    <t>CAR2020-3668</t>
  </si>
  <si>
    <t>CERRADA SANTO DOMINGO CASA NUMERO 232</t>
  </si>
  <si>
    <t>FRANCISCO JAVIER IZQUIERDO JIMENEZ</t>
  </si>
  <si>
    <t>BENEFICIARIO 2: MIRSHA ISABEL IZQUIERDO JIMENEZ</t>
  </si>
  <si>
    <t>uaVgwbDFw0vjf971</t>
  </si>
  <si>
    <t>CAR2020-3828</t>
  </si>
  <si>
    <t>CASANOVA</t>
  </si>
  <si>
    <t>CALLE SANTO DOMINGO SIN NUMERO AL FONDO</t>
  </si>
  <si>
    <t>DOLORES PEREZ PEREZ</t>
  </si>
  <si>
    <t>BENEFICIARIO 2: MARCO ANTONIO CASANOVA ALMEIDA</t>
  </si>
  <si>
    <t>FZkd7DC8wqRylL38</t>
  </si>
  <si>
    <t>CAR2020-2608</t>
  </si>
  <si>
    <t>LAURA SOFIA</t>
  </si>
  <si>
    <t>CALLE LA PALMA</t>
  </si>
  <si>
    <t>JOSE PEREZ JIMENEZ</t>
  </si>
  <si>
    <t>BENEFICIARIO 2: MARIA ANTONIETA DOMINGUEZ DE LA CRUZ</t>
  </si>
  <si>
    <t>BnJ4gnnwL8BJlMgo</t>
  </si>
  <si>
    <t>CAR2020-2687</t>
  </si>
  <si>
    <t>SIGALA</t>
  </si>
  <si>
    <t>CARDONA</t>
  </si>
  <si>
    <t xml:space="preserve">CALLE LA PALMA SIN NUMERO CASA NUMERO 1 </t>
  </si>
  <si>
    <t>ELIAS FRANCISCO SIGALA</t>
  </si>
  <si>
    <t>BENEFICIARIO 2: GUADALUPE SIGALA CARDONA</t>
  </si>
  <si>
    <t>rPBEYQ7wW999q7Nt</t>
  </si>
  <si>
    <t>CAR2020-2625</t>
  </si>
  <si>
    <t>BAÑOS</t>
  </si>
  <si>
    <t>ANSELMO</t>
  </si>
  <si>
    <t>CALLE CERRADA CARLOS A MADRAZO</t>
  </si>
  <si>
    <t xml:space="preserve">GUADALUPE SAUZ ACOSTA </t>
  </si>
  <si>
    <t>BENEFICIARIO 2: MARIA GUADALUPE GARCIA ALAMILLA</t>
  </si>
  <si>
    <t>ojLFlXCyvLOitPud</t>
  </si>
  <si>
    <t>CAR2020-2674</t>
  </si>
  <si>
    <t xml:space="preserve">CALLE CARLOS PELLICER CAMARA NUMERO 8 </t>
  </si>
  <si>
    <t xml:space="preserve">MIGUEL ANGEL SANCHEZ LEYVA </t>
  </si>
  <si>
    <t>BENEFICIARIO 2: FABIOLA SANCHEZ LEYVA</t>
  </si>
  <si>
    <t>8JlLUEEJLONvOIIh</t>
  </si>
  <si>
    <t>CAR2020-3844</t>
  </si>
  <si>
    <t>ARENAS</t>
  </si>
  <si>
    <t>VANESSA</t>
  </si>
  <si>
    <t>CALLE NUMERO 5 CASA NUMERO 22</t>
  </si>
  <si>
    <t xml:space="preserve">ALAMEDA </t>
  </si>
  <si>
    <t>ISIDRO PEREZ SANCHEZ</t>
  </si>
  <si>
    <t>BENEFICIARIO 2: JELSABER ARENAS BARAHONA</t>
  </si>
  <si>
    <t>TCgrzQY09qDEcbjc</t>
  </si>
  <si>
    <t>CAR2020-3836</t>
  </si>
  <si>
    <t>ANTONO DE JESUS</t>
  </si>
  <si>
    <t xml:space="preserve">CALLE NUMERO 1 CASA NUMERO 7 </t>
  </si>
  <si>
    <t>OFELIA DEL CARMEN GOMEZ GARCIA</t>
  </si>
  <si>
    <t xml:space="preserve">BENEFICIARIO 2: SHEILA ISABEL GALLEGOS GARCIA </t>
  </si>
  <si>
    <t>YhLWH1gLUvglRWOz</t>
  </si>
  <si>
    <t>CAR2020-1024</t>
  </si>
  <si>
    <t>GALICIA</t>
  </si>
  <si>
    <t xml:space="preserve">ORTEGA </t>
  </si>
  <si>
    <t>KARLA</t>
  </si>
  <si>
    <t>CALLE NUMERO 2</t>
  </si>
  <si>
    <t>SANTA ORTEGA SUAREZ</t>
  </si>
  <si>
    <t>BENEFICIARIO 2: ALEJANDRO FLORES DOMINGUEZ</t>
  </si>
  <si>
    <t>mBXv0NKWbBGIO4QW</t>
  </si>
  <si>
    <t>CAR2020-3066</t>
  </si>
  <si>
    <t xml:space="preserve">VIRGINIA </t>
  </si>
  <si>
    <t>CERRADA SANTO DOMINGO CASA NUMERO 724</t>
  </si>
  <si>
    <t xml:space="preserve">ISABEL MARTINEZ LOPEZ </t>
  </si>
  <si>
    <t xml:space="preserve">BENEFICIARIO 2: ISAAC MARTINEZ LOPEZ </t>
  </si>
  <si>
    <t xml:space="preserve">JUEVES </t>
  </si>
  <si>
    <t>2021-10-07</t>
  </si>
  <si>
    <t>dacYPeuhdmhgOKFu</t>
  </si>
  <si>
    <t>CAR2021-0096</t>
  </si>
  <si>
    <t xml:space="preserve">YESMIN </t>
  </si>
  <si>
    <t xml:space="preserve">CALLE TACOTALPA NUMERO 128 B </t>
  </si>
  <si>
    <t xml:space="preserve">RAFEL MARTINEZ HERNANDEZ </t>
  </si>
  <si>
    <t xml:space="preserve">BENEFICIARIO 2: SALACAIN GONZALEZ AGUILAR </t>
  </si>
  <si>
    <t>p9BqJuj9IEL9Jaes</t>
  </si>
  <si>
    <t>CAR 2020-0637</t>
  </si>
  <si>
    <t xml:space="preserve">NELBA </t>
  </si>
  <si>
    <t>CALLE REVOLUCION NUMERO 58 INTERIOS 2</t>
  </si>
  <si>
    <t xml:space="preserve">PUEBLO NUEVO </t>
  </si>
  <si>
    <t xml:space="preserve">ANGIE BRIGITE SOVERANES RODRIGUEZ </t>
  </si>
  <si>
    <t xml:space="preserve">BENEFICIARIO 2: DAMARIS RODRIGUEZ ESCUDERO  </t>
  </si>
  <si>
    <t>VNmoy77pPOoQ0NTz</t>
  </si>
  <si>
    <t>CAR2021-0892</t>
  </si>
  <si>
    <t xml:space="preserve">DIGNITY </t>
  </si>
  <si>
    <t xml:space="preserve">CRISTABEL </t>
  </si>
  <si>
    <t xml:space="preserve">CALLE LA GAVIA </t>
  </si>
  <si>
    <t xml:space="preserve">HACIENDA LAS MORALES </t>
  </si>
  <si>
    <t xml:space="preserve">MATEO OSORIO MIRANDA </t>
  </si>
  <si>
    <t xml:space="preserve">BENEFICIARIO 2: MIGUEL ANGEL TORRES IZQUIERDO </t>
  </si>
  <si>
    <t xml:space="preserve">HACIENDA LOS MORALES </t>
  </si>
  <si>
    <t>BOPBYxjZtJmaTcTz</t>
  </si>
  <si>
    <t>CAR 2020-4048</t>
  </si>
  <si>
    <t xml:space="preserve">PRESENDA </t>
  </si>
  <si>
    <t>CALLE JAIME NUNO</t>
  </si>
  <si>
    <t xml:space="preserve">DULCE MARIA GALAN PEREZ </t>
  </si>
  <si>
    <t xml:space="preserve">BENEFICIARIO 2: MARIA DEL ROSARIO PEREZ PRESENDA </t>
  </si>
  <si>
    <t>R3SDb7G1tvY1lKH8</t>
  </si>
  <si>
    <t>CAR 2020-2401</t>
  </si>
  <si>
    <t>CALLE 3 LADO SUR MANZANA 2 LOTE 24</t>
  </si>
  <si>
    <t xml:space="preserve">CAÑALES DOS </t>
  </si>
  <si>
    <t xml:space="preserve">OSIEL JIMENEZ HERNANDEZ </t>
  </si>
  <si>
    <t xml:space="preserve">BENEFICIARIO 2: JUAN GARCIA HERNANDEZ </t>
  </si>
  <si>
    <t>epG713wJYFuqWF0N</t>
  </si>
  <si>
    <t>CAR 2020-2471</t>
  </si>
  <si>
    <t xml:space="preserve">JUAREZ </t>
  </si>
  <si>
    <t xml:space="preserve">CALLE 10 MANZANA 32 LOTE 5 </t>
  </si>
  <si>
    <t xml:space="preserve">GUENDY LOPEZ IZQUIERDO </t>
  </si>
  <si>
    <t xml:space="preserve">BENEFICIARIO 2: MARICELA HERNANDEZ MEDINA </t>
  </si>
  <si>
    <t>ZdVYIb8eCGvnarA8</t>
  </si>
  <si>
    <t>CAR2021-2056</t>
  </si>
  <si>
    <t>ORTIZ</t>
  </si>
  <si>
    <t xml:space="preserve">TERESA </t>
  </si>
  <si>
    <t>CALLE BENGALA MANZANA 32 LOTE 28</t>
  </si>
  <si>
    <t xml:space="preserve">KAREN YAZMIN ANGLES ORTIZ </t>
  </si>
  <si>
    <t xml:space="preserve">BENEFICIARIO 2: JOSE MANUEL ANGLES JIMENEZ </t>
  </si>
  <si>
    <t>rQ1plax3QYnNGMhq</t>
  </si>
  <si>
    <t>CAR2020-3688</t>
  </si>
  <si>
    <t xml:space="preserve">CALLE AVNIDA CAÑAVERALES SIN NUMERO </t>
  </si>
  <si>
    <t xml:space="preserve">MARIA CRISTINA DE LA CRUZ RUIZ </t>
  </si>
  <si>
    <t xml:space="preserve">BENEFICIARIO 2 : GABRIELA GOMEZ DE LA CRUZ </t>
  </si>
  <si>
    <t>BefURuMDxPkg84aV</t>
  </si>
  <si>
    <t>CAR2020-3891</t>
  </si>
  <si>
    <t xml:space="preserve">MENA </t>
  </si>
  <si>
    <t xml:space="preserve">ANGELA </t>
  </si>
  <si>
    <t>CALLE 3 NUMERO 10</t>
  </si>
  <si>
    <t xml:space="preserve">C- 20 MIGUEL HIDALGO Y COSTILLA </t>
  </si>
  <si>
    <t xml:space="preserve">PETRONILA QUIROGA JIMENEZ </t>
  </si>
  <si>
    <t xml:space="preserve">BENEFICIARIO 2: MARIANA PULIDO QUIROGA </t>
  </si>
  <si>
    <t>wQuxGE5dQvUQAFND</t>
  </si>
  <si>
    <t>CAR 2020-3247</t>
  </si>
  <si>
    <t>CERRADA DE CANAGUA NUMERO 5</t>
  </si>
  <si>
    <t xml:space="preserve">FRACCIONAMIENTO CAÑALES DOS </t>
  </si>
  <si>
    <t>EDUARDO REYES ANTONIO</t>
  </si>
  <si>
    <t xml:space="preserve">BENEFICIARIO 2: GUILLERMO DE DIOS HERNANDEZ </t>
  </si>
  <si>
    <t>XJBdI67Z0LXCK8g6</t>
  </si>
  <si>
    <t>CAR 2020-4069</t>
  </si>
  <si>
    <t xml:space="preserve">ULLOA </t>
  </si>
  <si>
    <t xml:space="preserve">GLADIS </t>
  </si>
  <si>
    <t xml:space="preserve">CARRETERA A SANTA ROSALIA SIN NUMERO </t>
  </si>
  <si>
    <t xml:space="preserve">CARLOS HUMBERTO RAMOS MENDEZ </t>
  </si>
  <si>
    <t xml:space="preserve">BENEFICIARIO 2: ALEJANDRO RAMOS MENDEZ </t>
  </si>
  <si>
    <t xml:space="preserve">RIO SECO SEGUNDA SECCION  </t>
  </si>
  <si>
    <t>01R0fYtB4niosr4c</t>
  </si>
  <si>
    <t>CAR 2020-4857</t>
  </si>
  <si>
    <t xml:space="preserve">ELDA </t>
  </si>
  <si>
    <t xml:space="preserve">CALLE SIN NOMBRE </t>
  </si>
  <si>
    <t xml:space="preserve">MIGUEL HIDALGO SEGUNDA SECCION </t>
  </si>
  <si>
    <t xml:space="preserve">MARIBEL HERNANDEZ RODRIGUEZ </t>
  </si>
  <si>
    <t xml:space="preserve">BENEFICIARIO 2: GERARDO HERNANDEZ RODRIGUEZ </t>
  </si>
  <si>
    <t>jNp5xhg0v1RPqWPS</t>
  </si>
  <si>
    <t>CAR2018-1465</t>
  </si>
  <si>
    <t xml:space="preserve">CEBALLOS </t>
  </si>
  <si>
    <t xml:space="preserve">REYNOL </t>
  </si>
  <si>
    <t xml:space="preserve">CARRETERA CARDENAS - COMALCALCO SIN NUMERO </t>
  </si>
  <si>
    <t xml:space="preserve">MARCOS DANIEL CEBALLOS DE LA CRUZ </t>
  </si>
  <si>
    <t xml:space="preserve">BENEFICIARIO 2: MARISOL DE LA CRUZ PALMA </t>
  </si>
  <si>
    <t>DlHwLLXns1azLJqK</t>
  </si>
  <si>
    <t>CAR2021-2488</t>
  </si>
  <si>
    <t xml:space="preserve">CARRETERA CARDENAS COMALCALCO SIN NUMERO </t>
  </si>
  <si>
    <t xml:space="preserve">MIGUEL HIDALGO SEGUNDA SECCION B </t>
  </si>
  <si>
    <t xml:space="preserve">ROSA NELY FLORES MARTINEZ </t>
  </si>
  <si>
    <t xml:space="preserve">BENEFICIARIO 2: ISIDRO REYES GARCIA </t>
  </si>
  <si>
    <t>jvgrSxZf2mXFAw7i</t>
  </si>
  <si>
    <t>CAR2021-2844</t>
  </si>
  <si>
    <t xml:space="preserve">MIRIAM </t>
  </si>
  <si>
    <t xml:space="preserve">CALLE PRINCIPAL 16 DE SEPTIEMBRE </t>
  </si>
  <si>
    <t xml:space="preserve">INDEPENDENCIA MIGUEL HIDALGO PRIMERA </t>
  </si>
  <si>
    <t xml:space="preserve">COLONIA NUEVA </t>
  </si>
  <si>
    <t xml:space="preserve">ISRAEL DE LOS SANTOS DE DIOS </t>
  </si>
  <si>
    <t xml:space="preserve">BENEFICIARIO 2: JOSE ANTONIO HERNANDEZ HERNANDEZ </t>
  </si>
  <si>
    <t>FKvBtVVOHs8j1vSY</t>
  </si>
  <si>
    <t>CAR2020-4812</t>
  </si>
  <si>
    <t xml:space="preserve">VIDAL </t>
  </si>
  <si>
    <t xml:space="preserve">JUAN JOSE </t>
  </si>
  <si>
    <t xml:space="preserve">ENTRADA LOS LAGOS </t>
  </si>
  <si>
    <t xml:space="preserve">DEYBI JESUS CASTILLO GONZALEZ </t>
  </si>
  <si>
    <t xml:space="preserve">BENEFICIARIO 2: JUANA GONZALEZ RAMOS </t>
  </si>
  <si>
    <t>oJx426vsGsiABhyG</t>
  </si>
  <si>
    <t>CAR2020-2828</t>
  </si>
  <si>
    <t xml:space="preserve">ANAHI </t>
  </si>
  <si>
    <t xml:space="preserve">CAMINO VECINAL </t>
  </si>
  <si>
    <t xml:space="preserve">A 100 METROS DE LA CARRETERA FEDERAL </t>
  </si>
  <si>
    <t>ANGEL FERMIN HERNANDEZ CORTES</t>
  </si>
  <si>
    <t>BENEFICIARIO 2: MARIA DEL CARMEN SANCHEZ DE LA CRUZ</t>
  </si>
  <si>
    <t>aO4II1dM35GIAif9</t>
  </si>
  <si>
    <t>CAR2020-3635</t>
  </si>
  <si>
    <t>OLMEDO</t>
  </si>
  <si>
    <t xml:space="preserve">HILDA </t>
  </si>
  <si>
    <t>ABRAHAM OLMEDO JIMENEZ</t>
  </si>
  <si>
    <t xml:space="preserve">BENEFICIARIO 2: CINTIA LILIANA OLMEDO JIMENEZ </t>
  </si>
  <si>
    <t>b1KU8kykGPWIUjYV</t>
  </si>
  <si>
    <t>CAR2020-4057</t>
  </si>
  <si>
    <t>PUC</t>
  </si>
  <si>
    <t xml:space="preserve">ELSY </t>
  </si>
  <si>
    <t>CALLE PLUTARCO ELIAS CALLES NUMERO 616</t>
  </si>
  <si>
    <t>NELLY LIN MAY PUC</t>
  </si>
  <si>
    <t xml:space="preserve">BENEFICIARIO 2: WILLIAM ALBERTO IZQUIERDO MAY </t>
  </si>
  <si>
    <t>Tkswi5ogDSa6Ulsb</t>
  </si>
  <si>
    <t>CAR2021-1853</t>
  </si>
  <si>
    <t>VILLALOBOS</t>
  </si>
  <si>
    <t>PARRA</t>
  </si>
  <si>
    <t xml:space="preserve">MARINA </t>
  </si>
  <si>
    <t>CALLE VENUSTIANO CARRANZA NUMERO 617</t>
  </si>
  <si>
    <t xml:space="preserve">LISBETH MARIA SEDANO VILLALOBOS </t>
  </si>
  <si>
    <t xml:space="preserve">BENEFICIARIO 2: ANGEL MARIO MERIDA SEDANO </t>
  </si>
  <si>
    <t>PWOgC9p2hJJKNGI9</t>
  </si>
  <si>
    <t>CAR2021-1874</t>
  </si>
  <si>
    <t xml:space="preserve">SANTANA </t>
  </si>
  <si>
    <t>GARDUZA</t>
  </si>
  <si>
    <t xml:space="preserve">JOSE HUMBERTO </t>
  </si>
  <si>
    <t xml:space="preserve">VENUSTIANO CARRANZA SIN NUMERO </t>
  </si>
  <si>
    <t xml:space="preserve">BEATRIZ ADRIANA ALAMILLA ARIAS </t>
  </si>
  <si>
    <t xml:space="preserve">BENEFICIARIO 2: RODRIGO ISMAEL ALAMILLA </t>
  </si>
  <si>
    <t>ZWDqnNprm0ofwsvR</t>
  </si>
  <si>
    <t>CAR2021-1875</t>
  </si>
  <si>
    <t xml:space="preserve">CORDVA </t>
  </si>
  <si>
    <t>GREFGORIO MENDEZ NUMERO 158</t>
  </si>
  <si>
    <t xml:space="preserve">MATIAS VARILLA BROCA </t>
  </si>
  <si>
    <t xml:space="preserve">BENEFICIARIO 2: LUCIA VARILLA BROCA </t>
  </si>
  <si>
    <t>R22mq2i9Lhj8GodG</t>
  </si>
  <si>
    <t>CAR2021-1841</t>
  </si>
  <si>
    <t>CORREA</t>
  </si>
  <si>
    <t xml:space="preserve">ROBERTO </t>
  </si>
  <si>
    <t xml:space="preserve">CALLE NARCISO MENDOZA NUMERO 122 A </t>
  </si>
  <si>
    <t xml:space="preserve">MARBELLA MENDEZ CORREA </t>
  </si>
  <si>
    <t xml:space="preserve">BENEFICIARIO 2: CECILIA MENDEZ CORREA </t>
  </si>
  <si>
    <t>S5lounpsfh02cnW8</t>
  </si>
  <si>
    <t>CAR2021-1843</t>
  </si>
  <si>
    <t xml:space="preserve">LICONA </t>
  </si>
  <si>
    <t>ZEPETA</t>
  </si>
  <si>
    <t xml:space="preserve">BENJAMIN </t>
  </si>
  <si>
    <t xml:space="preserve">CALLE CERRADA FERNANDEP MONTES DE OCA </t>
  </si>
  <si>
    <t xml:space="preserve">CINTHIA PAULA LICONA </t>
  </si>
  <si>
    <t xml:space="preserve">BENEFICIARIO 2: CRISTIAN EDUARDO LICONA </t>
  </si>
  <si>
    <t>fbALJ50rdAzUp4vr</t>
  </si>
  <si>
    <t>CAR2020-4063</t>
  </si>
  <si>
    <t>ESMERALDA</t>
  </si>
  <si>
    <t>CALLE NARCISO MENDOZA NUMERO 92</t>
  </si>
  <si>
    <t xml:space="preserve">RITA DEL CARMEN PALMA JIMENEZ </t>
  </si>
  <si>
    <t>BENEFICIARIO 2: CARMEN CERINO LOPEZ</t>
  </si>
  <si>
    <t>rJdagcuAsKUldH81</t>
  </si>
  <si>
    <t>CAR2020-2018</t>
  </si>
  <si>
    <t xml:space="preserve">JOSE MANUEL </t>
  </si>
  <si>
    <t xml:space="preserve">CALLE FRANCISCO MONTES DE OCA </t>
  </si>
  <si>
    <t xml:space="preserve">NORMA OLIVA MADRIGAL </t>
  </si>
  <si>
    <t xml:space="preserve">BENEFICARIO 2: JESUS PEREZ SANCHEZ </t>
  </si>
  <si>
    <t>TUhmI7ouhIjrAS63</t>
  </si>
  <si>
    <t>CAR2021-2815</t>
  </si>
  <si>
    <t>NARVAEZ</t>
  </si>
  <si>
    <t xml:space="preserve">FLORENTINO </t>
  </si>
  <si>
    <t xml:space="preserve">CALLE PRIMERA DE SAN JUAN CERRADA </t>
  </si>
  <si>
    <t>ERNESTINA JUAREZ TADEO</t>
  </si>
  <si>
    <t xml:space="preserve">BENEFICIARIO 2: MARIA DOLORES ALVAREZ JUAREZ </t>
  </si>
  <si>
    <t>MFASr9DlcnJno2GJ</t>
  </si>
  <si>
    <t>CAR2020-4835</t>
  </si>
  <si>
    <t xml:space="preserve">CELSO </t>
  </si>
  <si>
    <t xml:space="preserve">CALLE JOSEFA ORTIZ DE DOMIGUEZ </t>
  </si>
  <si>
    <t xml:space="preserve">AGUASOL </t>
  </si>
  <si>
    <t xml:space="preserve">CARMITA LOPEZ RUEDA </t>
  </si>
  <si>
    <t>BENEFICIARIO 2: LAZARO RAMOS PEREZ</t>
  </si>
  <si>
    <t>BBtdKAvlhRvsPfEw</t>
  </si>
  <si>
    <t>CAR2019-0274</t>
  </si>
  <si>
    <t xml:space="preserve">JOSE DEL CARMEN </t>
  </si>
  <si>
    <t xml:space="preserve">ETANISLADA VALENCIA OVANDO </t>
  </si>
  <si>
    <t xml:space="preserve">BENEFICIARIO 2: WILBER OLAN VALENCIA </t>
  </si>
  <si>
    <t>8XmjLhyQYYui2LeK</t>
  </si>
  <si>
    <t>CAR2020-4284</t>
  </si>
  <si>
    <t xml:space="preserve">GUTIERREZ </t>
  </si>
  <si>
    <t xml:space="preserve">EDGAR ALFONSO GUTIERREZ DE LA CRUZ </t>
  </si>
  <si>
    <t xml:space="preserve">BENEFICIARIO 2: DEYSI GUTIERREZ DE LA CRUZ </t>
  </si>
  <si>
    <t>Ob7Wzc1qNiMF42kW</t>
  </si>
  <si>
    <t>CAR2020-2430</t>
  </si>
  <si>
    <t xml:space="preserve">CARRASCO </t>
  </si>
  <si>
    <t xml:space="preserve">CECILIA </t>
  </si>
  <si>
    <t xml:space="preserve">CANAHUA SIN NUMERO </t>
  </si>
  <si>
    <t xml:space="preserve">CAÑALES EGUNDA ETAPA </t>
  </si>
  <si>
    <t xml:space="preserve">SHEYLA YUNEIKE CARRASCO ALVARADO </t>
  </si>
  <si>
    <t xml:space="preserve">BENEFICIARIO 2: MARIA DEL ROSARIO CUEVAS ALVARADO </t>
  </si>
  <si>
    <t>FA2T5q8NGg1wQtNg</t>
  </si>
  <si>
    <t>CAR2020-2405</t>
  </si>
  <si>
    <t xml:space="preserve">BOLAINA </t>
  </si>
  <si>
    <t>CALLE NUMERO 05 ITCOATL NUMERO 98</t>
  </si>
  <si>
    <t xml:space="preserve">CALLE NUMERO 5 </t>
  </si>
  <si>
    <t xml:space="preserve">LIDIA GOMEZ CHABLE </t>
  </si>
  <si>
    <t xml:space="preserve">BENEFICIARIO 2: MARICELA VAZQUEZ GOMEZ </t>
  </si>
  <si>
    <t xml:space="preserve">RETRASO 13 </t>
  </si>
  <si>
    <t>jEYRzCxOq4WObWcs</t>
  </si>
  <si>
    <t>CAR2020-3812</t>
  </si>
  <si>
    <t xml:space="preserve">GOBIN </t>
  </si>
  <si>
    <t xml:space="preserve">CALLE LA LLORONA SIN NUMERO </t>
  </si>
  <si>
    <t xml:space="preserve">EL SUSPIRO </t>
  </si>
  <si>
    <t xml:space="preserve">ENTRADA EL VIVERO </t>
  </si>
  <si>
    <t xml:space="preserve">HUGO ALBERTO GOBIN ARIAS </t>
  </si>
  <si>
    <t xml:space="preserve">BENEFICIARIO 2: ANA LUISA GOBIN ARIAS </t>
  </si>
  <si>
    <t>8AaScOG09kDfh2xG</t>
  </si>
  <si>
    <t>CAR2020-2455</t>
  </si>
  <si>
    <t xml:space="preserve">FRANCISCO </t>
  </si>
  <si>
    <t xml:space="preserve">CALLE NUMERO 17 LOTE NUMERO 17 </t>
  </si>
  <si>
    <t xml:space="preserve">LA ULTIMA CALLE COCONUTUS </t>
  </si>
  <si>
    <t xml:space="preserve">MARELI ARIAS CORDOVA </t>
  </si>
  <si>
    <t xml:space="preserve">RETRASO 9 </t>
  </si>
  <si>
    <t>gQ8ANYinW2n5ltkT</t>
  </si>
  <si>
    <t>CAR2020-3666</t>
  </si>
  <si>
    <t xml:space="preserve">JOSE DAVID </t>
  </si>
  <si>
    <t xml:space="preserve">CARRETERA A CALZADA </t>
  </si>
  <si>
    <t xml:space="preserve">HERMINDA GARCIA ARIAS </t>
  </si>
  <si>
    <t xml:space="preserve">BENEFICIARIO 2: MARIA DE LOS ANGELES HERNANEZ GARCIA </t>
  </si>
  <si>
    <t>RETRASO 8</t>
  </si>
  <si>
    <t>U1Yk3WUT71MBwAdb</t>
  </si>
  <si>
    <t>CAR2020-4093</t>
  </si>
  <si>
    <t>RUIS</t>
  </si>
  <si>
    <t xml:space="preserve">SEBASTIANA REYES DE LA CRUZ </t>
  </si>
  <si>
    <t xml:space="preserve">BENEFICIARIO 2: CONSTANTINO RUIZ </t>
  </si>
  <si>
    <t>i2Jwjq3VBD0lZKkM</t>
  </si>
  <si>
    <t>CAR2021-2895</t>
  </si>
  <si>
    <t xml:space="preserve">ESPINOZA </t>
  </si>
  <si>
    <t xml:space="preserve">PALACIOS </t>
  </si>
  <si>
    <t xml:space="preserve">CALLE CAUTEMOC </t>
  </si>
  <si>
    <t>HESUS MANUEL HERNANDEZ</t>
  </si>
  <si>
    <t xml:space="preserve">BENEFICIARIO 2: MARIA SUSANA ESPINOZA </t>
  </si>
  <si>
    <t>YbC53sPaJBsmPmRk</t>
  </si>
  <si>
    <t>CAR2020-3026</t>
  </si>
  <si>
    <t xml:space="preserve">FRANCISCO JAVIER </t>
  </si>
  <si>
    <t xml:space="preserve">CALLE MAIZ MANZANA NUMERO 8 LOTE NUMERO 10 </t>
  </si>
  <si>
    <t xml:space="preserve">CRISTIAN IVAN GOMEZ MENDEZ </t>
  </si>
  <si>
    <t>RETRASO 1</t>
  </si>
  <si>
    <t xml:space="preserve">INVITAB </t>
  </si>
  <si>
    <t>Yk21CZFnRznS0gG6</t>
  </si>
  <si>
    <t>CAR2021-0087</t>
  </si>
  <si>
    <t xml:space="preserve">VIZCARRO </t>
  </si>
  <si>
    <t xml:space="preserve">CARRETERA FEDERAL COMALCALCO CARDENAS </t>
  </si>
  <si>
    <t xml:space="preserve">ORIENTE QUINTA SECCION </t>
  </si>
  <si>
    <t xml:space="preserve">GLADIS DE LA CRUZ SUAREZ </t>
  </si>
  <si>
    <t xml:space="preserve">BENEFICIARIO 2: JESSICA JIMENEZ DE LA CRUZ </t>
  </si>
  <si>
    <t>RETRASO 3</t>
  </si>
  <si>
    <t>pLmuwQlZKLtnBQW5</t>
  </si>
  <si>
    <t>CAR2021-0088</t>
  </si>
  <si>
    <t xml:space="preserve">DE LA FUENTE </t>
  </si>
  <si>
    <t>CELSO</t>
  </si>
  <si>
    <t xml:space="preserve">CARRETERA PRINCIPAL EL COMUNAL SIN NUMERO </t>
  </si>
  <si>
    <t xml:space="preserve">ORIENTE SEXTA SECCION </t>
  </si>
  <si>
    <t xml:space="preserve">FABIAN GARCIA MONTEJO </t>
  </si>
  <si>
    <t xml:space="preserve">BENEFICIARIO 2: MARINA GARCIA DE LA FUENTE </t>
  </si>
  <si>
    <t>RETRASO 16</t>
  </si>
  <si>
    <t>YblBDgcZsJTqCDpG</t>
  </si>
  <si>
    <t>CAR2021-0089</t>
  </si>
  <si>
    <t xml:space="preserve">CUNDUACAN </t>
  </si>
  <si>
    <t xml:space="preserve">CUNDUCAN </t>
  </si>
  <si>
    <t>GARCAI</t>
  </si>
  <si>
    <t xml:space="preserve">DARNIEL </t>
  </si>
  <si>
    <t xml:space="preserve">CARRETERA VECINAL SIN NUMERO </t>
  </si>
  <si>
    <t xml:space="preserve">CASA BLANCA SEGUNDA SECCION </t>
  </si>
  <si>
    <t xml:space="preserve">RIO SECO </t>
  </si>
  <si>
    <t xml:space="preserve">MARLI PEREZ ARIAS </t>
  </si>
  <si>
    <t xml:space="preserve">BENEFICIARIO 2: ALBERTO GARCIA PEREZ </t>
  </si>
  <si>
    <t>RETRASO 18</t>
  </si>
  <si>
    <t>CASA BLANCA SEGUNDA SECCION</t>
  </si>
  <si>
    <t>RhXEwUgKNDB6l3Ca</t>
  </si>
  <si>
    <t>CAR2021-0090</t>
  </si>
  <si>
    <t xml:space="preserve">CUNDUACAN  </t>
  </si>
  <si>
    <t xml:space="preserve">ENTRADA EL MANGO SIN NUMERO </t>
  </si>
  <si>
    <t>MARI ALUCIA PEREZ TORRES</t>
  </si>
  <si>
    <t>BENEFICIARIO 2: GUSTAVO MARTINEZ PONS</t>
  </si>
  <si>
    <t>kPWcxkgoHFdVgpOW</t>
  </si>
  <si>
    <t>CAR2021-0091</t>
  </si>
  <si>
    <t xml:space="preserve">ALBA </t>
  </si>
  <si>
    <t xml:space="preserve">CARRETERA SANTA ROSALIA SIN NUMER </t>
  </si>
  <si>
    <t xml:space="preserve">JERONIMO ESCALANTE TORREZ </t>
  </si>
  <si>
    <t xml:space="preserve">BENEFICIARIO 2: ANGELICA GONZALEZ DE LA CRUZ </t>
  </si>
  <si>
    <t xml:space="preserve"> RETRASO 4 </t>
  </si>
  <si>
    <t>jSCK2NpjSSzF3Alc</t>
  </si>
  <si>
    <t>CAR2021-0257</t>
  </si>
  <si>
    <t xml:space="preserve">ACEVEDO </t>
  </si>
  <si>
    <t xml:space="preserve">CALLE JUAN DE LA BARRERA </t>
  </si>
  <si>
    <t xml:space="preserve">ADY LIZBETH JIMENEZ CORTAZAR </t>
  </si>
  <si>
    <t xml:space="preserve">BENEFICIARIO 2: MARIA DE LOS ANGELES JIMENEZ CORTAZAR </t>
  </si>
  <si>
    <t>3E4Fbncxq2bJ0MJF</t>
  </si>
  <si>
    <t>CAR2021-0424</t>
  </si>
  <si>
    <t>DOMITILIA</t>
  </si>
  <si>
    <t xml:space="preserve">CALLE ROSARIO RAMIREZ </t>
  </si>
  <si>
    <t xml:space="preserve">AMPLIACION LA PLAYITA </t>
  </si>
  <si>
    <t xml:space="preserve">CARRETERA RIO SECO TULIPAN </t>
  </si>
  <si>
    <t xml:space="preserve">LAURA ESTELA ADORNO DOMINGUEZ </t>
  </si>
  <si>
    <t xml:space="preserve">BENEFICIARIO 2: JOSE IGNACIO RODRIGUEZ VALENZUELA </t>
  </si>
  <si>
    <t>EOIbtmLo1tsgGgiB</t>
  </si>
  <si>
    <t>CAR2021-0446</t>
  </si>
  <si>
    <t>BUGAMBILIA NUMERO 3</t>
  </si>
  <si>
    <t xml:space="preserve">ESTHER URRUTIA CUSTODIO </t>
  </si>
  <si>
    <t xml:space="preserve">BENEFICIARIO 2: LUIS URRUTIA CUSTODIO </t>
  </si>
  <si>
    <t>y35lHQ0JWQGWVHnq</t>
  </si>
  <si>
    <t>CAR2021-0448</t>
  </si>
  <si>
    <t xml:space="preserve">FAUSTINO </t>
  </si>
  <si>
    <t xml:space="preserve">CARRETERA AL MANGAL SUN NUMERO </t>
  </si>
  <si>
    <t xml:space="preserve">KARINA GARCIA LOPEZ </t>
  </si>
  <si>
    <t xml:space="preserve">BENEFICIARIO 2: LOURDES LOPEZ GARCIA </t>
  </si>
  <si>
    <t>gyWyAimgBNlzAnUL</t>
  </si>
  <si>
    <t>CAR2021-0485</t>
  </si>
  <si>
    <t xml:space="preserve">CARLOS </t>
  </si>
  <si>
    <t xml:space="preserve">CALLE ARCILA GOMEZ CASA NUMERO 10 </t>
  </si>
  <si>
    <t xml:space="preserve">LA PLAYITA </t>
  </si>
  <si>
    <t xml:space="preserve">CARLOS DANIEL HERNANDDEZ PEREZ </t>
  </si>
  <si>
    <t xml:space="preserve">BENEFICIARIO 2: DEYANIRA PEREZ GOMEZ </t>
  </si>
  <si>
    <t>Il2TFnMDp3VK86dH</t>
  </si>
  <si>
    <t>CAR2021-0079</t>
  </si>
  <si>
    <t>MOHENO</t>
  </si>
  <si>
    <t xml:space="preserve">MARTHA PATRICIA </t>
  </si>
  <si>
    <t xml:space="preserve">CARRETERA VECINAL COMALCALCO </t>
  </si>
  <si>
    <t xml:space="preserve">CASA BLANCA PRIMERA </t>
  </si>
  <si>
    <t xml:space="preserve">MARIA ISABEL LOPEZ MOHENO </t>
  </si>
  <si>
    <t xml:space="preserve">BENEFICIARIO 2: BEATRIZ LOPEZ MOHENO </t>
  </si>
  <si>
    <t>RETRASO 17</t>
  </si>
  <si>
    <t>yr7de4224CZeFQGM</t>
  </si>
  <si>
    <t>CAR2021-0077</t>
  </si>
  <si>
    <t xml:space="preserve">TULIPAN </t>
  </si>
  <si>
    <t xml:space="preserve">JOSE MANUEL LOPEZ GALLEGOS </t>
  </si>
  <si>
    <t xml:space="preserve">BENEFICIARIO 2: JESUS SANTIAGO LOPEZ GALLEGOS </t>
  </si>
  <si>
    <t>RETRASO 14</t>
  </si>
  <si>
    <t>mJNQFzCjF05Vl2IC</t>
  </si>
  <si>
    <t>CAR2021-0066</t>
  </si>
  <si>
    <t xml:space="preserve">INTERIANO </t>
  </si>
  <si>
    <t xml:space="preserve">RIVERA </t>
  </si>
  <si>
    <t xml:space="preserve">CARRETERA CARDENAS COMALCALCO </t>
  </si>
  <si>
    <t xml:space="preserve">JORGE LUIS RUIZ RIVERA </t>
  </si>
  <si>
    <t xml:space="preserve">BENEFICIARIO 2: CRISTIAN GUADALUPE RUIZ RIVERA </t>
  </si>
  <si>
    <t>QyeJDDXpPifq5plO</t>
  </si>
  <si>
    <t>CAR2021-0036</t>
  </si>
  <si>
    <t xml:space="preserve">HORACIO </t>
  </si>
  <si>
    <t xml:space="preserve"> CALLE HACIA EL DREN SIN NUMERO </t>
  </si>
  <si>
    <t xml:space="preserve">LIBERTAD TERCERA SECCION </t>
  </si>
  <si>
    <t>JAHIR ASBEL HERNANDEZ PEREZ</t>
  </si>
  <si>
    <t xml:space="preserve">BENEFICIARIO 2: ELMER JIMENEZ MARTINEZ </t>
  </si>
  <si>
    <t>YWoZJZt38bEwAGHS</t>
  </si>
  <si>
    <t>CAR2021-0010</t>
  </si>
  <si>
    <t xml:space="preserve">ANGEL </t>
  </si>
  <si>
    <t xml:space="preserve">NORMA LETICIA RUIZ MIRANDA </t>
  </si>
  <si>
    <t>BENEFICIARIO 2 : JESUS EMMANUEL RUIZ RODRIGUEZ</t>
  </si>
  <si>
    <t>tK96gn2oQvCo9GGg</t>
  </si>
  <si>
    <t>CAR2021-0002</t>
  </si>
  <si>
    <t xml:space="preserve">CALLE DEL CASINO SIN NUMERO </t>
  </si>
  <si>
    <t xml:space="preserve">AMADO GOMEZ </t>
  </si>
  <si>
    <t>YESENIA SUAREZ RAMOS</t>
  </si>
  <si>
    <t xml:space="preserve">BENEFICIARIO 2: MAGDIEL DE LA CRUZ </t>
  </si>
  <si>
    <t>2021-7-7</t>
  </si>
  <si>
    <t>aqdZ3Ks6O845hzKK</t>
  </si>
  <si>
    <t>CAR2021-0696</t>
  </si>
  <si>
    <t xml:space="preserve">HILARIO CESAR </t>
  </si>
  <si>
    <t xml:space="preserve">LIBERTAD </t>
  </si>
  <si>
    <t xml:space="preserve">MATILDE HIDALGO GARCIA </t>
  </si>
  <si>
    <t xml:space="preserve">BENEFICARIO 2: GUADALUPE SUAREZ DE LA CRUZ </t>
  </si>
  <si>
    <t>Bh7p4RD3tgZRQca8</t>
  </si>
  <si>
    <t>CAR2021-0697</t>
  </si>
  <si>
    <t xml:space="preserve">BERNAR </t>
  </si>
  <si>
    <t xml:space="preserve">EFREN </t>
  </si>
  <si>
    <t xml:space="preserve">CALLE DORIA SOLIS NUMERO 10 </t>
  </si>
  <si>
    <t xml:space="preserve">AMPLIACION LA PLAYITA SIN NUMERO </t>
  </si>
  <si>
    <t xml:space="preserve">ELUZMELIA BERNAR </t>
  </si>
  <si>
    <t xml:space="preserve">BENEFICIARIO 2: GUADALUPE REYES HERNANDEZ </t>
  </si>
  <si>
    <t>RETRASO 12</t>
  </si>
  <si>
    <t>2021-4-1</t>
  </si>
  <si>
    <t>LA PLAYITA SIN NUMERO</t>
  </si>
  <si>
    <t>7RDFysPwjWj9Twyh</t>
  </si>
  <si>
    <t>CAR2021-0821</t>
  </si>
  <si>
    <t xml:space="preserve">CATALINA </t>
  </si>
  <si>
    <t xml:space="preserve">MARGARITA NUMERO 10 </t>
  </si>
  <si>
    <t>SANTA ROSALIA 86500</t>
  </si>
  <si>
    <t xml:space="preserve">INEZ DIAZ RAMIREZ </t>
  </si>
  <si>
    <t xml:space="preserve">BENEFICIARIO 2: CANDELARIA RAMIREZ OSORIO </t>
  </si>
  <si>
    <t xml:space="preserve">RETRASO 8 </t>
  </si>
  <si>
    <t xml:space="preserve">SANTA ROSALIA 86500 </t>
  </si>
  <si>
    <t>XwDVxQW6RB3MCMuq</t>
  </si>
  <si>
    <t>CAR2021-0823</t>
  </si>
  <si>
    <t xml:space="preserve">ABIATAR </t>
  </si>
  <si>
    <t xml:space="preserve">CARRETERA AL RIO SANTANA SIN NUMERO </t>
  </si>
  <si>
    <t xml:space="preserve">LIBERTAD TERCERA SECCION MONTE GRANDE </t>
  </si>
  <si>
    <t>DOLORES CORDOVA ALCUDIA</t>
  </si>
  <si>
    <t xml:space="preserve">BENEFICIARIO 2: ROBERTO SANCHEZ CORDOVA </t>
  </si>
  <si>
    <t>RETRASO 9</t>
  </si>
  <si>
    <t>2021-3-31</t>
  </si>
  <si>
    <t>SyhU56EXjKGOJ1vz</t>
  </si>
  <si>
    <t>CAR2021-0824</t>
  </si>
  <si>
    <t>ERBEY</t>
  </si>
  <si>
    <t xml:space="preserve">BROCA </t>
  </si>
  <si>
    <t xml:space="preserve">CALLE DEL PARQUE MANZANA NUMERO 18 </t>
  </si>
  <si>
    <t xml:space="preserve">JOSE LUIS BROCA CORDOVA </t>
  </si>
  <si>
    <t xml:space="preserve">BENEFICIARIO 2: ROSA NELY GOMEZ SUAREZ </t>
  </si>
  <si>
    <t>6b2hu4i91sZivOgn</t>
  </si>
  <si>
    <t>CAR2021-0862</t>
  </si>
  <si>
    <t xml:space="preserve">CALLE ISABEL DE LA PARRA LOTE NUMERO 27 </t>
  </si>
  <si>
    <t xml:space="preserve">LUIS DONALDO COLOSIO </t>
  </si>
  <si>
    <t xml:space="preserve">SOCORRO PEREZ MENDEZ </t>
  </si>
  <si>
    <t xml:space="preserve">BENEFICIARIO 2: ANNY MISHEL LOPEZ PEREZ </t>
  </si>
  <si>
    <t>RETRASO 5</t>
  </si>
  <si>
    <t>QTnlCtogHb4JgRvR</t>
  </si>
  <si>
    <t>CAR2021-0864</t>
  </si>
  <si>
    <t xml:space="preserve">ERIKA </t>
  </si>
  <si>
    <t xml:space="preserve">CALLE ISABEL DE LA PARRA </t>
  </si>
  <si>
    <t xml:space="preserve">JULISSA PEREZ MENDEZ </t>
  </si>
  <si>
    <t xml:space="preserve">BENEFICIARIO 2: SOCORRO PEREZ MENDEZ </t>
  </si>
  <si>
    <t>AFpaJczq7XKif7JC</t>
  </si>
  <si>
    <t>CAR2021-1024</t>
  </si>
  <si>
    <t xml:space="preserve">MARIA CONCEPCION </t>
  </si>
  <si>
    <t xml:space="preserve">CALLE ERSILIA GOMEZ CONTRERA </t>
  </si>
  <si>
    <t xml:space="preserve">CARRETERA FEDERAL CARDENAS COMALCALCO </t>
  </si>
  <si>
    <t xml:space="preserve">ANAELIS MORALES PEREZ </t>
  </si>
  <si>
    <t xml:space="preserve">BENEFICIARIO 2: ISIDRO AQUINO PEREZ </t>
  </si>
  <si>
    <t>1YGv875bd5SJG7DC</t>
  </si>
  <si>
    <t>CAR2021-1017</t>
  </si>
  <si>
    <t>MARISOL</t>
  </si>
  <si>
    <t>CALLE JOSE CEJAS JIMENEZ NUMERO 23</t>
  </si>
  <si>
    <t xml:space="preserve">GUADALUPE GARCIA SOBERANO </t>
  </si>
  <si>
    <t xml:space="preserve">BENEFICIARIO 2: LORENA DEL CARMEN ULIN SOBERANO </t>
  </si>
  <si>
    <t>RETASO 11</t>
  </si>
  <si>
    <t>2021-4-28</t>
  </si>
  <si>
    <t>XcDxISMHZfkaXvN4</t>
  </si>
  <si>
    <t>CAR2021-1011</t>
  </si>
  <si>
    <t xml:space="preserve">ACOPA </t>
  </si>
  <si>
    <t xml:space="preserve">ROMAN </t>
  </si>
  <si>
    <t xml:space="preserve">CARRETERA PRINCIPAL CARDENAS COMALCALCO </t>
  </si>
  <si>
    <t>HIDALGO SEGUNDA SECCION 86500</t>
  </si>
  <si>
    <t xml:space="preserve">ANTONIO ACOPA DE LA CRUZ </t>
  </si>
  <si>
    <t xml:space="preserve">BENEFICIARIO 2: ALEJANDRA ACOPA DE LA CRUZ </t>
  </si>
  <si>
    <t>2021-3-5</t>
  </si>
  <si>
    <t xml:space="preserve">HIDALGO SEGUNDA SECCION 86500 </t>
  </si>
  <si>
    <t>PtUB8EYMcF1GlRBt</t>
  </si>
  <si>
    <t>CAR2021-0884</t>
  </si>
  <si>
    <t xml:space="preserve">CEFERINA </t>
  </si>
  <si>
    <t xml:space="preserve">CARRETERA SANTA ROSA TULIPAN </t>
  </si>
  <si>
    <t xml:space="preserve">JOAQUIN RODRIGUEZ RODRIGUEZ </t>
  </si>
  <si>
    <t xml:space="preserve">BENEFICIARIO 2: MARIA MAGDALENA RODRIGIEZ RODRIGUEZ </t>
  </si>
  <si>
    <t xml:space="preserve">MIGUEL HILDALGO SEGUNDA SECCION EL EDEN </t>
  </si>
  <si>
    <t>oJsqTwsnEJiPWVpz</t>
  </si>
  <si>
    <t>CAR2021-0882</t>
  </si>
  <si>
    <t xml:space="preserve">ESCALANTES </t>
  </si>
  <si>
    <t xml:space="preserve">CERVANTES </t>
  </si>
  <si>
    <t xml:space="preserve">PATRICIA MENDEZ DOMINGUEZ </t>
  </si>
  <si>
    <t xml:space="preserve">BENEFICIARIO 2: ADRIANA MENDEZ DOMINGUEZ </t>
  </si>
  <si>
    <t>2021-9-06</t>
  </si>
  <si>
    <t>cpFr7lzW1OBRE7dS</t>
  </si>
  <si>
    <t>CAR2021-0880</t>
  </si>
  <si>
    <t xml:space="preserve">WHISTHER </t>
  </si>
  <si>
    <t xml:space="preserve">SAUL </t>
  </si>
  <si>
    <t xml:space="preserve">SAUL ERNESTO GARCIA GOMEZ </t>
  </si>
  <si>
    <t xml:space="preserve">BENENFICIARIO 2: GUADALUPE GARCIA GOMEZ </t>
  </si>
  <si>
    <t>HXLAeLJV5o6g0oMC</t>
  </si>
  <si>
    <t>CAR2020-4260</t>
  </si>
  <si>
    <t>CALLE 6 NUMERO 135</t>
  </si>
  <si>
    <t xml:space="preserve">C-23 VENUSTIANO CARRANZA </t>
  </si>
  <si>
    <t xml:space="preserve">ROSA LOPEZ ESTEBAN </t>
  </si>
  <si>
    <t>BENEFICIARIO 2: ROSA URANIA ESTEBAN SANCHEZ</t>
  </si>
  <si>
    <t xml:space="preserve">RUTA 7 L </t>
  </si>
  <si>
    <t>C-23 VENUSTIANO CARRANZA</t>
  </si>
  <si>
    <t>nZM2SIx1QvcmYq0K</t>
  </si>
  <si>
    <t>CAR2020-4271</t>
  </si>
  <si>
    <t xml:space="preserve">ALNIBAR </t>
  </si>
  <si>
    <t>CALLE 6 NUMERO 139</t>
  </si>
  <si>
    <t xml:space="preserve">YOLANDA HERNANDEZ RODRIGUEZ </t>
  </si>
  <si>
    <t xml:space="preserve">BENEFICIARIO 2: MARISA CODOVA HERNANDEZ </t>
  </si>
  <si>
    <t>UUybkVcufHfOCunH</t>
  </si>
  <si>
    <t>CAR2020-5001</t>
  </si>
  <si>
    <t xml:space="preserve">ARENAS </t>
  </si>
  <si>
    <t>CALLE 32 NUMERO 116</t>
  </si>
  <si>
    <t xml:space="preserve">EULALIO ARENAS DE LA CRUZ </t>
  </si>
  <si>
    <t xml:space="preserve">BENEFICIARIO 2: ROSA MARIA ARENAS DE LA CRUZ </t>
  </si>
  <si>
    <t>wnodOt2q6L4uB1BB</t>
  </si>
  <si>
    <t>CAR2020-0814</t>
  </si>
  <si>
    <t xml:space="preserve">MAYO </t>
  </si>
  <si>
    <t xml:space="preserve">MARIA INES </t>
  </si>
  <si>
    <t>CALLE 3 NUMERO 108</t>
  </si>
  <si>
    <t xml:space="preserve">MARTHA ELBA ARENAS MARTINEZ </t>
  </si>
  <si>
    <t xml:space="preserve">BENEFICIARIO 2: DANIEL ARENAS MARTINEZ </t>
  </si>
  <si>
    <t>F30oJqewGhtUd6Nh</t>
  </si>
  <si>
    <t>CAR2020-4239</t>
  </si>
  <si>
    <t xml:space="preserve">DIAS </t>
  </si>
  <si>
    <t xml:space="preserve">BALDOMERO </t>
  </si>
  <si>
    <t>CALLE 2 NUMERO 85</t>
  </si>
  <si>
    <t xml:space="preserve">ENRRIQUE CARRILLO ALAMILLA </t>
  </si>
  <si>
    <t>BENEFICIARIO 2: PAULA CARROLLO RODRIGUEZ</t>
  </si>
  <si>
    <t>Rhf0Kyd5Rr0mE7ml</t>
  </si>
  <si>
    <t>CAR2020-00054</t>
  </si>
  <si>
    <t xml:space="preserve">LEONIDES </t>
  </si>
  <si>
    <t>CALLE 7 NUMERO 197</t>
  </si>
  <si>
    <t xml:space="preserve">C-33 VEINTE DE NOVIEMBRE </t>
  </si>
  <si>
    <t xml:space="preserve">MARCELO GARCIA VELAZQUEZ </t>
  </si>
  <si>
    <t xml:space="preserve">BENEFICIARIO 2: MARIA ISABEL GARCIA VELAZQUEZ </t>
  </si>
  <si>
    <t>tFd1aaiGct7g8Ebs</t>
  </si>
  <si>
    <t>CAR2019-3715</t>
  </si>
  <si>
    <t xml:space="preserve">HUIMANGUILLO </t>
  </si>
  <si>
    <t xml:space="preserve">CANDELARIA </t>
  </si>
  <si>
    <t>CALLE UNO NUMERO 37</t>
  </si>
  <si>
    <t xml:space="preserve">C-32 FRANCISCO TRUJILLO GURRIA </t>
  </si>
  <si>
    <t xml:space="preserve">CRUZ CRUZ GLADYS </t>
  </si>
  <si>
    <t xml:space="preserve">BENEFICIARIO 2: ANDRES JIMENEZ VELAZQUEZ </t>
  </si>
  <si>
    <t>lqLX5xES27yDD5tu</t>
  </si>
  <si>
    <t>CAR2019-2960</t>
  </si>
  <si>
    <t xml:space="preserve">MARIA MARTHA </t>
  </si>
  <si>
    <t xml:space="preserve">CALLE 8 SIN NUMERO </t>
  </si>
  <si>
    <t xml:space="preserve">EFRAIN MADRIGAL ESQUIVEL </t>
  </si>
  <si>
    <t xml:space="preserve">BENEFICIARIO 2: RUTH MADRIGAL SOBERNO </t>
  </si>
  <si>
    <t>sJXUUJGvsZXOE53S</t>
  </si>
  <si>
    <t>CAR2021-2270</t>
  </si>
  <si>
    <t xml:space="preserve">GUERRERO </t>
  </si>
  <si>
    <t xml:space="preserve">DAMIAN </t>
  </si>
  <si>
    <t>ENTRADA DE LA CALLE 7</t>
  </si>
  <si>
    <t xml:space="preserve">C-34 LICENCIADO BENITO JUAREZ </t>
  </si>
  <si>
    <t xml:space="preserve">LEYSU HERNANDEZ LOPEZ </t>
  </si>
  <si>
    <t>BENEFICIARIO 2: JOVANA GUERRERO HERNANDEZ</t>
  </si>
  <si>
    <t>wjADWdC6tiapqe5w</t>
  </si>
  <si>
    <t>CAR2021-2277</t>
  </si>
  <si>
    <t>PRESENDA</t>
  </si>
  <si>
    <t xml:space="preserve">DARVELIA </t>
  </si>
  <si>
    <t>CALLE 1</t>
  </si>
  <si>
    <t xml:space="preserve">ZURISADAY RIVERA LOPEZ </t>
  </si>
  <si>
    <t>BENEFICIARIO 2: JOSE ALBERTO RIVERA LOPEZ</t>
  </si>
  <si>
    <t>m9sphF8IUPr4268r</t>
  </si>
  <si>
    <t>CAR2020-4084</t>
  </si>
  <si>
    <t xml:space="preserve">MARTIMIANA </t>
  </si>
  <si>
    <t>CARRETERA CARDENAS - COATZACOALCOS KILOMETRO 94.5</t>
  </si>
  <si>
    <t xml:space="preserve">SAN FERNANDO </t>
  </si>
  <si>
    <t xml:space="preserve">LEONEL GARDUZA CRUZ </t>
  </si>
  <si>
    <t xml:space="preserve">BENEFICIARIO 2: MANUELA HERNANDEZ DE LA CRUZ </t>
  </si>
  <si>
    <t>Ngu2gJGjR9AkLsZZ</t>
  </si>
  <si>
    <t>CAR2020-4226</t>
  </si>
  <si>
    <t>CARRETERA CARDENAS - COATZACOALCOS KILOMETRO 93</t>
  </si>
  <si>
    <t xml:space="preserve">CRISTIAN EDUARDO LOPEZ DE LA CRUZ </t>
  </si>
  <si>
    <t xml:space="preserve">BENEFICIARIO 2: JOSE GUADALUPE SANCHEZ GONZALEZ </t>
  </si>
  <si>
    <t>O3zmj7jh0CJWy2eL</t>
  </si>
  <si>
    <t>CAR2019-3762</t>
  </si>
  <si>
    <t xml:space="preserve">ANANIAS </t>
  </si>
  <si>
    <t xml:space="preserve">CALLE 6 ZONA VERDE SIN NUMERO </t>
  </si>
  <si>
    <t xml:space="preserve">C-26 </t>
  </si>
  <si>
    <t xml:space="preserve">ESTHER DE LA CRUZ GOMEZ </t>
  </si>
  <si>
    <t xml:space="preserve">BENEFICIARIO 2: ANGEL GUSTAVO ARENAS D ELA CRUZ </t>
  </si>
  <si>
    <t>C-26</t>
  </si>
  <si>
    <t>erisYbqShqX2GkwY</t>
  </si>
  <si>
    <t>CAR2019-3703</t>
  </si>
  <si>
    <t>CALLE 8 NUMERO 216</t>
  </si>
  <si>
    <t xml:space="preserve">ALFREDA PALMA MADRIGAL </t>
  </si>
  <si>
    <t xml:space="preserve">BENEFICIARIO 2: FRANCISCO RODRIGUEZ DE LA CRUZ </t>
  </si>
  <si>
    <t>zP5T4Pb2aBaGGV1s</t>
  </si>
  <si>
    <t>CAR 2019-3586</t>
  </si>
  <si>
    <t xml:space="preserve">MINELIA </t>
  </si>
  <si>
    <t>CALLE 6 NUMERO 149</t>
  </si>
  <si>
    <t xml:space="preserve">ZURY SADAY CARAVEO SANTIS </t>
  </si>
  <si>
    <t xml:space="preserve">BENEFICIARIO 2: LEONARDO CARAVEO DE LA CRUZ </t>
  </si>
  <si>
    <t>GUGLWNaawY2o1wKa</t>
  </si>
  <si>
    <t>CAR 2020-4251</t>
  </si>
  <si>
    <t xml:space="preserve">YZQUIERDO </t>
  </si>
  <si>
    <t xml:space="preserve">CARRETERA CARDENAS - COATZACOALCOS </t>
  </si>
  <si>
    <t xml:space="preserve">PICO DE ORO </t>
  </si>
  <si>
    <t xml:space="preserve">CONCEPCION RAMIREZ IZQUIERDO </t>
  </si>
  <si>
    <t>BENEFICIARIO 2: YURIDIANA RAMIREZ IZQUIERDO</t>
  </si>
  <si>
    <t>oZf4aH42F18QusRY</t>
  </si>
  <si>
    <t>CAR 2021-1094</t>
  </si>
  <si>
    <t xml:space="preserve">AQUILINO </t>
  </si>
  <si>
    <t>CALLE 2 NUMERO 73</t>
  </si>
  <si>
    <t xml:space="preserve">C-25 ISIDRO CORTEZ RUEDA </t>
  </si>
  <si>
    <t xml:space="preserve">RAFAEL GONZALEZ GONZALEZ </t>
  </si>
  <si>
    <t xml:space="preserve">BENEFICIARIO 2: AQUILINO GONZALEZ GONZALEZ </t>
  </si>
  <si>
    <t>hR5VbMCWN7KIP7u7</t>
  </si>
  <si>
    <t>CAR2020-4248</t>
  </si>
  <si>
    <t xml:space="preserve">CARRETERA CARDENAS - COATZACOLACOS PARADA AL HORMIGUERO </t>
  </si>
  <si>
    <t xml:space="preserve">PERCIDA CHABLE TORRES </t>
  </si>
  <si>
    <t>BENEFICIARIO 2: LEONOR DOMINGUEZ MAYO</t>
  </si>
  <si>
    <t>1d6kWFH7KiK6aJYQ</t>
  </si>
  <si>
    <t>CAR 2020-4849</t>
  </si>
  <si>
    <t xml:space="preserve">MARIA GUADALUPE </t>
  </si>
  <si>
    <t>CARRETERA CARDENAS - COATZACOLACOS KILOMETRO 77</t>
  </si>
  <si>
    <t xml:space="preserve">GISELA SUZET LAZARO LAZARO </t>
  </si>
  <si>
    <t xml:space="preserve">BENEFICIARIO 2: DANIELA LAZARO HERNANDEZ </t>
  </si>
  <si>
    <t>AyVwZOQpQ4xyVDbU</t>
  </si>
  <si>
    <t>CAR2018-2926</t>
  </si>
  <si>
    <t xml:space="preserve">ZAVALA </t>
  </si>
  <si>
    <t xml:space="preserve">JOSE PABLO </t>
  </si>
  <si>
    <t xml:space="preserve">PEJELAGARTERO PRIMERA SECCION </t>
  </si>
  <si>
    <t xml:space="preserve">ADRIANA ZAVALA SEBASTIAN </t>
  </si>
  <si>
    <t xml:space="preserve">BENEFICIARIO 2: ISIDRO ZAVALA CASTILLO </t>
  </si>
  <si>
    <t>PEJELAGARTERO PRIMERA SECCION</t>
  </si>
  <si>
    <t>KOWFnjLT3ZCmcsQ5</t>
  </si>
  <si>
    <t>CAR2020-4821</t>
  </si>
  <si>
    <t xml:space="preserve">MARIA DEL ROSARIO </t>
  </si>
  <si>
    <t xml:space="preserve">JOSE JAVIER FUENTE PALOMEQUE </t>
  </si>
  <si>
    <t xml:space="preserve">BENEFICIARIO 2: FERNANDO FUENTE DIAZ </t>
  </si>
  <si>
    <t>YPqI7u1AwQjcrgpj</t>
  </si>
  <si>
    <t>CAR2020-4074</t>
  </si>
  <si>
    <t xml:space="preserve">CAMPO NUEVO </t>
  </si>
  <si>
    <t xml:space="preserve">ROSALINO ESTEBAN VENTURA </t>
  </si>
  <si>
    <t xml:space="preserve">BENEFICIARIO 2: BLANCA ESTELA ESTEBAN VENTURA </t>
  </si>
  <si>
    <t>qqiiMisrCZWCHdPa</t>
  </si>
  <si>
    <t>CAR2018-0064</t>
  </si>
  <si>
    <t xml:space="preserve">EMILIO </t>
  </si>
  <si>
    <t xml:space="preserve">CARRETERA PRINCIPAL A BUENA VISTA </t>
  </si>
  <si>
    <t xml:space="preserve">EL PORVENIR </t>
  </si>
  <si>
    <t xml:space="preserve">EDELIA MENDEZ ARIAS </t>
  </si>
  <si>
    <t>BENEFICIARIO 2: MARIA VALENTINA MENDEZ HERNANDEZ</t>
  </si>
  <si>
    <t>8Tl5jix9bUxwEpHU</t>
  </si>
  <si>
    <t>CAR2020-4011</t>
  </si>
  <si>
    <t xml:space="preserve">OCAÑA </t>
  </si>
  <si>
    <t xml:space="preserve">DRUCILA </t>
  </si>
  <si>
    <t>AGRICOLA Y PORVENIR</t>
  </si>
  <si>
    <t xml:space="preserve">AMAIRANI GIL LOPEZ </t>
  </si>
  <si>
    <t xml:space="preserve">BENEFICIARIO 2: RUTH LOPEZ OCAÑA </t>
  </si>
  <si>
    <t xml:space="preserve">AGRICOLA Y PORVENIR </t>
  </si>
  <si>
    <t>dm9ETedPRSdDldOw</t>
  </si>
  <si>
    <t>CAR2020-4497</t>
  </si>
  <si>
    <t xml:space="preserve">HILARIO </t>
  </si>
  <si>
    <t xml:space="preserve">AGRICILAS LAS FLORES </t>
  </si>
  <si>
    <t xml:space="preserve">CANDELARIO MONTIEL REYES </t>
  </si>
  <si>
    <t xml:space="preserve">BENEFICIARIO 2: CONCEPCION MONTIEL REYES </t>
  </si>
  <si>
    <t xml:space="preserve">AGRICOLA LAS FLORES </t>
  </si>
  <si>
    <t>QALPp96866cKbxj0</t>
  </si>
  <si>
    <t>CAR 2020-4012</t>
  </si>
  <si>
    <t xml:space="preserve">JACOME </t>
  </si>
  <si>
    <t xml:space="preserve">CANDELARIO QUIROZ ALOR </t>
  </si>
  <si>
    <t xml:space="preserve">BENEFICIARIO 2: JOSE ANTONIO QUIROZ ALOR </t>
  </si>
  <si>
    <t>DGjMkO3iCgBBuh78</t>
  </si>
  <si>
    <t>CAR2018-1872</t>
  </si>
  <si>
    <t xml:space="preserve">CANO </t>
  </si>
  <si>
    <t xml:space="preserve">CANEPA </t>
  </si>
  <si>
    <t>GEREMIAS</t>
  </si>
  <si>
    <t xml:space="preserve">CALLE GREGORIO MENDEZ SIN NUMERO </t>
  </si>
  <si>
    <t xml:space="preserve">MARIA DEL CARMEN LOPEZ GAMAS </t>
  </si>
  <si>
    <t>BENEFICIARIO 2: MARIBEL LOPEZ GAMAS</t>
  </si>
  <si>
    <t>JZakrlXRBPzR5r3e</t>
  </si>
  <si>
    <t>CAR 2020-3896</t>
  </si>
  <si>
    <t xml:space="preserve">LUCILA </t>
  </si>
  <si>
    <t>CALLE FRANCISCO VILLA NUMERO 4</t>
  </si>
  <si>
    <t>JORGE OCAÑA JIMENEZ</t>
  </si>
  <si>
    <t>BENEFICIARIO 2: RACHEL OCAÑA SOTO</t>
  </si>
  <si>
    <t>0YAcQ1n1sRwXJIn9</t>
  </si>
  <si>
    <t>CAR2020-0808</t>
  </si>
  <si>
    <t xml:space="preserve">CALLE EMILIANO ZAPATA SIN NUMERO </t>
  </si>
  <si>
    <t xml:space="preserve">MARIA DEL CARMEN JIMENEZ PEREYRA </t>
  </si>
  <si>
    <t xml:space="preserve">BENEFICIARIO 2: DARVEL SANTOS RODRIGUEZ </t>
  </si>
  <si>
    <t>Rp40nIJKVb6S1N8z</t>
  </si>
  <si>
    <t>CAR2020-4028</t>
  </si>
  <si>
    <t xml:space="preserve">HECTOR JESUS ZAMUDIO PEREZ </t>
  </si>
  <si>
    <t xml:space="preserve">BENEFICIARIO 2: JULIO CESAR ZAMUDIO PEREZ </t>
  </si>
  <si>
    <t>XfnzJCzdKjLNsTbP</t>
  </si>
  <si>
    <t>CAR2017-3070</t>
  </si>
  <si>
    <t xml:space="preserve">ESCALENTE </t>
  </si>
  <si>
    <t>ARACELY</t>
  </si>
  <si>
    <t>CALLE 20 DE NOVIEMBRE SIN NUMERO</t>
  </si>
  <si>
    <t xml:space="preserve">KARINA ESCALANTE PEREGRINO </t>
  </si>
  <si>
    <t xml:space="preserve">BENEFICIARIO 2: TRINIDAD LOPEZ AGUILAR  </t>
  </si>
  <si>
    <t>cbW0NSmQ7ipmdYCR</t>
  </si>
  <si>
    <t>CAR2020-4493</t>
  </si>
  <si>
    <t>MARIA REYES</t>
  </si>
  <si>
    <t>5 DE MAYO NUMERO 140</t>
  </si>
  <si>
    <t>ADI SARAI RODRIGUEZ RODRIGUEZ</t>
  </si>
  <si>
    <t>BENEFICIARIO 2: NIMIDE RODRIGUEZ RODRIGUEZ</t>
  </si>
  <si>
    <t>5mOeRMJyk8Rt0SAS</t>
  </si>
  <si>
    <t>CAR2020-0839</t>
  </si>
  <si>
    <t>MARIA DE LOS ANGELES</t>
  </si>
  <si>
    <t>KILOMETRO 14 SIN NUMERO</t>
  </si>
  <si>
    <t>CANDELARIA ARIAS ARIAS</t>
  </si>
  <si>
    <t>BENEFICIARIO 2: NATIVIDAD SANCHEZ ALPUCHE</t>
  </si>
  <si>
    <t>OuVvK2Ooml7HOx9m</t>
  </si>
  <si>
    <t>CAR2020-0861</t>
  </si>
  <si>
    <t>IRENE</t>
  </si>
  <si>
    <t>C-23 ZONA VERDE KILOMETRO 14</t>
  </si>
  <si>
    <t>FRANCISCO ARENA ALCUDIA</t>
  </si>
  <si>
    <t>b9DFlKyGvrkZA6W1</t>
  </si>
  <si>
    <t>CAR2020-5020</t>
  </si>
  <si>
    <t>PORFIRIO</t>
  </si>
  <si>
    <t>CALLE NUMERO 2 CASA NUMERO 102</t>
  </si>
  <si>
    <t xml:space="preserve">MARIA LIMBER LOPEZ </t>
  </si>
  <si>
    <t>BENEFICIARIO 2: MAGALI MONTIEL RODRIGUEZ</t>
  </si>
  <si>
    <t>0UVNkrR6PcwsGwce</t>
  </si>
  <si>
    <t>CAR2020-5087</t>
  </si>
  <si>
    <t>CALLE NUMERO 2 CASA NUMERO 77</t>
  </si>
  <si>
    <t>FELIPE CHAVEZ GARCIA</t>
  </si>
  <si>
    <t>BENEFICIARIO 2: IRIS BERENICE CHAVEZ TORRES</t>
  </si>
  <si>
    <t>iWl7GkSFJJw4EwLj</t>
  </si>
  <si>
    <t>CAR2020-0464</t>
  </si>
  <si>
    <t>MARIA CONSUELO</t>
  </si>
  <si>
    <t xml:space="preserve">CALLE NUMERO 3 CASA NUMERO 5 </t>
  </si>
  <si>
    <t>COLETE GARCIA HERNANDEZ</t>
  </si>
  <si>
    <t>BENEFICIARIO 2: JESUS ALBERTO COFFE HERNANDEZ</t>
  </si>
  <si>
    <t>EtERRWTpU6GvGT3e</t>
  </si>
  <si>
    <t>CAR2020-0810</t>
  </si>
  <si>
    <t>CALLE NUMERO 6 CASA NUMERO 150</t>
  </si>
  <si>
    <t>ELIAS ARENAS MARTINEZ</t>
  </si>
  <si>
    <t xml:space="preserve">BENEFICIARIO 2: JESUS ENRIQUE ARENAS ALMEIDA </t>
  </si>
  <si>
    <t>pb95BZypW7LZGEfv</t>
  </si>
  <si>
    <t>CAR2020-4258</t>
  </si>
  <si>
    <t>ABRAHAN</t>
  </si>
  <si>
    <t>CALLE NUMERO 7 CASA NUMERO 188</t>
  </si>
  <si>
    <t>ONOFRA LOPEZ RAMOS</t>
  </si>
  <si>
    <t>BENEFICIARIO 2: GRACIELA VENTURA LOPEZ</t>
  </si>
  <si>
    <t>0sIqi5rNXsB45u6n</t>
  </si>
  <si>
    <t>CAR2020-0805</t>
  </si>
  <si>
    <t>VINAGRE</t>
  </si>
  <si>
    <t>CRESPIN</t>
  </si>
  <si>
    <t>CALLE NUMERO 7 CASA NUMERO 165</t>
  </si>
  <si>
    <t>LUZ DEL ALBA CORDOVA JIMENEZ</t>
  </si>
  <si>
    <t>BENEFICIARIO 2: JONATHAN CRESPIN VINAGRE CORDOVA</t>
  </si>
  <si>
    <t>2N0bkjyS0ACwUv7s</t>
  </si>
  <si>
    <t>CAR2020-4673</t>
  </si>
  <si>
    <t>C-14 PLUTARCO ELIAS CALLES</t>
  </si>
  <si>
    <t>SERGIO CONTRERAS BOLAINA</t>
  </si>
  <si>
    <t>BENEFICIARIO 2: MARIA JESUS OLAN CRUZ</t>
  </si>
  <si>
    <t>PaejulrkCw4ENukj</t>
  </si>
  <si>
    <t>CAR2020-4672</t>
  </si>
  <si>
    <t>CONTRERAS</t>
  </si>
  <si>
    <t>CECILIA</t>
  </si>
  <si>
    <t>CALLE ZONA VERDE SIN NUMERO</t>
  </si>
  <si>
    <t>MARIA REYES CORDOVA CONTRERAS</t>
  </si>
  <si>
    <t>BENEFICIARIO 2: TERESA CORDOVA CONTRERAS</t>
  </si>
  <si>
    <t>AHY3pOgmoasUKZZr</t>
  </si>
  <si>
    <t>CAR2020-4496</t>
  </si>
  <si>
    <t>BRITO</t>
  </si>
  <si>
    <t>HERMELINDA</t>
  </si>
  <si>
    <t>C-15 ADOLFO LOPEZ MATEO</t>
  </si>
  <si>
    <t xml:space="preserve">ENTRE CALLE NUMERO 6 Y CALLE NUMERO 3 </t>
  </si>
  <si>
    <t>MARIO VAZQUEZ QUIROGA</t>
  </si>
  <si>
    <t>BENEFICIARIO 2: ZENAIDADE DIOS BRITO</t>
  </si>
  <si>
    <t>TKSGUqY7RrNfQtWt</t>
  </si>
  <si>
    <t>CAR2019-1500</t>
  </si>
  <si>
    <t>DOMINGA</t>
  </si>
  <si>
    <t xml:space="preserve">CALLE NUMERO 3 ZONA VERDE SIN NUMERO </t>
  </si>
  <si>
    <t>EDI QUIROS LOPEZ</t>
  </si>
  <si>
    <t>BENEFICIARIO 2: JAIRO ULLOA GARCIA</t>
  </si>
  <si>
    <t>e76wRbFFy16POH7l</t>
  </si>
  <si>
    <t>CAR2019-1922</t>
  </si>
  <si>
    <t>BUTISTA</t>
  </si>
  <si>
    <t>VICTOR</t>
  </si>
  <si>
    <t>CALLE NUMERO 3</t>
  </si>
  <si>
    <t>DORCA RODRIGUEZ CORDOVA</t>
  </si>
  <si>
    <t>BENEFICIARIO 2: RAMONA BAUTISTA MORALES</t>
  </si>
  <si>
    <t>Haqa8VNxbHDynfnC</t>
  </si>
  <si>
    <t>CAR2019-2157</t>
  </si>
  <si>
    <t>GENEROSA</t>
  </si>
  <si>
    <t>CALLE NUMERO 7 CASA NUMERO 196</t>
  </si>
  <si>
    <t>ENTRE CALLE NUMERO 7 Y CALLE NUMERO 8</t>
  </si>
  <si>
    <t xml:space="preserve">ISAI CALIZ DE DIOS </t>
  </si>
  <si>
    <t>BENEFICIARIO 2: FIDEL AVALOS CABRERA</t>
  </si>
  <si>
    <t>SbdxjXiw0ij8iatf</t>
  </si>
  <si>
    <t>CAR2017-3168</t>
  </si>
  <si>
    <t>ALBA LUZ</t>
  </si>
  <si>
    <t xml:space="preserve">CALLE NUMEO 2 CASA NUMERO 58 </t>
  </si>
  <si>
    <t>LUZ DEL ALBA GARCIA</t>
  </si>
  <si>
    <t>y9q4ife7AL09ugIB</t>
  </si>
  <si>
    <t>CAR2020-0688</t>
  </si>
  <si>
    <t>PALMA</t>
  </si>
  <si>
    <t>RAMIRO</t>
  </si>
  <si>
    <t>CALLE NUMERO 1 CASA NUMERO 40</t>
  </si>
  <si>
    <t xml:space="preserve"> C-27 EDUARDO CHAVEZ RAMIREZ</t>
  </si>
  <si>
    <t>MIRIAM MONTEJO ULIN</t>
  </si>
  <si>
    <t xml:space="preserve">BENEFICIARIO 2: OCTAVIO PALMA MONTEJO </t>
  </si>
  <si>
    <t>WIcrMbJy6HSiA6Gh</t>
  </si>
  <si>
    <t>CAR2020-5002</t>
  </si>
  <si>
    <t>URSULA</t>
  </si>
  <si>
    <t>CALLE NUMERO 2 CASA NUMERO 91</t>
  </si>
  <si>
    <t>C-27 EDUARDO CHAVEZ RAMIREZ</t>
  </si>
  <si>
    <t>MARIO HERNANDEZ DE LA CRUZ</t>
  </si>
  <si>
    <t>BENEFICIARIO 2: MARILU HERNANDEZ GARCIA</t>
  </si>
  <si>
    <t>992zhN1WSscLt3xd</t>
  </si>
  <si>
    <t>CAR2020-4266</t>
  </si>
  <si>
    <t>CALLE NUMERO 2 CASA NUMERO 289</t>
  </si>
  <si>
    <t>AQUINO DOMINGUEZ LOPEZ</t>
  </si>
  <si>
    <t>BENEFICIARIO 2: ABIGAIL HERNANDEZ DE LA CRUZ</t>
  </si>
  <si>
    <t>SeqHj0HAqDePt6rD</t>
  </si>
  <si>
    <t>CAR2020-0630</t>
  </si>
  <si>
    <t>CALLE NUMERO 2 CASA NUMERO 93</t>
  </si>
  <si>
    <t>SARA GARCIA JIMENEZ</t>
  </si>
  <si>
    <t>BENEFICIARIO 2: ALEJANDRO PATRON GARCIA</t>
  </si>
  <si>
    <t>KjNOU99pUhhRKXZ0</t>
  </si>
  <si>
    <t>CAR2020-4864</t>
  </si>
  <si>
    <t xml:space="preserve">CALLE NUMERO 2 CASA NUMERO 69 </t>
  </si>
  <si>
    <t>ADELA FERNANDEZ LOPEZ</t>
  </si>
  <si>
    <t>BENEFICIARIO 2: MARIANA GUADALUPE HERNANDEZ LOPEZ</t>
  </si>
  <si>
    <t>K8Yu4OEfvqJdBdXO</t>
  </si>
  <si>
    <t>CAR2020-4854</t>
  </si>
  <si>
    <t>CALLE NUMERO 2 CASA NUMERO 71</t>
  </si>
  <si>
    <t>MAURICIO GARCIA MONTEJO</t>
  </si>
  <si>
    <t>BENEFICIARIO 2: RAQUEL MONTEJO</t>
  </si>
  <si>
    <t>Vchu86NB8JHhKP3O</t>
  </si>
  <si>
    <t>CAR2020-4671</t>
  </si>
  <si>
    <t xml:space="preserve">ANDADOR ZONA GALERA SIN NUMERO </t>
  </si>
  <si>
    <t xml:space="preserve">ASUNCION LOPEZ DE LA CRUZ </t>
  </si>
  <si>
    <t>BENEFICIARIO 2: GLADYS LOPEZ JIMENEZ</t>
  </si>
  <si>
    <t>CwUiYDCJET7umTDN</t>
  </si>
  <si>
    <t>CAR2020-4817</t>
  </si>
  <si>
    <t>VIDAL</t>
  </si>
  <si>
    <t>AMADO</t>
  </si>
  <si>
    <t>CALLE NUMERO 10 ZONA VERDE</t>
  </si>
  <si>
    <t>ANDREA LOPEZ DOMINGUEZ</t>
  </si>
  <si>
    <t>BENEFICIARIO 2: JESUS MARTINEZ LOPEZ</t>
  </si>
  <si>
    <t>dHfia8JWgCvZWAzy</t>
  </si>
  <si>
    <t>CAR2019-1995</t>
  </si>
  <si>
    <t>CALLE NUMERO 9 CASA NUMERO 1668</t>
  </si>
  <si>
    <t>JAIME JOSE JAVIER LOPEZ</t>
  </si>
  <si>
    <t>BENEFICIARIO 2: MANUEL SANCHEZ JAVIER</t>
  </si>
  <si>
    <t>8u9aH6anoc7bLSD6</t>
  </si>
  <si>
    <t>CAR2020-4820</t>
  </si>
  <si>
    <t xml:space="preserve">GABRIELA </t>
  </si>
  <si>
    <t>CALLE NUMERO 9 CASA NUMERO 169</t>
  </si>
  <si>
    <t>REGINO CORDOVA GARCIA</t>
  </si>
  <si>
    <t>BENEFICIARIO 2: JUAN DE LA CRUZ RAMIREZ</t>
  </si>
  <si>
    <t>Pbuqw25sJ03kzsBo</t>
  </si>
  <si>
    <t>CAR2020-4868</t>
  </si>
  <si>
    <t>MARIA CRISTINA</t>
  </si>
  <si>
    <t>CALLE NUMERO 3 CASA NUMERO 205</t>
  </si>
  <si>
    <t>LILI JIMENEZ HERNANDEZ</t>
  </si>
  <si>
    <t>BENEFICIARIO 2: JOSE ALBERTO JIMENEZ HERNANDEZ</t>
  </si>
  <si>
    <t>VHHEYsZMZY3gDc1I</t>
  </si>
  <si>
    <t>CAR2020-0877</t>
  </si>
  <si>
    <t>MONTEJO</t>
  </si>
  <si>
    <t>GABRIEL</t>
  </si>
  <si>
    <t>CALLE NUMERO 1 CASA SIN NUMERO</t>
  </si>
  <si>
    <t>DIEGO MONTEJO ALBAREZ</t>
  </si>
  <si>
    <t>BENEFICIARIO 2: ANTONIA MONTEJO ALBAREZ</t>
  </si>
  <si>
    <t>MvOzn4L7i43D21PC</t>
  </si>
  <si>
    <t>CAR2020-0809</t>
  </si>
  <si>
    <t>CALLE NUMERO 1 CASA NUMERO 21</t>
  </si>
  <si>
    <t>FERNANDO OLAN ARENA</t>
  </si>
  <si>
    <t>BENEFICIARIO 2: JOSE JUAN OLAN HERNANDEZ</t>
  </si>
  <si>
    <t>WHriOQ0o0jsj3Klu</t>
  </si>
  <si>
    <t>CAR2019-1944</t>
  </si>
  <si>
    <t>ARAGON</t>
  </si>
  <si>
    <t>NAVARRO</t>
  </si>
  <si>
    <t>JUAN ALBERTO ARAGON</t>
  </si>
  <si>
    <t>BENEFICIARIO 2: MARCELA MONTEJO LARA</t>
  </si>
  <si>
    <t>Rqy5dzr1Hncalbro</t>
  </si>
  <si>
    <t>CAR2019-1954</t>
  </si>
  <si>
    <t>LUCRECIA</t>
  </si>
  <si>
    <t>CALLE 20 DE NOVIEMBRE NUMERO 4</t>
  </si>
  <si>
    <t>LAURA LUNA MARTINEZ</t>
  </si>
  <si>
    <t>BENEFICIARIO 2: MARIO ALBERTO ROMERO ALMEIDA</t>
  </si>
  <si>
    <t>A4jedVzI3cXMCoRG</t>
  </si>
  <si>
    <t>CAR2021-4650</t>
  </si>
  <si>
    <t xml:space="preserve">ANDADOR JOSE JUAN TABLADA SIN NUMERO </t>
  </si>
  <si>
    <t>GUADALUPE HERNANDEZ GAMAS</t>
  </si>
  <si>
    <t>BENEFICIARIO 2: YAJAIRA CORDOVA RAMIREZ</t>
  </si>
  <si>
    <t>J0zPVd1SDrTyxb0g</t>
  </si>
  <si>
    <t>CAR2021-2648</t>
  </si>
  <si>
    <t>FLORISEL</t>
  </si>
  <si>
    <t>WENDY RUBI TORRES</t>
  </si>
  <si>
    <t>BENEFICIARIO 2: CINTIA IVONNE TORRES PEREZ</t>
  </si>
  <si>
    <t>51s4Rvl8jHh2SomR</t>
  </si>
  <si>
    <t>CAR2020-0852</t>
  </si>
  <si>
    <t>ANDADOR MANUEL GUTIERREZ NAJERA NUMERO 14</t>
  </si>
  <si>
    <t>CARLOS HIDALGO MARTINEZ</t>
  </si>
  <si>
    <t>BENEFICIARIO 2: HERNANDEZ HIDALGO</t>
  </si>
  <si>
    <t>dpw9XuO6hKlbkLFS</t>
  </si>
  <si>
    <t>CAR2019-2500</t>
  </si>
  <si>
    <t>CARMELA</t>
  </si>
  <si>
    <t>ANDADOR JUAN RUIZ ALARCON NUMERO 3</t>
  </si>
  <si>
    <t>ANGELICA DEL CARMEN VAZQUEZ CRUZ</t>
  </si>
  <si>
    <t>BENEFICIARIO 2: HECTOR MANUEL RODRIGUEZ LANZ</t>
  </si>
  <si>
    <t>XS8F7vZWTOOXlqgs</t>
  </si>
  <si>
    <t>CAR2019-1953</t>
  </si>
  <si>
    <t>BARRERA</t>
  </si>
  <si>
    <t>CARRTERA W 70 SIN NUMERO</t>
  </si>
  <si>
    <t>YARIBETH CRUZ BARRERA</t>
  </si>
  <si>
    <t>BENEFICIARIO 2: FELIX CRUZ SANTIAGO</t>
  </si>
  <si>
    <t>vRk2BaPL3iHSeHGE</t>
  </si>
  <si>
    <t>CAR2020-0878</t>
  </si>
  <si>
    <t>MENA</t>
  </si>
  <si>
    <t>CALLE NUMERO 2 NUMERO INTERIOR 42</t>
  </si>
  <si>
    <t>C-28 GREGORIO MENDEZ</t>
  </si>
  <si>
    <t>MARIA GUADALUPE SANCHEZ CORDOVA</t>
  </si>
  <si>
    <t>BENEFICIARIO 2: RODOLFO SANCHEZ DE LA CRUZ</t>
  </si>
  <si>
    <t>C5ez19y0mV5HPbmG</t>
  </si>
  <si>
    <t>CAR2020-4479</t>
  </si>
  <si>
    <t>MENAS</t>
  </si>
  <si>
    <t>CALLE NUMERO 3 ZONA DE AMPLIACION</t>
  </si>
  <si>
    <t>MIGUEL SANCHEZ CHABLE</t>
  </si>
  <si>
    <t>BENEFICIARIO 2: NICOLAS SANCHEZ CHABLE</t>
  </si>
  <si>
    <t>sAjx2Aex7bfAosQV</t>
  </si>
  <si>
    <t>CAR2020-4480</t>
  </si>
  <si>
    <t xml:space="preserve">CALLE NUMERO 3 CASA SIN NUMERO </t>
  </si>
  <si>
    <t>NICOLAS SANCHEZ CHABLE</t>
  </si>
  <si>
    <t>BENEFICIARIO 2: MIGUEL SANCHEZ CHABLE</t>
  </si>
  <si>
    <t>YKoQFI37CtCRuxfz</t>
  </si>
  <si>
    <t>CAR2017-4463</t>
  </si>
  <si>
    <t>EDITH</t>
  </si>
  <si>
    <t>CALLE 8</t>
  </si>
  <si>
    <t>C-28</t>
  </si>
  <si>
    <t>MOISES PALMA MENA</t>
  </si>
  <si>
    <t>BENEFICIARIO 2: LORENZO PALMA CORDOVA</t>
  </si>
  <si>
    <t>u8iq5Jgc02xt7x0x</t>
  </si>
  <si>
    <t>CAR2021-3647</t>
  </si>
  <si>
    <t>CARRETERA AL POBLADO C-29 Y C- 17</t>
  </si>
  <si>
    <t>MARIA NERIS MAGAÑA SANCHEZ</t>
  </si>
  <si>
    <t xml:space="preserve">BENEFICIARIO 2: JOSE JUAN JIMENEZ MAGAÑA </t>
  </si>
  <si>
    <t>ZGlviiyiQRHFklTv</t>
  </si>
  <si>
    <t>CAR2021-3460</t>
  </si>
  <si>
    <t>RAUL</t>
  </si>
  <si>
    <t>CARRETERA W-55 KILOMETRO 5</t>
  </si>
  <si>
    <t>LUZ DE LA GLORIA RAMIREZ CORDOVA</t>
  </si>
  <si>
    <t>BENEFICIARIO 2: RAMON LARA RAMIREZ</t>
  </si>
  <si>
    <t>0eFbip1FWE4ASBhX</t>
  </si>
  <si>
    <t>CAR2021-3454</t>
  </si>
  <si>
    <t>MARIA MAGDALENA</t>
  </si>
  <si>
    <t>JUAN HUMBERTO MORALES RAMIREZ</t>
  </si>
  <si>
    <t>BENEFICIARIO 2: MANUELA RUBIO RAMIREZ</t>
  </si>
  <si>
    <t>YEw1UIbkhxwSMyoo</t>
  </si>
  <si>
    <t>CAR2021-3622</t>
  </si>
  <si>
    <t>RUEDA</t>
  </si>
  <si>
    <t>ESPAÑA</t>
  </si>
  <si>
    <t>CHARO</t>
  </si>
  <si>
    <t>MIGUEL HIDALGO ZAPOTAL SEGUNDA SECCION</t>
  </si>
  <si>
    <t xml:space="preserve">CARLOS DIEGO BRITO </t>
  </si>
  <si>
    <t xml:space="preserve">BENEFICIARIO 2: CRISTELL BRITO RUEDA </t>
  </si>
  <si>
    <t>yhUvXeC4krb49jyn</t>
  </si>
  <si>
    <t>CAR 2021/3623</t>
  </si>
  <si>
    <t xml:space="preserve">ROSA AURORA </t>
  </si>
  <si>
    <t xml:space="preserve">SALATIEL RUEDA DE LA CRUZ </t>
  </si>
  <si>
    <t>BENEFICIARIO 2: PEDRO ALPUCHE GOMEZ</t>
  </si>
  <si>
    <t>QgS2mNPyLilYs8U7</t>
  </si>
  <si>
    <t>CAR2021-3275</t>
  </si>
  <si>
    <t>IBARRA</t>
  </si>
  <si>
    <t>MARIA DEL ROCIO</t>
  </si>
  <si>
    <t xml:space="preserve">CAMINO VECINAL SIN NUMERO </t>
  </si>
  <si>
    <t xml:space="preserve">ARROYO HONDO PRIMERA SANTA TERESA </t>
  </si>
  <si>
    <t>GUADALUPE DEL CARMEN PEREZ MENDEZ</t>
  </si>
  <si>
    <t>BENEFICIARIO 2: BENJAMIN PEREZ MENDEZ</t>
  </si>
  <si>
    <t>adhyZuywjVHjTHdS</t>
  </si>
  <si>
    <t>CAR2019-3578</t>
  </si>
  <si>
    <t>CALLE 1 NUMERO 1</t>
  </si>
  <si>
    <t>C- 32</t>
  </si>
  <si>
    <t>JUANA SANCHEZ HERNANDEZ</t>
  </si>
  <si>
    <t xml:space="preserve">BENEFICIARIO 2: RICARDO SANCHEZ HERNANDEZ </t>
  </si>
  <si>
    <t>hDkyKJ7DyinoFFfm</t>
  </si>
  <si>
    <t>CAR2020-0831</t>
  </si>
  <si>
    <t>CALLE 2 NUMERO 71</t>
  </si>
  <si>
    <t xml:space="preserve">C- 23 VENUSTIANO CARRANZA </t>
  </si>
  <si>
    <t>ROSA MARIA GUARDA VASCONCELOS</t>
  </si>
  <si>
    <t>BENEFICIARIO 2: LUZ DEL ALBA GUARDA VAZCONCELOS</t>
  </si>
  <si>
    <t>KWJw6fRYXkMSB6Jq</t>
  </si>
  <si>
    <t>CAR2019-1795</t>
  </si>
  <si>
    <t>CALLE NUMERO 6</t>
  </si>
  <si>
    <t>C- 15</t>
  </si>
  <si>
    <t>ELISALDINA LEYVA JIMENEZ</t>
  </si>
  <si>
    <t>BENEFICIARIO 2: FELIPA LEYVA JIMENEZ</t>
  </si>
  <si>
    <t xml:space="preserve">C- 15 ADOLFO LOPEZ MATEO </t>
  </si>
  <si>
    <t>KQ5V64Gjibhs3AoS</t>
  </si>
  <si>
    <t>CAR2020-4858</t>
  </si>
  <si>
    <t>DENIS</t>
  </si>
  <si>
    <t xml:space="preserve">EDUARDO </t>
  </si>
  <si>
    <t>CALLE 9 NUMERO 180</t>
  </si>
  <si>
    <t xml:space="preserve">C- 27 EDUARDO CHAVEZ </t>
  </si>
  <si>
    <t xml:space="preserve">VIRGINIA SANCHEZ CASTELLANOS </t>
  </si>
  <si>
    <t xml:space="preserve">BENEFICIARIO 2: SILVIO DENIS JAVIER </t>
  </si>
  <si>
    <t>N1dKN4rVSAcgQcXH</t>
  </si>
  <si>
    <t>CAR2019-2101</t>
  </si>
  <si>
    <t>BEATRIZ</t>
  </si>
  <si>
    <t>CARRETERA W 701 NUMERO 106</t>
  </si>
  <si>
    <t>YESICA LEYVA HERNANDEZ</t>
  </si>
  <si>
    <t>BENEFICIARIO 2: EMILIANO SANCHEZ GAMAS</t>
  </si>
  <si>
    <t>aqJ0KjYWGgaGcbFf</t>
  </si>
  <si>
    <t>CAR2018-1804</t>
  </si>
  <si>
    <t>ANTONIO</t>
  </si>
  <si>
    <t xml:space="preserve">SEBASTIANA GONZALEZ OLAN </t>
  </si>
  <si>
    <t xml:space="preserve">BENEFICIARIO 2: KARLA CRISTEL MENDEZ GONZALEZ </t>
  </si>
  <si>
    <t>VIIksSb7uDtf1uLw</t>
  </si>
  <si>
    <t>CAR2021-2640</t>
  </si>
  <si>
    <t xml:space="preserve">MARIA ENGRACIA </t>
  </si>
  <si>
    <t>MARCO ANTONIO CORDOVA DE DIOS</t>
  </si>
  <si>
    <t>BENEFICIARIO 2: WENDY DEL ROSARIO CORDOVA JIMENEZ</t>
  </si>
  <si>
    <t>SBBoSHI6QEeMQOPJ</t>
  </si>
  <si>
    <t>CAR2020-4409</t>
  </si>
  <si>
    <t>MATEA</t>
  </si>
  <si>
    <t xml:space="preserve">CALLE JOSE MARIA PINO SUAREZ SIN NUMERO </t>
  </si>
  <si>
    <t xml:space="preserve">GUTIERREZ GOMEZ </t>
  </si>
  <si>
    <t>ADELA RODRIGUEZ JIMENEZ</t>
  </si>
  <si>
    <t>BENEFICIARIO 2: ROSALINO RODRIGUEZ JIMENEZ</t>
  </si>
  <si>
    <t>mQWUgQdLifI5ilSE</t>
  </si>
  <si>
    <t>CAR2020-4822</t>
  </si>
  <si>
    <t xml:space="preserve">PALO MULATO </t>
  </si>
  <si>
    <t xml:space="preserve">LUVIA MENDEZ </t>
  </si>
  <si>
    <t>BENEFICIARIO 2: GERARDO DIAZ CORDOVA</t>
  </si>
  <si>
    <t>BwhxfUEbqQM97bjR</t>
  </si>
  <si>
    <t>CAR2020-4815</t>
  </si>
  <si>
    <t>CALLE 9 NUMERO 163</t>
  </si>
  <si>
    <t>JOSE REYES HERNANDEZ AREVALO</t>
  </si>
  <si>
    <t>BENEFICIARIO 2: JESICA DEL CARMEN HERNANDEZ BROCA</t>
  </si>
  <si>
    <t>Ohemtb82t2L50uqS</t>
  </si>
  <si>
    <t>CAR2020-3881</t>
  </si>
  <si>
    <t>CALLE GREGORIO MENDEZ NUMERO 181</t>
  </si>
  <si>
    <t>LORENZO ALBERTO LOPEZ LOPEZ</t>
  </si>
  <si>
    <t>BENEFICIARIO 2: CARLOS MANUEL LOPEZ LOPEZ</t>
  </si>
  <si>
    <t>EsLQ4o9qEAp4A2Qy</t>
  </si>
  <si>
    <t>CAR2020-4846</t>
  </si>
  <si>
    <t>CALLE 1 SOBRE LA CARRETERA KILOMETRO 2</t>
  </si>
  <si>
    <t>ROSA HERNANDEZ MAGAÑA</t>
  </si>
  <si>
    <t xml:space="preserve">BENEFICIARIO 2: JOSE REYES MENDEZ </t>
  </si>
  <si>
    <t>0Qdl9x44hOrVZH63</t>
  </si>
  <si>
    <t>CAR2020-0244</t>
  </si>
  <si>
    <t>ZURISARAI</t>
  </si>
  <si>
    <t>C- 29</t>
  </si>
  <si>
    <t>ANGEL DE JESUS SANCHEZ VAZQUEZ</t>
  </si>
  <si>
    <t>BENEFICIARIO 2: DIANA PATRICIA SANCHEZ VAZQUEZ</t>
  </si>
  <si>
    <t>teyTfM5uwAAPpH2U</t>
  </si>
  <si>
    <t>CAR2020-0465</t>
  </si>
  <si>
    <t xml:space="preserve">CALLE 3 SIN NUMERO ZONA DE AMPLIACION </t>
  </si>
  <si>
    <t xml:space="preserve">C- 28 GREGORIO MENDEZ </t>
  </si>
  <si>
    <t>ANA KARINA OLAN CRUZ</t>
  </si>
  <si>
    <t>BENEFICIARIO 2: ADRIAN ADORNO CORDOVA</t>
  </si>
  <si>
    <t>9tAgCvmCLRsJEwSO</t>
  </si>
  <si>
    <t>CAR2021-4653</t>
  </si>
  <si>
    <t>LUZ MARIA</t>
  </si>
  <si>
    <t>ANDADOR LUIS G URBINA ORIENTE NUMERO 16</t>
  </si>
  <si>
    <t>LAURA HERNANDEZ BALCAZAR</t>
  </si>
  <si>
    <t>BENEFICIARIO 2: MAURILIO MORALES ALVARADO</t>
  </si>
  <si>
    <t>8c4oaXbAWbIsJUT0</t>
  </si>
  <si>
    <t>CAR2021-2279</t>
  </si>
  <si>
    <t>NANCY</t>
  </si>
  <si>
    <t xml:space="preserve">CALLE 7 SIN NUMERO </t>
  </si>
  <si>
    <t xml:space="preserve">C- 34 LICENCIADO BENITO JUAREZ </t>
  </si>
  <si>
    <t xml:space="preserve">PAOLA HERNANDEZ VICENTE </t>
  </si>
  <si>
    <t xml:space="preserve">BENEFICIARIO 2: KAREN HERNANDEZ VICENTE </t>
  </si>
  <si>
    <t>xzJ6VIYU5SrQEoxt</t>
  </si>
  <si>
    <t>CAR2019-3565</t>
  </si>
  <si>
    <t xml:space="preserve">BELLA AURORA </t>
  </si>
  <si>
    <t xml:space="preserve">CALLE ENTRADA LOS RAMONES </t>
  </si>
  <si>
    <t>ERIKA FAVIOLA RUIZ</t>
  </si>
  <si>
    <t>BENEFICIARIO 2: CARLOS ALBERTO YEDRA ALPUCHE</t>
  </si>
  <si>
    <t>9WPJ00WNdND4ODQS</t>
  </si>
  <si>
    <t>CAR2020-4278</t>
  </si>
  <si>
    <t xml:space="preserve">ORELLANA </t>
  </si>
  <si>
    <t>CALLE 3 NUMERO 123</t>
  </si>
  <si>
    <t>RUTH HERNANDEZ JIMENEZ</t>
  </si>
  <si>
    <t>BENEFICIARIO 2: JONATAN RIQUI SANCHEZ HERNANDEZ</t>
  </si>
  <si>
    <t>f6gapA26rbA650qC</t>
  </si>
  <si>
    <t>CAR2020-0832</t>
  </si>
  <si>
    <t xml:space="preserve">LINDER </t>
  </si>
  <si>
    <t>CALLE NUMERO 56</t>
  </si>
  <si>
    <t>ANA ASCENCIO JAVIER</t>
  </si>
  <si>
    <t>BENEFICIARIO 2: JULIO CESAR TRINIDAD PEREZ</t>
  </si>
  <si>
    <t>ZkESjMevYq475D1d</t>
  </si>
  <si>
    <t>CAR2021-4052</t>
  </si>
  <si>
    <t>CALLE 2 NUMERO 346</t>
  </si>
  <si>
    <t xml:space="preserve">C- 29 VICENTE GUERRERO </t>
  </si>
  <si>
    <t xml:space="preserve">MARIA MARTA VAZQUEZ MENDEZ </t>
  </si>
  <si>
    <t xml:space="preserve">BENEFICIARIO 2: RAFAEL BAUTISTA VAZQUEZ </t>
  </si>
  <si>
    <t>BxTnezRFoK3JsFxa</t>
  </si>
  <si>
    <t>CAR 2021-3646</t>
  </si>
  <si>
    <t xml:space="preserve">CARRETERA AL POBLADO C-29  </t>
  </si>
  <si>
    <t xml:space="preserve">MARIA ELVIRA JIMENEZ LARA </t>
  </si>
  <si>
    <t xml:space="preserve">BENEFICIARIO 2: VICTOR MANUEL JIMENEZ LARA </t>
  </si>
  <si>
    <t>B34aZdZrROqeXvLj</t>
  </si>
  <si>
    <t>CAR 2020-4404</t>
  </si>
  <si>
    <t xml:space="preserve">MARIA ISABEL </t>
  </si>
  <si>
    <t xml:space="preserve">ARROYO HONDO PRIMERA SECCION  </t>
  </si>
  <si>
    <t xml:space="preserve">MANUEL CORDOVA BROCA </t>
  </si>
  <si>
    <t xml:space="preserve">BENEFICIARIO 2: ANA MARIA CHABLE LARA </t>
  </si>
  <si>
    <t xml:space="preserve">ARROYO HONDO PRIMERA SECCION </t>
  </si>
  <si>
    <t>RcTI5npUDVbQTjLF</t>
  </si>
  <si>
    <t>CAR 2018-2035</t>
  </si>
  <si>
    <t xml:space="preserve">ZAPATA </t>
  </si>
  <si>
    <t xml:space="preserve">AGRICOLA Y GANADERA EL PORVENIR </t>
  </si>
  <si>
    <t xml:space="preserve">LUIS DAVID JAVIER LOPEZ </t>
  </si>
  <si>
    <t xml:space="preserve">BENEFICIARIO 2: SELERINO JAVIER JIMENEZ </t>
  </si>
  <si>
    <t>AGRICOLA Y GANADERA EL PORVENIR</t>
  </si>
  <si>
    <t>bbOIEd5F5LBiedeE</t>
  </si>
  <si>
    <t>CAR 2020-0830</t>
  </si>
  <si>
    <t>CALLE 3</t>
  </si>
  <si>
    <t>NOLBERTA VERAZALUD</t>
  </si>
  <si>
    <t xml:space="preserve">BENEFICIARIO 2: TANIA JIMENEZ VERAZALUD </t>
  </si>
  <si>
    <t>whqEOQl0oFPzv49k</t>
  </si>
  <si>
    <t>6gDoLtv2FR3fVkRQ</t>
  </si>
  <si>
    <t>qczR8GPgu8cj18Hg</t>
  </si>
  <si>
    <t>CAR 2020-4072</t>
  </si>
  <si>
    <t xml:space="preserve">ISIDRA </t>
  </si>
  <si>
    <t xml:space="preserve">CALLE FRANCISCO VILLA SIN NUMERO </t>
  </si>
  <si>
    <t xml:space="preserve">BARTOLO BALAN XAMAN </t>
  </si>
  <si>
    <t xml:space="preserve">BENEFICIARIO 2: AMERICA FABIOLA MONTIEL ESTEBAN </t>
  </si>
  <si>
    <t>DrkEnjVQmo2jwkDU</t>
  </si>
  <si>
    <t>CAR 2020-4085</t>
  </si>
  <si>
    <t xml:space="preserve">JUAN CARLOS </t>
  </si>
  <si>
    <t xml:space="preserve">ANABELLY PULIDO SANCHEZ </t>
  </si>
  <si>
    <t xml:space="preserve">BENEFICIARIO 2: ANTONIO LOPEZ GARCIA </t>
  </si>
  <si>
    <t>lIEDvz67LISni4QU</t>
  </si>
  <si>
    <t>CAR2020-4046</t>
  </si>
  <si>
    <t xml:space="preserve">ARENA </t>
  </si>
  <si>
    <t xml:space="preserve">ADELINA </t>
  </si>
  <si>
    <t xml:space="preserve">JUAN RAMON RODRIGUEZ ARENA </t>
  </si>
  <si>
    <t xml:space="preserve">BENEFOCOARIO 2: FIDENCIO RODRIGUEZ ARENA </t>
  </si>
  <si>
    <t>rivenhqmiYjxikWk</t>
  </si>
  <si>
    <t>CAR2020-0025</t>
  </si>
  <si>
    <t xml:space="preserve">ALBA PATRICIA </t>
  </si>
  <si>
    <t>CALLE 1 NUMERO 11</t>
  </si>
  <si>
    <t xml:space="preserve">RAFAEL AGUILAR RODRIGUEZ </t>
  </si>
  <si>
    <t xml:space="preserve">BENEFICIARIO 2: AMINADAD TORRES RIVERA </t>
  </si>
  <si>
    <t>2021-8-23</t>
  </si>
  <si>
    <t>YHISq4rGjRrShPhv</t>
  </si>
  <si>
    <t>CAR2020-0669</t>
  </si>
  <si>
    <t xml:space="preserve">ECONOLIINE </t>
  </si>
  <si>
    <t>GERARDO</t>
  </si>
  <si>
    <t>CALLE CUAUHTEMOC NUMERO 503</t>
  </si>
  <si>
    <t>RUBEN FLORES GARCIA</t>
  </si>
  <si>
    <t>BENIFICIARIO 2: MARIA ELENA GARCIA OLAN</t>
  </si>
  <si>
    <t>2021-9-07</t>
  </si>
  <si>
    <t>sJuOr8C4QhO0gP13</t>
  </si>
  <si>
    <t>BELLA AURORA</t>
  </si>
  <si>
    <t>CALLE CONSTANCIO CASADA</t>
  </si>
  <si>
    <t>ERIKA FAVIOLA RUIZ RAMOS</t>
  </si>
  <si>
    <t>BENEFICIARO 2: CARLOS ALBERTO YEDRA ALPUCHE</t>
  </si>
  <si>
    <t>CALSADA 1RA SECCION</t>
  </si>
  <si>
    <t>FxXSAFfg9jprvn2y</t>
  </si>
  <si>
    <t>CALLE 7</t>
  </si>
  <si>
    <t>BENITO JUAREZ C.24</t>
  </si>
  <si>
    <t>PAOLA HERNANDEZ VICENTE</t>
  </si>
  <si>
    <t>BENEFICIARIO 2: KAREN HERNANDEZ VICENTE</t>
  </si>
  <si>
    <t>2021-8-07</t>
  </si>
  <si>
    <t>LICENCIADO BENITO JUAREZ</t>
  </si>
  <si>
    <t>MG6msjQWHkGVB9jh</t>
  </si>
  <si>
    <t xml:space="preserve">LUZ MARIA </t>
  </si>
  <si>
    <t>AND LUIS G URBINA ORIENTE 16</t>
  </si>
  <si>
    <t>LAURA HERNADEZ BALCAZAR</t>
  </si>
  <si>
    <t>BENEFICIARIO 2: MAURILLO MORALES ALVARADO</t>
  </si>
  <si>
    <t>LUIS G URBINA ORIENTE 16</t>
  </si>
  <si>
    <t>o7xTUvSyU74u4f6a</t>
  </si>
  <si>
    <t>CAR 2020-4260</t>
  </si>
  <si>
    <t>CALLE 6 CASA NUMERO 135</t>
  </si>
  <si>
    <t>IFRcn8LyOaLKDGu8</t>
  </si>
  <si>
    <t>ALNIBAR</t>
  </si>
  <si>
    <t>CALLE 6 LOTE NUMERO 139</t>
  </si>
  <si>
    <t>YOLANDA HERNANDEZ RODRIGUEZ</t>
  </si>
  <si>
    <t>BENEFICIARIO 2: MARISA CORDOVA HERNANDEZ</t>
  </si>
  <si>
    <t>Uxq6XXZ31xSNXvgx</t>
  </si>
  <si>
    <t>CALLE 3 CASA NUMERO 116</t>
  </si>
  <si>
    <t>EULALIO ARENAS DE LA CRUZ</t>
  </si>
  <si>
    <t>BENEFICIARIO 2: ROSA MARIA DE LA CRUZ</t>
  </si>
  <si>
    <t>AQGB6CPKN6lSDDDD</t>
  </si>
  <si>
    <t>MAYO</t>
  </si>
  <si>
    <t>MARIA INES</t>
  </si>
  <si>
    <t>CALLE 3 CASA NUMERO 108</t>
  </si>
  <si>
    <t>MARTHA ELBA ARENAS MARTINEZ</t>
  </si>
  <si>
    <t>BENEFICIARIO 2: DANIEL ARENAS MARTINEZ</t>
  </si>
  <si>
    <t>vQXn8KGc45qO4jEC</t>
  </si>
  <si>
    <t>CAR2020-0830</t>
  </si>
  <si>
    <t>NOLBERTA VERAZALUD DE LA CRUZ</t>
  </si>
  <si>
    <t>BENEFICIARIO 2: TANIA JIMENEZ VERAZALUD</t>
  </si>
  <si>
    <t>C-23 - CALLE 3</t>
  </si>
  <si>
    <t>2XEBylxToPa7PAVZ</t>
  </si>
  <si>
    <t>CAR2020-5026</t>
  </si>
  <si>
    <t>AUDINO</t>
  </si>
  <si>
    <t>CALLE UNO ZONA VERDE NUMERO 49</t>
  </si>
  <si>
    <t>CARRETERA PRINCIPAL- SALIDA A GUTIERRES GOMEZ</t>
  </si>
  <si>
    <t>GERMAN MARTINEZ LOPEZ</t>
  </si>
  <si>
    <t>BENEFICIARIO 2: ENOC MARTINEZ LOPEZ</t>
  </si>
  <si>
    <t>fnbRAJadcEb7T6Qv</t>
  </si>
  <si>
    <t>LINDER</t>
  </si>
  <si>
    <t>CALLE 56</t>
  </si>
  <si>
    <t>VENUSTIANO CARRANZA - CALLE 56</t>
  </si>
  <si>
    <t xml:space="preserve">ANA ASCENCIO JAVIER </t>
  </si>
  <si>
    <t>C-23 VENUSTIANO CARRANZA CALLE 2</t>
  </si>
  <si>
    <t>cJrtnspvI0qlkZOF</t>
  </si>
  <si>
    <t>BALDOMERO</t>
  </si>
  <si>
    <t>CALLE 2 CASA NUMERO 35</t>
  </si>
  <si>
    <t>VENUSTIANO CARRANZA- CALLE 85</t>
  </si>
  <si>
    <t>BENEFICIARIO 2: PAULA CARRILLO RODRIGUEZ</t>
  </si>
  <si>
    <t>yzRLIYVfk7pjdg9N</t>
  </si>
  <si>
    <t>CAR2020-0054</t>
  </si>
  <si>
    <t>LEONIDES</t>
  </si>
  <si>
    <t>20 DE NOVIEMBRE</t>
  </si>
  <si>
    <t>MARCELO GARCIA VELAZQUEZ</t>
  </si>
  <si>
    <t>BENEFICIARIO 2: MARIA ISABEL GARCIA VELAZQUEZ</t>
  </si>
  <si>
    <t>2WCi8g3PxTVctS6m</t>
  </si>
  <si>
    <t>ALBA PATRICIA</t>
  </si>
  <si>
    <t>CALLE 1 CASA NUMERO 11</t>
  </si>
  <si>
    <t>C-15 ADOLFO LOPES MATEOS</t>
  </si>
  <si>
    <t>C-15 ADOLFO LOPEZ MATEO - CALLE 1</t>
  </si>
  <si>
    <t>RAFAEL AGUILAR RODRIGUEZ</t>
  </si>
  <si>
    <t>BENEFICIARIO 2: AMINADAD TORRES RIVERA</t>
  </si>
  <si>
    <t>2021-9-11</t>
  </si>
  <si>
    <t xml:space="preserve">C-15 ADOLFO LOPEZ MATEO </t>
  </si>
  <si>
    <t>jHJ0hXzBuwmBAChI</t>
  </si>
  <si>
    <t>CAMPO  NUEVO</t>
  </si>
  <si>
    <t>CAMPO NUEVO  CARRETERA PRINCIPAL SIN NUMERO</t>
  </si>
  <si>
    <t xml:space="preserve">JUAN RAMON RODRIGUEZ ARENAS </t>
  </si>
  <si>
    <t>BENEFICIARIO 2: FIDENCIO RODRIGUEZ ARENA</t>
  </si>
  <si>
    <t>f22hpacLCfUL2lWa</t>
  </si>
  <si>
    <t>CAR2020-4085</t>
  </si>
  <si>
    <t>ANABELLY PULIDO SACHEZ</t>
  </si>
  <si>
    <t>BENEFICIARIO 2: ANTONIO LOPEZ GARCIA</t>
  </si>
  <si>
    <t>aW969WuKoadqwt5y</t>
  </si>
  <si>
    <t>CAR2020-4072</t>
  </si>
  <si>
    <t>CALLE FRANCISCO VILLA SIN NUMERO</t>
  </si>
  <si>
    <t>IGNACIO GUTIERRES GOMEZ</t>
  </si>
  <si>
    <t>BARTOLO BALAN XAMAN</t>
  </si>
  <si>
    <t>BENEFICIARIO 2: AMERICA FABIOLA MONTIEL ESTEBAN</t>
  </si>
  <si>
    <t>CALLE FRANCISCO VILLA SIN NUEMRO</t>
  </si>
  <si>
    <t>vcWXlgRqVhpjLYLt</t>
  </si>
  <si>
    <t>CALLE GREGORIO MENDEZ 181</t>
  </si>
  <si>
    <t xml:space="preserve">IGNACIO GUTIERRES GOMEZ </t>
  </si>
  <si>
    <t xml:space="preserve">LORENZO ALBERTO LOPEZ LOPEZ </t>
  </si>
  <si>
    <t>LV4D0lmzwjFDkPTm</t>
  </si>
  <si>
    <t>ORELLANA</t>
  </si>
  <si>
    <t>CALLE 3 CASA 123</t>
  </si>
  <si>
    <t>C-27 EDUARDO CHAVEZ</t>
  </si>
  <si>
    <t xml:space="preserve">C-27 EDUEARDO CHAVEZ </t>
  </si>
  <si>
    <t>KN1G7gtWPAlt0iQ5</t>
  </si>
  <si>
    <t>CALLE JOSE MARIA PINO SUAREZ SIN NUMERO</t>
  </si>
  <si>
    <t>GUTIERREZ GOMEZ</t>
  </si>
  <si>
    <t>GURIERRES GOMEZ</t>
  </si>
  <si>
    <t>3sXI8pcgARHPbwuf</t>
  </si>
  <si>
    <t>PALOMULATO</t>
  </si>
  <si>
    <t>LUVIA MENDEZ</t>
  </si>
  <si>
    <t>PALO MULATO</t>
  </si>
  <si>
    <t>co6o5GgV2XFE4JYj</t>
  </si>
  <si>
    <t>CALLE 9 CASA 163</t>
  </si>
  <si>
    <t>4hJWGtAHK2lu4Olm</t>
  </si>
  <si>
    <t xml:space="preserve">CALLE 1 </t>
  </si>
  <si>
    <t>BENEFICIARIO 2: JOSE REYES MENDEZ</t>
  </si>
  <si>
    <t>YvKFKbgPITW9kSni</t>
  </si>
  <si>
    <t xml:space="preserve">C-29 </t>
  </si>
  <si>
    <t>ANGEL DE JESUS SANCHEZ</t>
  </si>
  <si>
    <t>C-29</t>
  </si>
  <si>
    <t>1H9cYNInEMZIDSOw</t>
  </si>
  <si>
    <t xml:space="preserve">ANA KARINA OLAN CRUZ </t>
  </si>
  <si>
    <t>yj2c0dc8lpR7XGh6</t>
  </si>
  <si>
    <t>CALLE UNO ZONA VERDE CASA NUMERO 49</t>
  </si>
  <si>
    <t xml:space="preserve">PRINCIPAL SALIDA A GUTIERREZ GOMEZ </t>
  </si>
  <si>
    <t>2021-10-05</t>
  </si>
  <si>
    <t>VuWFSqDnjeYOEgW9</t>
  </si>
  <si>
    <t>CALLE CUAUHTEMOC</t>
  </si>
  <si>
    <t>BENEFICIARIO 2: MARIA ELENA GARCIA OLAN</t>
  </si>
  <si>
    <t>I1UZ8CN05dcKDvkq</t>
  </si>
  <si>
    <t>CAR2021-2802</t>
  </si>
  <si>
    <t>JAIME</t>
  </si>
  <si>
    <t>CALLE 6 LOTE 39</t>
  </si>
  <si>
    <t xml:space="preserve">FRACCIONAMIENTO CAÑALES TERCERA ETAPA </t>
  </si>
  <si>
    <t>ANTONIA VENTURA MARTINEZ</t>
  </si>
  <si>
    <t>BENEFICIARIO 2: BEATRIZ ADRIANA DE LA CRUZ VENTURA</t>
  </si>
  <si>
    <t>JACINTO LOPEZ ESQUINA CON PERIFERICO</t>
  </si>
  <si>
    <t>Kcz5FIqATH7N0EmZ</t>
  </si>
  <si>
    <t>CAR2021-2801</t>
  </si>
  <si>
    <t>CARLOS MARIO</t>
  </si>
  <si>
    <t>AVENIDA EL CENZONTLE EDIFICIO G2 DEPARTAMENTO 201</t>
  </si>
  <si>
    <t>CARLOS MARIO GARCIA DE LA CRUZ</t>
  </si>
  <si>
    <t>BENEFICIARIO 2: LEONARDO GARCIA DE LA CRUZ</t>
  </si>
  <si>
    <t>gx3DoA3oE0RCbHqR</t>
  </si>
  <si>
    <t>CAR2020-4202</t>
  </si>
  <si>
    <t>GRISELDA</t>
  </si>
  <si>
    <t>CALLE PRINCIPAL</t>
  </si>
  <si>
    <t>OLGA LIDIA GARDUZA DE LA CRUZ</t>
  </si>
  <si>
    <t>BENEFICIARIO 2: ALFREDO GARDUZA DE LA CRUZ</t>
  </si>
  <si>
    <t>joCy5OLXwxMaTGMf</t>
  </si>
  <si>
    <t>CAR2019-1784</t>
  </si>
  <si>
    <t>PABLO</t>
  </si>
  <si>
    <t>JOSE ALBERTO</t>
  </si>
  <si>
    <t>CALLE UNO CASA NUMERO 31</t>
  </si>
  <si>
    <t>JULIA GONZALEZ JIMENEZ</t>
  </si>
  <si>
    <t>BENEFICIARIO 2: WILBERTO RAMOS PABLO</t>
  </si>
  <si>
    <t>jFrpoSWYSGYkanBi</t>
  </si>
  <si>
    <t>CAR2020-4010</t>
  </si>
  <si>
    <t>ROSALINO</t>
  </si>
  <si>
    <t>AGRARIA EL PORVENIR</t>
  </si>
  <si>
    <t>HERMINIA MENDEZ DE LOS SANTOS</t>
  </si>
  <si>
    <t>BENEFICIARIO 2: CHRISTIAN  ADRIAN LOPEZ MENDEZ</t>
  </si>
  <si>
    <t>h9gh4t3CjzYZykbt</t>
  </si>
  <si>
    <t>CAR2018-1875</t>
  </si>
  <si>
    <t>CRISTINA</t>
  </si>
  <si>
    <t>AGRARIA EL CAPRICHO</t>
  </si>
  <si>
    <t>ERIC SANCHEZ SANTIAGO</t>
  </si>
  <si>
    <t>BENEFICIARIO 2: ERICA BRISEIDA SANCHEZ GOMEZ</t>
  </si>
  <si>
    <t>qAIBjdtCRBXLWjJk</t>
  </si>
  <si>
    <t>CAR2020-3895</t>
  </si>
  <si>
    <t>BEATRIZ CORDOVA CORDOVA</t>
  </si>
  <si>
    <t>BENEFICIARIO 2: MARIA ASUNCION ALAMILLA CASTELLANO</t>
  </si>
  <si>
    <t>QLpUYEEaz1UJMnEU</t>
  </si>
  <si>
    <t>CAR2020-0835</t>
  </si>
  <si>
    <t>CALLE 7 CASA NUMERO 172 INTERIOR 2</t>
  </si>
  <si>
    <t>MARIA CONCEPCION ARCILA VERMO</t>
  </si>
  <si>
    <t>BENEFICIARIO 2: RAMIRO GARCIA DIAZ</t>
  </si>
  <si>
    <t>qTsBR4MzIzff4MSG</t>
  </si>
  <si>
    <t>CAR2019-1952</t>
  </si>
  <si>
    <t>ESPINAL</t>
  </si>
  <si>
    <t>JUAN ALBERTO</t>
  </si>
  <si>
    <t>CARRETERA W 70 ZONA VERDE SIN NOMBRE</t>
  </si>
  <si>
    <t>ANGELA JERONIMO SOLIS</t>
  </si>
  <si>
    <t>BENEFICIARIO 2: LEYDI DEL ROSARIO ARAGON JERONIMO</t>
  </si>
  <si>
    <t>4Fp6JFL4tpwDSuas</t>
  </si>
  <si>
    <t>CAR2020-1027</t>
  </si>
  <si>
    <t>PIMIENTA</t>
  </si>
  <si>
    <t>MARIA DE LOS REMEDIOS</t>
  </si>
  <si>
    <t>ANDADOR AMADO NERVO</t>
  </si>
  <si>
    <t>HECTOR ENRIQUE JERONIMO ZALAYA</t>
  </si>
  <si>
    <t>BENEFICIARIO 2: MARISELA ALEJANDRO PIMIENTA</t>
  </si>
  <si>
    <t>WLgCpahuKYQ88Z3m</t>
  </si>
  <si>
    <t>CAR2021-2498</t>
  </si>
  <si>
    <t>CARRETA</t>
  </si>
  <si>
    <t>ANAYELI</t>
  </si>
  <si>
    <t>ARROYO HONDO PRIMERA SECCION SANTA TERESA</t>
  </si>
  <si>
    <t>MARIA LILIA CARRETA OLAN</t>
  </si>
  <si>
    <t>BENEFICIARIO 2: MARIA YESENIA CORDOVA CARRETA</t>
  </si>
  <si>
    <t>xreWhFyiIJAy8h3s</t>
  </si>
  <si>
    <t>CAR2021-2264</t>
  </si>
  <si>
    <t>EYRA EDITH</t>
  </si>
  <si>
    <t>CALLE RUBI CASA F 6</t>
  </si>
  <si>
    <t>FRACCIONAMIENTO VILLA ESMERALDA</t>
  </si>
  <si>
    <t>JAVIER GARCIA LUCIANO</t>
  </si>
  <si>
    <t>BENEFICIARIO 2: JAVIER DEL ANGEL GARCIA DOMINGUEZ</t>
  </si>
  <si>
    <t>wSlCryDl1YTk5WCV</t>
  </si>
  <si>
    <t>CAR2020-4662</t>
  </si>
  <si>
    <t>GALLARDO</t>
  </si>
  <si>
    <t>YRMA</t>
  </si>
  <si>
    <t>CALLE 3  VICENTE GUERRERO</t>
  </si>
  <si>
    <t>EMILAINO ZAPATA</t>
  </si>
  <si>
    <t>ROBIN ALEJANDRO GARRIDO GALLARDO</t>
  </si>
  <si>
    <t>BENEFICIARIO 2: NALLELI YANET TORRES GALLARDO</t>
  </si>
  <si>
    <t>BqBil563ezVdXhAb</t>
  </si>
  <si>
    <t>CAR2020-4623</t>
  </si>
  <si>
    <t xml:space="preserve">MARIA   </t>
  </si>
  <si>
    <t xml:space="preserve">CALLE DISTRITO  FEDERAL </t>
  </si>
  <si>
    <t>HERNAN HERNANDEZ TOSCA</t>
  </si>
  <si>
    <t>BENEFICIARIO 2: PATRICIA RESENDIZ RODRIGUEZ</t>
  </si>
  <si>
    <t>2upJWMzJxNrn6iXz</t>
  </si>
  <si>
    <t>CAR2020-5266</t>
  </si>
  <si>
    <t>FAUSTO</t>
  </si>
  <si>
    <t>XOCHITL</t>
  </si>
  <si>
    <t>ZONA VERDE NUMERO 70</t>
  </si>
  <si>
    <t>ALFA Y OMEGA</t>
  </si>
  <si>
    <t>JUANA RODRIGUE</t>
  </si>
  <si>
    <t>BENEFICIARIO 2: MARTHA  FAUSTO RODDRIGUEZ</t>
  </si>
  <si>
    <t>nhNtNDRRbjM8P3HN</t>
  </si>
  <si>
    <t>CAR2020-0451</t>
  </si>
  <si>
    <t xml:space="preserve">ARABIA 4 MANZANA 18 LOTE 1 </t>
  </si>
  <si>
    <t>FERNANDO ALBERTO ALPUCHE VILLEGAS</t>
  </si>
  <si>
    <t>BENEFICIARIO 2: ALEJANDRO PEREZ COLORADO</t>
  </si>
  <si>
    <t xml:space="preserve">JACINTO LOPEZ </t>
  </si>
  <si>
    <t>OsOPthDJOySfn2A5</t>
  </si>
  <si>
    <t>CAR2020-4856</t>
  </si>
  <si>
    <t xml:space="preserve">MORENO </t>
  </si>
  <si>
    <t>OCAÑA</t>
  </si>
  <si>
    <t>CALLE CONSTITUCION PONIENTE</t>
  </si>
  <si>
    <t>CARDENAS A HUIMANGUILLO</t>
  </si>
  <si>
    <t>CONCEPCION MORENO DE LA CRUZ</t>
  </si>
  <si>
    <t>BENEFICIARIO 2: LUIS DONANDO MORENO DE LA CRUZ</t>
  </si>
  <si>
    <t>LA PENISULA</t>
  </si>
  <si>
    <t>41Ja3cCXVoRwRiRA</t>
  </si>
  <si>
    <t>CAR2019-3785</t>
  </si>
  <si>
    <t>CALLE 18 DE MAYO NUMERO 85</t>
  </si>
  <si>
    <t>LUCIA LOPEZ CASTILLO</t>
  </si>
  <si>
    <t>BENEFICIARIO 2: PATRICIA DEL CARMEN HERNANDEZ LOPEZ</t>
  </si>
  <si>
    <t>ttqIpUuxoBh5SBiP</t>
  </si>
  <si>
    <t>CAR2021-0278</t>
  </si>
  <si>
    <t xml:space="preserve">CALLE 5 GARDENIA </t>
  </si>
  <si>
    <t>SECCION 10 DE AZUCAREROS</t>
  </si>
  <si>
    <t>AGUSTIN OLAN PEREGRINO</t>
  </si>
  <si>
    <t>BENEFICIARIO 2: FLOR ALCUDIA RODRIGUEZ</t>
  </si>
  <si>
    <t>ffOiaXrxPD0GfCRd</t>
  </si>
  <si>
    <t>CAR2020-0452</t>
  </si>
  <si>
    <t xml:space="preserve">ALPUCHE </t>
  </si>
  <si>
    <t>VILLEGAS</t>
  </si>
  <si>
    <t>FERNANDO ALBERTO</t>
  </si>
  <si>
    <t>CARRETERA CARDENAS HUIMANGUILLO</t>
  </si>
  <si>
    <t>GABRIELA DOMINGUEZ ANGEL</t>
  </si>
  <si>
    <t>BENEFICIARIO 2: MARIA FERNANDA ALPUCHE DOMINGUEZ</t>
  </si>
  <si>
    <t>JKrjug0rp6HZPTTf</t>
  </si>
  <si>
    <t>CAR2020-1451</t>
  </si>
  <si>
    <t>AZAREL</t>
  </si>
  <si>
    <t>CALLE SIN NOMBRE SIN NUMERO</t>
  </si>
  <si>
    <t>LUIS ENRIQUE PEREZ PEREZ</t>
  </si>
  <si>
    <t>BENEFICIARIO 2: VERONICA GONZALEZ PALMA</t>
  </si>
  <si>
    <t>VB0MDSHQqatzZ2QU</t>
  </si>
  <si>
    <t>CAR2020-1452</t>
  </si>
  <si>
    <t>tsjMz0KqFyWaHJiG</t>
  </si>
  <si>
    <t>CAR2017-4040</t>
  </si>
  <si>
    <t xml:space="preserve">AVENIDA LAS FLORES SIN NUMERO </t>
  </si>
  <si>
    <t>ISELA GARCIA GALLEGOS</t>
  </si>
  <si>
    <t>BENEFICIARIO 2: AMISAEL GIL GARCIA</t>
  </si>
  <si>
    <t>xIKFeWm2UtMLLApC</t>
  </si>
  <si>
    <t>CAR2020-1293</t>
  </si>
  <si>
    <t>LEZAMA</t>
  </si>
  <si>
    <t>MOHA</t>
  </si>
  <si>
    <t>AVENIDA LAS FLORES CASA NUMERO 24</t>
  </si>
  <si>
    <t>FLOR DE LIZ GARCIA MARCHENA</t>
  </si>
  <si>
    <t>BENEFICIARIO 2: SONIA MARIA LEZAMA MOHA</t>
  </si>
  <si>
    <t>50WFinJM7pLNxOhC</t>
  </si>
  <si>
    <t>CAR2018-0027</t>
  </si>
  <si>
    <t>IZGUERRA</t>
  </si>
  <si>
    <t xml:space="preserve">JOSE  </t>
  </si>
  <si>
    <t>PROLONGACION BLANCAS MARIPOSAS</t>
  </si>
  <si>
    <t>HOMBRES DEL SURESTE Y CARRETERA AL HABANERO</t>
  </si>
  <si>
    <t>ROCIO RODRIGUEZ DE DIOS</t>
  </si>
  <si>
    <t>BENEFICIARIO 2: FANI YARIT CONTRERAS RODRIGUEZ</t>
  </si>
  <si>
    <t>d8pjnzynVwB2beM4</t>
  </si>
  <si>
    <t>CAR2021-0811</t>
  </si>
  <si>
    <t>FANI YARIT</t>
  </si>
  <si>
    <t>CALLE FLORIDA SIN NUMERO</t>
  </si>
  <si>
    <t>ANTONIO TRIANO Y AVENIDA LAS FLORES</t>
  </si>
  <si>
    <t>ERICK ANTONIO LOPEZ MARCHENA</t>
  </si>
  <si>
    <t>BENEFICIARIO 2:ROCIO RODRIGUEZ DE DIOS</t>
  </si>
  <si>
    <t>aO8utI8F5aXY1ehG</t>
  </si>
  <si>
    <t>CAR2018-1861</t>
  </si>
  <si>
    <t>CERRADA LAS CAROLINAS</t>
  </si>
  <si>
    <t>CARRETERA LA VEREDA E INVITAB</t>
  </si>
  <si>
    <t>OFELIA ALEJANDRO LEON</t>
  </si>
  <si>
    <t>BENEFICIARIO 2: AGUSTIN SEVERO PINEDA</t>
  </si>
  <si>
    <t>d6fv4a120Ob2nY43</t>
  </si>
  <si>
    <t>CAR2019-1918</t>
  </si>
  <si>
    <t>PONS</t>
  </si>
  <si>
    <t>MANUEL ANTONIO</t>
  </si>
  <si>
    <t>CALLEJON NUMERO 8 DE VICENTE GUERRERO</t>
  </si>
  <si>
    <t>SANTOS DEGOLLADO Y FRANCISCO VILLA</t>
  </si>
  <si>
    <t>YOLANDA LOPEZ IZQUIERDO</t>
  </si>
  <si>
    <t>BENEFICIARIO 2: ROSA MARIA PONS RAMOS</t>
  </si>
  <si>
    <t>H5VlrulyItMiO7Km</t>
  </si>
  <si>
    <t>CAR2020-0262</t>
  </si>
  <si>
    <t>OSCAR</t>
  </si>
  <si>
    <t>CALLE RUMANIA 6</t>
  </si>
  <si>
    <t>CARRETERA CARDENAS HUIMANGUILLO Y ARABIA 1</t>
  </si>
  <si>
    <t>OSCAR TORRES RUIS</t>
  </si>
  <si>
    <t>BENEFICIARIO 2: FLOR NOEMI TORRES HERNANDEZ</t>
  </si>
  <si>
    <t>4PmQHNoKK6FVEKbA</t>
  </si>
  <si>
    <t>CAR2021-0469</t>
  </si>
  <si>
    <t>BERTHA</t>
  </si>
  <si>
    <t>CALLE DANIEL ESPINOZA 31 ALTOS</t>
  </si>
  <si>
    <t>SAHOP</t>
  </si>
  <si>
    <t>CARLOS ALBERTO GOMEZ SANCHEZ</t>
  </si>
  <si>
    <t>BENEFICIARIO 2: ALEXANDER GOMEZ SANCHEZ</t>
  </si>
  <si>
    <t>GHyEsdq2xDs9U4TH</t>
  </si>
  <si>
    <t>CAR2021-1672</t>
  </si>
  <si>
    <t>CALLE NUMERO 7 CASA NUMERO 198</t>
  </si>
  <si>
    <t>C-29 VICENTE GUERRERO</t>
  </si>
  <si>
    <t>THOMAS CARRETA MIRANDA</t>
  </si>
  <si>
    <t>BENEFICIARIO 2: MANUELA CARRETA MIRANDA</t>
  </si>
  <si>
    <t>n6xMQVrkNW4Urc9H</t>
  </si>
  <si>
    <t>CAR2021-2601</t>
  </si>
  <si>
    <t>MARILU LOPEZ CORDOVA</t>
  </si>
  <si>
    <t>BENEFICIARIO 2:MARCO ANTONIO ARGUEYO YUPIT</t>
  </si>
  <si>
    <t>m8AMPZe0fu1M2318</t>
  </si>
  <si>
    <t>CAR2021-2237</t>
  </si>
  <si>
    <t>CALLE EL POCHOTE SIN NUMERO</t>
  </si>
  <si>
    <t>CERRADA SIN NOMBRE Y CALLE PRINCIPAL</t>
  </si>
  <si>
    <t xml:space="preserve">RIGOBERTO DE LA CRUZ LOPEZ </t>
  </si>
  <si>
    <t>BENEFICIARIO 2: MARIA TILA CORTEZ ROMERO</t>
  </si>
  <si>
    <t>jIQl3KGZBNbhgD7i</t>
  </si>
  <si>
    <t>CAR2019-1197</t>
  </si>
  <si>
    <t>GAMAS</t>
  </si>
  <si>
    <t>CALLE 27 DE FEBRERO 511 ALTOS</t>
  </si>
  <si>
    <t>ABRAHAM BANDALA Y LEANDRO ADRIANO</t>
  </si>
  <si>
    <t>ALFONSO MENDEZ GAMAS</t>
  </si>
  <si>
    <t>BENEFICIARIO 2: JOSE INES MENDEZ GAMAS</t>
  </si>
  <si>
    <t>GUaJvbnPZjDQucwn</t>
  </si>
  <si>
    <t>CAR2020-0665</t>
  </si>
  <si>
    <t>DORA ELIA</t>
  </si>
  <si>
    <t>CALLE RIO MEZCALAPA MANZANA 3 LOTE 7</t>
  </si>
  <si>
    <t>FRACCIONAMIENTO SAN PEDRO DE LOS CEDROS</t>
  </si>
  <si>
    <t>ISIDRO CORNELIO SANCHEZ</t>
  </si>
  <si>
    <t>BENEFICIARIO 2: VERONICA VALENCIA LEON</t>
  </si>
  <si>
    <t>gYVuH5YCthlfxLD9</t>
  </si>
  <si>
    <t>CAR2018-0692</t>
  </si>
  <si>
    <t>JOSE JAVIER</t>
  </si>
  <si>
    <t>CARRETERA A NUEVA ZELANDIA</t>
  </si>
  <si>
    <t>LETICIA PEREZ ORTIZ</t>
  </si>
  <si>
    <t>BENEFICIARIO 2: LUVIA PERALTA OLAN</t>
  </si>
  <si>
    <t>80KYJ0VUhbfrl2sB</t>
  </si>
  <si>
    <t>CAR2021-4490</t>
  </si>
  <si>
    <t xml:space="preserve">MARCHENA </t>
  </si>
  <si>
    <t>CARRETERA CBTIS AL HABANERO</t>
  </si>
  <si>
    <t>JOEL MARCHENA CORTES</t>
  </si>
  <si>
    <t>BENEFICIARIO 2: LETICIA CORTES DE LA CRUZ</t>
  </si>
  <si>
    <t>C1TVxOfwpKJCwVDF</t>
  </si>
  <si>
    <t>CAR2018-0280</t>
  </si>
  <si>
    <t>ESCOBAR</t>
  </si>
  <si>
    <t>MARYBELLI</t>
  </si>
  <si>
    <t>CALLE ABASOLO  CASA NUMERO 118</t>
  </si>
  <si>
    <t>ALEJANDRO JIMENEZ ZAMORA</t>
  </si>
  <si>
    <t>3iJESepHhb2WKytJ</t>
  </si>
  <si>
    <t>CAR2020-4628</t>
  </si>
  <si>
    <t>CALLE MIGUEL HIDALGO Y COSTILLA</t>
  </si>
  <si>
    <t>MARIA MAGNOLIA GUZMAN CORDOVA</t>
  </si>
  <si>
    <t>BENEFICIARIO 2: JOSE CARLOS GUZMAN CORDOVA</t>
  </si>
  <si>
    <t>xl01zNErEf780fQb</t>
  </si>
  <si>
    <t>CAR2018-2593</t>
  </si>
  <si>
    <t>CASERES</t>
  </si>
  <si>
    <t>OTILIA</t>
  </si>
  <si>
    <t>CALLE PIJIJE</t>
  </si>
  <si>
    <t>CARRETERA PRINCIPAL Y PERIFERICO</t>
  </si>
  <si>
    <t>OSCAR ESPINOZA CASERES</t>
  </si>
  <si>
    <t>BENEFICIARIO 2: MARIA INES GONZALEZ VIDAL</t>
  </si>
  <si>
    <t>sU7ULzVkWxgfA048</t>
  </si>
  <si>
    <t>CAR2020-1291</t>
  </si>
  <si>
    <t>MARCHENA</t>
  </si>
  <si>
    <t>CALLE NUMERO 4 SIN NOMBRE</t>
  </si>
  <si>
    <t>AVENIDA LAS FLORES</t>
  </si>
  <si>
    <t>JESUS FRANCISCO GARCIA MARCHENA</t>
  </si>
  <si>
    <t>BENEFICIARIO 2: FLOR DE LIZ GARCIA MARCHENA</t>
  </si>
  <si>
    <t>tPtJeJrPEVEoFZYQ</t>
  </si>
  <si>
    <t>CAR2021-2606</t>
  </si>
  <si>
    <t>ADORNO</t>
  </si>
  <si>
    <t>LORENZO</t>
  </si>
  <si>
    <t>CALLE MARGARITAS SIN NUMERO</t>
  </si>
  <si>
    <t>MIREYA GARCIA CUSTODIO</t>
  </si>
  <si>
    <t>BENEFICIARIO 2: ROSA ELENA GARCIA ADORNO</t>
  </si>
  <si>
    <t>aJYodTV7Aq9DIVr8</t>
  </si>
  <si>
    <t>CAR2020-3899</t>
  </si>
  <si>
    <t>PANTI</t>
  </si>
  <si>
    <t>CALLE JUAN ESCUTIA SIN NUMERO</t>
  </si>
  <si>
    <t>JORGE PEREZ BRITO</t>
  </si>
  <si>
    <t>BENEFICIARIO 2: RAQUEL SANCHEZ PANTI</t>
  </si>
  <si>
    <t>g2ZdUSSSb1PT5fKe</t>
  </si>
  <si>
    <t>CAR2019-1943</t>
  </si>
  <si>
    <t>LUIS ARTURO</t>
  </si>
  <si>
    <t>CALLE 3 CASA SIN NUMERO</t>
  </si>
  <si>
    <t>C-33 VEINTE DE NOVIEMBRE</t>
  </si>
  <si>
    <t>BEATRIZ GARDUZA CRUZ</t>
  </si>
  <si>
    <t>BENEFICIARIO 2: AIDE LUVIA CRUZ HERNANDEZ</t>
  </si>
  <si>
    <t>4gwCQzOgzOnKKYI6</t>
  </si>
  <si>
    <t>CAR2020-4259</t>
  </si>
  <si>
    <t>ROGER</t>
  </si>
  <si>
    <t>CALLE 7 ZONA VERDE</t>
  </si>
  <si>
    <t>ROGER EDUARDO JIMENEZ NARANJO</t>
  </si>
  <si>
    <t>BENEFICIARIO 2: WILDER JIMENEZ HERNANDEZ</t>
  </si>
  <si>
    <t>WSeOvkdw9MX7pIN7</t>
  </si>
  <si>
    <t>CAR2020-5208</t>
  </si>
  <si>
    <t>SILVAN</t>
  </si>
  <si>
    <t>LUCIANO</t>
  </si>
  <si>
    <t>CALLE 8 ZONA VERDE SIN NOMBRE</t>
  </si>
  <si>
    <t>DONELICA MORENO M.</t>
  </si>
  <si>
    <t>BENEFICIARIO 2: ROCENDIS DE LA CRUZ</t>
  </si>
  <si>
    <t>E0Q65NAA8H1Ex1hG</t>
  </si>
  <si>
    <t>CAR2021-4652</t>
  </si>
  <si>
    <t>NELIS</t>
  </si>
  <si>
    <t>ANDADOR 20 DE NOVIEMBRE CASA NUMERO 24</t>
  </si>
  <si>
    <t xml:space="preserve">PRINCIPAL   </t>
  </si>
  <si>
    <t>GERARDO HERNANDEZ BALCAZAR</t>
  </si>
  <si>
    <t>BENEFICIARIO 2: HUGO GALLEGOS GARCIA</t>
  </si>
  <si>
    <t>tyKMjXkbommowaYC</t>
  </si>
  <si>
    <t>CAR2021-5003</t>
  </si>
  <si>
    <t>CALLE 6 SIN NUMERO</t>
  </si>
  <si>
    <t>PRINCIPAL Y CALLE 6</t>
  </si>
  <si>
    <t>ROCIO RODRIGUEZ IZQUIERDO</t>
  </si>
  <si>
    <t>BENEFICIARIO 2: JUAN CANO CORDOVA</t>
  </si>
  <si>
    <t>2021-8-28</t>
  </si>
  <si>
    <t>EF4S3ctQ3XJhXsF9</t>
  </si>
  <si>
    <t>CAR2021-5001</t>
  </si>
  <si>
    <t>CALLE 6  CASA NUMERO 156</t>
  </si>
  <si>
    <t>PRINCIPAL Y ZONA VERDE</t>
  </si>
  <si>
    <t>HUMBERTO VELAZQUEZ CORDOVA</t>
  </si>
  <si>
    <t>BENEFICIARIO 2: JORGE VELAZQUEZ ISIDRO</t>
  </si>
  <si>
    <t>ET6dWX6tzuMNvq8P</t>
  </si>
  <si>
    <t>CAR2021-5004</t>
  </si>
  <si>
    <t>ENTRE CALLE 6 Y 7</t>
  </si>
  <si>
    <t>CALLE 6 Y 7</t>
  </si>
  <si>
    <t>ROMELIO OLAN DE LA CRUZ</t>
  </si>
  <si>
    <t>BENEFICIARIO 2: MARIA GUADALUPE DE DIOS OLAN</t>
  </si>
  <si>
    <t>tmC6k6J9k2cK9hnG</t>
  </si>
  <si>
    <t>CAR2021-5000</t>
  </si>
  <si>
    <t>MARICELA DEL CARMEN</t>
  </si>
  <si>
    <t>CALLE 2  CASA NUMERO 102</t>
  </si>
  <si>
    <t>BLADIMIR JIMENEZ QUIROZ</t>
  </si>
  <si>
    <t>BENEFICIARIO 2: DAMARIS JIMENEZ QUIROZ</t>
  </si>
  <si>
    <t>LMglKD6exstuFWcL</t>
  </si>
  <si>
    <t>CAR2021-5006</t>
  </si>
  <si>
    <t>CALLE 8 CASA NUMERO 249</t>
  </si>
  <si>
    <t>PRINCIPAL Y CALLE 8</t>
  </si>
  <si>
    <t>CRECENCIO CASTILLO LOPEZ</t>
  </si>
  <si>
    <t>BENEFICIARIO 2: SOFIA MORALES SANCHEZ</t>
  </si>
  <si>
    <t>YyaOwEg3N0jpBWU0</t>
  </si>
  <si>
    <t>CAR2021-5009</t>
  </si>
  <si>
    <t>CALLE 7 CASA NUMERO 187</t>
  </si>
  <si>
    <t xml:space="preserve">KARLA LIZBETH HERNANDEZ JIMENEZ </t>
  </si>
  <si>
    <t>BENEFICIARIO 2: XOCHILT DEL CARMEN HERNANDEZ JIMENEZ</t>
  </si>
  <si>
    <t>RY7ippRgByhNU58L</t>
  </si>
  <si>
    <t>CAR2021-5007</t>
  </si>
  <si>
    <t>CALLE 7 CASA NUMERO 203</t>
  </si>
  <si>
    <t>CALLE PRINCIPAL Y CALLE 7</t>
  </si>
  <si>
    <t>ISABELINO SOSA GOMEZ</t>
  </si>
  <si>
    <t>BENEFICIARIO 2: FATIMA DEL CARMEN SOSA GOMEZ</t>
  </si>
  <si>
    <t>lCuK0WMveV2GmEvn</t>
  </si>
  <si>
    <t>CAR 2021-5008</t>
  </si>
  <si>
    <t>CALLE 7 CASA NUMERO 201</t>
  </si>
  <si>
    <t>CALLEPRINCIPAL</t>
  </si>
  <si>
    <t>ROMAN IZQUIERDO SANCHEZ</t>
  </si>
  <si>
    <t>BENEFICIARIO 2: OSCAR IZQUIERDO SANCHEZ</t>
  </si>
  <si>
    <t>GLd9Ze3jPB3lq7YX</t>
  </si>
  <si>
    <t>CAR2021-5005</t>
  </si>
  <si>
    <t>CALLE 3 SIN NOMBRE</t>
  </si>
  <si>
    <t xml:space="preserve">CALLE PRINCIPAL   </t>
  </si>
  <si>
    <t>CARMEN SOFIA AC KANTUN</t>
  </si>
  <si>
    <t>BENEFICIARIO 2: NIDIA NOEMI RAMOS AC</t>
  </si>
  <si>
    <t>OsyBTq9xlStd9PR8</t>
  </si>
  <si>
    <t>CAR2021-4870</t>
  </si>
  <si>
    <t>CARRETERA AL POBLADO C-21 SIN NOMBRE</t>
  </si>
  <si>
    <t>C-20 MIGUEL HIDALGO Y COSTILLA</t>
  </si>
  <si>
    <t>ANTONIO LEON  GARDUZA</t>
  </si>
  <si>
    <t>BENEFICIARIO 2:VIRGINIA LEON GARDUZA</t>
  </si>
  <si>
    <t>2kMYNNz8yJh4Jz6k</t>
  </si>
  <si>
    <t>CAR2021-5033</t>
  </si>
  <si>
    <t>MACHIN</t>
  </si>
  <si>
    <t>CARRETERA A ISLAS ENCANTADAS</t>
  </si>
  <si>
    <t>CONGREGACION  IGNACIO ZARAGOZA</t>
  </si>
  <si>
    <t xml:space="preserve">CARRETERA PRINCIPAL  </t>
  </si>
  <si>
    <t>NOEMI DE LA CRUZ DE LA CRUZ</t>
  </si>
  <si>
    <t>BENEFICIARIO 2: JULIO DE LA CRUZ DE LA CRUZ</t>
  </si>
  <si>
    <t>CONGRECION IGNACIO ZARAGOZA</t>
  </si>
  <si>
    <t>AALI2AcBwLe4nxIX</t>
  </si>
  <si>
    <t>CAR2021-5063</t>
  </si>
  <si>
    <t>CALLE 7 CASA NUMERO 167</t>
  </si>
  <si>
    <t>CARRETERA PRINCIPAL Y CALLE 7</t>
  </si>
  <si>
    <t>ULISES VAZQUEZ CORDOVA</t>
  </si>
  <si>
    <t>BENEFICIARIO 2: OLGA LIDIA VAZQUEZ CORDOVA</t>
  </si>
  <si>
    <t>6sO1RRXDLOyC1MK3</t>
  </si>
  <si>
    <t>CAR2021-5041</t>
  </si>
  <si>
    <t xml:space="preserve">SILVIA RODRIGUEZ JIMENEZ </t>
  </si>
  <si>
    <t>BENEFICIARIO 2: NICOLASA JIMENEZ RAMIREZ</t>
  </si>
  <si>
    <t>cwNOJVb2e3XPWRBR</t>
  </si>
  <si>
    <t>CAR2021-5042</t>
  </si>
  <si>
    <t>PEREIRA</t>
  </si>
  <si>
    <t xml:space="preserve">CALLE 5 DE MAYO </t>
  </si>
  <si>
    <t>ALI BALCAZAR REYES</t>
  </si>
  <si>
    <t>BENEFICIARIO 2: SORAIDA BALCAZAR REYES</t>
  </si>
  <si>
    <t>fFDN992Y4L01HwnT</t>
  </si>
  <si>
    <t>CAR2021-4842</t>
  </si>
  <si>
    <t>EFRAIN</t>
  </si>
  <si>
    <t>CARRETERA AL POBLADO C-15</t>
  </si>
  <si>
    <t>GLADYS JIMENEZ CANO</t>
  </si>
  <si>
    <t>BENEFICIARIO 2: IGNACIO CORDOVA RAMOS</t>
  </si>
  <si>
    <t>QHqkENpV7OA4BMiC</t>
  </si>
  <si>
    <t>CAR2021-5061</t>
  </si>
  <si>
    <t>CALLE 3 SIN NUMERO</t>
  </si>
  <si>
    <t xml:space="preserve">CARRETERA W 84 CARRETERA </t>
  </si>
  <si>
    <t xml:space="preserve">MARIA DEL ROSARIO LOPEZ CARRILLO </t>
  </si>
  <si>
    <t>BENEFICIARIO 2: JOSEFINA LOPEZ CARRILLO</t>
  </si>
  <si>
    <t>PF2OQyvwICs8p6jZ</t>
  </si>
  <si>
    <t>CAR2021-5062</t>
  </si>
  <si>
    <t>GAMALIEL</t>
  </si>
  <si>
    <t>CALLE  8 CASA NUMERO 215</t>
  </si>
  <si>
    <t>GUADALUPE MONTIEL PANTI</t>
  </si>
  <si>
    <t>BENEFICIARIO 2: BARTOLO LOPEZ LOPEZ</t>
  </si>
  <si>
    <t>gUYFlCTay0v7xC9N</t>
  </si>
  <si>
    <t>CAR2021-5057</t>
  </si>
  <si>
    <t>AVELINDA</t>
  </si>
  <si>
    <t xml:space="preserve">CALLE 2 CASA NUMERO 70 </t>
  </si>
  <si>
    <t>LORENZO ARENA DOMINGUEZ</t>
  </si>
  <si>
    <t>BENEFICIARIO 2: WILLIANS ARENA RAMIREZ</t>
  </si>
  <si>
    <t>2bTGtArYWF8R7OZM</t>
  </si>
  <si>
    <t>CAR2021-5002</t>
  </si>
  <si>
    <t>ALEJANDRA</t>
  </si>
  <si>
    <t>CALLE 4 SIN NOMBRE</t>
  </si>
  <si>
    <t>CALLE 3 Y CALLE 4</t>
  </si>
  <si>
    <t>PERLA YASIRA SANCHEZ</t>
  </si>
  <si>
    <t>BENEFICIARIO 2: NORMA SANCHEZ MAY</t>
  </si>
  <si>
    <t>zazNIHQpc7TEvre4</t>
  </si>
  <si>
    <t>CAR2021-5021</t>
  </si>
  <si>
    <t>KARLA ALEJANDRA FRIAS QUIROZ</t>
  </si>
  <si>
    <t>BENEFICIARIO 2: JORGE HUMBERTO LOPEZ JIMENEZ</t>
  </si>
  <si>
    <t>Pk9veQXbHpNksGMF</t>
  </si>
  <si>
    <t>CAR2021-5220</t>
  </si>
  <si>
    <t xml:space="preserve">OLSIN </t>
  </si>
  <si>
    <t>CRISTIAN ESTEBAN HERNANDEZ GOMEZ</t>
  </si>
  <si>
    <t>BENEFICIARIO 2:EDUARDO HERNANDEZ GOMEZ</t>
  </si>
  <si>
    <t>77d3PK4btKySztft</t>
  </si>
  <si>
    <t>CAR2015-0711</t>
  </si>
  <si>
    <t>BRENA</t>
  </si>
  <si>
    <t>LUIS ANGEL</t>
  </si>
  <si>
    <t>CALLE:4</t>
  </si>
  <si>
    <t>INFONAVT SANTA RITA</t>
  </si>
  <si>
    <t>woVrCCK1wEYqOK5F</t>
  </si>
  <si>
    <t>CAR 2019-1153</t>
  </si>
  <si>
    <t xml:space="preserve">FIDEL </t>
  </si>
  <si>
    <t xml:space="preserve">CALLE 1 CASA NUMERO 8 </t>
  </si>
  <si>
    <t xml:space="preserve">HABANERO </t>
  </si>
  <si>
    <t xml:space="preserve">CALLE UNO </t>
  </si>
  <si>
    <t xml:space="preserve">GUADALUPE RAMOS CHACON </t>
  </si>
  <si>
    <t xml:space="preserve">BENEFICIARIO 2: JOSE DEL CARMEN RAMOS CHACON </t>
  </si>
  <si>
    <t>RUTA 7 M</t>
  </si>
  <si>
    <t xml:space="preserve"> HABANERO </t>
  </si>
  <si>
    <t>j4UGamr383UVSFre</t>
  </si>
  <si>
    <t>CAR 2019-3560</t>
  </si>
  <si>
    <t xml:space="preserve">USCANGA </t>
  </si>
  <si>
    <t xml:space="preserve">ROMELIA </t>
  </si>
  <si>
    <t>PLUTARCO ELIAS CALLES #618-1</t>
  </si>
  <si>
    <t xml:space="preserve">MARIA MAGDALENA LOPEZ UZCANGA </t>
  </si>
  <si>
    <t xml:space="preserve">BENEFICIARIO 2: ROMAN LOPEZ ALVAREZ </t>
  </si>
  <si>
    <t>0Ghde9aQQs6suZAu</t>
  </si>
  <si>
    <t>CAR 2020-0659</t>
  </si>
  <si>
    <t xml:space="preserve">LEON </t>
  </si>
  <si>
    <t xml:space="preserve">PROLONGACION NICOLAS BRAVO </t>
  </si>
  <si>
    <t xml:space="preserve">KARFEN SOSA LEON </t>
  </si>
  <si>
    <t>BENEFICIARIO 2: MARIBEL SOSA LEON</t>
  </si>
  <si>
    <t>w21iE7EgUahNGTjc</t>
  </si>
  <si>
    <t>CAR 2020-4029</t>
  </si>
  <si>
    <t>PROLONGACION GUADALUPE VICTORIA S/N</t>
  </si>
  <si>
    <t xml:space="preserve">SANTOS DEGOLLADO Y CONTITUCION </t>
  </si>
  <si>
    <t xml:space="preserve">JUANA RAMOS HERNANDEZ </t>
  </si>
  <si>
    <t xml:space="preserve">BENEFICIARIO 2: ROBERTO RIVERA JIMENEZ </t>
  </si>
  <si>
    <t>2021-9-08</t>
  </si>
  <si>
    <t>1NueP4yTzoKDEXis</t>
  </si>
  <si>
    <t>CAR 2019-3326</t>
  </si>
  <si>
    <t xml:space="preserve">CANDELARIA DEL CARMEN </t>
  </si>
  <si>
    <t>ANDADOR CANADUL MANZANA 13 LOTE 22</t>
  </si>
  <si>
    <t xml:space="preserve">FRACCIONAMIENTO CAÑALES PRIMERA </t>
  </si>
  <si>
    <t xml:space="preserve">ZURAY CORDOVA ARIAS </t>
  </si>
  <si>
    <t xml:space="preserve">BENEFICIARIO 2: MARGARITO CAMPERO GARCIA </t>
  </si>
  <si>
    <t>7W5P9SqjVCf32Zc9</t>
  </si>
  <si>
    <t>CAR 2020-4680</t>
  </si>
  <si>
    <t xml:space="preserve">NELI </t>
  </si>
  <si>
    <t>TRECE SIN NUMERO</t>
  </si>
  <si>
    <t xml:space="preserve">CALLE DOCE LADO NORTE </t>
  </si>
  <si>
    <t xml:space="preserve">CARLOS MARIO HERNANDEZ MENDEZ </t>
  </si>
  <si>
    <t xml:space="preserve">BENEFICIARIO 2: TANIA MARISOL CAMACHO ORTIZ </t>
  </si>
  <si>
    <t>CmvCQ1qQiI1xi4hi</t>
  </si>
  <si>
    <t>CAR 2020-2618</t>
  </si>
  <si>
    <t xml:space="preserve">ROMULO </t>
  </si>
  <si>
    <t>MARICARMEN</t>
  </si>
  <si>
    <t xml:space="preserve">DOCE S/N LADO SUR </t>
  </si>
  <si>
    <t xml:space="preserve">DIANA VIANEY ARENAS ROMULO </t>
  </si>
  <si>
    <t xml:space="preserve">BENEFICIARIO 2: ALMA DELIA ARENAS ROMULO </t>
  </si>
  <si>
    <t>dUonu57Kd5Ys8w5T</t>
  </si>
  <si>
    <t>CAR 2019-3539</t>
  </si>
  <si>
    <t xml:space="preserve">VICENTE </t>
  </si>
  <si>
    <t xml:space="preserve">MARIA SUSANA </t>
  </si>
  <si>
    <t>9 MANZANA 9 LOTE 32</t>
  </si>
  <si>
    <t xml:space="preserve">CAÑALES SEGUNDA LADO SUR </t>
  </si>
  <si>
    <t xml:space="preserve">STHEFANY MARTINEZ VICENTE </t>
  </si>
  <si>
    <t xml:space="preserve">BENEFICIARIO 2: JENNIFER MARTINEZ VICENTE </t>
  </si>
  <si>
    <t>xQIM2hPvaOQ2NYjz</t>
  </si>
  <si>
    <t>CAR 2018-2015</t>
  </si>
  <si>
    <t xml:space="preserve">ALMEIDA </t>
  </si>
  <si>
    <t>CANAGUA MANZANA 26 LOTE 2</t>
  </si>
  <si>
    <t xml:space="preserve">CAÑALES SEGUNDA   </t>
  </si>
  <si>
    <t xml:space="preserve">MARIA DOLORES BURELO BURELO </t>
  </si>
  <si>
    <t xml:space="preserve">BENEFICIARIO 2: VIVIANA ALMEIDA BURELO </t>
  </si>
  <si>
    <t xml:space="preserve">COL. CAÑALES SEGUNDA    </t>
  </si>
  <si>
    <t>x0uOc2V5v88USZcj</t>
  </si>
  <si>
    <t>CAR 2020-2482</t>
  </si>
  <si>
    <t xml:space="preserve">MOLINA </t>
  </si>
  <si>
    <t xml:space="preserve">ZAMORA </t>
  </si>
  <si>
    <t xml:space="preserve">MARIA ANTONIA </t>
  </si>
  <si>
    <t xml:space="preserve">16 DE SEPTIEMBRE # 100 INTERIOR </t>
  </si>
  <si>
    <t xml:space="preserve">SANTA CRUZ </t>
  </si>
  <si>
    <t xml:space="preserve">DIANA LAURA COLIN MOLINA </t>
  </si>
  <si>
    <t xml:space="preserve">BENEFICIARIO 2: JHOANA YASMIN PACHECO MOLINA </t>
  </si>
  <si>
    <t>NKqNpOWE4NWSgDJ8</t>
  </si>
  <si>
    <t>CAR 2020-2480</t>
  </si>
  <si>
    <t xml:space="preserve">CORTES </t>
  </si>
  <si>
    <t xml:space="preserve">VICTORIA </t>
  </si>
  <si>
    <t>20 DE NOVIEMBRE CASA # 2</t>
  </si>
  <si>
    <t>CERRDA 20 DE NOVIEMBRE Y ABASOLO</t>
  </si>
  <si>
    <t xml:space="preserve">SAID FARID CRUZ MARTINEZ </t>
  </si>
  <si>
    <t xml:space="preserve">BENEFICIARIO 2: CANDICO MARTINEZ CORTES </t>
  </si>
  <si>
    <t>aJIDxOOKfilP08M7</t>
  </si>
  <si>
    <t>CAR 2020-2253</t>
  </si>
  <si>
    <t xml:space="preserve">ALI RAUL CRUZ MARTINEZ </t>
  </si>
  <si>
    <t xml:space="preserve">BENEFICIARIO 2: SAID FARID CRUZ MARTINEZ </t>
  </si>
  <si>
    <t>8b151R9j4jYW0kvd</t>
  </si>
  <si>
    <t>CAR 2018-2558</t>
  </si>
  <si>
    <t xml:space="preserve">SONIA MARIA </t>
  </si>
  <si>
    <t>CERRADA DE ABASOLO # 41</t>
  </si>
  <si>
    <t xml:space="preserve">CALLE 20 DE NOVIEMBRE </t>
  </si>
  <si>
    <t xml:space="preserve">JESUS MORALES OSORIO </t>
  </si>
  <si>
    <t xml:space="preserve">BENEFICIARIO 2: GUADALUPE MORALES PEREZ </t>
  </si>
  <si>
    <t>qeiRK7z2yLk8qZct</t>
  </si>
  <si>
    <t>CAR 2020-1272</t>
  </si>
  <si>
    <t>PICHUCALCO #656</t>
  </si>
  <si>
    <t xml:space="preserve">SAN PEDRO DE LOS CEDROS </t>
  </si>
  <si>
    <t xml:space="preserve">LUIS ENRIQUE HERNANDEZ RUEDA </t>
  </si>
  <si>
    <t xml:space="preserve">BENEFICIAREIO 2: GLORIA RUEDA ADORNO </t>
  </si>
  <si>
    <t>qGZdHfebarnoxZHK</t>
  </si>
  <si>
    <t>CAR 2019-3349</t>
  </si>
  <si>
    <t xml:space="preserve">ENRIQUEZ </t>
  </si>
  <si>
    <t xml:space="preserve">ROCELIA </t>
  </si>
  <si>
    <t>RIO MEZCALAPA MANZANA 3 LOTE 18</t>
  </si>
  <si>
    <t xml:space="preserve">PEDRO JESUS GOMEZ ENRIQUEZ </t>
  </si>
  <si>
    <t xml:space="preserve">BENEFICIARIO 2: ITZEL ALEJANDRA GOMEZ ENRIQUEZ </t>
  </si>
  <si>
    <t>somp62pOSkCxAtmx</t>
  </si>
  <si>
    <t>CAR 2020-1872</t>
  </si>
  <si>
    <t xml:space="preserve">VILLALOBOS </t>
  </si>
  <si>
    <t>AVENIDA RIO GRIJALVA #583</t>
  </si>
  <si>
    <t xml:space="preserve">GUADALUPE OCHOA PERALTA </t>
  </si>
  <si>
    <t xml:space="preserve">BENEFICIARIO 2: ALEXIS BRUNO OCHOA </t>
  </si>
  <si>
    <t>NndfGvHowsFBBdV7</t>
  </si>
  <si>
    <t>CAR 2020-0638</t>
  </si>
  <si>
    <t xml:space="preserve">GAMAS </t>
  </si>
  <si>
    <t xml:space="preserve">PUEBLO  NUEVO </t>
  </si>
  <si>
    <t xml:space="preserve">JOSE DOMINGI LOPEZ MONTEJO </t>
  </si>
  <si>
    <t xml:space="preserve">BENEFICIARIO 2: JUAN PABLO GAMAS LOPEZ </t>
  </si>
  <si>
    <t>1xn1dRWgLBYTV06g</t>
  </si>
  <si>
    <t>CAR 2019-3547</t>
  </si>
  <si>
    <t xml:space="preserve">REBECA </t>
  </si>
  <si>
    <t>27 DE FEBRERO CASA #511</t>
  </si>
  <si>
    <t xml:space="preserve">ABRAHAM BANDALA Y LEANDRO ADRIANO </t>
  </si>
  <si>
    <t xml:space="preserve">ALFONSO MENDEZ GAMAS </t>
  </si>
  <si>
    <t xml:space="preserve">BENEFICIARIO 2: MILKA LOPEZ GARCIA </t>
  </si>
  <si>
    <t>upMMPue28f40ymHE</t>
  </si>
  <si>
    <t>CAR 2021-3024</t>
  </si>
  <si>
    <t xml:space="preserve">DAVID </t>
  </si>
  <si>
    <t xml:space="preserve">ANDRES SANCHEZ MAGALLANES </t>
  </si>
  <si>
    <t xml:space="preserve">EL PALMAR </t>
  </si>
  <si>
    <t xml:space="preserve">MARIA DEL ROSARIO PEREZ CRUZ </t>
  </si>
  <si>
    <t xml:space="preserve">BENEFICIARIO 2: ANA LAURA PEREZ CRUZ </t>
  </si>
  <si>
    <t>VUy11nyEkXMiq2pb</t>
  </si>
  <si>
    <t>CAR 2021-2251</t>
  </si>
  <si>
    <t xml:space="preserve">VASQUES </t>
  </si>
  <si>
    <t xml:space="preserve">MIGUELINA </t>
  </si>
  <si>
    <t>CERRADA LOS ANGLES S/N</t>
  </si>
  <si>
    <t>OLIVER JANNAY CRUZ VASQUES</t>
  </si>
  <si>
    <t xml:space="preserve">BENEFICIARIO 2: GABRIELA ISABEL ALVAREZ VASQUES </t>
  </si>
  <si>
    <t>dzzp7FjFbsEBkn7g</t>
  </si>
  <si>
    <t>CAR 2019-3350</t>
  </si>
  <si>
    <t xml:space="preserve">LARA </t>
  </si>
  <si>
    <t>VICENTE GUERRO S/N</t>
  </si>
  <si>
    <t xml:space="preserve">EMILIANO ZAPATA </t>
  </si>
  <si>
    <t xml:space="preserve">OTILIA ARIAS MONTEJO </t>
  </si>
  <si>
    <t xml:space="preserve">BENEFICIARIO 2: ALEXIS GABRIEL ARIAS CARDENAS </t>
  </si>
  <si>
    <t>B3Ca6VkyvqAzghWq</t>
  </si>
  <si>
    <t>CAR 2019-2373</t>
  </si>
  <si>
    <t>A LA PERA S/N</t>
  </si>
  <si>
    <t xml:space="preserve">RANCHERIA ARROYO HONDO ABEJONAL </t>
  </si>
  <si>
    <t xml:space="preserve">EZEQUIEL VIDAL CRUZ </t>
  </si>
  <si>
    <t>BENEFICIARIO 2: YAQUELIN VIDAL CRUZ</t>
  </si>
  <si>
    <t>pYVUhKDVElKQLZfA</t>
  </si>
  <si>
    <t>CAR 2021-1205</t>
  </si>
  <si>
    <t xml:space="preserve">YOLANDA DE DIOS MENDEZ </t>
  </si>
  <si>
    <t xml:space="preserve">BENEFICIARIO 2: ELIZABETH DE DIOS MENDEZ </t>
  </si>
  <si>
    <t>aoCTHF1ZNlSZykF4</t>
  </si>
  <si>
    <t>CAR 2020-2485</t>
  </si>
  <si>
    <t xml:space="preserve">VERONICA </t>
  </si>
  <si>
    <t>FLORIDA S/N</t>
  </si>
  <si>
    <t xml:space="preserve">DIANA LAURA BAUTISTA RAMOS </t>
  </si>
  <si>
    <t xml:space="preserve">BENEFICIARIO 2: VERONICA ISABEL BAUTISTA RAMOS </t>
  </si>
  <si>
    <t>nwXKLJNReJHG390a</t>
  </si>
  <si>
    <t>CAR 2020-2601</t>
  </si>
  <si>
    <t xml:space="preserve">AGUIRRE </t>
  </si>
  <si>
    <t xml:space="preserve">MAYRA </t>
  </si>
  <si>
    <t>PRINCIPAL S/N</t>
  </si>
  <si>
    <t>RANCHERIA RIO SECO Y MONTAÑA SEGUNDA SECCION</t>
  </si>
  <si>
    <t xml:space="preserve">MARTHA DEL CARMEN DE LA CRUZ BRITO </t>
  </si>
  <si>
    <t xml:space="preserve">BENEFICIARIO 2: ADRIANA AGUIRRE DE LA CRUZ </t>
  </si>
  <si>
    <t>LKSraAuEN0xHwe7n</t>
  </si>
  <si>
    <t>CAR 2021-2257</t>
  </si>
  <si>
    <t xml:space="preserve">ISIDRO </t>
  </si>
  <si>
    <t xml:space="preserve">YURI DEL CARMEN </t>
  </si>
  <si>
    <t>2 LOTE 6.5</t>
  </si>
  <si>
    <t xml:space="preserve">FRACCIONAMIENTO POMOCA </t>
  </si>
  <si>
    <t>CITLALY DE LA O ISIDRO</t>
  </si>
  <si>
    <t xml:space="preserve">BENEFICIARIO 2: CARMEN VAZQUEZ MENDEZ </t>
  </si>
  <si>
    <t>W32xGN6xml2eEgRG</t>
  </si>
  <si>
    <t>CAR 2019-3712</t>
  </si>
  <si>
    <t xml:space="preserve">GALLEGOS </t>
  </si>
  <si>
    <t xml:space="preserve">LINDA ISABEL </t>
  </si>
  <si>
    <t xml:space="preserve">ANDADOR PLAZA PALOMA </t>
  </si>
  <si>
    <t xml:space="preserve">VICTOR HUGO OSORIO GONZALEZ </t>
  </si>
  <si>
    <t>BENEFICIARIO 2: MARIA GUADALUPE GALLEGOS GALLEGOS</t>
  </si>
  <si>
    <t>sFlMFSbqa8RqzuuT</t>
  </si>
  <si>
    <t>CAR 2020-1059</t>
  </si>
  <si>
    <t>USUMACINTA NUMERO 97</t>
  </si>
  <si>
    <t xml:space="preserve">SARH </t>
  </si>
  <si>
    <t xml:space="preserve">LESDIE HERNANDEZ PERALTA </t>
  </si>
  <si>
    <t xml:space="preserve">BENEFICIARIO 2: VERENICE IZQUIERDO HERNANDEZ </t>
  </si>
  <si>
    <t>5cTNtPW7qmGhpQeb</t>
  </si>
  <si>
    <t>CAR2017-3091</t>
  </si>
  <si>
    <t>HILARIA</t>
  </si>
  <si>
    <t xml:space="preserve">MIS BLANCAS MARIPOSAS </t>
  </si>
  <si>
    <t xml:space="preserve">TORRUCO VERA </t>
  </si>
  <si>
    <t>ESQUINA CON JASMIN</t>
  </si>
  <si>
    <t xml:space="preserve">GUADALUPE GARCIA TEJEDA </t>
  </si>
  <si>
    <t xml:space="preserve">BENEFICIARIO 2: ANGEL EDUARDO GONZALEZ GARCIA </t>
  </si>
  <si>
    <t>UUkm1okLVygHgtCd</t>
  </si>
  <si>
    <t>CAR2021-2214</t>
  </si>
  <si>
    <t xml:space="preserve">TACOTALPA </t>
  </si>
  <si>
    <t xml:space="preserve">AQUILES CALDERON MARCHENA </t>
  </si>
  <si>
    <t xml:space="preserve">CINTHIA CRISTEL JIMENEZ GARCIA </t>
  </si>
  <si>
    <t xml:space="preserve">BENEFICIARIO 2: CARLOS EDUARDO JIMENEZ GARCIA </t>
  </si>
  <si>
    <t>2Qp0TWkoER00l0gQ</t>
  </si>
  <si>
    <t>CAR2020-4853</t>
  </si>
  <si>
    <t xml:space="preserve">X </t>
  </si>
  <si>
    <t xml:space="preserve">BARRUETA </t>
  </si>
  <si>
    <t>NUMERO 2 CASA NUMERO 34</t>
  </si>
  <si>
    <t xml:space="preserve">JUAN BERNANRDO SUAREZ JIMENEZ </t>
  </si>
  <si>
    <t xml:space="preserve">BENEFICIARIO 2: ARTURO SUAREZ JIMENEZ </t>
  </si>
  <si>
    <t xml:space="preserve">MIERCOLES  </t>
  </si>
  <si>
    <t>IicuRW3Plksge8az</t>
  </si>
  <si>
    <t>CAR2019-1152</t>
  </si>
  <si>
    <t xml:space="preserve">CHACON </t>
  </si>
  <si>
    <t>CALLE 1 CASA NUMERO 25</t>
  </si>
  <si>
    <t xml:space="preserve">FIDEL ANTONIO DE LA O RAMOS </t>
  </si>
  <si>
    <t xml:space="preserve">BENEFICIARIO 2: ROCIO GOMEZ GONZALEZ </t>
  </si>
  <si>
    <t>QKPc33aJUpmrZq4J</t>
  </si>
  <si>
    <t>CAR2020-2254</t>
  </si>
  <si>
    <t xml:space="preserve">ROSARIO </t>
  </si>
  <si>
    <t xml:space="preserve">FELIPE ANGELES SIN NUMERO </t>
  </si>
  <si>
    <t xml:space="preserve">ESTEFANA GARCIA SANCHEZ </t>
  </si>
  <si>
    <t xml:space="preserve">BENEFICIARIO 2: ELSA DE LA CRUZ GARCIA </t>
  </si>
  <si>
    <t xml:space="preserve">GENARAL FRANCISCO VILLA </t>
  </si>
  <si>
    <t>ayUf51iG0a4oKpZc</t>
  </si>
  <si>
    <t>CAR2021-3633</t>
  </si>
  <si>
    <t xml:space="preserve">AMANDA </t>
  </si>
  <si>
    <t xml:space="preserve">CARRETERA MIAHUATLAN </t>
  </si>
  <si>
    <t xml:space="preserve">HABANERO SEGUNDA SECCION </t>
  </si>
  <si>
    <t xml:space="preserve">SILVIA RAMOS ALCUDIA </t>
  </si>
  <si>
    <t xml:space="preserve">BENEFICIARIO 2: ADIEL RAMOS ZAMUDIO </t>
  </si>
  <si>
    <t>MgOOcJE5q44wmNiM</t>
  </si>
  <si>
    <t>CAR2021-3628</t>
  </si>
  <si>
    <t xml:space="preserve">CORTAZAR </t>
  </si>
  <si>
    <t xml:space="preserve">MARIA ANGELA </t>
  </si>
  <si>
    <t xml:space="preserve">PRINCIPAL SIN NUMERO </t>
  </si>
  <si>
    <t xml:space="preserve">MIAHUTLAN SEGUNDA SECCION </t>
  </si>
  <si>
    <t xml:space="preserve">EFRAIN ASENCIO PEREZ </t>
  </si>
  <si>
    <t xml:space="preserve">BENEFICIARIO 2: GIL ASENCIO PEREZ </t>
  </si>
  <si>
    <t>VWzEsz1eW55zkrlF</t>
  </si>
  <si>
    <t>CAR2021-3627</t>
  </si>
  <si>
    <t xml:space="preserve">PETRONILA </t>
  </si>
  <si>
    <t xml:space="preserve">CARRETERA AL CASTAÑA SIN NUMERO </t>
  </si>
  <si>
    <t xml:space="preserve">CARMEN HERNANDEZ ORTIZ </t>
  </si>
  <si>
    <t>BENEFICIARIO 2: HIPOLITO HERNANDEZ ORTIZ</t>
  </si>
  <si>
    <t>2keh90No9y2V1xTf</t>
  </si>
  <si>
    <t>CAR2019-3502</t>
  </si>
  <si>
    <t xml:space="preserve">PRINCIPAL DE UVERO </t>
  </si>
  <si>
    <t xml:space="preserve">JOSEPH JIMENEZ SANCHEZ </t>
  </si>
  <si>
    <t xml:space="preserve">BENEFICIARIO 2: MANUEL DE LA CRUZ RAMIREZ </t>
  </si>
  <si>
    <t>u3tP4C5JQcrCaqMJ</t>
  </si>
  <si>
    <t>CAR2019-3564</t>
  </si>
  <si>
    <t>CARMEN GERONIMO SIN NUMERO ESQUINA GUSTAVO DIAZ ORDAZ</t>
  </si>
  <si>
    <t xml:space="preserve">GUSTACO DIAZ ORDAZ </t>
  </si>
  <si>
    <t xml:space="preserve">MARCO ANTONIO ZARATE FUENTE </t>
  </si>
  <si>
    <t xml:space="preserve">BENEFICIARIO 2: MIGUEL ANGEL JIMENEZ LUNA </t>
  </si>
  <si>
    <t>2BUtomcSg9XysnjH</t>
  </si>
  <si>
    <t>CAR2019-3726</t>
  </si>
  <si>
    <t>ROCIO</t>
  </si>
  <si>
    <t xml:space="preserve">PRINCIPAL AVENIDA CALZADA </t>
  </si>
  <si>
    <t xml:space="preserve">JOSE ALONSO DE LA CRUZ RAMON </t>
  </si>
  <si>
    <t xml:space="preserve">BENEFICIARIO 2: JOSE MANUEL DE LA CRUZ HERNANDEZ </t>
  </si>
  <si>
    <t>PzgQz0VDctz3jjBM</t>
  </si>
  <si>
    <t>CAR2019-3375</t>
  </si>
  <si>
    <t>APARICIO</t>
  </si>
  <si>
    <t xml:space="preserve">VALERIO </t>
  </si>
  <si>
    <t xml:space="preserve">TOMAS </t>
  </si>
  <si>
    <t>EDUVIGES HERNANDEZ NUMERO 95</t>
  </si>
  <si>
    <t xml:space="preserve">ROGER FALCONI </t>
  </si>
  <si>
    <t xml:space="preserve">BUGAMBILIAS </t>
  </si>
  <si>
    <t xml:space="preserve">TOMASA PEREZ CORDOVA </t>
  </si>
  <si>
    <t xml:space="preserve">BENEFICIARIO 2: MARIA CRUZ DE LA CRUZ </t>
  </si>
  <si>
    <t>EIU64DFpbJkHWft5</t>
  </si>
  <si>
    <t>CAR2019-3535</t>
  </si>
  <si>
    <t xml:space="preserve">CARRETERA CIRCUITO DEL GOLFO </t>
  </si>
  <si>
    <t xml:space="preserve">CALZADA SUR </t>
  </si>
  <si>
    <t xml:space="preserve">MAGDALENA RAMIREZ GERONIMO </t>
  </si>
  <si>
    <t xml:space="preserve">BENEFICIARIO 2: JOSE LUIS RAMIREZ GERONIMO </t>
  </si>
  <si>
    <t>cd28CkzfEugRUZDJ</t>
  </si>
  <si>
    <t>CAR2019-0878</t>
  </si>
  <si>
    <t xml:space="preserve">HIDALGO PRIMERA SECCION </t>
  </si>
  <si>
    <t xml:space="preserve">JUANA LANDERO HERNANDEZ </t>
  </si>
  <si>
    <t xml:space="preserve">BENEFICIARIO 2: JOSUE LANDERO HERNANDEZ </t>
  </si>
  <si>
    <t>HIDALGO PRIMERA SECCION</t>
  </si>
  <si>
    <t>TCaIQeVsqJgVkBoU</t>
  </si>
  <si>
    <t>CAR2019-0475</t>
  </si>
  <si>
    <t xml:space="preserve">CARRETA </t>
  </si>
  <si>
    <t xml:space="preserve">MARIA ELENA </t>
  </si>
  <si>
    <t xml:space="preserve">JOSE DEL CARMEN PEREZ GARCIA </t>
  </si>
  <si>
    <t>BENEFICIARIO 2: ERIKA DEL CARMEN PEREZ MONTEJO</t>
  </si>
  <si>
    <t>BFNbqJV941J99f3y</t>
  </si>
  <si>
    <t>CAR2021-4485</t>
  </si>
  <si>
    <t xml:space="preserve">NESTOR ALBERTO GOMEZ LOPEZ </t>
  </si>
  <si>
    <t xml:space="preserve">BENEFICIARIO 2: SERGIO GOMEZ VICENTE </t>
  </si>
  <si>
    <t>fmcVXqbQbUtEHVG1</t>
  </si>
  <si>
    <t>CAR2019-1144</t>
  </si>
  <si>
    <t xml:space="preserve">HIDALGO SEGUNDA SECCION B </t>
  </si>
  <si>
    <t xml:space="preserve">JOSE DEL CARMEN RAMOS COLORADO </t>
  </si>
  <si>
    <t xml:space="preserve">BENEFICIARIO 2: VANEZA DEL CARMEN RAMOS GOMEZ </t>
  </si>
  <si>
    <t>dGA4YG7KVLmeqXGs</t>
  </si>
  <si>
    <t>CAR2019-2958</t>
  </si>
  <si>
    <t>PEDRAZA</t>
  </si>
  <si>
    <t>ANDADOR BUGAMBILIA NUMERO 12</t>
  </si>
  <si>
    <t xml:space="preserve">INGENIO SANTA ROSALIA </t>
  </si>
  <si>
    <t>DEISY MARTINEZ PEDRAZA</t>
  </si>
  <si>
    <t>BENEFICIARIO 2: ELIZABETH MARTINEZ PEDRAZA</t>
  </si>
  <si>
    <t>HjAGo78NHbqSGtkW</t>
  </si>
  <si>
    <t>CAR2019-3366</t>
  </si>
  <si>
    <t xml:space="preserve">MORAN </t>
  </si>
  <si>
    <t xml:space="preserve">PAULINA </t>
  </si>
  <si>
    <t xml:space="preserve">ENTRADA PRINCIPAL </t>
  </si>
  <si>
    <t xml:space="preserve">ANGEL IGNACIO GUTIERREZ ALMEIDA </t>
  </si>
  <si>
    <t xml:space="preserve">BENEFICIARIO 2: MA AUXILIO DOMINGUEZ DOMINGUEZ </t>
  </si>
  <si>
    <t>QKUzzAqLfVT5Ze2a</t>
  </si>
  <si>
    <t>CAR2019-0665</t>
  </si>
  <si>
    <t xml:space="preserve">GOBERNADOR </t>
  </si>
  <si>
    <t xml:space="preserve">NORA HILDA </t>
  </si>
  <si>
    <t>RIO TALIJA NUMERO 14</t>
  </si>
  <si>
    <t xml:space="preserve">MANUEL ELIAS DE LA CRUZ LOPEZ </t>
  </si>
  <si>
    <t xml:space="preserve">BENEFICIARIO 2: LILIA PATRICIA DE LA CRUZ LOPEZ </t>
  </si>
  <si>
    <t>llCiFnwm56lF0Wls</t>
  </si>
  <si>
    <t>CAR2019-3367</t>
  </si>
  <si>
    <t xml:space="preserve">MA AUXILIO </t>
  </si>
  <si>
    <t>PAULINA MORAN DOMINGUEZ</t>
  </si>
  <si>
    <t xml:space="preserve">BENEFICIARIO 2: ANGEL IGNACIO GUTIERREZ ALMEIDA </t>
  </si>
  <si>
    <t>Md4zDutgovSA6kF4</t>
  </si>
  <si>
    <t>CAR 2020-0885</t>
  </si>
  <si>
    <t>JUANITA DEL PILAR</t>
  </si>
  <si>
    <t>ANDADOR CARLOS A MADRAZO NUNERO 28</t>
  </si>
  <si>
    <t xml:space="preserve">ELSI ALEJANDRA CAMPOS CHABLE </t>
  </si>
  <si>
    <t xml:space="preserve">BENEFICIARIO 2: MARIA GUADALUPE ROMERO CHABLE </t>
  </si>
  <si>
    <t>tJSEx1Kszzh5lwzm</t>
  </si>
  <si>
    <t>CAR2018-0832</t>
  </si>
  <si>
    <t xml:space="preserve">ROSALINO </t>
  </si>
  <si>
    <t>GLADIOLAS NUMERO 5</t>
  </si>
  <si>
    <t xml:space="preserve">PATRICIA CORDOVA PERALTA </t>
  </si>
  <si>
    <t>BENEFICIARIO 2: VERONICA BAUTISTA CANO</t>
  </si>
  <si>
    <t>gdLdHyiwYsgH2Rj4</t>
  </si>
  <si>
    <t>CAR 2019-3505</t>
  </si>
  <si>
    <t xml:space="preserve">VALDEZ </t>
  </si>
  <si>
    <t xml:space="preserve">MARIA ESTHER </t>
  </si>
  <si>
    <t xml:space="preserve">CARRETERA A RIO SECO </t>
  </si>
  <si>
    <t xml:space="preserve">YOLANDA MARTINEZ VALDEZ </t>
  </si>
  <si>
    <t xml:space="preserve">BENEFICIARIO 2: REGINA GUZMAN MARTINEZ </t>
  </si>
  <si>
    <t>lLSmNGxUkpOLrFau</t>
  </si>
  <si>
    <t>CAR 2021-1403</t>
  </si>
  <si>
    <t xml:space="preserve">ARISTARCO </t>
  </si>
  <si>
    <t xml:space="preserve">PINCIPAL SIN NUMERO </t>
  </si>
  <si>
    <t xml:space="preserve">JESER LUNA PEREZ </t>
  </si>
  <si>
    <t xml:space="preserve">BENEFICIARIO 2: EUDELSI LUNA MAGAÑA </t>
  </si>
  <si>
    <t>VoFsFzXDq9cVG1LB</t>
  </si>
  <si>
    <t>CAR2017-3218</t>
  </si>
  <si>
    <t xml:space="preserve">CUPIDO </t>
  </si>
  <si>
    <t xml:space="preserve">JUANA QUIROGA RUEDA </t>
  </si>
  <si>
    <t xml:space="preserve">BENEFICIARIO 2: SANDIBEL RAMIREZ QUIROGA </t>
  </si>
  <si>
    <t>b4EOnABoyhTiyqKh</t>
  </si>
  <si>
    <t>CAR2019-1356</t>
  </si>
  <si>
    <t xml:space="preserve">ENTRADA A RIO SECO PRIMERA SECCION </t>
  </si>
  <si>
    <t xml:space="preserve">PLINO SALAZAR GARDUZA </t>
  </si>
  <si>
    <t xml:space="preserve">BENEFICIARIO 2: MATLDE GARCIA ROMAN </t>
  </si>
  <si>
    <t>MoYRWrcynjNejZuw</t>
  </si>
  <si>
    <t>CAR2019-3709</t>
  </si>
  <si>
    <t xml:space="preserve">MANRIQUE </t>
  </si>
  <si>
    <t xml:space="preserve">CERRADA SAN MIGUEL </t>
  </si>
  <si>
    <t>POSTE BLANCO</t>
  </si>
  <si>
    <t xml:space="preserve">GLADYS LEON LARA </t>
  </si>
  <si>
    <t xml:space="preserve">BENEFICIARIO 2: VANESSA GARCIA LEON </t>
  </si>
  <si>
    <t xml:space="preserve">POSTE BLANCO </t>
  </si>
  <si>
    <t>H8bl1QmXxlQOb0TI</t>
  </si>
  <si>
    <t>CAR 2020-4814</t>
  </si>
  <si>
    <t xml:space="preserve">LORENA DEL CARMEN </t>
  </si>
  <si>
    <t xml:space="preserve">EUGENIO CRUZ MORALES </t>
  </si>
  <si>
    <t xml:space="preserve">BENEFICIARIO 2: MIGUEL ANGEL CRUZ CRUZ </t>
  </si>
  <si>
    <t>pm3cpXzzWhkL0k4h</t>
  </si>
  <si>
    <t>CAR 2019-3504</t>
  </si>
  <si>
    <t xml:space="preserve">SANTA TERESITA </t>
  </si>
  <si>
    <t>PRIVADA QUETZALEZ NUMERO 107</t>
  </si>
  <si>
    <t xml:space="preserve">RIGOBERTO ABREU GOMEZ </t>
  </si>
  <si>
    <t xml:space="preserve">BENEFICIARIO 2: MONICA ZAVALA ANDRADE </t>
  </si>
  <si>
    <t>3UrQN0T3L0qSDevp</t>
  </si>
  <si>
    <t>CAR 2019-3346</t>
  </si>
  <si>
    <t xml:space="preserve">MARIBEL </t>
  </si>
  <si>
    <t xml:space="preserve">ENTRADA A CALZADA SIN NUMERO </t>
  </si>
  <si>
    <t xml:space="preserve">JUAN CASTELLANOS ALVAREZ </t>
  </si>
  <si>
    <t xml:space="preserve">BENEFICIARIO 2: JAVIER CASTELLANOS ALVAREZ </t>
  </si>
  <si>
    <t>GYxxl7LKLWlZdW5i</t>
  </si>
  <si>
    <t>CAR 2020-0889</t>
  </si>
  <si>
    <t>PRINCIPAL NUMERO 102</t>
  </si>
  <si>
    <t xml:space="preserve">FABIANA GARCIAS LAZARO </t>
  </si>
  <si>
    <t xml:space="preserve">BENEFICIARIO 2: MARINA GARCIAS LAZARO </t>
  </si>
  <si>
    <t>T1zMyEV9gtB7u0DA</t>
  </si>
  <si>
    <t>CAR 2020-2413</t>
  </si>
  <si>
    <t xml:space="preserve">ADORNO </t>
  </si>
  <si>
    <t xml:space="preserve">PORFIRIO </t>
  </si>
  <si>
    <t xml:space="preserve">LA FLORIDA </t>
  </si>
  <si>
    <t xml:space="preserve">SOFIA BADAL CARRILLO </t>
  </si>
  <si>
    <t xml:space="preserve">BENEFICIARIO 2: FRANCISCO GARCIA ADORNO </t>
  </si>
  <si>
    <t>M64NjryR8ttBWfsN</t>
  </si>
  <si>
    <t>CAR 2020-2414</t>
  </si>
  <si>
    <t xml:space="preserve">FRANCISCO  </t>
  </si>
  <si>
    <t xml:space="preserve">MATEA LOPEZ GONZALEZ </t>
  </si>
  <si>
    <t xml:space="preserve">BENEFICIARIO 2: CONSTANCIO GARCIA ADRONO </t>
  </si>
  <si>
    <t>unlyszWyowOxfLDl</t>
  </si>
  <si>
    <t>CAR2020-4613</t>
  </si>
  <si>
    <t xml:space="preserve">SBEYDI ABIGAIL </t>
  </si>
  <si>
    <t xml:space="preserve">VICENTE GUERRERO SIN NUMERO </t>
  </si>
  <si>
    <t xml:space="preserve">GENARO VAZQUEZ ROJAS </t>
  </si>
  <si>
    <t xml:space="preserve">GUSTAVO LEON CHANONA </t>
  </si>
  <si>
    <t xml:space="preserve">BENEFICIARIO 2: JAVIER ANTONIO JUAREZ INTERIANO </t>
  </si>
  <si>
    <t>dsLXFkukmyvNJcvK</t>
  </si>
  <si>
    <t>CAR 2021-1020</t>
  </si>
  <si>
    <t xml:space="preserve">PROSPERO </t>
  </si>
  <si>
    <t xml:space="preserve">CALLE 6 SIN NUMERO </t>
  </si>
  <si>
    <t xml:space="preserve">DOLORES GONZALEZ HERNANDEZ </t>
  </si>
  <si>
    <t xml:space="preserve">BENEFICIARIO 2: DOLORES SELENE MARCHENA GONZALEZ </t>
  </si>
  <si>
    <t>X5yXVQDpqebGVS8x</t>
  </si>
  <si>
    <t>CAR2021-0895</t>
  </si>
  <si>
    <t xml:space="preserve">CALLE 5 ZONA COMERCIAL SIN NUMERO </t>
  </si>
  <si>
    <t xml:space="preserve">ANITA GARCIA RAMOS </t>
  </si>
  <si>
    <t xml:space="preserve">BENEFICIARIO 2: RUBEN GONZALEZ GARCIA </t>
  </si>
  <si>
    <t>RxxynUDO2ps9SKQD</t>
  </si>
  <si>
    <t>CAR 2020-4024</t>
  </si>
  <si>
    <t>CALLE CERRADA ROSARIO GIL NUMERO 124 INTERIOR 1</t>
  </si>
  <si>
    <t xml:space="preserve">DAVID EDUARDO MORALES MARTINEZ </t>
  </si>
  <si>
    <t xml:space="preserve">BENEFICIARIO 2: ALBERTO MORALES MARTINEZ </t>
  </si>
  <si>
    <t>2MxSRTDOyRf7Ouxp</t>
  </si>
  <si>
    <t>CAR 2021-1488</t>
  </si>
  <si>
    <t xml:space="preserve">JACQUELINE </t>
  </si>
  <si>
    <t xml:space="preserve">CARRETERA PRINCIPAL  SIN NUMERO CERRADA POR LOS JIMENEZ </t>
  </si>
  <si>
    <t xml:space="preserve">JENNIFER MORALES GUZMAN </t>
  </si>
  <si>
    <t xml:space="preserve">BENEFICIARIO 2: CARLOS DANIEL MORALES GUZMAN </t>
  </si>
  <si>
    <t>mkzccu7LkkN0lPUq</t>
  </si>
  <si>
    <t>CAR 2017-4012</t>
  </si>
  <si>
    <t xml:space="preserve">ENTRADA A LA VIA SIN NUMERO </t>
  </si>
  <si>
    <t xml:space="preserve">LA PENINSULA </t>
  </si>
  <si>
    <t xml:space="preserve">BERTHA ELENA ISIDRO GONZALEZ </t>
  </si>
  <si>
    <t xml:space="preserve">BENEFICIARIO 2: M CRISTELL ISIDRO GONZALEZ </t>
  </si>
  <si>
    <t xml:space="preserve">LA PENSINSULA </t>
  </si>
  <si>
    <t>RhbpOoTuXdu7q3TX</t>
  </si>
  <si>
    <t>CAR 2017-2811</t>
  </si>
  <si>
    <t xml:space="preserve">ESCALANTE </t>
  </si>
  <si>
    <t xml:space="preserve">SAMUEL </t>
  </si>
  <si>
    <t xml:space="preserve">CARRETERA CARDENAS COMALCALCO  </t>
  </si>
  <si>
    <t xml:space="preserve">MIGUEL HIDALGO SEGUNDA SECCIO </t>
  </si>
  <si>
    <t xml:space="preserve">MARIA EUJENIA ESCALANTE RIVERA </t>
  </si>
  <si>
    <t xml:space="preserve">BENEFICIARIO 2: SAMUEL ESCALANTE ESCALANTE </t>
  </si>
  <si>
    <t xml:space="preserve">MIGUEL HIDALGO SEGUNDA SECCION  </t>
  </si>
  <si>
    <t>7QGr47ZobiyKUECY</t>
  </si>
  <si>
    <t>CAR 2017-3066</t>
  </si>
  <si>
    <t xml:space="preserve">VICTOR </t>
  </si>
  <si>
    <t>CERRADA SAN FRANCISCO NUMERO 191</t>
  </si>
  <si>
    <t xml:space="preserve">MARIA ELENA LEON ESCALANTE </t>
  </si>
  <si>
    <t xml:space="preserve">BENEFICIARIO 2: LUCY DE LA CRUZ LEON </t>
  </si>
  <si>
    <t>72BBLU4yVT8yxP40</t>
  </si>
  <si>
    <t>CAR 2018-0840</t>
  </si>
  <si>
    <t xml:space="preserve">ANA NATALIA </t>
  </si>
  <si>
    <t xml:space="preserve">CALLE  DANIEL ESPINOZA NUMERO 13 CERRADA </t>
  </si>
  <si>
    <t xml:space="preserve">SAHOP </t>
  </si>
  <si>
    <t xml:space="preserve">MATILDE MORALES LOPEZ </t>
  </si>
  <si>
    <t xml:space="preserve">BENEFICIARIO 2: JUAN CARLOS RIVERAS JIMENEZ </t>
  </si>
  <si>
    <t>IsKqKIqursmIkUyM</t>
  </si>
  <si>
    <t>CAR 2019-0227</t>
  </si>
  <si>
    <t xml:space="preserve">ALEJO </t>
  </si>
  <si>
    <t xml:space="preserve">FLOR </t>
  </si>
  <si>
    <t>CALLE 12 MANZANA 12 LOTE 122</t>
  </si>
  <si>
    <t>CAÑALES TERCERA ETAPA  LADO SUR</t>
  </si>
  <si>
    <t xml:space="preserve">CARLOS MARIO DE DIOS ALEJO </t>
  </si>
  <si>
    <t xml:space="preserve">BENEFICIARIO 2: NELSON GARCIA VILLEGAS </t>
  </si>
  <si>
    <t xml:space="preserve">CAÑALES TERCERA ETAPA LADO SUR </t>
  </si>
  <si>
    <t>FVjWOR0yA1xpbdDC</t>
  </si>
  <si>
    <t>CAR 2019-0614</t>
  </si>
  <si>
    <t xml:space="preserve">BENITO JUAREZ </t>
  </si>
  <si>
    <t xml:space="preserve">YESENIA CRUZ RAMOS </t>
  </si>
  <si>
    <t xml:space="preserve">BENEFICIARIO 2: YOLANDA RAMOS HERNANDEZ </t>
  </si>
  <si>
    <t>zKxgqEpkKr819vA3</t>
  </si>
  <si>
    <t>CAR2019-1075</t>
  </si>
  <si>
    <t xml:space="preserve">YARA IRI </t>
  </si>
  <si>
    <t xml:space="preserve">LUIS DONALDO COLOSIO MURRIETA </t>
  </si>
  <si>
    <t xml:space="preserve">RODOLFO ARIAS RUEDA </t>
  </si>
  <si>
    <t xml:space="preserve">BENEFICIARIO 2: MARIA DEL ROSARIO DE LA CRUZ CRUZ </t>
  </si>
  <si>
    <t>LvRNmvPu51jNbUOD</t>
  </si>
  <si>
    <t>CAR 2019-1970</t>
  </si>
  <si>
    <t xml:space="preserve">PAREDES </t>
  </si>
  <si>
    <t>CARRETERA RIO SECO Y MONTAÑA NUMERO 10</t>
  </si>
  <si>
    <t xml:space="preserve">PASO Y PLAYA </t>
  </si>
  <si>
    <t xml:space="preserve">ARECELI SOBERANO SANCHEZ </t>
  </si>
  <si>
    <t xml:space="preserve">BENEFICIARIO 2: JAVIER MARTINEZ SOBERANO </t>
  </si>
  <si>
    <t>tEG0cnV3bWyU27ED</t>
  </si>
  <si>
    <t>CAR 2019-2936</t>
  </si>
  <si>
    <t xml:space="preserve">RUEDA </t>
  </si>
  <si>
    <t xml:space="preserve">RICARDO </t>
  </si>
  <si>
    <t>MIS BLANCAS MARIPOSAS MANZANA 2</t>
  </si>
  <si>
    <t xml:space="preserve">GLORIA RUEDA MOLINA </t>
  </si>
  <si>
    <t xml:space="preserve">BENEFICIARIO 2: TITO RUEDA MOLINA </t>
  </si>
  <si>
    <t>2eva7LXc0X6a5XTn</t>
  </si>
  <si>
    <t>CAR 2019-2982</t>
  </si>
  <si>
    <t>CALLE BENITO JUAREZ NUMERO 15</t>
  </si>
  <si>
    <t xml:space="preserve">MARIA DL ROSARIO SANCHEZ GONZALEZ </t>
  </si>
  <si>
    <t xml:space="preserve">BENEFICIARIO 2: NOEMI SANCHEZ GONZALEZ </t>
  </si>
  <si>
    <t>cX6bV8hArdzeeLg3</t>
  </si>
  <si>
    <t>CAR 2019-3134</t>
  </si>
  <si>
    <t xml:space="preserve">CARRETERA VILLAHERMOSA CARDENAS SIN NUMERO </t>
  </si>
  <si>
    <t xml:space="preserve">ESAU GERONIMO RIVERA </t>
  </si>
  <si>
    <t xml:space="preserve">BENEFICIARIO 2: OMAR ALONSO GERONIMO HERNANDEZ </t>
  </si>
  <si>
    <t>LRKvZm7LdCW31TAA</t>
  </si>
  <si>
    <t>CAR 2019-3599</t>
  </si>
  <si>
    <t xml:space="preserve">ROSAURA </t>
  </si>
  <si>
    <t xml:space="preserve">YANED DEL CARMEN SOLIS GALLEGOS </t>
  </si>
  <si>
    <t xml:space="preserve">BENEFICIARIO 2: GUADALUPE SOLIS GALLEGOS </t>
  </si>
  <si>
    <t>mFQ0sNyxFhBKfquq</t>
  </si>
  <si>
    <t>CAR 2019-3700</t>
  </si>
  <si>
    <t xml:space="preserve">NATIVIDAD </t>
  </si>
  <si>
    <t>CARRETERA PRINCIPAL POSTE NUMERO 50</t>
  </si>
  <si>
    <t xml:space="preserve">ROSA DANIELA MARTINEZ GALLEGOS </t>
  </si>
  <si>
    <t xml:space="preserve">BENEFICIARIO 2: MAGALIS MARTINEZ GALLEGOS </t>
  </si>
  <si>
    <t>ziNvHeeqzU1qFM8E</t>
  </si>
  <si>
    <t>CAR 2020-0660</t>
  </si>
  <si>
    <t xml:space="preserve">CANDELARIA  </t>
  </si>
  <si>
    <t xml:space="preserve">CERRADA BUGAMBILIA SIN NUMERO </t>
  </si>
  <si>
    <t xml:space="preserve">GABRIEL BRITO LOPEZ </t>
  </si>
  <si>
    <t xml:space="preserve">BENEFICIARIO 2: SANTIAGO BRITO LOPEZ </t>
  </si>
  <si>
    <t>Lflzr8NA760d7gMw</t>
  </si>
  <si>
    <t>CAR 2020-0661</t>
  </si>
  <si>
    <t xml:space="preserve">BRITO </t>
  </si>
  <si>
    <t xml:space="preserve">GABRIEL </t>
  </si>
  <si>
    <t>CERRADA BUGAMBILIA NUMERO 12</t>
  </si>
  <si>
    <t xml:space="preserve">SANTIAGO BRITO LOPEZ </t>
  </si>
  <si>
    <t xml:space="preserve">BENEFICIARIO 2: CANDELARIA LOPEZ GARCIA </t>
  </si>
  <si>
    <t>BdzkI9yjzMvbg8Aq</t>
  </si>
  <si>
    <t>CAR2020-0668</t>
  </si>
  <si>
    <t xml:space="preserve">SOSA </t>
  </si>
  <si>
    <t xml:space="preserve">MARIA ESTELA </t>
  </si>
  <si>
    <t>CALLE MARIANO ABASOLO NUMERO 132</t>
  </si>
  <si>
    <t xml:space="preserve">GARCIELA GUTIERREZ SOSA </t>
  </si>
  <si>
    <t xml:space="preserve">BENEFICIARIO 2: GARCIELA SOSA MALDONADO </t>
  </si>
  <si>
    <t>2021-9-09</t>
  </si>
  <si>
    <t>lPLBe1uiZh2rMxyK</t>
  </si>
  <si>
    <t>CAR 2020-0887</t>
  </si>
  <si>
    <t xml:space="preserve">ROSENDO </t>
  </si>
  <si>
    <t xml:space="preserve">AVENIDA ANA MARIA ROSS JIMENEZ </t>
  </si>
  <si>
    <t xml:space="preserve">15 DE MAYO ARROYO HONDO </t>
  </si>
  <si>
    <t xml:space="preserve">PAULA HERNANDEZ LEON </t>
  </si>
  <si>
    <t xml:space="preserve">BENEFICIARIO 2: SUSANA ORTIZ HERNANDEZ </t>
  </si>
  <si>
    <t>2021-2-18</t>
  </si>
  <si>
    <t>4wDUXWgPnhRKEMgH</t>
  </si>
  <si>
    <t>CAR 2020-0888</t>
  </si>
  <si>
    <t xml:space="preserve">PAOLA </t>
  </si>
  <si>
    <t xml:space="preserve">ROSENDO ORTIZ MENA </t>
  </si>
  <si>
    <t xml:space="preserve">BENEFICIARIO 2: ALVARO ORTIZ HERNANDEZ </t>
  </si>
  <si>
    <t>0BLKWnh9j6CseGkC</t>
  </si>
  <si>
    <t>CAR 2020-1057</t>
  </si>
  <si>
    <t xml:space="preserve">AURORA </t>
  </si>
  <si>
    <t>CALLE RAMON SOSA TORRES NUMERO 124</t>
  </si>
  <si>
    <t xml:space="preserve">DIEGO ARMANDO DOMINGUEZ LOPEZ </t>
  </si>
  <si>
    <t xml:space="preserve">BENEFICIARIO 2: ANGELICA LOPEZ RAMOS </t>
  </si>
  <si>
    <t>6s9chLcYcG9n5Kj8</t>
  </si>
  <si>
    <t>CAR2020-1265</t>
  </si>
  <si>
    <t>YEPPEZ</t>
  </si>
  <si>
    <t xml:space="preserve">ABELARDO </t>
  </si>
  <si>
    <t>CALLE RIO PICHUCALCO MANZANA 9 LOTE 15 NUMERO 664</t>
  </si>
  <si>
    <t>ALBERTINA MALDONADO DE YEPPEZ</t>
  </si>
  <si>
    <t xml:space="preserve">BENEFICIARIO 2: MONSERRAT YEPPEZ MALDONADO </t>
  </si>
  <si>
    <t>0nUDMx5yPC2Y9ugk</t>
  </si>
  <si>
    <t>CAR 2020-4813</t>
  </si>
  <si>
    <t xml:space="preserve">CALLE ENTRADA A LA BLOQUERA </t>
  </si>
  <si>
    <t xml:space="preserve">EL PORVENIR INGENIO SANTA ROSALIA </t>
  </si>
  <si>
    <t xml:space="preserve">LANDY DEL CARMEN JIMENEZ GARCIA </t>
  </si>
  <si>
    <t xml:space="preserve">BENEFICIARIO 2: LINDA MARIA RUIZ JIMENEZ </t>
  </si>
  <si>
    <t>3uMOxIrjbkwsCekU</t>
  </si>
  <si>
    <t>CAR2021-0222</t>
  </si>
  <si>
    <t xml:space="preserve">DE LA ROSA </t>
  </si>
  <si>
    <t>FLORA</t>
  </si>
  <si>
    <t xml:space="preserve">CARRETERA RIO SECO A ZAPOTAL SIN NUMERO </t>
  </si>
  <si>
    <t xml:space="preserve">CAROLINA GARCIA LARA </t>
  </si>
  <si>
    <t xml:space="preserve">BENEFICIARIO 2: ENOC RIVERA RAMIREZ </t>
  </si>
  <si>
    <t>rDiz0xWier4LzMSU</t>
  </si>
  <si>
    <t>CAR2021-1025</t>
  </si>
  <si>
    <t xml:space="preserve">PEREDA </t>
  </si>
  <si>
    <t xml:space="preserve">CARMITA </t>
  </si>
  <si>
    <t xml:space="preserve">MOYSES PEREDA LARA </t>
  </si>
  <si>
    <t xml:space="preserve">BENEFICIARIO 2: EVA LARA LARA </t>
  </si>
  <si>
    <t xml:space="preserve">RIO SECO MONTAÑA PRIMERA SECCION </t>
  </si>
  <si>
    <t>er8bH9cGXGziIWqw</t>
  </si>
  <si>
    <t>CAR2021-1400</t>
  </si>
  <si>
    <t>SOSA</t>
  </si>
  <si>
    <t xml:space="preserve">CARMELA ANGELICA </t>
  </si>
  <si>
    <t xml:space="preserve">CARRETERA A SAMARIA SIN NUMERO </t>
  </si>
  <si>
    <t xml:space="preserve">NUEVA ZELANDIA </t>
  </si>
  <si>
    <t xml:space="preserve">MARIA DEL ROSARIO MUÑOZ SOSA </t>
  </si>
  <si>
    <t xml:space="preserve">BENEFICIARIO 2: ENOC MUÑOZ SOSA </t>
  </si>
  <si>
    <t>3mbPgrMAPbIA7PvV</t>
  </si>
  <si>
    <t>CAR 2021-1458</t>
  </si>
  <si>
    <t xml:space="preserve">YSQUIERDO </t>
  </si>
  <si>
    <t>ERICK</t>
  </si>
  <si>
    <t>ANDADOR LOS CONDERES EDIFICIO G-3</t>
  </si>
  <si>
    <t xml:space="preserve">URSULA VICTORIA CORREA TORRES </t>
  </si>
  <si>
    <t xml:space="preserve">BENEFICIARIO 2: ADRIANA DEL CARMEN CORREA TORRES </t>
  </si>
  <si>
    <t>W8cw4R0I0vFyslSR</t>
  </si>
  <si>
    <t>CAR 2021-3065</t>
  </si>
  <si>
    <t>CARRETERA A SAMARIA KILOMETRO 21</t>
  </si>
  <si>
    <t xml:space="preserve">NESTOR MANUEL PEREZ PEREYRA </t>
  </si>
  <si>
    <t xml:space="preserve">BENEFICIARIO 2: MITON CARLOS PEREZ PEREYRA </t>
  </si>
  <si>
    <t>uvvMavOYWWyIDqZx</t>
  </si>
  <si>
    <t>CAR 2021-3612</t>
  </si>
  <si>
    <t xml:space="preserve">DELUX </t>
  </si>
  <si>
    <t xml:space="preserve">FELIX </t>
  </si>
  <si>
    <t xml:space="preserve">MARTHA  </t>
  </si>
  <si>
    <t xml:space="preserve">CALLE 6 PRINCIPAL </t>
  </si>
  <si>
    <t>HABANERO</t>
  </si>
  <si>
    <t xml:space="preserve">GUADALUPE MORALES FELIX </t>
  </si>
  <si>
    <t xml:space="preserve">BENEFICIARIO 2: EVERTH MORALES FELIX </t>
  </si>
  <si>
    <t>Jn3PBRjShrtHy2bb</t>
  </si>
  <si>
    <t>CAR 2021-4488</t>
  </si>
  <si>
    <t xml:space="preserve">GEORGINA </t>
  </si>
  <si>
    <t xml:space="preserve">CALLE DE LA RIVERA </t>
  </si>
  <si>
    <t xml:space="preserve">ESTELA GUADALUPE CORDOVA GARCIA </t>
  </si>
  <si>
    <t xml:space="preserve">BENEFICIARIO 2: WENDY PAOLA HERNANDEZ CORDOVA </t>
  </si>
  <si>
    <t>Uop1MUGrmE4MbRkw</t>
  </si>
  <si>
    <t>CAR 2019-0072</t>
  </si>
  <si>
    <t xml:space="preserve">ENTREDA LA COLMENA </t>
  </si>
  <si>
    <t xml:space="preserve">PIEDRA CUARTA SECCION </t>
  </si>
  <si>
    <t xml:space="preserve">ULISES RAMIREZ N </t>
  </si>
  <si>
    <t xml:space="preserve">BENEFICIARIO 2: JULIO CESARRODRIGUEZ GOMEZ </t>
  </si>
  <si>
    <t>PIEDRA CUARTA SECCION</t>
  </si>
  <si>
    <t>J46q99OfEQrhB1ny</t>
  </si>
  <si>
    <t>CAR 2019-3369</t>
  </si>
  <si>
    <t xml:space="preserve">ALTONAR </t>
  </si>
  <si>
    <t xml:space="preserve">ARMIDA </t>
  </si>
  <si>
    <t>CALLE CASTILLO HERNANDEZ MANZANA 21 LOTE 6</t>
  </si>
  <si>
    <t xml:space="preserve">CENTRO FRACCIONAMIENTO SAN ANTONIO </t>
  </si>
  <si>
    <t xml:space="preserve">EFREN ALTONAR RAMOS </t>
  </si>
  <si>
    <t xml:space="preserve">BENEFICIARIO 2: ANAMIN ALTONAR RAMOS </t>
  </si>
  <si>
    <t>Gz3y9Uofl0IViGic</t>
  </si>
  <si>
    <t>CAR2019-3381</t>
  </si>
  <si>
    <t xml:space="preserve">CELENE </t>
  </si>
  <si>
    <t>ENTRADA LAS MARAVILLAS CARRETERA CARDENAS COMALCALCO SIN NUMERO</t>
  </si>
  <si>
    <t xml:space="preserve">MIGUEL HIDALGO SEGUNDA </t>
  </si>
  <si>
    <t xml:space="preserve">NELSON FERIA PEREZ </t>
  </si>
  <si>
    <t xml:space="preserve">BENEFICIARIO 2: MARIA REYES HERNANDEZ LAZARO </t>
  </si>
  <si>
    <t>5irRa6kqwI6BaM7O</t>
  </si>
  <si>
    <t>CAR 2020-0858</t>
  </si>
  <si>
    <t>CALLE PLAZA MURILLO RAMIKREZ ALFARO NUMERO 8</t>
  </si>
  <si>
    <t xml:space="preserve">EMMA OLIVA GERONIMO LOPEZ </t>
  </si>
  <si>
    <t xml:space="preserve">BENEFICIARIO 2: LUISA ELENA GERONIMO </t>
  </si>
  <si>
    <t>8VDJh5tEYswOP4s8</t>
  </si>
  <si>
    <t>CAR2020-2627</t>
  </si>
  <si>
    <t xml:space="preserve">ALEXCIS </t>
  </si>
  <si>
    <t xml:space="preserve">CALLE HILDA DEL ROSARIO SIN NUMERO </t>
  </si>
  <si>
    <t xml:space="preserve">CALLE LUIS DONALDO COLISIO </t>
  </si>
  <si>
    <t xml:space="preserve">JAVIER MARIN LOPEZ </t>
  </si>
  <si>
    <t>BENEFICIARIO 2: JOSE DAVIDA HERNANDEZ HERNANDEZ</t>
  </si>
  <si>
    <t>gazw6XJfy5iTv4qQ</t>
  </si>
  <si>
    <t>CAR 2020-4059</t>
  </si>
  <si>
    <t xml:space="preserve">SERGIO </t>
  </si>
  <si>
    <t>CALLE SALVADOR ASLLENDE NUMERO 96</t>
  </si>
  <si>
    <t xml:space="preserve">PROLONGACION AURELIO SOSA Y CALLE LIMON </t>
  </si>
  <si>
    <t xml:space="preserve">ORVELIN HERNANDEZ RAMON </t>
  </si>
  <si>
    <t xml:space="preserve">BENEFICIARIO 2: SILVIA HERNANDEZ RAMON </t>
  </si>
  <si>
    <t>zW34yOoMf1ogNmvi</t>
  </si>
  <si>
    <t>CAR 2020-4429</t>
  </si>
  <si>
    <t xml:space="preserve">ENTRAZA ZAPOTAL SIN NUMERO </t>
  </si>
  <si>
    <t xml:space="preserve">JOSE MENDEZ SANTANA </t>
  </si>
  <si>
    <t xml:space="preserve">BENEFICIARIO 2: JULIO CESAR MENDEZ SANTANA </t>
  </si>
  <si>
    <t xml:space="preserve">RIO SECO SEGUNDA SECCION B </t>
  </si>
  <si>
    <t>0CDykXW6eaEgKnBz</t>
  </si>
  <si>
    <t>CAR 2020-4430</t>
  </si>
  <si>
    <t xml:space="preserve">ENTRADA ZAPOTAL </t>
  </si>
  <si>
    <t>hvbo16EOpZo50zlg</t>
  </si>
  <si>
    <t>CAR 2021-0849</t>
  </si>
  <si>
    <t xml:space="preserve">CASAS </t>
  </si>
  <si>
    <t xml:space="preserve">BLANCO </t>
  </si>
  <si>
    <t xml:space="preserve">CALLE MIGUEL HIDALGO Y COSTILLA SIN NUMERO </t>
  </si>
  <si>
    <t xml:space="preserve">COL. AGUA SOL </t>
  </si>
  <si>
    <t xml:space="preserve">JUANA ANA RUTH </t>
  </si>
  <si>
    <t xml:space="preserve">BENEFICIARIO 2: JUAN SAN JUAN GARCIA </t>
  </si>
  <si>
    <t>X74STBLJpnJQESzU</t>
  </si>
  <si>
    <t>CAR 2021-1474</t>
  </si>
  <si>
    <t xml:space="preserve">JAIME </t>
  </si>
  <si>
    <t>CALLE NEBITO JUAREZ GARCIA MANZANA 2 LOTE 30</t>
  </si>
  <si>
    <t xml:space="preserve">LOS PINOS </t>
  </si>
  <si>
    <t xml:space="preserve">MIGUELINA SOLIS LOPEZ </t>
  </si>
  <si>
    <t>BENEFICIARIO 2: CARLOS ARJONA LOPEZ</t>
  </si>
  <si>
    <t>tq22adGh4PoSmD4b</t>
  </si>
  <si>
    <t>CAR 2021-2476</t>
  </si>
  <si>
    <t xml:space="preserve">YNOCENTA </t>
  </si>
  <si>
    <t xml:space="preserve">CERRADA SIN NOMBRE SIN NUMERO </t>
  </si>
  <si>
    <t xml:space="preserve">ARROYO HONDO SANTA TERESA </t>
  </si>
  <si>
    <t xml:space="preserve">SALATIEL DE LOS SANTOS GOMEZ </t>
  </si>
  <si>
    <t xml:space="preserve">BENEFICIARIO 2: CANDELARIO RAMOS CORDOVA </t>
  </si>
  <si>
    <t>32HAV33Rp15j2y7Y</t>
  </si>
  <si>
    <t>PAR2021-0114</t>
  </si>
  <si>
    <t xml:space="preserve">JOEL </t>
  </si>
  <si>
    <t xml:space="preserve">ORIENTE HORMIGUERO </t>
  </si>
  <si>
    <t xml:space="preserve">GLORIA DE LA CRUZ JAVIER </t>
  </si>
  <si>
    <t xml:space="preserve">BENEFICIARIO 2: BENJAMIN SANCHEZ DE LA CRUZ </t>
  </si>
  <si>
    <t xml:space="preserve">RUTA 8 L </t>
  </si>
  <si>
    <t>thAVNFl1ZKinVBW1</t>
  </si>
  <si>
    <t>PAR2021-0124</t>
  </si>
  <si>
    <t xml:space="preserve">MARCOS </t>
  </si>
  <si>
    <t xml:space="preserve">CARRETERA A SAN FERNANDO </t>
  </si>
  <si>
    <t xml:space="preserve">MOCTEZUMA TERCERA SECCION </t>
  </si>
  <si>
    <t xml:space="preserve">JOSE DE LA CRUZ CORDOVA PALMA </t>
  </si>
  <si>
    <t>X6GwNC9XH3kqcxeV</t>
  </si>
  <si>
    <t>PAR2021-0123</t>
  </si>
  <si>
    <t xml:space="preserve">ROGOBERTO </t>
  </si>
  <si>
    <t xml:space="preserve">LETICIA HERNANDEZ CORDOVA </t>
  </si>
  <si>
    <t xml:space="preserve">BENEFICIARIO 2: MIRELLA HERNANDEZ CORODVA </t>
  </si>
  <si>
    <t>ZcdNz8k1r5kymrBm</t>
  </si>
  <si>
    <t>PAR2021-0970</t>
  </si>
  <si>
    <t xml:space="preserve">ANA MARIA </t>
  </si>
  <si>
    <t xml:space="preserve">CALLEJON LOS LAZAROS </t>
  </si>
  <si>
    <t xml:space="preserve">ALICIA ARIAS LAZARO </t>
  </si>
  <si>
    <t xml:space="preserve">BENEFICIARIO 2: MARIANA ARIAS LAZARO </t>
  </si>
  <si>
    <t>2wmBRgajR1HwZyxr</t>
  </si>
  <si>
    <t>PAR2021-2112</t>
  </si>
  <si>
    <t xml:space="preserve">AURA </t>
  </si>
  <si>
    <t xml:space="preserve">ENTRADA DEL KINDER SIN NUMERO </t>
  </si>
  <si>
    <t xml:space="preserve">SEBASTIAN LOPEZ ALEJANDRO </t>
  </si>
  <si>
    <t>nFlnKw27Ty2oEiLn</t>
  </si>
  <si>
    <t>PAR2021-2109</t>
  </si>
  <si>
    <t xml:space="preserve">PEDRO </t>
  </si>
  <si>
    <t>ROMAN DE LA CRUZ LOPEZ</t>
  </si>
  <si>
    <t xml:space="preserve">BENEFICIARIO 2: SIPRIANA GERONIMO LAZARO </t>
  </si>
  <si>
    <t>qH0XMH9K8HjjD3ge</t>
  </si>
  <si>
    <t>PAR2021-1391</t>
  </si>
  <si>
    <t xml:space="preserve">TERESITA </t>
  </si>
  <si>
    <t>CARRETERA VECINAL PARAISO - COMALCALCO</t>
  </si>
  <si>
    <t xml:space="preserve">LUIS ALONSO ALEJANDRO TORRES </t>
  </si>
  <si>
    <t xml:space="preserve">BENEFICIARIO 2: MARIA GRISELDA OCAÑA TORRES </t>
  </si>
  <si>
    <t>7Po8z0knVBjAuuZG</t>
  </si>
  <si>
    <t>PAR2021-1756</t>
  </si>
  <si>
    <t xml:space="preserve">LORENZO ANTONIO </t>
  </si>
  <si>
    <t xml:space="preserve">CALLE FRENTE A LA IGLESIA SAN ANTONIO SIN NUMERO </t>
  </si>
  <si>
    <t xml:space="preserve">JUAN ANTONIO DIAZ DOMINGUEZ </t>
  </si>
  <si>
    <t xml:space="preserve">BENEFICIARIO 2: MARTIBEL PEREZ HERNANDEZ </t>
  </si>
  <si>
    <t>g0c69h1DtGnDS8ds</t>
  </si>
  <si>
    <t>PAR2021-0309</t>
  </si>
  <si>
    <t>FELIX</t>
  </si>
  <si>
    <t xml:space="preserve">ISABEL CRISTINA MADRIGAL FLORES </t>
  </si>
  <si>
    <t>8bIYNOch34oxAk8v</t>
  </si>
  <si>
    <t>PAR2021-0317</t>
  </si>
  <si>
    <t xml:space="preserve">CALLE SIN NOMBRE SIN NUMERO </t>
  </si>
  <si>
    <t xml:space="preserve">JUANA CRISTEL MADRIGAL CORDOVA </t>
  </si>
  <si>
    <t xml:space="preserve">BENEFICIARIO 2: CARLOS EDUARDO MADRIGAL CORDOVA </t>
  </si>
  <si>
    <t>3FwfdBGU49NYFtPR</t>
  </si>
  <si>
    <t>PAR2021-0321</t>
  </si>
  <si>
    <t xml:space="preserve">CANCINO </t>
  </si>
  <si>
    <t xml:space="preserve">HERLINDA </t>
  </si>
  <si>
    <t xml:space="preserve">SAUL CORTEZ PEREZ </t>
  </si>
  <si>
    <t xml:space="preserve">BENEFICIARIO 2: WILBER CORTEZ PEREZ </t>
  </si>
  <si>
    <t>sYbrjFYR8DRxuO85</t>
  </si>
  <si>
    <t>PAR2021-1706</t>
  </si>
  <si>
    <t xml:space="preserve">CONCEPCION DOMINGUEZ PEREZ </t>
  </si>
  <si>
    <t>BENEFICIARIO 2: SUSANA SANCHEZ DOMINGUEZ</t>
  </si>
  <si>
    <t>nXz9QmNpCdBSkNZM</t>
  </si>
  <si>
    <t>PAR2021-1725</t>
  </si>
  <si>
    <t xml:space="preserve">MATEO </t>
  </si>
  <si>
    <t>MATEO PEREZ HERNANDEZ</t>
  </si>
  <si>
    <t xml:space="preserve">BENEFICIARIO 2: MAYRA PEREZ HERNANDEZ </t>
  </si>
  <si>
    <t>w2Qb7Y9H1mCguzGk</t>
  </si>
  <si>
    <t>PAR2021-0917</t>
  </si>
  <si>
    <t xml:space="preserve">NANCY DEL CARMEN CORDOVA PEREZ </t>
  </si>
  <si>
    <t xml:space="preserve">BENEFICIARIO 2: MARTHA PEREZ PEREGRINO </t>
  </si>
  <si>
    <t>CkUwXWjZbDs260l3</t>
  </si>
  <si>
    <t>PAR2021-1974</t>
  </si>
  <si>
    <t xml:space="preserve">ALMA ROSA </t>
  </si>
  <si>
    <t xml:space="preserve">ENTRADA LOS HERNANDEZ SIN NUMERO </t>
  </si>
  <si>
    <t xml:space="preserve">LORENA RODRIGUEZ HERNANDEZ </t>
  </si>
  <si>
    <t xml:space="preserve">BENEFICIARIO 2: CATALINA RODRIGUEZ HERNANDEZ </t>
  </si>
  <si>
    <t>STBP2xxTCsrJr756</t>
  </si>
  <si>
    <t>PAR2021-0390</t>
  </si>
  <si>
    <t xml:space="preserve">HERNADEZ </t>
  </si>
  <si>
    <t xml:space="preserve">YDIDA </t>
  </si>
  <si>
    <t xml:space="preserve">CARRETERA VECINAL A PARAISO SIN NUMERO </t>
  </si>
  <si>
    <t xml:space="preserve">EVER TRINIDAD SANCHEZ </t>
  </si>
  <si>
    <t xml:space="preserve">BENEFICIARIO 2: MARISELA TRINIDAD DE LA CRUZ </t>
  </si>
  <si>
    <t>nWJD5Q8mSXhzmlzv</t>
  </si>
  <si>
    <t>PAR2021-0121</t>
  </si>
  <si>
    <t xml:space="preserve">MARIA JESUS </t>
  </si>
  <si>
    <t xml:space="preserve">CARRETERA VECINAL COMALCALCO - PARAISO </t>
  </si>
  <si>
    <t xml:space="preserve">GLORIA YARELI DE LOS SANTOS DIAZ </t>
  </si>
  <si>
    <t xml:space="preserve">BENEFICIARIO 2: MAYRA ADOLFINA DE LOS SANTOS DIAZ </t>
  </si>
  <si>
    <t>gtIq4zNsItyNbURz</t>
  </si>
  <si>
    <t>COM2021-1745</t>
  </si>
  <si>
    <t>HERNANEZ</t>
  </si>
  <si>
    <t xml:space="preserve">ADRIANA </t>
  </si>
  <si>
    <t xml:space="preserve">JAFET GEOVANNY HERNANDEZ JAVIER </t>
  </si>
  <si>
    <t xml:space="preserve">BENEFICIARIO 2: MARIO FERNANDO HERNANDEZ JAVIER </t>
  </si>
  <si>
    <t>h66x5KHxXOC5s6EY</t>
  </si>
  <si>
    <t>PAR2021-0366</t>
  </si>
  <si>
    <t xml:space="preserve">CIPRIANO </t>
  </si>
  <si>
    <t xml:space="preserve">CARRETERA LA VACA </t>
  </si>
  <si>
    <t xml:space="preserve">FABIOLA DEL CARMEN MADRIGAL HERNANDEZ </t>
  </si>
  <si>
    <t xml:space="preserve">BENEFICIARIO 2: JAQUELINE HERNANDEZ GONZALEZ </t>
  </si>
  <si>
    <t>MOCTEZUMA SEGUNDA SECCION</t>
  </si>
  <si>
    <t>ioBdupmnomtkLcCy</t>
  </si>
  <si>
    <t>PAR2021-0775</t>
  </si>
  <si>
    <t xml:space="preserve">ESTRELLA MARIA </t>
  </si>
  <si>
    <t xml:space="preserve">ENTRADA DE CANELO </t>
  </si>
  <si>
    <t xml:space="preserve">MARQUEZA DEL CARMEN DOMINGUEZ FLORES </t>
  </si>
  <si>
    <t xml:space="preserve">BENEFICIARIO 2: WILIANS FLORES ARIAS </t>
  </si>
  <si>
    <t>1ae42xeZs6utL3IR</t>
  </si>
  <si>
    <t>COM2021-0169</t>
  </si>
  <si>
    <t xml:space="preserve">ALCOCER </t>
  </si>
  <si>
    <t>WILIAN</t>
  </si>
  <si>
    <t xml:space="preserve">CALLE VENADO SIN NUMERO </t>
  </si>
  <si>
    <t xml:space="preserve">TOMAS GARRIDO </t>
  </si>
  <si>
    <t xml:space="preserve">NINIBE ALCOCER HERNANDEZ </t>
  </si>
  <si>
    <t xml:space="preserve">BENEFICIARIO 2: ROSARIO DE LA CRUZ ALCOCER </t>
  </si>
  <si>
    <t>cigBkL8pd71VXG1M</t>
  </si>
  <si>
    <t>COM2020-1905</t>
  </si>
  <si>
    <t>OLIVE</t>
  </si>
  <si>
    <t xml:space="preserve">ENTRADA AL CASTAÑO </t>
  </si>
  <si>
    <t>ORBELIN GOMEZ OLIVE</t>
  </si>
  <si>
    <t xml:space="preserve">BENEFICIARIO 2: RUTH GOMEZ OLIVE </t>
  </si>
  <si>
    <t>lPm1NgiozKVRVFby</t>
  </si>
  <si>
    <t>COM2021-0107</t>
  </si>
  <si>
    <t xml:space="preserve">CARRETERA POTRERITOS </t>
  </si>
  <si>
    <t>ZAPOTAL SEGUNDA</t>
  </si>
  <si>
    <t xml:space="preserve">JUANA GONZALEZ CASTILLO </t>
  </si>
  <si>
    <t>BENEFICIARIO 2: KARINA CASTELLANO GONZALEZ</t>
  </si>
  <si>
    <t xml:space="preserve">ZAPOTAL SEGUNDA </t>
  </si>
  <si>
    <t>2nxHiP3lQRPRh0DM</t>
  </si>
  <si>
    <t>COM2021-0510</t>
  </si>
  <si>
    <t>DEYANIRA RAMIREZ VAZQUEZ</t>
  </si>
  <si>
    <t>BENEFICIARIO 2: ROGER ANTONIO GONZALEZ RAMIREZ</t>
  </si>
  <si>
    <t>RUTA 8 L</t>
  </si>
  <si>
    <t>u707prMKMyXIBPd8</t>
  </si>
  <si>
    <t>COM2021-0119</t>
  </si>
  <si>
    <t>CALLE NACAJUCA SIN NUMERO</t>
  </si>
  <si>
    <t>PABLO OLAN GARCIA</t>
  </si>
  <si>
    <t>BENEFICIARIO 2: HENRY JOSE OLAN ALAMILLA</t>
  </si>
  <si>
    <t>wWcjHty8dJaiA4UX</t>
  </si>
  <si>
    <t>COM2021-0130</t>
  </si>
  <si>
    <t>GREGORIO MENDEZ SEGUNDA SECCION</t>
  </si>
  <si>
    <t>MINERVA MONTEJO LOPEZ</t>
  </si>
  <si>
    <t>rzwbUryl5viTRJvO</t>
  </si>
  <si>
    <t>COM2021-0980</t>
  </si>
  <si>
    <t>CARRETERA SIN NOMBRE</t>
  </si>
  <si>
    <t>FREDDY ALCUDIA VELAZQUEZ</t>
  </si>
  <si>
    <t>BENEFICIARIO 2: MADELEYNE GUADALUPE ALCUDIA ALCUDIA</t>
  </si>
  <si>
    <t>WM0tcMIXZ24cvU0u</t>
  </si>
  <si>
    <t>COM2021-1131</t>
  </si>
  <si>
    <t>GARELI</t>
  </si>
  <si>
    <t>ESQUINA CON CALLE AGUACATE</t>
  </si>
  <si>
    <t>ZAPOTAL PRIMERA SECCION</t>
  </si>
  <si>
    <t>EUNISSES CASTELLANOS CRUZ</t>
  </si>
  <si>
    <t>BENEFICIARIO 2: SOFONIAS CASTELLANOS CRUZ</t>
  </si>
  <si>
    <t>UBZVIy5vKmR5QGt5</t>
  </si>
  <si>
    <t>COM2020-2987</t>
  </si>
  <si>
    <t>JOSE JESUS</t>
  </si>
  <si>
    <t>CARRETERA AL AGUACATE SIN NUMERO</t>
  </si>
  <si>
    <t>ROSAURA DE LOS SANTOS GARCIA</t>
  </si>
  <si>
    <t>lapMeRBrApjp5LpY</t>
  </si>
  <si>
    <t>COM2021-0129</t>
  </si>
  <si>
    <t>ENTRADA EL AGUACATE SIN NUMERO</t>
  </si>
  <si>
    <t>OCCIDENTE CUARTA SECCION</t>
  </si>
  <si>
    <t>KARLA ISABEL DOMINGUEZ HERNANDEZ</t>
  </si>
  <si>
    <t>BENEFICIARIO 2:MARIA ISABEL HERNANDEZ DOMINGUEZ</t>
  </si>
  <si>
    <t>y2IwF2fm7F2XDXkB</t>
  </si>
  <si>
    <t>COM2021-1710</t>
  </si>
  <si>
    <t>LUIS JAVIER</t>
  </si>
  <si>
    <t>CONCEPCION RAMON ZAPATA</t>
  </si>
  <si>
    <t>BENEFICIARIO 2:ANTONIA MORALES ZAPATA</t>
  </si>
  <si>
    <t>gbSCULxAwsDsSfLf</t>
  </si>
  <si>
    <t>COM2021-1711</t>
  </si>
  <si>
    <t>LOCALIDAD OCCIDENTE CUARTA SECCION</t>
  </si>
  <si>
    <t>LUIS JAVIER DE LA CRUZ MORALES</t>
  </si>
  <si>
    <t>BENEFICIARIO 2: LAURA RAMON ZAPATA</t>
  </si>
  <si>
    <t>NzqkrmZU1YCUFjXo</t>
  </si>
  <si>
    <t>COM2020-0958</t>
  </si>
  <si>
    <t>HUMBERTO ADAN</t>
  </si>
  <si>
    <t>CALLE GUAO MANZANA 7 LOTE 7</t>
  </si>
  <si>
    <t>MARIA DEL CARMEN DE LA CRUZ OLAN</t>
  </si>
  <si>
    <t>BENEFICIARIO 2: RICARDA CORDOVA HERNANDEZ</t>
  </si>
  <si>
    <t>OMJjTFt12UAU0U9Z</t>
  </si>
  <si>
    <t>COM2021-1194</t>
  </si>
  <si>
    <t>CALLE PRINCIPAL MANZANA 12 LOTE 28</t>
  </si>
  <si>
    <t>JESUS LOYA MADRIGAL</t>
  </si>
  <si>
    <t>BENEFICIARIO 2: LUZ DEL ALBA CORDOVA HERNANDEZ</t>
  </si>
  <si>
    <t>F6LbxpMp6pyN7JEv</t>
  </si>
  <si>
    <t>COM2021-0756</t>
  </si>
  <si>
    <t>WUSWALDO DE LA CRUZ GONZALEZ</t>
  </si>
  <si>
    <t>BENEFICIARIO 2: EGLA DE LA CRUZ  GONZALEZ</t>
  </si>
  <si>
    <t>cq4MFAiiKyrPo97P</t>
  </si>
  <si>
    <t>COM2021-0755</t>
  </si>
  <si>
    <t>HEYDI RUTH OLIVE CRUZ</t>
  </si>
  <si>
    <t>BENEFICIARIO 2: FLOR DE LIS CRUZ CRUZ</t>
  </si>
  <si>
    <t>uoOJamsdh0H4UK5W</t>
  </si>
  <si>
    <t>COM2021-0105</t>
  </si>
  <si>
    <t>MAGDA KARINA</t>
  </si>
  <si>
    <t>CRISTIAN MARIELA GONZALEZ HERNANDEZ</t>
  </si>
  <si>
    <t>BENEFICIARIO 2: MIREYA HERNANDEZ ARIAS</t>
  </si>
  <si>
    <t>GJTuQbipYMNytBmH</t>
  </si>
  <si>
    <t>COM2021-0180</t>
  </si>
  <si>
    <t>ADRIAN</t>
  </si>
  <si>
    <t>LUPITA DE LOS SANTOS DOMINGUEZ</t>
  </si>
  <si>
    <t>BENEFICIARIO 2: OCTAVIO OLIVE DE LOS SANTOS</t>
  </si>
  <si>
    <t>0caxXYMu1DBmVeFq</t>
  </si>
  <si>
    <t>COM2021-1108</t>
  </si>
  <si>
    <t>ENTRADA EL TAMARINDO SIN NUMERO</t>
  </si>
  <si>
    <t>ARLETH ADRIANA SUAREZ ESCALANTE</t>
  </si>
  <si>
    <t>BENEFICIARIO 2: ELDA GONZALEZ DE LOS SANTOS</t>
  </si>
  <si>
    <t>2xTt14tLW9tg90YT</t>
  </si>
  <si>
    <t>COM2021-0125</t>
  </si>
  <si>
    <t>JANNER</t>
  </si>
  <si>
    <t>CARRETERA A ZAPOTAL SEGUNDA SECCION</t>
  </si>
  <si>
    <t>BELLALID CHABLE HERNANDEZ</t>
  </si>
  <si>
    <t>AweFIN2hkSYkDVIt</t>
  </si>
  <si>
    <t>COM2021-2563</t>
  </si>
  <si>
    <t>BRABATA</t>
  </si>
  <si>
    <t>ZAPOTAL SEGUNDA SECCION</t>
  </si>
  <si>
    <t>HIMELDA HERNANDEZ MORALES</t>
  </si>
  <si>
    <t>BENEFICIARIO 2:MARIA ESPERANZA MARTINEZ BRABATA</t>
  </si>
  <si>
    <t>pBcpfTxkMxfO8w6M</t>
  </si>
  <si>
    <t>COM2021-0108</t>
  </si>
  <si>
    <t>CARRETERA A POTRERITOS SIN NUMERO</t>
  </si>
  <si>
    <t>MARIELA HERNANDEZ FLORES</t>
  </si>
  <si>
    <t>BENEFICIARIO 2: REYNALDO HERNANDEZ HERNDEZ</t>
  </si>
  <si>
    <t>wp8hXyxXRJWhZHOJ</t>
  </si>
  <si>
    <t>COM2021-0591</t>
  </si>
  <si>
    <t xml:space="preserve">YIBRAN </t>
  </si>
  <si>
    <t>ZAPOTAL TERCERA SECCION</t>
  </si>
  <si>
    <t>YANET HERNANDEZ HERNANDEZ</t>
  </si>
  <si>
    <t>BENEFICIARIO 2: GADDIEL CASTELLANOS GONZALEZ</t>
  </si>
  <si>
    <t>3nAMtqmFG1V4HEAl</t>
  </si>
  <si>
    <t>COM2021-0595</t>
  </si>
  <si>
    <t>DAVID MARQUEZ OCHOA</t>
  </si>
  <si>
    <t>BENEFICIARIO 2: ELEUTERIO CASTELLANOS RODRIGUEZ</t>
  </si>
  <si>
    <t>0s89EoJzwslLScZB</t>
  </si>
  <si>
    <t>COM2021-0109</t>
  </si>
  <si>
    <t>ANGELA HERNANDEZ DOMINGUEZ</t>
  </si>
  <si>
    <t>BENEFICIARIO 2: OSCAR DAVID ROMERO HERNANDEZ</t>
  </si>
  <si>
    <t>FtWH12Sn4nKkMRLb</t>
  </si>
  <si>
    <t>COM2021-0194</t>
  </si>
  <si>
    <t>CRISANTO</t>
  </si>
  <si>
    <t>ANA LUISA BROCA JAVIER</t>
  </si>
  <si>
    <t>BENESFICIARIO 2: SOCORRO AGUILAR BROCA</t>
  </si>
  <si>
    <t>UV99lo0kMl0W8DpZ</t>
  </si>
  <si>
    <t>COM2021-1599</t>
  </si>
  <si>
    <t>CALLE BRECHA EN CONTRA ESQUINA</t>
  </si>
  <si>
    <t>OCCIDENTE CUARTA</t>
  </si>
  <si>
    <t>TERESA DE LOS SANTOS</t>
  </si>
  <si>
    <t>BENEFICIARIO 2: DIANA CRISTELL AGUILAR DE LOS SANTOS</t>
  </si>
  <si>
    <t>4I6wpYTo3mVGEJW4</t>
  </si>
  <si>
    <t>COM2020-0993</t>
  </si>
  <si>
    <t>DIANA</t>
  </si>
  <si>
    <t>ENTRADA EL AGUACATE</t>
  </si>
  <si>
    <t>MARIA ELENA DE LOS SANTOS RABANALES</t>
  </si>
  <si>
    <t>BENEFICIARIO 2: JUAN CARLOS AGUILAR DE LOS SANTOS</t>
  </si>
  <si>
    <t>2021-10-08</t>
  </si>
  <si>
    <t>WfW6AW3iKnKXnVJP</t>
  </si>
  <si>
    <t>COM2021-0182</t>
  </si>
  <si>
    <t>ELIZABET</t>
  </si>
  <si>
    <t>CALLE JUREL CON CAMARON</t>
  </si>
  <si>
    <t>ARGENIS VALENZUELA LOPEZ</t>
  </si>
  <si>
    <t>d9tWQxbTMhDTXQ3O</t>
  </si>
  <si>
    <t>COM2021-0106</t>
  </si>
  <si>
    <t>SAN MARCOS</t>
  </si>
  <si>
    <t>ZAPOTAL PRIMERA</t>
  </si>
  <si>
    <t>MARIA ANTONIA DE LA CRUZ DOMINGUEZ</t>
  </si>
  <si>
    <t>BENEFICIARIO 2: MARTHA ELENA DE LOS SANTOS LEON</t>
  </si>
  <si>
    <t>wjNxtynKGV52F7HD</t>
  </si>
  <si>
    <t>COM2021-1119</t>
  </si>
  <si>
    <t>MARIA DEL CARMEN OLIVE ARIAS</t>
  </si>
  <si>
    <t>BENEFICIARIO 2: JAQUELIN CHABLE OLIVE</t>
  </si>
  <si>
    <t>1vSeApeOhfqhnbCV</t>
  </si>
  <si>
    <t>PAR2021-0187</t>
  </si>
  <si>
    <t>CARRETERA A ZARAGOZA SIN NUMERO</t>
  </si>
  <si>
    <t>NINFA DE LOS SANTOS DE LA CRUZ</t>
  </si>
  <si>
    <t>BENEFICIARIO 2: MONICA DEL ROSARIO HERNANDEZ DE LOS SANTOS</t>
  </si>
  <si>
    <t>Xj13hfNQEjpHHPX2</t>
  </si>
  <si>
    <t>PAR2021-0324</t>
  </si>
  <si>
    <t>GASPAR</t>
  </si>
  <si>
    <t>ENTRADA A LAS VACAS SIN NUMERO</t>
  </si>
  <si>
    <t>MOCTEZUMA TERCERA</t>
  </si>
  <si>
    <t>GUADALUPE LOPEZ ALEJANDRO</t>
  </si>
  <si>
    <t>BENEFICIARIO 2: ROSA MARIA LOPEZ ALEJANDRO</t>
  </si>
  <si>
    <t>aXFr9BUuFZ6lZTBG</t>
  </si>
  <si>
    <t>PAR2021-0359</t>
  </si>
  <si>
    <t>ORIENTE SECCION HORMIGUERO</t>
  </si>
  <si>
    <t>MARQUEZA GONZALES ANGULO</t>
  </si>
  <si>
    <t>BENEFICIARIO 2: MARIANA DE LA CRUZ DIAZ</t>
  </si>
  <si>
    <t>1aKKtd50EVHjMEHs</t>
  </si>
  <si>
    <t>PAR2021-1755</t>
  </si>
  <si>
    <t>MIRANDA</t>
  </si>
  <si>
    <t>RAFAELA</t>
  </si>
  <si>
    <t>GUADALUPE IZQUIERDO ARJONA</t>
  </si>
  <si>
    <t>BENEFICIARIO 2: ENRIQUE IZQUIERDO ARJONA</t>
  </si>
  <si>
    <t>wMRcLuefw0tbBmaj</t>
  </si>
  <si>
    <t>COM2021-1718</t>
  </si>
  <si>
    <t>ESVEIDY</t>
  </si>
  <si>
    <t>CALLE RAMIRO JAVIER ARJONA</t>
  </si>
  <si>
    <t>SAUL RICARDEZA SANCHEZ</t>
  </si>
  <si>
    <t>BENEFICIARIO 2: MAGDIVID JAVIER ANGULO</t>
  </si>
  <si>
    <t>Td1OYMUDKnG63ZCg</t>
  </si>
  <si>
    <t>PAR2021-1705</t>
  </si>
  <si>
    <t>ANA LUISA DOMINGUEZ IZQUIERDO</t>
  </si>
  <si>
    <t>BENEFICIARIO 2: MARIA ANTONIA DOMINGUEZ IZQUIERDO</t>
  </si>
  <si>
    <t>LV1ucWoKnR1nyEaZ</t>
  </si>
  <si>
    <t>PAR2021-0376</t>
  </si>
  <si>
    <t>CARRETERA VECINAL PARAISO - COMALCALCO SIN NUMERO</t>
  </si>
  <si>
    <t>FRANCISCO I MADERO PRIMERA</t>
  </si>
  <si>
    <t>AMERICA CRISTINA SANCHEZ VARGA</t>
  </si>
  <si>
    <t>YokXsEJaswfkh8YR</t>
  </si>
  <si>
    <t>PAR2021-1750</t>
  </si>
  <si>
    <t>CARRETERA VECINAL PARAISO -COMALCALCO</t>
  </si>
  <si>
    <t>FRANCISCO I MADERO SEGUNDA</t>
  </si>
  <si>
    <t>ERIKA IZAMAR ARIAS IZQUIERDO</t>
  </si>
  <si>
    <t>BENEFICIARIO 2: YOHANA ITZEL ARIAS IZQUIERDO</t>
  </si>
  <si>
    <t>9s2MaNqlEaIXcgvG</t>
  </si>
  <si>
    <t>PAR2021-0397</t>
  </si>
  <si>
    <t>AURELIA</t>
  </si>
  <si>
    <t>CARRETERA VECINAL COMALCALCO - PARAISO</t>
  </si>
  <si>
    <t>TITO EDUARDO DOMINGUEZ</t>
  </si>
  <si>
    <t>BENEFICIARIO 2: MARIA GUADALUPE CHABLE DOMINGUEZ</t>
  </si>
  <si>
    <t>VK9JTXl9gs6JjzC2</t>
  </si>
  <si>
    <t>PAR2021-0110</t>
  </si>
  <si>
    <t>PETRONA</t>
  </si>
  <si>
    <t xml:space="preserve">CALLE LAZARO  CARDENAS </t>
  </si>
  <si>
    <t xml:space="preserve">OCCIDENTE SAN FRANCISCO </t>
  </si>
  <si>
    <t xml:space="preserve">MIRELLA ROMERO HERNANDEZ </t>
  </si>
  <si>
    <t>BENEFICIARIO 2: OSCAR ROMERO HERNANDEZ</t>
  </si>
  <si>
    <t>p5A6fPJivKnGSSCM</t>
  </si>
  <si>
    <t>COM2021-0526</t>
  </si>
  <si>
    <t xml:space="preserve">GREGORIO MENDEZ SEGUNDA </t>
  </si>
  <si>
    <t xml:space="preserve">EDGAR JIMENEZ GARCIA </t>
  </si>
  <si>
    <t>BENEFICIARIO 2: ROSA MARIA SANCHEZ PEREZ</t>
  </si>
  <si>
    <t>ZSQRXlafJ9sqMCtv</t>
  </si>
  <si>
    <t>COM2021-0959</t>
  </si>
  <si>
    <t>MARTINA</t>
  </si>
  <si>
    <t xml:space="preserve">ISAMEL SANCHEZ BAUTISTA </t>
  </si>
  <si>
    <t xml:space="preserve">BENEFICIARIO 2: JOSEFA DOMINGUEZ BAUTISTA </t>
  </si>
  <si>
    <t>7W1MeYW3FwzoWIk8</t>
  </si>
  <si>
    <t>COM2021-0958</t>
  </si>
  <si>
    <t>BERTA LILIA</t>
  </si>
  <si>
    <t>LEVI CORDOVA JIMENEZ</t>
  </si>
  <si>
    <t>BENEFICIARIO 2: MARIA CRUZ CORDOVA JIMENEZ</t>
  </si>
  <si>
    <t>5nD1n1kw4bBeE5lI</t>
  </si>
  <si>
    <t>COM2021-0104</t>
  </si>
  <si>
    <t>ENTRADA AL CASTAÑO SIN NUMERO ZAPOTAL PRIMERA</t>
  </si>
  <si>
    <t>STHEFANIA OLIVE HERNANDEZ</t>
  </si>
  <si>
    <t>BENEFICIARIO 2: PABLO ANTONIO OLIVE HERNANDEZ</t>
  </si>
  <si>
    <t>BZJMoXV2omwVxCnq</t>
  </si>
  <si>
    <t>COM2020-1906</t>
  </si>
  <si>
    <t>AMINADAD</t>
  </si>
  <si>
    <t>CARRETERA A GREGORIO MENDEZ</t>
  </si>
  <si>
    <t>DANNY GISELL PALMA GOMEZ</t>
  </si>
  <si>
    <t xml:space="preserve">BENEFICIARIO 2: AMINADAD PALMA OLIVE </t>
  </si>
  <si>
    <t>GR35liR6wpWM8d53</t>
  </si>
  <si>
    <t xml:space="preserve">ENTRADA EL AGUACATE SIN NUMERO </t>
  </si>
  <si>
    <t xml:space="preserve">OCCIDENTE CUARTA </t>
  </si>
  <si>
    <t>MARIANA GONZALEZ HERNANDEZ</t>
  </si>
  <si>
    <t xml:space="preserve">BENEFICIARIO 2: GILBERTO FLORES BALCAZAR </t>
  </si>
  <si>
    <t>oXMJFJrGSsXqYAI2</t>
  </si>
  <si>
    <t>COM2021-0392</t>
  </si>
  <si>
    <t xml:space="preserve">CALIXTO </t>
  </si>
  <si>
    <t>MARIA AVILA AGUILAR DOMINGUEZ</t>
  </si>
  <si>
    <t>xgmLqlf0I6lXlC2U</t>
  </si>
  <si>
    <t>COM2021-1181</t>
  </si>
  <si>
    <t>CALLE JUREL MANZANA NUMERO 14 LOTE NUMERO 11</t>
  </si>
  <si>
    <t>CLAUDIA CRISTHEL CHABLE GARCIA</t>
  </si>
  <si>
    <t>BENEFICIARIO 2: FELIPA ALCUDIA VELAZQUEZ</t>
  </si>
  <si>
    <t>SdaFkphkqbWZiNYA</t>
  </si>
  <si>
    <t>COM2021-1355</t>
  </si>
  <si>
    <t xml:space="preserve">ENTRADA EL CHIPILIN </t>
  </si>
  <si>
    <t>LUCIA DE LOS SANTOS DOMINGUEZ</t>
  </si>
  <si>
    <t xml:space="preserve">BENEFICIARIO 2: JESUS MANUEL GARCIA DE LOS SANTOS </t>
  </si>
  <si>
    <t>v76xBfYWhlzSLAbz</t>
  </si>
  <si>
    <t>COM2021-0131</t>
  </si>
  <si>
    <t xml:space="preserve">ELIZAMA </t>
  </si>
  <si>
    <t xml:space="preserve">CARRETERA A SAN FRANCISCO SIN NUMERO </t>
  </si>
  <si>
    <t>ILDA FELICIANA DE LA CRUZ CRUZ</t>
  </si>
  <si>
    <t>bFnHMMaiWxwO4KE9</t>
  </si>
  <si>
    <t>COM2021-1182</t>
  </si>
  <si>
    <t>MARIA LUZ</t>
  </si>
  <si>
    <t xml:space="preserve">CALLE JUREL MANZANA NUMERO 2 LOTE NUMERO 9 </t>
  </si>
  <si>
    <t xml:space="preserve">CRISTOBAL CORDOVA BURELO </t>
  </si>
  <si>
    <t xml:space="preserve">BENEFICIARIO 2: ESPERANZA CORDOVA BURELO </t>
  </si>
  <si>
    <t>WrI4x5oXEIJyebeA</t>
  </si>
  <si>
    <t>COM2021-0160</t>
  </si>
  <si>
    <t xml:space="preserve">CARRILO </t>
  </si>
  <si>
    <t>CARRETERA ARMADILLO</t>
  </si>
  <si>
    <t xml:space="preserve">JOEL GILLERMO ISIDRO </t>
  </si>
  <si>
    <t>BENEFICIARIO 2: RAQUEL CARRILO GONZALES</t>
  </si>
  <si>
    <t>hNpAWEYkr66srKLH</t>
  </si>
  <si>
    <t>COM2021-0991</t>
  </si>
  <si>
    <t>MARQUEZA</t>
  </si>
  <si>
    <t xml:space="preserve">CARRETERA A ZAPOTAL PRIMERA SIN NUMERO </t>
  </si>
  <si>
    <t xml:space="preserve">FLORICEL ALAMILLA PULIDO </t>
  </si>
  <si>
    <t xml:space="preserve">BENEFICIARIO 2: FRANCISCO DE JESUS NARANJO </t>
  </si>
  <si>
    <t>jkMbpLRKCMgzNJcA</t>
  </si>
  <si>
    <t>COM2021-0705</t>
  </si>
  <si>
    <t>DAMARIS</t>
  </si>
  <si>
    <t xml:space="preserve">ENTRADA DON EDUARDO </t>
  </si>
  <si>
    <t xml:space="preserve">ROQUE ALEJANDRO GONZALEZ GALLEGOS </t>
  </si>
  <si>
    <t xml:space="preserve">BENEFICIARIO 2: SUSANA GONZALEZ GALLEGOS </t>
  </si>
  <si>
    <t>VrglFR3crYBjxQsR</t>
  </si>
  <si>
    <t>COM2021-1374</t>
  </si>
  <si>
    <t xml:space="preserve">LOYDA RODRIGUEZ GONZALEZ </t>
  </si>
  <si>
    <t xml:space="preserve">BENEFICIARIO 2: CESAR AGUSTO MARTINEZ HERNANDEZ </t>
  </si>
  <si>
    <t xml:space="preserve">ZAPOTAL SEGUNDA SECCION SEGUNDA  </t>
  </si>
  <si>
    <t>OWqBB8MTjxj218uH</t>
  </si>
  <si>
    <t>COM2021-1381</t>
  </si>
  <si>
    <t xml:space="preserve">LIZBETH DEL CARMEN </t>
  </si>
  <si>
    <t xml:space="preserve">ERVIN MADRIGAL DE LA CRUZ </t>
  </si>
  <si>
    <t>qWDhqbO2jwIrBYL5</t>
  </si>
  <si>
    <t>PAR2021-0596</t>
  </si>
  <si>
    <t>PRAJEDIS</t>
  </si>
  <si>
    <t xml:space="preserve">POTRERITOS </t>
  </si>
  <si>
    <t xml:space="preserve">CARRETERA ZAPOTAL FRANCISCO </t>
  </si>
  <si>
    <t xml:space="preserve">REMIGIO ALEJANDRO HERNANDEZ </t>
  </si>
  <si>
    <t>BENEFICIARIO 2: MANUEL ANTONIO ALEJANDRO HERNANDEZ</t>
  </si>
  <si>
    <t>rOoMP0f6LXT48Krz</t>
  </si>
  <si>
    <t>COM2021-1947</t>
  </si>
  <si>
    <t xml:space="preserve">ROSANA </t>
  </si>
  <si>
    <t xml:space="preserve">CARRETERA A PROTERITOS SIN NUMERO </t>
  </si>
  <si>
    <t xml:space="preserve">ZAPOTAL TERCERA </t>
  </si>
  <si>
    <t xml:space="preserve">JULIO PEREZ CANCINO </t>
  </si>
  <si>
    <t xml:space="preserve">BENEFCIARIO 2: YESSICA ALEJANDRA DE LA CRUZ GARCIA </t>
  </si>
  <si>
    <t>yzcnrdoMqwEogMaw</t>
  </si>
  <si>
    <t>COM2021-1930</t>
  </si>
  <si>
    <t xml:space="preserve">ZAPOTAL SEGUNDA SECCION SIN NUMERO ZAPOTAL  </t>
  </si>
  <si>
    <t>FABIOLA ALEJANDRO TEOFANI</t>
  </si>
  <si>
    <t xml:space="preserve">BENEFICIARIO 2: RAFAEL JAVIER GONZALEZ </t>
  </si>
  <si>
    <t>n49I73tgAsKbZw9W</t>
  </si>
  <si>
    <t>PAR2021-0126</t>
  </si>
  <si>
    <t xml:space="preserve">ROMERO </t>
  </si>
  <si>
    <t xml:space="preserve">ALBERTO HERNANDEZ ZAPATA SIN NUMERO </t>
  </si>
  <si>
    <t xml:space="preserve">CALLE LAZARO CARDENAS DEL RIO </t>
  </si>
  <si>
    <t>GMTDrP1jqaNZNtpK</t>
  </si>
  <si>
    <t>PAR2021-1558</t>
  </si>
  <si>
    <t>YADIRA HERNANDEZ GOMEZ</t>
  </si>
  <si>
    <t>BENEFICIARIO 2: LAURA HERNANDEZ GOMEZ</t>
  </si>
  <si>
    <t>OnJWFh7Nl2e8FqZx</t>
  </si>
  <si>
    <t>PAR2021-0112</t>
  </si>
  <si>
    <t xml:space="preserve">CARRETERA SAN FRANCISCO </t>
  </si>
  <si>
    <t xml:space="preserve">ORIENTE SECCION HORMIGUERO </t>
  </si>
  <si>
    <t>ROSA MARIA MENDEZ MARTINEZ</t>
  </si>
  <si>
    <t xml:space="preserve">BENEFICIARIO 2: NOELIA REYES MENDEZ </t>
  </si>
  <si>
    <t>NtYnkWzJmuuHtQ2x</t>
  </si>
  <si>
    <t>PAR2021-0552</t>
  </si>
  <si>
    <t xml:space="preserve">PABLO </t>
  </si>
  <si>
    <t xml:space="preserve">CAMINO PRINCIPAL SIN NUMERO </t>
  </si>
  <si>
    <t>JUAN PABLO COLORADO PEREZ</t>
  </si>
  <si>
    <t>BENEFICIARIO 2: ANA JULIA COLORADO PEREZ</t>
  </si>
  <si>
    <t>ZCCMgUlRQz3PqdTC</t>
  </si>
  <si>
    <t>PAR2021-2126</t>
  </si>
  <si>
    <t xml:space="preserve">LOS OSORIO </t>
  </si>
  <si>
    <t xml:space="preserve">MOCTEZUMA PRIMERA </t>
  </si>
  <si>
    <t xml:space="preserve">LORELY VAZQUEZ ARIAS </t>
  </si>
  <si>
    <t>BENEFICIARIO 2: ALFREDO VAZQUEZ LOPEZ</t>
  </si>
  <si>
    <t>9FiqMCsZwGWMrlcn</t>
  </si>
  <si>
    <t>PAR2021-0136</t>
  </si>
  <si>
    <t xml:space="preserve">SAN FRANCISCO </t>
  </si>
  <si>
    <t xml:space="preserve">MARIA REYES HERNANDEZ PALMA </t>
  </si>
  <si>
    <t xml:space="preserve">BENEFICIARIO 2: GLORIA HERNANDEZ PALMA </t>
  </si>
  <si>
    <t>lXfqJTUbrKlKtaNb</t>
  </si>
  <si>
    <t>PAR2021-1392</t>
  </si>
  <si>
    <t xml:space="preserve">CARRETERA VECINAL PARAISO COMALCALCO </t>
  </si>
  <si>
    <t xml:space="preserve">MARIA DE LOS ANGELES ARIAS DE LA CRUZ </t>
  </si>
  <si>
    <t xml:space="preserve">BENEFICIARIO 2: ESPERANZA ANGULO DE LA CRUZ </t>
  </si>
  <si>
    <t>gAlmksTDLqjOYcbn</t>
  </si>
  <si>
    <t>PAR2021-1395</t>
  </si>
  <si>
    <t xml:space="preserve">RAFAELA </t>
  </si>
  <si>
    <t xml:space="preserve">LEYDI ELENA PEREZ DOMINGUEZ </t>
  </si>
  <si>
    <t xml:space="preserve">BENEFICIARIO 2: JORGE ALBERTO PEREZ DOMINGUEZ </t>
  </si>
  <si>
    <t>8pGdY0WPNs67cpAj</t>
  </si>
  <si>
    <t>PAR2021-2108</t>
  </si>
  <si>
    <t xml:space="preserve">SIPRIANA GERONIMO LAZARO </t>
  </si>
  <si>
    <t xml:space="preserve">BENEFICIARIO 2: PEDRO DE LA CRUZ GERONIMO </t>
  </si>
  <si>
    <t>qXr7LGt5ov4l69gS</t>
  </si>
  <si>
    <t>PAR2021-2504</t>
  </si>
  <si>
    <t>FRANCISCO MADERO SEGUNDA</t>
  </si>
  <si>
    <t>PARAISO COMALCALCO SIN NUMERO</t>
  </si>
  <si>
    <t>MARI CARMEN DOMINGUEZ HERNANDEZ</t>
  </si>
  <si>
    <t>JOSE ANTONIO DOMINGUEZ HERNANDEZ</t>
  </si>
  <si>
    <t>FRANCISCO MADERO SEGUNFDA</t>
  </si>
  <si>
    <t>mNZXvxrQ2sDr46Ji</t>
  </si>
  <si>
    <t>COM2021-2532</t>
  </si>
  <si>
    <t>EURIA</t>
  </si>
  <si>
    <t>OCCIDENTE TERCERA</t>
  </si>
  <si>
    <t>VECINAL A PARAISO</t>
  </si>
  <si>
    <t>EURIA BARILLAS VAZQUEZ</t>
  </si>
  <si>
    <t>QSnkDLDGL9iPnnFk</t>
  </si>
  <si>
    <t>COM2018-1127</t>
  </si>
  <si>
    <t>RUBEN GOMEZ RAMOS</t>
  </si>
  <si>
    <t>JUANA GONZALES CASTELLANOS</t>
  </si>
  <si>
    <t>XwGWY1Gi1dLIyeiG</t>
  </si>
  <si>
    <t>COM2021-1350</t>
  </si>
  <si>
    <t>ROSA ELECTA</t>
  </si>
  <si>
    <t>DEL CHIPILIN</t>
  </si>
  <si>
    <t>JORGE ELIAS ESCALANTE SOLDER</t>
  </si>
  <si>
    <t>JUANA DEL CARMEN PEREZ DOMINGUEZ</t>
  </si>
  <si>
    <t>JnLoX993MeqiC7Sj</t>
  </si>
  <si>
    <t>COM2021-0984</t>
  </si>
  <si>
    <t>MARCELINO</t>
  </si>
  <si>
    <t>IRMA CORDOVA TORRES</t>
  </si>
  <si>
    <t>EBENARME CORDOVA TORRRES</t>
  </si>
  <si>
    <t>GREGORIO MENDES</t>
  </si>
  <si>
    <t>mhJYg1yYrMMHsizi</t>
  </si>
  <si>
    <t>COM2021-0995</t>
  </si>
  <si>
    <t>ROMELIA</t>
  </si>
  <si>
    <t>ADRIEL GONZALEZ CASTELLANOS</t>
  </si>
  <si>
    <t>SAGRARIO CASTELLANOS GONZALEZ</t>
  </si>
  <si>
    <t>eCwEaX2q19kyLVEi</t>
  </si>
  <si>
    <t>PAR2021-0780</t>
  </si>
  <si>
    <t>MARIA DE LA LUZ</t>
  </si>
  <si>
    <t>PARAISO COMALCALCO</t>
  </si>
  <si>
    <t>LUIS EDUARDO TRINIDAD ALEJANDRO</t>
  </si>
  <si>
    <t>SANTIAGO TRINIDAD ALEJANDRO</t>
  </si>
  <si>
    <t>gtl8SbEmdxS6XWyu</t>
  </si>
  <si>
    <t>PAR2021-2116</t>
  </si>
  <si>
    <t>LOS OSORIOS</t>
  </si>
  <si>
    <t>ISAIS LOPEZ HERNANDEZ</t>
  </si>
  <si>
    <t>JUAN JOSE GOMEZ LOPEZ</t>
  </si>
  <si>
    <t>FMF4MhbVZDuphXgw</t>
  </si>
  <si>
    <t>PAR2021-2110</t>
  </si>
  <si>
    <t>MARIA DE LA CRUZ DOMINGUEZ</t>
  </si>
  <si>
    <t>ANGEL ENRIQUE GARCIA HERNANDEZ</t>
  </si>
  <si>
    <t>oo8OjO5UJwVTFnmv</t>
  </si>
  <si>
    <t>PAR2021-1958</t>
  </si>
  <si>
    <t>OFELIA RAMIREZ SANCHEZ</t>
  </si>
  <si>
    <t>MARIA DEL CARMEN HERNANDEZ RAMIREZ</t>
  </si>
  <si>
    <t>3j2REaYFmfUnDi8V</t>
  </si>
  <si>
    <t>PAR2021-1965</t>
  </si>
  <si>
    <t>BRUNILDA ARIAS IZQUIERDO</t>
  </si>
  <si>
    <t>TERESA DOMINGUEZ ARIAS</t>
  </si>
  <si>
    <t>kxlY4QMMav6An7sx</t>
  </si>
  <si>
    <t>PAR2021-1754</t>
  </si>
  <si>
    <t>OLVIA</t>
  </si>
  <si>
    <t>MOCTEZUMA SIN NUMERO</t>
  </si>
  <si>
    <t>MARIO CARRILLO ARIAS</t>
  </si>
  <si>
    <t>CECILIA CARRILLO GALMICHE</t>
  </si>
  <si>
    <t>4D9Zp2m1nn1yuq3r</t>
  </si>
  <si>
    <t>PAR2021-1778</t>
  </si>
  <si>
    <t>JIMINEZ</t>
  </si>
  <si>
    <t>YADIRA</t>
  </si>
  <si>
    <t>JALAPITA PARAISO</t>
  </si>
  <si>
    <t>MARIADEL CARMEN RODRIGUEZ JIMENEZ</t>
  </si>
  <si>
    <t>ARLENA RODRIGUEZ JIMENEZ</t>
  </si>
  <si>
    <t>B2l7LoG4uak8d94S</t>
  </si>
  <si>
    <t>PAR2021-1727</t>
  </si>
  <si>
    <t>CLAUDIA VICTORIA PEREZ CALDERON</t>
  </si>
  <si>
    <t>MABIO PEREZ LOPEZ</t>
  </si>
  <si>
    <t>Q5UlehdsFegbEUNv</t>
  </si>
  <si>
    <t>PAR2021-1723</t>
  </si>
  <si>
    <t>VIDALIA</t>
  </si>
  <si>
    <t>RAMIRO JAVIER ARJONA</t>
  </si>
  <si>
    <t>MARIBEL SANCHEZ DE LA CRUZ</t>
  </si>
  <si>
    <t>RONY SANCHEZ DE LA CRUZ</t>
  </si>
  <si>
    <t>Y9FADnb1juc3RjuJ</t>
  </si>
  <si>
    <t>COM2021-1720</t>
  </si>
  <si>
    <t>OCCIDENTE PRIMERA SECCION</t>
  </si>
  <si>
    <t>MIGUEL ALEJANDRO LEYVA RODRIGUEZ</t>
  </si>
  <si>
    <t>ELIZABETH LEYVA RODRIGUEZ</t>
  </si>
  <si>
    <t>OCCIDENTE PRIMERA SECC</t>
  </si>
  <si>
    <t>LD1xJZ2o7nNySjNe</t>
  </si>
  <si>
    <t>PAR2021-1748</t>
  </si>
  <si>
    <t>CLARA LUZ</t>
  </si>
  <si>
    <t>PRIMER CAMELLON</t>
  </si>
  <si>
    <t>DIANA DEL CARMEN PEREZ CRUZ</t>
  </si>
  <si>
    <t>HENRY PEREZ CRUZ</t>
  </si>
  <si>
    <t>iO8C8KJfGRIwH0iR</t>
  </si>
  <si>
    <t>COM2021-1709</t>
  </si>
  <si>
    <t>NORMA ALCUDIA CORDOVA</t>
  </si>
  <si>
    <t>NEREYDA ALCUDIA CORDOVA</t>
  </si>
  <si>
    <t>4LMTQrdP2fjIXRZM</t>
  </si>
  <si>
    <t>PAR2021-1521</t>
  </si>
  <si>
    <t>MARIA MENDEZ GOMEZ</t>
  </si>
  <si>
    <t>NORMA LIZA IZQUIERDO HERNANDEZ</t>
  </si>
  <si>
    <t>sdmz5eZy9iHTxoNV</t>
  </si>
  <si>
    <t>PAR2021-1529</t>
  </si>
  <si>
    <t>VICDALIA</t>
  </si>
  <si>
    <t>TOMAS CAMARA</t>
  </si>
  <si>
    <t>JOSE ANTONIO SANCHEZ</t>
  </si>
  <si>
    <t>RAFAEL DOMINGUEZ SANCHEZ</t>
  </si>
  <si>
    <t>j47QqRO2VjoDBFkA</t>
  </si>
  <si>
    <t>COM2021-1580</t>
  </si>
  <si>
    <t>FRANCISCA ASUNCION</t>
  </si>
  <si>
    <t>RENAN GARCIA FUENTES</t>
  </si>
  <si>
    <t>SUEMY CRISTHELL GARCIA GARCIA</t>
  </si>
  <si>
    <t>zyOjRztNHB9NAO3z</t>
  </si>
  <si>
    <t>PAR2021-0164</t>
  </si>
  <si>
    <t>LOS HERNANDEZ</t>
  </si>
  <si>
    <t>MANUEL HERNANDEZ SANCHEZ</t>
  </si>
  <si>
    <t>DIANA DEL CARMEN HERNANDEZ TRINIDAD</t>
  </si>
  <si>
    <t>FEYW66UYhx8GPdks</t>
  </si>
  <si>
    <t>COM2021-0132</t>
  </si>
  <si>
    <t>PRIMA</t>
  </si>
  <si>
    <t xml:space="preserve">OCCIDENTE </t>
  </si>
  <si>
    <t>zSZ9H7oLJbMylpRO</t>
  </si>
  <si>
    <t>COM2021-0516</t>
  </si>
  <si>
    <t>DALIA OLAN ARELLANO</t>
  </si>
  <si>
    <t>JESUS IGNACIO OCHOA ALBERTO</t>
  </si>
  <si>
    <t>qkJpA2UCg9KNlCTe</t>
  </si>
  <si>
    <t>COM2021-0529</t>
  </si>
  <si>
    <t>GUADALUPE DOMINGUEZ RICARDEZ</t>
  </si>
  <si>
    <t>BLADIMIR DOMINGUEZ FUENTEZ</t>
  </si>
  <si>
    <t>c8DX1VCTUsBnxcmC</t>
  </si>
  <si>
    <t>PAR2021-0575</t>
  </si>
  <si>
    <t>CANTORAL</t>
  </si>
  <si>
    <t>BENJAMIN PEREZ JAVIER</t>
  </si>
  <si>
    <t>BENJAMIN PEREZ PEREZ</t>
  </si>
  <si>
    <t>L9cn5YyDG7YIbxIo</t>
  </si>
  <si>
    <t>COM2021-0508</t>
  </si>
  <si>
    <t>EL MEJORAL</t>
  </si>
  <si>
    <t>CAMINO VIEJO</t>
  </si>
  <si>
    <t>VERONICA ZAPATA NARANJO</t>
  </si>
  <si>
    <t>SEBASTIAN ARIAS DENIS</t>
  </si>
  <si>
    <t>MEJORAL</t>
  </si>
  <si>
    <t>k86CgcdOayj83Odt</t>
  </si>
  <si>
    <t>COM2021-0599</t>
  </si>
  <si>
    <t>TADEO</t>
  </si>
  <si>
    <t>ELDA MARIA</t>
  </si>
  <si>
    <t>JOSE MANUEL OROPEZA CERVANTES</t>
  </si>
  <si>
    <t>ERICK GARCIA DE LA CRUZ</t>
  </si>
  <si>
    <t>qQ3WWobJ4UGjSwYV</t>
  </si>
  <si>
    <t>PAR2021-0349</t>
  </si>
  <si>
    <t>GERARDO PEREZ GIMENEZ</t>
  </si>
  <si>
    <t>LEYDI PEREZ JIMENEZ</t>
  </si>
  <si>
    <t>BSnjfydd25758aSJ</t>
  </si>
  <si>
    <t>PAR2021-0370</t>
  </si>
  <si>
    <t>MADERO PRIMERA</t>
  </si>
  <si>
    <t>BARTOLA DEL CARMEN DOMINGUEZ DE LA CRUZ</t>
  </si>
  <si>
    <t>SERGIO DOMINGUEZ DE LA CRUZ</t>
  </si>
  <si>
    <t>nEgB98XRV7kgAXOK</t>
  </si>
  <si>
    <t>PAR2021-0367</t>
  </si>
  <si>
    <t>SILVERIO</t>
  </si>
  <si>
    <t>MARIZA OTILIA JIMENEZ DE LA CRUZ</t>
  </si>
  <si>
    <t>MARIZA CASTELLANOS JIMENEZ</t>
  </si>
  <si>
    <t>EPPamHGJ4olOdy4Z</t>
  </si>
  <si>
    <t>PAR2021-0373</t>
  </si>
  <si>
    <t>ELIO</t>
  </si>
  <si>
    <t>CLARICE CASTELLANOS JAVIER</t>
  </si>
  <si>
    <t>TERESA DE JESUS DE LA CRUZ CASTELLANOS</t>
  </si>
  <si>
    <t>YduPkaOrBoRxkPXH</t>
  </si>
  <si>
    <t>PAR2021-0323</t>
  </si>
  <si>
    <t>MAGALI DOMINGUEZ DOMINGUEZ</t>
  </si>
  <si>
    <t>JORGE LUIS DE DIOS DOMINGUEZ</t>
  </si>
  <si>
    <t>yRW48HrKRSbYDDTW</t>
  </si>
  <si>
    <t>PAR2021-0377</t>
  </si>
  <si>
    <t>JORAN</t>
  </si>
  <si>
    <t>BERNARDO SANCHEZ PEREZ</t>
  </si>
  <si>
    <t>DEISI DE LA CRUZ HERRERA</t>
  </si>
  <si>
    <t>jRPsA57u0iv2t78T</t>
  </si>
  <si>
    <t>PAR2021-1757</t>
  </si>
  <si>
    <t xml:space="preserve">OYOSA </t>
  </si>
  <si>
    <t xml:space="preserve">CARRETERA VECINAL PARAISO - COMALCALCO </t>
  </si>
  <si>
    <t xml:space="preserve">MARCO ANTONIO DOMINGUEZ OYOSA </t>
  </si>
  <si>
    <t>BENEFICIARIO 2: ASUNCION BARTOLA DOMINGUEZ OYOSA</t>
  </si>
  <si>
    <t>L1AZ27POSTmVFrPF</t>
  </si>
  <si>
    <t>PAR2021-0500</t>
  </si>
  <si>
    <t>CARRETERA A HORMIGUERO SIN NUMERO</t>
  </si>
  <si>
    <t>MOCTEZUMA</t>
  </si>
  <si>
    <t>MANUELA HERNANDEZ ANGULO</t>
  </si>
  <si>
    <t xml:space="preserve">MOCTEZUMA </t>
  </si>
  <si>
    <t>HK9baJf51jcPZyZn</t>
  </si>
  <si>
    <t>PAR2020-1901</t>
  </si>
  <si>
    <t>HOROCIO</t>
  </si>
  <si>
    <t>CARRETERA AL HORMIGUERO</t>
  </si>
  <si>
    <t>MARILET IZQUIERDO ARIAS</t>
  </si>
  <si>
    <t>BENEFICIARIO 2: ALEXIS JAHIR IZQUIERDO ARIAS</t>
  </si>
  <si>
    <t>fWSQU9KprHCTMzIR</t>
  </si>
  <si>
    <t>PAR2021-0322</t>
  </si>
  <si>
    <t xml:space="preserve">TRINIDAD </t>
  </si>
  <si>
    <t>LUIS COMINGUEZ VARGAS</t>
  </si>
  <si>
    <t>FABIAN IZQUIERDO ARIAS</t>
  </si>
  <si>
    <t>BENEFICIARIO 2: VERONICA TRINIDAD MARTINEZ</t>
  </si>
  <si>
    <t>TbwZYbsdfOH2AcPP</t>
  </si>
  <si>
    <t>PAR2021-0320</t>
  </si>
  <si>
    <t>CALLE ISAC DOMINGUEZ HERNANDEZ</t>
  </si>
  <si>
    <t>ELIZABETH GOMEZ GOMEZ</t>
  </si>
  <si>
    <t>BENEFICIARIO 2: MONICA IZQUIERDO GOMEZ</t>
  </si>
  <si>
    <t>GvFn2WNtx4SXhEip</t>
  </si>
  <si>
    <t>PAR2021-0375</t>
  </si>
  <si>
    <t>MELIDA</t>
  </si>
  <si>
    <t>CALLE ARTURO PEREZ FLORES SIN NUMERO</t>
  </si>
  <si>
    <t>JESUS PEREZ HERNANDEZ</t>
  </si>
  <si>
    <t>BENEFICIARIO 2: HIJINIO PEREZ HERNANDEZ</t>
  </si>
  <si>
    <t>1DuLmH6zvCo0cRBW</t>
  </si>
  <si>
    <t>PAR2021-1708</t>
  </si>
  <si>
    <t>LEYSI</t>
  </si>
  <si>
    <t xml:space="preserve">CARRETERA VECINAL RAMIRO JAVIER ARJONA </t>
  </si>
  <si>
    <t xml:space="preserve">LESVIA GLORES ALEJANDRO </t>
  </si>
  <si>
    <t>BENEFICIARIO 2: REMIJIO DE DIOS JIMENEZ</t>
  </si>
  <si>
    <t>CfDcQY3kRRMWqzut</t>
  </si>
  <si>
    <t>PAR2021-1180</t>
  </si>
  <si>
    <t>MIRIAN</t>
  </si>
  <si>
    <t>CALLE HUACHINANGO MANZANA 13 LOTE 8</t>
  </si>
  <si>
    <t>JOSE ALBERTO MOLINA ALCOCER</t>
  </si>
  <si>
    <t>BENEFICIARIO 2: ERIKA MOLINA ALCOCER</t>
  </si>
  <si>
    <t>r60s2QnjzApsZUvS</t>
  </si>
  <si>
    <t>PAR2020-1937</t>
  </si>
  <si>
    <t>GABRIELA GONZALEZ LOPEZ</t>
  </si>
  <si>
    <t>BENEFICIARIO 2: HENRY SEBASTIAN PEREZ CORDOVA</t>
  </si>
  <si>
    <t>qsLBIx03zAlN2FQS</t>
  </si>
  <si>
    <t>PAR2021-1564</t>
  </si>
  <si>
    <t>CARRETERA ZARAGOZA SIN NUMERO</t>
  </si>
  <si>
    <t>CANDELARIA JAVIER CRUZ</t>
  </si>
  <si>
    <t>UJir66EW6m52Kjys</t>
  </si>
  <si>
    <t>PAR2021-0748</t>
  </si>
  <si>
    <t>BERNARDO PEREZ DE LA CRUZ</t>
  </si>
  <si>
    <t>BENEFICIARIO 2: BERNARDO ADRIAN PEREZ AVALOS</t>
  </si>
  <si>
    <t>HAXTMDElekU4GuKK</t>
  </si>
  <si>
    <t>PAR2021-0965</t>
  </si>
  <si>
    <t>MARIA VIRGINIA</t>
  </si>
  <si>
    <t>BENEFICIARIO 2: GREGORIO MENDEZ PRIMERA SECCION</t>
  </si>
  <si>
    <t>FA8hQPxsambXMKdp</t>
  </si>
  <si>
    <t>PAR2021-1508</t>
  </si>
  <si>
    <t xml:space="preserve"> DE LA CRUZ</t>
  </si>
  <si>
    <t>JOSE ANGEL IZQUIERDO</t>
  </si>
  <si>
    <t>FRANCISCO I MADERO PRIMERA SECCION</t>
  </si>
  <si>
    <t>MARIA CONSUELO HERRERA DOMINGUEZ</t>
  </si>
  <si>
    <t>MCJLWbDcND1ivkmv</t>
  </si>
  <si>
    <t>CAR2021-0658</t>
  </si>
  <si>
    <t>CHE</t>
  </si>
  <si>
    <t>COLONIA VAQUEIROS SEGUNDA CALLE</t>
  </si>
  <si>
    <t>ENTRE PRIMERA Y SEGUNDA CALLE</t>
  </si>
  <si>
    <t>HECTOR MARTINEZ MARGALLIS</t>
  </si>
  <si>
    <t>BENEFICIARIO 2: MONICA ALLEJANDRA MARTINEZ CHE</t>
  </si>
  <si>
    <t xml:space="preserve">RUTA 8 M </t>
  </si>
  <si>
    <t>lQ29RE5VsVq0ghEk</t>
  </si>
  <si>
    <t>CAR2021-1493</t>
  </si>
  <si>
    <t xml:space="preserve">CONTRERAS </t>
  </si>
  <si>
    <t>CARRETERA A SANTA ROSALIA NORTE 10</t>
  </si>
  <si>
    <t>ADELAIDA GERONIMO CONTRERAS</t>
  </si>
  <si>
    <t>BENEFICIARIO 2: ADRIANA GERONIMO CONTRERAS</t>
  </si>
  <si>
    <t>dJD6SVuobwAFxQeu</t>
  </si>
  <si>
    <t>CAR2021-5030</t>
  </si>
  <si>
    <t>MAGALY</t>
  </si>
  <si>
    <t>CALLE DE LA TELESECUNDARIA SIN NOMBRE</t>
  </si>
  <si>
    <t xml:space="preserve"> ONCE DE FEBRERO COLONIA PLAYITA</t>
  </si>
  <si>
    <t>MARIA CRUZ COLORADO MENDEZ</t>
  </si>
  <si>
    <t>BENEFICIARIO 2: JAIME RAMOS COLORADO</t>
  </si>
  <si>
    <t>POBLADO ONCE DE FEBRERO COLONIA PLAYITA</t>
  </si>
  <si>
    <t>UbynBCJUDcLv0BIH</t>
  </si>
  <si>
    <t>CAR2021-1034</t>
  </si>
  <si>
    <t>CALLE  RIGOBERTO SOLIS GOMEZ</t>
  </si>
  <si>
    <t>ESQUINA  JOSE CEJA JIMENEZ</t>
  </si>
  <si>
    <t>JOSE ANTONIO DE LA CRUZ MENDOZA</t>
  </si>
  <si>
    <t>BENEFICIARIO 2: ANTONIO DE LA CRUZ TORRES</t>
  </si>
  <si>
    <t>eM72YWYwWB7ivXVW</t>
  </si>
  <si>
    <t>CAR2021-0299</t>
  </si>
  <si>
    <t>CALLE JOSE CEJA JIMENEZ SIN NUMERO</t>
  </si>
  <si>
    <t>MARIA DEL CARMENA ALAVEZ RAMIREZ</t>
  </si>
  <si>
    <t>BENEFICIARIO 2: SHERLIN DEL CARMEN HERNANDEZ ALAVEZ</t>
  </si>
  <si>
    <t>d7Y4BLUwx90dXecL</t>
  </si>
  <si>
    <t>CAR2021-1033</t>
  </si>
  <si>
    <t>CALLE FELICITAS JIMENEZ GOMEZ</t>
  </si>
  <si>
    <t>ORALIA MENDOZA AGUILAR</t>
  </si>
  <si>
    <t>BENEFICIARIO 2: MISLEIDY HERNANDEZ MENDOZA</t>
  </si>
  <si>
    <t>oooEP3xd8o2UnbRx</t>
  </si>
  <si>
    <t>CAR2021-1054</t>
  </si>
  <si>
    <t>YESENIA</t>
  </si>
  <si>
    <t>CARRETERA PRINCIPAL SANTA ROSA A TULIPAN</t>
  </si>
  <si>
    <t>BLANCA YESENIA LEON LOPEZ</t>
  </si>
  <si>
    <t>BENEFICIARIO 2: ENOC IVAN OLAN LEON</t>
  </si>
  <si>
    <t>YaIgQfJ9yWNa7GGy</t>
  </si>
  <si>
    <t>CAR2021-4838</t>
  </si>
  <si>
    <t>ANA LUISA</t>
  </si>
  <si>
    <t>LOURDES PERALTA SASTRE</t>
  </si>
  <si>
    <t>BENEFICIARIO 2: ELIZABETH PERALTA JERONIMO</t>
  </si>
  <si>
    <t>kxGq37Z5SA4pTtw2</t>
  </si>
  <si>
    <t>CAR2021-1080</t>
  </si>
  <si>
    <t>CARRETERA FEDERAL CARDENAS A COMALCALCO</t>
  </si>
  <si>
    <t>ONCE DE FEBRERO</t>
  </si>
  <si>
    <t>OLGA LIDIA CALDERON JIMENEZ</t>
  </si>
  <si>
    <t>BENEFICIARIO 2: MARIA JESUS LOPEZ GARCIA</t>
  </si>
  <si>
    <t>F8AvnWsZfb3K49tx</t>
  </si>
  <si>
    <t>CAR2021-1243</t>
  </si>
  <si>
    <t>JONATAN</t>
  </si>
  <si>
    <t>CALLE EMILIANO ZAPATASIN NUMERO</t>
  </si>
  <si>
    <t>ERCILIA AREAS DE LA CRUZ</t>
  </si>
  <si>
    <t>BENEFICIARIO 2:JONATAN DE LA CRUZ AREAS</t>
  </si>
  <si>
    <t>nnGtRlxi5vizRQdQ</t>
  </si>
  <si>
    <t>CAR2021-4479</t>
  </si>
  <si>
    <t>LUZ DEL ALBA</t>
  </si>
  <si>
    <t>CALLE LAS VIBORAS DEPARTAMENTO 3</t>
  </si>
  <si>
    <t>JOBANY DOMINGUEZ NARANJO</t>
  </si>
  <si>
    <t>BENEFICIARIO 2:LUIS GERARDO DE LA CRUZ LOPEZ</t>
  </si>
  <si>
    <t>ipWRr8AyTeEnSr3i</t>
  </si>
  <si>
    <t>CAR2021-5201</t>
  </si>
  <si>
    <t>ARTURO</t>
  </si>
  <si>
    <t>CARRETERA A LIBERTAD SIN NUMERO</t>
  </si>
  <si>
    <t xml:space="preserve">EL TULAR </t>
  </si>
  <si>
    <t>MERCEDES CORDOVA NARANJO</t>
  </si>
  <si>
    <t>BENEFICIARIO 2: JORGE ARTURO HERNANDEZ CORDOVA</t>
  </si>
  <si>
    <t>wq6kkZHHIXwFNVPG</t>
  </si>
  <si>
    <t>CAR2021-5205</t>
  </si>
  <si>
    <t>CARRETERA TULIPAN A LIBERTAD SIN  NUMERO</t>
  </si>
  <si>
    <t>ADELA NARANJO BAUTISTA</t>
  </si>
  <si>
    <t>BENEFICARIO 2: INGRIT ALEJANDRA GARCIA NARANJO</t>
  </si>
  <si>
    <t>8mbWUnWdtDha9Ce3</t>
  </si>
  <si>
    <t>CAR2021-5203</t>
  </si>
  <si>
    <t>ENTRADA LA PERA SIN NUMERO</t>
  </si>
  <si>
    <t>SERGIO ESTEBAN PEREZ</t>
  </si>
  <si>
    <t>BENEFICIARIO 2: ANA CECILIA ESTEBAN PEREZ</t>
  </si>
  <si>
    <t>51F3TGOPXj7t2VNa</t>
  </si>
  <si>
    <t>CAR2021-1213</t>
  </si>
  <si>
    <t>CRISALIA DEL CARMEN PEREZ SANCHEZ</t>
  </si>
  <si>
    <t>BENEFICIARIO 2: QUINTIN MORALES CRUZ</t>
  </si>
  <si>
    <t>4pSXXsbhmvdnK9Lz</t>
  </si>
  <si>
    <t>CAR2021-1622</t>
  </si>
  <si>
    <t>COLONIA EL PRINCIPIO SIN NUMERO</t>
  </si>
  <si>
    <t>SERGIO DANIEL JUAREZ MONTIEL</t>
  </si>
  <si>
    <t>BENEFICIARIO 2: ROY ALEJANDRO JUAREZ MONTIEL</t>
  </si>
  <si>
    <t>KM34oP0qQrnZMp6B</t>
  </si>
  <si>
    <t>CAR2021-1621</t>
  </si>
  <si>
    <t>ESAU</t>
  </si>
  <si>
    <t>HERMINIO SANCHEZ JIMENEZ</t>
  </si>
  <si>
    <t>BENEFICIARIO 2: ROSALBA SANCHEZ JIMENEZ</t>
  </si>
  <si>
    <t>bMkOhEZ4Y6tHXjYp</t>
  </si>
  <si>
    <t>CAR2021-0616</t>
  </si>
  <si>
    <t>DINA</t>
  </si>
  <si>
    <t xml:space="preserve">MARIA TRINIDAD HERNANDEZ PEREZ </t>
  </si>
  <si>
    <t>BENEFICIARIO 2: MARIA DEL CARMEN HERNANDEZ RAMOS</t>
  </si>
  <si>
    <t>WQqCaSVH7rJoYFgR</t>
  </si>
  <si>
    <t>CAR2021-0624</t>
  </si>
  <si>
    <t>VIRGILIO</t>
  </si>
  <si>
    <t>CARRETERA A LIBERTAD CUARTAT SECCION</t>
  </si>
  <si>
    <t>TEODORA SANCHEZ</t>
  </si>
  <si>
    <t>BENEFICIARIO 2: RODOLFO SUAREZ SANCHEZ</t>
  </si>
  <si>
    <t>6z93iJSFjTesc4zb</t>
  </si>
  <si>
    <t>CAR2021-0605</t>
  </si>
  <si>
    <t>FREDIC</t>
  </si>
  <si>
    <t>CARRETERA A LIBERTAD</t>
  </si>
  <si>
    <t>BARRIO POBRE</t>
  </si>
  <si>
    <t>MANUELA MARTINEZ PEREZ</t>
  </si>
  <si>
    <t>BENEFICIARIO 2: JOSE JAVIER MARTINEZ</t>
  </si>
  <si>
    <t>r5ZmjtnG6s542rzB</t>
  </si>
  <si>
    <t>CAR2021-0679</t>
  </si>
  <si>
    <t>PRIMERA CALLE DE LIBERTAD</t>
  </si>
  <si>
    <t>NICOLAS JIMENEZ RAMIREZ</t>
  </si>
  <si>
    <t>BENEFICIARIO 2: CLARA RODRIGUEZ VELAZQUEZ</t>
  </si>
  <si>
    <t>MfjIXZlp1L0tgSlB</t>
  </si>
  <si>
    <t>CAR2021-0829</t>
  </si>
  <si>
    <t>CALLE UNO ENTRADA DE LA BIBLIOTECA</t>
  </si>
  <si>
    <t>LIBERTAD TERCERA SECCION MONTE GRANDE</t>
  </si>
  <si>
    <t>ROSA DOMINGUEZ LOPEZ</t>
  </si>
  <si>
    <t>BENEFICIARIO 2: SELENE PEREZ DOMINGUEZ</t>
  </si>
  <si>
    <t>G0XrLLaECJLtGfQO</t>
  </si>
  <si>
    <t>CAR2021-0833</t>
  </si>
  <si>
    <t>CALLE DEL TEMPLO SIN NOMBRE</t>
  </si>
  <si>
    <t>GAMALIEL DE LA CRUZ MENDEZ</t>
  </si>
  <si>
    <t>BENEFICIARIO 2: DIANA PATRICIA PONS DE LA CRUZ</t>
  </si>
  <si>
    <t>9rH0cqmyIPoUsAAQ</t>
  </si>
  <si>
    <t>CAR2021-0439</t>
  </si>
  <si>
    <t>CALLE MIGUEL TORRES NUMERO 4</t>
  </si>
  <si>
    <t>NATALIO LIBERTAD GARCIA MADRIGAL</t>
  </si>
  <si>
    <t>BENEFICIARIO 2: OSCAR GARCIA MADRIGAL</t>
  </si>
  <si>
    <t>DlzESfLTJrKzdZLx</t>
  </si>
  <si>
    <t>CAR2021-0871</t>
  </si>
  <si>
    <t>OBANDO</t>
  </si>
  <si>
    <t>RUBEN</t>
  </si>
  <si>
    <t xml:space="preserve">CARRETERA A LA ARENA </t>
  </si>
  <si>
    <t>ANTONIA DIAZ DE LA CRUZ</t>
  </si>
  <si>
    <t>BENEFICIARIO 2: EDWIN ALEXANDER JIMENEZ DIAZ</t>
  </si>
  <si>
    <t>8xzkxYKTHc67NwOb</t>
  </si>
  <si>
    <t>CAR2021-1424</t>
  </si>
  <si>
    <t>CARRETERA SANTA ROSA A TULIPAN</t>
  </si>
  <si>
    <t>RIO SECO PRIMERA SECCION</t>
  </si>
  <si>
    <t>ELDA ALICIA HERNANDEZ TORRES</t>
  </si>
  <si>
    <t>BENEFICIARIO 2: LAURA DARVINIA VAZQUEZ HERNANDEZ</t>
  </si>
  <si>
    <t>2LObYu3GHDPjWnXn</t>
  </si>
  <si>
    <t>CAR2021-1430</t>
  </si>
  <si>
    <t>CARRETERA INTERCAMBIO A TULIPAN</t>
  </si>
  <si>
    <t>BERTHA LILA LOPEZ GARCIA</t>
  </si>
  <si>
    <t>BENEFICIARIO 2: ELENA LOPEZ GARCIA</t>
  </si>
  <si>
    <t>eo5hnZotBhfS6Ixo</t>
  </si>
  <si>
    <t>CAR2021-0081</t>
  </si>
  <si>
    <t>OVIDIO</t>
  </si>
  <si>
    <t>ENTRADA EL MARIN POR LA GASERA</t>
  </si>
  <si>
    <t>ABIMAEL HERNANDEZ DOMINGUEZ</t>
  </si>
  <si>
    <t>BENEFICIARIO 2: EBER HERNANDEZ IZQUIERDO</t>
  </si>
  <si>
    <t>FzwqpCoYqY968BSM</t>
  </si>
  <si>
    <t>CAR2021-0235</t>
  </si>
  <si>
    <t>ANDREA IMELDA</t>
  </si>
  <si>
    <t xml:space="preserve">ENTRADA LOS MULATOS </t>
  </si>
  <si>
    <t>ORIENTE SEXTA SECCION</t>
  </si>
  <si>
    <t>RUBICEL ESCALANTE LOPEZ</t>
  </si>
  <si>
    <t>BENEFICIARIO 2: RUBICEL ESCALANTE MARTINEZ</t>
  </si>
  <si>
    <t>0unfO3Dv3y5sWxqj</t>
  </si>
  <si>
    <t>CAR2021-0261</t>
  </si>
  <si>
    <t>MIGUEL ANGEL GARCIA GARCIA</t>
  </si>
  <si>
    <t>BENEFICIARIO 2:MARLENE GARCIA GARCIA</t>
  </si>
  <si>
    <t>4ZuRb1zkJmVl10zX</t>
  </si>
  <si>
    <t>CAR2021-0617</t>
  </si>
  <si>
    <t>JOSE DE LA LUZ</t>
  </si>
  <si>
    <t>ENTRADA EL MANGAL</t>
  </si>
  <si>
    <t>EDUARDO MONTEJO LOPEZ</t>
  </si>
  <si>
    <t xml:space="preserve">BENEFICIARIO 2: CANDELARIA MONTEJO LOPEZ </t>
  </si>
  <si>
    <t>B1YYRrEp6EcSNMkv</t>
  </si>
  <si>
    <t>CAR2021-0247</t>
  </si>
  <si>
    <t>MARIA DE LOURDES GOMEZ JIMENEZ</t>
  </si>
  <si>
    <t>BENEFICIARIO 2: ELIT JOVANY VIVAS GOMEZ</t>
  </si>
  <si>
    <t>23TKzySzDc4DygeA</t>
  </si>
  <si>
    <t>CAR2021-2619</t>
  </si>
  <si>
    <t>CARRETERA A LA PASADITA</t>
  </si>
  <si>
    <t>ORIENTE CUARTA SECCION</t>
  </si>
  <si>
    <t>CARLO MARIO MIRANDA SUAREZ</t>
  </si>
  <si>
    <t>BENEFICIARIO 2: ESTHER HERNANDEZ RAMIREZ</t>
  </si>
  <si>
    <t>2sUhnKDlhaKTw4tk</t>
  </si>
  <si>
    <t>CAR2021-0099</t>
  </si>
  <si>
    <t>ELIOENA</t>
  </si>
  <si>
    <t>CARRETERA FEDERAL COMALCACO CARDENAS</t>
  </si>
  <si>
    <t>ORIENTE QUINTA SECCION</t>
  </si>
  <si>
    <t>GLADIOLA FUENTES MARTINEZ</t>
  </si>
  <si>
    <t>BENEFICIARIO 2: AMINTA CORDOVA DE LA FUENTE</t>
  </si>
  <si>
    <t>HWjllDmQY9OccZ8S</t>
  </si>
  <si>
    <t>CAR2021-0800</t>
  </si>
  <si>
    <t>NOEMI</t>
  </si>
  <si>
    <t>VICENTE VAZQUEZ DOMINGUEZ</t>
  </si>
  <si>
    <t>BENEFICIARIO 2: CYNTHIA CASTILLO OVANDO</t>
  </si>
  <si>
    <t>xAQOQK0d4yFpTb0d</t>
  </si>
  <si>
    <t>CAR2021-1152</t>
  </si>
  <si>
    <t>MAYELI</t>
  </si>
  <si>
    <t>CARRETERA VECINAL A TULIPAN</t>
  </si>
  <si>
    <t>SUR PRIMERA SECCION</t>
  </si>
  <si>
    <t>MARIA DE LOS ANGELES HERNANDEZ IZQUIERDO</t>
  </si>
  <si>
    <t>BENEFICIARIO 2: NATANAEL LEYVA IZQUIEDO</t>
  </si>
  <si>
    <t>oUxJ9dZMjp3BclKG</t>
  </si>
  <si>
    <t>CAR2021-0802</t>
  </si>
  <si>
    <t>SARA HERNANDEZ DE LA CRUZ</t>
  </si>
  <si>
    <t>BENEFICIARIO 2: ESMERALDA HERNANDEZ MENDEZ</t>
  </si>
  <si>
    <t>dBXxXM4lAm4PMf47</t>
  </si>
  <si>
    <t>CAR2021-0672</t>
  </si>
  <si>
    <t>SUR QUINTA SECCION</t>
  </si>
  <si>
    <t>ROSA MARIA ARIAS HERRERA</t>
  </si>
  <si>
    <t>BENEFICIARIO 2: MELANI AIDE ARIAS HERRERA</t>
  </si>
  <si>
    <t>3dV5Tf507T2RY0Kd</t>
  </si>
  <si>
    <t>CAR2021-0644</t>
  </si>
  <si>
    <t>CLARA ESTHER</t>
  </si>
  <si>
    <t>MARIA ASUNCION OSORIO DE LA CRUZ</t>
  </si>
  <si>
    <t>BENEFICIARIO 2: CINDY CRISTINA ARIAS OSORIO</t>
  </si>
  <si>
    <t>AcvO8I4ivpZLmoJJ</t>
  </si>
  <si>
    <t>CAR2021-0634</t>
  </si>
  <si>
    <t>RAFAIN ESCALANTE HERNANDEZ</t>
  </si>
  <si>
    <t>BENEFICIARIO 2: ABEL ESCALANTE MONTEJO</t>
  </si>
  <si>
    <t>Ojew0S6VQ0Wakl0S</t>
  </si>
  <si>
    <t>CAR2021-0466</t>
  </si>
  <si>
    <t>CARRETERA A LA TRINIDAD SIN NUMERO</t>
  </si>
  <si>
    <t>SUR SEGUNDA SECCION</t>
  </si>
  <si>
    <t>VICTOR MANUEL HERNANDEZ HERNANDEZ</t>
  </si>
  <si>
    <t>BENEFICIARIO 2: MARIBEL LOPEZ MIRANDA</t>
  </si>
  <si>
    <t>b3nLkDGEjXlEuIx7</t>
  </si>
  <si>
    <t>CAR2021-0459</t>
  </si>
  <si>
    <t>LARISSA</t>
  </si>
  <si>
    <t>JESUS VALENZUELA CARRASCO</t>
  </si>
  <si>
    <t>BENEFICIARIO 2: YOLIDAVEY CORDOVA ESCALANTE</t>
  </si>
  <si>
    <t>Txt8ZdH8MA6WgzKU</t>
  </si>
  <si>
    <t>CAR2021-0608</t>
  </si>
  <si>
    <t>TIQUET</t>
  </si>
  <si>
    <t>ENTRADA DEL KINDER</t>
  </si>
  <si>
    <t>URIAS GARCIA MARTINEZ</t>
  </si>
  <si>
    <t>BENEFICIARIO 2: JORGE MORENO GONZALEZ</t>
  </si>
  <si>
    <t>Z</t>
  </si>
  <si>
    <t>GKWq4KUCNyd2L0GU</t>
  </si>
  <si>
    <t>CAR2021-0492</t>
  </si>
  <si>
    <t>GENEROSA RABANALES MENDEZ</t>
  </si>
  <si>
    <t>BENEFICIARIO 2: BRAULIO ARIAS RABANALES</t>
  </si>
  <si>
    <t>oVQAjBBMpJbaJGmu</t>
  </si>
  <si>
    <t>CAR2021-0462</t>
  </si>
  <si>
    <t>ALEGRIA</t>
  </si>
  <si>
    <t>NUBIA</t>
  </si>
  <si>
    <t>WILLIANS ALEGRIA PULIDO</t>
  </si>
  <si>
    <t>BENEFICIARIO 2: JULIO CESAR RUIZ MORALES</t>
  </si>
  <si>
    <t>QxviAxGvvhEgmyjS</t>
  </si>
  <si>
    <t>CAR2021-0665</t>
  </si>
  <si>
    <t>LUCIO</t>
  </si>
  <si>
    <t>CARRETERA PRINCIPAL ENTRADA DE LA ESCUELA</t>
  </si>
  <si>
    <t>RIO SECO TERCERA SECCION</t>
  </si>
  <si>
    <t>GUADALUPE JIMENEZ GARCIA</t>
  </si>
  <si>
    <t>BENEFICIARIO 2: JUAN PABLO GARCIA JIMENEZ</t>
  </si>
  <si>
    <t>iwbyhQ4rQguWuXb3</t>
  </si>
  <si>
    <t>CAR2021-0664</t>
  </si>
  <si>
    <t>ROSA NORMKA</t>
  </si>
  <si>
    <t>LUIS GUSTAVOALCOCER GARCIA</t>
  </si>
  <si>
    <t>BENEFICIARIO 2: ROSA ISELA GARCIA RAMIREZ</t>
  </si>
  <si>
    <t>e1k14iv80me2ZIQH</t>
  </si>
  <si>
    <t>CAR2021-0666</t>
  </si>
  <si>
    <t>CORTAZAR</t>
  </si>
  <si>
    <t>BARTOLA MONTEJO CORTAZAR</t>
  </si>
  <si>
    <t>BENEFICIARIO 2: PEDRO GARCIA GARCIA</t>
  </si>
  <si>
    <t>FCAhgZy9aAtFo7mj</t>
  </si>
  <si>
    <t>CAR2021-0866</t>
  </si>
  <si>
    <t>CARRETERA CARDENAS COMALCALCO</t>
  </si>
  <si>
    <t xml:space="preserve">HIDALGO SEGUNDA SECCION B LA NATIVIDAD </t>
  </si>
  <si>
    <t>DANIEL GARCIA GARCIA</t>
  </si>
  <si>
    <t>BENEFICIARIO 2:CELENE HERNANDEZ LAZARO</t>
  </si>
  <si>
    <t>HIDALGO SEGUNDA SECCION B LA NATIVIDAD</t>
  </si>
  <si>
    <t>GQDzGRLjQHTmOcok</t>
  </si>
  <si>
    <t>CAR2021-1051</t>
  </si>
  <si>
    <t xml:space="preserve">URBINA </t>
  </si>
  <si>
    <t>CARRETERA CARDENAS COMALCALCO KILOMETRO 124</t>
  </si>
  <si>
    <t>MARIA CONCEPCION BOLAINA CANO</t>
  </si>
  <si>
    <t>BENEFICIARIO 2: ADRIAN URBINA BOLAINA</t>
  </si>
  <si>
    <t>wO0ToQctwb9N4KhW</t>
  </si>
  <si>
    <t>CAR2021-1210</t>
  </si>
  <si>
    <t>MARTHA MARIA</t>
  </si>
  <si>
    <t>CARRETERA TULIPAN RIO SECO</t>
  </si>
  <si>
    <t>REYNA GOMEZ SANCHEZ</t>
  </si>
  <si>
    <t>BENEFICIARIO 2: PEDRO GOMEZ SANCHEZ</t>
  </si>
  <si>
    <t>P2keMRGAArksenki</t>
  </si>
  <si>
    <t>CAR2021-1164</t>
  </si>
  <si>
    <t>CARRETERA VECINAL COMALCALCO TULIPAN</t>
  </si>
  <si>
    <t>MAYELIA ARIAS JIMENEZ</t>
  </si>
  <si>
    <t>BENEFICIARIO 2: GUADALUPE ARIAS JIMENEZ</t>
  </si>
  <si>
    <t>Sa9KdHSW6ubgMDMh</t>
  </si>
  <si>
    <t>CAR2021-0685</t>
  </si>
  <si>
    <t xml:space="preserve">ELI </t>
  </si>
  <si>
    <t>NOE LOPEZ OLAN</t>
  </si>
  <si>
    <t>BENEFICIARIO 2:NOEMI LOPEZ SANTOS</t>
  </si>
  <si>
    <t>9lfnBKS5H9WfhLxo</t>
  </si>
  <si>
    <t>CAR2021-0495</t>
  </si>
  <si>
    <t>MARIA DEL SOCORRO</t>
  </si>
  <si>
    <t>OSWALDO JIMENEZ ARIAS</t>
  </si>
  <si>
    <t>BENEFICIARIO 2: ERNESTO JIMENEZ ARIAS</t>
  </si>
  <si>
    <t>Ne9CUK0FWBMLaST3</t>
  </si>
  <si>
    <t>CAR2021-0460</t>
  </si>
  <si>
    <t xml:space="preserve">TIQUET </t>
  </si>
  <si>
    <t>CALLE PRINCIPAL DEL CENTRO DE SALUD</t>
  </si>
  <si>
    <t>LETICIA MENDEZ GOMEZ</t>
  </si>
  <si>
    <t>BENEFICIARIO 2: GABRIELA CALDERON TIQUET</t>
  </si>
  <si>
    <t>ONZnX0lAL2X1LjMc</t>
  </si>
  <si>
    <t>CAR2021-0461</t>
  </si>
  <si>
    <t>SUJEY</t>
  </si>
  <si>
    <t>CARREETERA VECINAL A TULIPAN</t>
  </si>
  <si>
    <t>GUILLERMO CALDERON TIQUET</t>
  </si>
  <si>
    <t>BENEFICIARIO 2: IVON DE LOS ANGELES CALDERON</t>
  </si>
  <si>
    <t>pQHcQLmOnK6k9JIE</t>
  </si>
  <si>
    <t>CAR2021-0225</t>
  </si>
  <si>
    <t xml:space="preserve">MARIA LUZ </t>
  </si>
  <si>
    <t>RIGOBERTO BAUTISTA DE LA CRUZ</t>
  </si>
  <si>
    <t>BENEFICIARIO 2: JOSE DEL CARMEN BAUTISTA DE LA CRUZ</t>
  </si>
  <si>
    <t>1XHm1VOTiVkFSDcs</t>
  </si>
  <si>
    <t>CAR2021-0447</t>
  </si>
  <si>
    <t>ISIDRA</t>
  </si>
  <si>
    <t>CLAUDIO GARCIA GARCIA</t>
  </si>
  <si>
    <t>BENEFICIARIO 2: DEYSI GARCIA GARCIA</t>
  </si>
  <si>
    <t>hqS8hAykqFFrbgZ1</t>
  </si>
  <si>
    <t>CAR2021-0654</t>
  </si>
  <si>
    <t>EFREN</t>
  </si>
  <si>
    <t>LETICIA RUIZ BAUTISTA</t>
  </si>
  <si>
    <t>BENEFICIARIO 2: RUBEN MORALES RUIZ</t>
  </si>
  <si>
    <t>2021-3-22</t>
  </si>
  <si>
    <t>pBbrGUJM9AMvuWGu</t>
  </si>
  <si>
    <t>CAR2021-1049</t>
  </si>
  <si>
    <t>MARTIN</t>
  </si>
  <si>
    <t>CALLE 6 CASA NUMERO 2</t>
  </si>
  <si>
    <t>MARITZA DEL CARMEN ALMEIDA CEFERINO</t>
  </si>
  <si>
    <t>BENEFICIARIO 2: JULIO MARTIN GOMEZ GARCIA</t>
  </si>
  <si>
    <t>9HOBQl8R2OQIV6TR</t>
  </si>
  <si>
    <t>CAR2021-1096</t>
  </si>
  <si>
    <t>RUIZ LOPEZ</t>
  </si>
  <si>
    <t>ROGELIOA</t>
  </si>
  <si>
    <t>CALLE ATRÁS DEL PANTANO</t>
  </si>
  <si>
    <t>MANUELA GOMEZ VELAZQUEZ</t>
  </si>
  <si>
    <t>BENEFICIARIO 2: JESUS MANUEL GOMEZ VELAZQUEZ</t>
  </si>
  <si>
    <t>en9vuUQ9Z2QgXcV1</t>
  </si>
  <si>
    <t>CAR2021-1097</t>
  </si>
  <si>
    <t>CALLE ATRÁS DEL PANTEON</t>
  </si>
  <si>
    <t>BLANCA ESTELA PEREZ ANGULO</t>
  </si>
  <si>
    <t>BENEFICIARIO 2: ADYS GUADALUPE ALPUCHE GOMEZ</t>
  </si>
  <si>
    <t>oyup9U0eL0ZOBKfJ</t>
  </si>
  <si>
    <t>CAR2021-1209</t>
  </si>
  <si>
    <t xml:space="preserve">CALLE PRINCIPAL  </t>
  </si>
  <si>
    <t>ADELA GOMEZ SANCHEZ</t>
  </si>
  <si>
    <t>BENEFICIARIO 2: JUANITA TORRES GOMEZ</t>
  </si>
  <si>
    <t>HvJy5H4Qztp1nTkD</t>
  </si>
  <si>
    <t>CAR2021-4478</t>
  </si>
  <si>
    <t>AMPLIACION LA PLAYITA</t>
  </si>
  <si>
    <t>IRMA RODRIGUEZ SUAREZ</t>
  </si>
  <si>
    <t>BENEFICIARIO 2: SERGIO HERNANDEZ BRAVATA</t>
  </si>
  <si>
    <t>0LiDIFINItu4J8lL</t>
  </si>
  <si>
    <t>CAR2021-0691</t>
  </si>
  <si>
    <t>ANTONIO MAGAÑA CASTELLANO</t>
  </si>
  <si>
    <t>BENEFICIARIO 2: MANUEL ENRIQUE RODRIGUEZ ARIAS</t>
  </si>
  <si>
    <t>VHKH903P8Wj7sp82</t>
  </si>
  <si>
    <t>CAR2021-0653</t>
  </si>
  <si>
    <t>JARAMILLO SIN NUMERO</t>
  </si>
  <si>
    <t>RIO SECO SEGUNDA SECCION NORTE NUMERO 10</t>
  </si>
  <si>
    <t>BEATRIZ JUAREZ MENDEZ</t>
  </si>
  <si>
    <t>BENEFICIARIO 2: YULIANA CORDOBA JUAREZ</t>
  </si>
  <si>
    <t>IwhwxzTw426J9IfP</t>
  </si>
  <si>
    <t>CAR2021-0865</t>
  </si>
  <si>
    <t xml:space="preserve">MIGUEL HIDALGO SEGUNDA SECCION B LA NATIVIDAD </t>
  </si>
  <si>
    <t>ALVARO SOLIS GARCIA</t>
  </si>
  <si>
    <t>BENEFICIARIO 2: GABRIEL HERNANDEZ GARCIA</t>
  </si>
  <si>
    <t>2whr3KCKEAHZPn5U</t>
  </si>
  <si>
    <t>CAR2021-0870</t>
  </si>
  <si>
    <t>NARVEZ</t>
  </si>
  <si>
    <t xml:space="preserve">MIGUEL HIDALGO SEGUNDA SECCION A EL EDEN </t>
  </si>
  <si>
    <t>CINTHIA GARCIA NARVEZ</t>
  </si>
  <si>
    <t xml:space="preserve">BENEFICIARIO 2: ENCARNACION GARCIA RODRIGUEZ </t>
  </si>
  <si>
    <t>MIGUEL HIDALGO SEGUNDA SECCION A EL EDEN</t>
  </si>
  <si>
    <t>JsOpniWPs1sNa5LI</t>
  </si>
  <si>
    <t>CAR2021-1603</t>
  </si>
  <si>
    <t>MARIA ELENA</t>
  </si>
  <si>
    <t>SANDRA GOMEZ DE DIOS</t>
  </si>
  <si>
    <t>BENEFICIARIO 2: SANTANA GOMEZ DE LA CRUZ</t>
  </si>
  <si>
    <t>rDq5z9Dr51s84grg</t>
  </si>
  <si>
    <t>CAR2021-0853</t>
  </si>
  <si>
    <t>CALLE ISABEL DE LA PARRA 1 LOTE NUMERO 38</t>
  </si>
  <si>
    <t>MARICELA PEREZ GARCIA</t>
  </si>
  <si>
    <t>BENEFICIARIO 2: ARELI MORALES PEREZ</t>
  </si>
  <si>
    <t>jghxIFaD5S1EkR6E</t>
  </si>
  <si>
    <t>CAR2021-0855</t>
  </si>
  <si>
    <t>CALLE ISABEL DE LA PARRA</t>
  </si>
  <si>
    <t>ASUNCION LEON ULLOA</t>
  </si>
  <si>
    <t>BENEFICIARIO 2: MARIA YULEIMA LAZARO LEON</t>
  </si>
  <si>
    <t>TPp6fIu74xPUBcKN</t>
  </si>
  <si>
    <t>CAR2021-0854</t>
  </si>
  <si>
    <t>CALLE ISABEL DE LA PARRA LOTE NUMERO 62</t>
  </si>
  <si>
    <t>ALVINA RAMOS BALAN</t>
  </si>
  <si>
    <t>BENEFICIARIO 2: ISABEL RAMOS BALAN</t>
  </si>
  <si>
    <t>OHfXpFcTdcd7GBFD</t>
  </si>
  <si>
    <t>CAR2021-0246</t>
  </si>
  <si>
    <t>CALLE MARIO GARCIA TRUJILLO NUMERO 15</t>
  </si>
  <si>
    <t>JORGE DE JESUS VELEZ DE DIOS</t>
  </si>
  <si>
    <t>BENEFICIARIO 2: SILVIA PATRICIA DE DIOS DOMINGUEZ</t>
  </si>
  <si>
    <t>yfAakOIb7UpAgttx</t>
  </si>
  <si>
    <t>CAR2021-0258</t>
  </si>
  <si>
    <t>MARGALLY</t>
  </si>
  <si>
    <t>LEONARDO RENE</t>
  </si>
  <si>
    <t>ANDADOR CAROLINA NUMERO 6</t>
  </si>
  <si>
    <t xml:space="preserve">DANIEL JIMENEZ MARGALI </t>
  </si>
  <si>
    <t>BENEFICIARIO 2: OLGA LILIA VIDAÑA PEREZ</t>
  </si>
  <si>
    <t>T4evrjsrRddbc9Ul</t>
  </si>
  <si>
    <t>CAR2021-0266</t>
  </si>
  <si>
    <t>JUANA MARGALLI LOPEZ</t>
  </si>
  <si>
    <t xml:space="preserve">BENEFICIARIO 2: OSCAR JIMENEZ MARGALLI </t>
  </si>
  <si>
    <t>Dh0eb9vh1Pt51bfI</t>
  </si>
  <si>
    <t>CAR2021-0259</t>
  </si>
  <si>
    <t>CORTES</t>
  </si>
  <si>
    <t>ROSA RIVERA TORRES</t>
  </si>
  <si>
    <t>BENEFICIARIO 2: KARINA CORTEZ RIVERA</t>
  </si>
  <si>
    <t>xLGJDkhYXJGuF6I5</t>
  </si>
  <si>
    <t>CAR2021-0245</t>
  </si>
  <si>
    <t>VILLANUEVA</t>
  </si>
  <si>
    <t>ANA JULIA</t>
  </si>
  <si>
    <t>CALLE FERNANDO MONTES DE OCAS</t>
  </si>
  <si>
    <t>SANTA ROSALIA</t>
  </si>
  <si>
    <t>MARIA DEL PILAR VILLANUEVA</t>
  </si>
  <si>
    <t>BENEFICIARIO 2: LUIS VILLANUEVA CHABLE CHABLE</t>
  </si>
  <si>
    <t>OPk5s5alFh8zZOkU</t>
  </si>
  <si>
    <t>CAR2021-0244</t>
  </si>
  <si>
    <t xml:space="preserve">CALLE 16 DE SEPTIEMBRE SIN NUMERO </t>
  </si>
  <si>
    <t>JESUS CASTILLO DE DIOS</t>
  </si>
  <si>
    <t>BENEFICIARIO 2: JUANITA GARCIA</t>
  </si>
  <si>
    <t>HHkGGDTTNZrDyA6f</t>
  </si>
  <si>
    <t>DORIA HERNANDEZ</t>
  </si>
  <si>
    <t>VAQUEIROS INGENIO SANTA ROSALIA</t>
  </si>
  <si>
    <t>CELIA ESTRADA HERNANDEZ</t>
  </si>
  <si>
    <t>BENEFICIARIO 2: IRANIA ESTRADA HERNANDEZ</t>
  </si>
  <si>
    <t>Cn3U778K6wBFdtr5</t>
  </si>
  <si>
    <t>CAR2021-1418</t>
  </si>
  <si>
    <t>SELENE</t>
  </si>
  <si>
    <t xml:space="preserve">CALLE MIGUEL ARCANGEL </t>
  </si>
  <si>
    <t>ANDRES RODRIGUEZ TORRES</t>
  </si>
  <si>
    <t>BENEFICIARIO 2: ANA DEVORA LOPEZ PEREZ</t>
  </si>
  <si>
    <t>5IPHg3OsDjHg4tjB</t>
  </si>
  <si>
    <t>CALLE DEL PANTEON APROXIMADAMENTE A 120 METROS</t>
  </si>
  <si>
    <t xml:space="preserve">ADALIA VIVAS DE LA CRUZ </t>
  </si>
  <si>
    <t>BENEFICIARIO 2: MARIA LUISA VIVAS DE LA CRUZ</t>
  </si>
  <si>
    <t>mhSxywnAYVNB5Q4K</t>
  </si>
  <si>
    <t>CAR2021-0280</t>
  </si>
  <si>
    <t>SABINA</t>
  </si>
  <si>
    <t>RAUL RODRIGUEZ JIMENEZ</t>
  </si>
  <si>
    <t>BENEFICIARIO 2: MARIA TRINIDAD RODRIGUEZ RAMOS</t>
  </si>
  <si>
    <t>hHnfRMFYAV0THB01</t>
  </si>
  <si>
    <t>CAR2021-0286</t>
  </si>
  <si>
    <t>NARANJO</t>
  </si>
  <si>
    <t xml:space="preserve">LILIANA TORRES DOMINGUEZ </t>
  </si>
  <si>
    <t>BENEFICIARIO 2: GABRIELA TORRES DOMINGUEZ</t>
  </si>
  <si>
    <t>C7sc3THyKsYNscpz</t>
  </si>
  <si>
    <t>CAR2021-1010</t>
  </si>
  <si>
    <t>MISAEL GARCIA DE LA FUENTE</t>
  </si>
  <si>
    <t>BENEFICIARIO 2: OCTAVIO TORRES RUIZ</t>
  </si>
  <si>
    <t>FyiifgWeDOhK922d</t>
  </si>
  <si>
    <t>CAR2021-0279</t>
  </si>
  <si>
    <t>ROSALDO</t>
  </si>
  <si>
    <t>ENTRADA A LA PLAYITA FRENTE A LOS PINOS</t>
  </si>
  <si>
    <t>BERTHA DE LOS ANGELES CORTAZAR</t>
  </si>
  <si>
    <t>BENEFICIARIO 2: VIANEY DE LOS ANGELES CORTAZAR</t>
  </si>
  <si>
    <t>tX22sEjcHgbnyBxn</t>
  </si>
  <si>
    <t>CAR2021-0440</t>
  </si>
  <si>
    <t>SOLIS</t>
  </si>
  <si>
    <t>CASTAÑEDA</t>
  </si>
  <si>
    <t>HEBERTO</t>
  </si>
  <si>
    <t>LUVIA DE LA CRUZ RABANALES</t>
  </si>
  <si>
    <t>BENEFICIARIO 2: ENOC SOLIS DE LA CRUZ</t>
  </si>
  <si>
    <t>jQ1atDjAFZvbKJ4O</t>
  </si>
  <si>
    <t>CAR2021-5039</t>
  </si>
  <si>
    <t>CALLE SANTIAGO DE LA CRUZ CASTAÑEDA NUMERO 8</t>
  </si>
  <si>
    <t>MARCO ANTONIO DOMINGUEZ WILSON</t>
  </si>
  <si>
    <t>BENEFICIARIO 2: MADRIANA MARINEZ MADRIGAL</t>
  </si>
  <si>
    <t>M99SyQV0TqTg2pIi</t>
  </si>
  <si>
    <t>CAR2021-0803</t>
  </si>
  <si>
    <t>RIBERA</t>
  </si>
  <si>
    <t>ELDA</t>
  </si>
  <si>
    <t>CARRETERA RIO SECO CASA NUMERO 34</t>
  </si>
  <si>
    <t>WIFRENDO HERNANDEZ OLAN</t>
  </si>
  <si>
    <t>BENEFICIARIO 2: JUAN JOSE HERNANDEZ ESCALANTE</t>
  </si>
  <si>
    <t>CbXgOx93FC1yeaUF</t>
  </si>
  <si>
    <t>CAR2021-1037</t>
  </si>
  <si>
    <t>SOLIZ</t>
  </si>
  <si>
    <t>CALLE PRINCIPAL SIN NUMERO PRIMERA ENTRADA</t>
  </si>
  <si>
    <t>NELLY KAREN HERNANDEZ SOLIZ</t>
  </si>
  <si>
    <t>BENEFICIARIO 2: NERIO HERNANDEZ GONZALEZ</t>
  </si>
  <si>
    <t>ZliHNVqIrZkncUUb</t>
  </si>
  <si>
    <t>CAR2021-0695</t>
  </si>
  <si>
    <t>AMINTA</t>
  </si>
  <si>
    <t>AMPLIACION LA PLAYITA SIN NUMERO</t>
  </si>
  <si>
    <t>LEYDI JANETH DE LA CRUZ PEREZ</t>
  </si>
  <si>
    <t>BENEFICIARIO 2: JULIO CESAR DE LA CRUZ PEREZ</t>
  </si>
  <si>
    <t>wtW3HVEDA7AoJrZu</t>
  </si>
  <si>
    <t>CAR2021-1084</t>
  </si>
  <si>
    <t>ALTAMIRANO</t>
  </si>
  <si>
    <t>ABIEL USIAS MAY ALTAMIRANO</t>
  </si>
  <si>
    <t>BENEFICIARIO 2: KAREN MAY ALTAMIRANO</t>
  </si>
  <si>
    <t>qY74TnZTa2ChIvUc</t>
  </si>
  <si>
    <t>CAR2021-1069</t>
  </si>
  <si>
    <t>MARIA ESTHER</t>
  </si>
  <si>
    <t>CALLE IGNACIO ZARAGOZA RODRIGUEZ RIVERA SIN NUMERO</t>
  </si>
  <si>
    <t>11 DE FEBRERO LA PLAYITA</t>
  </si>
  <si>
    <t>VICTOR ALFONSO TORRES RODRIGUEZ</t>
  </si>
  <si>
    <t>BENEFICIARIO 2: GLORA IRIS TORRES RODRIGUEZ</t>
  </si>
  <si>
    <t>aDcSNKVU6MiYpC9k</t>
  </si>
  <si>
    <t>CAR2021-1070</t>
  </si>
  <si>
    <t>CALLE IGNACIO ZARAGOZA RODRIGUEZ RIVERA</t>
  </si>
  <si>
    <t>MARIA ESTHER RODRIGUEZ LOPEZ</t>
  </si>
  <si>
    <t>BENEFICIARIO 2: GLORIA IRIS TORRES RODRIGUEZ</t>
  </si>
  <si>
    <t>rBDaVyeqCKmRd2Bk</t>
  </si>
  <si>
    <t>CAR2021-1055</t>
  </si>
  <si>
    <t>BONOLA</t>
  </si>
  <si>
    <t>CALLE GRACILIANO LOPEZ</t>
  </si>
  <si>
    <t>DANIEL GOMEZ MARQUEZ</t>
  </si>
  <si>
    <t>BENEFICIARIO 2: ITALIA BONOLA CANO</t>
  </si>
  <si>
    <t>b58pOc1d2dbjhqb0</t>
  </si>
  <si>
    <t>CAR2021-1090</t>
  </si>
  <si>
    <t>CALLE AL PANTEON SIN NUMERO</t>
  </si>
  <si>
    <t>LOURDES ULIB BAUTISTA</t>
  </si>
  <si>
    <t xml:space="preserve">BENEFICIARIO 2: SEBASTIAN OLAN ULIN </t>
  </si>
  <si>
    <t>JEv0liLuDizLPi1M</t>
  </si>
  <si>
    <t>CAR2021-4878</t>
  </si>
  <si>
    <t>CARRETERA A LA POZA SIN NUMERO</t>
  </si>
  <si>
    <t>ESPERANZA LEON FUENTES</t>
  </si>
  <si>
    <t>BENEFICIARIO 2: MAR CARMEN CASTRO ALPUCHE</t>
  </si>
  <si>
    <t>xdc8G770aYl8wpCO</t>
  </si>
  <si>
    <t>CAR2021-2073</t>
  </si>
  <si>
    <t xml:space="preserve">CALLE 5 AMPLIACION LA PLAYITA MANZANA 5 </t>
  </si>
  <si>
    <t xml:space="preserve">ELISEO VICENTE CANO </t>
  </si>
  <si>
    <t>BENEFICIARIO 2: JUAN CARLOS VICENTE HERNANDEZ</t>
  </si>
  <si>
    <t>1DVaNpMwfG6ysuTZ</t>
  </si>
  <si>
    <t>CAR2021-4209</t>
  </si>
  <si>
    <t>MATILDE</t>
  </si>
  <si>
    <t>CARRETERA PRINCIPAL RIO SECO - TULIPAN</t>
  </si>
  <si>
    <t>YENI RAMIREZ DE LA CRUZ</t>
  </si>
  <si>
    <t>BENEFICIARIO 2: ALFREDO RAMIREZ DE LA CRUZ</t>
  </si>
  <si>
    <t>wfdvJrU5pndK4dS9</t>
  </si>
  <si>
    <t>CAR2021-1446</t>
  </si>
  <si>
    <t>ANGELA</t>
  </si>
  <si>
    <t>CARRETERA A SANTA ROSA - TULIPAN</t>
  </si>
  <si>
    <t xml:space="preserve">ISASIAS PERALTA NARANJO </t>
  </si>
  <si>
    <t>BENEFICIARIO 2: CARLOS OLAN LOPEZ</t>
  </si>
  <si>
    <t>cUs88FoCTzsU7l6B</t>
  </si>
  <si>
    <t>CAR2021-1225</t>
  </si>
  <si>
    <t xml:space="preserve">CALLE LA ZONA </t>
  </si>
  <si>
    <t>FILOMENA HERNANDEZ HERNANDEZ</t>
  </si>
  <si>
    <t>BENEFICIARIO 2: ROSA MARIA HERNANDEZ HERNANDEZ</t>
  </si>
  <si>
    <t>Xbl9wSRR9HT6MnAY</t>
  </si>
  <si>
    <t>CAR2021-1234</t>
  </si>
  <si>
    <t>ROSA</t>
  </si>
  <si>
    <t>ANTONIA MORALES GARCIA</t>
  </si>
  <si>
    <t>BENEFICIARIO 2: ROMAN MORALES GARCIA</t>
  </si>
  <si>
    <t>4SIVD1AFnnQTKCvm</t>
  </si>
  <si>
    <t>CAR2021-1227</t>
  </si>
  <si>
    <t xml:space="preserve">CARRETERA A SANTA ROSA MANZANA 9 SIN NUMERO </t>
  </si>
  <si>
    <t>GLORA CRUZ DE LA CRUZ</t>
  </si>
  <si>
    <t>BENEFICIARIO 2: RENE PEREZ BAUTISTA</t>
  </si>
  <si>
    <t>b95XReWBsFttlOCU</t>
  </si>
  <si>
    <t>CAR2021-1085</t>
  </si>
  <si>
    <t>CARRETERA A SAN BENITO SIN NUMERO</t>
  </si>
  <si>
    <t>ALEJANDRO PEREZ BAUTISTA</t>
  </si>
  <si>
    <t>BENEFICIARIO 2: MARIANA PEREZ BAUTISTA</t>
  </si>
  <si>
    <t>5FaFS7yLOt4iyAoT</t>
  </si>
  <si>
    <t>CAR2021-1067</t>
  </si>
  <si>
    <t>NOE</t>
  </si>
  <si>
    <t>RICARDO GOMEZ PEREZ</t>
  </si>
  <si>
    <t>BENEFICIARIO 2: LILIANA GOMEZ PEREZ</t>
  </si>
  <si>
    <t>S6KdaRAWLnACW3VM</t>
  </si>
  <si>
    <t>CAR2021-1078</t>
  </si>
  <si>
    <t>ENTRADA SAN BENITO SIN NUMERO</t>
  </si>
  <si>
    <t>JUAN GABRIEL MAGAÑA PEREZ</t>
  </si>
  <si>
    <t>BENEFICIARIO 2: MIGUELINA GOMEZ HERNANDEZ</t>
  </si>
  <si>
    <t>IiAcRXFdzcBuxaZH</t>
  </si>
  <si>
    <t>CAR2021-1086</t>
  </si>
  <si>
    <t>ULIN</t>
  </si>
  <si>
    <t xml:space="preserve">JULIO CESAR ULIN GARCIA </t>
  </si>
  <si>
    <t>BENEFICIARIO 2: JOSE LUIS ULIN GARCIA</t>
  </si>
  <si>
    <t>U31h5wSkGvypEzDt</t>
  </si>
  <si>
    <t>CAR2021-0410</t>
  </si>
  <si>
    <t>MARIANA COLORADO RUIZ</t>
  </si>
  <si>
    <t>BENEFICIARIO 2: ITURBIDE ARIAS DE LA CRUZ</t>
  </si>
  <si>
    <t>oLP8Rh1DN7bZMIQf</t>
  </si>
  <si>
    <t>CAR2021-1265</t>
  </si>
  <si>
    <t>LUIS</t>
  </si>
  <si>
    <t>JENNIFER</t>
  </si>
  <si>
    <t>JESUS MANUEL MAY MORALES</t>
  </si>
  <si>
    <t>BENEFICIARIO 2: ELIU GIOVANNI SILVA DE LA CRUZ</t>
  </si>
  <si>
    <t>rgYX8IGr4Zru7vVX</t>
  </si>
  <si>
    <t>CAR2021-1269</t>
  </si>
  <si>
    <t>BALDRAMINA</t>
  </si>
  <si>
    <t xml:space="preserve">CARRETERA FEDERAL CARDENAS - COMALCALCO </t>
  </si>
  <si>
    <t>ROCIO GOMEZ DE LA CRUZ</t>
  </si>
  <si>
    <t>BENEFICIARIO 2: YURAI GOMEZ DE LA CRUZ</t>
  </si>
  <si>
    <t>SRQLXf3h5a2mOvYX</t>
  </si>
  <si>
    <t>CAR2021-1280</t>
  </si>
  <si>
    <t>DAMIAN</t>
  </si>
  <si>
    <t>MARTHA MARIA DE LA CRUZ JIMENEZ</t>
  </si>
  <si>
    <t>BENEFICIARIO 2: FABIAN GARCIA DE LA CRUZ</t>
  </si>
  <si>
    <t xml:space="preserve">CARLOS ROVIROSA </t>
  </si>
  <si>
    <t>pUnO5uWXMkrzPlSX</t>
  </si>
  <si>
    <t>CAR2021-0067</t>
  </si>
  <si>
    <t>ARIANA</t>
  </si>
  <si>
    <t>CARRETERA SAN BENITO LA BOLSA SIN NUMERO</t>
  </si>
  <si>
    <t>ELADIO SANTANA DE LA CRUZ</t>
  </si>
  <si>
    <t>BENEFICIARIO 2: MARBELLA HERNANDEZ ESTRADA</t>
  </si>
  <si>
    <t>jBwJreF66mRYK39b</t>
  </si>
  <si>
    <t>CAR2021-0699</t>
  </si>
  <si>
    <t>o5EOvlKDbChX2ssB</t>
  </si>
  <si>
    <t>CAR2021-0804</t>
  </si>
  <si>
    <t>OLIVIANA</t>
  </si>
  <si>
    <t>ARIANA PEREZ HERNANDEZ</t>
  </si>
  <si>
    <t>T522BPPdhzmdvWF3</t>
  </si>
  <si>
    <t>CAR2021-0013</t>
  </si>
  <si>
    <t>JANET DEL CARMEN</t>
  </si>
  <si>
    <t>FREDI LARA PEREZ</t>
  </si>
  <si>
    <t>BENEFICIARIO 2: AIDELUBIA PEREZ SANCHEZ</t>
  </si>
  <si>
    <t>NlegEWTrolqrq1LU</t>
  </si>
  <si>
    <t>CAR2021-0071</t>
  </si>
  <si>
    <t xml:space="preserve">CARRETERA A LIBERTAD SIN NUMERO </t>
  </si>
  <si>
    <t>ERIC GABRIEL DE LA FUENTE DOMINGUEZ</t>
  </si>
  <si>
    <t>BENEFICIARIO 2: FELICIANA DOMINGUEZ ARIAS</t>
  </si>
  <si>
    <t>kBItUEyfjTW2U23E</t>
  </si>
  <si>
    <t>CAR2021-0080</t>
  </si>
  <si>
    <t>ELIA</t>
  </si>
  <si>
    <t xml:space="preserve">CARRETERA VECINAL A SANTA ROSA SIN NUMERO </t>
  </si>
  <si>
    <t>RAUL GAMAS GAMAS</t>
  </si>
  <si>
    <t>BENEFICIARIO 2: RUBICEL GAMAS GAMAS</t>
  </si>
  <si>
    <t>avSE6e5XPNVcrK2i</t>
  </si>
  <si>
    <t>CAR2021-1477</t>
  </si>
  <si>
    <t>AURORA</t>
  </si>
  <si>
    <t xml:space="preserve">CALLEJON ENTRADA DE LA BIBLIOTECA </t>
  </si>
  <si>
    <t>YONI LANDERO ESTRADA</t>
  </si>
  <si>
    <t>BENEFICIARIO 2: ROBERT LORENZO LANDERO</t>
  </si>
  <si>
    <t>lJIFz3piJ3j6lWPq</t>
  </si>
  <si>
    <t>CAR2021-1633</t>
  </si>
  <si>
    <t>ZENTELLA</t>
  </si>
  <si>
    <t>ANA LAURA</t>
  </si>
  <si>
    <t>CASA BLANCA PRIMERA SECCION</t>
  </si>
  <si>
    <t xml:space="preserve">OMAR GOMEZ CASTILLO </t>
  </si>
  <si>
    <t>BENEFICIARIO 2: SEBASTIAN MORALES ZENTELLA</t>
  </si>
  <si>
    <t>Zdwl5jfIdVI58JgN</t>
  </si>
  <si>
    <t>CAR2021-0065</t>
  </si>
  <si>
    <t>CARRETERA VECINAL A COMALCALCO SIN NUMERO</t>
  </si>
  <si>
    <t>CASA BLANCA</t>
  </si>
  <si>
    <t>BIANCA NAYIVI VARGAS BAUTISTA</t>
  </si>
  <si>
    <t>BENEFICIARIO 2: ISRAEL CABALLERO FLORES</t>
  </si>
  <si>
    <t>hHUFRJ0VHq2hN7Iq</t>
  </si>
  <si>
    <t>CAR2021-0020</t>
  </si>
  <si>
    <t>CEBALLO</t>
  </si>
  <si>
    <t>JOSE COCDAC</t>
  </si>
  <si>
    <t>CARRETERA FEDERAL CARDENAS - COMALCALCO SIN NUMERO</t>
  </si>
  <si>
    <t>BERTALIA MARTINEZ LOPEZ</t>
  </si>
  <si>
    <t>BENEFICIARIO 2: CARLOS ALBERTO CEBALLO MARTINEZ</t>
  </si>
  <si>
    <t>X113Af7PhU5HTZmX</t>
  </si>
  <si>
    <t>CAR2021-0033</t>
  </si>
  <si>
    <t>TIQUE</t>
  </si>
  <si>
    <t>CARRETERA FEDERAL COMALCALCO - CARDENAS</t>
  </si>
  <si>
    <t>DORA GARCIA GONZALES</t>
  </si>
  <si>
    <t>BENEFICIARIO 2: ANACLETO TIQUE GONZALES</t>
  </si>
  <si>
    <t>9jLgjQFnP0e6J52u</t>
  </si>
  <si>
    <t>lespQHMY5EJ6PxBQ</t>
  </si>
  <si>
    <t>ACchgxw6WzhozjjU</t>
  </si>
  <si>
    <t>nZHB1uGjh9FfGhTX</t>
  </si>
  <si>
    <t>k0L6ZcwUlzP2WA6U</t>
  </si>
  <si>
    <t>a3XmRrmUIs9OAJWh</t>
  </si>
  <si>
    <t>O1F4qu3aCEp8JtEY</t>
  </si>
  <si>
    <t>Munk6UzB1ttKMwW4</t>
  </si>
  <si>
    <t>6V2BhJ4GTR3D8eMG</t>
  </si>
  <si>
    <t>f7njcIQQLKEiLnea</t>
  </si>
  <si>
    <t>lJ3UL2gVcdIy0pOR</t>
  </si>
  <si>
    <t>YHOwCUge0gzmNuXq</t>
  </si>
  <si>
    <t>TGUogeVICtCN3RvW</t>
  </si>
  <si>
    <t>GLZGhfO9ldzre77E</t>
  </si>
  <si>
    <t>EjKwUGvVX9tA4CyV</t>
  </si>
  <si>
    <t>UBewwAtDrmVPIePW</t>
  </si>
  <si>
    <t>KpHO8UnhxBoVxHSJ</t>
  </si>
  <si>
    <t>RMBTB7BLx1LiBmjD</t>
  </si>
  <si>
    <t>8Mk8LQ92tSLUukyf</t>
  </si>
  <si>
    <t>SMRLkwbYpFVdoC0s</t>
  </si>
  <si>
    <t>79raULeninolNHOK</t>
  </si>
  <si>
    <t>saZiQs48atOURXS4</t>
  </si>
  <si>
    <t>VLlNewoJ3T3WcbFL</t>
  </si>
  <si>
    <t>xHQddmYbpjsZxwtD</t>
  </si>
  <si>
    <t>HjpvxbFxxiph5ZSJ</t>
  </si>
  <si>
    <t>ttHNjBYpTN8oqZ5K</t>
  </si>
  <si>
    <t>S2Tq0DBFRxgbhttZ</t>
  </si>
  <si>
    <t>xPCHqd3JjYFAdp05</t>
  </si>
  <si>
    <t>zVWPjSJrixNtT6Tn</t>
  </si>
  <si>
    <t>4cxtCeyMBjNxjgO2</t>
  </si>
  <si>
    <t>CAR2021-0001</t>
  </si>
  <si>
    <t>ELSA ESCALANTE ARIAS</t>
  </si>
  <si>
    <t>BENEFICIARIO 2: SARAI DE LA CRUZ ESCALANTE</t>
  </si>
  <si>
    <t>haAwL4SF7g3zUsVC</t>
  </si>
  <si>
    <t>CAR2021-1238</t>
  </si>
  <si>
    <t>JOSE IGNACIO</t>
  </si>
  <si>
    <t xml:space="preserve">SEGUNDA ENTRADA DESPUES DEL EDEN </t>
  </si>
  <si>
    <t>ENTRE CALLE PRINCIPAL LA PLAYITA Y CARRETERA SANTA ROSA</t>
  </si>
  <si>
    <t>LAURA ESTELA ADORNO DOMINGUEZ</t>
  </si>
  <si>
    <t>BENEFICIARIO 2: DOMITILA DOMINGUEZ MONTEJO</t>
  </si>
  <si>
    <t>f9LxGhgpXuJgfP7F</t>
  </si>
  <si>
    <t>CAR2021-5284</t>
  </si>
  <si>
    <t>CALLE HERCILIA GOMEZ CONTRERAS SIN NUMERO</t>
  </si>
  <si>
    <t>POR LA CARRETERA CARDENAS COMALCALCO</t>
  </si>
  <si>
    <t>DIANA LAURA LOPEZ MONTEJO</t>
  </si>
  <si>
    <t>BENEFICIARIO 2: JUANA SANCHEZ DE LOS SANTOS</t>
  </si>
  <si>
    <t>vAHLjzvV0VZD4THC</t>
  </si>
  <si>
    <t>CAR2021-5278</t>
  </si>
  <si>
    <t>ILIANA DEL PILAR</t>
  </si>
  <si>
    <t>EJIDO ENRIQUE GONZALEZ PEDRERO</t>
  </si>
  <si>
    <t>ENTRE LA CALLE PLAYITA</t>
  </si>
  <si>
    <t>ANAHI SANCHEZ RODRIGUEZ</t>
  </si>
  <si>
    <t>ENRIQUE GONZALES PEDRERO</t>
  </si>
  <si>
    <t>ovIGbfLCESNSPA4I</t>
  </si>
  <si>
    <t>CAR2021-5282</t>
  </si>
  <si>
    <t>JHONY</t>
  </si>
  <si>
    <t xml:space="preserve">CALLE PRINCIPAL DEL EDEN </t>
  </si>
  <si>
    <t>POBLADO EL EDEN</t>
  </si>
  <si>
    <t>RANCHERIA MIGUEL HIDALGO</t>
  </si>
  <si>
    <t>DIANA GUADALUPE JIMENEZ MENDEZ</t>
  </si>
  <si>
    <t>BENEFICIARIO 2: ISELA ISABEL JIMENEZ MENDEZ</t>
  </si>
  <si>
    <t>EL EDEN</t>
  </si>
  <si>
    <t>kixHaOadP0UlcSeC</t>
  </si>
  <si>
    <t>CAR2021-0489</t>
  </si>
  <si>
    <t xml:space="preserve">SUR TERCERA SECCION </t>
  </si>
  <si>
    <t>CARRETERA FEDERAL CARDENAS COMALCALCO</t>
  </si>
  <si>
    <t>JOSE ANTONIO RAMIREZ</t>
  </si>
  <si>
    <t>BENEFICIARIO 2: JOSE ANTONIO RAMIREZ MENDEZ</t>
  </si>
  <si>
    <t>JkXmK6TVwDmd9fOW</t>
  </si>
  <si>
    <t>CAR2021-0603</t>
  </si>
  <si>
    <t>BELLANIRA</t>
  </si>
  <si>
    <t xml:space="preserve">AVENIDA EUSTORGIA GOMEZ </t>
  </si>
  <si>
    <t>CARRETERA TULIPAN LIBERTAD</t>
  </si>
  <si>
    <t>POLICARPIO GOMEZ HERNANDEZ</t>
  </si>
  <si>
    <t>BENEFICIARIO 2: MARISELA SANCHEZ GOMEZ</t>
  </si>
  <si>
    <t>kFTDXTVOr1UWPUiv</t>
  </si>
  <si>
    <t>CAR2021-0650</t>
  </si>
  <si>
    <t>OLGA</t>
  </si>
  <si>
    <t xml:space="preserve">CARRETERA VECINAL A TULIPAN SIN NUMERO </t>
  </si>
  <si>
    <t>CARRETERA TULIPAN COMALCALCO</t>
  </si>
  <si>
    <t>JOSE JESUS PULIDO FLORES</t>
  </si>
  <si>
    <t>BENEFICIARIO 2: REYNALDO PULIDO GARCIA</t>
  </si>
  <si>
    <t>qCg4FFMuEAbSGglf</t>
  </si>
  <si>
    <t>CAR2021-0660</t>
  </si>
  <si>
    <t>FABIAN ESCALANTE HERNANDEZ</t>
  </si>
  <si>
    <t>BENEFICIARIO 2: HILDA DEL ROSARIO HERNANDEZ HERRERA</t>
  </si>
  <si>
    <t>2021-4-29</t>
  </si>
  <si>
    <t>xsh6jhsWA2LsIUxz</t>
  </si>
  <si>
    <t>CAR2021-0670</t>
  </si>
  <si>
    <t>ANA GABRIELA</t>
  </si>
  <si>
    <t xml:space="preserve">ORIENTE CUARTA SECCION </t>
  </si>
  <si>
    <t>JUAN DIEGO JIMENEZ JIMENEZ</t>
  </si>
  <si>
    <t>BENEFICIARIO 2: ABRAHAM SANCHEZ OLAN</t>
  </si>
  <si>
    <t>e4F1THktTyv8faHX</t>
  </si>
  <si>
    <t>CAR2021-0676</t>
  </si>
  <si>
    <t>FERMIN</t>
  </si>
  <si>
    <t>MARIA NERY GONZALEZ SANCHEZ</t>
  </si>
  <si>
    <t>BENEFICIARIO 2: ARACELY GARCIA SANCHEZ</t>
  </si>
  <si>
    <t>wF2nwTMo1YesNQKz</t>
  </si>
  <si>
    <t>CAR2021-0677</t>
  </si>
  <si>
    <t>EIDO TULAR</t>
  </si>
  <si>
    <t>DULCE MARIA HERNANDEZ TORRES</t>
  </si>
  <si>
    <t>BENEFICIARIO 2: MISAEL HERNANDEZ MENDEZ</t>
  </si>
  <si>
    <t>DFLyvFdVillfj5XV</t>
  </si>
  <si>
    <t>CAR2021-0689</t>
  </si>
  <si>
    <t>CARRETERA LA PASADITA SIN NUMERO</t>
  </si>
  <si>
    <t>SUR CUARTA SECCION</t>
  </si>
  <si>
    <t>POR LA CARRETERA PRINCIPAL</t>
  </si>
  <si>
    <t>LAURA EDITH DE LA CRUZ HERNANDEZ</t>
  </si>
  <si>
    <t xml:space="preserve">BENEFICIARIO 2: JORGE DE JESUS LOPEZ HERNANDEZ </t>
  </si>
  <si>
    <t>HifVDrvJYWGsneVz</t>
  </si>
  <si>
    <t>CAR2021-1053</t>
  </si>
  <si>
    <t>GUSTAVO</t>
  </si>
  <si>
    <t>CALLE 5 ESTEBAN GOMEZ MONTEJO</t>
  </si>
  <si>
    <t>AMPLIACION LA PLAYITA 11 DE FEDRERO</t>
  </si>
  <si>
    <t>ENTRE CALLE ZARAGOZA Y PRINCIPAL</t>
  </si>
  <si>
    <t>COCABEL MARTINEZ HERNANDEZ</t>
  </si>
  <si>
    <t>BENEFICIARIO 2: ALEXIS DE LA CRUZ MARTINEZ</t>
  </si>
  <si>
    <t>AMPLIACION LA PLAYITA 11 DE FEBRERO</t>
  </si>
  <si>
    <t>1rqHK3cnkzHAl5so</t>
  </si>
  <si>
    <t>CAR2021-1056</t>
  </si>
  <si>
    <t xml:space="preserve">CALLE MANUEL TORRES TRINIDAD </t>
  </si>
  <si>
    <t>DOMINGO OVANDO BADAL</t>
  </si>
  <si>
    <t>BENEFICIARIO 2: GUADALUPE BALLESTERO GUTIERREZ</t>
  </si>
  <si>
    <t>zwcA1gPGFYjm6Z2o</t>
  </si>
  <si>
    <t>CAR2021-1075</t>
  </si>
  <si>
    <t>LANDERO</t>
  </si>
  <si>
    <t>CALLE SIN NOMBRE Y SIN NUMERO</t>
  </si>
  <si>
    <t>LA ORZA SANTA RPSALIA</t>
  </si>
  <si>
    <t>CORINA SANCHEZ DE LA CRUZ</t>
  </si>
  <si>
    <t>BENEFICIARIO 2: MARTIN SANCHEZ DE LA CRUZ</t>
  </si>
  <si>
    <t>LA ORZA SANTA ROSALIA</t>
  </si>
  <si>
    <t>1IqtSm7Qd3u3qgFx</t>
  </si>
  <si>
    <t>CAR2021-1081</t>
  </si>
  <si>
    <t>MARIA CRUZ</t>
  </si>
  <si>
    <t xml:space="preserve">CALLE BARTOLO GONZALEZ </t>
  </si>
  <si>
    <t>JAIME RAMOS COLORADO</t>
  </si>
  <si>
    <t>BENEFICIARIO 2: MAGALI RAMOS COLORADO</t>
  </si>
  <si>
    <t>DJ10C5WYLQivaeyR</t>
  </si>
  <si>
    <t>CAR2021-1082</t>
  </si>
  <si>
    <t>HORLANDO</t>
  </si>
  <si>
    <t>ANA SUAREZ RODRIGUEZ</t>
  </si>
  <si>
    <t>BENEFICIARIO 2: MARTHA RODRIGUEZ SUAREZ</t>
  </si>
  <si>
    <t>cHpnEKPHTS1YmsCg</t>
  </si>
  <si>
    <t>CAR2021-1098</t>
  </si>
  <si>
    <t>MARIANA HERNANDEZ GARCIA</t>
  </si>
  <si>
    <t>BENEFICIARIA 2: FLORINDA GARCIA MONTIEL</t>
  </si>
  <si>
    <t>S7WTDe3cAvcdrcux</t>
  </si>
  <si>
    <t>CAR2021-1223</t>
  </si>
  <si>
    <t xml:space="preserve">RIGOBERTO </t>
  </si>
  <si>
    <t xml:space="preserve">EDITH ALCUDIA HERNANDEZ </t>
  </si>
  <si>
    <t xml:space="preserve">BENEFICIARIO 2: JOSE ROBERTO ANGLES ALCUDIA </t>
  </si>
  <si>
    <t>hN5jkiuZ0s8QoFbC</t>
  </si>
  <si>
    <t>CAR2021-1226</t>
  </si>
  <si>
    <t xml:space="preserve">VALLE </t>
  </si>
  <si>
    <t xml:space="preserve">MICAELA </t>
  </si>
  <si>
    <t xml:space="preserve">CARRETERA A TULIPAN A SANTA ROSA CALLE LA ZONA </t>
  </si>
  <si>
    <t xml:space="preserve">TIERRA Y LIBERTAD </t>
  </si>
  <si>
    <t xml:space="preserve">ELDA JIMENEZ VALLE </t>
  </si>
  <si>
    <t xml:space="preserve">BENEFICIARIO 2: ARTURO CRUZ ESPINOZA </t>
  </si>
  <si>
    <t>aJF6eldgGmte9dvv</t>
  </si>
  <si>
    <t>CAR2021-1248</t>
  </si>
  <si>
    <t xml:space="preserve">COLORADO </t>
  </si>
  <si>
    <t xml:space="preserve">CALLE 5 DE MAYO SIN NUMERO </t>
  </si>
  <si>
    <t xml:space="preserve">ONCE DE FEBRERO </t>
  </si>
  <si>
    <t xml:space="preserve">ENTRADA LA PERA </t>
  </si>
  <si>
    <t>JUANA COLORADO VELAZQUEZ</t>
  </si>
  <si>
    <t>BENEFICIARIO 2: MIGUEL COLORADO VELAZQUEZ</t>
  </si>
  <si>
    <t>6v8n032kX9n7dB1N</t>
  </si>
  <si>
    <t>CAR2021-1254</t>
  </si>
  <si>
    <t>GRACIELA</t>
  </si>
  <si>
    <t>LUZ DEL ALBA DE LA CRUZ LOPEZ</t>
  </si>
  <si>
    <t xml:space="preserve">BENEFICIARIO 2: LUIS GERARDO DE LA CRUZ LOPEZ </t>
  </si>
  <si>
    <t>SGQbOvEauydptypx</t>
  </si>
  <si>
    <t>CAR2021-1268</t>
  </si>
  <si>
    <t>MELCHOR</t>
  </si>
  <si>
    <t>BENEFICIARIO 2:ELVIS MANUEL HERNANDEZ GOMEZ</t>
  </si>
  <si>
    <t>2021-6-11</t>
  </si>
  <si>
    <t>BOSaVr8lN1y3gmy6</t>
  </si>
  <si>
    <t>CAR2021-1352</t>
  </si>
  <si>
    <t>DANELIA</t>
  </si>
  <si>
    <t>ENTRE CALLE CORREGIDORA</t>
  </si>
  <si>
    <t>JUANA LAURA TORRES PALAMA</t>
  </si>
  <si>
    <t>BENEFICIARIO 2: EDUARDO ENRIQUE LOPEZ TORRES</t>
  </si>
  <si>
    <t>aIxCgRItWaj4E3XN</t>
  </si>
  <si>
    <t>CAR2021-1404</t>
  </si>
  <si>
    <t xml:space="preserve">OLIVA </t>
  </si>
  <si>
    <t>CALLE DE LA ESCUELA PRIMARIA SIN NUMERO</t>
  </si>
  <si>
    <t>IVETTE HERNANDEZ OLIVA</t>
  </si>
  <si>
    <t>BENEFICIARIO 2: ANGYE HERNANDEZ OLIVA</t>
  </si>
  <si>
    <t>58zzjhWrTnurdlTP</t>
  </si>
  <si>
    <t>CAR2021-1416</t>
  </si>
  <si>
    <t>JOSE ARMANDO</t>
  </si>
  <si>
    <t>CARRETERA VECINAL A TULIPAN SIN NUMERO</t>
  </si>
  <si>
    <t>LUIS ENRIQUE MONTEJO MARTINEZ</t>
  </si>
  <si>
    <t>BENEFICIARIO 2: JOSE DEL CARMEN MARTINEZ OLIVA</t>
  </si>
  <si>
    <t>2021-10-20</t>
  </si>
  <si>
    <t>Dp0RuS2jMerpka0K</t>
  </si>
  <si>
    <t>CAR2021-1490</t>
  </si>
  <si>
    <t>JERONIMO</t>
  </si>
  <si>
    <t>ANA YELI</t>
  </si>
  <si>
    <t>CARRETERA A SANTA ROSA KM 10</t>
  </si>
  <si>
    <t>ENTRADA LA CEIBA</t>
  </si>
  <si>
    <t>NORY GERONIMO ESPAÑA</t>
  </si>
  <si>
    <t>BENEFICIARIO 2: YOLANDA JUDITH GERONIMO ESPAÑA</t>
  </si>
  <si>
    <t>bepuEysxabG5g4gZ</t>
  </si>
  <si>
    <t>CAR2021-1491</t>
  </si>
  <si>
    <t>ENEIDA</t>
  </si>
  <si>
    <t>CARRETERA A SANTA ROSALIA NORTE 10 SIN NUMERO</t>
  </si>
  <si>
    <t>ADER VINAGRE GERONIMO</t>
  </si>
  <si>
    <t>BENEFICIARIO 2: ROSIBEL VINAGRE GERONIMO</t>
  </si>
  <si>
    <t>SANTA ROSALIA NORTE 10 SIN NUMERO</t>
  </si>
  <si>
    <t>kdm4Og8XWNd919JM</t>
  </si>
  <si>
    <t>CAR2021-1492</t>
  </si>
  <si>
    <t xml:space="preserve">JUDITH </t>
  </si>
  <si>
    <t>RUPERTO DE DIOS HERNANDEZ</t>
  </si>
  <si>
    <t>BENEFICIARIO 2: ANAYELI RAMOS GERONIMO</t>
  </si>
  <si>
    <t>7ByhGqQw2wCU1aoA</t>
  </si>
  <si>
    <t>CAR2021-1494</t>
  </si>
  <si>
    <t xml:space="preserve">CARRETERA NORTE 10 SIN NUMERO </t>
  </si>
  <si>
    <t xml:space="preserve">YAMILI GERONIMO OLAN </t>
  </si>
  <si>
    <t>BENEFICIARIO 2: NEKICER GERONIMO OLAN</t>
  </si>
  <si>
    <t>New9GZrVAUi38kit</t>
  </si>
  <si>
    <t>CAR2021-1614</t>
  </si>
  <si>
    <t>FLOR DE MARIA</t>
  </si>
  <si>
    <t xml:space="preserve">CALLE VECINAL SIN NUMERO </t>
  </si>
  <si>
    <t>RIO SECO SEGUNDA SECCION NORTE 10</t>
  </si>
  <si>
    <t xml:space="preserve">ENTRADA LA CEIBA </t>
  </si>
  <si>
    <t>MARCO GERONIMO ESPAÑA</t>
  </si>
  <si>
    <t>BENEFICIARIO 2: LINDA CRISTELL GERONIMO MORALES</t>
  </si>
  <si>
    <t>BKjJk2t8fJjp4EA8</t>
  </si>
  <si>
    <t>CAR2021-1616</t>
  </si>
  <si>
    <t>HUMBERTO</t>
  </si>
  <si>
    <t>CALLE ADOLFO LOPEZ MATEO MUMERO 3</t>
  </si>
  <si>
    <t>JOSE MARIA MARTINEZ RODRIGUEZ</t>
  </si>
  <si>
    <t>GUILLERMINA ESCALANTE NORIERO</t>
  </si>
  <si>
    <t>BENEFICIARIO 2: PATRICIA GUADALUPE PEREZ ESCALANTE</t>
  </si>
  <si>
    <t>BW9USBRR0TYU3gi0</t>
  </si>
  <si>
    <t>CAR2021-2828</t>
  </si>
  <si>
    <t xml:space="preserve">CARRETERA DE TULIPAN A LIBERTAD </t>
  </si>
  <si>
    <t>JOSE ANDRES ALMEIDA DE LA CRUZ</t>
  </si>
  <si>
    <t>BENEFICIARIO 2: MANASES GARCIA MARTINEZ</t>
  </si>
  <si>
    <t>q0WevGYXu0v319U3</t>
  </si>
  <si>
    <t>CAR2021-1289</t>
  </si>
  <si>
    <t>YULI DABET</t>
  </si>
  <si>
    <t>DESPUES DE LA CALLE 3</t>
  </si>
  <si>
    <t>EFREN CALDERONHERNANDEZ</t>
  </si>
  <si>
    <t>BENEFICIARIO 2: CRISTINA CALDERON GARCIA</t>
  </si>
  <si>
    <t>1H6q3eTAbJwuT2CX</t>
  </si>
  <si>
    <t>CAR2021-2247</t>
  </si>
  <si>
    <t>MARCOS</t>
  </si>
  <si>
    <t>CARRETERA AL MANGAL SIN NUMERO</t>
  </si>
  <si>
    <t>YAHIR PEREZ DE LA CRUZ</t>
  </si>
  <si>
    <t>BENEFICIARIO 2: JAZMIN PEREZ DE LA CRUZ</t>
  </si>
  <si>
    <t>sgBgp48yLph2F6FL</t>
  </si>
  <si>
    <t>CAR2021-2490</t>
  </si>
  <si>
    <t>ENTRADA EL COMUNAL</t>
  </si>
  <si>
    <t>LAURITA GARCIA LOPEZ</t>
  </si>
  <si>
    <t>BENEFICIARIO 2: CARMEN GARCIA SEGURA</t>
  </si>
  <si>
    <t>CoXCDhfd2KapZe5q</t>
  </si>
  <si>
    <t>CAR2021-0420</t>
  </si>
  <si>
    <t>MIRNA DEL CARMEN</t>
  </si>
  <si>
    <t>CALLE DE LA IGLESIA SIN NUMERO</t>
  </si>
  <si>
    <t>GERARDO MARQUEZ HERNANDEZ</t>
  </si>
  <si>
    <t>BENEFICIARIO 2: DEYSI MARQUEZ DOMINGUEZ</t>
  </si>
  <si>
    <t>VLr3RiyFEt9fg60S</t>
  </si>
  <si>
    <t>CAR2021-0494</t>
  </si>
  <si>
    <t>KASSANDRA GUADALUPE</t>
  </si>
  <si>
    <t>MARIA TRINIDAD PEREZ</t>
  </si>
  <si>
    <t>BENEFICIARIO 2: MARTIN ALEJANDRO AGUILERA PEREZ</t>
  </si>
  <si>
    <t>CYHxirvzoxEXG0yF</t>
  </si>
  <si>
    <t>CAR2021-5010</t>
  </si>
  <si>
    <t>CRISTINA BAUTISTA LOPEZ</t>
  </si>
  <si>
    <t>BENEFICIARIO 2: IRIS VIVIANA RODRIGUEZ BAUTISTA</t>
  </si>
  <si>
    <t>LoyVdjlBX9VhGYjP</t>
  </si>
  <si>
    <t>CAR2021-5026</t>
  </si>
  <si>
    <t>CARRETERA A SANTA ROSALIA SIN NUMERO</t>
  </si>
  <si>
    <t>BEATRIZ VICENTE PEREZ</t>
  </si>
  <si>
    <t>BENEFICIARIO 2: GUILLERMINA PEREZ BURELOS</t>
  </si>
  <si>
    <t>KFKJPPHV3Yvyq2sk</t>
  </si>
  <si>
    <t>CAR2021-5012</t>
  </si>
  <si>
    <t>ENTRADA DE ABARROTES DON GUILLO SIN NUMERO</t>
  </si>
  <si>
    <t>YULIANA SOLIS APARICIO</t>
  </si>
  <si>
    <t>BENEFICIARIO 2: CARLOS ANGEL CORTAZAR SOLIS</t>
  </si>
  <si>
    <t>Y4rz7aq1BiJuuSD5</t>
  </si>
  <si>
    <t>CAR2021-5031</t>
  </si>
  <si>
    <t>ARBONA</t>
  </si>
  <si>
    <t>CARRETERA PRINCIPAL A SANTA ROSALIA</t>
  </si>
  <si>
    <t>YESENIA SANTOS BROCA</t>
  </si>
  <si>
    <t xml:space="preserve">BENEFICIARIO 2: REBECA LOPEZ ARBONA </t>
  </si>
  <si>
    <t>INmYs0SRa2R8ECtQ</t>
  </si>
  <si>
    <t>CAR2021-5029</t>
  </si>
  <si>
    <t>CONRRADO</t>
  </si>
  <si>
    <t>CALLE JUAN ARIAS DE LA CRUZ</t>
  </si>
  <si>
    <t>ENTRE CALLE JUAN ARIAS DE LA CRUZ Y CARRETERA INGENIERO ZARAGOZA RODRIGUEZ</t>
  </si>
  <si>
    <t>ARIDAY DE LA CRUZ LOPEZ</t>
  </si>
  <si>
    <t>BENEFICIARIO 2: CLAUDIA VELAZQUEZ DE LA CRUZ</t>
  </si>
  <si>
    <t>hxGfPnImUQrTecT8</t>
  </si>
  <si>
    <t>CAR2021-5040</t>
  </si>
  <si>
    <t>CALLE JOSE CEJAS JIMENEZ SIN NUMERO</t>
  </si>
  <si>
    <t>ELIGIO SOLIS PEREZ</t>
  </si>
  <si>
    <t>BENEFICIARIO 2: ROBERTO ALONSO FUENTE MENDOZA</t>
  </si>
  <si>
    <t>UaAISO4JghsRifDO</t>
  </si>
  <si>
    <t>CAR2021-5064</t>
  </si>
  <si>
    <t>MANZANA 34 SIN NUMERO LA PLAYITA</t>
  </si>
  <si>
    <t>MARIA DEL CARMEN DIAZ BAUTISTA</t>
  </si>
  <si>
    <t>BENEFICIARIO 2: ROSALBA LOPEZ DIAZ</t>
  </si>
  <si>
    <t>ow2G7zRY4bBmst5I</t>
  </si>
  <si>
    <t>CAR2021-5065</t>
  </si>
  <si>
    <t>SANDRA</t>
  </si>
  <si>
    <t>CARRETERA RIO SECO TULIPAN</t>
  </si>
  <si>
    <t>AGUSTIN RAMIREZ GARCIA</t>
  </si>
  <si>
    <t>BENEFICIARIO 2: JAZMIN PEREZ ANGULO</t>
  </si>
  <si>
    <t>dUnMbF2MGGXY5hsU</t>
  </si>
  <si>
    <t>CAR2021-5054</t>
  </si>
  <si>
    <t>CALLE FELIPE RAMIREZ TORRES CASA NUMERO 15</t>
  </si>
  <si>
    <t xml:space="preserve">POR LA CALLE LA PLAYITA DEL PANTEON </t>
  </si>
  <si>
    <t>PATRICIA LEON PEREZ</t>
  </si>
  <si>
    <t>BENEFICIARIO 2: GABRIELA PERALTA LEON</t>
  </si>
  <si>
    <t>NymIoNPFZNBSNbTL</t>
  </si>
  <si>
    <t>CAR2021-5204</t>
  </si>
  <si>
    <t>SILVERIA</t>
  </si>
  <si>
    <t xml:space="preserve">CARRETERA TULIPAN A LIBERTAD SIN NUMERO </t>
  </si>
  <si>
    <t>ALVINA DE LA CRUZ LOPEZ</t>
  </si>
  <si>
    <t>BENEFICIARIO 2: ANDRES DE LA CRUZ LOPEZ</t>
  </si>
  <si>
    <t>2021-12-01</t>
  </si>
  <si>
    <t>znkh6cKihnTSCwZa</t>
  </si>
  <si>
    <t>CAR2021-5025</t>
  </si>
  <si>
    <t>MA YNES</t>
  </si>
  <si>
    <t>ANDRES HERNANDEZ MATEO</t>
  </si>
  <si>
    <t>BENEFICIARIO 2: ELIBERTA GARCIA VELAZQUEZ</t>
  </si>
  <si>
    <t>fUQetWBca9TW2jlK</t>
  </si>
  <si>
    <t>COM2021-0568</t>
  </si>
  <si>
    <t>ENTRADA LOS PINOS SIN NUMERO</t>
  </si>
  <si>
    <t>CARRETERA COMALCALCO PARAISO</t>
  </si>
  <si>
    <t>ALEJANDRO CUPIL GOMEZ</t>
  </si>
  <si>
    <t>BENEFICIARIO 2: MARIA ESTELA HERNANDEZ CASTELLANOS</t>
  </si>
  <si>
    <t>RUTA 8 V</t>
  </si>
  <si>
    <t>tt24ACFCxefxJe8o</t>
  </si>
  <si>
    <t>COM2021-0910</t>
  </si>
  <si>
    <t>ENTRADA DE LA ESCUELA PRIMARIA</t>
  </si>
  <si>
    <t>INDEPENDENCIA PRIMERA SECCION</t>
  </si>
  <si>
    <t>CARRETERA A CHICHICAPA</t>
  </si>
  <si>
    <t>BENEFICIARIO 2: LUIS MARIO CUPÍL ALVARADO</t>
  </si>
  <si>
    <t>Q</t>
  </si>
  <si>
    <t>bs7Dw9NnMDSOUrAL</t>
  </si>
  <si>
    <t>COM2021-0592</t>
  </si>
  <si>
    <t>MARIA DEL ROSARIO PEREZ DIAZ</t>
  </si>
  <si>
    <t>BENEFICIARIO 2:ASUNCION PEREZ DIAZ</t>
  </si>
  <si>
    <t>DJYUNTTEmAMmJBqk</t>
  </si>
  <si>
    <t>COM2021-1586</t>
  </si>
  <si>
    <t>MARIA INES OLAN OLAN</t>
  </si>
  <si>
    <t>BENEFICIARIO 2: REYES OLAN PECH</t>
  </si>
  <si>
    <t>1JVxGKxAaRkEdW9v</t>
  </si>
  <si>
    <t>COM2021-1585</t>
  </si>
  <si>
    <t>CALLE VENUSTIANO CARRANZA SIN NUMERO</t>
  </si>
  <si>
    <t>LENNY JAZMIN BAUTISTA LOPEZ</t>
  </si>
  <si>
    <t>BENEFICIARIO 2: JESSICA YURIDIA BAUTISTA LOPEZ</t>
  </si>
  <si>
    <t>VB51D8aNLFAkRJLP</t>
  </si>
  <si>
    <t>COM2021-0975</t>
  </si>
  <si>
    <t>NORTE SEGUNDA SECCION</t>
  </si>
  <si>
    <t>JOSE ALFREDO HERNANDEZ LOPEZ</t>
  </si>
  <si>
    <t>BENEFICIARIO 2: MARISELA MARTINEZ DE LA CRUZ</t>
  </si>
  <si>
    <t>fxUX8pBzHlc60G9K</t>
  </si>
  <si>
    <t>COLONIA EL REGALO SIN NUMERO</t>
  </si>
  <si>
    <t>VICTOR MANUE PALMA ALBERTO</t>
  </si>
  <si>
    <t>BENEFICIARIO 2: RUBICELIA PEREZ PALMA</t>
  </si>
  <si>
    <t>gedJbRfJsOZcMTiX</t>
  </si>
  <si>
    <t>COM2021-0046</t>
  </si>
  <si>
    <t>FRANCISCO RAMON HERNANDEZ</t>
  </si>
  <si>
    <t>BENEFICIARIO 2: FRANCISCO JAVIER RAMON FUENTES</t>
  </si>
  <si>
    <t>hk6Ssg0mOJHct7iB</t>
  </si>
  <si>
    <t>COM2021-0937</t>
  </si>
  <si>
    <t>MARIANA LOPEZ SANCHEZ</t>
  </si>
  <si>
    <t>BENEFICIARIO 2: RODOLFO LOPEZ SANCHEZ</t>
  </si>
  <si>
    <t>lJRNSLjwev87um9s</t>
  </si>
  <si>
    <t>COM2021-1541</t>
  </si>
  <si>
    <t>JOSE LUIS RODRIGUEZ HERNANDEZ</t>
  </si>
  <si>
    <t>BENEFICIARIO 2: JOSE LUIS RODRIGUEZ DOMINGUEZ</t>
  </si>
  <si>
    <t>uA1U5ktplOsr3fmB</t>
  </si>
  <si>
    <t>COM2021-0911</t>
  </si>
  <si>
    <t>ENTRADA LOS CHAPARROS SIN NUMERO</t>
  </si>
  <si>
    <t>LIBERTAD SEGUNDA SECCION</t>
  </si>
  <si>
    <t>GERARDO DIAZ SANCHEZ</t>
  </si>
  <si>
    <t>BENEFICIARIO 2: JESUS MARTIN AGUILAR DE LA CRUZ</t>
  </si>
  <si>
    <t>mh3TIvvWmPybsqFX</t>
  </si>
  <si>
    <t>COM2021-0791</t>
  </si>
  <si>
    <t>ACOSTA</t>
  </si>
  <si>
    <t>RUTH</t>
  </si>
  <si>
    <t>CARRETERA A INDEPENDENCIA SEGUNDA SECCION</t>
  </si>
  <si>
    <t>INDEPENDENCIA SEGUNDA SECCION</t>
  </si>
  <si>
    <t>JOSE CRISTOBAL PEREZ CORDOVA</t>
  </si>
  <si>
    <t xml:space="preserve">BENEFICIARIO 2: CANDELARIO PEREZ OSORIO </t>
  </si>
  <si>
    <t>uuOlSqHK6OKGw8nT</t>
  </si>
  <si>
    <t>COM2021-1105</t>
  </si>
  <si>
    <t>CHAPUZ</t>
  </si>
  <si>
    <t>ENTRADA LOS PEREZ</t>
  </si>
  <si>
    <t>CARRETERA A NICOLAS BRAVO</t>
  </si>
  <si>
    <t>ANA LUISA PEREZ PEREZ</t>
  </si>
  <si>
    <t>BENEFICIARIO 2: GUADALUPE HERNANDEZ HERNANDEZ</t>
  </si>
  <si>
    <t>NH4HhHBMX79At4tv</t>
  </si>
  <si>
    <t>COM2021-2703</t>
  </si>
  <si>
    <t>SERGIO</t>
  </si>
  <si>
    <t>CARRETERA A NICOLAS BRAVO SIN NUMERO</t>
  </si>
  <si>
    <t>TRINIDAD GALLEGOS HERNANDEZ</t>
  </si>
  <si>
    <t>BENEFICIARIO 2: LUCELIA HERNANDEZ CORDOVA</t>
  </si>
  <si>
    <t>bxhFRw3yKzIr0yj3</t>
  </si>
  <si>
    <t>COM2021-0799</t>
  </si>
  <si>
    <t>YULIANA OSORIO PEREZ</t>
  </si>
  <si>
    <t>BENEFICIARIO 2: YULIANA OSORIO PEREZ</t>
  </si>
  <si>
    <t>mUufNl6nWRDUKx1J</t>
  </si>
  <si>
    <t>COM2021-2150</t>
  </si>
  <si>
    <t>CARLOS MIGUEL</t>
  </si>
  <si>
    <t>CHIVERO PRIMERA SECCION</t>
  </si>
  <si>
    <t>MARTHA MARIA MONTES CASTILLO</t>
  </si>
  <si>
    <t>tgNqybjH2oPamjWF</t>
  </si>
  <si>
    <t>COM2021-2135</t>
  </si>
  <si>
    <t>LEISY</t>
  </si>
  <si>
    <t>CARRETERA A SANTA CRUZ</t>
  </si>
  <si>
    <t>LIBERTAD PRIMERA SECCION</t>
  </si>
  <si>
    <t>SANDYBEL PEREZ DOMINGUEZ</t>
  </si>
  <si>
    <t>BENEFICIARIO 2: ADRIANA PEREZ DOMINGUEZ</t>
  </si>
  <si>
    <t>BENEF</t>
  </si>
  <si>
    <t>gWGCFLtUxJczVsFm</t>
  </si>
  <si>
    <t>COM2020-2760</t>
  </si>
  <si>
    <t>ENTRADA EL TUCUY SIN NUMERO</t>
  </si>
  <si>
    <t>ROGELIO RODRIGUEZ REYES</t>
  </si>
  <si>
    <t>BENEFICIARIO 2: JUAN DE DIOS RODRIGUEZ MONTIEL</t>
  </si>
  <si>
    <t>M3fdVThShalejUn2</t>
  </si>
  <si>
    <t>COM2021-0161</t>
  </si>
  <si>
    <t>CARRETERA PARAISO SIN NUMERO</t>
  </si>
  <si>
    <t>FELIX HERNANDEZ ARJONA</t>
  </si>
  <si>
    <t>BENEFICIARIO 2: FELIX ALBERTO HERNANDEZ HERNANDEZ</t>
  </si>
  <si>
    <t>cY7MlSsn4psWgO2z</t>
  </si>
  <si>
    <t>COM2021-1139</t>
  </si>
  <si>
    <t>MARISELA HERNANDEZ JAVIER</t>
  </si>
  <si>
    <t>BENEFICIARIO 2: PETRONA JAVIER DOMINGUEZ</t>
  </si>
  <si>
    <t>DvZhUzUQRGfUqQvm</t>
  </si>
  <si>
    <t>COM2021-1161</t>
  </si>
  <si>
    <t>ORLANDO</t>
  </si>
  <si>
    <t>ENTRADA A LA ESCUELA SIN NUMERO</t>
  </si>
  <si>
    <t>MARIA REYES DOMINGUEZ ANGULO</t>
  </si>
  <si>
    <t>BENEFICIARIO 2: MARIA DEL CARMEN PEREZ DOMINGUEZ</t>
  </si>
  <si>
    <t>Yf0oc1FmstvNUtbU</t>
  </si>
  <si>
    <t>COM2021-0306</t>
  </si>
  <si>
    <t>CALLE BENIGNO CARRILLO SIN NUMERO</t>
  </si>
  <si>
    <t>DAVID LOPEZ DE LA CRUZ</t>
  </si>
  <si>
    <t>BENEFICIARIO 2: MANUELA DE LA CRUZ PEREZ</t>
  </si>
  <si>
    <t>pGEyDga4dLXwOebv</t>
  </si>
  <si>
    <t>COM2020-3149</t>
  </si>
  <si>
    <t>CALLE LAS PALMAS</t>
  </si>
  <si>
    <t>MARTIN SOBERANO SANCHEZ</t>
  </si>
  <si>
    <t>BENEFICIARIO 2: ALEX MORALES FLORES</t>
  </si>
  <si>
    <t>j4qcYdCK97FIu3eM</t>
  </si>
  <si>
    <t>COM2021-0337</t>
  </si>
  <si>
    <t>IVON DEL CARMEN</t>
  </si>
  <si>
    <t>ENTRADA A LAS PALMAS SIN NUMERO</t>
  </si>
  <si>
    <t>PERLA GUADALUPE ARIAS HERNANDEZ</t>
  </si>
  <si>
    <t>BENEFICIARIO 2: ELSY RUBI JIMENEZ SEGURA</t>
  </si>
  <si>
    <t>4q15y6n2ugTp3oPD</t>
  </si>
  <si>
    <t>COM2021-0332</t>
  </si>
  <si>
    <t>CALLEJON HERNANDEZ YAÑEZ SIN NUMERO</t>
  </si>
  <si>
    <t>MARIA CONCEPCION DOMINGUEZ ALMEIDA</t>
  </si>
  <si>
    <t>BENEFICIARIO 2: GABINO RICARDEZ DOMINGUEZ</t>
  </si>
  <si>
    <t>CCiAcavbQ1zsH1SX</t>
  </si>
  <si>
    <t>COM2021-0398</t>
  </si>
  <si>
    <t>CALLEJON DIEGO LOPEZ</t>
  </si>
  <si>
    <t>ELSY LOPEZ LOPEZ</t>
  </si>
  <si>
    <t>BENEFICIARIO 2: ROSA MARIA LOPEZ LOPEZ</t>
  </si>
  <si>
    <t>WCJbrvuzU0NjDVid</t>
  </si>
  <si>
    <t>COM2021-0372</t>
  </si>
  <si>
    <t>HERLINDA</t>
  </si>
  <si>
    <t>CALLE EMILIANO ZAPATA SIN NUMERO</t>
  </si>
  <si>
    <t>LIOMEL FLORES GARCIA</t>
  </si>
  <si>
    <t>BENEFICIARIO 2: BARTOLA PALMA PEREZ</t>
  </si>
  <si>
    <t>Fc17fUADSwctMj99</t>
  </si>
  <si>
    <t>COM2021-2513</t>
  </si>
  <si>
    <t>GISSELA</t>
  </si>
  <si>
    <t>CARRETERA VIA CORTA CUNDUACAN SIN NUMERO</t>
  </si>
  <si>
    <t>JORGE DE LA CRUZ VALENCIA</t>
  </si>
  <si>
    <t>BENEFICIARIO 2: ANA LUISA CORDOVA ALCUDIA</t>
  </si>
  <si>
    <t>jYbZnYiqTDLSLpLP</t>
  </si>
  <si>
    <t>PAR2021-2169</t>
  </si>
  <si>
    <t xml:space="preserve">CASADO   </t>
  </si>
  <si>
    <t xml:space="preserve">RANCHERIA LAS FLORES PRIMERA SECCION </t>
  </si>
  <si>
    <t>ADALBERTO SANTOS MAGAÑA CALLE PRINCIPAL</t>
  </si>
  <si>
    <t>ADRIANA DEL CARMEN HERNANDEZ CHABLE</t>
  </si>
  <si>
    <t xml:space="preserve">BENEFICIARIO 2: KRISTELL DEL CARMEN HERNANDEZ CHABLE </t>
  </si>
  <si>
    <t>Q5SfJ3OFSCIxgSqU</t>
  </si>
  <si>
    <t>PAR2021-2148</t>
  </si>
  <si>
    <t>CARRETERA FEDERAL COMALCALCO PARAISO</t>
  </si>
  <si>
    <t>DAVID GEREMIAS HERNANDEZ MIRANDA</t>
  </si>
  <si>
    <t>v09Nriz0HTfom9iI</t>
  </si>
  <si>
    <t>PAR2021-1995</t>
  </si>
  <si>
    <t xml:space="preserve">DE LA PEÑA </t>
  </si>
  <si>
    <t>YOLIDAVEY</t>
  </si>
  <si>
    <t>CARRETERA NICOLAS BRAVO</t>
  </si>
  <si>
    <t>AMAIRANI AVALOS DE LA PEÑA</t>
  </si>
  <si>
    <t>BENEFICIARIO 2: ISAMAR AVALOS DE LA PEÑA</t>
  </si>
  <si>
    <t>HUGNNG2s4uSxHJ8N</t>
  </si>
  <si>
    <t>PAR2021-1716</t>
  </si>
  <si>
    <t>AQUILINA</t>
  </si>
  <si>
    <t>CALLE JAVIER TRUJILLO</t>
  </si>
  <si>
    <t>VICTOR MANUEL TORRES DOMINGUEZ</t>
  </si>
  <si>
    <t>BENEFICIARIO 2: SANDY ZAPATA DE LA CRUZ</t>
  </si>
  <si>
    <t>gqatMlaxy8pXluMz</t>
  </si>
  <si>
    <t>PAR2021-1579</t>
  </si>
  <si>
    <t>MILLA</t>
  </si>
  <si>
    <t>RESTITUTO</t>
  </si>
  <si>
    <t>DOLORES HERNANDEZ DOMINGUEZ</t>
  </si>
  <si>
    <t>BENEFICIARIO 2: MARIA GUADALUPE ROMERO HERNANDEZ</t>
  </si>
  <si>
    <t>b9InZVVlIOtCZSUV</t>
  </si>
  <si>
    <t>COM2021-1575</t>
  </si>
  <si>
    <t>CALLE PEDRO C COLORADO 302 A</t>
  </si>
  <si>
    <t>JULIO CESAR GALLEGOS ALEJANDRO</t>
  </si>
  <si>
    <t>BENEFICIARIO 2: RAUL GILBERTO RODRIGUEZ MENDEZ</t>
  </si>
  <si>
    <t>25UQ8SwSghyEBt9q</t>
  </si>
  <si>
    <t>PAR2021-1547</t>
  </si>
  <si>
    <t>EUGENIA ROSARIO</t>
  </si>
  <si>
    <t>CERRADA DE 18 METROS SIN NUMERO</t>
  </si>
  <si>
    <t>BELLA NELLY DE LA CRUZ HERNANDEZ</t>
  </si>
  <si>
    <t>BENEFICIARIO 2: DAVID SEGURA ARELLANO</t>
  </si>
  <si>
    <t>2021-10-09</t>
  </si>
  <si>
    <t>cKuH6nlibSPBoHYY</t>
  </si>
  <si>
    <t>PAR2021-1537</t>
  </si>
  <si>
    <t>ALCOSER</t>
  </si>
  <si>
    <t>FRANCISCO TRUJILLO GURRIA SIN NUMERO</t>
  </si>
  <si>
    <t>ISIDRA CHABLE FLORES</t>
  </si>
  <si>
    <t>BENEFICIARIO 2: JOSUE ALCOSER CHABLE</t>
  </si>
  <si>
    <t>aRSSPjnxW9ReR3Wm</t>
  </si>
  <si>
    <t>PAR2021-1510</t>
  </si>
  <si>
    <t>CESAR JESUS</t>
  </si>
  <si>
    <t>ENTRADA AMPARO MAGAÑA VERA</t>
  </si>
  <si>
    <t>ROSA ELENA MAGAÑA ALEJANDRO</t>
  </si>
  <si>
    <t>BENEFICIARIO 2: ROSELIA ALEJANDRO ARIAS</t>
  </si>
  <si>
    <t>yK6NqY1AYfIEH0kb</t>
  </si>
  <si>
    <t>PAR2021-1377</t>
  </si>
  <si>
    <t>ENTRADA DE LOS ÍJIJES</t>
  </si>
  <si>
    <t>NELIN ALEJANDRO ARIAS</t>
  </si>
  <si>
    <t>BENEFICIARIO 2: YESENIA AVALOS PEREGRINO</t>
  </si>
  <si>
    <t>1rFRol5C4dKvxA8K</t>
  </si>
  <si>
    <t>PAR2021-1367</t>
  </si>
  <si>
    <t>MANUEL BARAJAU PEREZ</t>
  </si>
  <si>
    <t>ESTRELLA LEONOR DIAZ CHABLE</t>
  </si>
  <si>
    <t>BENEFICIARIO 2: GUADALUPE PEREZ ANGULO</t>
  </si>
  <si>
    <t>aLm3Z28SnShjgV39</t>
  </si>
  <si>
    <t>PAR2021-1353</t>
  </si>
  <si>
    <t xml:space="preserve">RABANALES </t>
  </si>
  <si>
    <t>MORENO</t>
  </si>
  <si>
    <t>CALLE ARTURO FLORES SIN NUMERO</t>
  </si>
  <si>
    <t>ORIENTE SAN CALLETANO</t>
  </si>
  <si>
    <t>GONZALO CAMBRANO MATEO</t>
  </si>
  <si>
    <t xml:space="preserve">ORIENTE SAN CALLETANO </t>
  </si>
  <si>
    <t>MhpRccJFyyED5sho</t>
  </si>
  <si>
    <t>COM2021-1314</t>
  </si>
  <si>
    <t xml:space="preserve">BRABATA </t>
  </si>
  <si>
    <t xml:space="preserve">MARIA REYNA </t>
  </si>
  <si>
    <t>CARRETERA VECINAL A CHICHICAPA</t>
  </si>
  <si>
    <t xml:space="preserve">ANTONIO DE JESUS ARIAS BRABATA </t>
  </si>
  <si>
    <t>BENEFICIARIO 2: LILIANA DEL CARMEN MENDOZA HERNANDEZ</t>
  </si>
  <si>
    <t>NL48sYcgdzLdq351</t>
  </si>
  <si>
    <t>PAR2021-1196</t>
  </si>
  <si>
    <t>FALCONI</t>
  </si>
  <si>
    <t>HEBER</t>
  </si>
  <si>
    <t xml:space="preserve">ENTRADA LAS PALMAS SIN NUMERO </t>
  </si>
  <si>
    <t>BLANCA ESTHER PEREZ ALCUDIA</t>
  </si>
  <si>
    <t>BENEFICIARIO 2: DANIEL FALCONI PEREZ</t>
  </si>
  <si>
    <t>YCEjSQ7urR2tTuqx</t>
  </si>
  <si>
    <t>COM2021-1166</t>
  </si>
  <si>
    <t xml:space="preserve">CARRETERA INDEPENDENCIA TERCERA SIN NUMERO </t>
  </si>
  <si>
    <t xml:space="preserve">VILLA CHICHICAPA </t>
  </si>
  <si>
    <t>JESSICA GONZALEZ AREVALO</t>
  </si>
  <si>
    <t>BENEFICIARIO 2: DAVID GUSTAVO DE LOS SANTOS AREVALOL</t>
  </si>
  <si>
    <t>ERQHMAUZwM0M1q3q</t>
  </si>
  <si>
    <t>PAR2021-1138</t>
  </si>
  <si>
    <t>PROLONGACION FRANCISCO TRUJILLO GURRIA</t>
  </si>
  <si>
    <t>LORENZO LAZARO HERNANDEZ</t>
  </si>
  <si>
    <t>BENEFICIARIO 2: LINCOLN TROTSKI LAZARO RODRIGUEZ</t>
  </si>
  <si>
    <t>Cu9vz7kNfJUpYz9C</t>
  </si>
  <si>
    <t>PAR2021-1132</t>
  </si>
  <si>
    <t xml:space="preserve">RAXANA ADRIANA </t>
  </si>
  <si>
    <t>GERARDO RODRIGUEZ PEREZ</t>
  </si>
  <si>
    <t xml:space="preserve">BENEFICIARIO 2: RAUL JIMENEZ ROA </t>
  </si>
  <si>
    <t>DGGX8glEUONbKTLr</t>
  </si>
  <si>
    <t>COM2021-1107</t>
  </si>
  <si>
    <t>ENTRADA AL CAMINO VIEJO</t>
  </si>
  <si>
    <t>VERONICA GARCIA PEREZ</t>
  </si>
  <si>
    <t>BENEFICIARIO 2: ELIDER GARCIA PEREZ</t>
  </si>
  <si>
    <t xml:space="preserve">SABADO </t>
  </si>
  <si>
    <t>OcBvvB7bDuDaJiq5</t>
  </si>
  <si>
    <t>PAR2021-1104</t>
  </si>
  <si>
    <t>MUÑOZ</t>
  </si>
  <si>
    <t>SUHEIL</t>
  </si>
  <si>
    <t>MELISSA SIGRID MEDINA GONZALEZ</t>
  </si>
  <si>
    <t>BENEFICIARIO 2: MARIANA GONZALEZ MUÑOZ</t>
  </si>
  <si>
    <t>3NufC3jEpJCHSCSm</t>
  </si>
  <si>
    <t>COM2021-0981</t>
  </si>
  <si>
    <t>NORTE PRIMERA</t>
  </si>
  <si>
    <t xml:space="preserve">RICARDO ZACARIAS DE LA CRUZ </t>
  </si>
  <si>
    <t>BENEFICIARIO 2: DAVID MANUEL ZACARIAS DE LA CRUZ</t>
  </si>
  <si>
    <t xml:space="preserve">NORTE PRIMERA </t>
  </si>
  <si>
    <t>U1AFrFJJl3E4EAgD</t>
  </si>
  <si>
    <t>PAR2021-0967</t>
  </si>
  <si>
    <t xml:space="preserve">JUAN PEDRO </t>
  </si>
  <si>
    <t>GLORIA GEORGINA SANCHEZ PEREZ</t>
  </si>
  <si>
    <t>BENEFICIARIO 2: TITO LIVIO SANCHEZ PEREZ</t>
  </si>
  <si>
    <t>8tdXJSkoPLbzFpJc</t>
  </si>
  <si>
    <t>PAR2021-0962</t>
  </si>
  <si>
    <t xml:space="preserve">ROXANA </t>
  </si>
  <si>
    <t xml:space="preserve">CALLE ROSALINO CANDELERO ENTRADA Y GRIEGA </t>
  </si>
  <si>
    <t xml:space="preserve">JOSE MARIA JIMENEZ ARIAS </t>
  </si>
  <si>
    <t xml:space="preserve">BENEFICIARIO 2: BENJAMIN HERNANDEZ SANTOS </t>
  </si>
  <si>
    <t>7dfFiy3XVJwrP1Od</t>
  </si>
  <si>
    <t>PAR2021-0785</t>
  </si>
  <si>
    <t xml:space="preserve">CALLE JUAN ESCUTIA </t>
  </si>
  <si>
    <t xml:space="preserve">PALESTINA </t>
  </si>
  <si>
    <t xml:space="preserve">JUANITA TRINIDAD CHABLE </t>
  </si>
  <si>
    <t xml:space="preserve">BENEFICIARIO 2: VICTOR MANUEL SANCHEZ VENTURA </t>
  </si>
  <si>
    <t>HH362blGD6b2siax</t>
  </si>
  <si>
    <t>COM2021-0710</t>
  </si>
  <si>
    <t xml:space="preserve">CARRETERA A CHICHICAPA </t>
  </si>
  <si>
    <t xml:space="preserve">INDEPENDENCIA PRIMERA SECCION </t>
  </si>
  <si>
    <t>LUIS ALBERTO HERNANDEZ CAMPO</t>
  </si>
  <si>
    <t xml:space="preserve">BENEFICIARIO 2: JESUS MANUEL HERNANDEZ CAMPO </t>
  </si>
  <si>
    <t>MLLLh2DwTdTJmmZA</t>
  </si>
  <si>
    <t>PAR2021-0535</t>
  </si>
  <si>
    <t xml:space="preserve">CALLE CAMINO VIEJO SIN NUMERO </t>
  </si>
  <si>
    <t xml:space="preserve">ORIENTE PRIMERA </t>
  </si>
  <si>
    <t xml:space="preserve">ELIZABETH TRINIDAD GARCIA </t>
  </si>
  <si>
    <t xml:space="preserve">BENEFICIARIO 2: PATRICIA TRINIDAD GARCIA </t>
  </si>
  <si>
    <t>ANacpFnSH5rLZx9M</t>
  </si>
  <si>
    <t>PAR2021-0518</t>
  </si>
  <si>
    <t xml:space="preserve">ENTRADA DEL IDEFTAB SIN NUMERO </t>
  </si>
  <si>
    <t>MARIA ALEJANDRO LOPEZ</t>
  </si>
  <si>
    <t xml:space="preserve">BENEFICIARIO 2: JONATAN PALMA ALEJANDRO </t>
  </si>
  <si>
    <t>kMXZE2yo2kPBlSpn</t>
  </si>
  <si>
    <t>PAR2021-0384</t>
  </si>
  <si>
    <t xml:space="preserve">RAMIRO </t>
  </si>
  <si>
    <t xml:space="preserve">CALLE LA MERCED REAL </t>
  </si>
  <si>
    <t>ROSA MARIA IZQUIERDO CARRILLO</t>
  </si>
  <si>
    <t xml:space="preserve">BENEFICIARIO 2: ROGELIO PEREZ CASTELLANO </t>
  </si>
  <si>
    <t>10F0at6fYfWEWkxq</t>
  </si>
  <si>
    <t>PAR2021-0383</t>
  </si>
  <si>
    <t>LUCIA</t>
  </si>
  <si>
    <t xml:space="preserve">BULEVAR MANUEL A ROMERO ZURITA </t>
  </si>
  <si>
    <t xml:space="preserve">LAURA CRISTINA HERNANDEZ CHABLE </t>
  </si>
  <si>
    <t xml:space="preserve">BENEFICIARIO 2: DAVID GUSTAVO HERNANDEZ LANDERO </t>
  </si>
  <si>
    <t>D8KhkOWDkPuppMh4</t>
  </si>
  <si>
    <t>PAR2021-0354</t>
  </si>
  <si>
    <t xml:space="preserve">ZOILA </t>
  </si>
  <si>
    <t xml:space="preserve"> CARRETERA FEDERAL PARAISO COMALCALCO SIN NUMERO </t>
  </si>
  <si>
    <t>LUCAS JIMENEZ PEREZ</t>
  </si>
  <si>
    <t>BENEFICIARIO : CRISTAL LISSETE JIMENEZ JIMENEZ</t>
  </si>
  <si>
    <t>SkZtZZKyotgLZyr5</t>
  </si>
  <si>
    <t>PAR2021-0343</t>
  </si>
  <si>
    <t xml:space="preserve">MARIA NIEVES </t>
  </si>
  <si>
    <t xml:space="preserve">CALLE ROSALINO HERNANDEZ SIN NUMERO </t>
  </si>
  <si>
    <t>LUCIA OSORIO PEREZ</t>
  </si>
  <si>
    <t xml:space="preserve">BENEFICIARIO 2: CELIA SANCHEZ PEREZ </t>
  </si>
  <si>
    <t>wnN2VH8Dm4l1BrWS</t>
  </si>
  <si>
    <t>PAR2021-0318</t>
  </si>
  <si>
    <t xml:space="preserve">MERCED REAL INTERIOR SIN NUMERO </t>
  </si>
  <si>
    <t>NATIVIDAD FELIX JIMENEZ</t>
  </si>
  <si>
    <t>BENEFICIARIO 2: DORIAN LOPEZ CUPIL</t>
  </si>
  <si>
    <t>HcVfVXRJqMmzNeHs</t>
  </si>
  <si>
    <t>PAR2021-0315</t>
  </si>
  <si>
    <t>AUBIN</t>
  </si>
  <si>
    <t xml:space="preserve">ENTRADA LAS PILAS SIN NUMERO </t>
  </si>
  <si>
    <t>MARCELA DOMINGUEZ JAVIER</t>
  </si>
  <si>
    <t>BENEFICIARIO 2: CARLOS ALEJANDRO DOMINGUEZ</t>
  </si>
  <si>
    <t>iMIhyBC3Y2RWj9O6</t>
  </si>
  <si>
    <t>COM2021-0226</t>
  </si>
  <si>
    <t>GASGA</t>
  </si>
  <si>
    <t xml:space="preserve">ROSITA </t>
  </si>
  <si>
    <t>CARRETERA FEDERAL COMALCALCO CARDENAS</t>
  </si>
  <si>
    <t xml:space="preserve">VICTOR HUGO RAMIREZ GASGA </t>
  </si>
  <si>
    <t>BENEFICIARIO 2: EUGENIO MANUEL RAMIREZ GASGA</t>
  </si>
  <si>
    <t>ky8ABMVy2DVNeZNO</t>
  </si>
  <si>
    <t>PAR2021-0199</t>
  </si>
  <si>
    <t xml:space="preserve"> CARRETERA FEDERAL PARAISO COMALCALCO</t>
  </si>
  <si>
    <t xml:space="preserve">LETICIA AVALOS ALEJANDRO </t>
  </si>
  <si>
    <t>BENEFICIARIO 2: LEIDY CRISTHEL IZQUIERDO AVALOS</t>
  </si>
  <si>
    <t>nIjgKY1rhbhaNo5M</t>
  </si>
  <si>
    <t>COM2021-0192</t>
  </si>
  <si>
    <t xml:space="preserve">CARRETERA COMALCALCO PARAISO </t>
  </si>
  <si>
    <t xml:space="preserve">NORTE SEGUNDA </t>
  </si>
  <si>
    <t xml:space="preserve">DAVID PALMA ZAPOTE </t>
  </si>
  <si>
    <t>BENEFICIARIO 2: MARIA ISABELHERNANDEZ SANCHEZ</t>
  </si>
  <si>
    <t>NORTE SEGUNDA</t>
  </si>
  <si>
    <t>Qsj0sJ8TRB4okSm9</t>
  </si>
  <si>
    <t>PAR2021-0189</t>
  </si>
  <si>
    <t xml:space="preserve">JESUS MANUEL </t>
  </si>
  <si>
    <t xml:space="preserve">CALLE CIRO PEREZ ALEJANDRO </t>
  </si>
  <si>
    <t xml:space="preserve">YUDI VIANEY PEREZ QUINTANA </t>
  </si>
  <si>
    <t xml:space="preserve">BENEFICIARIO 2: JESUS MANUEL MARQUEZ </t>
  </si>
  <si>
    <t>2021-5-21</t>
  </si>
  <si>
    <t>y2TZ74MXzHKSY9Dj</t>
  </si>
  <si>
    <t>PAR2021-0184</t>
  </si>
  <si>
    <t xml:space="preserve">CALLE PRINCIPAL MERCED REAL </t>
  </si>
  <si>
    <t xml:space="preserve">URI MAGAÑA FLORES </t>
  </si>
  <si>
    <t xml:space="preserve">BENEFICIARIO 2: SAUL ENRIQUE LOPEZ MAGAÑA </t>
  </si>
  <si>
    <t>ORIENTE PRIMERA</t>
  </si>
  <si>
    <t>Om1gfY1Bg2PbpBpt</t>
  </si>
  <si>
    <t>PAR2021-0176</t>
  </si>
  <si>
    <t>CALLE AGUSTIN MADRIGAL</t>
  </si>
  <si>
    <t xml:space="preserve">PERLA ITZEL DOMINGUEZ CHABLE </t>
  </si>
  <si>
    <t xml:space="preserve">BENEFICIARIO 2: DALINDA CHABLE HERNANDEZ </t>
  </si>
  <si>
    <t>s9ERMlBoi8ZJVxgF</t>
  </si>
  <si>
    <t>PAR2021-0170</t>
  </si>
  <si>
    <t xml:space="preserve">MARIA FELIPA </t>
  </si>
  <si>
    <t xml:space="preserve">ENTRADA AL CAMELLON SIN NUMERO </t>
  </si>
  <si>
    <t>ORIENTE SEGUNDA</t>
  </si>
  <si>
    <t>HILARIO DOMINGUEZ CORDOVA</t>
  </si>
  <si>
    <t xml:space="preserve">BENEFICIARIO 2: JUAN DIEGO DOMINGUEZ CHABLE </t>
  </si>
  <si>
    <t xml:space="preserve">ORIENTE SEGUNDA  </t>
  </si>
  <si>
    <t>cSh6TDqFY2WVxyKO</t>
  </si>
  <si>
    <t>COM2021-0048</t>
  </si>
  <si>
    <t xml:space="preserve">CARRETERA FEDERAL COMALCALCO PARAISO </t>
  </si>
  <si>
    <t>KAREN CARRILO MARQUEZ</t>
  </si>
  <si>
    <t xml:space="preserve">BENEFICIARIO 2: GABRIELA DEL CARMEN MORENO PALMA </t>
  </si>
  <si>
    <t>5bzAIdtwJNhKHkJJ</t>
  </si>
  <si>
    <t>COM2021-0043</t>
  </si>
  <si>
    <t xml:space="preserve">NORTE SEGUNDA SECCION  </t>
  </si>
  <si>
    <t>ISIDRA DOMINGUEZ PALMA</t>
  </si>
  <si>
    <t xml:space="preserve">BENEFICIARIO 2: LUIS ANGEL HIMENEZ DOMINGUEZ </t>
  </si>
  <si>
    <t>4aRmxUcg2O3QQng1</t>
  </si>
  <si>
    <t>COMAL2021-2113</t>
  </si>
  <si>
    <t>GREISY</t>
  </si>
  <si>
    <t>AL CHIVERO</t>
  </si>
  <si>
    <t>MARIA ISABEL PEREZ HERNANDEZ</t>
  </si>
  <si>
    <t>ISIDRO PALMA HERNANDEZ</t>
  </si>
  <si>
    <t>CAR</t>
  </si>
  <si>
    <t>H1FbNDUEDieMw9Kb</t>
  </si>
  <si>
    <t>LAS ISABELES</t>
  </si>
  <si>
    <t>LUCIA FLORES HERNANDEZ</t>
  </si>
  <si>
    <t>JUAN INOCENTE FLORES HERNANDEZ</t>
  </si>
  <si>
    <t>kl9ezBrtITD9aEVJ</t>
  </si>
  <si>
    <t>LIBERTAD PRIMERA SECCIO</t>
  </si>
  <si>
    <t>LA MONTAÑITA</t>
  </si>
  <si>
    <t>JUANITA CRUZ CORDOVA</t>
  </si>
  <si>
    <t>AGUSTIN ZAMARANO PLALTELCA</t>
  </si>
  <si>
    <t>IS8h0L5A4TJiLZxT</t>
  </si>
  <si>
    <t>COMAL2021-1307</t>
  </si>
  <si>
    <t xml:space="preserve">BUENA VISTA </t>
  </si>
  <si>
    <t>CHICHICAPA SIN NUMERO</t>
  </si>
  <si>
    <t>DULCE ARACELY CORDOVA VENTURA</t>
  </si>
  <si>
    <t>FLORDELIS CORDOVA VENTURA</t>
  </si>
  <si>
    <t>jFV1RQJkvxjNQIDi</t>
  </si>
  <si>
    <t>PALMAHUACA</t>
  </si>
  <si>
    <t>LIBERTAD PRIMERA SANTA CRUZ</t>
  </si>
  <si>
    <t>MIRIAM DOMINGUEZ JIMENEZ</t>
  </si>
  <si>
    <t>CECILIA DOMINGUEZ JIMENEZ</t>
  </si>
  <si>
    <t>1BYDTbBh2NZlBw6U</t>
  </si>
  <si>
    <t>JOSE POMPILIO</t>
  </si>
  <si>
    <t>FEDERAL PARAISO COMALCALCO</t>
  </si>
  <si>
    <t>ROSA ALEJANDRO PEREZ</t>
  </si>
  <si>
    <t>LUIS GUSTAVO GERONIMO ALEJANDRO</t>
  </si>
  <si>
    <t>wRyemvDoxiYQm2zw</t>
  </si>
  <si>
    <t>COMAL2021-0395</t>
  </si>
  <si>
    <t>COMALCO PARAISO</t>
  </si>
  <si>
    <t>REYNOL VELENZUELA ROMERO</t>
  </si>
  <si>
    <t>ERNERTO VALENSUELA IZQUIERDO</t>
  </si>
  <si>
    <t>PbCAlayrCHAmDZCs</t>
  </si>
  <si>
    <t>PALMA HUACAPAL</t>
  </si>
  <si>
    <t>ANDRES DE LA CRUZ GONZALES</t>
  </si>
  <si>
    <t>ANDRES AARON DE LA CRUZ DOMINGUEZ</t>
  </si>
  <si>
    <t>ZT0Vonb0015HybNp</t>
  </si>
  <si>
    <t>DIOGENES</t>
  </si>
  <si>
    <t>ORIENTE PRIMERA SECCION</t>
  </si>
  <si>
    <t>MERCEDE REAL</t>
  </si>
  <si>
    <t>SANDRA HERNANDEZ DOMINGUEZ</t>
  </si>
  <si>
    <t>DAVID ANTONIO IZQUIERDO MARQUEZ</t>
  </si>
  <si>
    <t>cVInHZsFP0fsE2Lf</t>
  </si>
  <si>
    <t>DARVIN DOMINGUEZ DOMINGUEZ</t>
  </si>
  <si>
    <t>YOLY DAVEY DOMINGUEZ DOMINGUEZ</t>
  </si>
  <si>
    <t>ctdUhMqu5td9kogL</t>
  </si>
  <si>
    <t>COMAL2021-0135</t>
  </si>
  <si>
    <t>LILI</t>
  </si>
  <si>
    <t>WILLIAM MARTINEZ HERNANDEZ</t>
  </si>
  <si>
    <t>BERSALLI MARTINEZ CORDOVA</t>
  </si>
  <si>
    <t>Jsj1vdtJiJiUM0On</t>
  </si>
  <si>
    <t>MIREYA</t>
  </si>
  <si>
    <t>AURELIANO TRINIDAD JIMENEZ</t>
  </si>
  <si>
    <t>ROSA TRINIDAD ANGULO</t>
  </si>
  <si>
    <t>pI2yvUD9L23ZlOlc</t>
  </si>
  <si>
    <t>COMAL2021-0185</t>
  </si>
  <si>
    <t xml:space="preserve">JOSE   </t>
  </si>
  <si>
    <t>DAMIAN PALMA ZAPATA</t>
  </si>
  <si>
    <t>TRINO PALMA MENDEZ</t>
  </si>
  <si>
    <t>czUFHRTrNO16hhhv</t>
  </si>
  <si>
    <t>MARIA JULIA</t>
  </si>
  <si>
    <t>LIBERTAD PRIMERA</t>
  </si>
  <si>
    <t>PALMA HUACA</t>
  </si>
  <si>
    <t>POTRONILLA RODRIGUEZ CHABLE</t>
  </si>
  <si>
    <t>TOMAS RODRIGUEZ CHABLE</t>
  </si>
  <si>
    <t>gYXmAWFGmr5yRemk</t>
  </si>
  <si>
    <t>ALDEMIR MAGAGA</t>
  </si>
  <si>
    <t>ALDAIR HERNANDEZ DOMINGUEZ</t>
  </si>
  <si>
    <t>NANCI ELOIZA HERNANDEZ DOMINGUEZ</t>
  </si>
  <si>
    <t>d3Es81OBG6nF5jHA</t>
  </si>
  <si>
    <t>MERCED REAL</t>
  </si>
  <si>
    <t>AMPARO CASTELLANO JIMENEZ</t>
  </si>
  <si>
    <t>JULIO CESAR CASTELLANO JIMENEZ</t>
  </si>
  <si>
    <t>CUekApLwxdKndaKQ</t>
  </si>
  <si>
    <t>PASANDO LA GALAPA</t>
  </si>
  <si>
    <t>NORMA HERNANDEZ LOPEZ</t>
  </si>
  <si>
    <t>YANNY HERNANDEZ LOPEZ</t>
  </si>
  <si>
    <t>pNRgWHYAzsHqmLmx</t>
  </si>
  <si>
    <t>EDUARDO</t>
  </si>
  <si>
    <t>ELVA PEREZ SOTO</t>
  </si>
  <si>
    <t>CARLOS ALBERTO HERNANDEZ PEREZ</t>
  </si>
  <si>
    <t>EkJjFRFJ5di4O8M8</t>
  </si>
  <si>
    <t>TOMAS</t>
  </si>
  <si>
    <t>MARIA ASUNCION PEREZ JIMENES</t>
  </si>
  <si>
    <t>MARIA DEL CARMEN SANTOS PEREZ</t>
  </si>
  <si>
    <t>s4v4q3LPAIYSOthO</t>
  </si>
  <si>
    <t>COMAL2021-0939</t>
  </si>
  <si>
    <t>MERITO</t>
  </si>
  <si>
    <t>PRINCIPAL 47 SAN FRANCISCO</t>
  </si>
  <si>
    <t>LEONOR CASTELLANOS DIAZ</t>
  </si>
  <si>
    <t>MATEA DIAZ ALMEIDA</t>
  </si>
  <si>
    <t>cVKk3NLWhLNxkehe</t>
  </si>
  <si>
    <t>COMAL2021-0974</t>
  </si>
  <si>
    <t>ISAAC</t>
  </si>
  <si>
    <t>LOS GIRASOLES</t>
  </si>
  <si>
    <t>MARIA DEL ROSARIO ALBERTO MENDEZ</t>
  </si>
  <si>
    <t>ISIDRA ALBERTO MENDEZ</t>
  </si>
  <si>
    <t>WGPYBiRCpL3zzVlc</t>
  </si>
  <si>
    <t>MIRIAM</t>
  </si>
  <si>
    <t>LAUDY JULISSA SANCHEZ MENDEZ</t>
  </si>
  <si>
    <t>CANDELARIA SANCHEZ MENDEZ</t>
  </si>
  <si>
    <t>6CeWX2ncsufWVhWP</t>
  </si>
  <si>
    <t>COMAL2021-0711</t>
  </si>
  <si>
    <t>DIOSELINA</t>
  </si>
  <si>
    <t>HERNANDEZ HELRIZ HERNANDEZ ALVARADO</t>
  </si>
  <si>
    <t>ALFREDO DE LA CRUZ JIMENEZ</t>
  </si>
  <si>
    <t>bpBjbBx3dyWVSP83</t>
  </si>
  <si>
    <t>DEISY JAQUELIN</t>
  </si>
  <si>
    <t>SARA ISELA MAGAÑA DE LA CRUZ</t>
  </si>
  <si>
    <t>LETICIA DE LA CRUZ GONZALEZ</t>
  </si>
  <si>
    <t>rUDIkjwR81IJNgbo</t>
  </si>
  <si>
    <t>PETRONILA</t>
  </si>
  <si>
    <t>LORENA SANCHEZ VENTURA</t>
  </si>
  <si>
    <t>ESTRELLA SANCHEZ VENTURA</t>
  </si>
  <si>
    <t>EJ1o8O2H6hFmOINf</t>
  </si>
  <si>
    <t>COMAL2021-0544</t>
  </si>
  <si>
    <t>PRECIDENCIAL</t>
  </si>
  <si>
    <t>ZONA ARQUEOLOGICA</t>
  </si>
  <si>
    <t>MARIA CRUZ LOPEZ HERNANDEZ</t>
  </si>
  <si>
    <t>MARIA LUISA HERNANDEZ DE LA CRUZ</t>
  </si>
  <si>
    <t>azCmax2eWjcWSg4r</t>
  </si>
  <si>
    <t>COMAL2021-0569</t>
  </si>
  <si>
    <t>WILIAM DE JESUS HERNANDEZ DE LA CRUZ</t>
  </si>
  <si>
    <t>TRAUL RODRIGUEZ LOPEZ</t>
  </si>
  <si>
    <t>NORTTE PRIMERA</t>
  </si>
  <si>
    <t>XmMw59mqLdrleeKl</t>
  </si>
  <si>
    <t>COMAL2021-0597</t>
  </si>
  <si>
    <t>INDEPENDEMCIA SEGUNDA SECCION</t>
  </si>
  <si>
    <t>ISMAEL RICARDEZ GARCIA</t>
  </si>
  <si>
    <t>ISELA RICARDEZ GARCIA</t>
  </si>
  <si>
    <t>9o7mSfTXTDprNftA</t>
  </si>
  <si>
    <t>COMAL2021-0031</t>
  </si>
  <si>
    <t>JOSE GUADALUPE CASTELLANOS RICARDEZ</t>
  </si>
  <si>
    <t>RUDACINDA MONTEJO GONZALEZ</t>
  </si>
  <si>
    <t>V8ja2hWCkw3HHvKl</t>
  </si>
  <si>
    <t>COMAL2021-0037</t>
  </si>
  <si>
    <t>NADIA</t>
  </si>
  <si>
    <t>EJIDO HERNAN</t>
  </si>
  <si>
    <t>FEDERAL COMALCALCO</t>
  </si>
  <si>
    <t>NANCI DAYANA GONZALES DE LOS SANTOS</t>
  </si>
  <si>
    <t>LIZ MARLEYT GONZALES DE LOS DSANTOS</t>
  </si>
  <si>
    <t>F68znHynG9msWXWg</t>
  </si>
  <si>
    <t>COMAL2021-0047</t>
  </si>
  <si>
    <t>MAYRA ALEJANDRA</t>
  </si>
  <si>
    <t>ERIKA DEL CARMEN CASTELLANOS FUENTES</t>
  </si>
  <si>
    <t>CONCEPCION PALMA FLORES</t>
  </si>
  <si>
    <t>eOwoqDuP9jiQ2hOW</t>
  </si>
  <si>
    <t>COMAL2021-0054</t>
  </si>
  <si>
    <t>VICTOR MANUEL CASTELLANOS PEREZ</t>
  </si>
  <si>
    <t>ADRIAN CASTELLANOS CORDOVA</t>
  </si>
  <si>
    <t>KAgdgw2u5tzEjuZk</t>
  </si>
  <si>
    <t>LETICIA PEREZ</t>
  </si>
  <si>
    <t>LUZ ELENA HERNANDEZ PEREZ</t>
  </si>
  <si>
    <t>vroIYg9zvmtzfw4Z</t>
  </si>
  <si>
    <t>PAR2021-1308</t>
  </si>
  <si>
    <t xml:space="preserve">CARRETERA VECINAL A CHICHICAPA SIN NUMERO </t>
  </si>
  <si>
    <t>ENTRE ENTRADA LOS GHERRERAS Y CARRETERA DE SONA ARQUEOLOGICA</t>
  </si>
  <si>
    <t>JOSE ANTONIO HERRERA RODRIGUEZ</t>
  </si>
  <si>
    <t>BENEFICIARIO 2: YESENIA HERRERA RODRIGUEZ</t>
  </si>
  <si>
    <t xml:space="preserve">RUTA 8 V </t>
  </si>
  <si>
    <t>IcMLbUF2I8qkqJ7J</t>
  </si>
  <si>
    <t>COM2021-0055</t>
  </si>
  <si>
    <t>DORALIA</t>
  </si>
  <si>
    <t>ENTRADA A SAN JULIAN SIN NUMERO</t>
  </si>
  <si>
    <t>EN LA ENTRADA SAN JULIA</t>
  </si>
  <si>
    <t>MIGUEL ALBARELIS AVALOS SANCHEZ</t>
  </si>
  <si>
    <t>BENEFICIARIO 2: DORICITEL DE LA CRUZ SANCHEZ</t>
  </si>
  <si>
    <t>BCaX5ahO6rda1vni</t>
  </si>
  <si>
    <t>PAR2021-1289</t>
  </si>
  <si>
    <t xml:space="preserve">JUAN DIEGO GOMEZ MENDEZ </t>
  </si>
  <si>
    <t>BENEFICIARIO 2: CARLA EDITH GOMEZ MENDEZ</t>
  </si>
  <si>
    <t>yKN2zAYxQmt2Xwgs</t>
  </si>
  <si>
    <t>COM2020-0339</t>
  </si>
  <si>
    <t>INDEPENDENCIA</t>
  </si>
  <si>
    <t>GUADALUPE PEREZ ESCALANTE</t>
  </si>
  <si>
    <t>BENEFICIARIO 2: ALEJANDRO PEREZ ESCALANTE</t>
  </si>
  <si>
    <t>5vOYpBmOYUJpATph</t>
  </si>
  <si>
    <t>PAR2021-0900</t>
  </si>
  <si>
    <t>ROBERTH DE LA CRUZ DOMINGUEZ</t>
  </si>
  <si>
    <t>BENEFICIARIO 2: CRISTHIAN DOMINGUEZ DIAZ</t>
  </si>
  <si>
    <t>2021-11-05</t>
  </si>
  <si>
    <t>LNIWM4spsvw21Byi</t>
  </si>
  <si>
    <t>PAR2021-1313</t>
  </si>
  <si>
    <t>CALLE FRANCISCO MARQUEZ SIN NUMERO</t>
  </si>
  <si>
    <t>ISIDRA JIMENEZ SANCHEZ</t>
  </si>
  <si>
    <t>BENEFICIARIO 2: FERNANDO GOMEZ JIMENEZ</t>
  </si>
  <si>
    <t>ENg9HaBktnXFTBdM</t>
  </si>
  <si>
    <t>kiekCv0b61di2dSg</t>
  </si>
  <si>
    <t>PAR2021_1369</t>
  </si>
  <si>
    <t>AVENIDA MANUEL BARAJAU PEREZ</t>
  </si>
  <si>
    <t>POR LA CARRETERA COMALCALCO PARAISO</t>
  </si>
  <si>
    <t>MARIA ASUNCION CHABLE MONTIEL</t>
  </si>
  <si>
    <t>BENEFICIARIO 2: UBENE MONTIEL CORDOVA</t>
  </si>
  <si>
    <t>EipnAYvUGUligQVZ</t>
  </si>
  <si>
    <t>PAR2021-0356</t>
  </si>
  <si>
    <t>CARRETERA FEDERAL A PARAISO</t>
  </si>
  <si>
    <t>NORMA DEL CARMEN ALEJANDRO DOMINGUEZ</t>
  </si>
  <si>
    <t>BENEFICIARIO 2: LAURA PATRICIA TRINIDAD ALEJANDRO</t>
  </si>
  <si>
    <t>G4NpBtX9a3KKcr5F</t>
  </si>
  <si>
    <t>PAR2021-0327</t>
  </si>
  <si>
    <t xml:space="preserve">ENTRADA A LA ESCUELA SIN NUMERO </t>
  </si>
  <si>
    <t>EDUARDO ANGULO LOPEZ</t>
  </si>
  <si>
    <t>BENEFICIARIO 2: MANUEL ALFREDO ESCOBAR DIAZ</t>
  </si>
  <si>
    <t>BrLXlb7ryyRvv7pw</t>
  </si>
  <si>
    <t>PAR2021-0393</t>
  </si>
  <si>
    <t xml:space="preserve">LETICIA CANDELARIA </t>
  </si>
  <si>
    <t>CALLE BUGAMBILIA</t>
  </si>
  <si>
    <t>POR BOULEVARD PARAISO</t>
  </si>
  <si>
    <t>SUSANA DE LA ROSA PEREZ</t>
  </si>
  <si>
    <t>BENEFICIARIO 2: PATRICIA DE LA ROSA PEREZ</t>
  </si>
  <si>
    <t>w0t186HBr7ydr0wz</t>
  </si>
  <si>
    <t>PAR2021-1380</t>
  </si>
  <si>
    <t>JAIRO ALBERTO</t>
  </si>
  <si>
    <t>CALLE NICOLAS BRAVO</t>
  </si>
  <si>
    <t>MHXt33vnSKu2EE9T</t>
  </si>
  <si>
    <t>PAR2021-1548</t>
  </si>
  <si>
    <t>CARRETERA FEDERAL DOS BOCAS</t>
  </si>
  <si>
    <t>MARTHA TRINIDAD SANTOS MENDEZ</t>
  </si>
  <si>
    <t>BENEFICIARIO 2: SAR SANTOS MENDEZ</t>
  </si>
  <si>
    <t>wGaihiVBgBgS1Tbs</t>
  </si>
  <si>
    <t>PAR2021-1549</t>
  </si>
  <si>
    <t>CALLE LAS FLORES PRIMERA</t>
  </si>
  <si>
    <t>ADALBERTO SANTOS</t>
  </si>
  <si>
    <t>CARLOS MARIO VALENZUELA LOPEZ</t>
  </si>
  <si>
    <t>BENEFICIARIO 2: FLEDDYSSIN VALENZUELA LOPEZ</t>
  </si>
  <si>
    <t>d5YkIN3NM7HpvJ0x</t>
  </si>
  <si>
    <t>PAR2021-0307</t>
  </si>
  <si>
    <t>JUANA MARIA</t>
  </si>
  <si>
    <t>CARRETERA PARAISO COMALCALCO</t>
  </si>
  <si>
    <t>ITZEL GUADALUPE PEREZ DE DIOS</t>
  </si>
  <si>
    <t>BENEFICIARIO 2: DELIDIO PEREZ TRINIDAD</t>
  </si>
  <si>
    <t>2ly0TqG80v9C8nH7</t>
  </si>
  <si>
    <t>PAR2021-1160</t>
  </si>
  <si>
    <t>RAFAELA JAVIER FLORES</t>
  </si>
  <si>
    <t>BENEFICIARIO 2: LEYDI JIMENEZ JAVIER</t>
  </si>
  <si>
    <t>aOd5A4z4oOUmeUiA</t>
  </si>
  <si>
    <t>COM2021-0197</t>
  </si>
  <si>
    <t>RADAY</t>
  </si>
  <si>
    <t>CARRETERA FEDERAL PARAISO COMALCALCO</t>
  </si>
  <si>
    <t>EXQUIO GOMEZ PEREZ</t>
  </si>
  <si>
    <t>BENEFICIARIO 2: YANINE GOMEZ HERNANDEZ</t>
  </si>
  <si>
    <t>JCEDfZpNhJ7xtkDL</t>
  </si>
  <si>
    <t>PAR2021-0532</t>
  </si>
  <si>
    <t>MICDALIA</t>
  </si>
  <si>
    <t>UzH2ZinO0HMVtVqc</t>
  </si>
  <si>
    <t>COM2021-0050</t>
  </si>
  <si>
    <t>ANGELA OLAN FUENTES</t>
  </si>
  <si>
    <t>BENEFICIARIO 2: ROSA OLAN FUENTES</t>
  </si>
  <si>
    <t>gnKP3iDAzFRtDxez</t>
  </si>
  <si>
    <t>COM2021-0936</t>
  </si>
  <si>
    <t>LIMBER</t>
  </si>
  <si>
    <t>LILIA VALENZUELA LIMBER</t>
  </si>
  <si>
    <t>BENEFICIARIO 2: MARGARITA ROQUE LIMBER</t>
  </si>
  <si>
    <t>GAUgxCisizst01hB</t>
  </si>
  <si>
    <t>COM2021-0776</t>
  </si>
  <si>
    <t>EDI</t>
  </si>
  <si>
    <t>CARRETERA INDEPENDENCIA</t>
  </si>
  <si>
    <t>NAYELI CHABLE HERNANDEZ</t>
  </si>
  <si>
    <t>BENEFICIARIO 2: ABRAHAM CHABLE LOPEZ</t>
  </si>
  <si>
    <t>C0LfXWHNLkL77vyH</t>
  </si>
  <si>
    <t>PAR2021-0784</t>
  </si>
  <si>
    <t>CALLE FERNANDO MONTES DE OCA</t>
  </si>
  <si>
    <t>MARIA GUADALUPE DE LA CRUZ SANCHEZ</t>
  </si>
  <si>
    <t>BENEFICIARIO 2: MARTHA PATRICIA DE LA CRUZ SANCHEZ</t>
  </si>
  <si>
    <t>pY25Ww9ZO8px2dUX</t>
  </si>
  <si>
    <t>COM2021-0790</t>
  </si>
  <si>
    <t xml:space="preserve">INDEPENDENCIA SEGUNDA </t>
  </si>
  <si>
    <t>JUANA PEREZ CORDOVA</t>
  </si>
  <si>
    <t>BENEFICIARIO 2: ESPERANZA CORDOVA JIMENEZ</t>
  </si>
  <si>
    <t>INDEPENDENCIA SEGUNDA</t>
  </si>
  <si>
    <t>9Bxu2O0AaO3gVYHP</t>
  </si>
  <si>
    <t>COM2021-1956</t>
  </si>
  <si>
    <t>CARRETERA AL CHIVERO</t>
  </si>
  <si>
    <t>CARMITA HERNANDEZ PALMA</t>
  </si>
  <si>
    <t>BENEFICIARIO 2: MARIA CRISTINA PEREZ HERNANDEZ</t>
  </si>
  <si>
    <t>6iklBuJQuxUMywUl</t>
  </si>
  <si>
    <t>COM 2021-2113</t>
  </si>
  <si>
    <t>bti8jmO1S5dARWwC</t>
  </si>
  <si>
    <t>COM 2021-1535</t>
  </si>
  <si>
    <t>J2Zu8ypUvIoA671K</t>
  </si>
  <si>
    <t>COM 2121-1369</t>
  </si>
  <si>
    <t>8gbCQKdglFEHzVco</t>
  </si>
  <si>
    <t>COM 2021-1307</t>
  </si>
  <si>
    <t>cX1SNOQoHejizRtR</t>
  </si>
  <si>
    <t>COM 2021-1192</t>
  </si>
  <si>
    <t>9FX5qkgh85NlircH</t>
  </si>
  <si>
    <t>COM 2021-0326</t>
  </si>
  <si>
    <t>1YtVSTw3EGiz51W7</t>
  </si>
  <si>
    <t>COM 2021-0395</t>
  </si>
  <si>
    <t>2021-9-01</t>
  </si>
  <si>
    <t>tmtsfgm3Xpy5X6Ct</t>
  </si>
  <si>
    <t>COM 2021-0355</t>
  </si>
  <si>
    <t>pQ4Y2cDUXVku2F3i</t>
  </si>
  <si>
    <t>COM 2021-1105</t>
  </si>
  <si>
    <t>jN5ivVHCDNqTc0Zb</t>
  </si>
  <si>
    <t>COM 2021-0305</t>
  </si>
  <si>
    <t>xdz3REW54eI9n5UB</t>
  </si>
  <si>
    <t>COM 2021-0135</t>
  </si>
  <si>
    <t>ORSHAQMvYg99LtSp</t>
  </si>
  <si>
    <t>COM 2021-0191</t>
  </si>
  <si>
    <t>4maOjSNLmc9rJakI</t>
  </si>
  <si>
    <t>COM 2021-0185</t>
  </si>
  <si>
    <t>ajzw8rkNCv4ZrWex</t>
  </si>
  <si>
    <t>COM 2021-0147</t>
  </si>
  <si>
    <t>Tys5XGkkX3EvUHFd</t>
  </si>
  <si>
    <t>COM 2021-0188</t>
  </si>
  <si>
    <t>VAyoGja1dpyotLt9</t>
  </si>
  <si>
    <t>COM 2021-0183</t>
  </si>
  <si>
    <t>fRm4nyYIapNBpQXH</t>
  </si>
  <si>
    <t>COM 2021-0186</t>
  </si>
  <si>
    <t>gupR4TEW8E7cInbc</t>
  </si>
  <si>
    <t>COM 2021-0171</t>
  </si>
  <si>
    <t>9BXisnnB8PLRHxsb</t>
  </si>
  <si>
    <t>COM 2021-0155</t>
  </si>
  <si>
    <t>g3n18nfXjqXvPB0W</t>
  </si>
  <si>
    <t>COM 2021-0939</t>
  </si>
  <si>
    <t>fKVQ2J1lPDlzF5X7</t>
  </si>
  <si>
    <t>COM 2021-0974</t>
  </si>
  <si>
    <t>21rObh7P2FuoxXdX</t>
  </si>
  <si>
    <t>COM 2021-0788</t>
  </si>
  <si>
    <t>mhKfr6JuZ8W8SJGy</t>
  </si>
  <si>
    <t>COM 2021-0711</t>
  </si>
  <si>
    <t>25AA0khI9p2RLicD</t>
  </si>
  <si>
    <t>COM 2021-0168</t>
  </si>
  <si>
    <t>LNQvwBgo6ESiPEIN</t>
  </si>
  <si>
    <t>COM 2021-0162</t>
  </si>
  <si>
    <t>LFJ2Bq2T8aAp0TDY</t>
  </si>
  <si>
    <t>COM 2021-0544</t>
  </si>
  <si>
    <t>5OdwOLfgThTXlrYY</t>
  </si>
  <si>
    <t>COM 2021-0569</t>
  </si>
  <si>
    <t>mGJcluP7pkghVho6</t>
  </si>
  <si>
    <t>COM 2021-0597</t>
  </si>
  <si>
    <t>LbSJ7aLM1gVpfvaP</t>
  </si>
  <si>
    <t>COM 2021-0031</t>
  </si>
  <si>
    <t>H9kTn4OIJfSiF7WS</t>
  </si>
  <si>
    <t>COM 2021-0037</t>
  </si>
  <si>
    <t>liSnH8snJhJG5hid</t>
  </si>
  <si>
    <t>COM 2021-0047</t>
  </si>
  <si>
    <t>SC4xouqAtScnC4d7</t>
  </si>
  <si>
    <t>COM 2021-0054</t>
  </si>
  <si>
    <t>a7hgRXDKJ7yM5dHW</t>
  </si>
  <si>
    <t>COM 2020-0713</t>
  </si>
  <si>
    <t>2020-9-29</t>
  </si>
  <si>
    <t>2021-7-01</t>
  </si>
  <si>
    <t>2021-4-08</t>
  </si>
  <si>
    <t>2021-6-12</t>
  </si>
  <si>
    <t>2021-6-05</t>
  </si>
  <si>
    <t>2021-3-26</t>
  </si>
  <si>
    <t>2021-3-25</t>
  </si>
  <si>
    <t>2020-11-07</t>
  </si>
  <si>
    <t>2020-11-06</t>
  </si>
  <si>
    <t>2020-11-05</t>
  </si>
  <si>
    <t>2020-10-30</t>
  </si>
  <si>
    <t>2020-10-27</t>
  </si>
  <si>
    <t>2020-10-24</t>
  </si>
  <si>
    <t>2020-10-21</t>
  </si>
  <si>
    <t>2020-10-19</t>
  </si>
  <si>
    <t>2020-10-15</t>
  </si>
  <si>
    <t>2020-10-14</t>
  </si>
  <si>
    <t>2020-10-12</t>
  </si>
  <si>
    <t>2020-10-10</t>
  </si>
  <si>
    <t>2020-10-09</t>
  </si>
  <si>
    <t>2020-10-07</t>
  </si>
  <si>
    <t>2020-1-22</t>
  </si>
  <si>
    <t>2020-9-16</t>
  </si>
  <si>
    <t>2020-9-23</t>
  </si>
  <si>
    <t>2021-7-27</t>
  </si>
  <si>
    <t>2020-9-22</t>
  </si>
  <si>
    <t>2017-11-30</t>
  </si>
  <si>
    <t>2020-10-28</t>
  </si>
  <si>
    <t>2020-11-09</t>
  </si>
  <si>
    <t>2019-1-19</t>
  </si>
  <si>
    <t>2020-11-10</t>
  </si>
  <si>
    <t>2020-11-12</t>
  </si>
  <si>
    <t>2020-9-28</t>
  </si>
  <si>
    <t>2020-9-18</t>
  </si>
  <si>
    <t>2021-7-14</t>
  </si>
  <si>
    <t>2020-9-14</t>
  </si>
  <si>
    <t>2020-10-06</t>
  </si>
  <si>
    <t>2020-9-30</t>
  </si>
  <si>
    <t>2020-10-13</t>
  </si>
  <si>
    <t>2021-1-21</t>
  </si>
  <si>
    <t>2018-9-29</t>
  </si>
  <si>
    <t>2021-3-08</t>
  </si>
  <si>
    <t>2020-9-26</t>
  </si>
  <si>
    <t>2020-10-26</t>
  </si>
  <si>
    <t>2020-10-17</t>
  </si>
  <si>
    <t>2020-10-02</t>
  </si>
  <si>
    <t>2020-9-06</t>
  </si>
  <si>
    <t>2020-9-08</t>
  </si>
  <si>
    <t>2020-10-03</t>
  </si>
  <si>
    <t>2020-11-01</t>
  </si>
  <si>
    <t>2020-10-04</t>
  </si>
  <si>
    <t>2020-9-10</t>
  </si>
  <si>
    <t>2020-8-26</t>
  </si>
  <si>
    <t>2020-9-19</t>
  </si>
  <si>
    <t>2021-7-03</t>
  </si>
  <si>
    <t>2020-9-12</t>
  </si>
  <si>
    <t>2020-10-05</t>
  </si>
  <si>
    <t>2021-10-03</t>
  </si>
  <si>
    <t>2020-8-13</t>
  </si>
  <si>
    <t>2020-8-12</t>
  </si>
  <si>
    <t>2020-10-16</t>
  </si>
  <si>
    <t>2020-10-20</t>
  </si>
  <si>
    <t>2020-9-11</t>
  </si>
  <si>
    <t>2020-9-15</t>
  </si>
  <si>
    <t>2020-8-14</t>
  </si>
  <si>
    <t>2020-9-09</t>
  </si>
  <si>
    <t>2018-8-21</t>
  </si>
  <si>
    <t>2021-5-27</t>
  </si>
  <si>
    <t>2020-9-05</t>
  </si>
  <si>
    <t>2020-9-03</t>
  </si>
  <si>
    <t>2019-9-28</t>
  </si>
  <si>
    <t>2020-8-01</t>
  </si>
  <si>
    <t>2020-9-17</t>
  </si>
  <si>
    <t>2020-10-08</t>
  </si>
  <si>
    <t>2020-3-20</t>
  </si>
  <si>
    <t>2020-8-21</t>
  </si>
  <si>
    <t>2020-8-27</t>
  </si>
  <si>
    <t>2021-1-20</t>
  </si>
  <si>
    <t>2020-2-24</t>
  </si>
  <si>
    <t>2021-3-16</t>
  </si>
  <si>
    <t>2020-6-12</t>
  </si>
  <si>
    <t>2020-6-17</t>
  </si>
  <si>
    <t>2020-11-26</t>
  </si>
  <si>
    <t>2018-6-22</t>
  </si>
  <si>
    <t>2021-9-02</t>
  </si>
  <si>
    <t>2020-9-01</t>
  </si>
  <si>
    <t>2021-5-07</t>
  </si>
  <si>
    <t>2021-5-06</t>
  </si>
  <si>
    <t>2020-9-25</t>
  </si>
  <si>
    <t>2019-2-06</t>
  </si>
  <si>
    <t>2021-6-26</t>
  </si>
  <si>
    <t>2021-1-19</t>
  </si>
  <si>
    <t>2021-2-04</t>
  </si>
  <si>
    <t>2021-2-09</t>
  </si>
  <si>
    <t>2021-1-18</t>
  </si>
  <si>
    <t>2021-1-13</t>
  </si>
  <si>
    <t>2021-1-08</t>
  </si>
  <si>
    <t>2021-1-05</t>
  </si>
  <si>
    <t>2021-3-04</t>
  </si>
  <si>
    <t>2021-3-06</t>
  </si>
  <si>
    <t>2021-3-10</t>
  </si>
  <si>
    <t>2021-3-18</t>
  </si>
  <si>
    <t>2021-3-12</t>
  </si>
  <si>
    <t>0-0-00</t>
  </si>
  <si>
    <t>2017-4-18</t>
  </si>
  <si>
    <t>2020-3-11</t>
  </si>
  <si>
    <t>2020-3-12</t>
  </si>
  <si>
    <t>2020-12-01</t>
  </si>
  <si>
    <t>2020-12-05</t>
  </si>
  <si>
    <t>2020-3-07</t>
  </si>
  <si>
    <t>2020-10-23</t>
  </si>
  <si>
    <t>2020-3-06</t>
  </si>
  <si>
    <t>2020-8-17</t>
  </si>
  <si>
    <t>2019-6-06</t>
  </si>
  <si>
    <t>2019-7-22</t>
  </si>
  <si>
    <t>2017-5-03</t>
  </si>
  <si>
    <t>2020-3-03</t>
  </si>
  <si>
    <t>2020-2-21</t>
  </si>
  <si>
    <t>2020-11-27</t>
  </si>
  <si>
    <t>2019-8-05</t>
  </si>
  <si>
    <t>2020-3-14</t>
  </si>
  <si>
    <t>2019-7-26</t>
  </si>
  <si>
    <t>2019-9-03</t>
  </si>
  <si>
    <t>2017-12-28</t>
  </si>
  <si>
    <t>2021-7-07</t>
  </si>
  <si>
    <t>2019-7-15</t>
  </si>
  <si>
    <t>2018-9-12</t>
  </si>
  <si>
    <t>2021-6-03</t>
  </si>
  <si>
    <t>2019-11-27</t>
  </si>
  <si>
    <t>2021-7-29</t>
  </si>
  <si>
    <t>2018-10-03</t>
  </si>
  <si>
    <t>2020-2-28</t>
  </si>
  <si>
    <t>2020-12-02</t>
  </si>
  <si>
    <t>2020-1-16</t>
  </si>
  <si>
    <t>2018-9-28</t>
  </si>
  <si>
    <t>2021-7-26</t>
  </si>
  <si>
    <t>2020-3-26</t>
  </si>
  <si>
    <t>2021-2-02</t>
  </si>
  <si>
    <t>2020-7-09</t>
  </si>
  <si>
    <t>2017-12-27</t>
  </si>
  <si>
    <t>2020-7-04</t>
  </si>
  <si>
    <t>2018-1-09</t>
  </si>
  <si>
    <t>2018-9-25</t>
  </si>
  <si>
    <t>2020-1-25</t>
  </si>
  <si>
    <t>2021-6-01</t>
  </si>
  <si>
    <t>2018-5-14</t>
  </si>
  <si>
    <t>2018-10-23</t>
  </si>
  <si>
    <t>2018-11-20</t>
  </si>
  <si>
    <t>2020-12-08</t>
  </si>
  <si>
    <t>2021-9-03</t>
  </si>
  <si>
    <t>2020-12-09</t>
  </si>
  <si>
    <t>2015-11-05</t>
  </si>
  <si>
    <t>2019-5-07</t>
  </si>
  <si>
    <t>2020-11-20</t>
  </si>
  <si>
    <t>2019-11-22</t>
  </si>
  <si>
    <t>2018-10-02</t>
  </si>
  <si>
    <t>2020-8-18</t>
  </si>
  <si>
    <t>2018-11-14</t>
  </si>
  <si>
    <t>2020-7-02</t>
  </si>
  <si>
    <t>2019-11-05</t>
  </si>
  <si>
    <t>2020-7-25</t>
  </si>
  <si>
    <t>2019-11-26</t>
  </si>
  <si>
    <t>2021-6-28</t>
  </si>
  <si>
    <t>2021-6-02</t>
  </si>
  <si>
    <t>2021-4-01</t>
  </si>
  <si>
    <t>2019-12-09</t>
  </si>
  <si>
    <t>2020-6-05</t>
  </si>
  <si>
    <t>2017-4-25</t>
  </si>
  <si>
    <t>2019-12-11</t>
  </si>
  <si>
    <t>2019-11-07</t>
  </si>
  <si>
    <t>2019-4-03</t>
  </si>
  <si>
    <t>2019-5-06</t>
  </si>
  <si>
    <t>2019-10-08</t>
  </si>
  <si>
    <t>2019-11-06</t>
  </si>
  <si>
    <t>2019-3-05</t>
  </si>
  <si>
    <t>2020-3-17</t>
  </si>
  <si>
    <t>2018-5-25</t>
  </si>
  <si>
    <t>2021-4-15</t>
  </si>
  <si>
    <t>2017-5-19</t>
  </si>
  <si>
    <t>2019-5-02</t>
  </si>
  <si>
    <t>2019-12-07</t>
  </si>
  <si>
    <t>2021-3-17</t>
  </si>
  <si>
    <t>2021-3-15</t>
  </si>
  <si>
    <t>2017-10-05</t>
  </si>
  <si>
    <t>2017-2-22</t>
  </si>
  <si>
    <t>2017-4-17</t>
  </si>
  <si>
    <t>2019-1-29</t>
  </si>
  <si>
    <t>2019-2-28</t>
  </si>
  <si>
    <t>2019-4-22</t>
  </si>
  <si>
    <t>2019-7-30</t>
  </si>
  <si>
    <t>2019-10-04</t>
  </si>
  <si>
    <t>2019-10-10</t>
  </si>
  <si>
    <t>2019-10-19</t>
  </si>
  <si>
    <t>2019-12-06</t>
  </si>
  <si>
    <t>2020-2-26</t>
  </si>
  <si>
    <t>2020-5-27</t>
  </si>
  <si>
    <t>2021-1-27</t>
  </si>
  <si>
    <t>2021-4-14</t>
  </si>
  <si>
    <t>2021-6-30</t>
  </si>
  <si>
    <t>2019-11-08</t>
  </si>
  <si>
    <t>2020-10-29</t>
  </si>
  <si>
    <t>2021-3-09</t>
  </si>
  <si>
    <t>2021-1-09</t>
  </si>
  <si>
    <t>2021-3-11</t>
  </si>
  <si>
    <t>2021-1-28</t>
  </si>
  <si>
    <t>2021-3-05</t>
  </si>
  <si>
    <t>2021-6-14</t>
  </si>
  <si>
    <t>2021-3-01</t>
  </si>
  <si>
    <t>2020-9-04</t>
  </si>
  <si>
    <t>2021-1-07</t>
  </si>
  <si>
    <t>2021-1-11</t>
  </si>
  <si>
    <t>2021-1-06</t>
  </si>
  <si>
    <t>2021-8-06</t>
  </si>
  <si>
    <t>2021-1-23</t>
  </si>
  <si>
    <t>2020-7-01</t>
  </si>
  <si>
    <t>2021-2-03</t>
  </si>
  <si>
    <t>2021-2-05</t>
  </si>
  <si>
    <t>2021-3-30</t>
  </si>
  <si>
    <t>2021-1-16</t>
  </si>
  <si>
    <t>2021-2-22</t>
  </si>
  <si>
    <t>2021-6-09</t>
  </si>
  <si>
    <t>2021-6-07</t>
  </si>
  <si>
    <t>2021-7-16</t>
  </si>
  <si>
    <t>2018-6-23</t>
  </si>
  <si>
    <t>2021-5-03</t>
  </si>
  <si>
    <t>2021-5-04</t>
  </si>
  <si>
    <t>2021-1-02</t>
  </si>
  <si>
    <t>2021-2-17</t>
  </si>
  <si>
    <t>2021-2-01</t>
  </si>
  <si>
    <t>2021-3-29</t>
  </si>
  <si>
    <t>2021-4-03</t>
  </si>
  <si>
    <t>2021-3-03</t>
  </si>
  <si>
    <t>2021-2-06</t>
  </si>
  <si>
    <t>2021-4-17</t>
  </si>
  <si>
    <t>2021-1-25</t>
  </si>
  <si>
    <t>2021-3-02</t>
  </si>
  <si>
    <t>2021-2-12</t>
  </si>
  <si>
    <t>2021-4-02</t>
  </si>
  <si>
    <t>2021-3-27</t>
  </si>
  <si>
    <t>2021-2-27</t>
  </si>
  <si>
    <t>2021-2-28</t>
  </si>
  <si>
    <t>2020-1-26</t>
  </si>
  <si>
    <t>2021-4-16</t>
  </si>
  <si>
    <t>2021-1-29</t>
  </si>
  <si>
    <t>2021-7-31</t>
  </si>
  <si>
    <t>2021-4-06</t>
  </si>
  <si>
    <t>2021-4-07</t>
  </si>
  <si>
    <t>2021-4-12</t>
  </si>
  <si>
    <t>2021-1-14</t>
  </si>
  <si>
    <t>2021-4-23</t>
  </si>
  <si>
    <t>2021-4-09</t>
  </si>
  <si>
    <t>2021-4-18</t>
  </si>
  <si>
    <t>2021-4-26</t>
  </si>
  <si>
    <t>2021-9-10</t>
  </si>
  <si>
    <t>2021-5-09</t>
  </si>
  <si>
    <t>2021-1-15</t>
  </si>
  <si>
    <t>2021-1-22</t>
  </si>
  <si>
    <t>2021-1-12</t>
  </si>
  <si>
    <t>2021-4-05</t>
  </si>
  <si>
    <t>2002-1-27</t>
  </si>
  <si>
    <t>2021-02-25</t>
  </si>
  <si>
    <t>PAR2021-1535</t>
  </si>
  <si>
    <t>PAR2121-1369</t>
  </si>
  <si>
    <t>PAR2021-1192</t>
  </si>
  <si>
    <t>PAR2021-0326</t>
  </si>
  <si>
    <t>PAR2021-0355</t>
  </si>
  <si>
    <t>PAR2021-0305</t>
  </si>
  <si>
    <t>PAR2021-1105</t>
  </si>
  <si>
    <t>PAR2021-0191</t>
  </si>
  <si>
    <t>PAR2021-0147</t>
  </si>
  <si>
    <t>PAR2021-0188</t>
  </si>
  <si>
    <t>PAR2021-0183</t>
  </si>
  <si>
    <t>PAR2021-0186</t>
  </si>
  <si>
    <t>PAR2021-0171</t>
  </si>
  <si>
    <t>PAR2021-0155</t>
  </si>
  <si>
    <t>PAR2021-0788</t>
  </si>
  <si>
    <t>PAR2021-0168</t>
  </si>
  <si>
    <t>PAR2021-0162</t>
  </si>
  <si>
    <t>PAR2020-0713</t>
  </si>
  <si>
    <t>QX002L4E9KVTQO</t>
  </si>
  <si>
    <t>QX002L6W9KVTQO</t>
  </si>
  <si>
    <t>QX002LUS9KVTQO</t>
  </si>
  <si>
    <t>QX002LYO9KVTQO</t>
  </si>
  <si>
    <t>QWZHGIJM9KVTQO</t>
  </si>
  <si>
    <t>QWZHGJ0U9KVTQO</t>
  </si>
  <si>
    <t>QX002MIY9KVTQO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</si>
</sst>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;[Red]\-&quot;$&quot;#,##0"/>
    <numFmt numFmtId="44" formatCode="_-&quot;$&quot;* #,##0.00_-;\-&quot;$&quot;* #,##0.00_-;_-&quot;$&quot;* &quot;-&quot;??_-;_-@_-"/>
  </numFmts>
  <fonts count="6" x14ac:knownFonts="1">
    <font>
      <sz val="11"/>
      <color theme="1"/>
      <name val="Calibri"/>
      <family val="2"/>
      <scheme val="minor"/>
    </font>
    <font>
      <sz val="12"/>
      <color theme="1"/>
      <name val="Hack NF"/>
      <family val="3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28">
    <xf numFmtId="0" fontId="0" fillId="0" borderId="0" xfId="0"/>
    <xf numFmtId="14" fontId="0" fillId="0" borderId="0" xfId="0" applyNumberFormat="1"/>
    <xf numFmtId="21" fontId="0" fillId="0" borderId="0" xfId="0" applyNumberFormat="1"/>
    <xf numFmtId="6" fontId="0" fillId="0" borderId="0" xfId="0" applyNumberFormat="1"/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0" xfId="0" applyAlignment="1">
      <alignment wrapText="1"/>
    </xf>
    <xf numFmtId="0" fontId="0" fillId="3" borderId="3" xfId="0" applyFont="1" applyFill="1" applyBorder="1"/>
    <xf numFmtId="0" fontId="0" fillId="3" borderId="1" xfId="0" applyFont="1" applyFill="1" applyBorder="1"/>
    <xf numFmtId="21" fontId="1" fillId="0" borderId="0" xfId="0" applyNumberFormat="1" applyFont="1" applyAlignment="1">
      <alignment vertical="center"/>
    </xf>
    <xf numFmtId="19" fontId="0" fillId="0" borderId="0" xfId="0" applyNumberFormat="1" applyFont="1"/>
    <xf numFmtId="0" fontId="3" fillId="0" borderId="5" xfId="0" applyFont="1" applyBorder="1" applyAlignment="1">
      <alignment horizontal="right" wrapText="1"/>
    </xf>
    <xf numFmtId="0" fontId="4" fillId="0" borderId="5" xfId="0" applyFont="1" applyBorder="1" applyAlignment="1">
      <alignment horizontal="right" wrapText="1"/>
    </xf>
    <xf numFmtId="0" fontId="4" fillId="2" borderId="5" xfId="0" applyFont="1" applyFill="1" applyBorder="1" applyAlignment="1">
      <alignment wrapText="1"/>
    </xf>
    <xf numFmtId="0" fontId="0" fillId="0" borderId="0" xfId="1" applyNumberFormat="1" applyFont="1"/>
    <xf numFmtId="19" fontId="0" fillId="0" borderId="0" xfId="0" applyNumberFormat="1"/>
    <xf numFmtId="0" fontId="0" fillId="0" borderId="0" xfId="0" quotePrefix="1"/>
    <xf numFmtId="0" fontId="0" fillId="4" borderId="0" xfId="0" applyFill="1"/>
    <xf numFmtId="0" fontId="0" fillId="4" borderId="0" xfId="1" applyNumberFormat="1" applyFont="1" applyFill="1"/>
    <xf numFmtId="6" fontId="0" fillId="4" borderId="0" xfId="0" applyNumberFormat="1" applyFill="1"/>
    <xf numFmtId="14" fontId="0" fillId="4" borderId="0" xfId="0" applyNumberFormat="1" applyFill="1"/>
    <xf numFmtId="0" fontId="0" fillId="4" borderId="3" xfId="0" applyFont="1" applyFill="1" applyBorder="1"/>
    <xf numFmtId="0" fontId="0" fillId="4" borderId="1" xfId="0" applyFont="1" applyFill="1" applyBorder="1"/>
    <xf numFmtId="0" fontId="0" fillId="0" borderId="1" xfId="0" quotePrefix="1" applyFont="1" applyBorder="1"/>
    <xf numFmtId="49" fontId="0" fillId="0" borderId="1" xfId="0" applyNumberFormat="1" applyFont="1" applyBorder="1"/>
    <xf numFmtId="49" fontId="0" fillId="0" borderId="0" xfId="0" applyNumberFormat="1"/>
  </cellXfs>
  <cellStyles count="2">
    <cellStyle name="Moneda 2" xfId="1" xr:uid="{65286637-67D4-41F9-854F-EBC87CB06439}"/>
    <cellStyle name="Normal" xfId="0" builtinId="0"/>
  </cellStyles>
  <dxfs count="8"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 patternType="solid"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numFmt numFmtId="19" formatCode="dd/mm/yyyy"/>
    </dxf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A7A67-4D60-4300-AE16-AF4C5E2D204F}" name="Tabla1" displayName="Tabla1" ref="A1:CB1081" totalsRowShown="0">
  <autoFilter ref="A1:CB1081" xr:uid="{EB8A7A67-4D60-4300-AE16-AF4C5E2D204F}"/>
  <tableColumns count="80">
    <tableColumn id="1" xr3:uid="{6EE81817-A61A-403F-AAE3-A487DFCCEC28}" name="cadenaEs[ecial"/>
    <tableColumn id="2" xr3:uid="{42C2E691-B014-4583-8795-1A33EA59A4C7}" name="Folio del contrato"/>
    <tableColumn id="3" xr3:uid="{71575AC9-404E-4FE5-9655-6E205B699685}" name="Estatus"/>
    <tableColumn id="4" xr3:uid="{092EB295-61F0-4C61-BC9A-4956887BF0D4}" name="Paquete"/>
    <tableColumn id="5" xr3:uid="{73C601FB-9837-41A2-8E44-45956C457C7C}" name="Estado"/>
    <tableColumn id="6" xr3:uid="{30EF9166-54D9-4401-BF9E-F445FACDBC3F}" name="Municipio"/>
    <tableColumn id="7" xr3:uid="{E93B23F5-4B32-42F6-B548-533E3D561776}" name="Localidad"/>
    <tableColumn id="8" xr3:uid="{916F836D-694A-44ED-90F5-2D4C1DD9CE4F}" name="Fecha de inscripcion" dataDxfId="7"/>
    <tableColumn id="9" xr3:uid="{81C5E4DE-57F1-4BD3-A991-9999A97BEFC8}" name="precio del paquete"/>
    <tableColumn id="10" xr3:uid="{6575B13A-F5A9-4741-83D0-F6F8F417BA29}" name="promocion"/>
    <tableColumn id="11" xr3:uid="{80E65003-D644-47BA-97C6-D0A8B2470176}" name="pago_inicial"/>
    <tableColumn id="12" xr3:uid="{E4D8B8D0-E52A-46F9-A3F7-F9AFF26AC815}" name="Abonos_de"/>
    <tableColumn id="13" xr3:uid="{706EECC0-BD0E-47BC-BFD2-2999BD1BB823}" name="Plan_de_Pago"/>
    <tableColumn id="14" xr3:uid="{D4A50245-FA7A-46A7-90FF-729C877644CB}" name="limite_asignado"/>
    <tableColumn id="15" xr3:uid="{6225B735-3D04-449A-BABF-A5BB13DC9E22}" name="Funeraria_Procedencia"/>
    <tableColumn id="16" xr3:uid="{E25C1ED6-0BCE-46C1-88E4-1C2989F0C7C4}" name="archivo_adjunto"/>
    <tableColumn id="17" xr3:uid="{E513EFE9-426A-450E-975E-5FB5C29257B8}" name="Nombre del Vendedor"/>
    <tableColumn id="18" xr3:uid="{245236BA-25F6-42DF-B763-9F4AB93F4F63}" name="Comision_Vendedor"/>
    <tableColumn id="19" xr3:uid="{4693254F-FC9C-4B2B-818D-82235FCDACF2}" name="comision de vendedor pagada"/>
    <tableColumn id="20" xr3:uid="{AF9FA43A-F4D8-4E74-AE4B-E046EFBE21AC}" name="Comision_Lider"/>
    <tableColumn id="21" xr3:uid="{3D21CCEB-C1A4-4F38-8D2D-1987F081D5DA}" name="comision de lider  pagada"/>
    <tableColumn id="22" xr3:uid="{964F0C02-184A-4B24-96AB-83665349A0D3}" name="Comision_Gerente"/>
    <tableColumn id="23" xr3:uid="{48BBDC26-2F37-46E1-9976-63F1D98844C6}" name="comision de gerente pagada"/>
    <tableColumn id="24" xr3:uid="{6165E166-D577-47B2-86C2-381BED6E7837}" name="Bono"/>
    <tableColumn id="25" xr3:uid="{BE85C255-6D33-455A-90FE-97F0C9FC8EBF}" name="Bono_Asignado"/>
    <tableColumn id="26" xr3:uid="{20EBA629-4AE1-45AE-90B7-A9F0077E4C95}" name="Inscripcion"/>
    <tableColumn id="27" xr3:uid="{6F1EA1DD-843E-47E2-A0B3-C3D0CF98E235}" name="Inscripcion_Asignado"/>
    <tableColumn id="28" xr3:uid="{0B837D0E-7859-470A-99A3-2F4E11E2CD8F}" name="Apellido_Paterno"/>
    <tableColumn id="29" xr3:uid="{DB7335C3-0B2B-4561-8ABC-A7F39C974C09}" name="Apellido_Materno"/>
    <tableColumn id="30" xr3:uid="{B45A1019-564D-4495-A048-80C5F7BE85E5}" name="Nombre"/>
    <tableColumn id="31" xr3:uid="{4B038F1B-1E9E-4653-88DE-79887CE2F9F3}" name="Estado_Civil"/>
    <tableColumn id="32" xr3:uid="{D47D5AB7-05AF-4E41-A063-EA309D5FF18E}" name="Nacimiento del cliente"/>
    <tableColumn id="33" xr3:uid="{2295DEDA-ADCF-420B-924C-E00D36191D76}" name="IFE"/>
    <tableColumn id="34" xr3:uid="{CA5356FA-2864-4EB7-9E79-4E57F54F9F38}" name="Domicilio"/>
    <tableColumn id="35" xr3:uid="{9785B3DB-5F4D-4337-AFD8-67942F24C9DB}" name="Colonia"/>
    <tableColumn id="36" xr3:uid="{E8651F6D-2BF0-417D-A091-0A9E0226926F}" name="Entre_Calles"/>
    <tableColumn id="37" xr3:uid="{D88E29A1-901C-4457-B3CB-CB3A21ECCE95}" name="Telefono"/>
    <tableColumn id="38" xr3:uid="{081E94E4-A487-439D-9924-C2FF97F8A240}" name="Beneficiario"/>
    <tableColumn id="39" xr3:uid="{D2F0460C-CC41-4E57-813C-D2DCC934CB2E}" name="Observaciones"/>
    <tableColumn id="40" xr3:uid="{F6AA92C0-9338-491B-9236-56DD54E3D660}" name="archivo_contrato"/>
    <tableColumn id="41" xr3:uid="{2F815C2C-3B6E-4802-9CE6-26C9BDA2CF0E}" name="Domicilio2"/>
    <tableColumn id="42" xr3:uid="{C6997930-4E69-462B-A41D-8378D88EBDAC}" name="Correo"/>
    <tableColumn id="43" xr3:uid="{A1B3E9DD-AA9F-41CD-BB5C-DBCC23475F29}" name="dia_cobro"/>
    <tableColumn id="44" xr3:uid="{4B89E7AB-36AE-4352-B9EF-3BB4E0194786}" name="firma1"/>
    <tableColumn id="45" xr3:uid="{DE8BD210-3ACA-4506-BE9E-1522246490EF}" name="firma2"/>
    <tableColumn id="46" xr3:uid="{51FD87F5-E9DD-4487-B4A8-DA4FA12EA401}" name="plazo_entrega"/>
    <tableColumn id="47" xr3:uid="{9268935F-B07B-46C3-8E45-DE58C527E713}" name="latitud"/>
    <tableColumn id="48" xr3:uid="{CD0A5782-7449-4248-AF59-0C9E617617C0}" name="longitud"/>
    <tableColumn id="49" xr3:uid="{93178ECF-BACF-41AA-A62B-FFEC34B400A1}" name="Tipo_Cobranza"/>
    <tableColumn id="50" xr3:uid="{B52D0D53-0D87-4320-9E10-45CA1F720C08}" name="Monto_Liquidado a la fecha"/>
    <tableColumn id="51" xr3:uid="{9CA59E71-EF13-49E4-99BF-19D7DCD7C7D1}" name="Saldo_Deudor"/>
    <tableColumn id="52" xr3:uid="{A3DD1391-949C-4A51-AA9D-2B1989EBAA9E}" name="horario_cobro"/>
    <tableColumn id="53" xr3:uid="{CFACBDD6-A01C-49D3-8001-F806DB68553A}" name="Estado_Cobro"/>
    <tableColumn id="54" xr3:uid="{7ED8E854-5A18-48C0-912A-0082B578060A}" name="Retrasos dias retrasados"/>
    <tableColumn id="55" xr3:uid="{61A3AEC9-0FAC-4AC3-B5E1-27B9F8ADC8A6}" name="ultimo_pago" dataDxfId="6"/>
    <tableColumn id="56" xr3:uid="{7D644F3F-0303-4573-97DD-1DA9F4FDD082}" name="pago_programado" dataDxfId="5"/>
    <tableColumn id="57" xr3:uid="{C51F63DB-CFF7-47FF-A919-67C30A7F68F1}" name="fecha_entrega"/>
    <tableColumn id="58" xr3:uid="{8B7D5031-E59B-4832-8D7B-F454F3A2E872}" name="idgrupo"/>
    <tableColumn id="59" xr3:uid="{EA86780A-F672-4942-9206-D39242EF37DA}" name="idvendedor"/>
    <tableColumn id="60" xr3:uid="{C1008E4E-8F1A-4FE9-AE20-E0E8D9118727}" name="idlider"/>
    <tableColumn id="61" xr3:uid="{4EC4357A-2615-481B-A8E8-20317BD5A8EC}" name="idgerente"/>
    <tableColumn id="62" xr3:uid="{C4B90D6F-CFCC-44F7-8D1A-95A49041AE48}" name="Colonia de cobranza"/>
    <tableColumn id="63" xr3:uid="{743AFF1A-9278-4C53-93D7-2F33EFD4FA4A}" name="edad"/>
    <tableColumn id="64" xr3:uid="{8BB2C0A1-4DE7-4ADB-A3FD-1EC4C6D6B107}" name="genero"/>
    <tableColumn id="65" xr3:uid="{73E34992-FDC6-4371-9D6F-BDC83CB2A34E}" name="hora_calle"/>
    <tableColumn id="66" xr3:uid="{1CDF2A3B-7B10-4AF4-9CE8-C92F6D623A79}" name="precio_paquete"/>
    <tableColumn id="67" xr3:uid="{D3FDDDB2-CA57-4BB2-9829-0A9D2D02F040}" name="NumeroServicio"/>
    <tableColumn id="68" xr3:uid="{FBEE1470-37E9-41CC-8737-247C25992B6C}" name="NumeroFactura"/>
    <tableColumn id="69" xr3:uid="{ABDD0D10-5120-4A77-BF0E-84551667F62F}" name="NumeroTitulo"/>
    <tableColumn id="70" xr3:uid="{DB13B7C9-74DA-4565-BE48-DA926F5B619E}" name="Fecha_Cancelacion"/>
    <tableColumn id="71" xr3:uid="{8259198A-E33C-409A-A46E-F3B29CC22E29}" name="Fecha_Pagado"/>
    <tableColumn id="72" xr3:uid="{D0600241-E1D4-4878-B350-50C0496815AE}" name="Fecha_Utilizado"/>
    <tableColumn id="73" xr3:uid="{66C41323-8C88-41B8-9F0F-4CAFACCB3FFE}" name="idpaquete_kit"/>
    <tableColumn id="74" xr3:uid="{EC535FC8-9DB1-41B9-A6C7-B2E7C5309B31}" name="deleted"/>
    <tableColumn id="75" xr3:uid="{AF182406-D79D-4725-ADCD-9B3174A04D31}" name="idsucursal"/>
    <tableColumn id="76" xr3:uid="{C956D5D4-4B9C-4F19-AFBA-CE85A49E51AC}" name="pagos"/>
    <tableColumn id="77" xr3:uid="{DFA2064B-1CAC-4906-8A06-66466ADA4F25}" name="tipo_comision_vendedor"/>
    <tableColumn id="78" xr3:uid="{320F5F5D-4CBF-412F-A9B4-B380CF4FE8FE}" name="tipo_comision_lider"/>
    <tableColumn id="79" xr3:uid="{412A5A90-71D8-4663-847C-15E8B4854718}" name="tipo_comision_gerente"/>
    <tableColumn id="80" xr3:uid="{75ECC750-BAD5-4E3C-B506-1BD3DEA412C7}" name="final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F8DEE6-2924-4C58-B448-8B540AEE5EB0}" name="Tabla2" displayName="Tabla2" ref="A1:C1077" totalsRowShown="0" tableBorderDxfId="4">
  <autoFilter ref="A1:C1077" xr:uid="{07F8DEE6-2924-4C58-B448-8B540AEE5EB0}"/>
  <tableColumns count="3">
    <tableColumn id="1" xr3:uid="{B3645088-7409-485B-B102-DC07B0D45185}" name="cadena especial" dataDxfId="3"/>
    <tableColumn id="2" xr3:uid="{73264323-AE7A-460A-A251-1DD5E84B6707}" name="rutas" dataDxfId="2"/>
    <tableColumn id="3" xr3:uid="{23FCD7D3-408C-4DD3-ABC1-E4AAC623E9E4}" name="cadena especial2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00A4967-4A08-4B9B-8EC2-729825B2C0DE}" name="Tabla3" displayName="Tabla3" ref="A1:E355" totalsRowShown="0">
  <autoFilter ref="A1:E355" xr:uid="{900A4967-4A08-4B9B-8EC2-729825B2C0DE}">
    <filterColumn colId="0">
      <filters>
        <filter val="1"/>
      </filters>
    </filterColumn>
  </autoFilter>
  <tableColumns count="5">
    <tableColumn id="1" xr3:uid="{90A2CC47-0A73-4F5D-86A2-C4F86E0A236A}" name="status"/>
    <tableColumn id="2" xr3:uid="{E2797C09-B531-43BC-BC6F-B1BF6FC57B71}" name="sentencia"/>
    <tableColumn id="3" xr3:uid="{5C00EE6D-0FE5-4DD0-AD8C-232ED36D9211}" name="contrato"/>
    <tableColumn id="4" xr3:uid="{E4957D4D-4266-40AC-86F1-350891F8E012}" name="id colonia"/>
    <tableColumn id="5" xr3:uid="{C8A52126-025D-4A03-B09D-F1A7DCBC8B15}" name="codigo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496FF-F4EE-488F-8C8A-E9E0B0499D75}">
  <sheetPr codeName="Hoja1"/>
  <dimension ref="A1:CD1081"/>
  <sheetViews>
    <sheetView topLeftCell="AJ1053" zoomScaleNormal="100" workbookViewId="0">
      <selection activeCell="AO6" sqref="AO6:AO1081"/>
    </sheetView>
  </sheetViews>
  <sheetFormatPr baseColWidth="10" defaultRowHeight="15" x14ac:dyDescent="0.25"/>
  <cols>
    <col min="1" max="1" width="16.140625" customWidth="1"/>
    <col min="2" max="2" width="18.7109375" customWidth="1"/>
    <col min="6" max="6" width="12" customWidth="1"/>
    <col min="8" max="8" width="21" customWidth="1"/>
    <col min="9" max="9" width="19.85546875" customWidth="1"/>
    <col min="10" max="10" width="12.7109375" customWidth="1"/>
    <col min="11" max="11" width="13.7109375" customWidth="1"/>
    <col min="12" max="12" width="13.140625" customWidth="1"/>
    <col min="13" max="13" width="15.5703125" customWidth="1"/>
    <col min="14" max="14" width="17.28515625" customWidth="1"/>
    <col min="15" max="15" width="23.42578125" customWidth="1"/>
    <col min="16" max="16" width="17.42578125" customWidth="1"/>
    <col min="17" max="17" width="23" customWidth="1"/>
    <col min="18" max="18" width="21.28515625" customWidth="1"/>
    <col min="19" max="19" width="29.5703125" customWidth="1"/>
    <col min="20" max="20" width="16.85546875" customWidth="1"/>
    <col min="21" max="21" width="25.5703125" customWidth="1"/>
    <col min="22" max="22" width="19.7109375" customWidth="1"/>
    <col min="23" max="23" width="28" customWidth="1"/>
    <col min="25" max="25" width="16.85546875" customWidth="1"/>
    <col min="26" max="26" width="12.7109375" customWidth="1"/>
    <col min="27" max="27" width="21.85546875" customWidth="1"/>
    <col min="28" max="28" width="18.7109375" customWidth="1"/>
    <col min="29" max="29" width="19.28515625" customWidth="1"/>
    <col min="31" max="31" width="13.85546875" customWidth="1"/>
    <col min="32" max="32" width="23.28515625" customWidth="1"/>
    <col min="34" max="34" width="11.5703125" customWidth="1"/>
    <col min="35" max="35" width="53.140625" bestFit="1" customWidth="1"/>
    <col min="36" max="36" width="14.140625" customWidth="1"/>
    <col min="38" max="38" width="13.85546875" customWidth="1"/>
    <col min="39" max="39" width="56.28515625" bestFit="1" customWidth="1"/>
    <col min="40" max="40" width="43.140625" bestFit="1" customWidth="1"/>
    <col min="41" max="41" width="12.5703125" customWidth="1"/>
    <col min="43" max="43" width="11.85546875" customWidth="1"/>
    <col min="46" max="46" width="15.7109375" customWidth="1"/>
    <col min="49" max="49" width="16.140625" customWidth="1"/>
    <col min="50" max="50" width="27.42578125" customWidth="1"/>
    <col min="51" max="52" width="15.5703125" customWidth="1"/>
    <col min="53" max="53" width="15.28515625" customWidth="1"/>
    <col min="54" max="54" width="24.42578125" customWidth="1"/>
    <col min="55" max="55" width="14.28515625" customWidth="1"/>
    <col min="56" max="56" width="19.140625" customWidth="1"/>
    <col min="57" max="57" width="15.85546875" customWidth="1"/>
    <col min="59" max="59" width="13.42578125" customWidth="1"/>
    <col min="61" max="61" width="11.85546875" customWidth="1"/>
    <col min="62" max="62" width="20.85546875" customWidth="1"/>
    <col min="65" max="65" width="12.28515625" customWidth="1"/>
    <col min="66" max="66" width="17.140625" customWidth="1"/>
    <col min="67" max="67" width="17.42578125" customWidth="1"/>
    <col min="68" max="68" width="16.85546875" customWidth="1"/>
    <col min="69" max="69" width="15.5703125" customWidth="1"/>
    <col min="70" max="70" width="19.85546875" customWidth="1"/>
    <col min="71" max="71" width="15.7109375" customWidth="1"/>
    <col min="72" max="72" width="17.140625" customWidth="1"/>
    <col min="73" max="73" width="15.5703125" customWidth="1"/>
    <col min="75" max="75" width="12" customWidth="1"/>
    <col min="77" max="77" width="25.28515625" customWidth="1"/>
    <col min="78" max="78" width="20.85546875" customWidth="1"/>
    <col min="79" max="79" width="23.7109375" customWidth="1"/>
    <col min="82" max="82" width="255.7109375" bestFit="1" customWidth="1"/>
  </cols>
  <sheetData>
    <row r="1" spans="1:82" x14ac:dyDescent="0.25">
      <c r="A1" t="s">
        <v>1062</v>
      </c>
      <c r="B1" t="s">
        <v>1063</v>
      </c>
      <c r="C1" t="s">
        <v>1064</v>
      </c>
      <c r="D1" t="s">
        <v>1065</v>
      </c>
      <c r="E1" t="s">
        <v>1066</v>
      </c>
      <c r="F1" t="s">
        <v>1067</v>
      </c>
      <c r="G1" t="s">
        <v>1068</v>
      </c>
      <c r="H1" t="s">
        <v>1069</v>
      </c>
      <c r="I1" t="s">
        <v>1070</v>
      </c>
      <c r="J1" t="s">
        <v>1071</v>
      </c>
      <c r="K1" t="s">
        <v>1072</v>
      </c>
      <c r="L1" t="s">
        <v>1073</v>
      </c>
      <c r="M1" t="s">
        <v>1074</v>
      </c>
      <c r="N1" t="s">
        <v>1075</v>
      </c>
      <c r="O1" t="s">
        <v>1076</v>
      </c>
      <c r="P1" t="s">
        <v>1077</v>
      </c>
      <c r="Q1" t="s">
        <v>1078</v>
      </c>
      <c r="R1" t="s">
        <v>1079</v>
      </c>
      <c r="S1" t="s">
        <v>1080</v>
      </c>
      <c r="T1" t="s">
        <v>1081</v>
      </c>
      <c r="U1" t="s">
        <v>1082</v>
      </c>
      <c r="V1" t="s">
        <v>1083</v>
      </c>
      <c r="W1" t="s">
        <v>1084</v>
      </c>
      <c r="X1" t="s">
        <v>1085</v>
      </c>
      <c r="Y1" t="s">
        <v>1086</v>
      </c>
      <c r="Z1" t="s">
        <v>1087</v>
      </c>
      <c r="AA1" t="s">
        <v>1088</v>
      </c>
      <c r="AB1" t="s">
        <v>1089</v>
      </c>
      <c r="AC1" t="s">
        <v>1090</v>
      </c>
      <c r="AD1" t="s">
        <v>1091</v>
      </c>
      <c r="AE1" t="s">
        <v>1092</v>
      </c>
      <c r="AF1" t="s">
        <v>1093</v>
      </c>
      <c r="AG1" t="s">
        <v>1094</v>
      </c>
      <c r="AH1" t="s">
        <v>1095</v>
      </c>
      <c r="AI1" t="s">
        <v>1096</v>
      </c>
      <c r="AJ1" t="s">
        <v>1097</v>
      </c>
      <c r="AK1" t="s">
        <v>1098</v>
      </c>
      <c r="AL1" t="s">
        <v>1099</v>
      </c>
      <c r="AM1" t="s">
        <v>1100</v>
      </c>
      <c r="AN1" t="s">
        <v>1101</v>
      </c>
      <c r="AO1" t="s">
        <v>1102</v>
      </c>
      <c r="AP1" t="s">
        <v>1103</v>
      </c>
      <c r="AQ1" t="s">
        <v>1104</v>
      </c>
      <c r="AR1" t="s">
        <v>1105</v>
      </c>
      <c r="AS1" t="s">
        <v>1106</v>
      </c>
      <c r="AT1" t="s">
        <v>1107</v>
      </c>
      <c r="AU1" t="s">
        <v>1108</v>
      </c>
      <c r="AV1" t="s">
        <v>1109</v>
      </c>
      <c r="AW1" t="s">
        <v>1110</v>
      </c>
      <c r="AX1" t="s">
        <v>1111</v>
      </c>
      <c r="AY1" t="s">
        <v>1112</v>
      </c>
      <c r="AZ1" t="s">
        <v>1113</v>
      </c>
      <c r="BA1" t="s">
        <v>1114</v>
      </c>
      <c r="BB1" t="s">
        <v>1115</v>
      </c>
      <c r="BC1" t="s">
        <v>1116</v>
      </c>
      <c r="BD1" t="s">
        <v>1117</v>
      </c>
      <c r="BE1" t="s">
        <v>1118</v>
      </c>
      <c r="BF1" t="s">
        <v>1119</v>
      </c>
      <c r="BG1" t="s">
        <v>1120</v>
      </c>
      <c r="BH1" t="s">
        <v>1121</v>
      </c>
      <c r="BI1" t="s">
        <v>1122</v>
      </c>
      <c r="BJ1" t="s">
        <v>1123</v>
      </c>
      <c r="BK1" t="s">
        <v>1124</v>
      </c>
      <c r="BL1" t="s">
        <v>1125</v>
      </c>
      <c r="BM1" t="s">
        <v>1126</v>
      </c>
      <c r="BN1" t="s">
        <v>1127</v>
      </c>
      <c r="BO1" t="s">
        <v>1128</v>
      </c>
      <c r="BP1" t="s">
        <v>1129</v>
      </c>
      <c r="BQ1" t="s">
        <v>1130</v>
      </c>
      <c r="BR1" t="s">
        <v>1131</v>
      </c>
      <c r="BS1" t="s">
        <v>1132</v>
      </c>
      <c r="BT1" t="s">
        <v>1133</v>
      </c>
      <c r="BU1" t="s">
        <v>1134</v>
      </c>
      <c r="BV1" t="s">
        <v>1135</v>
      </c>
      <c r="BW1" t="s">
        <v>1136</v>
      </c>
      <c r="BX1" t="s">
        <v>1137</v>
      </c>
      <c r="BY1" t="s">
        <v>1138</v>
      </c>
      <c r="BZ1" t="s">
        <v>1139</v>
      </c>
      <c r="CA1" t="s">
        <v>1140</v>
      </c>
      <c r="CB1" t="s">
        <v>1141</v>
      </c>
      <c r="CC1" t="s">
        <v>12</v>
      </c>
      <c r="CD1" t="str" cm="1">
        <f t="array" aca="1" ref="CD1" ca="1">eConcatenar(A1:CB1,"|")</f>
        <v>cadenaEs[ecial|Folio del contrato|Estatus|Paquete|Estado|Municipio|Localidad|Fecha de inscripcion|precio del paquete|promocion|pago_inicial|Abonos_de|Plan_de_Pago|limite_asignado|Funeraria_Procedencia|archivo_adjunto|Nombre del Vendedor|Comision_Vendedor|comision de vendedor pagada|Comision_Lider|comision de lider  pagada|Comision_Gerente|comision de gerente pagada|Bono|Bono_Asignado|Inscripcion|Inscripcion_Asignado|Apellido_Paterno|Apellido_Materno|Nombre|Estado_Civil|Nacimiento del cliente|IFE|Domicilio|Colonia|Entre_Calles|Telefono|Beneficiario|Observaciones|archivo_contrato|Domicilio2|Correo|dia_cobro|firma1|firma2|plazo_entrega|latitud|longitud|Tipo_Cobranza|Monto_Liquidado a la fecha|Saldo_Deudor|horario_cobro|Estado_Cobro|Retrasos dias retrasados|ultimo_pago|pago_programado|fecha_entrega|idgrupo|idvendedor|idlider|idgerente|Colonia de cobranza|edad|genero|hora_calle|precio_paquete|NumeroServicio|NumeroFactura|NumeroTitulo|Fecha_Cancelacion|Fecha_Pagado|Fecha_Utilizado|idpaquete_kit|deleted|idsucursal|pagos|tipo_comision_vendedor|tipo_comision_lider|tipo_comision_gerente|final</v>
      </c>
    </row>
    <row r="2" spans="1:82" x14ac:dyDescent="0.25">
      <c r="A2">
        <v>0</v>
      </c>
      <c r="B2">
        <v>1</v>
      </c>
      <c r="C2">
        <f>Tabla1[[#This Row],[Folio del contrato]]+1</f>
        <v>2</v>
      </c>
      <c r="D2">
        <f>Tabla1[[#This Row],[Estatus]]+1</f>
        <v>3</v>
      </c>
      <c r="E2">
        <f>Tabla1[[#This Row],[Paquete]]+1</f>
        <v>4</v>
      </c>
      <c r="F2">
        <f>Tabla1[[#This Row],[Estado]]+1</f>
        <v>5</v>
      </c>
      <c r="G2">
        <f>Tabla1[[#This Row],[Municipio]]+1</f>
        <v>6</v>
      </c>
      <c r="H2">
        <f>Tabla1[[#This Row],[Localidad]]+1</f>
        <v>7</v>
      </c>
      <c r="I2">
        <f>Tabla1[[#This Row],[Fecha de inscripcion]]+1</f>
        <v>8</v>
      </c>
      <c r="J2">
        <f>Tabla1[[#This Row],[precio del paquete]]+1</f>
        <v>9</v>
      </c>
      <c r="K2">
        <f>Tabla1[[#This Row],[promocion]]+1</f>
        <v>10</v>
      </c>
      <c r="L2">
        <f>Tabla1[[#This Row],[pago_inicial]]+1</f>
        <v>11</v>
      </c>
      <c r="M2">
        <f>Tabla1[[#This Row],[Abonos_de]]+1</f>
        <v>12</v>
      </c>
      <c r="N2">
        <f>Tabla1[[#This Row],[Plan_de_Pago]]+1</f>
        <v>13</v>
      </c>
      <c r="O2">
        <f>Tabla1[[#This Row],[limite_asignado]]+1</f>
        <v>14</v>
      </c>
      <c r="P2">
        <f>Tabla1[[#This Row],[Funeraria_Procedencia]]+1</f>
        <v>15</v>
      </c>
      <c r="Q2">
        <f>Tabla1[[#This Row],[archivo_adjunto]]+1</f>
        <v>16</v>
      </c>
      <c r="R2">
        <f>Tabla1[[#This Row],[Nombre del Vendedor]]+1</f>
        <v>17</v>
      </c>
      <c r="S2">
        <f>Tabla1[[#This Row],[Comision_Vendedor]]+1</f>
        <v>18</v>
      </c>
      <c r="T2">
        <f>Tabla1[[#This Row],[comision de vendedor pagada]]+1</f>
        <v>19</v>
      </c>
      <c r="U2">
        <f>Tabla1[[#This Row],[Comision_Lider]]+1</f>
        <v>20</v>
      </c>
      <c r="V2">
        <f>Tabla1[[#This Row],[comision de lider  pagada]]+1</f>
        <v>21</v>
      </c>
      <c r="W2">
        <f>Tabla1[[#This Row],[Comision_Gerente]]+1</f>
        <v>22</v>
      </c>
      <c r="X2">
        <f>Tabla1[[#This Row],[comision de gerente pagada]]+1</f>
        <v>23</v>
      </c>
      <c r="Y2">
        <f>Tabla1[[#This Row],[Bono]]+1</f>
        <v>24</v>
      </c>
      <c r="Z2">
        <f>Tabla1[[#This Row],[Bono_Asignado]]+1</f>
        <v>25</v>
      </c>
      <c r="AA2">
        <f>Tabla1[[#This Row],[Inscripcion]]+1</f>
        <v>26</v>
      </c>
      <c r="AB2">
        <f>Tabla1[[#This Row],[Inscripcion_Asignado]]+1</f>
        <v>27</v>
      </c>
      <c r="AC2">
        <f>Tabla1[[#This Row],[Apellido_Paterno]]+1</f>
        <v>28</v>
      </c>
      <c r="AD2">
        <f>Tabla1[[#This Row],[Apellido_Materno]]+1</f>
        <v>29</v>
      </c>
      <c r="AE2">
        <f>Tabla1[[#This Row],[Nombre]]+1</f>
        <v>30</v>
      </c>
      <c r="AF2">
        <f>Tabla1[[#This Row],[Estado_Civil]]+1</f>
        <v>31</v>
      </c>
      <c r="AG2">
        <f>Tabla1[[#This Row],[Nacimiento del cliente]]+1</f>
        <v>32</v>
      </c>
      <c r="AH2">
        <f>Tabla1[[#This Row],[IFE]]+1</f>
        <v>33</v>
      </c>
      <c r="AI2">
        <f>Tabla1[[#This Row],[Domicilio]]+1</f>
        <v>34</v>
      </c>
      <c r="AJ2">
        <f>Tabla1[[#This Row],[Colonia]]+1</f>
        <v>35</v>
      </c>
      <c r="AK2">
        <f>Tabla1[[#This Row],[Entre_Calles]]+1</f>
        <v>36</v>
      </c>
      <c r="AL2">
        <f>Tabla1[[#This Row],[Telefono]]+1</f>
        <v>37</v>
      </c>
      <c r="AM2">
        <f>Tabla1[[#This Row],[Beneficiario]]+1</f>
        <v>38</v>
      </c>
      <c r="AN2">
        <f>Tabla1[[#This Row],[Observaciones]]+1</f>
        <v>39</v>
      </c>
      <c r="AO2">
        <f>Tabla1[[#This Row],[archivo_contrato]]+1</f>
        <v>40</v>
      </c>
      <c r="AP2">
        <f>Tabla1[[#This Row],[Domicilio2]]+1</f>
        <v>41</v>
      </c>
      <c r="AQ2">
        <f>Tabla1[[#This Row],[Correo]]+1</f>
        <v>42</v>
      </c>
      <c r="AR2">
        <f>Tabla1[[#This Row],[dia_cobro]]+1</f>
        <v>43</v>
      </c>
      <c r="AS2">
        <f>Tabla1[[#This Row],[firma1]]+1</f>
        <v>44</v>
      </c>
      <c r="AT2">
        <f>Tabla1[[#This Row],[firma2]]+1</f>
        <v>45</v>
      </c>
      <c r="AU2">
        <f>Tabla1[[#This Row],[plazo_entrega]]+1</f>
        <v>46</v>
      </c>
      <c r="AV2">
        <f>Tabla1[[#This Row],[latitud]]+1</f>
        <v>47</v>
      </c>
      <c r="AW2">
        <f>Tabla1[[#This Row],[longitud]]+1</f>
        <v>48</v>
      </c>
      <c r="AX2">
        <f>Tabla1[[#This Row],[Tipo_Cobranza]]+1</f>
        <v>49</v>
      </c>
      <c r="AY2">
        <f>Tabla1[[#This Row],[Monto_Liquidado a la fecha]]+1</f>
        <v>50</v>
      </c>
      <c r="AZ2">
        <f>Tabla1[[#This Row],[Saldo_Deudor]]+1</f>
        <v>51</v>
      </c>
      <c r="BA2">
        <f>Tabla1[[#This Row],[horario_cobro]]+1</f>
        <v>52</v>
      </c>
      <c r="BB2">
        <f>Tabla1[[#This Row],[Estado_Cobro]]+1</f>
        <v>53</v>
      </c>
      <c r="BC2">
        <f>Tabla1[[#This Row],[Retrasos dias retrasados]]+1</f>
        <v>54</v>
      </c>
      <c r="BD2">
        <f>Tabla1[[#This Row],[ultimo_pago]]+1</f>
        <v>55</v>
      </c>
      <c r="BE2">
        <f>Tabla1[[#This Row],[pago_programado]]+1</f>
        <v>56</v>
      </c>
      <c r="BF2">
        <f>Tabla1[[#This Row],[fecha_entrega]]+1</f>
        <v>57</v>
      </c>
      <c r="BG2">
        <f>Tabla1[[#This Row],[idgrupo]]+1</f>
        <v>58</v>
      </c>
      <c r="BH2">
        <f>Tabla1[[#This Row],[idvendedor]]+1</f>
        <v>59</v>
      </c>
      <c r="BI2">
        <f>Tabla1[[#This Row],[idlider]]+1</f>
        <v>60</v>
      </c>
      <c r="BJ2">
        <f>Tabla1[[#This Row],[idgerente]]+1</f>
        <v>61</v>
      </c>
      <c r="BK2">
        <f>Tabla1[[#This Row],[Colonia de cobranza]]+1</f>
        <v>62</v>
      </c>
      <c r="BL2">
        <f>Tabla1[[#This Row],[edad]]+1</f>
        <v>63</v>
      </c>
      <c r="BM2">
        <f>Tabla1[[#This Row],[genero]]+1</f>
        <v>64</v>
      </c>
      <c r="BN2">
        <f>Tabla1[[#This Row],[hora_calle]]+1</f>
        <v>65</v>
      </c>
      <c r="BO2">
        <f>Tabla1[[#This Row],[precio_paquete]]+1</f>
        <v>66</v>
      </c>
      <c r="BP2">
        <f>Tabla1[[#This Row],[NumeroServicio]]+1</f>
        <v>67</v>
      </c>
      <c r="BQ2">
        <f>Tabla1[[#This Row],[NumeroFactura]]+1</f>
        <v>68</v>
      </c>
      <c r="BR2">
        <f>Tabla1[[#This Row],[NumeroTitulo]]+1</f>
        <v>69</v>
      </c>
      <c r="BS2">
        <f>Tabla1[[#This Row],[Fecha_Cancelacion]]+1</f>
        <v>70</v>
      </c>
      <c r="BT2">
        <f>Tabla1[[#This Row],[Fecha_Pagado]]+1</f>
        <v>71</v>
      </c>
      <c r="BU2">
        <f>Tabla1[[#This Row],[Fecha_Utilizado]]+1</f>
        <v>72</v>
      </c>
      <c r="BV2">
        <f>Tabla1[[#This Row],[idpaquete_kit]]+1</f>
        <v>73</v>
      </c>
      <c r="BW2">
        <f>Tabla1[[#This Row],[deleted]]+1</f>
        <v>74</v>
      </c>
      <c r="BX2">
        <f>Tabla1[[#This Row],[idsucursal]]+1</f>
        <v>75</v>
      </c>
      <c r="BY2">
        <f>Tabla1[[#This Row],[pagos]]+1</f>
        <v>76</v>
      </c>
      <c r="BZ2">
        <f>Tabla1[[#This Row],[tipo_comision_vendedor]]+1</f>
        <v>77</v>
      </c>
      <c r="CA2">
        <f>Tabla1[[#This Row],[tipo_comision_lider]]+1</f>
        <v>78</v>
      </c>
      <c r="CB2">
        <f>Tabla1[[#This Row],[tipo_comision_gerente]]+1</f>
        <v>79</v>
      </c>
      <c r="CC2" t="s">
        <v>12</v>
      </c>
      <c r="CD2" t="s">
        <v>12</v>
      </c>
    </row>
    <row r="3" spans="1:82" x14ac:dyDescent="0.25">
      <c r="A3" t="s">
        <v>1142</v>
      </c>
      <c r="B3" t="s">
        <v>1143</v>
      </c>
      <c r="C3" t="s">
        <v>1064</v>
      </c>
      <c r="D3" t="s">
        <v>1065</v>
      </c>
      <c r="E3" t="s">
        <v>1066</v>
      </c>
      <c r="F3" t="s">
        <v>1067</v>
      </c>
      <c r="G3" t="s">
        <v>1068</v>
      </c>
      <c r="H3" s="1" t="s">
        <v>1144</v>
      </c>
      <c r="I3" t="s">
        <v>1145</v>
      </c>
      <c r="J3" t="s">
        <v>1071</v>
      </c>
      <c r="K3" t="s">
        <v>1072</v>
      </c>
      <c r="L3" t="s">
        <v>1073</v>
      </c>
      <c r="M3" t="s">
        <v>1074</v>
      </c>
      <c r="N3" t="s">
        <v>1075</v>
      </c>
      <c r="O3" t="s">
        <v>1076</v>
      </c>
      <c r="P3" t="s">
        <v>1077</v>
      </c>
      <c r="Q3" t="s">
        <v>1146</v>
      </c>
      <c r="R3" t="s">
        <v>1079</v>
      </c>
      <c r="S3" t="s">
        <v>12</v>
      </c>
      <c r="T3" t="s">
        <v>1081</v>
      </c>
      <c r="U3" t="s">
        <v>12</v>
      </c>
      <c r="V3" t="s">
        <v>1083</v>
      </c>
      <c r="W3" t="s">
        <v>12</v>
      </c>
      <c r="X3" t="s">
        <v>1085</v>
      </c>
      <c r="Y3" t="s">
        <v>1086</v>
      </c>
      <c r="Z3" t="s">
        <v>1087</v>
      </c>
      <c r="AA3" t="s">
        <v>1088</v>
      </c>
      <c r="AB3" t="s">
        <v>1089</v>
      </c>
      <c r="AC3" t="s">
        <v>1090</v>
      </c>
      <c r="AD3" t="s">
        <v>1091</v>
      </c>
      <c r="AE3" t="s">
        <v>1092</v>
      </c>
      <c r="AF3" t="s">
        <v>1147</v>
      </c>
      <c r="AG3" t="s">
        <v>1094</v>
      </c>
      <c r="AH3" t="s">
        <v>1095</v>
      </c>
      <c r="AI3" t="s">
        <v>1096</v>
      </c>
      <c r="AJ3" t="s">
        <v>1097</v>
      </c>
      <c r="AK3" t="s">
        <v>1098</v>
      </c>
      <c r="AL3" t="s">
        <v>1099</v>
      </c>
      <c r="AM3" t="s">
        <v>1100</v>
      </c>
      <c r="AN3" t="s">
        <v>1101</v>
      </c>
      <c r="AO3" t="s">
        <v>1102</v>
      </c>
      <c r="AP3" t="s">
        <v>1103</v>
      </c>
      <c r="AQ3" t="s">
        <v>1104</v>
      </c>
      <c r="AR3" t="s">
        <v>1105</v>
      </c>
      <c r="AS3" t="s">
        <v>1106</v>
      </c>
      <c r="AT3" t="s">
        <v>1107</v>
      </c>
      <c r="AU3" t="s">
        <v>1108</v>
      </c>
      <c r="AV3" t="s">
        <v>1109</v>
      </c>
      <c r="AW3" t="s">
        <v>1110</v>
      </c>
      <c r="AX3" t="s">
        <v>1148</v>
      </c>
      <c r="AY3" t="s">
        <v>1112</v>
      </c>
      <c r="AZ3" t="s">
        <v>1113</v>
      </c>
      <c r="BA3" t="s">
        <v>1114</v>
      </c>
      <c r="BB3" t="s">
        <v>1149</v>
      </c>
      <c r="BC3" s="1" t="s">
        <v>1116</v>
      </c>
      <c r="BD3" s="1" t="s">
        <v>1117</v>
      </c>
      <c r="BE3" s="1" t="s">
        <v>1118</v>
      </c>
      <c r="BF3" s="1" t="s">
        <v>1119</v>
      </c>
      <c r="BG3" s="1" t="s">
        <v>1120</v>
      </c>
      <c r="BH3" t="s">
        <v>1121</v>
      </c>
      <c r="BI3" t="s">
        <v>1122</v>
      </c>
      <c r="BJ3" t="s">
        <v>1150</v>
      </c>
      <c r="BK3" t="s">
        <v>1124</v>
      </c>
      <c r="BL3" t="s">
        <v>1125</v>
      </c>
      <c r="BM3" t="s">
        <v>1126</v>
      </c>
      <c r="BN3" t="s">
        <v>1127</v>
      </c>
      <c r="BO3" t="s">
        <v>1128</v>
      </c>
      <c r="BP3" t="s">
        <v>1129</v>
      </c>
      <c r="BQ3" t="s">
        <v>1130</v>
      </c>
      <c r="BR3" t="s">
        <v>1131</v>
      </c>
      <c r="BS3" t="s">
        <v>1132</v>
      </c>
      <c r="BT3" t="s">
        <v>1133</v>
      </c>
      <c r="BU3" t="s">
        <v>1134</v>
      </c>
      <c r="BV3" t="s">
        <v>1135</v>
      </c>
      <c r="BW3" t="s">
        <v>1136</v>
      </c>
      <c r="BX3" t="s">
        <v>1137</v>
      </c>
      <c r="BY3" t="s">
        <v>1138</v>
      </c>
      <c r="BZ3" t="s">
        <v>1139</v>
      </c>
      <c r="CA3" t="s">
        <v>1140</v>
      </c>
      <c r="CB3" t="s">
        <v>12</v>
      </c>
      <c r="CC3" t="s">
        <v>12</v>
      </c>
      <c r="CD3" t="s">
        <v>12</v>
      </c>
    </row>
    <row r="4" spans="1:82" ht="75" x14ac:dyDescent="0.25">
      <c r="A4">
        <v>1</v>
      </c>
      <c r="B4" t="s">
        <v>1151</v>
      </c>
      <c r="C4">
        <v>7</v>
      </c>
      <c r="D4" t="s">
        <v>1152</v>
      </c>
      <c r="E4" t="s">
        <v>1153</v>
      </c>
      <c r="F4" t="s">
        <v>1154</v>
      </c>
      <c r="G4" t="s">
        <v>1154</v>
      </c>
      <c r="H4" s="1">
        <v>40745</v>
      </c>
      <c r="I4">
        <v>15600</v>
      </c>
      <c r="J4">
        <v>0</v>
      </c>
      <c r="K4">
        <v>0</v>
      </c>
      <c r="L4">
        <v>50</v>
      </c>
      <c r="M4">
        <v>0</v>
      </c>
      <c r="N4">
        <v>0</v>
      </c>
      <c r="O4" t="s">
        <v>12</v>
      </c>
      <c r="P4" t="s">
        <v>1162</v>
      </c>
      <c r="Q4">
        <v>33</v>
      </c>
      <c r="R4">
        <v>0</v>
      </c>
      <c r="S4" t="s">
        <v>12</v>
      </c>
      <c r="T4">
        <v>0</v>
      </c>
      <c r="U4" t="s">
        <v>12</v>
      </c>
      <c r="V4">
        <v>0</v>
      </c>
      <c r="W4" t="s">
        <v>12</v>
      </c>
      <c r="X4">
        <v>0</v>
      </c>
      <c r="Y4">
        <v>0</v>
      </c>
      <c r="Z4">
        <v>0</v>
      </c>
      <c r="AA4">
        <v>0</v>
      </c>
      <c r="AB4" t="s">
        <v>102</v>
      </c>
      <c r="AC4" t="s">
        <v>423</v>
      </c>
      <c r="AD4" t="s">
        <v>1155</v>
      </c>
      <c r="AE4">
        <v>0</v>
      </c>
      <c r="AF4" t="s">
        <v>1156</v>
      </c>
      <c r="AG4" t="s">
        <v>1157</v>
      </c>
      <c r="AH4" t="s">
        <v>1158</v>
      </c>
      <c r="AI4" t="s">
        <v>42</v>
      </c>
      <c r="AJ4" t="s">
        <v>1159</v>
      </c>
      <c r="AK4">
        <v>3311599272</v>
      </c>
      <c r="AL4" s="8" t="s">
        <v>1160</v>
      </c>
      <c r="AM4" t="s">
        <v>12</v>
      </c>
      <c r="AN4" t="s">
        <v>1161</v>
      </c>
      <c r="AO4" t="s">
        <v>1158</v>
      </c>
      <c r="AP4" t="s">
        <v>12</v>
      </c>
      <c r="AQ4">
        <v>2</v>
      </c>
      <c r="AR4" t="s">
        <v>12</v>
      </c>
      <c r="AS4" t="s">
        <v>12</v>
      </c>
      <c r="AT4">
        <v>15</v>
      </c>
      <c r="AU4">
        <v>20.835594799999999</v>
      </c>
      <c r="AV4">
        <v>-103.73285370000001</v>
      </c>
      <c r="AW4">
        <v>0</v>
      </c>
      <c r="AX4">
        <v>15550</v>
      </c>
      <c r="AY4">
        <v>50</v>
      </c>
      <c r="AZ4">
        <v>4</v>
      </c>
      <c r="BA4">
        <v>0</v>
      </c>
      <c r="BB4">
        <v>74</v>
      </c>
      <c r="BC4" s="1">
        <v>43920</v>
      </c>
      <c r="BD4" s="1">
        <v>43928</v>
      </c>
      <c r="BE4" s="1" t="s">
        <v>1156</v>
      </c>
      <c r="BF4" s="1">
        <v>1</v>
      </c>
      <c r="BG4" s="1">
        <v>33</v>
      </c>
      <c r="BH4">
        <v>0</v>
      </c>
      <c r="BI4">
        <v>0</v>
      </c>
      <c r="BJ4">
        <v>65</v>
      </c>
      <c r="BK4">
        <v>0</v>
      </c>
      <c r="BL4">
        <v>0</v>
      </c>
      <c r="BM4" s="2">
        <v>0</v>
      </c>
      <c r="BN4">
        <v>15600</v>
      </c>
      <c r="BO4">
        <v>0</v>
      </c>
      <c r="BP4">
        <v>0</v>
      </c>
      <c r="BQ4">
        <v>0</v>
      </c>
      <c r="BR4" t="s">
        <v>1156</v>
      </c>
      <c r="BS4" s="1">
        <v>43920</v>
      </c>
      <c r="BT4" t="s">
        <v>1156</v>
      </c>
      <c r="BU4">
        <v>0</v>
      </c>
      <c r="BV4">
        <v>0</v>
      </c>
      <c r="BW4">
        <v>1</v>
      </c>
      <c r="BX4">
        <v>0</v>
      </c>
      <c r="BY4">
        <v>0</v>
      </c>
      <c r="BZ4">
        <v>0</v>
      </c>
      <c r="CA4">
        <v>0</v>
      </c>
      <c r="CB4" t="s">
        <v>12</v>
      </c>
      <c r="CC4" t="s">
        <v>12</v>
      </c>
      <c r="CD4" t="s">
        <v>12</v>
      </c>
    </row>
    <row r="5" spans="1:82" x14ac:dyDescent="0.25">
      <c r="A5">
        <v>0</v>
      </c>
      <c r="B5">
        <f>Tabla1[[#This Row],[cadenaEs'[ecial]]+1</f>
        <v>1</v>
      </c>
      <c r="C5">
        <f>Tabla1[[#This Row],[Folio del contrato]]+1</f>
        <v>2</v>
      </c>
      <c r="D5">
        <f>Tabla1[[#This Row],[Estatus]]+1</f>
        <v>3</v>
      </c>
      <c r="E5">
        <f>Tabla1[[#This Row],[Paquete]]+1</f>
        <v>4</v>
      </c>
      <c r="F5">
        <f>Tabla1[[#This Row],[Estado]]+1</f>
        <v>5</v>
      </c>
      <c r="G5">
        <f>Tabla1[[#This Row],[Municipio]]+1</f>
        <v>6</v>
      </c>
      <c r="H5">
        <f>Tabla1[[#This Row],[Localidad]]+1</f>
        <v>7</v>
      </c>
      <c r="I5">
        <f>Tabla1[[#This Row],[Fecha de inscripcion]]+1</f>
        <v>8</v>
      </c>
      <c r="J5">
        <f>Tabla1[[#This Row],[precio del paquete]]+1</f>
        <v>9</v>
      </c>
      <c r="K5">
        <f>Tabla1[[#This Row],[promocion]]+1</f>
        <v>10</v>
      </c>
      <c r="L5">
        <f>Tabla1[[#This Row],[pago_inicial]]+1</f>
        <v>11</v>
      </c>
      <c r="M5">
        <f>Tabla1[[#This Row],[Abonos_de]]+1</f>
        <v>12</v>
      </c>
      <c r="N5">
        <f>Tabla1[[#This Row],[Plan_de_Pago]]+1</f>
        <v>13</v>
      </c>
      <c r="O5">
        <f>Tabla1[[#This Row],[limite_asignado]]+1</f>
        <v>14</v>
      </c>
      <c r="P5">
        <f>Tabla1[[#This Row],[Funeraria_Procedencia]]+1</f>
        <v>15</v>
      </c>
      <c r="Q5">
        <f>Tabla1[[#This Row],[archivo_adjunto]]+1</f>
        <v>16</v>
      </c>
      <c r="R5">
        <f>Tabla1[[#This Row],[Nombre del Vendedor]]+1</f>
        <v>17</v>
      </c>
      <c r="S5" t="s">
        <v>12</v>
      </c>
      <c r="T5">
        <v>18</v>
      </c>
      <c r="U5" t="s">
        <v>12</v>
      </c>
      <c r="V5">
        <v>19</v>
      </c>
      <c r="W5" t="s">
        <v>12</v>
      </c>
      <c r="X5">
        <v>20</v>
      </c>
      <c r="Y5">
        <f>Tabla1[[#This Row],[Bono]]+1</f>
        <v>21</v>
      </c>
      <c r="Z5">
        <f>Tabla1[[#This Row],[Bono_Asignado]]+1</f>
        <v>22</v>
      </c>
      <c r="AA5">
        <f>Tabla1[[#This Row],[Inscripcion]]+1</f>
        <v>23</v>
      </c>
      <c r="AB5">
        <f>Tabla1[[#This Row],[Inscripcion_Asignado]]+1</f>
        <v>24</v>
      </c>
      <c r="AC5">
        <f>Tabla1[[#This Row],[Apellido_Paterno]]+1</f>
        <v>25</v>
      </c>
      <c r="AD5">
        <f>Tabla1[[#This Row],[Apellido_Materno]]+1</f>
        <v>26</v>
      </c>
      <c r="AE5">
        <f>Tabla1[[#This Row],[Nombre]]+1</f>
        <v>27</v>
      </c>
      <c r="AF5">
        <f>Tabla1[[#This Row],[Estado_Civil]]+1</f>
        <v>28</v>
      </c>
      <c r="AG5">
        <f>Tabla1[[#This Row],[Nacimiento del cliente]]+1</f>
        <v>29</v>
      </c>
      <c r="AH5">
        <f>Tabla1[[#This Row],[IFE]]+1</f>
        <v>30</v>
      </c>
      <c r="AI5">
        <f>Tabla1[[#This Row],[Domicilio]]+1</f>
        <v>31</v>
      </c>
      <c r="AJ5">
        <f>Tabla1[[#This Row],[Colonia]]+1</f>
        <v>32</v>
      </c>
      <c r="AK5">
        <f>Tabla1[[#This Row],[Entre_Calles]]+1</f>
        <v>33</v>
      </c>
      <c r="AL5">
        <f>Tabla1[[#This Row],[Telefono]]+1</f>
        <v>34</v>
      </c>
      <c r="AM5">
        <f>Tabla1[[#This Row],[Beneficiario]]+1</f>
        <v>35</v>
      </c>
      <c r="AN5">
        <f>Tabla1[[#This Row],[Observaciones]]+1</f>
        <v>36</v>
      </c>
      <c r="AO5">
        <f>Tabla1[[#This Row],[archivo_contrato]]+1</f>
        <v>37</v>
      </c>
      <c r="AP5">
        <f>Tabla1[[#This Row],[Domicilio2]]+1</f>
        <v>38</v>
      </c>
      <c r="AQ5">
        <f>Tabla1[[#This Row],[Correo]]+1</f>
        <v>39</v>
      </c>
      <c r="AR5">
        <f>Tabla1[[#This Row],[dia_cobro]]+1</f>
        <v>40</v>
      </c>
      <c r="AS5">
        <f>Tabla1[[#This Row],[firma1]]+1</f>
        <v>41</v>
      </c>
      <c r="AT5">
        <f>Tabla1[[#This Row],[firma2]]+1</f>
        <v>42</v>
      </c>
      <c r="AU5">
        <f>Tabla1[[#This Row],[plazo_entrega]]+1</f>
        <v>43</v>
      </c>
      <c r="AV5">
        <f>Tabla1[[#This Row],[latitud]]+1</f>
        <v>44</v>
      </c>
      <c r="AW5">
        <f>Tabla1[[#This Row],[longitud]]+1</f>
        <v>45</v>
      </c>
      <c r="AX5">
        <f>Tabla1[[#This Row],[Tipo_Cobranza]]+1</f>
        <v>46</v>
      </c>
      <c r="AY5">
        <f>Tabla1[[#This Row],[Monto_Liquidado a la fecha]]+1</f>
        <v>47</v>
      </c>
      <c r="AZ5">
        <f>Tabla1[[#This Row],[Saldo_Deudor]]+1</f>
        <v>48</v>
      </c>
      <c r="BA5">
        <f>Tabla1[[#This Row],[horario_cobro]]+1</f>
        <v>49</v>
      </c>
      <c r="BB5">
        <f>Tabla1[[#This Row],[Estado_Cobro]]+1</f>
        <v>50</v>
      </c>
      <c r="BC5">
        <f>Tabla1[[#This Row],[Retrasos dias retrasados]]+1</f>
        <v>51</v>
      </c>
      <c r="BD5">
        <f>Tabla1[[#This Row],[ultimo_pago]]+1</f>
        <v>52</v>
      </c>
      <c r="BE5">
        <f>Tabla1[[#This Row],[pago_programado]]+1</f>
        <v>53</v>
      </c>
      <c r="BF5">
        <f>Tabla1[[#This Row],[fecha_entrega]]+1</f>
        <v>54</v>
      </c>
      <c r="BG5">
        <f>Tabla1[[#This Row],[idgrupo]]+1</f>
        <v>55</v>
      </c>
      <c r="BH5">
        <f>Tabla1[[#This Row],[idvendedor]]+1</f>
        <v>56</v>
      </c>
      <c r="BI5">
        <f>Tabla1[[#This Row],[idlider]]+1</f>
        <v>57</v>
      </c>
      <c r="BJ5">
        <f>Tabla1[[#This Row],[idgerente]]+1</f>
        <v>58</v>
      </c>
      <c r="BK5">
        <f>Tabla1[[#This Row],[Colonia de cobranza]]+1</f>
        <v>59</v>
      </c>
      <c r="BL5">
        <f>Tabla1[[#This Row],[edad]]+1</f>
        <v>60</v>
      </c>
      <c r="BM5">
        <f>Tabla1[[#This Row],[genero]]+1</f>
        <v>61</v>
      </c>
      <c r="BN5">
        <f>Tabla1[[#This Row],[hora_calle]]+1</f>
        <v>62</v>
      </c>
      <c r="BO5">
        <f>Tabla1[[#This Row],[precio_paquete]]+1</f>
        <v>63</v>
      </c>
      <c r="BP5">
        <f>Tabla1[[#This Row],[NumeroServicio]]+1</f>
        <v>64</v>
      </c>
      <c r="BQ5">
        <f>Tabla1[[#This Row],[NumeroFactura]]+1</f>
        <v>65</v>
      </c>
      <c r="BR5">
        <f>Tabla1[[#This Row],[NumeroTitulo]]+1</f>
        <v>66</v>
      </c>
      <c r="BS5">
        <f>Tabla1[[#This Row],[Fecha_Cancelacion]]+1</f>
        <v>67</v>
      </c>
      <c r="BT5">
        <f>Tabla1[[#This Row],[Fecha_Pagado]]+1</f>
        <v>68</v>
      </c>
      <c r="BU5">
        <f>Tabla1[[#This Row],[Fecha_Utilizado]]+1</f>
        <v>69</v>
      </c>
      <c r="BV5">
        <f>Tabla1[[#This Row],[idpaquete_kit]]+1</f>
        <v>70</v>
      </c>
      <c r="BW5">
        <f>Tabla1[[#This Row],[deleted]]+1</f>
        <v>71</v>
      </c>
      <c r="BX5">
        <f>Tabla1[[#This Row],[idsucursal]]+1</f>
        <v>72</v>
      </c>
      <c r="BY5">
        <f>Tabla1[[#This Row],[pagos]]+1</f>
        <v>73</v>
      </c>
      <c r="BZ5">
        <f>Tabla1[[#This Row],[tipo_comision_vendedor]]+1</f>
        <v>74</v>
      </c>
      <c r="CA5">
        <f>Tabla1[[#This Row],[tipo_comision_lider]]+1</f>
        <v>75</v>
      </c>
      <c r="CB5">
        <f>Tabla1[[#This Row],[tipo_comision_gerente]]+1</f>
        <v>76</v>
      </c>
      <c r="CC5" t="s">
        <v>12</v>
      </c>
      <c r="CD5" t="s">
        <v>12</v>
      </c>
    </row>
    <row r="6" spans="1:82" x14ac:dyDescent="0.25">
      <c r="A6" t="s">
        <v>9822</v>
      </c>
      <c r="B6" t="s">
        <v>9823</v>
      </c>
      <c r="C6">
        <v>3</v>
      </c>
      <c r="D6" t="s">
        <v>213</v>
      </c>
      <c r="E6" t="s">
        <v>2</v>
      </c>
      <c r="F6" t="s">
        <v>775</v>
      </c>
      <c r="G6" t="s">
        <v>775</v>
      </c>
      <c r="H6" t="s">
        <v>15881</v>
      </c>
      <c r="I6">
        <v>12900</v>
      </c>
      <c r="J6" t="s">
        <v>4</v>
      </c>
      <c r="K6">
        <v>400</v>
      </c>
      <c r="L6">
        <v>200</v>
      </c>
      <c r="M6">
        <v>1</v>
      </c>
      <c r="N6" t="s">
        <v>12</v>
      </c>
      <c r="O6" t="s">
        <v>4</v>
      </c>
      <c r="P6" t="s">
        <v>12</v>
      </c>
      <c r="Q6" t="s">
        <v>4</v>
      </c>
      <c r="R6" t="s">
        <v>4</v>
      </c>
      <c r="S6" t="s">
        <v>4</v>
      </c>
      <c r="T6" t="s">
        <v>4</v>
      </c>
      <c r="U6" t="s">
        <v>4</v>
      </c>
      <c r="V6" t="s">
        <v>4</v>
      </c>
      <c r="W6" t="s">
        <v>4</v>
      </c>
      <c r="X6" t="s">
        <v>4</v>
      </c>
      <c r="Y6" t="s">
        <v>12</v>
      </c>
      <c r="Z6" t="s">
        <v>4</v>
      </c>
      <c r="AA6" t="s">
        <v>12</v>
      </c>
      <c r="AB6" t="s">
        <v>16</v>
      </c>
      <c r="AC6" t="s">
        <v>128</v>
      </c>
      <c r="AD6" t="s">
        <v>55</v>
      </c>
      <c r="AE6" t="s">
        <v>30</v>
      </c>
      <c r="AF6" t="s">
        <v>4</v>
      </c>
      <c r="AG6" t="s">
        <v>4</v>
      </c>
      <c r="AH6" t="s">
        <v>9824</v>
      </c>
      <c r="AI6" t="s">
        <v>2174</v>
      </c>
      <c r="AJ6" t="s">
        <v>9825</v>
      </c>
      <c r="AK6">
        <v>9331310790</v>
      </c>
      <c r="AL6" t="s">
        <v>9826</v>
      </c>
      <c r="AM6" t="s">
        <v>9827</v>
      </c>
      <c r="AN6" t="s">
        <v>12</v>
      </c>
      <c r="AO6" t="s">
        <v>9828</v>
      </c>
      <c r="AP6" t="s">
        <v>4</v>
      </c>
      <c r="AQ6" t="s">
        <v>27</v>
      </c>
      <c r="AR6" t="s">
        <v>12</v>
      </c>
      <c r="AS6" t="s">
        <v>12</v>
      </c>
      <c r="AT6" t="s">
        <v>4</v>
      </c>
      <c r="AU6" t="s">
        <v>4</v>
      </c>
      <c r="AV6" t="s">
        <v>4</v>
      </c>
      <c r="AW6" t="s">
        <v>11</v>
      </c>
      <c r="AX6">
        <v>4100</v>
      </c>
      <c r="AY6">
        <v>8800</v>
      </c>
      <c r="AZ6" t="s">
        <v>12</v>
      </c>
      <c r="BA6" t="s">
        <v>12</v>
      </c>
      <c r="BB6">
        <v>3</v>
      </c>
      <c r="BC6" t="s">
        <v>1221</v>
      </c>
      <c r="BD6" t="s">
        <v>1235</v>
      </c>
      <c r="BE6" t="s">
        <v>4</v>
      </c>
      <c r="BF6" t="s">
        <v>12</v>
      </c>
      <c r="BG6" t="s">
        <v>4</v>
      </c>
      <c r="BH6" t="s">
        <v>12</v>
      </c>
      <c r="BI6" t="s">
        <v>12</v>
      </c>
      <c r="BJ6" t="s">
        <v>2174</v>
      </c>
      <c r="BK6" t="s">
        <v>4</v>
      </c>
      <c r="BL6">
        <v>1</v>
      </c>
      <c r="BM6" t="s">
        <v>12</v>
      </c>
      <c r="BN6">
        <v>12900</v>
      </c>
      <c r="BO6" t="s">
        <v>12</v>
      </c>
      <c r="BP6" t="s">
        <v>12</v>
      </c>
      <c r="BQ6" t="s">
        <v>12</v>
      </c>
      <c r="BR6" t="s">
        <v>4</v>
      </c>
      <c r="BS6" t="s">
        <v>4</v>
      </c>
      <c r="BT6" t="s">
        <v>4</v>
      </c>
      <c r="BU6" t="s">
        <v>12</v>
      </c>
      <c r="BV6" t="s">
        <v>4</v>
      </c>
      <c r="BW6" t="s">
        <v>3</v>
      </c>
      <c r="BX6" t="s">
        <v>4</v>
      </c>
      <c r="BY6" t="s">
        <v>12</v>
      </c>
      <c r="BZ6" t="s">
        <v>12</v>
      </c>
      <c r="CA6" t="s">
        <v>12</v>
      </c>
      <c r="CB6" t="s">
        <v>12</v>
      </c>
      <c r="CC6" t="s">
        <v>12</v>
      </c>
      <c r="CD6" t="str" cm="1">
        <f t="array" aca="1" ref="CD6" ca="1">eConcatenar(A6:CB6,"|")</f>
        <v>6EIgYcphlaNDyB3f|COM2020-2190|3|ECONOLINE|TABASCO|COMALCALCO|COMALCALCO|2020-9-29|12900|X|400|200|1|x|X|x|X|X|X|X|X|X|X|X|x|X|x|SANTOS|MADRIGAL|LETICIA|CASADA|X|X|CALLE SANCHEZ MAGALLANES |VILLA TECOLUTILLA|HIDALGO|9331310790|OCTAVIO VAZQUEZ SANTOS|BENEFICIARIO 2: BALTAZAR VAZQUEZ ALEJANDRO |x|RUTA 3 L|X|MARTES|x|x|X|X|X|DOMICILIO|4100|8800|x|x|3|2021-8-31|2021-9-28|X|x|X|x|x|VILLA TECOLUTILLA|X|1|x|12900|x|x|x|X|X|X|x|X|CARDENAS|X|x|x|x|x</v>
      </c>
    </row>
    <row r="7" spans="1:82" x14ac:dyDescent="0.25">
      <c r="A7" t="s">
        <v>9829</v>
      </c>
      <c r="B7" t="s">
        <v>9830</v>
      </c>
      <c r="C7">
        <v>3</v>
      </c>
      <c r="D7" t="s">
        <v>75</v>
      </c>
      <c r="E7" t="s">
        <v>2</v>
      </c>
      <c r="F7" t="s">
        <v>775</v>
      </c>
      <c r="G7" t="s">
        <v>775</v>
      </c>
      <c r="H7" t="s">
        <v>1186</v>
      </c>
      <c r="I7">
        <v>24500</v>
      </c>
      <c r="J7" t="s">
        <v>4</v>
      </c>
      <c r="K7">
        <v>200</v>
      </c>
      <c r="L7">
        <v>200</v>
      </c>
      <c r="M7">
        <v>1</v>
      </c>
      <c r="N7" t="s">
        <v>12</v>
      </c>
      <c r="O7" t="s">
        <v>4</v>
      </c>
      <c r="P7" t="s">
        <v>12</v>
      </c>
      <c r="Q7" t="s">
        <v>4</v>
      </c>
      <c r="R7" t="s">
        <v>4</v>
      </c>
      <c r="S7" t="s">
        <v>4</v>
      </c>
      <c r="T7" t="s">
        <v>4</v>
      </c>
      <c r="U7" t="s">
        <v>4</v>
      </c>
      <c r="V7" t="s">
        <v>4</v>
      </c>
      <c r="W7" t="s">
        <v>4</v>
      </c>
      <c r="X7" t="s">
        <v>4</v>
      </c>
      <c r="Y7" t="s">
        <v>12</v>
      </c>
      <c r="Z7" t="s">
        <v>4</v>
      </c>
      <c r="AA7" t="s">
        <v>12</v>
      </c>
      <c r="AB7" t="s">
        <v>38</v>
      </c>
      <c r="AC7" t="s">
        <v>96</v>
      </c>
      <c r="AD7" t="s">
        <v>9831</v>
      </c>
      <c r="AE7" t="s">
        <v>24</v>
      </c>
      <c r="AF7" t="s">
        <v>4</v>
      </c>
      <c r="AG7" t="s">
        <v>4</v>
      </c>
      <c r="AH7" t="s">
        <v>4937</v>
      </c>
      <c r="AI7" t="s">
        <v>9832</v>
      </c>
      <c r="AJ7" t="s">
        <v>4</v>
      </c>
      <c r="AK7">
        <v>9331154925</v>
      </c>
      <c r="AL7" t="s">
        <v>9833</v>
      </c>
      <c r="AM7" t="s">
        <v>4</v>
      </c>
      <c r="AN7" t="s">
        <v>12</v>
      </c>
      <c r="AO7" t="s">
        <v>9828</v>
      </c>
      <c r="AP7" t="s">
        <v>4</v>
      </c>
      <c r="AQ7" t="s">
        <v>27</v>
      </c>
      <c r="AR7" t="s">
        <v>12</v>
      </c>
      <c r="AS7" t="s">
        <v>12</v>
      </c>
      <c r="AT7" t="s">
        <v>4</v>
      </c>
      <c r="AU7" t="s">
        <v>4</v>
      </c>
      <c r="AV7" t="s">
        <v>4</v>
      </c>
      <c r="AW7" t="s">
        <v>11</v>
      </c>
      <c r="AX7">
        <v>3400</v>
      </c>
      <c r="AY7">
        <v>21100</v>
      </c>
      <c r="AZ7" t="s">
        <v>12</v>
      </c>
      <c r="BA7" t="s">
        <v>12</v>
      </c>
      <c r="BB7">
        <v>1</v>
      </c>
      <c r="BC7" t="s">
        <v>1221</v>
      </c>
      <c r="BD7" t="s">
        <v>1235</v>
      </c>
      <c r="BE7" t="s">
        <v>4</v>
      </c>
      <c r="BF7" t="s">
        <v>12</v>
      </c>
      <c r="BG7" t="s">
        <v>4</v>
      </c>
      <c r="BH7" t="s">
        <v>12</v>
      </c>
      <c r="BI7" t="s">
        <v>12</v>
      </c>
      <c r="BJ7" t="s">
        <v>9832</v>
      </c>
      <c r="BK7" t="s">
        <v>4</v>
      </c>
      <c r="BL7">
        <v>1</v>
      </c>
      <c r="BM7" t="s">
        <v>12</v>
      </c>
      <c r="BN7">
        <v>24500</v>
      </c>
      <c r="BO7" t="s">
        <v>12</v>
      </c>
      <c r="BP7" t="s">
        <v>12</v>
      </c>
      <c r="BQ7" t="s">
        <v>12</v>
      </c>
      <c r="BR7" t="s">
        <v>4</v>
      </c>
      <c r="BS7" t="s">
        <v>4</v>
      </c>
      <c r="BT7" t="s">
        <v>4</v>
      </c>
      <c r="BU7" t="s">
        <v>12</v>
      </c>
      <c r="BV7" t="s">
        <v>4</v>
      </c>
      <c r="BW7" t="s">
        <v>3</v>
      </c>
      <c r="BX7" t="s">
        <v>4</v>
      </c>
      <c r="BY7" t="s">
        <v>12</v>
      </c>
      <c r="BZ7" t="s">
        <v>12</v>
      </c>
      <c r="CA7" t="s">
        <v>12</v>
      </c>
      <c r="CB7" t="s">
        <v>12</v>
      </c>
      <c r="CC7" t="s">
        <v>12</v>
      </c>
      <c r="CD7" t="str" cm="1">
        <f t="array" aca="1" ref="CD7" ca="1">eConcatenar(A7:CB7,"|")</f>
        <v>fQN6ee1JxFNrzEMQ|COM2021-1788|3|DIGNITY|TABASCO|COMALCALCO|COMALCALCO|2021-5-31|24500|X|200|200|1|x|X|x|X|X|X|X|X|X|X|X|x|X|x|HERNANDEZ|MARTINEZ|MAURA|UNION LIBRE|X|X|CARRETERA PRINCIPAL SIN NUMERO |TUPILQUILO|X|9331154925|ROCIO HERNANDEZ MARTINEZ|X|x|RUTA 3 L|X|MARTES|x|x|X|X|X|DOMICILIO|3400|21100|x|x|1|2021-8-31|2021-9-28|X|x|X|x|x|TUPILQUILO|X|1|x|24500|x|x|x|X|X|X|x|X|CARDENAS|X|x|x|x|x</v>
      </c>
    </row>
    <row r="8" spans="1:82" x14ac:dyDescent="0.25">
      <c r="A8" t="s">
        <v>9834</v>
      </c>
      <c r="B8" t="s">
        <v>9835</v>
      </c>
      <c r="C8">
        <v>3</v>
      </c>
      <c r="D8" t="s">
        <v>413</v>
      </c>
      <c r="E8" t="s">
        <v>2</v>
      </c>
      <c r="F8" t="s">
        <v>775</v>
      </c>
      <c r="G8" t="s">
        <v>775</v>
      </c>
      <c r="H8" t="s">
        <v>15882</v>
      </c>
      <c r="I8">
        <v>14800</v>
      </c>
      <c r="J8" t="s">
        <v>4</v>
      </c>
      <c r="K8">
        <v>500</v>
      </c>
      <c r="L8">
        <v>200</v>
      </c>
      <c r="M8">
        <v>1</v>
      </c>
      <c r="N8" t="s">
        <v>12</v>
      </c>
      <c r="O8" t="s">
        <v>4</v>
      </c>
      <c r="P8" t="s">
        <v>12</v>
      </c>
      <c r="Q8" t="s">
        <v>4</v>
      </c>
      <c r="R8" t="s">
        <v>4</v>
      </c>
      <c r="S8" t="s">
        <v>4</v>
      </c>
      <c r="T8" t="s">
        <v>4</v>
      </c>
      <c r="U8" t="s">
        <v>4</v>
      </c>
      <c r="V8" t="s">
        <v>4</v>
      </c>
      <c r="W8" t="s">
        <v>4</v>
      </c>
      <c r="X8" t="s">
        <v>4</v>
      </c>
      <c r="Y8" t="s">
        <v>12</v>
      </c>
      <c r="Z8" t="s">
        <v>4</v>
      </c>
      <c r="AA8" t="s">
        <v>12</v>
      </c>
      <c r="AB8" t="s">
        <v>49</v>
      </c>
      <c r="AC8" t="s">
        <v>119</v>
      </c>
      <c r="AD8" t="s">
        <v>418</v>
      </c>
      <c r="AE8" t="s">
        <v>63</v>
      </c>
      <c r="AF8" t="s">
        <v>4</v>
      </c>
      <c r="AG8" t="s">
        <v>4</v>
      </c>
      <c r="AH8" t="s">
        <v>9836</v>
      </c>
      <c r="AI8" t="s">
        <v>2340</v>
      </c>
      <c r="AJ8" t="s">
        <v>9837</v>
      </c>
      <c r="AK8">
        <v>9331045617</v>
      </c>
      <c r="AL8" t="s">
        <v>9838</v>
      </c>
      <c r="AM8" t="s">
        <v>9839</v>
      </c>
      <c r="AN8" t="s">
        <v>12</v>
      </c>
      <c r="AO8" t="s">
        <v>9828</v>
      </c>
      <c r="AP8" t="s">
        <v>4</v>
      </c>
      <c r="AQ8" t="s">
        <v>10</v>
      </c>
      <c r="AR8" t="s">
        <v>12</v>
      </c>
      <c r="AS8" t="s">
        <v>12</v>
      </c>
      <c r="AT8" t="s">
        <v>4</v>
      </c>
      <c r="AU8" t="s">
        <v>4</v>
      </c>
      <c r="AV8" t="s">
        <v>4</v>
      </c>
      <c r="AW8" t="s">
        <v>11</v>
      </c>
      <c r="AX8">
        <v>1300</v>
      </c>
      <c r="AY8">
        <v>13500</v>
      </c>
      <c r="AZ8" t="s">
        <v>12</v>
      </c>
      <c r="BA8" t="s">
        <v>12</v>
      </c>
      <c r="BB8" t="s">
        <v>4</v>
      </c>
      <c r="BC8" t="s">
        <v>9840</v>
      </c>
      <c r="BD8" t="s">
        <v>1237</v>
      </c>
      <c r="BE8" t="s">
        <v>4</v>
      </c>
      <c r="BF8" t="s">
        <v>12</v>
      </c>
      <c r="BG8" t="s">
        <v>4</v>
      </c>
      <c r="BH8" t="s">
        <v>12</v>
      </c>
      <c r="BI8" t="s">
        <v>12</v>
      </c>
      <c r="BJ8" t="s">
        <v>9841</v>
      </c>
      <c r="BK8" t="s">
        <v>4</v>
      </c>
      <c r="BL8">
        <v>1</v>
      </c>
      <c r="BM8" t="s">
        <v>12</v>
      </c>
      <c r="BN8">
        <v>14800</v>
      </c>
      <c r="BO8" t="s">
        <v>12</v>
      </c>
      <c r="BP8" t="s">
        <v>12</v>
      </c>
      <c r="BQ8" t="s">
        <v>12</v>
      </c>
      <c r="BR8" t="s">
        <v>4</v>
      </c>
      <c r="BS8" t="s">
        <v>4</v>
      </c>
      <c r="BT8" t="s">
        <v>4</v>
      </c>
      <c r="BU8" t="s">
        <v>12</v>
      </c>
      <c r="BV8" t="s">
        <v>4</v>
      </c>
      <c r="BW8" t="s">
        <v>3</v>
      </c>
      <c r="BX8" t="s">
        <v>4</v>
      </c>
      <c r="BY8" t="s">
        <v>12</v>
      </c>
      <c r="BZ8" t="s">
        <v>12</v>
      </c>
      <c r="CA8" t="s">
        <v>12</v>
      </c>
      <c r="CB8" t="s">
        <v>12</v>
      </c>
      <c r="CC8" t="s">
        <v>12</v>
      </c>
      <c r="CD8" t="str" cm="1">
        <f t="array" aca="1" ref="CD8" ca="1">eConcatenar(A8:CB8,"|")</f>
        <v>y6kGs17HidCCx3ms|COM2021-2310|3|MEMORIAL |TABASCO|COMALCALCO|COMALCALCO|2021-7-01|14800|X|500|200|1|x|X|x|X|X|X|X|X|X|X|X|x|X|x|SANCHEZ|PEREZ|MIGUEL|CASADO|X|X|DALIA GOMEZ ALEJANDRO SIN NUMERO |JOSE MARIA PINO SUAREZ PRIMERA SECCION |CARRETERA CORINTIO |9331045617|ANAY ALAMILLA OLAN |BENEFICIARIO 2: BERNARDO ALAMILLA RODRIGUEZ|x|RUTA 3 L|X|LUNES|x|x|X|X|X|DOMICILIO|1300|13500|x|x|X|2021-8-30|2021-9-27|X|x|X|x|x|JOSE MARIA PINO  SUAREZ PRIMERA SECCION |X|1|x|14800|x|x|x|X|X|X|x|X|CARDENAS|X|x|x|x|x</v>
      </c>
    </row>
    <row r="9" spans="1:82" x14ac:dyDescent="0.25">
      <c r="A9" t="s">
        <v>9842</v>
      </c>
      <c r="B9" t="s">
        <v>9843</v>
      </c>
      <c r="C9">
        <v>3</v>
      </c>
      <c r="D9" t="s">
        <v>413</v>
      </c>
      <c r="E9" t="s">
        <v>2</v>
      </c>
      <c r="F9" t="s">
        <v>775</v>
      </c>
      <c r="G9" t="s">
        <v>775</v>
      </c>
      <c r="H9" t="s">
        <v>15883</v>
      </c>
      <c r="I9">
        <v>14800</v>
      </c>
      <c r="J9" t="s">
        <v>4</v>
      </c>
      <c r="K9">
        <v>100</v>
      </c>
      <c r="L9">
        <v>200</v>
      </c>
      <c r="M9">
        <v>1</v>
      </c>
      <c r="N9" t="s">
        <v>12</v>
      </c>
      <c r="O9" t="s">
        <v>4</v>
      </c>
      <c r="P9" t="s">
        <v>12</v>
      </c>
      <c r="Q9" t="s">
        <v>4</v>
      </c>
      <c r="R9" t="s">
        <v>4</v>
      </c>
      <c r="S9" t="s">
        <v>4</v>
      </c>
      <c r="T9" t="s">
        <v>4</v>
      </c>
      <c r="U9" t="s">
        <v>4</v>
      </c>
      <c r="V9" t="s">
        <v>4</v>
      </c>
      <c r="W9" t="s">
        <v>4</v>
      </c>
      <c r="X9" t="s">
        <v>4</v>
      </c>
      <c r="Y9" t="s">
        <v>12</v>
      </c>
      <c r="Z9" t="s">
        <v>4</v>
      </c>
      <c r="AA9" t="s">
        <v>12</v>
      </c>
      <c r="AB9" t="s">
        <v>119</v>
      </c>
      <c r="AC9" t="s">
        <v>239</v>
      </c>
      <c r="AD9" t="s">
        <v>9844</v>
      </c>
      <c r="AE9" t="s">
        <v>146</v>
      </c>
      <c r="AF9" t="s">
        <v>4</v>
      </c>
      <c r="AG9" t="s">
        <v>4</v>
      </c>
      <c r="AH9" t="s">
        <v>9845</v>
      </c>
      <c r="AI9" t="s">
        <v>2174</v>
      </c>
      <c r="AJ9" t="s">
        <v>927</v>
      </c>
      <c r="AK9">
        <v>9331455502</v>
      </c>
      <c r="AL9" t="s">
        <v>9846</v>
      </c>
      <c r="AM9" t="s">
        <v>9847</v>
      </c>
      <c r="AN9" t="s">
        <v>12</v>
      </c>
      <c r="AO9" t="s">
        <v>9828</v>
      </c>
      <c r="AP9" t="s">
        <v>4</v>
      </c>
      <c r="AQ9" t="s">
        <v>27</v>
      </c>
      <c r="AR9" t="s">
        <v>12</v>
      </c>
      <c r="AS9" t="s">
        <v>12</v>
      </c>
      <c r="AT9" t="s">
        <v>4</v>
      </c>
      <c r="AU9" t="s">
        <v>4</v>
      </c>
      <c r="AV9" t="s">
        <v>4</v>
      </c>
      <c r="AW9" t="s">
        <v>11</v>
      </c>
      <c r="AX9">
        <v>2100</v>
      </c>
      <c r="AY9">
        <v>12700</v>
      </c>
      <c r="AZ9" t="s">
        <v>12</v>
      </c>
      <c r="BA9" t="s">
        <v>12</v>
      </c>
      <c r="BB9">
        <v>1</v>
      </c>
      <c r="BC9" t="s">
        <v>1221</v>
      </c>
      <c r="BD9" t="s">
        <v>1235</v>
      </c>
      <c r="BE9" t="s">
        <v>4</v>
      </c>
      <c r="BF9" t="s">
        <v>12</v>
      </c>
      <c r="BG9" t="s">
        <v>4</v>
      </c>
      <c r="BH9" t="s">
        <v>12</v>
      </c>
      <c r="BI9" t="s">
        <v>12</v>
      </c>
      <c r="BJ9" t="s">
        <v>2174</v>
      </c>
      <c r="BK9" t="s">
        <v>4</v>
      </c>
      <c r="BL9">
        <v>1</v>
      </c>
      <c r="BM9" t="s">
        <v>12</v>
      </c>
      <c r="BN9">
        <v>14800</v>
      </c>
      <c r="BO9" t="s">
        <v>12</v>
      </c>
      <c r="BP9" t="s">
        <v>12</v>
      </c>
      <c r="BQ9" t="s">
        <v>12</v>
      </c>
      <c r="BR9" t="s">
        <v>4</v>
      </c>
      <c r="BS9" t="s">
        <v>4</v>
      </c>
      <c r="BT9" t="s">
        <v>4</v>
      </c>
      <c r="BU9" t="s">
        <v>12</v>
      </c>
      <c r="BV9" t="s">
        <v>4</v>
      </c>
      <c r="BW9" t="s">
        <v>3</v>
      </c>
      <c r="BX9" t="s">
        <v>4</v>
      </c>
      <c r="BY9" t="s">
        <v>12</v>
      </c>
      <c r="BZ9" t="s">
        <v>12</v>
      </c>
      <c r="CA9" t="s">
        <v>12</v>
      </c>
      <c r="CB9" t="s">
        <v>12</v>
      </c>
      <c r="CC9" t="s">
        <v>12</v>
      </c>
      <c r="CD9" t="str" cm="1">
        <f t="array" aca="1" ref="CD9" ca="1">eConcatenar(A9:CB9,"|")</f>
        <v>3rGMcGs1s42JZhZh|COM2021-1324|3|MEMORIAL |TABASCO|COMALCALCO|COMALCALCO|2021-4-08|14800|X|100|200|1|x|X|x|X|X|X|X|X|X|X|X|x|X|x|PEREZ|DE LOS SANTOS|ELIZABETH|VIUDA|X|X|NUEVA CREACION SIN NUMERO |VILLA TECOLUTILLA|GREGORIO MENDEZ|9331455502|LUIS MANUEL LOPEZ PEREZ|BENEFICIARIO 2: SAMUEL LOPEZ PEREZ |x|RUTA 3 L|X|MARTES|x|x|X|X|X|DOMICILIO|2100|12700|x|x|1|2021-8-31|2021-9-28|X|x|X|x|x|VILLA TECOLUTILLA|X|1|x|14800|x|x|x|X|X|X|x|X|CARDENAS|X|x|x|x|x</v>
      </c>
    </row>
    <row r="10" spans="1:82" x14ac:dyDescent="0.25">
      <c r="A10" t="s">
        <v>9848</v>
      </c>
      <c r="B10" t="s">
        <v>9849</v>
      </c>
      <c r="C10">
        <v>3</v>
      </c>
      <c r="D10" t="s">
        <v>413</v>
      </c>
      <c r="E10" t="s">
        <v>2</v>
      </c>
      <c r="F10" t="s">
        <v>775</v>
      </c>
      <c r="G10" t="s">
        <v>775</v>
      </c>
      <c r="H10" t="s">
        <v>1166</v>
      </c>
      <c r="I10">
        <v>14800</v>
      </c>
      <c r="J10" t="s">
        <v>4</v>
      </c>
      <c r="K10">
        <v>200</v>
      </c>
      <c r="L10">
        <v>200</v>
      </c>
      <c r="M10">
        <v>1</v>
      </c>
      <c r="N10" t="s">
        <v>12</v>
      </c>
      <c r="O10" t="s">
        <v>4</v>
      </c>
      <c r="P10" t="s">
        <v>12</v>
      </c>
      <c r="Q10" t="s">
        <v>4</v>
      </c>
      <c r="R10" t="s">
        <v>4</v>
      </c>
      <c r="S10" t="s">
        <v>4</v>
      </c>
      <c r="T10" t="s">
        <v>4</v>
      </c>
      <c r="U10" t="s">
        <v>4</v>
      </c>
      <c r="V10" t="s">
        <v>4</v>
      </c>
      <c r="W10" t="s">
        <v>4</v>
      </c>
      <c r="X10" t="s">
        <v>4</v>
      </c>
      <c r="Y10" t="s">
        <v>12</v>
      </c>
      <c r="Z10" t="s">
        <v>4</v>
      </c>
      <c r="AA10" t="s">
        <v>12</v>
      </c>
      <c r="AB10" t="s">
        <v>38</v>
      </c>
      <c r="AC10" t="s">
        <v>87</v>
      </c>
      <c r="AD10" t="s">
        <v>199</v>
      </c>
      <c r="AE10" t="s">
        <v>51</v>
      </c>
      <c r="AF10" t="s">
        <v>4</v>
      </c>
      <c r="AG10" t="s">
        <v>4</v>
      </c>
      <c r="AH10" t="s">
        <v>9850</v>
      </c>
      <c r="AI10" t="s">
        <v>5114</v>
      </c>
      <c r="AJ10" t="s">
        <v>4</v>
      </c>
      <c r="AK10">
        <v>9931184154</v>
      </c>
      <c r="AL10" t="s">
        <v>9851</v>
      </c>
      <c r="AM10" t="s">
        <v>9852</v>
      </c>
      <c r="AN10" t="s">
        <v>12</v>
      </c>
      <c r="AO10" t="s">
        <v>9828</v>
      </c>
      <c r="AP10" t="s">
        <v>4</v>
      </c>
      <c r="AQ10" t="s">
        <v>27</v>
      </c>
      <c r="AR10" t="s">
        <v>12</v>
      </c>
      <c r="AS10" t="s">
        <v>12</v>
      </c>
      <c r="AT10" t="s">
        <v>4</v>
      </c>
      <c r="AU10" t="s">
        <v>4</v>
      </c>
      <c r="AV10" t="s">
        <v>4</v>
      </c>
      <c r="AW10" t="s">
        <v>11</v>
      </c>
      <c r="AX10">
        <v>1600</v>
      </c>
      <c r="AY10">
        <v>13200</v>
      </c>
      <c r="AZ10" t="s">
        <v>12</v>
      </c>
      <c r="BA10" t="s">
        <v>12</v>
      </c>
      <c r="BB10" t="s">
        <v>4</v>
      </c>
      <c r="BC10" t="s">
        <v>1221</v>
      </c>
      <c r="BD10" t="s">
        <v>1235</v>
      </c>
      <c r="BE10" t="s">
        <v>4</v>
      </c>
      <c r="BF10" t="s">
        <v>12</v>
      </c>
      <c r="BG10" t="s">
        <v>4</v>
      </c>
      <c r="BH10" t="s">
        <v>12</v>
      </c>
      <c r="BI10" t="s">
        <v>12</v>
      </c>
      <c r="BJ10" t="s">
        <v>5114</v>
      </c>
      <c r="BK10" t="s">
        <v>4</v>
      </c>
      <c r="BL10">
        <v>1</v>
      </c>
      <c r="BM10" t="s">
        <v>12</v>
      </c>
      <c r="BN10">
        <v>14800</v>
      </c>
      <c r="BO10" t="s">
        <v>12</v>
      </c>
      <c r="BP10" t="s">
        <v>12</v>
      </c>
      <c r="BQ10" t="s">
        <v>12</v>
      </c>
      <c r="BR10" t="s">
        <v>4</v>
      </c>
      <c r="BS10" t="s">
        <v>4</v>
      </c>
      <c r="BT10" t="s">
        <v>4</v>
      </c>
      <c r="BU10" t="s">
        <v>12</v>
      </c>
      <c r="BV10" t="s">
        <v>4</v>
      </c>
      <c r="BW10" t="s">
        <v>3</v>
      </c>
      <c r="BX10" t="s">
        <v>4</v>
      </c>
      <c r="BY10" t="s">
        <v>12</v>
      </c>
      <c r="BZ10" t="s">
        <v>12</v>
      </c>
      <c r="CA10" t="s">
        <v>12</v>
      </c>
      <c r="CB10" t="s">
        <v>12</v>
      </c>
      <c r="CC10" t="s">
        <v>12</v>
      </c>
      <c r="CD10" t="str" cm="1">
        <f t="array" aca="1" ref="CD10" ca="1">eConcatenar(A10:CB10,"|")</f>
        <v>X9R9y4yxJ0QFg1ZT|COM2021-1582|3|MEMORIAL |TABASCO|COMALCALCO|COMALCALCO|2021-5-14|14800|X|200|200|1|x|X|x|X|X|X|X|X|X|X|X|x|X|x|HERNANDEZ|LOPEZ|GLORIA|SOLTERA|X|X|CARRETERA A TUPILCO SIN NUMERO |PATASTAL SEGUNDA |X|9931184154|SUSANA BALTAZAR  HERNANDEZ|BENEFICIARIO 2: EZEQUIL BALTAZAR  HERNANDEZ |x|RUTA 3 L|X|MARTES|x|x|X|X|X|DOMICILIO|1600|13200|x|x|X|2021-8-31|2021-9-28|X|x|X|x|x|PATASTAL SEGUNDA |X|1|x|14800|x|x|x|X|X|X|x|X|CARDENAS|X|x|x|x|x</v>
      </c>
    </row>
    <row r="11" spans="1:82" x14ac:dyDescent="0.25">
      <c r="A11" t="s">
        <v>9853</v>
      </c>
      <c r="B11" t="s">
        <v>9854</v>
      </c>
      <c r="C11">
        <v>3</v>
      </c>
      <c r="D11" t="s">
        <v>413</v>
      </c>
      <c r="E11" t="s">
        <v>2</v>
      </c>
      <c r="F11" t="s">
        <v>775</v>
      </c>
      <c r="G11" t="s">
        <v>775</v>
      </c>
      <c r="H11" t="s">
        <v>15884</v>
      </c>
      <c r="I11">
        <v>14800</v>
      </c>
      <c r="J11" t="s">
        <v>4</v>
      </c>
      <c r="K11">
        <v>100</v>
      </c>
      <c r="L11">
        <v>100</v>
      </c>
      <c r="M11">
        <v>1</v>
      </c>
      <c r="N11" t="s">
        <v>12</v>
      </c>
      <c r="O11" t="s">
        <v>4</v>
      </c>
      <c r="P11" t="s">
        <v>12</v>
      </c>
      <c r="Q11" t="s">
        <v>4</v>
      </c>
      <c r="R11" t="s">
        <v>4</v>
      </c>
      <c r="S11" t="s">
        <v>4</v>
      </c>
      <c r="T11" t="s">
        <v>4</v>
      </c>
      <c r="U11" t="s">
        <v>4</v>
      </c>
      <c r="V11" t="s">
        <v>4</v>
      </c>
      <c r="W11" t="s">
        <v>4</v>
      </c>
      <c r="X11" t="s">
        <v>4</v>
      </c>
      <c r="Y11" t="s">
        <v>12</v>
      </c>
      <c r="Z11" t="s">
        <v>4</v>
      </c>
      <c r="AA11" t="s">
        <v>12</v>
      </c>
      <c r="AB11" t="s">
        <v>29</v>
      </c>
      <c r="AC11" t="s">
        <v>674</v>
      </c>
      <c r="AD11" t="s">
        <v>9855</v>
      </c>
      <c r="AE11" t="s">
        <v>24</v>
      </c>
      <c r="AF11" t="s">
        <v>4</v>
      </c>
      <c r="AG11" t="s">
        <v>4</v>
      </c>
      <c r="AH11" t="s">
        <v>9856</v>
      </c>
      <c r="AI11" t="s">
        <v>2095</v>
      </c>
      <c r="AJ11" t="s">
        <v>4</v>
      </c>
      <c r="AK11">
        <v>9331600441</v>
      </c>
      <c r="AL11" t="s">
        <v>9857</v>
      </c>
      <c r="AM11" t="s">
        <v>9858</v>
      </c>
      <c r="AN11" t="s">
        <v>12</v>
      </c>
      <c r="AO11" t="s">
        <v>9828</v>
      </c>
      <c r="AP11" t="s">
        <v>4</v>
      </c>
      <c r="AQ11" t="s">
        <v>10</v>
      </c>
      <c r="AR11" t="s">
        <v>12</v>
      </c>
      <c r="AS11" t="s">
        <v>12</v>
      </c>
      <c r="AT11" t="s">
        <v>4</v>
      </c>
      <c r="AU11" t="s">
        <v>4</v>
      </c>
      <c r="AV11" t="s">
        <v>4</v>
      </c>
      <c r="AW11" t="s">
        <v>11</v>
      </c>
      <c r="AX11">
        <v>600</v>
      </c>
      <c r="AY11">
        <v>14200</v>
      </c>
      <c r="AZ11" t="s">
        <v>12</v>
      </c>
      <c r="BA11" t="s">
        <v>12</v>
      </c>
      <c r="BB11">
        <v>1</v>
      </c>
      <c r="BC11" t="s">
        <v>9840</v>
      </c>
      <c r="BD11" t="s">
        <v>1237</v>
      </c>
      <c r="BE11" t="s">
        <v>4</v>
      </c>
      <c r="BF11" t="s">
        <v>12</v>
      </c>
      <c r="BG11" t="s">
        <v>4</v>
      </c>
      <c r="BH11" t="s">
        <v>12</v>
      </c>
      <c r="BI11" t="s">
        <v>12</v>
      </c>
      <c r="BJ11" t="s">
        <v>2095</v>
      </c>
      <c r="BK11" t="s">
        <v>4</v>
      </c>
      <c r="BL11">
        <v>0</v>
      </c>
      <c r="BM11" t="s">
        <v>12</v>
      </c>
      <c r="BN11">
        <v>14800</v>
      </c>
      <c r="BO11" t="s">
        <v>12</v>
      </c>
      <c r="BP11" t="s">
        <v>12</v>
      </c>
      <c r="BQ11" t="s">
        <v>12</v>
      </c>
      <c r="BR11" t="s">
        <v>4</v>
      </c>
      <c r="BS11" t="s">
        <v>4</v>
      </c>
      <c r="BT11" t="s">
        <v>4</v>
      </c>
      <c r="BU11" t="s">
        <v>12</v>
      </c>
      <c r="BV11" t="s">
        <v>4</v>
      </c>
      <c r="BW11" t="s">
        <v>3</v>
      </c>
      <c r="BX11" t="s">
        <v>4</v>
      </c>
      <c r="BY11" t="s">
        <v>12</v>
      </c>
      <c r="BZ11" t="s">
        <v>12</v>
      </c>
      <c r="CA11" t="s">
        <v>12</v>
      </c>
      <c r="CB11" t="s">
        <v>12</v>
      </c>
      <c r="CC11" t="s">
        <v>12</v>
      </c>
      <c r="CD11" t="str" cm="1">
        <f t="array" aca="1" ref="CD11" ca="1">eConcatenar(A11:CB11,"|")</f>
        <v>CC2hWg5Sbqxcpc6U|COM2021-1961|3|MEMORIAL |TABASCO|COMALCALCO|COMALCALCO|2021-6-12|14800|X|100|100|1|x|X|x|X|X|X|X|X|X|X|X|x|X|x|CORDOVA|ALEJANDRO |ELIUD|UNION LIBRE|X|X|CARRETERA A ZARAGOSA SIN NUMERO |POTRERITOS|X|9331600441|VERONICA HERNANDEZ TORRES|BENEFICIARIO 2:  MANUEL ANTONIO CORDOVA GONZALEZ|x|RUTA 3 L|X|LUNES|x|x|X|X|X|DOMICILIO|600|14200|x|x|1|2021-8-30|2021-9-27|X|x|X|x|x|POTRERITOS|X|0|x|14800|x|x|x|X|X|X|x|X|CARDENAS|X|x|x|x|x</v>
      </c>
    </row>
    <row r="12" spans="1:82" x14ac:dyDescent="0.25">
      <c r="A12" t="s">
        <v>9859</v>
      </c>
      <c r="B12" t="s">
        <v>9860</v>
      </c>
      <c r="C12">
        <v>3</v>
      </c>
      <c r="D12" t="s">
        <v>413</v>
      </c>
      <c r="E12" t="s">
        <v>2</v>
      </c>
      <c r="F12" t="s">
        <v>775</v>
      </c>
      <c r="G12" t="s">
        <v>775</v>
      </c>
      <c r="H12" t="s">
        <v>15885</v>
      </c>
      <c r="I12">
        <v>14800</v>
      </c>
      <c r="J12" t="s">
        <v>4</v>
      </c>
      <c r="K12">
        <v>200</v>
      </c>
      <c r="L12">
        <v>200</v>
      </c>
      <c r="M12">
        <v>1</v>
      </c>
      <c r="N12" t="s">
        <v>12</v>
      </c>
      <c r="O12" t="s">
        <v>4</v>
      </c>
      <c r="P12" t="s">
        <v>12</v>
      </c>
      <c r="Q12" t="s">
        <v>4</v>
      </c>
      <c r="R12" t="s">
        <v>4</v>
      </c>
      <c r="S12" t="s">
        <v>4</v>
      </c>
      <c r="T12" t="s">
        <v>4</v>
      </c>
      <c r="U12" t="s">
        <v>4</v>
      </c>
      <c r="V12" t="s">
        <v>4</v>
      </c>
      <c r="W12" t="s">
        <v>4</v>
      </c>
      <c r="X12" t="s">
        <v>4</v>
      </c>
      <c r="Y12" t="s">
        <v>12</v>
      </c>
      <c r="Z12" t="s">
        <v>4</v>
      </c>
      <c r="AA12" t="s">
        <v>12</v>
      </c>
      <c r="AB12" t="s">
        <v>29</v>
      </c>
      <c r="AC12" t="s">
        <v>707</v>
      </c>
      <c r="AD12" t="s">
        <v>9861</v>
      </c>
      <c r="AE12" t="s">
        <v>30</v>
      </c>
      <c r="AF12" t="s">
        <v>4</v>
      </c>
      <c r="AG12" t="s">
        <v>4</v>
      </c>
      <c r="AH12" t="s">
        <v>4889</v>
      </c>
      <c r="AI12" t="s">
        <v>2803</v>
      </c>
      <c r="AJ12" t="s">
        <v>4</v>
      </c>
      <c r="AK12">
        <v>9331608871</v>
      </c>
      <c r="AL12" t="s">
        <v>9862</v>
      </c>
      <c r="AM12" t="s">
        <v>9863</v>
      </c>
      <c r="AN12" t="s">
        <v>12</v>
      </c>
      <c r="AO12" t="s">
        <v>9828</v>
      </c>
      <c r="AP12" t="s">
        <v>4</v>
      </c>
      <c r="AQ12" t="s">
        <v>10</v>
      </c>
      <c r="AR12" t="s">
        <v>12</v>
      </c>
      <c r="AS12" t="s">
        <v>12</v>
      </c>
      <c r="AT12" t="s">
        <v>4</v>
      </c>
      <c r="AU12" t="s">
        <v>4</v>
      </c>
      <c r="AV12" t="s">
        <v>4</v>
      </c>
      <c r="AW12" t="s">
        <v>11</v>
      </c>
      <c r="AX12">
        <v>1400</v>
      </c>
      <c r="AY12">
        <v>13400</v>
      </c>
      <c r="AZ12" t="s">
        <v>12</v>
      </c>
      <c r="BA12" t="s">
        <v>12</v>
      </c>
      <c r="BB12" t="s">
        <v>4</v>
      </c>
      <c r="BC12" t="s">
        <v>9840</v>
      </c>
      <c r="BD12" t="s">
        <v>1237</v>
      </c>
      <c r="BE12" t="s">
        <v>4</v>
      </c>
      <c r="BF12" t="s">
        <v>12</v>
      </c>
      <c r="BG12" t="s">
        <v>4</v>
      </c>
      <c r="BH12" t="s">
        <v>12</v>
      </c>
      <c r="BI12" t="s">
        <v>12</v>
      </c>
      <c r="BJ12" t="s">
        <v>2803</v>
      </c>
      <c r="BK12" t="s">
        <v>4</v>
      </c>
      <c r="BL12">
        <v>1</v>
      </c>
      <c r="BM12" t="s">
        <v>12</v>
      </c>
      <c r="BN12">
        <v>14800</v>
      </c>
      <c r="BO12" t="s">
        <v>12</v>
      </c>
      <c r="BP12" t="s">
        <v>12</v>
      </c>
      <c r="BQ12" t="s">
        <v>12</v>
      </c>
      <c r="BR12" t="s">
        <v>4</v>
      </c>
      <c r="BS12" t="s">
        <v>4</v>
      </c>
      <c r="BT12" t="s">
        <v>4</v>
      </c>
      <c r="BU12" t="s">
        <v>12</v>
      </c>
      <c r="BV12" t="s">
        <v>4</v>
      </c>
      <c r="BW12" t="s">
        <v>3</v>
      </c>
      <c r="BX12" t="s">
        <v>4</v>
      </c>
      <c r="BY12" t="s">
        <v>12</v>
      </c>
      <c r="BZ12" t="s">
        <v>12</v>
      </c>
      <c r="CA12" t="s">
        <v>12</v>
      </c>
      <c r="CB12" t="s">
        <v>12</v>
      </c>
      <c r="CC12" t="s">
        <v>12</v>
      </c>
      <c r="CD12" t="str" cm="1">
        <f t="array" aca="1" ref="CD12" ca="1">eConcatenar(A12:CB12,"|")</f>
        <v>1MZ81l6MWqtJkegv|COM2021-1915|3|MEMORIAL |TABASCO|COMALCALCO|COMALCALCO|2021-6-05|14800|X|200|200|1|x|X|x|X|X|X|X|X|X|X|X|x|X|x|CORDOVA|FLORES|MARICELA|CASADA|X|X|CARRETERA COCOHITAL|TIO MONCHO|X|9331608871|MARIA DEL CARMEN CHABLE CORDOVA |BENEFICIARIO 2: MARIANA CORDOVA FLORES|x|RUTA 3 L|X|LUNES|x|x|X|X|X|DOMICILIO|1400|13400|x|x|X|2021-8-30|2021-9-27|X|x|X|x|x|TIO MONCHO|X|1|x|14800|x|x|x|X|X|X|x|X|CARDENAS|X|x|x|x|x</v>
      </c>
    </row>
    <row r="13" spans="1:82" x14ac:dyDescent="0.25">
      <c r="A13" t="s">
        <v>9864</v>
      </c>
      <c r="B13" t="s">
        <v>9865</v>
      </c>
      <c r="C13">
        <v>3</v>
      </c>
      <c r="D13" t="s">
        <v>213</v>
      </c>
      <c r="E13" t="s">
        <v>2</v>
      </c>
      <c r="F13" t="s">
        <v>775</v>
      </c>
      <c r="G13" t="s">
        <v>775</v>
      </c>
      <c r="H13" t="s">
        <v>5130</v>
      </c>
      <c r="I13">
        <v>12900</v>
      </c>
      <c r="J13" t="s">
        <v>4</v>
      </c>
      <c r="K13">
        <v>200</v>
      </c>
      <c r="L13">
        <v>100</v>
      </c>
      <c r="M13">
        <v>0</v>
      </c>
      <c r="N13" t="s">
        <v>12</v>
      </c>
      <c r="O13" t="s">
        <v>4</v>
      </c>
      <c r="P13" t="s">
        <v>12</v>
      </c>
      <c r="Q13" t="s">
        <v>4</v>
      </c>
      <c r="R13" t="s">
        <v>4</v>
      </c>
      <c r="S13" t="s">
        <v>4</v>
      </c>
      <c r="T13" t="s">
        <v>4</v>
      </c>
      <c r="U13" t="s">
        <v>4</v>
      </c>
      <c r="V13" t="s">
        <v>4</v>
      </c>
      <c r="W13" t="s">
        <v>4</v>
      </c>
      <c r="X13" t="s">
        <v>4</v>
      </c>
      <c r="Y13" t="s">
        <v>12</v>
      </c>
      <c r="Z13" t="s">
        <v>4</v>
      </c>
      <c r="AA13" t="s">
        <v>12</v>
      </c>
      <c r="AB13" t="s">
        <v>4884</v>
      </c>
      <c r="AC13" t="s">
        <v>242</v>
      </c>
      <c r="AD13" t="s">
        <v>9866</v>
      </c>
      <c r="AE13" t="s">
        <v>63</v>
      </c>
      <c r="AF13" t="s">
        <v>4</v>
      </c>
      <c r="AG13" t="s">
        <v>4</v>
      </c>
      <c r="AH13" t="s">
        <v>9867</v>
      </c>
      <c r="AI13" t="s">
        <v>9868</v>
      </c>
      <c r="AJ13" t="s">
        <v>4</v>
      </c>
      <c r="AK13">
        <v>9331112938</v>
      </c>
      <c r="AL13" t="s">
        <v>9869</v>
      </c>
      <c r="AM13" t="s">
        <v>9870</v>
      </c>
      <c r="AN13" t="s">
        <v>12</v>
      </c>
      <c r="AO13" t="s">
        <v>9828</v>
      </c>
      <c r="AP13" t="s">
        <v>4</v>
      </c>
      <c r="AQ13" t="s">
        <v>10</v>
      </c>
      <c r="AR13" t="s">
        <v>12</v>
      </c>
      <c r="AS13" t="s">
        <v>12</v>
      </c>
      <c r="AT13" t="s">
        <v>4</v>
      </c>
      <c r="AU13" t="s">
        <v>4</v>
      </c>
      <c r="AV13" t="s">
        <v>4</v>
      </c>
      <c r="AW13" t="s">
        <v>11</v>
      </c>
      <c r="AX13">
        <v>5900</v>
      </c>
      <c r="AY13">
        <v>7000</v>
      </c>
      <c r="AZ13" t="s">
        <v>12</v>
      </c>
      <c r="BA13" t="s">
        <v>12</v>
      </c>
      <c r="BB13" t="s">
        <v>4</v>
      </c>
      <c r="BC13" t="s">
        <v>9840</v>
      </c>
      <c r="BD13" t="s">
        <v>1237</v>
      </c>
      <c r="BE13" t="s">
        <v>4</v>
      </c>
      <c r="BF13" t="s">
        <v>12</v>
      </c>
      <c r="BG13" t="s">
        <v>4</v>
      </c>
      <c r="BH13" t="s">
        <v>12</v>
      </c>
      <c r="BI13" t="s">
        <v>12</v>
      </c>
      <c r="BJ13" t="s">
        <v>9868</v>
      </c>
      <c r="BK13" t="s">
        <v>4</v>
      </c>
      <c r="BL13">
        <v>0</v>
      </c>
      <c r="BM13" t="s">
        <v>12</v>
      </c>
      <c r="BN13">
        <v>12900</v>
      </c>
      <c r="BO13" t="s">
        <v>12</v>
      </c>
      <c r="BP13" t="s">
        <v>12</v>
      </c>
      <c r="BQ13" t="s">
        <v>12</v>
      </c>
      <c r="BR13" t="s">
        <v>4</v>
      </c>
      <c r="BS13" t="s">
        <v>4</v>
      </c>
      <c r="BT13" t="s">
        <v>4</v>
      </c>
      <c r="BU13" t="s">
        <v>12</v>
      </c>
      <c r="BV13" t="s">
        <v>4</v>
      </c>
      <c r="BW13" t="s">
        <v>3</v>
      </c>
      <c r="BX13" t="s">
        <v>4</v>
      </c>
      <c r="BY13" t="s">
        <v>12</v>
      </c>
      <c r="BZ13" t="s">
        <v>12</v>
      </c>
      <c r="CA13" t="s">
        <v>12</v>
      </c>
      <c r="CB13" t="s">
        <v>12</v>
      </c>
      <c r="CC13" t="s">
        <v>12</v>
      </c>
      <c r="CD13" t="str" cm="1">
        <f t="array" aca="1" ref="CD13" ca="1">eConcatenar(A13:CB13,"|")</f>
        <v>wZdv6JWvzV72hL5x|COM2019-2089|3|ECONOLINE|TABASCO|COMALCALCO|COMALCALCO|2019-8-10|12900|X|200|100|0|x|X|x|X|X|X|X|X|X|X|X|x|X|x|DE LA CRUZ |VELAZQUEZ|MAURILIO|CASADO|X|X|SANSUSI|JOSE MARIA PINO SUAREZ TERCERA SECCION |X|9331112938|PAULINA VELAZQUEZ|BENEFICIARIO 2: VIANA KRISTHEL DE LA CRUZ VELAZQUEZ|x|RUTA 3 L|X|LUNES|x|x|X|X|X|DOMICILIO|5900|7000|x|x|X|2021-8-30|2021-9-27|X|x|X|x|x|JOSE MARIA PINO SUAREZ TERCERA SECCION |X|0|x|12900|x|x|x|X|X|X|x|X|CARDENAS|X|x|x|x|x</v>
      </c>
    </row>
    <row r="14" spans="1:82" x14ac:dyDescent="0.25">
      <c r="A14" t="s">
        <v>9871</v>
      </c>
      <c r="B14" t="s">
        <v>9872</v>
      </c>
      <c r="C14">
        <v>3</v>
      </c>
      <c r="D14" t="s">
        <v>413</v>
      </c>
      <c r="E14" t="s">
        <v>2</v>
      </c>
      <c r="F14" t="s">
        <v>775</v>
      </c>
      <c r="G14" t="s">
        <v>775</v>
      </c>
      <c r="H14" t="s">
        <v>5095</v>
      </c>
      <c r="I14">
        <v>14800</v>
      </c>
      <c r="J14" t="s">
        <v>4</v>
      </c>
      <c r="K14">
        <v>200</v>
      </c>
      <c r="L14">
        <v>200</v>
      </c>
      <c r="M14">
        <v>1</v>
      </c>
      <c r="N14" t="s">
        <v>12</v>
      </c>
      <c r="O14" t="s">
        <v>4</v>
      </c>
      <c r="P14" t="s">
        <v>12</v>
      </c>
      <c r="Q14" t="s">
        <v>4</v>
      </c>
      <c r="R14" t="s">
        <v>4</v>
      </c>
      <c r="S14" t="s">
        <v>4</v>
      </c>
      <c r="T14" t="s">
        <v>4</v>
      </c>
      <c r="U14" t="s">
        <v>4</v>
      </c>
      <c r="V14" t="s">
        <v>4</v>
      </c>
      <c r="W14" t="s">
        <v>4</v>
      </c>
      <c r="X14" t="s">
        <v>4</v>
      </c>
      <c r="Y14" t="s">
        <v>12</v>
      </c>
      <c r="Z14" t="s">
        <v>4</v>
      </c>
      <c r="AA14" t="s">
        <v>12</v>
      </c>
      <c r="AB14" t="s">
        <v>5200</v>
      </c>
      <c r="AC14" t="s">
        <v>5144</v>
      </c>
      <c r="AD14" t="s">
        <v>9873</v>
      </c>
      <c r="AE14" t="s">
        <v>63</v>
      </c>
      <c r="AF14" t="s">
        <v>4</v>
      </c>
      <c r="AG14" t="s">
        <v>4</v>
      </c>
      <c r="AH14" t="s">
        <v>9874</v>
      </c>
      <c r="AI14" t="s">
        <v>873</v>
      </c>
      <c r="AJ14" t="s">
        <v>9875</v>
      </c>
      <c r="AK14">
        <v>9331590033</v>
      </c>
      <c r="AL14" t="s">
        <v>9876</v>
      </c>
      <c r="AM14" t="s">
        <v>9877</v>
      </c>
      <c r="AN14" t="s">
        <v>12</v>
      </c>
      <c r="AO14" t="s">
        <v>9828</v>
      </c>
      <c r="AP14" t="s">
        <v>4</v>
      </c>
      <c r="AQ14" t="s">
        <v>27</v>
      </c>
      <c r="AR14" t="s">
        <v>12</v>
      </c>
      <c r="AS14" t="s">
        <v>12</v>
      </c>
      <c r="AT14" t="s">
        <v>4</v>
      </c>
      <c r="AU14" t="s">
        <v>4</v>
      </c>
      <c r="AV14" t="s">
        <v>4</v>
      </c>
      <c r="AW14" t="s">
        <v>11</v>
      </c>
      <c r="AX14">
        <v>1900</v>
      </c>
      <c r="AY14">
        <v>12900</v>
      </c>
      <c r="AZ14" t="s">
        <v>12</v>
      </c>
      <c r="BA14" t="s">
        <v>12</v>
      </c>
      <c r="BB14" t="s">
        <v>4</v>
      </c>
      <c r="BC14" t="s">
        <v>1221</v>
      </c>
      <c r="BD14" t="s">
        <v>1235</v>
      </c>
      <c r="BE14" t="s">
        <v>4</v>
      </c>
      <c r="BF14" t="s">
        <v>12</v>
      </c>
      <c r="BG14" t="s">
        <v>4</v>
      </c>
      <c r="BH14" t="s">
        <v>12</v>
      </c>
      <c r="BI14" t="s">
        <v>12</v>
      </c>
      <c r="BJ14" t="s">
        <v>873</v>
      </c>
      <c r="BK14" t="s">
        <v>4</v>
      </c>
      <c r="BL14">
        <v>0</v>
      </c>
      <c r="BM14" t="s">
        <v>12</v>
      </c>
      <c r="BN14">
        <v>14800</v>
      </c>
      <c r="BO14" t="s">
        <v>12</v>
      </c>
      <c r="BP14" t="s">
        <v>12</v>
      </c>
      <c r="BQ14" t="s">
        <v>12</v>
      </c>
      <c r="BR14" t="s">
        <v>4</v>
      </c>
      <c r="BS14" t="s">
        <v>4</v>
      </c>
      <c r="BT14" t="s">
        <v>4</v>
      </c>
      <c r="BU14" t="s">
        <v>12</v>
      </c>
      <c r="BV14" t="s">
        <v>4</v>
      </c>
      <c r="BW14" t="s">
        <v>3</v>
      </c>
      <c r="BX14" t="s">
        <v>4</v>
      </c>
      <c r="BY14" t="s">
        <v>12</v>
      </c>
      <c r="BZ14" t="s">
        <v>12</v>
      </c>
      <c r="CA14" t="s">
        <v>12</v>
      </c>
      <c r="CB14" t="s">
        <v>12</v>
      </c>
      <c r="CC14" t="s">
        <v>12</v>
      </c>
      <c r="CD14" t="str" cm="1">
        <f t="array" aca="1" ref="CD14" ca="1">eConcatenar(A14:CB14,"|")</f>
        <v>ntdgRXRNsNtwDAMp|COM2021-1554|3|MEMORIAL |TABASCO|COMALCALCO|COMALCALCO|2021-5-10|14800|X|200|200|1|x|X|x|X|X|X|X|X|X|X|X|x|X|x|MENESES|VENTURA |ROBER|CASADO|X|X|RAYON NUMERO 2|TECOLUTILLA|CALLE GUERRERO Y GALEANA |9331590033|ELSA DE LOS SANTOS RODRIGUEZ|BENEFICIARIO 2: BEYKER ALONSO MENESES DE LOS SANTOS |x|RUTA 3 L|X|MARTES|x|x|X|X|X|DOMICILIO|1900|12900|x|x|X|2021-8-31|2021-9-28|X|x|X|x|x|TECOLUTILLA|X|0|x|14800|x|x|x|X|X|X|x|X|CARDENAS|X|x|x|x|x</v>
      </c>
    </row>
    <row r="15" spans="1:82" x14ac:dyDescent="0.25">
      <c r="A15" t="s">
        <v>9878</v>
      </c>
      <c r="B15" t="s">
        <v>9879</v>
      </c>
      <c r="C15">
        <v>3</v>
      </c>
      <c r="D15" t="s">
        <v>413</v>
      </c>
      <c r="E15" t="s">
        <v>2</v>
      </c>
      <c r="F15" t="s">
        <v>775</v>
      </c>
      <c r="G15" t="s">
        <v>775</v>
      </c>
      <c r="H15" t="s">
        <v>15886</v>
      </c>
      <c r="I15">
        <v>14800</v>
      </c>
      <c r="J15" t="s">
        <v>4</v>
      </c>
      <c r="K15">
        <v>200</v>
      </c>
      <c r="L15">
        <v>100</v>
      </c>
      <c r="M15">
        <v>1</v>
      </c>
      <c r="N15" t="s">
        <v>12</v>
      </c>
      <c r="O15" t="s">
        <v>4</v>
      </c>
      <c r="P15" t="s">
        <v>12</v>
      </c>
      <c r="Q15" t="s">
        <v>4</v>
      </c>
      <c r="R15" t="s">
        <v>4</v>
      </c>
      <c r="S15" t="s">
        <v>4</v>
      </c>
      <c r="T15" t="s">
        <v>4</v>
      </c>
      <c r="U15" t="s">
        <v>4</v>
      </c>
      <c r="V15" t="s">
        <v>4</v>
      </c>
      <c r="W15" t="s">
        <v>4</v>
      </c>
      <c r="X15" t="s">
        <v>4</v>
      </c>
      <c r="Y15" t="s">
        <v>12</v>
      </c>
      <c r="Z15" t="s">
        <v>4</v>
      </c>
      <c r="AA15" t="s">
        <v>12</v>
      </c>
      <c r="AB15" t="s">
        <v>96</v>
      </c>
      <c r="AC15" t="s">
        <v>15</v>
      </c>
      <c r="AD15" t="s">
        <v>9880</v>
      </c>
      <c r="AE15" t="s">
        <v>63</v>
      </c>
      <c r="AF15" t="s">
        <v>4</v>
      </c>
      <c r="AG15" t="s">
        <v>4</v>
      </c>
      <c r="AH15" t="s">
        <v>9881</v>
      </c>
      <c r="AI15" t="s">
        <v>9882</v>
      </c>
      <c r="AJ15" t="s">
        <v>4</v>
      </c>
      <c r="AK15">
        <v>9331668249</v>
      </c>
      <c r="AL15" t="s">
        <v>9883</v>
      </c>
      <c r="AM15" t="s">
        <v>4</v>
      </c>
      <c r="AN15" t="s">
        <v>12</v>
      </c>
      <c r="AO15" t="s">
        <v>9828</v>
      </c>
      <c r="AP15" t="s">
        <v>4</v>
      </c>
      <c r="AQ15" t="s">
        <v>10</v>
      </c>
      <c r="AR15" t="s">
        <v>12</v>
      </c>
      <c r="AS15" t="s">
        <v>12</v>
      </c>
      <c r="AT15" t="s">
        <v>4</v>
      </c>
      <c r="AU15" t="s">
        <v>4</v>
      </c>
      <c r="AV15" t="s">
        <v>4</v>
      </c>
      <c r="AW15" t="s">
        <v>11</v>
      </c>
      <c r="AX15">
        <v>13600</v>
      </c>
      <c r="AY15">
        <v>12100</v>
      </c>
      <c r="AZ15" t="s">
        <v>12</v>
      </c>
      <c r="BA15" t="s">
        <v>12</v>
      </c>
      <c r="BB15" s="1" t="s">
        <v>4</v>
      </c>
      <c r="BC15" t="s">
        <v>1171</v>
      </c>
      <c r="BD15" t="s">
        <v>1237</v>
      </c>
      <c r="BE15" t="s">
        <v>4</v>
      </c>
      <c r="BF15" t="s">
        <v>12</v>
      </c>
      <c r="BG15" t="s">
        <v>4</v>
      </c>
      <c r="BH15" t="s">
        <v>12</v>
      </c>
      <c r="BI15" t="s">
        <v>12</v>
      </c>
      <c r="BJ15" t="s">
        <v>1766</v>
      </c>
      <c r="BK15" t="s">
        <v>4</v>
      </c>
      <c r="BL15">
        <v>0</v>
      </c>
      <c r="BM15" t="s">
        <v>12</v>
      </c>
      <c r="BN15">
        <v>14800</v>
      </c>
      <c r="BO15" t="s">
        <v>12</v>
      </c>
      <c r="BP15" t="s">
        <v>12</v>
      </c>
      <c r="BQ15" t="s">
        <v>12</v>
      </c>
      <c r="BR15" t="s">
        <v>4</v>
      </c>
      <c r="BS15" t="s">
        <v>4</v>
      </c>
      <c r="BT15" t="s">
        <v>4</v>
      </c>
      <c r="BU15" t="s">
        <v>12</v>
      </c>
      <c r="BV15" t="s">
        <v>4</v>
      </c>
      <c r="BW15" t="s">
        <v>3</v>
      </c>
      <c r="BX15" t="s">
        <v>4</v>
      </c>
      <c r="BY15" t="s">
        <v>12</v>
      </c>
      <c r="BZ15" t="s">
        <v>12</v>
      </c>
      <c r="CA15" t="s">
        <v>12</v>
      </c>
      <c r="CB15" t="s">
        <v>12</v>
      </c>
      <c r="CC15" t="s">
        <v>12</v>
      </c>
      <c r="CD15" t="str" cm="1">
        <f t="array" aca="1" ref="CD15" ca="1">eConcatenar(A15:CB15,"|")</f>
        <v>5EYrgXFwkBnkRo1i|COM2021-1157|3|MEMORIAL |TABASCO|COMALCALCO|COMALCALCO|2021-3-26|14800|X|200|100|1|x|X|x|X|X|X|X|X|X|X|X|x|X|x|MARTINEZ|JIMENEZ|FAUSTINO|CASADO|X|X|EL MAYACATE SIN NUMERO |JOSE MARIA PINO  SUAREZ SEGUNDA SECCION |X|9331668249|EDILIA IZQUIERDO BRILLEGA|X|x|RUTA 3 L|X|LUNES|x|x|X|X|X|DOMICILIO|13600|12100|x|x|X|2021-9-7|2021-9-27|X|x|X|x|x|JOSE MARIA PINO SUAREZ SEGUNDA SECCION |X|0|x|14800|x|x|x|X|X|X|x|X|CARDENAS|X|x|x|x|x</v>
      </c>
    </row>
    <row r="16" spans="1:82" x14ac:dyDescent="0.25">
      <c r="A16" t="s">
        <v>9884</v>
      </c>
      <c r="B16" t="s">
        <v>9885</v>
      </c>
      <c r="C16">
        <v>3</v>
      </c>
      <c r="D16" t="s">
        <v>413</v>
      </c>
      <c r="E16" t="s">
        <v>2</v>
      </c>
      <c r="F16" t="s">
        <v>775</v>
      </c>
      <c r="G16" t="s">
        <v>775</v>
      </c>
      <c r="H16" t="s">
        <v>15886</v>
      </c>
      <c r="I16">
        <v>14800</v>
      </c>
      <c r="J16" t="s">
        <v>4</v>
      </c>
      <c r="K16">
        <v>50</v>
      </c>
      <c r="L16">
        <v>200</v>
      </c>
      <c r="M16">
        <v>1</v>
      </c>
      <c r="N16" t="s">
        <v>12</v>
      </c>
      <c r="O16" t="s">
        <v>4</v>
      </c>
      <c r="P16" t="s">
        <v>12</v>
      </c>
      <c r="Q16" t="s">
        <v>4</v>
      </c>
      <c r="R16" t="s">
        <v>4</v>
      </c>
      <c r="S16" t="s">
        <v>4</v>
      </c>
      <c r="T16" t="s">
        <v>4</v>
      </c>
      <c r="U16" t="s">
        <v>4</v>
      </c>
      <c r="V16" t="s">
        <v>4</v>
      </c>
      <c r="W16" t="s">
        <v>4</v>
      </c>
      <c r="X16" t="s">
        <v>4</v>
      </c>
      <c r="Y16" t="s">
        <v>12</v>
      </c>
      <c r="Z16" t="s">
        <v>4</v>
      </c>
      <c r="AA16" t="s">
        <v>12</v>
      </c>
      <c r="AB16" t="s">
        <v>29</v>
      </c>
      <c r="AC16" t="s">
        <v>87</v>
      </c>
      <c r="AD16" t="s">
        <v>9886</v>
      </c>
      <c r="AE16" t="s">
        <v>63</v>
      </c>
      <c r="AF16" t="s">
        <v>4</v>
      </c>
      <c r="AG16" t="s">
        <v>4</v>
      </c>
      <c r="AH16" t="s">
        <v>9887</v>
      </c>
      <c r="AI16" t="s">
        <v>1766</v>
      </c>
      <c r="AJ16" t="s">
        <v>4</v>
      </c>
      <c r="AK16">
        <v>9331303066</v>
      </c>
      <c r="AL16" t="s">
        <v>9888</v>
      </c>
      <c r="AM16" t="s">
        <v>9889</v>
      </c>
      <c r="AN16" t="s">
        <v>12</v>
      </c>
      <c r="AO16" t="s">
        <v>9828</v>
      </c>
      <c r="AP16" t="s">
        <v>4</v>
      </c>
      <c r="AQ16" t="s">
        <v>10</v>
      </c>
      <c r="AR16" t="s">
        <v>12</v>
      </c>
      <c r="AS16" t="s">
        <v>12</v>
      </c>
      <c r="AT16" t="s">
        <v>4</v>
      </c>
      <c r="AU16" t="s">
        <v>4</v>
      </c>
      <c r="AV16" t="s">
        <v>4</v>
      </c>
      <c r="AW16" t="s">
        <v>11</v>
      </c>
      <c r="AX16">
        <v>2250</v>
      </c>
      <c r="AY16">
        <v>12550</v>
      </c>
      <c r="AZ16" t="s">
        <v>12</v>
      </c>
      <c r="BA16" t="s">
        <v>12</v>
      </c>
      <c r="BB16" t="s">
        <v>4</v>
      </c>
      <c r="BC16" t="s">
        <v>1221</v>
      </c>
      <c r="BD16" t="s">
        <v>1235</v>
      </c>
      <c r="BE16" t="s">
        <v>4</v>
      </c>
      <c r="BF16" t="s">
        <v>12</v>
      </c>
      <c r="BG16" t="s">
        <v>4</v>
      </c>
      <c r="BH16" t="s">
        <v>12</v>
      </c>
      <c r="BI16" t="s">
        <v>12</v>
      </c>
      <c r="BJ16" t="s">
        <v>9890</v>
      </c>
      <c r="BK16" t="s">
        <v>4</v>
      </c>
      <c r="BL16">
        <v>0</v>
      </c>
      <c r="BM16" t="s">
        <v>12</v>
      </c>
      <c r="BN16">
        <v>14800</v>
      </c>
      <c r="BO16" t="s">
        <v>12</v>
      </c>
      <c r="BP16" t="s">
        <v>12</v>
      </c>
      <c r="BQ16" t="s">
        <v>12</v>
      </c>
      <c r="BR16" t="s">
        <v>4</v>
      </c>
      <c r="BS16" t="s">
        <v>4</v>
      </c>
      <c r="BT16" t="s">
        <v>4</v>
      </c>
      <c r="BU16" t="s">
        <v>12</v>
      </c>
      <c r="BV16" t="s">
        <v>4</v>
      </c>
      <c r="BW16" t="s">
        <v>3</v>
      </c>
      <c r="BX16" t="s">
        <v>4</v>
      </c>
      <c r="BY16" t="s">
        <v>12</v>
      </c>
      <c r="BZ16" t="s">
        <v>12</v>
      </c>
      <c r="CA16" t="s">
        <v>12</v>
      </c>
      <c r="CB16" t="s">
        <v>12</v>
      </c>
      <c r="CC16" t="s">
        <v>12</v>
      </c>
      <c r="CD16" t="str" cm="1">
        <f t="array" aca="1" ref="CD16" ca="1">eConcatenar(A16:CB16,"|")</f>
        <v>wGyoDe4QBHC3saNS|COM2021-1153|3|MEMORIAL |TABASCO|COMALCALCO|COMALCALCO|2021-3-26|14800|X|50|200|1|x|X|x|X|X|X|X|X|X|X|X|x|X|x|CORDOVA|LOPEZ|RAFAEL|CASADO|X|X|ENTRADA EL JARDIN DE NIÑOS|JOSE MARIA PINO SUAREZ SEGUNDA SECCION |X|9331303066|ANA CRUZ HERNANDEZ MARTINEZ|BENEFICIARIO 2: JONNY GABRIEL CORDOVA HERNANDEZ|x|RUTA 3 L|X|LUNES|x|x|X|X|X|DOMICILIO|2250|12550|x|x|X|2021-8-31|2021-9-28|X|x|X|x|x|JOSE MARIA PINO SUAREZ SEGUNDA SECCION|X|0|x|14800|x|x|x|X|X|X|x|X|CARDENAS|X|x|x|x|x</v>
      </c>
    </row>
    <row r="17" spans="1:82" x14ac:dyDescent="0.25">
      <c r="A17" t="s">
        <v>9891</v>
      </c>
      <c r="B17" t="s">
        <v>9892</v>
      </c>
      <c r="C17">
        <v>3</v>
      </c>
      <c r="D17" t="s">
        <v>413</v>
      </c>
      <c r="E17" t="s">
        <v>2</v>
      </c>
      <c r="F17" t="s">
        <v>775</v>
      </c>
      <c r="G17" t="s">
        <v>775</v>
      </c>
      <c r="H17" t="s">
        <v>15887</v>
      </c>
      <c r="I17">
        <v>14800</v>
      </c>
      <c r="J17" t="s">
        <v>4</v>
      </c>
      <c r="K17">
        <v>200</v>
      </c>
      <c r="L17">
        <v>100</v>
      </c>
      <c r="M17">
        <v>0</v>
      </c>
      <c r="N17" t="s">
        <v>12</v>
      </c>
      <c r="O17" t="s">
        <v>4</v>
      </c>
      <c r="P17" t="s">
        <v>12</v>
      </c>
      <c r="Q17" t="s">
        <v>4</v>
      </c>
      <c r="R17" t="s">
        <v>4</v>
      </c>
      <c r="S17" t="s">
        <v>4</v>
      </c>
      <c r="T17" t="s">
        <v>4</v>
      </c>
      <c r="U17" t="s">
        <v>4</v>
      </c>
      <c r="V17" t="s">
        <v>4</v>
      </c>
      <c r="W17" t="s">
        <v>4</v>
      </c>
      <c r="X17" t="s">
        <v>4</v>
      </c>
      <c r="Y17" t="s">
        <v>12</v>
      </c>
      <c r="Z17" t="s">
        <v>4</v>
      </c>
      <c r="AA17" t="s">
        <v>12</v>
      </c>
      <c r="AB17" t="s">
        <v>937</v>
      </c>
      <c r="AC17" t="s">
        <v>127</v>
      </c>
      <c r="AD17" t="s">
        <v>9893</v>
      </c>
      <c r="AE17" t="s">
        <v>24</v>
      </c>
      <c r="AF17" t="s">
        <v>4</v>
      </c>
      <c r="AG17" t="s">
        <v>4</v>
      </c>
      <c r="AH17" t="s">
        <v>5128</v>
      </c>
      <c r="AI17" t="s">
        <v>9882</v>
      </c>
      <c r="AJ17" t="s">
        <v>4</v>
      </c>
      <c r="AK17">
        <v>9333034261</v>
      </c>
      <c r="AL17" t="s">
        <v>9894</v>
      </c>
      <c r="AM17" t="s">
        <v>4</v>
      </c>
      <c r="AN17" t="s">
        <v>12</v>
      </c>
      <c r="AO17" t="s">
        <v>9828</v>
      </c>
      <c r="AP17" t="s">
        <v>4</v>
      </c>
      <c r="AQ17" t="s">
        <v>10</v>
      </c>
      <c r="AR17" t="s">
        <v>12</v>
      </c>
      <c r="AS17" t="s">
        <v>12</v>
      </c>
      <c r="AT17" t="s">
        <v>4</v>
      </c>
      <c r="AU17" t="s">
        <v>4</v>
      </c>
      <c r="AV17" t="s">
        <v>4</v>
      </c>
      <c r="AW17" t="s">
        <v>11</v>
      </c>
      <c r="AX17">
        <v>1800</v>
      </c>
      <c r="AY17">
        <v>13000</v>
      </c>
      <c r="AZ17" t="s">
        <v>12</v>
      </c>
      <c r="BA17" t="s">
        <v>12</v>
      </c>
      <c r="BB17">
        <v>4</v>
      </c>
      <c r="BC17" t="s">
        <v>1219</v>
      </c>
      <c r="BD17" t="s">
        <v>1232</v>
      </c>
      <c r="BE17" t="s">
        <v>4</v>
      </c>
      <c r="BF17" t="s">
        <v>12</v>
      </c>
      <c r="BG17" t="s">
        <v>4</v>
      </c>
      <c r="BH17" t="s">
        <v>12</v>
      </c>
      <c r="BI17" t="s">
        <v>12</v>
      </c>
      <c r="BJ17" t="s">
        <v>9890</v>
      </c>
      <c r="BK17" t="s">
        <v>4</v>
      </c>
      <c r="BL17">
        <v>1</v>
      </c>
      <c r="BM17" t="s">
        <v>12</v>
      </c>
      <c r="BN17">
        <v>14800</v>
      </c>
      <c r="BO17" t="s">
        <v>12</v>
      </c>
      <c r="BP17" t="s">
        <v>12</v>
      </c>
      <c r="BQ17" t="s">
        <v>12</v>
      </c>
      <c r="BR17" t="s">
        <v>4</v>
      </c>
      <c r="BS17" t="s">
        <v>4</v>
      </c>
      <c r="BT17" t="s">
        <v>4</v>
      </c>
      <c r="BU17" t="s">
        <v>12</v>
      </c>
      <c r="BV17" t="s">
        <v>4</v>
      </c>
      <c r="BW17" t="s">
        <v>3</v>
      </c>
      <c r="BX17" t="s">
        <v>4</v>
      </c>
      <c r="BY17" t="s">
        <v>12</v>
      </c>
      <c r="BZ17" t="s">
        <v>12</v>
      </c>
      <c r="CA17" t="s">
        <v>12</v>
      </c>
      <c r="CB17" t="s">
        <v>12</v>
      </c>
      <c r="CC17" t="s">
        <v>12</v>
      </c>
      <c r="CD17" t="str" cm="1">
        <f t="array" aca="1" ref="CD17" ca="1">eConcatenar(A17:CB17,"|")</f>
        <v>pHcNN0043tdamMPz|COM2021-1147|3|MEMORIAL |TABASCO|COMALCALCO|COMALCALCO|2021-3-25|14800|X|200|100|0|x|X|x|X|X|X|X|X|X|X|X|x|X|x|LAZARO|RODRIGUEZ|HILDA|UNION LIBRE|X|X|CARRETERA AL CORINTIO SIN NUMERO |JOSE MARIA PINO  SUAREZ SEGUNDA SECCION |X|9333034261|NATAEL JIMENEZ MARTINEZ|X|x|RUTA 3 L|X|LUNES|x|x|X|X|X|DOMICILIO|1800|13000|x|x|4|2021-9-6|2021-9-20|X|x|X|x|x|JOSE MARIA PINO SUAREZ SEGUNDA SECCION|X|1|x|14800|x|x|x|X|X|X|x|X|CARDENAS|X|x|x|x|x</v>
      </c>
    </row>
    <row r="18" spans="1:82" x14ac:dyDescent="0.25">
      <c r="A18" t="s">
        <v>9895</v>
      </c>
      <c r="B18" t="s">
        <v>9896</v>
      </c>
      <c r="C18">
        <v>3</v>
      </c>
      <c r="D18" t="s">
        <v>413</v>
      </c>
      <c r="E18" t="s">
        <v>2</v>
      </c>
      <c r="F18" t="s">
        <v>775</v>
      </c>
      <c r="G18" t="s">
        <v>775</v>
      </c>
      <c r="H18" t="s">
        <v>5433</v>
      </c>
      <c r="I18">
        <v>14800</v>
      </c>
      <c r="J18" t="s">
        <v>4</v>
      </c>
      <c r="K18">
        <v>200</v>
      </c>
      <c r="L18">
        <v>200</v>
      </c>
      <c r="M18">
        <v>1</v>
      </c>
      <c r="N18" t="s">
        <v>12</v>
      </c>
      <c r="O18" t="s">
        <v>4</v>
      </c>
      <c r="P18" t="s">
        <v>12</v>
      </c>
      <c r="Q18" t="s">
        <v>4</v>
      </c>
      <c r="R18" t="s">
        <v>4</v>
      </c>
      <c r="S18" t="s">
        <v>4</v>
      </c>
      <c r="T18" t="s">
        <v>4</v>
      </c>
      <c r="U18" t="s">
        <v>4</v>
      </c>
      <c r="V18" t="s">
        <v>4</v>
      </c>
      <c r="W18" t="s">
        <v>4</v>
      </c>
      <c r="X18" t="s">
        <v>4</v>
      </c>
      <c r="Y18" t="s">
        <v>12</v>
      </c>
      <c r="Z18" t="s">
        <v>4</v>
      </c>
      <c r="AA18" t="s">
        <v>12</v>
      </c>
      <c r="AB18" t="s">
        <v>119</v>
      </c>
      <c r="AC18" t="s">
        <v>9897</v>
      </c>
      <c r="AD18" t="s">
        <v>9898</v>
      </c>
      <c r="AE18" t="s">
        <v>24</v>
      </c>
      <c r="AF18" t="s">
        <v>4</v>
      </c>
      <c r="AG18" t="s">
        <v>4</v>
      </c>
      <c r="AH18" t="s">
        <v>9899</v>
      </c>
      <c r="AI18" t="s">
        <v>2174</v>
      </c>
      <c r="AJ18" t="s">
        <v>4</v>
      </c>
      <c r="AK18">
        <v>9332086292</v>
      </c>
      <c r="AL18" t="s">
        <v>9900</v>
      </c>
      <c r="AM18" t="s">
        <v>4</v>
      </c>
      <c r="AN18" t="s">
        <v>12</v>
      </c>
      <c r="AO18" t="s">
        <v>9828</v>
      </c>
      <c r="AP18" t="s">
        <v>4</v>
      </c>
      <c r="AQ18" t="s">
        <v>10</v>
      </c>
      <c r="AR18" t="s">
        <v>12</v>
      </c>
      <c r="AS18" t="s">
        <v>12</v>
      </c>
      <c r="AT18" t="s">
        <v>4</v>
      </c>
      <c r="AU18" t="s">
        <v>4</v>
      </c>
      <c r="AV18" t="s">
        <v>4</v>
      </c>
      <c r="AW18" t="s">
        <v>11</v>
      </c>
      <c r="AX18">
        <v>2200</v>
      </c>
      <c r="AY18">
        <v>12600</v>
      </c>
      <c r="AZ18" t="s">
        <v>12</v>
      </c>
      <c r="BA18" t="s">
        <v>12</v>
      </c>
      <c r="BB18" t="s">
        <v>4</v>
      </c>
      <c r="BC18" t="s">
        <v>1221</v>
      </c>
      <c r="BD18" t="s">
        <v>1235</v>
      </c>
      <c r="BE18" t="s">
        <v>4</v>
      </c>
      <c r="BF18" t="s">
        <v>12</v>
      </c>
      <c r="BG18" t="s">
        <v>4</v>
      </c>
      <c r="BH18" t="s">
        <v>12</v>
      </c>
      <c r="BI18" t="s">
        <v>12</v>
      </c>
      <c r="BJ18" t="s">
        <v>2174</v>
      </c>
      <c r="BK18" t="s">
        <v>4</v>
      </c>
      <c r="BL18">
        <v>0</v>
      </c>
      <c r="BM18" t="s">
        <v>12</v>
      </c>
      <c r="BN18">
        <v>14800</v>
      </c>
      <c r="BO18" t="s">
        <v>12</v>
      </c>
      <c r="BP18" t="s">
        <v>12</v>
      </c>
      <c r="BQ18" t="s">
        <v>12</v>
      </c>
      <c r="BR18" t="s">
        <v>4</v>
      </c>
      <c r="BS18" t="s">
        <v>4</v>
      </c>
      <c r="BT18" t="s">
        <v>4</v>
      </c>
      <c r="BU18" t="s">
        <v>12</v>
      </c>
      <c r="BV18" t="s">
        <v>4</v>
      </c>
      <c r="BW18" t="s">
        <v>3</v>
      </c>
      <c r="BX18" t="s">
        <v>4</v>
      </c>
      <c r="BY18" t="s">
        <v>12</v>
      </c>
      <c r="BZ18" t="s">
        <v>12</v>
      </c>
      <c r="CA18" t="s">
        <v>12</v>
      </c>
      <c r="CB18" t="s">
        <v>12</v>
      </c>
      <c r="CC18" t="s">
        <v>12</v>
      </c>
      <c r="CD18" t="str" cm="1">
        <f t="array" aca="1" ref="CD18" ca="1">eConcatenar(A18:CB18,"|")</f>
        <v>6MjhacaVdurSeB77|COM2021-1103|3|MEMORIAL |TABASCO|COMALCALCO|COMALCALCO|2021-3-19|14800|X|200|200|1|x|X|x|X|X|X|X|X|X|X|X|x|X|x|PEREZ|DANTORE|CANDELARIO |UNION LIBRE|X|X|CALLE MATAMOROS|VILLA TECOLUTILLA|X|9332086292|PETRONILLA ATLAMAY BURELAT|X|x|RUTA 3 L|X|LUNES|x|x|X|X|X|DOMICILIO|2200|12600|x|x|X|2021-8-31|2021-9-28|X|x|X|x|x|VILLA TECOLUTILLA|X|0|x|14800|x|x|x|X|X|X|x|X|CARDENAS|X|x|x|x|x</v>
      </c>
    </row>
    <row r="19" spans="1:82" x14ac:dyDescent="0.25">
      <c r="A19" t="s">
        <v>9901</v>
      </c>
      <c r="B19" t="s">
        <v>9902</v>
      </c>
      <c r="C19">
        <v>3</v>
      </c>
      <c r="D19" t="s">
        <v>4988</v>
      </c>
      <c r="E19" t="s">
        <v>2</v>
      </c>
      <c r="F19" t="s">
        <v>775</v>
      </c>
      <c r="G19" t="s">
        <v>775</v>
      </c>
      <c r="H19" t="s">
        <v>4989</v>
      </c>
      <c r="I19">
        <v>12900</v>
      </c>
      <c r="J19" t="s">
        <v>4</v>
      </c>
      <c r="K19">
        <v>200</v>
      </c>
      <c r="L19">
        <v>200</v>
      </c>
      <c r="M19">
        <v>1</v>
      </c>
      <c r="N19" t="s">
        <v>12</v>
      </c>
      <c r="O19" t="s">
        <v>4</v>
      </c>
      <c r="P19" t="s">
        <v>12</v>
      </c>
      <c r="Q19" t="s">
        <v>4</v>
      </c>
      <c r="R19" t="s">
        <v>4</v>
      </c>
      <c r="S19" t="s">
        <v>4</v>
      </c>
      <c r="T19" t="s">
        <v>4</v>
      </c>
      <c r="U19" t="s">
        <v>4</v>
      </c>
      <c r="V19" t="s">
        <v>4</v>
      </c>
      <c r="W19" t="s">
        <v>4</v>
      </c>
      <c r="X19" t="s">
        <v>4</v>
      </c>
      <c r="Y19" t="s">
        <v>12</v>
      </c>
      <c r="Z19" t="s">
        <v>4</v>
      </c>
      <c r="AA19" t="s">
        <v>12</v>
      </c>
      <c r="AB19" t="s">
        <v>5093</v>
      </c>
      <c r="AC19" t="s">
        <v>5412</v>
      </c>
      <c r="AD19" t="s">
        <v>9844</v>
      </c>
      <c r="AE19" t="s">
        <v>30</v>
      </c>
      <c r="AF19" t="s">
        <v>4</v>
      </c>
      <c r="AG19" t="s">
        <v>4</v>
      </c>
      <c r="AH19" t="s">
        <v>9903</v>
      </c>
      <c r="AI19" t="s">
        <v>873</v>
      </c>
      <c r="AJ19" t="s">
        <v>4</v>
      </c>
      <c r="AK19">
        <v>9331104553</v>
      </c>
      <c r="AL19" t="s">
        <v>9904</v>
      </c>
      <c r="AM19" t="s">
        <v>4</v>
      </c>
      <c r="AN19" t="s">
        <v>12</v>
      </c>
      <c r="AO19" t="s">
        <v>9828</v>
      </c>
      <c r="AP19" t="s">
        <v>4</v>
      </c>
      <c r="AQ19" t="s">
        <v>27</v>
      </c>
      <c r="AR19" t="s">
        <v>12</v>
      </c>
      <c r="AS19" t="s">
        <v>12</v>
      </c>
      <c r="AT19" t="s">
        <v>4</v>
      </c>
      <c r="AU19" t="s">
        <v>4</v>
      </c>
      <c r="AV19" t="s">
        <v>4</v>
      </c>
      <c r="AW19" t="s">
        <v>11</v>
      </c>
      <c r="AX19">
        <v>3800</v>
      </c>
      <c r="AY19">
        <v>9100</v>
      </c>
      <c r="AZ19" t="s">
        <v>12</v>
      </c>
      <c r="BA19" t="s">
        <v>12</v>
      </c>
      <c r="BB19">
        <v>3</v>
      </c>
      <c r="BC19" t="s">
        <v>1221</v>
      </c>
      <c r="BD19" t="s">
        <v>1235</v>
      </c>
      <c r="BE19" t="s">
        <v>4</v>
      </c>
      <c r="BF19" t="s">
        <v>12</v>
      </c>
      <c r="BG19" t="s">
        <v>4</v>
      </c>
      <c r="BH19" t="s">
        <v>12</v>
      </c>
      <c r="BI19" t="s">
        <v>12</v>
      </c>
      <c r="BJ19" t="s">
        <v>873</v>
      </c>
      <c r="BK19" t="s">
        <v>4</v>
      </c>
      <c r="BL19">
        <v>1</v>
      </c>
      <c r="BM19" t="s">
        <v>12</v>
      </c>
      <c r="BN19">
        <v>12900</v>
      </c>
      <c r="BO19" t="s">
        <v>12</v>
      </c>
      <c r="BP19" t="s">
        <v>12</v>
      </c>
      <c r="BQ19" t="s">
        <v>12</v>
      </c>
      <c r="BR19" t="s">
        <v>4</v>
      </c>
      <c r="BS19" t="s">
        <v>4</v>
      </c>
      <c r="BT19" t="s">
        <v>4</v>
      </c>
      <c r="BU19" t="s">
        <v>12</v>
      </c>
      <c r="BV19" t="s">
        <v>4</v>
      </c>
      <c r="BW19" t="s">
        <v>3</v>
      </c>
      <c r="BX19" t="s">
        <v>4</v>
      </c>
      <c r="BY19" t="s">
        <v>12</v>
      </c>
      <c r="BZ19" t="s">
        <v>12</v>
      </c>
      <c r="CA19" t="s">
        <v>12</v>
      </c>
      <c r="CB19" t="s">
        <v>12</v>
      </c>
      <c r="CC19" t="s">
        <v>12</v>
      </c>
      <c r="CD19" t="str" cm="1">
        <f t="array" aca="1" ref="CD19" ca="1">eConcatenar(A19:CB19,"|")</f>
        <v>30MbxHUNLqC1fKKO|COM2020-2967|3|IMPERIAL DE LUJO |TABASCO|COMALCALCO|COMALCALCO|2020-11-14|12900|X|200|200|1|x|X|x|X|X|X|X|X|X|X|X|x|X|x|AGUILERA |ALCOCER|ELIZABETH|CASADA|X|X|CALLE NICOLAS BRAVO SIN NUMERO |TECOLUTILLA|X|9331104553|MIGUEL DE LA ROSA AGUILERA |X|x|RUTA 3 L|X|MARTES|x|x|X|X|X|DOMICILIO|3800|9100|x|x|3|2021-8-31|2021-9-28|X|x|X|x|x|TECOLUTILLA|X|1|x|12900|x|x|x|X|X|X|x|X|CARDENAS|X|x|x|x|x</v>
      </c>
    </row>
    <row r="20" spans="1:82" x14ac:dyDescent="0.25">
      <c r="A20" t="s">
        <v>9905</v>
      </c>
      <c r="B20" t="s">
        <v>9906</v>
      </c>
      <c r="C20">
        <v>3</v>
      </c>
      <c r="D20" t="s">
        <v>4988</v>
      </c>
      <c r="E20" t="s">
        <v>2</v>
      </c>
      <c r="F20" t="s">
        <v>775</v>
      </c>
      <c r="G20" t="s">
        <v>775</v>
      </c>
      <c r="H20" t="s">
        <v>15888</v>
      </c>
      <c r="I20">
        <v>12900</v>
      </c>
      <c r="J20" t="s">
        <v>4</v>
      </c>
      <c r="K20">
        <v>200</v>
      </c>
      <c r="L20">
        <v>200</v>
      </c>
      <c r="M20">
        <v>1</v>
      </c>
      <c r="N20" t="s">
        <v>12</v>
      </c>
      <c r="O20" t="s">
        <v>4</v>
      </c>
      <c r="P20" t="s">
        <v>12</v>
      </c>
      <c r="Q20" t="s">
        <v>4</v>
      </c>
      <c r="R20" t="s">
        <v>4</v>
      </c>
      <c r="S20" t="s">
        <v>4</v>
      </c>
      <c r="T20" t="s">
        <v>4</v>
      </c>
      <c r="U20" t="s">
        <v>4</v>
      </c>
      <c r="V20" t="s">
        <v>4</v>
      </c>
      <c r="W20" t="s">
        <v>4</v>
      </c>
      <c r="X20" t="s">
        <v>4</v>
      </c>
      <c r="Y20" t="s">
        <v>12</v>
      </c>
      <c r="Z20" t="s">
        <v>4</v>
      </c>
      <c r="AA20" t="s">
        <v>12</v>
      </c>
      <c r="AB20" t="s">
        <v>127</v>
      </c>
      <c r="AC20" t="s">
        <v>38</v>
      </c>
      <c r="AD20" t="s">
        <v>9907</v>
      </c>
      <c r="AE20" t="s">
        <v>30</v>
      </c>
      <c r="AF20" t="s">
        <v>4</v>
      </c>
      <c r="AG20" t="s">
        <v>4</v>
      </c>
      <c r="AH20" t="s">
        <v>9908</v>
      </c>
      <c r="AI20" t="s">
        <v>2340</v>
      </c>
      <c r="AJ20" t="s">
        <v>4</v>
      </c>
      <c r="AK20">
        <v>9331518471</v>
      </c>
      <c r="AL20" t="s">
        <v>9909</v>
      </c>
      <c r="AM20" t="s">
        <v>9910</v>
      </c>
      <c r="AN20" t="s">
        <v>12</v>
      </c>
      <c r="AO20" t="s">
        <v>9828</v>
      </c>
      <c r="AP20" t="s">
        <v>4</v>
      </c>
      <c r="AQ20" t="s">
        <v>10</v>
      </c>
      <c r="AR20" t="s">
        <v>12</v>
      </c>
      <c r="AS20" t="s">
        <v>12</v>
      </c>
      <c r="AT20" t="s">
        <v>4</v>
      </c>
      <c r="AU20" t="s">
        <v>4</v>
      </c>
      <c r="AV20" t="s">
        <v>4</v>
      </c>
      <c r="AW20" t="s">
        <v>11</v>
      </c>
      <c r="AX20">
        <v>3600</v>
      </c>
      <c r="AY20">
        <v>9300</v>
      </c>
      <c r="AZ20" t="s">
        <v>12</v>
      </c>
      <c r="BA20" t="s">
        <v>12</v>
      </c>
      <c r="BB20">
        <v>1</v>
      </c>
      <c r="BC20" t="s">
        <v>9840</v>
      </c>
      <c r="BD20" t="s">
        <v>1237</v>
      </c>
      <c r="BE20" t="s">
        <v>4</v>
      </c>
      <c r="BF20" t="s">
        <v>12</v>
      </c>
      <c r="BG20" t="s">
        <v>4</v>
      </c>
      <c r="BH20" t="s">
        <v>12</v>
      </c>
      <c r="BI20" t="s">
        <v>12</v>
      </c>
      <c r="BJ20" t="s">
        <v>2340</v>
      </c>
      <c r="BK20" t="s">
        <v>4</v>
      </c>
      <c r="BL20">
        <v>1</v>
      </c>
      <c r="BM20" t="s">
        <v>12</v>
      </c>
      <c r="BN20">
        <v>12900</v>
      </c>
      <c r="BO20" t="s">
        <v>12</v>
      </c>
      <c r="BP20" t="s">
        <v>12</v>
      </c>
      <c r="BQ20" t="s">
        <v>12</v>
      </c>
      <c r="BR20" t="s">
        <v>4</v>
      </c>
      <c r="BS20" t="s">
        <v>4</v>
      </c>
      <c r="BT20" t="s">
        <v>4</v>
      </c>
      <c r="BU20" t="s">
        <v>12</v>
      </c>
      <c r="BV20" t="s">
        <v>4</v>
      </c>
      <c r="BW20" t="s">
        <v>3</v>
      </c>
      <c r="BX20" t="s">
        <v>4</v>
      </c>
      <c r="BY20" t="s">
        <v>12</v>
      </c>
      <c r="BZ20" t="s">
        <v>12</v>
      </c>
      <c r="CA20" t="s">
        <v>12</v>
      </c>
      <c r="CB20" t="s">
        <v>12</v>
      </c>
      <c r="CC20" t="s">
        <v>12</v>
      </c>
      <c r="CD20" t="str" cm="1">
        <f t="array" aca="1" ref="CD20" ca="1">eConcatenar(A20:CB20,"|")</f>
        <v>3oQqnkvO3YqHwwNT|COM2020-2786|3|IMPERIAL DE LUJO |TABASCO|COMALCALCO|COMALCALCO|2020-11-07|12900|X|200|200|1|x|X|x|X|X|X|X|X|X|X|X|x|X|x|RODRIGUEZ|HERNANDEZ|GLENDA|CASADA|X|X|CARRETERA CORINTIO SIN NUMERO |JOSE MARIA PINO SUAREZ PRIMERA SECCION |X|9331518471|OJILVIER CORDOVA IZQUIERDO |BENEFICIARIO 2: CHRISTIAN CORDOVA RODRIGUEZ|x|RUTA 3 L|X|LUNES|x|x|X|X|X|DOMICILIO|3600|9300|x|x|1|2021-8-30|2021-9-27|X|x|X|x|x|JOSE MARIA PINO SUAREZ PRIMERA SECCION |X|1|x|12900|x|x|x|X|X|X|x|X|CARDENAS|X|x|x|x|x</v>
      </c>
    </row>
    <row r="21" spans="1:82" x14ac:dyDescent="0.25">
      <c r="A21" t="s">
        <v>9911</v>
      </c>
      <c r="B21" t="s">
        <v>9912</v>
      </c>
      <c r="C21">
        <v>3</v>
      </c>
      <c r="D21" t="s">
        <v>4988</v>
      </c>
      <c r="E21" t="s">
        <v>2</v>
      </c>
      <c r="F21" t="s">
        <v>775</v>
      </c>
      <c r="G21" t="s">
        <v>775</v>
      </c>
      <c r="H21" t="s">
        <v>15889</v>
      </c>
      <c r="I21">
        <v>12900</v>
      </c>
      <c r="J21" t="s">
        <v>4</v>
      </c>
      <c r="K21">
        <v>200</v>
      </c>
      <c r="L21">
        <v>200</v>
      </c>
      <c r="M21">
        <v>1</v>
      </c>
      <c r="N21" t="s">
        <v>12</v>
      </c>
      <c r="O21" t="s">
        <v>4</v>
      </c>
      <c r="P21" t="s">
        <v>12</v>
      </c>
      <c r="Q21" t="s">
        <v>4</v>
      </c>
      <c r="R21" t="s">
        <v>4</v>
      </c>
      <c r="S21" t="s">
        <v>4</v>
      </c>
      <c r="T21" t="s">
        <v>4</v>
      </c>
      <c r="U21" t="s">
        <v>4</v>
      </c>
      <c r="V21" t="s">
        <v>4</v>
      </c>
      <c r="W21" t="s">
        <v>4</v>
      </c>
      <c r="X21" t="s">
        <v>4</v>
      </c>
      <c r="Y21" t="s">
        <v>12</v>
      </c>
      <c r="Z21" t="s">
        <v>4</v>
      </c>
      <c r="AA21" t="s">
        <v>12</v>
      </c>
      <c r="AB21" t="s">
        <v>4874</v>
      </c>
      <c r="AC21" t="s">
        <v>16</v>
      </c>
      <c r="AD21" t="s">
        <v>9913</v>
      </c>
      <c r="AE21" t="s">
        <v>51</v>
      </c>
      <c r="AF21" t="s">
        <v>4</v>
      </c>
      <c r="AG21" t="s">
        <v>4</v>
      </c>
      <c r="AH21" t="s">
        <v>9914</v>
      </c>
      <c r="AI21" t="s">
        <v>2604</v>
      </c>
      <c r="AJ21" t="s">
        <v>4</v>
      </c>
      <c r="AK21">
        <v>9331392122</v>
      </c>
      <c r="AL21" t="s">
        <v>9915</v>
      </c>
      <c r="AM21" t="s">
        <v>9916</v>
      </c>
      <c r="AN21" t="s">
        <v>12</v>
      </c>
      <c r="AO21" t="s">
        <v>9828</v>
      </c>
      <c r="AP21" t="s">
        <v>4</v>
      </c>
      <c r="AQ21" t="s">
        <v>27</v>
      </c>
      <c r="AR21" t="s">
        <v>12</v>
      </c>
      <c r="AS21" t="s">
        <v>12</v>
      </c>
      <c r="AT21" t="s">
        <v>4</v>
      </c>
      <c r="AU21" t="s">
        <v>4</v>
      </c>
      <c r="AV21" t="s">
        <v>4</v>
      </c>
      <c r="AW21" t="s">
        <v>11</v>
      </c>
      <c r="AX21">
        <v>3950</v>
      </c>
      <c r="AY21">
        <v>8950</v>
      </c>
      <c r="AZ21" t="s">
        <v>12</v>
      </c>
      <c r="BA21" t="s">
        <v>12</v>
      </c>
      <c r="BB21">
        <v>1</v>
      </c>
      <c r="BC21" t="s">
        <v>1221</v>
      </c>
      <c r="BD21" t="s">
        <v>1235</v>
      </c>
      <c r="BE21" t="s">
        <v>4</v>
      </c>
      <c r="BF21" t="s">
        <v>12</v>
      </c>
      <c r="BG21" t="s">
        <v>4</v>
      </c>
      <c r="BH21" t="s">
        <v>12</v>
      </c>
      <c r="BI21" t="s">
        <v>12</v>
      </c>
      <c r="BJ21" t="s">
        <v>2604</v>
      </c>
      <c r="BK21" t="s">
        <v>4</v>
      </c>
      <c r="BL21">
        <v>1</v>
      </c>
      <c r="BM21" t="s">
        <v>12</v>
      </c>
      <c r="BN21">
        <v>12900</v>
      </c>
      <c r="BO21" t="s">
        <v>12</v>
      </c>
      <c r="BP21" t="s">
        <v>12</v>
      </c>
      <c r="BQ21" t="s">
        <v>12</v>
      </c>
      <c r="BR21" t="s">
        <v>4</v>
      </c>
      <c r="BS21" t="s">
        <v>4</v>
      </c>
      <c r="BT21" t="s">
        <v>4</v>
      </c>
      <c r="BU21" t="s">
        <v>12</v>
      </c>
      <c r="BV21" t="s">
        <v>4</v>
      </c>
      <c r="BW21" t="s">
        <v>3</v>
      </c>
      <c r="BX21" t="s">
        <v>4</v>
      </c>
      <c r="BY21" t="s">
        <v>12</v>
      </c>
      <c r="BZ21" t="s">
        <v>12</v>
      </c>
      <c r="CA21" t="s">
        <v>12</v>
      </c>
      <c r="CB21" t="s">
        <v>12</v>
      </c>
      <c r="CC21" t="s">
        <v>12</v>
      </c>
      <c r="CD21" t="str" cm="1">
        <f t="array" aca="1" ref="CD21" ca="1">eConcatenar(A21:CB21,"|")</f>
        <v>Wu3EWcDrYwqfciEk|COM2020-2772|3|IMPERIAL DE LUJO |TABASCO|COMALCALCO|COMALCALCO|2020-11-06|12900|X|200|200|1|x|X|x|X|X|X|X|X|X|X|X|x|X|x|IZQUIERDO |SANTOS|BERENICE|SOLTERA|X|X|CARRETERA PINO SUAREZ PRIMERA SECCION SIN NUMERO |JOSE MARIA PINO SUAREZ|X|9331392122|EMMANUEL PEREZ IZQUIERDO |BENEFICIARIO 2: JENNER IZQUIERDO SANTOS |x|RUTA 3 L|X|MARTES|x|x|X|X|X|DOMICILIO|3950|8950|x|x|1|2021-8-31|2021-9-28|X|x|X|x|x|JOSE MARIA PINO SUAREZ|X|1|x|12900|x|x|x|X|X|X|x|X|CARDENAS|X|x|x|x|x</v>
      </c>
    </row>
    <row r="22" spans="1:82" x14ac:dyDescent="0.25">
      <c r="A22" t="s">
        <v>9917</v>
      </c>
      <c r="B22" t="s">
        <v>9918</v>
      </c>
      <c r="C22">
        <v>3</v>
      </c>
      <c r="D22" t="s">
        <v>4988</v>
      </c>
      <c r="E22" t="s">
        <v>2</v>
      </c>
      <c r="F22" t="s">
        <v>775</v>
      </c>
      <c r="G22" t="s">
        <v>775</v>
      </c>
      <c r="H22" t="s">
        <v>15890</v>
      </c>
      <c r="I22">
        <v>12900</v>
      </c>
      <c r="J22" t="s">
        <v>4</v>
      </c>
      <c r="K22">
        <v>500</v>
      </c>
      <c r="L22">
        <v>200</v>
      </c>
      <c r="M22">
        <v>1</v>
      </c>
      <c r="N22" t="s">
        <v>12</v>
      </c>
      <c r="O22" t="s">
        <v>4</v>
      </c>
      <c r="P22" t="s">
        <v>12</v>
      </c>
      <c r="Q22" t="s">
        <v>4</v>
      </c>
      <c r="R22" t="s">
        <v>4</v>
      </c>
      <c r="S22" t="s">
        <v>4</v>
      </c>
      <c r="T22" t="s">
        <v>4</v>
      </c>
      <c r="U22" t="s">
        <v>4</v>
      </c>
      <c r="V22" t="s">
        <v>4</v>
      </c>
      <c r="W22" t="s">
        <v>4</v>
      </c>
      <c r="X22" t="s">
        <v>4</v>
      </c>
      <c r="Y22" t="s">
        <v>12</v>
      </c>
      <c r="Z22" t="s">
        <v>4</v>
      </c>
      <c r="AA22" t="s">
        <v>12</v>
      </c>
      <c r="AB22" t="s">
        <v>5309</v>
      </c>
      <c r="AC22" t="s">
        <v>15</v>
      </c>
      <c r="AD22" t="s">
        <v>9919</v>
      </c>
      <c r="AE22" t="s">
        <v>214</v>
      </c>
      <c r="AF22" t="s">
        <v>4</v>
      </c>
      <c r="AG22" t="s">
        <v>4</v>
      </c>
      <c r="AH22" t="s">
        <v>9920</v>
      </c>
      <c r="AI22" t="s">
        <v>1770</v>
      </c>
      <c r="AJ22" t="s">
        <v>4</v>
      </c>
      <c r="AK22">
        <v>9331240394</v>
      </c>
      <c r="AL22" t="s">
        <v>9921</v>
      </c>
      <c r="AM22" t="s">
        <v>9922</v>
      </c>
      <c r="AN22" t="s">
        <v>12</v>
      </c>
      <c r="AO22" t="s">
        <v>9828</v>
      </c>
      <c r="AP22" t="s">
        <v>4</v>
      </c>
      <c r="AQ22" t="s">
        <v>10</v>
      </c>
      <c r="AR22" t="s">
        <v>12</v>
      </c>
      <c r="AS22" t="s">
        <v>12</v>
      </c>
      <c r="AT22" t="s">
        <v>4</v>
      </c>
      <c r="AU22" t="s">
        <v>4</v>
      </c>
      <c r="AV22" t="s">
        <v>4</v>
      </c>
      <c r="AW22" t="s">
        <v>11</v>
      </c>
      <c r="AX22">
        <v>4400</v>
      </c>
      <c r="AY22">
        <v>8500</v>
      </c>
      <c r="AZ22" t="s">
        <v>12</v>
      </c>
      <c r="BA22" t="s">
        <v>12</v>
      </c>
      <c r="BB22" t="s">
        <v>4</v>
      </c>
      <c r="BC22" t="s">
        <v>9840</v>
      </c>
      <c r="BD22" t="s">
        <v>1237</v>
      </c>
      <c r="BE22" t="s">
        <v>4</v>
      </c>
      <c r="BF22" t="s">
        <v>12</v>
      </c>
      <c r="BG22" t="s">
        <v>4</v>
      </c>
      <c r="BH22" t="s">
        <v>12</v>
      </c>
      <c r="BI22" t="s">
        <v>12</v>
      </c>
      <c r="BJ22" t="s">
        <v>2604</v>
      </c>
      <c r="BK22" t="s">
        <v>4</v>
      </c>
      <c r="BL22">
        <v>0</v>
      </c>
      <c r="BM22" t="s">
        <v>12</v>
      </c>
      <c r="BN22">
        <v>12900</v>
      </c>
      <c r="BO22" t="s">
        <v>12</v>
      </c>
      <c r="BP22" t="s">
        <v>12</v>
      </c>
      <c r="BQ22" t="s">
        <v>12</v>
      </c>
      <c r="BR22" t="s">
        <v>4</v>
      </c>
      <c r="BS22" t="s">
        <v>4</v>
      </c>
      <c r="BT22" t="s">
        <v>4</v>
      </c>
      <c r="BU22" t="s">
        <v>12</v>
      </c>
      <c r="BV22" t="s">
        <v>4</v>
      </c>
      <c r="BW22" t="s">
        <v>3</v>
      </c>
      <c r="BX22" t="s">
        <v>4</v>
      </c>
      <c r="BY22" t="s">
        <v>12</v>
      </c>
      <c r="BZ22" t="s">
        <v>12</v>
      </c>
      <c r="CA22" t="s">
        <v>12</v>
      </c>
      <c r="CB22" t="s">
        <v>12</v>
      </c>
      <c r="CC22" t="s">
        <v>12</v>
      </c>
      <c r="CD22" t="str" cm="1">
        <f t="array" aca="1" ref="CD22" ca="1">eConcatenar(A22:CB22,"|")</f>
        <v>TraqVfdy5tIDrMhs|COM2020-2761|3|IMPERIAL DE LUJO |TABASCO|COMALCALCO|COMALCALCO|2020-11-05|12900|X|500|200|1|x|X|x|X|X|X|X|X|X|X|X|x|X|x|TORRES |JIMENEZ|GERARDO |CASADO |X|X|JACINTO RODRIGUEZ CORDOVA |JOSE MARIA PINO SUAREZ |X|9331240394|BRISEIDA CORDOVA IZQUIERDO |BENEFICIARIO 2: ALAN EDUARDO TORRES CORDOVA |x|RUTA 3 L|X|LUNES|x|x|X|X|X|DOMICILIO|4400|8500|x|x|X|2021-8-30|2021-9-27|X|x|X|x|x|JOSE MARIA PINO SUAREZ|X|0|x|12900|x|x|x|X|X|X|x|X|CARDENAS|X|x|x|x|x</v>
      </c>
    </row>
    <row r="23" spans="1:82" x14ac:dyDescent="0.25">
      <c r="A23" t="s">
        <v>9923</v>
      </c>
      <c r="B23" t="s">
        <v>9924</v>
      </c>
      <c r="C23">
        <v>3</v>
      </c>
      <c r="D23" t="s">
        <v>4988</v>
      </c>
      <c r="E23" t="s">
        <v>2</v>
      </c>
      <c r="F23" t="s">
        <v>775</v>
      </c>
      <c r="G23" t="s">
        <v>775</v>
      </c>
      <c r="H23" t="s">
        <v>15891</v>
      </c>
      <c r="I23">
        <v>12900</v>
      </c>
      <c r="J23" t="s">
        <v>4</v>
      </c>
      <c r="K23">
        <v>200</v>
      </c>
      <c r="L23">
        <v>200</v>
      </c>
      <c r="M23">
        <v>1</v>
      </c>
      <c r="N23" t="s">
        <v>12</v>
      </c>
      <c r="O23" t="s">
        <v>4</v>
      </c>
      <c r="P23" t="s">
        <v>12</v>
      </c>
      <c r="Q23" t="s">
        <v>4</v>
      </c>
      <c r="R23" t="s">
        <v>4</v>
      </c>
      <c r="S23" t="s">
        <v>4</v>
      </c>
      <c r="T23" t="s">
        <v>4</v>
      </c>
      <c r="U23" t="s">
        <v>4</v>
      </c>
      <c r="V23" t="s">
        <v>4</v>
      </c>
      <c r="W23" t="s">
        <v>4</v>
      </c>
      <c r="X23" t="s">
        <v>4</v>
      </c>
      <c r="Y23" t="s">
        <v>12</v>
      </c>
      <c r="Z23" t="s">
        <v>4</v>
      </c>
      <c r="AA23" t="s">
        <v>12</v>
      </c>
      <c r="AB23" t="s">
        <v>87</v>
      </c>
      <c r="AC23" t="s">
        <v>87</v>
      </c>
      <c r="AD23" t="s">
        <v>9925</v>
      </c>
      <c r="AE23" t="s">
        <v>63</v>
      </c>
      <c r="AF23" t="s">
        <v>4</v>
      </c>
      <c r="AG23" t="s">
        <v>4</v>
      </c>
      <c r="AH23" t="s">
        <v>5128</v>
      </c>
      <c r="AI23" t="s">
        <v>2604</v>
      </c>
      <c r="AJ23" t="s">
        <v>4</v>
      </c>
      <c r="AK23">
        <v>9331535640</v>
      </c>
      <c r="AL23" t="s">
        <v>9926</v>
      </c>
      <c r="AM23" t="s">
        <v>4</v>
      </c>
      <c r="AN23" t="s">
        <v>12</v>
      </c>
      <c r="AO23" t="s">
        <v>9828</v>
      </c>
      <c r="AP23" t="s">
        <v>4</v>
      </c>
      <c r="AQ23" t="s">
        <v>10</v>
      </c>
      <c r="AR23" t="s">
        <v>12</v>
      </c>
      <c r="AS23" t="s">
        <v>12</v>
      </c>
      <c r="AT23" t="s">
        <v>4</v>
      </c>
      <c r="AU23" t="s">
        <v>4</v>
      </c>
      <c r="AV23" t="s">
        <v>4</v>
      </c>
      <c r="AW23" t="s">
        <v>11</v>
      </c>
      <c r="AX23">
        <v>4200</v>
      </c>
      <c r="AY23">
        <v>8700</v>
      </c>
      <c r="AZ23" t="s">
        <v>12</v>
      </c>
      <c r="BA23" t="s">
        <v>12</v>
      </c>
      <c r="BB23" t="s">
        <v>4</v>
      </c>
      <c r="BC23" t="s">
        <v>9840</v>
      </c>
      <c r="BD23" t="s">
        <v>1237</v>
      </c>
      <c r="BE23" t="s">
        <v>4</v>
      </c>
      <c r="BF23" t="s">
        <v>12</v>
      </c>
      <c r="BG23" t="s">
        <v>4</v>
      </c>
      <c r="BH23" t="s">
        <v>12</v>
      </c>
      <c r="BI23" t="s">
        <v>12</v>
      </c>
      <c r="BJ23" t="s">
        <v>2604</v>
      </c>
      <c r="BK23" t="s">
        <v>4</v>
      </c>
      <c r="BL23">
        <v>0</v>
      </c>
      <c r="BM23" t="s">
        <v>12</v>
      </c>
      <c r="BN23">
        <v>12900</v>
      </c>
      <c r="BO23" t="s">
        <v>12</v>
      </c>
      <c r="BP23" t="s">
        <v>12</v>
      </c>
      <c r="BQ23" t="s">
        <v>12</v>
      </c>
      <c r="BR23" t="s">
        <v>4</v>
      </c>
      <c r="BS23" t="s">
        <v>4</v>
      </c>
      <c r="BT23" t="s">
        <v>4</v>
      </c>
      <c r="BU23" t="s">
        <v>12</v>
      </c>
      <c r="BV23" t="s">
        <v>4</v>
      </c>
      <c r="BW23" t="s">
        <v>3</v>
      </c>
      <c r="BX23" t="s">
        <v>4</v>
      </c>
      <c r="BY23" t="s">
        <v>12</v>
      </c>
      <c r="BZ23" t="s">
        <v>12</v>
      </c>
      <c r="CA23" t="s">
        <v>12</v>
      </c>
      <c r="CB23" t="s">
        <v>12</v>
      </c>
      <c r="CC23" t="s">
        <v>12</v>
      </c>
      <c r="CD23" t="str" cm="1">
        <f t="array" aca="1" ref="CD23" ca="1">eConcatenar(A23:CB23,"|")</f>
        <v>PI6popTEEr4gpta7|COM2020-2731|3|IMPERIAL DE LUJO |TABASCO|COMALCALCO|COMALCALCO|2020-10-30|12900|X|200|200|1|x|X|x|X|X|X|X|X|X|X|X|x|X|x|LOPEZ|LOPEZ|JOSE ALFREDO |CASADO|X|X|CARRETERA AL CORINTIO SIN NUMERO |JOSE MARIA PINO SUAREZ|X|9331535640|MARTHA LUVIA ALAMILLA IZQUIERDO |X|x|RUTA 3 L|X|LUNES|x|x|X|X|X|DOMICILIO|4200|8700|x|x|X|2021-8-30|2021-9-27|X|x|X|x|x|JOSE MARIA PINO SUAREZ|X|0|x|12900|x|x|x|X|X|X|x|X|CARDENAS|X|x|x|x|x</v>
      </c>
    </row>
    <row r="24" spans="1:82" x14ac:dyDescent="0.25">
      <c r="A24" t="s">
        <v>9927</v>
      </c>
      <c r="B24" t="s">
        <v>9928</v>
      </c>
      <c r="C24">
        <v>3</v>
      </c>
      <c r="D24" t="s">
        <v>4988</v>
      </c>
      <c r="E24" t="s">
        <v>2</v>
      </c>
      <c r="F24" t="s">
        <v>775</v>
      </c>
      <c r="G24" t="s">
        <v>775</v>
      </c>
      <c r="H24" t="s">
        <v>15892</v>
      </c>
      <c r="I24">
        <v>12900</v>
      </c>
      <c r="J24" t="s">
        <v>4</v>
      </c>
      <c r="K24">
        <v>200</v>
      </c>
      <c r="L24">
        <v>200</v>
      </c>
      <c r="M24">
        <v>1</v>
      </c>
      <c r="N24" t="s">
        <v>12</v>
      </c>
      <c r="O24" t="s">
        <v>4</v>
      </c>
      <c r="P24" t="s">
        <v>12</v>
      </c>
      <c r="Q24" t="s">
        <v>4</v>
      </c>
      <c r="R24" t="s">
        <v>4</v>
      </c>
      <c r="S24" t="s">
        <v>4</v>
      </c>
      <c r="T24" t="s">
        <v>4</v>
      </c>
      <c r="U24" t="s">
        <v>4</v>
      </c>
      <c r="V24" t="s">
        <v>4</v>
      </c>
      <c r="W24" t="s">
        <v>4</v>
      </c>
      <c r="X24" t="s">
        <v>4</v>
      </c>
      <c r="Y24" t="s">
        <v>12</v>
      </c>
      <c r="Z24" t="s">
        <v>4</v>
      </c>
      <c r="AA24" t="s">
        <v>12</v>
      </c>
      <c r="AB24" t="s">
        <v>29</v>
      </c>
      <c r="AC24" t="s">
        <v>291</v>
      </c>
      <c r="AD24" t="s">
        <v>9929</v>
      </c>
      <c r="AE24" t="s">
        <v>63</v>
      </c>
      <c r="AF24" t="s">
        <v>4</v>
      </c>
      <c r="AG24" t="s">
        <v>4</v>
      </c>
      <c r="AH24" t="s">
        <v>9930</v>
      </c>
      <c r="AI24" t="s">
        <v>4964</v>
      </c>
      <c r="AJ24" t="s">
        <v>4</v>
      </c>
      <c r="AK24">
        <v>9331026333</v>
      </c>
      <c r="AL24" t="s">
        <v>9931</v>
      </c>
      <c r="AM24" t="s">
        <v>4</v>
      </c>
      <c r="AN24" t="s">
        <v>12</v>
      </c>
      <c r="AO24" t="s">
        <v>9828</v>
      </c>
      <c r="AP24" t="s">
        <v>4</v>
      </c>
      <c r="AQ24" t="s">
        <v>10</v>
      </c>
      <c r="AR24" t="s">
        <v>12</v>
      </c>
      <c r="AS24" t="s">
        <v>12</v>
      </c>
      <c r="AT24" t="s">
        <v>4</v>
      </c>
      <c r="AU24" t="s">
        <v>4</v>
      </c>
      <c r="AV24" t="s">
        <v>4</v>
      </c>
      <c r="AW24" t="s">
        <v>11</v>
      </c>
      <c r="AX24">
        <v>4200</v>
      </c>
      <c r="AY24">
        <v>8700</v>
      </c>
      <c r="AZ24" t="s">
        <v>12</v>
      </c>
      <c r="BA24" t="s">
        <v>12</v>
      </c>
      <c r="BB24">
        <v>1</v>
      </c>
      <c r="BC24" t="s">
        <v>9840</v>
      </c>
      <c r="BD24" t="s">
        <v>1237</v>
      </c>
      <c r="BE24" t="s">
        <v>4</v>
      </c>
      <c r="BF24" t="s">
        <v>12</v>
      </c>
      <c r="BG24" t="s">
        <v>4</v>
      </c>
      <c r="BH24" t="s">
        <v>12</v>
      </c>
      <c r="BI24" t="s">
        <v>12</v>
      </c>
      <c r="BJ24" t="s">
        <v>2399</v>
      </c>
      <c r="BK24" t="s">
        <v>4</v>
      </c>
      <c r="BL24">
        <v>0</v>
      </c>
      <c r="BM24" t="s">
        <v>12</v>
      </c>
      <c r="BN24">
        <v>12900</v>
      </c>
      <c r="BO24" t="s">
        <v>12</v>
      </c>
      <c r="BP24" t="s">
        <v>12</v>
      </c>
      <c r="BQ24" t="s">
        <v>12</v>
      </c>
      <c r="BR24" t="s">
        <v>4</v>
      </c>
      <c r="BS24" t="s">
        <v>4</v>
      </c>
      <c r="BT24" t="s">
        <v>4</v>
      </c>
      <c r="BU24" t="s">
        <v>12</v>
      </c>
      <c r="BV24" t="s">
        <v>4</v>
      </c>
      <c r="BW24" t="s">
        <v>3</v>
      </c>
      <c r="BX24" t="s">
        <v>4</v>
      </c>
      <c r="BY24" t="s">
        <v>12</v>
      </c>
      <c r="BZ24" t="s">
        <v>12</v>
      </c>
      <c r="CA24" t="s">
        <v>12</v>
      </c>
      <c r="CB24" t="s">
        <v>12</v>
      </c>
      <c r="CC24" t="s">
        <v>12</v>
      </c>
      <c r="CD24" t="str" cm="1">
        <f t="array" aca="1" ref="CD24" ca="1">eConcatenar(A24:CB24,"|")</f>
        <v>0AQe5xnbRg89C8Nq|COM2020-2595|3|IMPERIAL DE LUJO |TABASCO|COMALCALCO|COMALCALCO|2020-10-27|12900|X|200|200|1|x|X|x|X|X|X|X|X|X|X|X|x|X|x|CORDOVA|DOMINGUEZ|NICASIO |CASADO|X|X|CARRETERA VECINAL AL PASO LA UNION |COCOHITAL |X|9331026333|RUMUALDO CORDOVA DIAZ|X|x|RUTA 3 L|X|LUNES|x|x|X|X|X|DOMICILIO|4200|8700|x|x|1|2021-8-30|2021-9-27|X|x|X|x|x|COCOHITAL|X|0|x|12900|x|x|x|X|X|X|x|X|CARDENAS|X|x|x|x|x</v>
      </c>
    </row>
    <row r="25" spans="1:82" x14ac:dyDescent="0.25">
      <c r="A25" t="s">
        <v>9932</v>
      </c>
      <c r="B25" t="s">
        <v>9933</v>
      </c>
      <c r="C25">
        <v>3</v>
      </c>
      <c r="D25" t="s">
        <v>4988</v>
      </c>
      <c r="E25" t="s">
        <v>2</v>
      </c>
      <c r="F25" t="s">
        <v>775</v>
      </c>
      <c r="G25" t="s">
        <v>775</v>
      </c>
      <c r="H25" t="s">
        <v>15892</v>
      </c>
      <c r="I25">
        <v>12900</v>
      </c>
      <c r="J25" t="s">
        <v>4</v>
      </c>
      <c r="K25">
        <v>200</v>
      </c>
      <c r="L25">
        <v>200</v>
      </c>
      <c r="M25">
        <v>1</v>
      </c>
      <c r="N25" t="s">
        <v>12</v>
      </c>
      <c r="O25" t="s">
        <v>4</v>
      </c>
      <c r="P25" t="s">
        <v>12</v>
      </c>
      <c r="Q25" t="s">
        <v>4</v>
      </c>
      <c r="R25" t="s">
        <v>4</v>
      </c>
      <c r="S25" t="s">
        <v>4</v>
      </c>
      <c r="T25" t="s">
        <v>4</v>
      </c>
      <c r="U25" t="s">
        <v>4</v>
      </c>
      <c r="V25" t="s">
        <v>4</v>
      </c>
      <c r="W25" t="s">
        <v>4</v>
      </c>
      <c r="X25" t="s">
        <v>4</v>
      </c>
      <c r="Y25" t="s">
        <v>12</v>
      </c>
      <c r="Z25" t="s">
        <v>4</v>
      </c>
      <c r="AA25" t="s">
        <v>12</v>
      </c>
      <c r="AB25" t="s">
        <v>119</v>
      </c>
      <c r="AC25" t="s">
        <v>9934</v>
      </c>
      <c r="AD25" t="s">
        <v>9935</v>
      </c>
      <c r="AE25" t="s">
        <v>63</v>
      </c>
      <c r="AF25" t="s">
        <v>4</v>
      </c>
      <c r="AG25" t="s">
        <v>4</v>
      </c>
      <c r="AH25" t="s">
        <v>9936</v>
      </c>
      <c r="AI25" t="s">
        <v>4964</v>
      </c>
      <c r="AJ25" t="s">
        <v>4</v>
      </c>
      <c r="AK25">
        <v>9331004347</v>
      </c>
      <c r="AL25" t="s">
        <v>9937</v>
      </c>
      <c r="AM25" t="s">
        <v>9938</v>
      </c>
      <c r="AN25" t="s">
        <v>12</v>
      </c>
      <c r="AO25" t="s">
        <v>9828</v>
      </c>
      <c r="AP25" t="s">
        <v>4</v>
      </c>
      <c r="AQ25" t="s">
        <v>10</v>
      </c>
      <c r="AR25" t="s">
        <v>12</v>
      </c>
      <c r="AS25" t="s">
        <v>12</v>
      </c>
      <c r="AT25" t="s">
        <v>4</v>
      </c>
      <c r="AU25" t="s">
        <v>4</v>
      </c>
      <c r="AV25" t="s">
        <v>4</v>
      </c>
      <c r="AW25" t="s">
        <v>11</v>
      </c>
      <c r="AX25">
        <v>4200</v>
      </c>
      <c r="AY25">
        <v>8700</v>
      </c>
      <c r="AZ25" t="s">
        <v>12</v>
      </c>
      <c r="BA25" t="s">
        <v>12</v>
      </c>
      <c r="BB25" t="s">
        <v>4</v>
      </c>
      <c r="BC25" t="s">
        <v>9840</v>
      </c>
      <c r="BD25" t="s">
        <v>1237</v>
      </c>
      <c r="BE25" t="s">
        <v>4</v>
      </c>
      <c r="BF25" t="s">
        <v>12</v>
      </c>
      <c r="BG25" t="s">
        <v>4</v>
      </c>
      <c r="BH25" t="s">
        <v>12</v>
      </c>
      <c r="BI25" t="s">
        <v>12</v>
      </c>
      <c r="BJ25" t="s">
        <v>2399</v>
      </c>
      <c r="BK25" t="s">
        <v>4</v>
      </c>
      <c r="BL25">
        <v>0</v>
      </c>
      <c r="BM25" t="s">
        <v>12</v>
      </c>
      <c r="BN25">
        <v>12900</v>
      </c>
      <c r="BO25" t="s">
        <v>12</v>
      </c>
      <c r="BP25" t="s">
        <v>12</v>
      </c>
      <c r="BQ25" t="s">
        <v>12</v>
      </c>
      <c r="BR25" t="s">
        <v>4</v>
      </c>
      <c r="BS25" t="s">
        <v>4</v>
      </c>
      <c r="BT25" t="s">
        <v>4</v>
      </c>
      <c r="BU25" t="s">
        <v>12</v>
      </c>
      <c r="BV25" t="s">
        <v>4</v>
      </c>
      <c r="BW25" t="s">
        <v>3</v>
      </c>
      <c r="BX25" t="s">
        <v>4</v>
      </c>
      <c r="BY25" t="s">
        <v>12</v>
      </c>
      <c r="BZ25" t="s">
        <v>12</v>
      </c>
      <c r="CA25" t="s">
        <v>12</v>
      </c>
      <c r="CB25" t="s">
        <v>12</v>
      </c>
      <c r="CC25" t="s">
        <v>12</v>
      </c>
      <c r="CD25" t="str" cm="1">
        <f t="array" aca="1" ref="CD25" ca="1">eConcatenar(A25:CB25,"|")</f>
        <v>pjO37RmZvKU4biOI|COM2020-2592|3|IMPERIAL DE LUJO |TABASCO|COMALCALCO|COMALCALCO|2020-10-27|12900|X|200|200|1|x|X|x|X|X|X|X|X|X|X|X|x|X|x|PEREZ|PANO|BELISARIO |CASADO|X|X|CARRETERA EL PASO LA UNION |COCOHITAL |X|9331004347|DANIEL PEREZ LEYVA|BENEFICIARIO 2: CANDELARIA LEIVA SANTOS |x|RUTA 3 L|X|LUNES|x|x|X|X|X|DOMICILIO|4200|8700|x|x|X|2021-8-30|2021-9-27|X|x|X|x|x|COCOHITAL|X|0|x|12900|x|x|x|X|X|X|x|X|CARDENAS|X|x|x|x|x</v>
      </c>
    </row>
    <row r="26" spans="1:82" x14ac:dyDescent="0.25">
      <c r="A26" t="s">
        <v>9939</v>
      </c>
      <c r="B26" t="s">
        <v>9940</v>
      </c>
      <c r="C26">
        <v>3</v>
      </c>
      <c r="D26" t="s">
        <v>4988</v>
      </c>
      <c r="E26" t="s">
        <v>2</v>
      </c>
      <c r="F26" t="s">
        <v>775</v>
      </c>
      <c r="G26" t="s">
        <v>775</v>
      </c>
      <c r="H26" t="s">
        <v>15892</v>
      </c>
      <c r="I26">
        <v>12900</v>
      </c>
      <c r="J26" t="s">
        <v>4</v>
      </c>
      <c r="K26">
        <v>200</v>
      </c>
      <c r="L26">
        <v>200</v>
      </c>
      <c r="M26">
        <v>1</v>
      </c>
      <c r="N26" t="s">
        <v>12</v>
      </c>
      <c r="O26" t="s">
        <v>4</v>
      </c>
      <c r="P26" t="s">
        <v>12</v>
      </c>
      <c r="Q26" t="s">
        <v>4</v>
      </c>
      <c r="R26" t="s">
        <v>4</v>
      </c>
      <c r="S26" t="s">
        <v>4</v>
      </c>
      <c r="T26" t="s">
        <v>4</v>
      </c>
      <c r="U26" t="s">
        <v>4</v>
      </c>
      <c r="V26" t="s">
        <v>4</v>
      </c>
      <c r="W26" t="s">
        <v>4</v>
      </c>
      <c r="X26" t="s">
        <v>4</v>
      </c>
      <c r="Y26" t="s">
        <v>12</v>
      </c>
      <c r="Z26" t="s">
        <v>4</v>
      </c>
      <c r="AA26" t="s">
        <v>12</v>
      </c>
      <c r="AB26" t="s">
        <v>4884</v>
      </c>
      <c r="AC26" t="s">
        <v>9941</v>
      </c>
      <c r="AD26" t="s">
        <v>354</v>
      </c>
      <c r="AE26" t="s">
        <v>63</v>
      </c>
      <c r="AF26" t="s">
        <v>4</v>
      </c>
      <c r="AG26" t="s">
        <v>4</v>
      </c>
      <c r="AH26" t="s">
        <v>4937</v>
      </c>
      <c r="AI26" t="s">
        <v>4999</v>
      </c>
      <c r="AJ26" t="s">
        <v>4</v>
      </c>
      <c r="AK26">
        <v>9331634569</v>
      </c>
      <c r="AL26" t="s">
        <v>9942</v>
      </c>
      <c r="AM26" t="s">
        <v>9943</v>
      </c>
      <c r="AN26" t="s">
        <v>12</v>
      </c>
      <c r="AO26" t="s">
        <v>9828</v>
      </c>
      <c r="AP26" t="s">
        <v>4</v>
      </c>
      <c r="AQ26" t="s">
        <v>10</v>
      </c>
      <c r="AR26" t="s">
        <v>12</v>
      </c>
      <c r="AS26" t="s">
        <v>12</v>
      </c>
      <c r="AT26" t="s">
        <v>4</v>
      </c>
      <c r="AU26" t="s">
        <v>4</v>
      </c>
      <c r="AV26" t="s">
        <v>4</v>
      </c>
      <c r="AW26" t="s">
        <v>11</v>
      </c>
      <c r="AX26">
        <v>3700</v>
      </c>
      <c r="AY26">
        <v>9200</v>
      </c>
      <c r="AZ26" t="s">
        <v>12</v>
      </c>
      <c r="BA26" t="s">
        <v>12</v>
      </c>
      <c r="BB26">
        <v>2</v>
      </c>
      <c r="BC26" t="s">
        <v>9840</v>
      </c>
      <c r="BD26" t="s">
        <v>1237</v>
      </c>
      <c r="BE26" t="s">
        <v>4</v>
      </c>
      <c r="BF26" t="s">
        <v>12</v>
      </c>
      <c r="BG26" t="s">
        <v>4</v>
      </c>
      <c r="BH26" t="s">
        <v>12</v>
      </c>
      <c r="BI26" t="s">
        <v>12</v>
      </c>
      <c r="BJ26" t="s">
        <v>4999</v>
      </c>
      <c r="BK26" t="s">
        <v>4</v>
      </c>
      <c r="BL26">
        <v>0</v>
      </c>
      <c r="BM26" t="s">
        <v>12</v>
      </c>
      <c r="BN26">
        <v>12900</v>
      </c>
      <c r="BO26" t="s">
        <v>12</v>
      </c>
      <c r="BP26" t="s">
        <v>12</v>
      </c>
      <c r="BQ26" t="s">
        <v>12</v>
      </c>
      <c r="BR26" t="s">
        <v>4</v>
      </c>
      <c r="BS26" t="s">
        <v>4</v>
      </c>
      <c r="BT26" t="s">
        <v>4</v>
      </c>
      <c r="BU26" t="s">
        <v>12</v>
      </c>
      <c r="BV26" t="s">
        <v>4</v>
      </c>
      <c r="BW26" t="s">
        <v>3</v>
      </c>
      <c r="BX26" t="s">
        <v>4</v>
      </c>
      <c r="BY26" t="s">
        <v>12</v>
      </c>
      <c r="BZ26" t="s">
        <v>12</v>
      </c>
      <c r="CA26" t="s">
        <v>12</v>
      </c>
      <c r="CB26" t="s">
        <v>12</v>
      </c>
      <c r="CC26" t="s">
        <v>12</v>
      </c>
      <c r="CD26" t="str" cm="1">
        <f t="array" aca="1" ref="CD26" ca="1">eConcatenar(A26:CB26,"|")</f>
        <v>3BVdUWfVdWgxIQbg|COM2020-2587|3|IMPERIAL DE LUJO |TABASCO|COMALCALCO|COMALCALCO|2020-10-27|12900|X|200|200|1|x|X|x|X|X|X|X|X|X|X|X|x|X|x|DE LA CRUZ |CARRILO|ALFREDO|CASADO|X|X|CARRETERA PRINCIPAL SIN NUMERO |TRANSITO TULAR |X|9331634569|ALEXIS DE LA CRUZ ALCUDIA |BENEFICIARIO 2: ADRIANA DE LA CRUZ ALCUDIA |x|RUTA 3 L|X|LUNES|x|x|X|X|X|DOMICILIO|3700|9200|x|x|2|2021-8-30|2021-9-27|X|x|X|x|x|TRANSITO TULAR |X|0|x|12900|x|x|x|X|X|X|x|X|CARDENAS|X|x|x|x|x</v>
      </c>
    </row>
    <row r="27" spans="1:82" x14ac:dyDescent="0.25">
      <c r="A27" t="s">
        <v>9944</v>
      </c>
      <c r="B27" t="s">
        <v>9945</v>
      </c>
      <c r="C27">
        <v>3</v>
      </c>
      <c r="D27" t="s">
        <v>4988</v>
      </c>
      <c r="E27" t="s">
        <v>2</v>
      </c>
      <c r="F27" t="s">
        <v>775</v>
      </c>
      <c r="G27" t="s">
        <v>775</v>
      </c>
      <c r="H27" t="s">
        <v>4881</v>
      </c>
      <c r="I27">
        <v>12900</v>
      </c>
      <c r="J27" t="s">
        <v>4</v>
      </c>
      <c r="K27">
        <v>200</v>
      </c>
      <c r="L27">
        <v>200</v>
      </c>
      <c r="M27">
        <v>1</v>
      </c>
      <c r="N27" t="s">
        <v>12</v>
      </c>
      <c r="O27" t="s">
        <v>4</v>
      </c>
      <c r="P27" t="s">
        <v>12</v>
      </c>
      <c r="Q27" t="s">
        <v>4</v>
      </c>
      <c r="R27" t="s">
        <v>4</v>
      </c>
      <c r="S27" t="s">
        <v>4</v>
      </c>
      <c r="T27" t="s">
        <v>4</v>
      </c>
      <c r="U27" t="s">
        <v>4</v>
      </c>
      <c r="V27" t="s">
        <v>4</v>
      </c>
      <c r="W27" t="s">
        <v>4</v>
      </c>
      <c r="X27" t="s">
        <v>4</v>
      </c>
      <c r="Y27" t="s">
        <v>12</v>
      </c>
      <c r="Z27" t="s">
        <v>4</v>
      </c>
      <c r="AA27" t="s">
        <v>12</v>
      </c>
      <c r="AB27" t="s">
        <v>815</v>
      </c>
      <c r="AC27" t="s">
        <v>1026</v>
      </c>
      <c r="AD27" t="s">
        <v>9946</v>
      </c>
      <c r="AE27" t="s">
        <v>63</v>
      </c>
      <c r="AF27" t="s">
        <v>4</v>
      </c>
      <c r="AG27" t="s">
        <v>4</v>
      </c>
      <c r="AH27" t="s">
        <v>4906</v>
      </c>
      <c r="AI27" t="s">
        <v>2284</v>
      </c>
      <c r="AJ27" t="s">
        <v>9947</v>
      </c>
      <c r="AK27">
        <v>9331037937</v>
      </c>
      <c r="AL27" t="s">
        <v>9948</v>
      </c>
      <c r="AM27" t="s">
        <v>9949</v>
      </c>
      <c r="AN27" t="s">
        <v>12</v>
      </c>
      <c r="AO27" t="s">
        <v>9828</v>
      </c>
      <c r="AP27" t="s">
        <v>4</v>
      </c>
      <c r="AQ27" t="s">
        <v>10</v>
      </c>
      <c r="AR27" t="s">
        <v>12</v>
      </c>
      <c r="AS27" t="s">
        <v>12</v>
      </c>
      <c r="AT27" t="s">
        <v>4</v>
      </c>
      <c r="AU27" t="s">
        <v>4</v>
      </c>
      <c r="AV27" t="s">
        <v>4</v>
      </c>
      <c r="AW27" t="s">
        <v>11</v>
      </c>
      <c r="AX27">
        <v>4400</v>
      </c>
      <c r="AY27">
        <v>8500</v>
      </c>
      <c r="AZ27" t="s">
        <v>12</v>
      </c>
      <c r="BA27" t="s">
        <v>12</v>
      </c>
      <c r="BB27" t="s">
        <v>4</v>
      </c>
      <c r="BC27" t="s">
        <v>9840</v>
      </c>
      <c r="BD27" t="s">
        <v>1237</v>
      </c>
      <c r="BE27" t="s">
        <v>4</v>
      </c>
      <c r="BF27" t="s">
        <v>12</v>
      </c>
      <c r="BG27" t="s">
        <v>4</v>
      </c>
      <c r="BH27" t="s">
        <v>12</v>
      </c>
      <c r="BI27" t="s">
        <v>12</v>
      </c>
      <c r="BJ27" t="s">
        <v>2284</v>
      </c>
      <c r="BK27" t="s">
        <v>4</v>
      </c>
      <c r="BL27">
        <v>0</v>
      </c>
      <c r="BM27" t="s">
        <v>12</v>
      </c>
      <c r="BN27">
        <v>12900</v>
      </c>
      <c r="BO27" t="s">
        <v>12</v>
      </c>
      <c r="BP27" t="s">
        <v>12</v>
      </c>
      <c r="BQ27" t="s">
        <v>12</v>
      </c>
      <c r="BR27" t="s">
        <v>4</v>
      </c>
      <c r="BS27" t="s">
        <v>4</v>
      </c>
      <c r="BT27" t="s">
        <v>4</v>
      </c>
      <c r="BU27" t="s">
        <v>12</v>
      </c>
      <c r="BV27" t="s">
        <v>4</v>
      </c>
      <c r="BW27" t="s">
        <v>3</v>
      </c>
      <c r="BX27" t="s">
        <v>4</v>
      </c>
      <c r="BY27" t="s">
        <v>12</v>
      </c>
      <c r="BZ27" t="s">
        <v>12</v>
      </c>
      <c r="CA27" t="s">
        <v>12</v>
      </c>
      <c r="CB27" t="s">
        <v>12</v>
      </c>
      <c r="CC27" t="s">
        <v>12</v>
      </c>
      <c r="CD27" t="str" cm="1">
        <f t="array" aca="1" ref="CD27" ca="1">eConcatenar(A27:CB27,"|")</f>
        <v>XfATknJCxYy6m7s5|COM2020-2584|3|IMPERIAL DE LUJO |TABASCO|COMALCALCO|COMALCALCO|2020-10-25|12900|X|200|200|1|x|X|x|X|X|X|X|X|X|X|X|x|X|x|CASTELLANOS|FUENTES|URIEL |CASADO|X|X|CARRETERA COCOHITAL SIN NUMERO |PATASTAL TERCERA SECCION |ZARAGOSA|9331037937|GUADALUPE FLEITE DE LA CRUZ|BENEFICIARIO 2: JUAN ALBERTO CASTELLANO FLEITE |x|RUTA 3 L|X|LUNES|x|x|X|X|X|DOMICILIO|4400|8500|x|x|X|2021-8-30|2021-9-27|X|x|X|x|x|PATASTAL TERCERA SECCION |X|0|x|12900|x|x|x|X|X|X|x|X|CARDENAS|X|x|x|x|x</v>
      </c>
    </row>
    <row r="28" spans="1:82" x14ac:dyDescent="0.25">
      <c r="A28" t="s">
        <v>9950</v>
      </c>
      <c r="B28" t="s">
        <v>9951</v>
      </c>
      <c r="C28">
        <v>3</v>
      </c>
      <c r="D28" t="s">
        <v>4988</v>
      </c>
      <c r="E28" t="s">
        <v>2</v>
      </c>
      <c r="F28" t="s">
        <v>775</v>
      </c>
      <c r="G28" t="s">
        <v>775</v>
      </c>
      <c r="H28" t="s">
        <v>15893</v>
      </c>
      <c r="I28">
        <v>12900</v>
      </c>
      <c r="J28" t="s">
        <v>4</v>
      </c>
      <c r="K28">
        <v>500</v>
      </c>
      <c r="L28">
        <v>200</v>
      </c>
      <c r="M28">
        <v>1</v>
      </c>
      <c r="N28" t="s">
        <v>12</v>
      </c>
      <c r="O28" t="s">
        <v>4</v>
      </c>
      <c r="P28" t="s">
        <v>12</v>
      </c>
      <c r="Q28" t="s">
        <v>4</v>
      </c>
      <c r="R28" t="s">
        <v>4</v>
      </c>
      <c r="S28" t="s">
        <v>4</v>
      </c>
      <c r="T28" t="s">
        <v>4</v>
      </c>
      <c r="U28" t="s">
        <v>4</v>
      </c>
      <c r="V28" t="s">
        <v>4</v>
      </c>
      <c r="W28" t="s">
        <v>4</v>
      </c>
      <c r="X28" t="s">
        <v>4</v>
      </c>
      <c r="Y28" t="s">
        <v>12</v>
      </c>
      <c r="Z28" t="s">
        <v>4</v>
      </c>
      <c r="AA28" t="s">
        <v>12</v>
      </c>
      <c r="AB28" t="s">
        <v>16</v>
      </c>
      <c r="AC28" t="s">
        <v>29</v>
      </c>
      <c r="AD28" t="s">
        <v>9952</v>
      </c>
      <c r="AE28" t="s">
        <v>474</v>
      </c>
      <c r="AF28" t="s">
        <v>4</v>
      </c>
      <c r="AG28" t="s">
        <v>4</v>
      </c>
      <c r="AH28" t="s">
        <v>4930</v>
      </c>
      <c r="AI28" t="s">
        <v>9953</v>
      </c>
      <c r="AJ28" t="s">
        <v>4</v>
      </c>
      <c r="AK28">
        <v>9331019808</v>
      </c>
      <c r="AL28" t="s">
        <v>9954</v>
      </c>
      <c r="AM28" t="s">
        <v>4</v>
      </c>
      <c r="AN28" t="s">
        <v>12</v>
      </c>
      <c r="AO28" t="s">
        <v>9828</v>
      </c>
      <c r="AP28" t="s">
        <v>4</v>
      </c>
      <c r="AQ28" t="s">
        <v>27</v>
      </c>
      <c r="AR28" t="s">
        <v>12</v>
      </c>
      <c r="AS28" t="s">
        <v>12</v>
      </c>
      <c r="AT28" t="s">
        <v>4</v>
      </c>
      <c r="AU28" t="s">
        <v>4</v>
      </c>
      <c r="AV28" t="s">
        <v>4</v>
      </c>
      <c r="AW28" t="s">
        <v>11</v>
      </c>
      <c r="AX28">
        <v>6100</v>
      </c>
      <c r="AY28">
        <v>6800</v>
      </c>
      <c r="AZ28" t="s">
        <v>12</v>
      </c>
      <c r="BA28" t="s">
        <v>12</v>
      </c>
      <c r="BB28" t="s">
        <v>4</v>
      </c>
      <c r="BC28" t="s">
        <v>1221</v>
      </c>
      <c r="BD28" t="s">
        <v>1235</v>
      </c>
      <c r="BE28" t="s">
        <v>4</v>
      </c>
      <c r="BF28" t="s">
        <v>12</v>
      </c>
      <c r="BG28" t="s">
        <v>4</v>
      </c>
      <c r="BH28" t="s">
        <v>12</v>
      </c>
      <c r="BI28" t="s">
        <v>12</v>
      </c>
      <c r="BJ28" t="s">
        <v>2288</v>
      </c>
      <c r="BK28" t="s">
        <v>4</v>
      </c>
      <c r="BL28">
        <v>1</v>
      </c>
      <c r="BM28" t="s">
        <v>12</v>
      </c>
      <c r="BN28">
        <v>12900</v>
      </c>
      <c r="BO28" t="s">
        <v>12</v>
      </c>
      <c r="BP28" t="s">
        <v>12</v>
      </c>
      <c r="BQ28" t="s">
        <v>12</v>
      </c>
      <c r="BR28" t="s">
        <v>4</v>
      </c>
      <c r="BS28" t="s">
        <v>4</v>
      </c>
      <c r="BT28" t="s">
        <v>4</v>
      </c>
      <c r="BU28" t="s">
        <v>12</v>
      </c>
      <c r="BV28" t="s">
        <v>4</v>
      </c>
      <c r="BW28" t="s">
        <v>3</v>
      </c>
      <c r="BX28" t="s">
        <v>4</v>
      </c>
      <c r="BY28" t="s">
        <v>12</v>
      </c>
      <c r="BZ28" t="s">
        <v>12</v>
      </c>
      <c r="CA28" t="s">
        <v>12</v>
      </c>
      <c r="CB28" t="s">
        <v>12</v>
      </c>
      <c r="CC28" t="s">
        <v>12</v>
      </c>
      <c r="CD28" t="str" cm="1">
        <f t="array" aca="1" ref="CD28" ca="1">eConcatenar(A28:CB28,"|")</f>
        <v>rfPIaNIDj8xWsOx4|COM2020-2576|3|IMPERIAL DE LUJO |TABASCO|COMALCALCO|COMALCALCO|2020-10-24|12900|X|500|200|1|x|X|x|X|X|X|X|X|X|X|X|x|X|x|SANTOS|CORDOVA|MARIA DE LA LUZ |CASADA |X|X|CARRETERA COCOHITAL |PASTASTAL PRIMERA SECCION |X|9331019808|NECTALI SANTO PADRON |X|x|RUTA 3 L|X|MARTES|x|x|X|X|X|DOMICILIO|6100|6800|x|x|X|2021-8-31|2021-9-28|X|x|X|x|x|PATASTAL PRIMERA SECCION |X|1|x|12900|x|x|x|X|X|X|x|X|CARDENAS|X|x|x|x|x</v>
      </c>
    </row>
    <row r="29" spans="1:82" x14ac:dyDescent="0.25">
      <c r="A29" t="s">
        <v>9955</v>
      </c>
      <c r="B29" t="s">
        <v>9956</v>
      </c>
      <c r="C29">
        <v>3</v>
      </c>
      <c r="D29" t="s">
        <v>413</v>
      </c>
      <c r="E29" t="s">
        <v>2</v>
      </c>
      <c r="F29" t="s">
        <v>775</v>
      </c>
      <c r="G29" t="s">
        <v>775</v>
      </c>
      <c r="H29" t="s">
        <v>1216</v>
      </c>
      <c r="I29">
        <v>14800</v>
      </c>
      <c r="J29" t="s">
        <v>4</v>
      </c>
      <c r="K29">
        <v>50</v>
      </c>
      <c r="L29">
        <v>100</v>
      </c>
      <c r="M29">
        <v>0</v>
      </c>
      <c r="N29" t="s">
        <v>12</v>
      </c>
      <c r="O29" t="s">
        <v>4</v>
      </c>
      <c r="P29" t="s">
        <v>12</v>
      </c>
      <c r="Q29" t="s">
        <v>4</v>
      </c>
      <c r="R29" t="s">
        <v>4</v>
      </c>
      <c r="S29" t="s">
        <v>4</v>
      </c>
      <c r="T29" t="s">
        <v>4</v>
      </c>
      <c r="U29" t="s">
        <v>4</v>
      </c>
      <c r="V29" t="s">
        <v>4</v>
      </c>
      <c r="W29" t="s">
        <v>4</v>
      </c>
      <c r="X29" t="s">
        <v>4</v>
      </c>
      <c r="Y29" t="s">
        <v>12</v>
      </c>
      <c r="Z29" t="s">
        <v>4</v>
      </c>
      <c r="AA29" t="s">
        <v>12</v>
      </c>
      <c r="AB29" t="s">
        <v>174</v>
      </c>
      <c r="AC29" t="s">
        <v>6</v>
      </c>
      <c r="AD29" t="s">
        <v>9957</v>
      </c>
      <c r="AE29" t="s">
        <v>214</v>
      </c>
      <c r="AF29" t="s">
        <v>4</v>
      </c>
      <c r="AG29" t="s">
        <v>4</v>
      </c>
      <c r="AH29" t="s">
        <v>4906</v>
      </c>
      <c r="AI29" t="s">
        <v>4984</v>
      </c>
      <c r="AJ29" t="s">
        <v>9958</v>
      </c>
      <c r="AK29">
        <v>9841458651</v>
      </c>
      <c r="AL29" t="s">
        <v>9959</v>
      </c>
      <c r="AM29" t="s">
        <v>9960</v>
      </c>
      <c r="AN29" t="s">
        <v>12</v>
      </c>
      <c r="AO29" t="s">
        <v>9828</v>
      </c>
      <c r="AP29" t="s">
        <v>4</v>
      </c>
      <c r="AQ29" t="s">
        <v>10</v>
      </c>
      <c r="AR29" t="s">
        <v>12</v>
      </c>
      <c r="AS29" t="s">
        <v>12</v>
      </c>
      <c r="AT29" t="s">
        <v>4</v>
      </c>
      <c r="AU29" t="s">
        <v>4</v>
      </c>
      <c r="AV29" t="s">
        <v>4</v>
      </c>
      <c r="AW29" t="s">
        <v>11</v>
      </c>
      <c r="AX29">
        <v>350</v>
      </c>
      <c r="AY29">
        <v>14450</v>
      </c>
      <c r="AZ29" t="s">
        <v>12</v>
      </c>
      <c r="BA29" t="s">
        <v>12</v>
      </c>
      <c r="BB29">
        <v>1</v>
      </c>
      <c r="BC29" t="s">
        <v>1219</v>
      </c>
      <c r="BD29" t="s">
        <v>1232</v>
      </c>
      <c r="BE29" t="s">
        <v>4</v>
      </c>
      <c r="BF29" t="s">
        <v>12</v>
      </c>
      <c r="BG29" t="s">
        <v>4</v>
      </c>
      <c r="BH29" t="s">
        <v>12</v>
      </c>
      <c r="BI29" t="s">
        <v>12</v>
      </c>
      <c r="BJ29" t="s">
        <v>4984</v>
      </c>
      <c r="BK29" t="s">
        <v>4</v>
      </c>
      <c r="BL29">
        <v>0</v>
      </c>
      <c r="BM29" t="s">
        <v>12</v>
      </c>
      <c r="BN29">
        <v>14800</v>
      </c>
      <c r="BO29" t="s">
        <v>12</v>
      </c>
      <c r="BP29" t="s">
        <v>12</v>
      </c>
      <c r="BQ29" t="s">
        <v>12</v>
      </c>
      <c r="BR29" t="s">
        <v>4</v>
      </c>
      <c r="BS29" t="s">
        <v>4</v>
      </c>
      <c r="BT29" t="s">
        <v>4</v>
      </c>
      <c r="BU29" t="s">
        <v>12</v>
      </c>
      <c r="BV29" t="s">
        <v>4</v>
      </c>
      <c r="BW29" t="s">
        <v>3</v>
      </c>
      <c r="BX29" t="s">
        <v>4</v>
      </c>
      <c r="BY29" t="s">
        <v>12</v>
      </c>
      <c r="BZ29" t="s">
        <v>12</v>
      </c>
      <c r="CA29" t="s">
        <v>12</v>
      </c>
      <c r="CB29" t="s">
        <v>12</v>
      </c>
      <c r="CC29" t="s">
        <v>12</v>
      </c>
      <c r="CD29" t="str" cm="1">
        <f t="array" aca="1" ref="CD29" ca="1">eConcatenar(A29:CB29,"|")</f>
        <v>luLYGG8nv1ygXMtH|COM2020-2700|3|MEMORIAL |TABASCO|COMALCALCO|COMALCALCO|2021-8-16|14800|X|50|100|0|x|X|x|X|X|X|X|X|X|X|X|x|X|x|ALEJANDRO|DE LA CRUZ|RUBISEL |CASADO |X|X|CARRETERA COCOHITAL SIN NUMERO |CHICOZAPOTE |ENTRADA LOS CAÑALES |9841458651|ALICIA DE LA CRUZ CHABLE |BENEFICIARIO 2: JOSE MANUEL ALEJANDRO DE LA CRUZ |x|RUTA 3 L|X|LUNES|x|x|X|X|X|DOMICILIO|350|14450|x|x|1|2021-9-6|2021-9-20|X|x|X|x|x|CHICOZAPOTE |X|0|x|14800|x|x|x|X|X|X|x|X|CARDENAS|X|x|x|x|x</v>
      </c>
    </row>
    <row r="30" spans="1:82" x14ac:dyDescent="0.25">
      <c r="A30" t="s">
        <v>9961</v>
      </c>
      <c r="B30" t="s">
        <v>9962</v>
      </c>
      <c r="C30">
        <v>3</v>
      </c>
      <c r="D30" t="s">
        <v>4988</v>
      </c>
      <c r="E30" t="s">
        <v>2</v>
      </c>
      <c r="F30" t="s">
        <v>775</v>
      </c>
      <c r="G30" t="s">
        <v>775</v>
      </c>
      <c r="H30" t="s">
        <v>15893</v>
      </c>
      <c r="I30">
        <v>12900</v>
      </c>
      <c r="J30" t="s">
        <v>4</v>
      </c>
      <c r="K30">
        <v>200</v>
      </c>
      <c r="L30">
        <v>100</v>
      </c>
      <c r="M30">
        <v>0</v>
      </c>
      <c r="N30" t="s">
        <v>12</v>
      </c>
      <c r="O30" t="s">
        <v>4</v>
      </c>
      <c r="P30" t="s">
        <v>12</v>
      </c>
      <c r="Q30" t="s">
        <v>4</v>
      </c>
      <c r="R30" t="s">
        <v>4</v>
      </c>
      <c r="S30" t="s">
        <v>4</v>
      </c>
      <c r="T30" t="s">
        <v>4</v>
      </c>
      <c r="U30" t="s">
        <v>4</v>
      </c>
      <c r="V30" t="s">
        <v>4</v>
      </c>
      <c r="W30" t="s">
        <v>4</v>
      </c>
      <c r="X30" t="s">
        <v>4</v>
      </c>
      <c r="Y30" t="s">
        <v>12</v>
      </c>
      <c r="Z30" t="s">
        <v>4</v>
      </c>
      <c r="AA30" t="s">
        <v>12</v>
      </c>
      <c r="AB30" t="s">
        <v>127</v>
      </c>
      <c r="AC30" t="s">
        <v>9963</v>
      </c>
      <c r="AD30" t="s">
        <v>9964</v>
      </c>
      <c r="AE30" t="s">
        <v>63</v>
      </c>
      <c r="AF30" t="s">
        <v>4</v>
      </c>
      <c r="AG30" t="s">
        <v>4</v>
      </c>
      <c r="AH30" t="s">
        <v>9965</v>
      </c>
      <c r="AI30" t="s">
        <v>9966</v>
      </c>
      <c r="AJ30" t="s">
        <v>4</v>
      </c>
      <c r="AK30">
        <v>9331065130</v>
      </c>
      <c r="AL30" t="s">
        <v>9967</v>
      </c>
      <c r="AM30" t="s">
        <v>9968</v>
      </c>
      <c r="AN30" t="s">
        <v>12</v>
      </c>
      <c r="AO30" t="s">
        <v>9828</v>
      </c>
      <c r="AP30" t="s">
        <v>4</v>
      </c>
      <c r="AQ30" t="s">
        <v>10</v>
      </c>
      <c r="AR30" t="s">
        <v>12</v>
      </c>
      <c r="AS30" t="s">
        <v>12</v>
      </c>
      <c r="AT30" t="s">
        <v>4</v>
      </c>
      <c r="AU30" t="s">
        <v>4</v>
      </c>
      <c r="AV30" t="s">
        <v>4</v>
      </c>
      <c r="AW30" t="s">
        <v>11</v>
      </c>
      <c r="AX30">
        <v>4000</v>
      </c>
      <c r="AY30">
        <v>8900</v>
      </c>
      <c r="AZ30" t="s">
        <v>12</v>
      </c>
      <c r="BA30" t="s">
        <v>12</v>
      </c>
      <c r="BB30">
        <v>9</v>
      </c>
      <c r="BC30" t="s">
        <v>9840</v>
      </c>
      <c r="BD30" t="s">
        <v>1232</v>
      </c>
      <c r="BE30" t="s">
        <v>4</v>
      </c>
      <c r="BF30" t="s">
        <v>12</v>
      </c>
      <c r="BG30" t="s">
        <v>4</v>
      </c>
      <c r="BH30" t="s">
        <v>12</v>
      </c>
      <c r="BI30" t="s">
        <v>12</v>
      </c>
      <c r="BJ30" t="s">
        <v>9969</v>
      </c>
      <c r="BK30" t="s">
        <v>4</v>
      </c>
      <c r="BL30">
        <v>0</v>
      </c>
      <c r="BM30" t="s">
        <v>12</v>
      </c>
      <c r="BN30">
        <v>12900</v>
      </c>
      <c r="BO30" t="s">
        <v>12</v>
      </c>
      <c r="BP30" t="s">
        <v>12</v>
      </c>
      <c r="BQ30" t="s">
        <v>12</v>
      </c>
      <c r="BR30" t="s">
        <v>4</v>
      </c>
      <c r="BS30" t="s">
        <v>4</v>
      </c>
      <c r="BT30" t="s">
        <v>4</v>
      </c>
      <c r="BU30" t="s">
        <v>12</v>
      </c>
      <c r="BV30" t="s">
        <v>4</v>
      </c>
      <c r="BW30" t="s">
        <v>3</v>
      </c>
      <c r="BX30" t="s">
        <v>4</v>
      </c>
      <c r="BY30" t="s">
        <v>12</v>
      </c>
      <c r="BZ30" t="s">
        <v>12</v>
      </c>
      <c r="CA30" t="s">
        <v>12</v>
      </c>
      <c r="CB30" t="s">
        <v>12</v>
      </c>
      <c r="CC30" t="s">
        <v>12</v>
      </c>
      <c r="CD30" t="str" cm="1">
        <f t="array" aca="1" ref="CD30" ca="1">eConcatenar(A30:CB30,"|")</f>
        <v>nO3vy458LwiVAb8j|COM2020-2572|3|IMPERIAL DE LUJO |TABASCO|COMALCALCO|COMALCALCO|2020-10-24|12900|X|200|100|0|x|X|x|X|X|X|X|X|X|X|X|x|X|x|RODRIGUEZ|RAYMUNDO |CONCEPCION |CASADO|X|X|CARRETERA A SAN ANDRES|IGNACIO ZARAGOZA CUARTA SECCION |X|9331065130|SARA CARRILLO GIL |BENEFICIARIO 2: MARIO GUADALUPE RODRIGUEZ CARRILO |x|RUTA 3 L|X|LUNES|x|x|X|X|X|DOMICILIO|4000|8900|x|x|9|2021-8-30|2021-9-20|X|x|X|x|x|IGNACIO ZARAGOZA CUARTA SECCION|X|0|x|12900|x|x|x|X|X|X|x|X|CARDENAS|X|x|x|x|x</v>
      </c>
    </row>
    <row r="31" spans="1:82" x14ac:dyDescent="0.25">
      <c r="A31" t="s">
        <v>9970</v>
      </c>
      <c r="B31" t="s">
        <v>9971</v>
      </c>
      <c r="C31">
        <v>3</v>
      </c>
      <c r="D31" t="s">
        <v>5245</v>
      </c>
      <c r="E31" t="s">
        <v>2</v>
      </c>
      <c r="F31" t="s">
        <v>775</v>
      </c>
      <c r="G31" t="s">
        <v>775</v>
      </c>
      <c r="H31" t="s">
        <v>15893</v>
      </c>
      <c r="I31">
        <v>31500</v>
      </c>
      <c r="J31" t="s">
        <v>4</v>
      </c>
      <c r="K31">
        <v>3100</v>
      </c>
      <c r="L31">
        <v>400</v>
      </c>
      <c r="M31">
        <v>1</v>
      </c>
      <c r="N31" t="s">
        <v>12</v>
      </c>
      <c r="O31" t="s">
        <v>4</v>
      </c>
      <c r="P31" t="s">
        <v>12</v>
      </c>
      <c r="Q31" t="s">
        <v>4</v>
      </c>
      <c r="R31" t="s">
        <v>4</v>
      </c>
      <c r="S31" t="s">
        <v>4</v>
      </c>
      <c r="T31" t="s">
        <v>4</v>
      </c>
      <c r="U31" t="s">
        <v>4</v>
      </c>
      <c r="V31" t="s">
        <v>4</v>
      </c>
      <c r="W31" t="s">
        <v>4</v>
      </c>
      <c r="X31" t="s">
        <v>4</v>
      </c>
      <c r="Y31" t="s">
        <v>12</v>
      </c>
      <c r="Z31" t="s">
        <v>4</v>
      </c>
      <c r="AA31" t="s">
        <v>12</v>
      </c>
      <c r="AB31" t="s">
        <v>5144</v>
      </c>
      <c r="AC31" t="s">
        <v>4986</v>
      </c>
      <c r="AD31" t="s">
        <v>9972</v>
      </c>
      <c r="AE31" t="s">
        <v>51</v>
      </c>
      <c r="AF31" t="s">
        <v>4</v>
      </c>
      <c r="AG31" t="s">
        <v>4</v>
      </c>
      <c r="AH31" t="s">
        <v>4954</v>
      </c>
      <c r="AI31" t="s">
        <v>2288</v>
      </c>
      <c r="AJ31" t="s">
        <v>4</v>
      </c>
      <c r="AK31">
        <v>9333034616</v>
      </c>
      <c r="AL31" t="s">
        <v>9973</v>
      </c>
      <c r="AM31" t="s">
        <v>9974</v>
      </c>
      <c r="AN31" t="s">
        <v>12</v>
      </c>
      <c r="AO31" t="s">
        <v>9828</v>
      </c>
      <c r="AP31" t="s">
        <v>4</v>
      </c>
      <c r="AQ31" t="s">
        <v>10</v>
      </c>
      <c r="AR31" t="s">
        <v>12</v>
      </c>
      <c r="AS31" t="s">
        <v>12</v>
      </c>
      <c r="AT31" t="s">
        <v>4</v>
      </c>
      <c r="AU31" t="s">
        <v>4</v>
      </c>
      <c r="AV31" t="s">
        <v>4</v>
      </c>
      <c r="AW31" t="s">
        <v>11</v>
      </c>
      <c r="AX31">
        <v>11100</v>
      </c>
      <c r="AY31">
        <v>20400</v>
      </c>
      <c r="AZ31" t="s">
        <v>12</v>
      </c>
      <c r="BA31" t="s">
        <v>12</v>
      </c>
      <c r="BB31" t="s">
        <v>4</v>
      </c>
      <c r="BC31" t="s">
        <v>1221</v>
      </c>
      <c r="BD31" t="s">
        <v>1235</v>
      </c>
      <c r="BE31" t="s">
        <v>4</v>
      </c>
      <c r="BF31" t="s">
        <v>12</v>
      </c>
      <c r="BG31" t="s">
        <v>4</v>
      </c>
      <c r="BH31" t="s">
        <v>12</v>
      </c>
      <c r="BI31" t="s">
        <v>12</v>
      </c>
      <c r="BJ31" t="s">
        <v>2288</v>
      </c>
      <c r="BK31" t="s">
        <v>4</v>
      </c>
      <c r="BL31">
        <v>1</v>
      </c>
      <c r="BM31" t="s">
        <v>12</v>
      </c>
      <c r="BN31">
        <v>31500</v>
      </c>
      <c r="BO31" t="s">
        <v>12</v>
      </c>
      <c r="BP31" t="s">
        <v>12</v>
      </c>
      <c r="BQ31" t="s">
        <v>12</v>
      </c>
      <c r="BR31" t="s">
        <v>4</v>
      </c>
      <c r="BS31" t="s">
        <v>4</v>
      </c>
      <c r="BT31" t="s">
        <v>4</v>
      </c>
      <c r="BU31" t="s">
        <v>12</v>
      </c>
      <c r="BV31" t="s">
        <v>4</v>
      </c>
      <c r="BW31" t="s">
        <v>3</v>
      </c>
      <c r="BX31" t="s">
        <v>4</v>
      </c>
      <c r="BY31" t="s">
        <v>12</v>
      </c>
      <c r="BZ31" t="s">
        <v>12</v>
      </c>
      <c r="CA31" t="s">
        <v>12</v>
      </c>
      <c r="CB31" t="s">
        <v>12</v>
      </c>
      <c r="CC31" t="s">
        <v>12</v>
      </c>
      <c r="CD31" t="str" cm="1">
        <f t="array" aca="1" ref="CD31" ca="1">eConcatenar(A31:CB31,"|")</f>
        <v>SpuqkWtW0BymWxnN|COM2020-2571|3|PRESIDENCIAL |TABASCO|COMALCALCO|COMALCALCO|2020-10-24|31500|X|3100|400|1|x|X|x|X|X|X|X|X|X|X|X|x|X|x|VENTURA |OSORIO |ELIDA|SOLTERA|X|X|CARRETERA PRINCIPAL |PATASTAL PRIMERA SECCION |X|9333034616|AURORA VENTURA OSORIO |BENEFICIARIO 2: RAUL VENTURA JIMENEZ |x|RUTA 3 L|X|LUNES|x|x|X|X|X|DOMICILIO|11100|20400|x|x|X|2021-8-31|2021-9-28|X|x|X|x|x|PATASTAL PRIMERA SECCION |X|1|x|31500|x|x|x|X|X|X|x|X|CARDENAS|X|x|x|x|x</v>
      </c>
    </row>
    <row r="32" spans="1:82" x14ac:dyDescent="0.25">
      <c r="A32" t="s">
        <v>9975</v>
      </c>
      <c r="B32" t="s">
        <v>9976</v>
      </c>
      <c r="C32">
        <v>3</v>
      </c>
      <c r="D32" t="s">
        <v>4988</v>
      </c>
      <c r="E32" t="s">
        <v>2</v>
      </c>
      <c r="F32" t="s">
        <v>775</v>
      </c>
      <c r="G32" t="s">
        <v>775</v>
      </c>
      <c r="H32" t="s">
        <v>15894</v>
      </c>
      <c r="I32">
        <v>12900</v>
      </c>
      <c r="J32" t="s">
        <v>4</v>
      </c>
      <c r="K32">
        <v>200</v>
      </c>
      <c r="L32">
        <v>200</v>
      </c>
      <c r="M32">
        <v>1</v>
      </c>
      <c r="N32" t="s">
        <v>12</v>
      </c>
      <c r="O32" t="s">
        <v>4</v>
      </c>
      <c r="P32" t="s">
        <v>12</v>
      </c>
      <c r="Q32" t="s">
        <v>4</v>
      </c>
      <c r="R32" t="s">
        <v>4</v>
      </c>
      <c r="S32" t="s">
        <v>4</v>
      </c>
      <c r="T32" t="s">
        <v>4</v>
      </c>
      <c r="U32" t="s">
        <v>4</v>
      </c>
      <c r="V32" t="s">
        <v>4</v>
      </c>
      <c r="W32" t="s">
        <v>4</v>
      </c>
      <c r="X32" t="s">
        <v>4</v>
      </c>
      <c r="Y32" t="s">
        <v>12</v>
      </c>
      <c r="Z32" t="s">
        <v>4</v>
      </c>
      <c r="AA32" t="s">
        <v>12</v>
      </c>
      <c r="AB32" t="s">
        <v>123</v>
      </c>
      <c r="AC32" t="s">
        <v>1038</v>
      </c>
      <c r="AD32" t="s">
        <v>9977</v>
      </c>
      <c r="AE32" t="s">
        <v>214</v>
      </c>
      <c r="AF32" t="s">
        <v>4</v>
      </c>
      <c r="AG32" t="s">
        <v>4</v>
      </c>
      <c r="AH32" t="s">
        <v>4910</v>
      </c>
      <c r="AI32" t="s">
        <v>4964</v>
      </c>
      <c r="AJ32" t="s">
        <v>4</v>
      </c>
      <c r="AK32">
        <v>9331236949</v>
      </c>
      <c r="AL32" t="s">
        <v>9978</v>
      </c>
      <c r="AM32" t="s">
        <v>9979</v>
      </c>
      <c r="AN32" t="s">
        <v>12</v>
      </c>
      <c r="AO32" t="s">
        <v>9828</v>
      </c>
      <c r="AP32" t="s">
        <v>4</v>
      </c>
      <c r="AQ32" t="s">
        <v>10</v>
      </c>
      <c r="AR32" t="s">
        <v>12</v>
      </c>
      <c r="AS32" t="s">
        <v>12</v>
      </c>
      <c r="AT32" t="s">
        <v>4</v>
      </c>
      <c r="AU32" t="s">
        <v>4</v>
      </c>
      <c r="AV32" t="s">
        <v>4</v>
      </c>
      <c r="AW32" t="s">
        <v>11</v>
      </c>
      <c r="AX32">
        <v>4400</v>
      </c>
      <c r="AY32">
        <v>8500</v>
      </c>
      <c r="AZ32" t="s">
        <v>12</v>
      </c>
      <c r="BA32" t="s">
        <v>12</v>
      </c>
      <c r="BB32" t="s">
        <v>4</v>
      </c>
      <c r="BC32" t="s">
        <v>9840</v>
      </c>
      <c r="BD32" t="s">
        <v>1237</v>
      </c>
      <c r="BE32" t="s">
        <v>4</v>
      </c>
      <c r="BF32" t="s">
        <v>12</v>
      </c>
      <c r="BG32" t="s">
        <v>4</v>
      </c>
      <c r="BH32" t="s">
        <v>12</v>
      </c>
      <c r="BI32" t="s">
        <v>12</v>
      </c>
      <c r="BJ32" t="s">
        <v>2399</v>
      </c>
      <c r="BK32" t="s">
        <v>4</v>
      </c>
      <c r="BL32">
        <v>0</v>
      </c>
      <c r="BM32" t="s">
        <v>12</v>
      </c>
      <c r="BN32">
        <v>12900</v>
      </c>
      <c r="BO32" t="s">
        <v>12</v>
      </c>
      <c r="BP32" t="s">
        <v>12</v>
      </c>
      <c r="BQ32" t="s">
        <v>12</v>
      </c>
      <c r="BR32" t="s">
        <v>4</v>
      </c>
      <c r="BS32" t="s">
        <v>4</v>
      </c>
      <c r="BT32" t="s">
        <v>4</v>
      </c>
      <c r="BU32" t="s">
        <v>12</v>
      </c>
      <c r="BV32" t="s">
        <v>4</v>
      </c>
      <c r="BW32" t="s">
        <v>3</v>
      </c>
      <c r="BX32" t="s">
        <v>4</v>
      </c>
      <c r="BY32" t="s">
        <v>12</v>
      </c>
      <c r="BZ32" t="s">
        <v>12</v>
      </c>
      <c r="CA32" t="s">
        <v>12</v>
      </c>
      <c r="CB32" t="s">
        <v>12</v>
      </c>
      <c r="CC32" t="s">
        <v>12</v>
      </c>
      <c r="CD32" t="str" cm="1">
        <f t="array" aca="1" ref="CD32" ca="1">eConcatenar(A32:CB32,"|")</f>
        <v>DUTM20iWij8bAKBE|COM2020-2543|3|IMPERIAL DE LUJO |TABASCO|COMALCALCO|COMALCALCO|2020-10-21|12900|X|200|200|1|x|X|x|X|X|X|X|X|X|X|X|x|X|x|PALMA |FLORES |ESDIEL |CASADO |X|X|CARRETERA AL PASO LA UNION |COCOHITAL |X|9331236949|GUADALUPE RODRIGUEZ CORDOVA |BENEFICIARIO 2: ERIKA PALMA RODRIGUEZ |x|RUTA 3 L|X|LUNES|x|x|X|X|X|DOMICILIO|4400|8500|x|x|X|2021-8-30|2021-9-27|X|x|X|x|x|COCOHITAL|X|0|x|12900|x|x|x|X|X|X|x|X|CARDENAS|X|x|x|x|x</v>
      </c>
    </row>
    <row r="33" spans="1:82" x14ac:dyDescent="0.25">
      <c r="A33" t="s">
        <v>9980</v>
      </c>
      <c r="B33" t="s">
        <v>9981</v>
      </c>
      <c r="C33">
        <v>3</v>
      </c>
      <c r="D33" t="s">
        <v>4988</v>
      </c>
      <c r="E33" t="s">
        <v>2</v>
      </c>
      <c r="F33" t="s">
        <v>775</v>
      </c>
      <c r="G33" t="s">
        <v>775</v>
      </c>
      <c r="H33" t="s">
        <v>15894</v>
      </c>
      <c r="I33">
        <v>12900</v>
      </c>
      <c r="J33" t="s">
        <v>4</v>
      </c>
      <c r="K33">
        <v>300</v>
      </c>
      <c r="L33">
        <v>200</v>
      </c>
      <c r="M33">
        <v>1</v>
      </c>
      <c r="N33" t="s">
        <v>12</v>
      </c>
      <c r="O33" t="s">
        <v>4</v>
      </c>
      <c r="P33" t="s">
        <v>12</v>
      </c>
      <c r="Q33" t="s">
        <v>4</v>
      </c>
      <c r="R33" t="s">
        <v>4</v>
      </c>
      <c r="S33" t="s">
        <v>4</v>
      </c>
      <c r="T33" t="s">
        <v>4</v>
      </c>
      <c r="U33" t="s">
        <v>4</v>
      </c>
      <c r="V33" t="s">
        <v>4</v>
      </c>
      <c r="W33" t="s">
        <v>4</v>
      </c>
      <c r="X33" t="s">
        <v>4</v>
      </c>
      <c r="Y33" t="s">
        <v>12</v>
      </c>
      <c r="Z33" t="s">
        <v>4</v>
      </c>
      <c r="AA33" t="s">
        <v>12</v>
      </c>
      <c r="AB33" t="s">
        <v>123</v>
      </c>
      <c r="AC33" t="s">
        <v>431</v>
      </c>
      <c r="AD33" t="s">
        <v>9982</v>
      </c>
      <c r="AE33" t="s">
        <v>63</v>
      </c>
      <c r="AF33" t="s">
        <v>4</v>
      </c>
      <c r="AG33" t="s">
        <v>4</v>
      </c>
      <c r="AH33" t="s">
        <v>4916</v>
      </c>
      <c r="AI33" t="s">
        <v>4964</v>
      </c>
      <c r="AJ33" t="s">
        <v>4</v>
      </c>
      <c r="AK33">
        <v>9141370229</v>
      </c>
      <c r="AL33" t="s">
        <v>9983</v>
      </c>
      <c r="AM33" t="s">
        <v>4</v>
      </c>
      <c r="AN33" t="s">
        <v>12</v>
      </c>
      <c r="AO33" t="s">
        <v>9828</v>
      </c>
      <c r="AP33" t="s">
        <v>4</v>
      </c>
      <c r="AQ33" t="s">
        <v>10</v>
      </c>
      <c r="AR33" t="s">
        <v>12</v>
      </c>
      <c r="AS33" t="s">
        <v>12</v>
      </c>
      <c r="AT33" t="s">
        <v>4</v>
      </c>
      <c r="AU33" t="s">
        <v>4</v>
      </c>
      <c r="AV33" t="s">
        <v>4</v>
      </c>
      <c r="AW33" t="s">
        <v>11</v>
      </c>
      <c r="AX33">
        <v>6100</v>
      </c>
      <c r="AY33">
        <v>6800</v>
      </c>
      <c r="AZ33" t="s">
        <v>12</v>
      </c>
      <c r="BA33" t="s">
        <v>12</v>
      </c>
      <c r="BB33" t="s">
        <v>4</v>
      </c>
      <c r="BC33" t="s">
        <v>9840</v>
      </c>
      <c r="BD33" t="s">
        <v>1237</v>
      </c>
      <c r="BE33" t="s">
        <v>4</v>
      </c>
      <c r="BF33" t="s">
        <v>12</v>
      </c>
      <c r="BG33" t="s">
        <v>4</v>
      </c>
      <c r="BH33" t="s">
        <v>12</v>
      </c>
      <c r="BI33" t="s">
        <v>12</v>
      </c>
      <c r="BJ33" t="s">
        <v>2399</v>
      </c>
      <c r="BK33" t="s">
        <v>4</v>
      </c>
      <c r="BL33">
        <v>0</v>
      </c>
      <c r="BM33" t="s">
        <v>12</v>
      </c>
      <c r="BN33">
        <v>12900</v>
      </c>
      <c r="BO33" t="s">
        <v>12</v>
      </c>
      <c r="BP33" t="s">
        <v>12</v>
      </c>
      <c r="BQ33" t="s">
        <v>12</v>
      </c>
      <c r="BR33" t="s">
        <v>4</v>
      </c>
      <c r="BS33" t="s">
        <v>4</v>
      </c>
      <c r="BT33" t="s">
        <v>4</v>
      </c>
      <c r="BU33" t="s">
        <v>12</v>
      </c>
      <c r="BV33" t="s">
        <v>4</v>
      </c>
      <c r="BW33" t="s">
        <v>3</v>
      </c>
      <c r="BX33" t="s">
        <v>4</v>
      </c>
      <c r="BY33" t="s">
        <v>12</v>
      </c>
      <c r="BZ33" t="s">
        <v>12</v>
      </c>
      <c r="CA33" t="s">
        <v>12</v>
      </c>
      <c r="CB33" t="s">
        <v>12</v>
      </c>
      <c r="CC33" t="s">
        <v>12</v>
      </c>
      <c r="CD33" t="str" cm="1">
        <f t="array" aca="1" ref="CD33" ca="1">eConcatenar(A33:CB33,"|")</f>
        <v>lRPtQMVEqKLV9z0v|COM2020-2537|3|IMPERIAL DE LUJO |TABASCO|COMALCALCO|COMALCALCO|2020-10-21|12900|X|300|200|1|x|X|x|X|X|X|X|X|X|X|X|x|X|x|PALMA |ARELLANO|JOSUE |CASADO|X|X|CARRETERA VECINAL AL PASO LA UNION SIN NUMERO |COCOHITAL |X|9141370229|YOLANDA CHABLE DE LA CRUZ|X|x|RUTA 3 L|X|LUNES|x|x|X|X|X|DOMICILIO|6100|6800|x|x|X|2021-8-30|2021-9-27|X|x|X|x|x|COCOHITAL|X|0|x|12900|x|x|x|X|X|X|x|X|CARDENAS|X|x|x|x|x</v>
      </c>
    </row>
    <row r="34" spans="1:82" x14ac:dyDescent="0.25">
      <c r="A34" t="s">
        <v>9984</v>
      </c>
      <c r="B34" t="s">
        <v>9985</v>
      </c>
      <c r="C34">
        <v>3</v>
      </c>
      <c r="D34" t="s">
        <v>4988</v>
      </c>
      <c r="E34" t="s">
        <v>2</v>
      </c>
      <c r="F34" t="s">
        <v>775</v>
      </c>
      <c r="G34" t="s">
        <v>775</v>
      </c>
      <c r="H34" t="s">
        <v>15894</v>
      </c>
      <c r="I34">
        <v>12900</v>
      </c>
      <c r="J34" t="s">
        <v>4</v>
      </c>
      <c r="K34">
        <v>200</v>
      </c>
      <c r="L34">
        <v>200</v>
      </c>
      <c r="M34">
        <v>1</v>
      </c>
      <c r="N34" t="s">
        <v>12</v>
      </c>
      <c r="O34" t="s">
        <v>4</v>
      </c>
      <c r="P34" t="s">
        <v>12</v>
      </c>
      <c r="Q34" t="s">
        <v>4</v>
      </c>
      <c r="R34" t="s">
        <v>4</v>
      </c>
      <c r="S34" t="s">
        <v>4</v>
      </c>
      <c r="T34" t="s">
        <v>4</v>
      </c>
      <c r="U34" t="s">
        <v>4</v>
      </c>
      <c r="V34" t="s">
        <v>4</v>
      </c>
      <c r="W34" t="s">
        <v>4</v>
      </c>
      <c r="X34" t="s">
        <v>4</v>
      </c>
      <c r="Y34" t="s">
        <v>12</v>
      </c>
      <c r="Z34" t="s">
        <v>4</v>
      </c>
      <c r="AA34" t="s">
        <v>12</v>
      </c>
      <c r="AB34" t="s">
        <v>4884</v>
      </c>
      <c r="AC34" t="s">
        <v>108</v>
      </c>
      <c r="AD34" t="s">
        <v>9986</v>
      </c>
      <c r="AE34" t="s">
        <v>63</v>
      </c>
      <c r="AF34" t="s">
        <v>4</v>
      </c>
      <c r="AG34" t="s">
        <v>4</v>
      </c>
      <c r="AH34" t="s">
        <v>9987</v>
      </c>
      <c r="AI34" t="s">
        <v>4964</v>
      </c>
      <c r="AJ34" t="s">
        <v>4</v>
      </c>
      <c r="AK34">
        <v>9331669464</v>
      </c>
      <c r="AL34" t="s">
        <v>9988</v>
      </c>
      <c r="AM34" t="s">
        <v>9989</v>
      </c>
      <c r="AN34" t="s">
        <v>12</v>
      </c>
      <c r="AO34" t="s">
        <v>9828</v>
      </c>
      <c r="AP34" t="s">
        <v>4</v>
      </c>
      <c r="AQ34" t="s">
        <v>10</v>
      </c>
      <c r="AR34" t="s">
        <v>12</v>
      </c>
      <c r="AS34" t="s">
        <v>12</v>
      </c>
      <c r="AT34" t="s">
        <v>4</v>
      </c>
      <c r="AU34" t="s">
        <v>4</v>
      </c>
      <c r="AV34" t="s">
        <v>4</v>
      </c>
      <c r="AW34" t="s">
        <v>11</v>
      </c>
      <c r="AX34">
        <v>4900</v>
      </c>
      <c r="AY34">
        <v>8000</v>
      </c>
      <c r="AZ34" t="s">
        <v>12</v>
      </c>
      <c r="BA34" t="s">
        <v>12</v>
      </c>
      <c r="BB34" t="s">
        <v>4</v>
      </c>
      <c r="BC34" t="s">
        <v>9840</v>
      </c>
      <c r="BD34" t="s">
        <v>1237</v>
      </c>
      <c r="BE34" t="s">
        <v>4</v>
      </c>
      <c r="BF34" t="s">
        <v>12</v>
      </c>
      <c r="BG34" t="s">
        <v>4</v>
      </c>
      <c r="BH34" t="s">
        <v>12</v>
      </c>
      <c r="BI34" t="s">
        <v>12</v>
      </c>
      <c r="BJ34" t="s">
        <v>2399</v>
      </c>
      <c r="BK34" t="s">
        <v>4</v>
      </c>
      <c r="BL34">
        <v>0</v>
      </c>
      <c r="BM34" t="s">
        <v>12</v>
      </c>
      <c r="BN34">
        <v>12900</v>
      </c>
      <c r="BO34" t="s">
        <v>12</v>
      </c>
      <c r="BP34" t="s">
        <v>12</v>
      </c>
      <c r="BQ34" t="s">
        <v>12</v>
      </c>
      <c r="BR34" t="s">
        <v>4</v>
      </c>
      <c r="BS34" t="s">
        <v>4</v>
      </c>
      <c r="BT34" t="s">
        <v>4</v>
      </c>
      <c r="BU34" t="s">
        <v>12</v>
      </c>
      <c r="BV34" t="s">
        <v>4</v>
      </c>
      <c r="BW34" t="s">
        <v>3</v>
      </c>
      <c r="BX34" t="s">
        <v>4</v>
      </c>
      <c r="BY34" t="s">
        <v>12</v>
      </c>
      <c r="BZ34" t="s">
        <v>12</v>
      </c>
      <c r="CA34" t="s">
        <v>12</v>
      </c>
      <c r="CB34" t="s">
        <v>12</v>
      </c>
      <c r="CC34" t="s">
        <v>12</v>
      </c>
      <c r="CD34" t="str" cm="1">
        <f t="array" aca="1" ref="CD34" ca="1">eConcatenar(A34:CB34,"|")</f>
        <v>f1FWKm4IDRGuesL2|COM2020-2536|3|IMPERIAL DE LUJO |TABASCO|COMALCALCO|COMALCALCO|2020-10-21|12900|X|200|200|1|x|X|x|X|X|X|X|X|X|X|X|x|X|x|DE LA CRUZ |DIAZ|RODRIGO |CASADO|X|X|CARRETERA VECINAL ALA UNION |COCOHITAL |X|9331669464|TERESITA DE JESUS CHABLE GIL |BENEFICIARIO 2: MARIBEL DE LA CRUZ GOMEZ|x|RUTA 3 L|X|LUNES|x|x|X|X|X|DOMICILIO|4900|8000|x|x|X|2021-8-30|2021-9-27|X|x|X|x|x|COCOHITAL|X|0|x|12900|x|x|x|X|X|X|x|X|CARDENAS|X|x|x|x|x</v>
      </c>
    </row>
    <row r="35" spans="1:82" x14ac:dyDescent="0.25">
      <c r="A35" t="s">
        <v>9990</v>
      </c>
      <c r="B35" t="s">
        <v>9991</v>
      </c>
      <c r="C35">
        <v>3</v>
      </c>
      <c r="D35" t="s">
        <v>4988</v>
      </c>
      <c r="E35" t="s">
        <v>2</v>
      </c>
      <c r="F35" t="s">
        <v>775</v>
      </c>
      <c r="G35" t="s">
        <v>775</v>
      </c>
      <c r="H35" t="s">
        <v>15894</v>
      </c>
      <c r="I35">
        <v>12900</v>
      </c>
      <c r="J35" t="s">
        <v>4</v>
      </c>
      <c r="K35">
        <v>200</v>
      </c>
      <c r="L35">
        <v>200</v>
      </c>
      <c r="M35">
        <v>1</v>
      </c>
      <c r="N35" t="s">
        <v>12</v>
      </c>
      <c r="O35" t="s">
        <v>4</v>
      </c>
      <c r="P35" t="s">
        <v>12</v>
      </c>
      <c r="Q35" t="s">
        <v>4</v>
      </c>
      <c r="R35" t="s">
        <v>4</v>
      </c>
      <c r="S35" t="s">
        <v>4</v>
      </c>
      <c r="T35" t="s">
        <v>4</v>
      </c>
      <c r="U35" t="s">
        <v>4</v>
      </c>
      <c r="V35" t="s">
        <v>4</v>
      </c>
      <c r="W35" t="s">
        <v>4</v>
      </c>
      <c r="X35" t="s">
        <v>4</v>
      </c>
      <c r="Y35" t="s">
        <v>12</v>
      </c>
      <c r="Z35" t="s">
        <v>4</v>
      </c>
      <c r="AA35" t="s">
        <v>12</v>
      </c>
      <c r="AB35" t="s">
        <v>4874</v>
      </c>
      <c r="AC35" t="s">
        <v>9992</v>
      </c>
      <c r="AD35" t="s">
        <v>9993</v>
      </c>
      <c r="AE35" t="s">
        <v>474</v>
      </c>
      <c r="AF35" t="s">
        <v>4</v>
      </c>
      <c r="AG35" t="s">
        <v>4</v>
      </c>
      <c r="AH35" t="s">
        <v>9994</v>
      </c>
      <c r="AI35" t="s">
        <v>2286</v>
      </c>
      <c r="AJ35" t="s">
        <v>4</v>
      </c>
      <c r="AK35">
        <v>9331466271</v>
      </c>
      <c r="AL35" t="s">
        <v>9995</v>
      </c>
      <c r="AM35" t="s">
        <v>4</v>
      </c>
      <c r="AN35" t="s">
        <v>12</v>
      </c>
      <c r="AO35" t="s">
        <v>9828</v>
      </c>
      <c r="AP35" t="s">
        <v>4</v>
      </c>
      <c r="AQ35" t="s">
        <v>27</v>
      </c>
      <c r="AR35" t="s">
        <v>12</v>
      </c>
      <c r="AS35" t="s">
        <v>12</v>
      </c>
      <c r="AT35" t="s">
        <v>4</v>
      </c>
      <c r="AU35" t="s">
        <v>4</v>
      </c>
      <c r="AV35" t="s">
        <v>4</v>
      </c>
      <c r="AW35" t="s">
        <v>11</v>
      </c>
      <c r="AX35">
        <v>2200</v>
      </c>
      <c r="AY35">
        <v>10700</v>
      </c>
      <c r="AZ35" t="s">
        <v>12</v>
      </c>
      <c r="BA35" t="s">
        <v>12</v>
      </c>
      <c r="BB35">
        <v>10</v>
      </c>
      <c r="BC35" t="s">
        <v>5112</v>
      </c>
      <c r="BD35" t="s">
        <v>1235</v>
      </c>
      <c r="BE35" t="s">
        <v>4</v>
      </c>
      <c r="BF35" t="s">
        <v>12</v>
      </c>
      <c r="BG35" t="s">
        <v>4</v>
      </c>
      <c r="BH35" t="s">
        <v>12</v>
      </c>
      <c r="BI35" t="s">
        <v>12</v>
      </c>
      <c r="BJ35" t="s">
        <v>2286</v>
      </c>
      <c r="BK35" t="s">
        <v>4</v>
      </c>
      <c r="BL35">
        <v>1</v>
      </c>
      <c r="BM35" t="s">
        <v>12</v>
      </c>
      <c r="BN35">
        <v>12900</v>
      </c>
      <c r="BO35" t="s">
        <v>12</v>
      </c>
      <c r="BP35" t="s">
        <v>12</v>
      </c>
      <c r="BQ35" t="s">
        <v>12</v>
      </c>
      <c r="BR35" t="s">
        <v>4</v>
      </c>
      <c r="BS35" t="s">
        <v>4</v>
      </c>
      <c r="BT35" t="s">
        <v>4</v>
      </c>
      <c r="BU35" t="s">
        <v>12</v>
      </c>
      <c r="BV35" t="s">
        <v>4</v>
      </c>
      <c r="BW35" t="s">
        <v>3</v>
      </c>
      <c r="BX35" t="s">
        <v>4</v>
      </c>
      <c r="BY35" t="s">
        <v>12</v>
      </c>
      <c r="BZ35" t="s">
        <v>12</v>
      </c>
      <c r="CA35" t="s">
        <v>12</v>
      </c>
      <c r="CB35" t="s">
        <v>12</v>
      </c>
      <c r="CC35" t="s">
        <v>12</v>
      </c>
      <c r="CD35" t="str" cm="1">
        <f t="array" aca="1" ref="CD35" ca="1">eConcatenar(A35:CB35,"|")</f>
        <v>y58QqX85X42BOU3f|COM2020-2531|3|IMPERIAL DE LUJO |TABASCO|COMALCALCO|COMALCALCO|2020-10-21|12900|X|200|200|1|x|X|x|X|X|X|X|X|X|X|X|x|X|x|IZQUIERDO |CASTELLANO |SANDRA |CASADA |X|X|CARRETERA PRINCIPAL A PATASTAL SIN NUMERO |PATASTAL SEGUNDA SECCION |X|9331466271|MAURICIO BROQUE CHABLE |X|x|RUTA 3 L|X|MARTES|x|x|X|X|X|DOMICILIO|2200|10700|x|x|10|2021-8-9|2021-9-28|X|x|X|x|x|PATASTAL SEGUNDA SECCION |X|1|x|12900|x|x|x|X|X|X|x|X|CARDENAS|X|x|x|x|x</v>
      </c>
    </row>
    <row r="36" spans="1:82" x14ac:dyDescent="0.25">
      <c r="A36" t="s">
        <v>9996</v>
      </c>
      <c r="B36" t="s">
        <v>9997</v>
      </c>
      <c r="C36">
        <v>3</v>
      </c>
      <c r="D36" t="s">
        <v>4988</v>
      </c>
      <c r="E36" t="s">
        <v>2</v>
      </c>
      <c r="F36" t="s">
        <v>775</v>
      </c>
      <c r="G36" t="s">
        <v>775</v>
      </c>
      <c r="H36" t="s">
        <v>15895</v>
      </c>
      <c r="I36">
        <v>12900</v>
      </c>
      <c r="J36" t="s">
        <v>4</v>
      </c>
      <c r="K36">
        <v>200</v>
      </c>
      <c r="L36">
        <v>200</v>
      </c>
      <c r="M36">
        <v>1</v>
      </c>
      <c r="N36" t="s">
        <v>12</v>
      </c>
      <c r="O36" t="s">
        <v>4</v>
      </c>
      <c r="P36" t="s">
        <v>12</v>
      </c>
      <c r="Q36" t="s">
        <v>4</v>
      </c>
      <c r="R36" t="s">
        <v>4</v>
      </c>
      <c r="S36" t="s">
        <v>4</v>
      </c>
      <c r="T36" t="s">
        <v>4</v>
      </c>
      <c r="U36" t="s">
        <v>4</v>
      </c>
      <c r="V36" t="s">
        <v>4</v>
      </c>
      <c r="W36" t="s">
        <v>4</v>
      </c>
      <c r="X36" t="s">
        <v>4</v>
      </c>
      <c r="Y36" t="s">
        <v>12</v>
      </c>
      <c r="Z36" t="s">
        <v>4</v>
      </c>
      <c r="AA36" t="s">
        <v>12</v>
      </c>
      <c r="AB36" t="s">
        <v>363</v>
      </c>
      <c r="AC36" t="s">
        <v>9998</v>
      </c>
      <c r="AD36" t="s">
        <v>9999</v>
      </c>
      <c r="AE36" t="s">
        <v>30</v>
      </c>
      <c r="AF36" t="s">
        <v>4</v>
      </c>
      <c r="AG36" t="s">
        <v>4</v>
      </c>
      <c r="AH36" t="s">
        <v>5132</v>
      </c>
      <c r="AI36" t="s">
        <v>873</v>
      </c>
      <c r="AJ36" t="s">
        <v>4</v>
      </c>
      <c r="AK36">
        <v>9333293913</v>
      </c>
      <c r="AL36" t="s">
        <v>10000</v>
      </c>
      <c r="AM36" t="s">
        <v>10001</v>
      </c>
      <c r="AN36" t="s">
        <v>12</v>
      </c>
      <c r="AO36" t="s">
        <v>9828</v>
      </c>
      <c r="AP36" t="s">
        <v>4</v>
      </c>
      <c r="AQ36" t="s">
        <v>27</v>
      </c>
      <c r="AR36" t="s">
        <v>12</v>
      </c>
      <c r="AS36" t="s">
        <v>12</v>
      </c>
      <c r="AT36" t="s">
        <v>4</v>
      </c>
      <c r="AU36" t="s">
        <v>4</v>
      </c>
      <c r="AV36" t="s">
        <v>4</v>
      </c>
      <c r="AW36" t="s">
        <v>11</v>
      </c>
      <c r="AX36">
        <v>4200</v>
      </c>
      <c r="AY36">
        <v>8700</v>
      </c>
      <c r="AZ36" t="s">
        <v>12</v>
      </c>
      <c r="BA36" t="s">
        <v>12</v>
      </c>
      <c r="BB36" t="s">
        <v>4</v>
      </c>
      <c r="BC36" t="s">
        <v>1223</v>
      </c>
      <c r="BD36" t="s">
        <v>1235</v>
      </c>
      <c r="BE36" t="s">
        <v>4</v>
      </c>
      <c r="BF36" t="s">
        <v>12</v>
      </c>
      <c r="BG36" t="s">
        <v>4</v>
      </c>
      <c r="BH36" t="s">
        <v>12</v>
      </c>
      <c r="BI36" t="s">
        <v>12</v>
      </c>
      <c r="BJ36" t="s">
        <v>2174</v>
      </c>
      <c r="BK36" t="s">
        <v>4</v>
      </c>
      <c r="BL36">
        <v>1</v>
      </c>
      <c r="BM36" t="s">
        <v>12</v>
      </c>
      <c r="BN36">
        <v>12900</v>
      </c>
      <c r="BO36" t="s">
        <v>12</v>
      </c>
      <c r="BP36" t="s">
        <v>12</v>
      </c>
      <c r="BQ36" t="s">
        <v>12</v>
      </c>
      <c r="BR36" t="s">
        <v>4</v>
      </c>
      <c r="BS36" t="s">
        <v>4</v>
      </c>
      <c r="BT36" t="s">
        <v>4</v>
      </c>
      <c r="BU36" t="s">
        <v>12</v>
      </c>
      <c r="BV36" t="s">
        <v>4</v>
      </c>
      <c r="BW36" t="s">
        <v>3</v>
      </c>
      <c r="BX36" t="s">
        <v>4</v>
      </c>
      <c r="BY36" t="s">
        <v>12</v>
      </c>
      <c r="BZ36" t="s">
        <v>12</v>
      </c>
      <c r="CA36" t="s">
        <v>12</v>
      </c>
      <c r="CB36" t="s">
        <v>12</v>
      </c>
      <c r="CC36" t="s">
        <v>12</v>
      </c>
      <c r="CD36" t="str" cm="1">
        <f t="array" aca="1" ref="CD36" ca="1">eConcatenar(A36:CB36,"|")</f>
        <v>O1Nd6GnKkKRkTWcR|COM2020-2514|3|IMPERIAL DE LUJO |TABASCO|COMALCALCO|COMALCALCO|2020-10-19|12900|X|200|200|1|x|X|x|X|X|X|X|X|X|X|X|x|X|x|JAVIER|CASTELLANOS |IRMA|CASADA|X|X|CALLE MARIANO JIMENEZ SIN NUMERO |TECOLUTILLA|X|9333293913|ROSA LAURA RABELO JAVIER |BENEFICIARIO 2: JOSE ISABEL RODRIGUEZ PALOMERA |x|RUTA 3 L|X|MARTES|x|x|X|X|X|DOMICILIO|4200|8700|x|x|X|2021-8-17|2021-9-28|X|x|X|x|x|VILLA TECOLUTILLA|X|1|x|12900|x|x|x|X|X|X|x|X|CARDENAS|X|x|x|x|x</v>
      </c>
    </row>
    <row r="37" spans="1:82" x14ac:dyDescent="0.25">
      <c r="A37" t="s">
        <v>10002</v>
      </c>
      <c r="B37" t="s">
        <v>10003</v>
      </c>
      <c r="C37">
        <v>3</v>
      </c>
      <c r="D37" t="s">
        <v>4988</v>
      </c>
      <c r="E37" t="s">
        <v>2</v>
      </c>
      <c r="F37" t="s">
        <v>775</v>
      </c>
      <c r="G37" t="s">
        <v>775</v>
      </c>
      <c r="H37" t="s">
        <v>15896</v>
      </c>
      <c r="I37">
        <v>12900</v>
      </c>
      <c r="J37" t="s">
        <v>4</v>
      </c>
      <c r="K37">
        <v>200</v>
      </c>
      <c r="L37">
        <v>400</v>
      </c>
      <c r="M37">
        <v>2</v>
      </c>
      <c r="N37" t="s">
        <v>12</v>
      </c>
      <c r="O37" t="s">
        <v>4</v>
      </c>
      <c r="P37" t="s">
        <v>12</v>
      </c>
      <c r="Q37" t="s">
        <v>4</v>
      </c>
      <c r="R37" t="s">
        <v>4</v>
      </c>
      <c r="S37" t="s">
        <v>4</v>
      </c>
      <c r="T37" t="s">
        <v>4</v>
      </c>
      <c r="U37" t="s">
        <v>4</v>
      </c>
      <c r="V37" t="s">
        <v>4</v>
      </c>
      <c r="W37" t="s">
        <v>4</v>
      </c>
      <c r="X37" t="s">
        <v>4</v>
      </c>
      <c r="Y37" t="s">
        <v>12</v>
      </c>
      <c r="Z37" t="s">
        <v>4</v>
      </c>
      <c r="AA37" t="s">
        <v>12</v>
      </c>
      <c r="AB37" t="s">
        <v>119</v>
      </c>
      <c r="AC37" t="s">
        <v>501</v>
      </c>
      <c r="AD37" t="s">
        <v>5042</v>
      </c>
      <c r="AE37" t="s">
        <v>214</v>
      </c>
      <c r="AF37" t="s">
        <v>4</v>
      </c>
      <c r="AG37" t="s">
        <v>4</v>
      </c>
      <c r="AH37" t="s">
        <v>4930</v>
      </c>
      <c r="AI37" t="s">
        <v>10004</v>
      </c>
      <c r="AJ37" t="s">
        <v>4</v>
      </c>
      <c r="AK37">
        <v>9331138516</v>
      </c>
      <c r="AL37" t="s">
        <v>10005</v>
      </c>
      <c r="AM37" t="s">
        <v>10006</v>
      </c>
      <c r="AN37" t="s">
        <v>12</v>
      </c>
      <c r="AO37" t="s">
        <v>9828</v>
      </c>
      <c r="AP37" t="s">
        <v>4</v>
      </c>
      <c r="AQ37" t="s">
        <v>10</v>
      </c>
      <c r="AR37" t="s">
        <v>12</v>
      </c>
      <c r="AS37" t="s">
        <v>12</v>
      </c>
      <c r="AT37" t="s">
        <v>4</v>
      </c>
      <c r="AU37" t="s">
        <v>4</v>
      </c>
      <c r="AV37" t="s">
        <v>4</v>
      </c>
      <c r="AW37" t="s">
        <v>11</v>
      </c>
      <c r="AX37">
        <v>4500</v>
      </c>
      <c r="AY37">
        <v>7500</v>
      </c>
      <c r="AZ37" t="s">
        <v>12</v>
      </c>
      <c r="BA37" t="s">
        <v>12</v>
      </c>
      <c r="BB37">
        <v>1</v>
      </c>
      <c r="BC37" t="s">
        <v>1219</v>
      </c>
      <c r="BD37" t="s">
        <v>10007</v>
      </c>
      <c r="BE37" t="s">
        <v>4</v>
      </c>
      <c r="BF37" t="s">
        <v>12</v>
      </c>
      <c r="BG37" t="s">
        <v>4</v>
      </c>
      <c r="BH37" t="s">
        <v>12</v>
      </c>
      <c r="BI37" t="s">
        <v>12</v>
      </c>
      <c r="BJ37" t="s">
        <v>10008</v>
      </c>
      <c r="BK37" t="s">
        <v>4</v>
      </c>
      <c r="BL37">
        <v>0</v>
      </c>
      <c r="BM37" t="s">
        <v>12</v>
      </c>
      <c r="BN37">
        <v>12900</v>
      </c>
      <c r="BO37" t="s">
        <v>12</v>
      </c>
      <c r="BP37" t="s">
        <v>12</v>
      </c>
      <c r="BQ37" t="s">
        <v>12</v>
      </c>
      <c r="BR37" t="s">
        <v>4</v>
      </c>
      <c r="BS37" t="s">
        <v>4</v>
      </c>
      <c r="BT37" t="s">
        <v>4</v>
      </c>
      <c r="BU37" t="s">
        <v>12</v>
      </c>
      <c r="BV37" t="s">
        <v>4</v>
      </c>
      <c r="BW37" t="s">
        <v>3</v>
      </c>
      <c r="BX37" t="s">
        <v>4</v>
      </c>
      <c r="BY37" t="s">
        <v>12</v>
      </c>
      <c r="BZ37" t="s">
        <v>12</v>
      </c>
      <c r="CA37" t="s">
        <v>12</v>
      </c>
      <c r="CB37" t="s">
        <v>12</v>
      </c>
      <c r="CC37" t="s">
        <v>12</v>
      </c>
      <c r="CD37" t="str" cm="1">
        <f t="array" aca="1" ref="CD37" ca="1">eConcatenar(A37:CB37,"|")</f>
        <v>X7UQaB3BERGx0Zb1|COM2020-2501|3|IMPERIAL DE LUJO |TABASCO|COMALCALCO|COMALCALCO|2020-10-15|12900|X|200|400|2|x|X|x|X|X|X|X|X|X|X|X|x|X|x|PEREZ|CHABLE|JESUS MANUEL|CASADO |X|X|CARRETERA COCOHITAL |IGNACIO ZARAGOZA TERCERA  |X|9331138516|CARMITA FLEITES DE LA CRUZ |BENEFICIARIO 2: ROXANA PEREZ FLEITE |x|RUTA 3 L|X|LUNES|x|x|X|X|X|DOMICILIO|4500|7500|x|x|1|2021-9-6|2020-9-27|X|x|X|x|x|IGNACIO ZARAGOZA TERCERA |X|0|x|12900|x|x|x|X|X|X|x|X|CARDENAS|X|x|x|x|x</v>
      </c>
    </row>
    <row r="38" spans="1:82" x14ac:dyDescent="0.25">
      <c r="A38" t="s">
        <v>10009</v>
      </c>
      <c r="B38" t="s">
        <v>10010</v>
      </c>
      <c r="C38">
        <v>3</v>
      </c>
      <c r="D38" t="s">
        <v>4988</v>
      </c>
      <c r="E38" t="s">
        <v>2</v>
      </c>
      <c r="F38" t="s">
        <v>775</v>
      </c>
      <c r="G38" t="s">
        <v>775</v>
      </c>
      <c r="H38" t="s">
        <v>15897</v>
      </c>
      <c r="I38">
        <v>12900</v>
      </c>
      <c r="J38" t="s">
        <v>4</v>
      </c>
      <c r="K38">
        <v>200</v>
      </c>
      <c r="L38">
        <v>200</v>
      </c>
      <c r="M38">
        <v>1</v>
      </c>
      <c r="N38" t="s">
        <v>12</v>
      </c>
      <c r="O38" t="s">
        <v>4</v>
      </c>
      <c r="P38" t="s">
        <v>12</v>
      </c>
      <c r="Q38" t="s">
        <v>4</v>
      </c>
      <c r="R38" t="s">
        <v>4</v>
      </c>
      <c r="S38" t="s">
        <v>4</v>
      </c>
      <c r="T38" t="s">
        <v>4</v>
      </c>
      <c r="U38" t="s">
        <v>4</v>
      </c>
      <c r="V38" t="s">
        <v>4</v>
      </c>
      <c r="W38" t="s">
        <v>4</v>
      </c>
      <c r="X38" t="s">
        <v>4</v>
      </c>
      <c r="Y38" t="s">
        <v>12</v>
      </c>
      <c r="Z38" t="s">
        <v>4</v>
      </c>
      <c r="AA38" t="s">
        <v>12</v>
      </c>
      <c r="AB38" t="s">
        <v>4874</v>
      </c>
      <c r="AC38" t="s">
        <v>119</v>
      </c>
      <c r="AD38" t="s">
        <v>5537</v>
      </c>
      <c r="AE38" t="s">
        <v>4961</v>
      </c>
      <c r="AF38" t="s">
        <v>4</v>
      </c>
      <c r="AG38" t="s">
        <v>4</v>
      </c>
      <c r="AH38" t="s">
        <v>10011</v>
      </c>
      <c r="AI38" t="s">
        <v>4854</v>
      </c>
      <c r="AJ38" t="s">
        <v>5368</v>
      </c>
      <c r="AK38">
        <v>9331681120</v>
      </c>
      <c r="AL38" t="s">
        <v>10012</v>
      </c>
      <c r="AM38" t="s">
        <v>4</v>
      </c>
      <c r="AN38" t="s">
        <v>12</v>
      </c>
      <c r="AO38" t="s">
        <v>9828</v>
      </c>
      <c r="AP38" t="s">
        <v>4</v>
      </c>
      <c r="AQ38" t="s">
        <v>10</v>
      </c>
      <c r="AR38" t="s">
        <v>12</v>
      </c>
      <c r="AS38" t="s">
        <v>12</v>
      </c>
      <c r="AT38" t="s">
        <v>4</v>
      </c>
      <c r="AU38" t="s">
        <v>4</v>
      </c>
      <c r="AV38" t="s">
        <v>4</v>
      </c>
      <c r="AW38" t="s">
        <v>11</v>
      </c>
      <c r="AX38">
        <v>6100</v>
      </c>
      <c r="AY38">
        <v>6800</v>
      </c>
      <c r="AZ38" t="s">
        <v>12</v>
      </c>
      <c r="BA38" t="s">
        <v>12</v>
      </c>
      <c r="BB38" t="s">
        <v>4</v>
      </c>
      <c r="BC38" t="s">
        <v>9840</v>
      </c>
      <c r="BD38" t="s">
        <v>1237</v>
      </c>
      <c r="BE38" t="s">
        <v>4</v>
      </c>
      <c r="BF38" t="s">
        <v>12</v>
      </c>
      <c r="BG38" t="s">
        <v>4</v>
      </c>
      <c r="BH38" t="s">
        <v>12</v>
      </c>
      <c r="BI38" t="s">
        <v>12</v>
      </c>
      <c r="BJ38" t="s">
        <v>4854</v>
      </c>
      <c r="BK38" t="s">
        <v>4</v>
      </c>
      <c r="BL38">
        <v>1</v>
      </c>
      <c r="BM38" t="s">
        <v>12</v>
      </c>
      <c r="BN38">
        <v>12900</v>
      </c>
      <c r="BO38" t="s">
        <v>12</v>
      </c>
      <c r="BP38" t="s">
        <v>12</v>
      </c>
      <c r="BQ38" t="s">
        <v>12</v>
      </c>
      <c r="BR38" t="s">
        <v>4</v>
      </c>
      <c r="BS38" t="s">
        <v>4</v>
      </c>
      <c r="BT38" t="s">
        <v>4</v>
      </c>
      <c r="BU38" t="s">
        <v>12</v>
      </c>
      <c r="BV38" t="s">
        <v>4</v>
      </c>
      <c r="BW38" t="s">
        <v>3</v>
      </c>
      <c r="BX38" t="s">
        <v>4</v>
      </c>
      <c r="BY38" t="s">
        <v>12</v>
      </c>
      <c r="BZ38" t="s">
        <v>12</v>
      </c>
      <c r="CA38" t="s">
        <v>12</v>
      </c>
      <c r="CB38" t="s">
        <v>12</v>
      </c>
      <c r="CC38" t="s">
        <v>12</v>
      </c>
      <c r="CD38" t="str" cm="1">
        <f t="array" aca="1" ref="CD38" ca="1">eConcatenar(A38:CB38,"|")</f>
        <v>9CmFxSDhh7lgQ7ZL|COM2020-2383|3|IMPERIAL DE LUJO |TABASCO|COMALCALCO|COMALCALCO|2020-10-14|12900|X|200|200|1|x|X|x|X|X|X|X|X|X|X|X|x|X|x|IZQUIERDO |PEREZ|ALBA|SOLTERA |X|X|CARRETERA A CORINTO |MIGUEL HIDALGO |CARRETERA PINO SUAREZ|9331681120|MARIA DEL ROSARIO IZQUIERDO JIMENEZ |X|x|RUTA 3 L|X|LUNES|x|x|X|X|X|DOMICILIO|6100|6800|x|x|X|2021-8-30|2021-9-27|X|x|X|x|x|MIGUEL HIDALGO |X|1|x|12900|x|x|x|X|X|X|x|X|CARDENAS|X|x|x|x|x</v>
      </c>
    </row>
    <row r="39" spans="1:82" x14ac:dyDescent="0.25">
      <c r="A39" t="s">
        <v>10013</v>
      </c>
      <c r="B39" t="s">
        <v>10014</v>
      </c>
      <c r="C39">
        <v>3</v>
      </c>
      <c r="D39" t="s">
        <v>4988</v>
      </c>
      <c r="E39" t="s">
        <v>2</v>
      </c>
      <c r="F39" t="s">
        <v>775</v>
      </c>
      <c r="G39" t="s">
        <v>775</v>
      </c>
      <c r="H39" t="s">
        <v>15897</v>
      </c>
      <c r="I39">
        <v>12900</v>
      </c>
      <c r="J39" t="s">
        <v>4</v>
      </c>
      <c r="K39">
        <v>200</v>
      </c>
      <c r="L39">
        <v>200</v>
      </c>
      <c r="M39">
        <v>1</v>
      </c>
      <c r="N39" t="s">
        <v>12</v>
      </c>
      <c r="O39" t="s">
        <v>4</v>
      </c>
      <c r="P39" t="s">
        <v>12</v>
      </c>
      <c r="Q39" t="s">
        <v>4</v>
      </c>
      <c r="R39" t="s">
        <v>4</v>
      </c>
      <c r="S39" t="s">
        <v>4</v>
      </c>
      <c r="T39" t="s">
        <v>4</v>
      </c>
      <c r="U39" t="s">
        <v>4</v>
      </c>
      <c r="V39" t="s">
        <v>4</v>
      </c>
      <c r="W39" t="s">
        <v>4</v>
      </c>
      <c r="X39" t="s">
        <v>4</v>
      </c>
      <c r="Y39" t="s">
        <v>12</v>
      </c>
      <c r="Z39" t="s">
        <v>4</v>
      </c>
      <c r="AA39" t="s">
        <v>12</v>
      </c>
      <c r="AB39" t="s">
        <v>127</v>
      </c>
      <c r="AC39" t="s">
        <v>10015</v>
      </c>
      <c r="AD39" t="s">
        <v>10016</v>
      </c>
      <c r="AE39" t="s">
        <v>214</v>
      </c>
      <c r="AF39" t="s">
        <v>4</v>
      </c>
      <c r="AG39" t="s">
        <v>4</v>
      </c>
      <c r="AH39" t="s">
        <v>10017</v>
      </c>
      <c r="AI39" t="s">
        <v>4877</v>
      </c>
      <c r="AJ39" t="s">
        <v>4</v>
      </c>
      <c r="AK39">
        <v>9331179962</v>
      </c>
      <c r="AL39" t="s">
        <v>10018</v>
      </c>
      <c r="AM39" t="s">
        <v>10019</v>
      </c>
      <c r="AN39" t="s">
        <v>12</v>
      </c>
      <c r="AO39" t="s">
        <v>9828</v>
      </c>
      <c r="AP39" t="s">
        <v>4</v>
      </c>
      <c r="AQ39" t="s">
        <v>27</v>
      </c>
      <c r="AR39" t="s">
        <v>12</v>
      </c>
      <c r="AS39" t="s">
        <v>12</v>
      </c>
      <c r="AT39" t="s">
        <v>4</v>
      </c>
      <c r="AU39" t="s">
        <v>4</v>
      </c>
      <c r="AV39" t="s">
        <v>4</v>
      </c>
      <c r="AW39" t="s">
        <v>11</v>
      </c>
      <c r="AX39">
        <v>4100</v>
      </c>
      <c r="AY39">
        <v>8800</v>
      </c>
      <c r="AZ39" t="s">
        <v>12</v>
      </c>
      <c r="BA39" t="s">
        <v>12</v>
      </c>
      <c r="BB39">
        <v>2</v>
      </c>
      <c r="BC39" t="s">
        <v>1221</v>
      </c>
      <c r="BD39" t="s">
        <v>1235</v>
      </c>
      <c r="BE39" t="s">
        <v>4</v>
      </c>
      <c r="BF39" t="s">
        <v>12</v>
      </c>
      <c r="BG39" t="s">
        <v>4</v>
      </c>
      <c r="BH39" t="s">
        <v>12</v>
      </c>
      <c r="BI39" t="s">
        <v>12</v>
      </c>
      <c r="BJ39" t="s">
        <v>2174</v>
      </c>
      <c r="BK39" t="s">
        <v>4</v>
      </c>
      <c r="BL39">
        <v>0</v>
      </c>
      <c r="BM39" t="s">
        <v>12</v>
      </c>
      <c r="BN39">
        <v>12900</v>
      </c>
      <c r="BO39" t="s">
        <v>12</v>
      </c>
      <c r="BP39" t="s">
        <v>12</v>
      </c>
      <c r="BQ39" t="s">
        <v>12</v>
      </c>
      <c r="BR39" t="s">
        <v>4</v>
      </c>
      <c r="BS39" t="s">
        <v>4</v>
      </c>
      <c r="BT39" t="s">
        <v>4</v>
      </c>
      <c r="BU39" t="s">
        <v>12</v>
      </c>
      <c r="BV39" t="s">
        <v>4</v>
      </c>
      <c r="BW39" t="s">
        <v>3</v>
      </c>
      <c r="BX39" t="s">
        <v>4</v>
      </c>
      <c r="BY39" t="s">
        <v>12</v>
      </c>
      <c r="BZ39" t="s">
        <v>12</v>
      </c>
      <c r="CA39" t="s">
        <v>12</v>
      </c>
      <c r="CB39" t="s">
        <v>12</v>
      </c>
      <c r="CC39" t="s">
        <v>12</v>
      </c>
      <c r="CD39" t="str" cm="1">
        <f t="array" aca="1" ref="CD39" ca="1">eConcatenar(A39:CB39,"|")</f>
        <v>u4vUoQNA2xS8tTCs|COM2020-2380|3|IMPERIAL DE LUJO |TABASCO|COMALCALCO|COMALCALCO|2020-10-14|12900|X|200|200|1|x|X|x|X|X|X|X|X|X|X|X|x|X|x|RODRIGUEZ|BERNARDO |GUDALUPE |CASADO |X|X|PRONLOGACION ABASOLO NUEVA CREACION |VILLA TECOLUTILLA |X|9331179962|JORGE RUIZ CASTILLO RODRIGUEZ |BENEFICIARIO 2: LIBNY YUMEY CASTILLO RODRIGUEZ |x|RUTA 3 L|X|MARTES|x|x|X|X|X|DOMICILIO|4100|8800|x|x|2|2021-8-31|2021-9-28|X|x|X|x|x|VILLA TECOLUTILLA|X|0|x|12900|x|x|x|X|X|X|x|X|CARDENAS|X|x|x|x|x</v>
      </c>
    </row>
    <row r="40" spans="1:82" x14ac:dyDescent="0.25">
      <c r="A40" t="s">
        <v>10020</v>
      </c>
      <c r="B40" t="s">
        <v>10021</v>
      </c>
      <c r="C40">
        <v>3</v>
      </c>
      <c r="D40" t="s">
        <v>5245</v>
      </c>
      <c r="E40" t="s">
        <v>2</v>
      </c>
      <c r="F40" t="s">
        <v>775</v>
      </c>
      <c r="G40" t="s">
        <v>775</v>
      </c>
      <c r="H40" t="s">
        <v>10956</v>
      </c>
      <c r="I40">
        <v>31500</v>
      </c>
      <c r="J40" t="s">
        <v>4</v>
      </c>
      <c r="K40">
        <v>400</v>
      </c>
      <c r="L40">
        <v>400</v>
      </c>
      <c r="M40">
        <v>2</v>
      </c>
      <c r="N40" t="s">
        <v>12</v>
      </c>
      <c r="O40" t="s">
        <v>4</v>
      </c>
      <c r="P40" t="s">
        <v>12</v>
      </c>
      <c r="Q40" t="s">
        <v>4</v>
      </c>
      <c r="R40" t="s">
        <v>4</v>
      </c>
      <c r="S40" t="s">
        <v>4</v>
      </c>
      <c r="T40" t="s">
        <v>4</v>
      </c>
      <c r="U40" t="s">
        <v>4</v>
      </c>
      <c r="V40" t="s">
        <v>4</v>
      </c>
      <c r="W40" t="s">
        <v>4</v>
      </c>
      <c r="X40" t="s">
        <v>4</v>
      </c>
      <c r="Y40" t="s">
        <v>12</v>
      </c>
      <c r="Z40" t="s">
        <v>4</v>
      </c>
      <c r="AA40" t="s">
        <v>12</v>
      </c>
      <c r="AB40" t="s">
        <v>127</v>
      </c>
      <c r="AC40" t="s">
        <v>10015</v>
      </c>
      <c r="AD40" t="s">
        <v>10022</v>
      </c>
      <c r="AE40" t="s">
        <v>30</v>
      </c>
      <c r="AF40" t="s">
        <v>4</v>
      </c>
      <c r="AG40" t="s">
        <v>4</v>
      </c>
      <c r="AH40" t="s">
        <v>10023</v>
      </c>
      <c r="AI40" t="s">
        <v>873</v>
      </c>
      <c r="AJ40" t="s">
        <v>4</v>
      </c>
      <c r="AK40">
        <v>9931152227</v>
      </c>
      <c r="AL40" t="s">
        <v>10024</v>
      </c>
      <c r="AM40" t="s">
        <v>10025</v>
      </c>
      <c r="AN40" t="s">
        <v>12</v>
      </c>
      <c r="AO40" t="s">
        <v>9828</v>
      </c>
      <c r="AP40" t="s">
        <v>4</v>
      </c>
      <c r="AQ40" t="s">
        <v>10</v>
      </c>
      <c r="AR40" t="s">
        <v>12</v>
      </c>
      <c r="AS40" t="s">
        <v>12</v>
      </c>
      <c r="AT40" t="s">
        <v>4</v>
      </c>
      <c r="AU40" t="s">
        <v>4</v>
      </c>
      <c r="AV40" t="s">
        <v>4</v>
      </c>
      <c r="AW40" t="s">
        <v>11</v>
      </c>
      <c r="AX40">
        <v>7100</v>
      </c>
      <c r="AY40">
        <v>24400</v>
      </c>
      <c r="AZ40" t="s">
        <v>12</v>
      </c>
      <c r="BA40" t="s">
        <v>12</v>
      </c>
      <c r="BB40" t="s">
        <v>4</v>
      </c>
      <c r="BC40" t="s">
        <v>1220</v>
      </c>
      <c r="BD40" t="s">
        <v>1235</v>
      </c>
      <c r="BE40" t="s">
        <v>4</v>
      </c>
      <c r="BF40" t="s">
        <v>12</v>
      </c>
      <c r="BG40" t="s">
        <v>4</v>
      </c>
      <c r="BH40" t="s">
        <v>12</v>
      </c>
      <c r="BI40" t="s">
        <v>12</v>
      </c>
      <c r="BJ40" t="s">
        <v>873</v>
      </c>
      <c r="BK40" t="s">
        <v>4</v>
      </c>
      <c r="BL40">
        <v>1</v>
      </c>
      <c r="BM40" t="s">
        <v>12</v>
      </c>
      <c r="BN40">
        <v>31500</v>
      </c>
      <c r="BO40" t="s">
        <v>12</v>
      </c>
      <c r="BP40" t="s">
        <v>12</v>
      </c>
      <c r="BQ40" t="s">
        <v>12</v>
      </c>
      <c r="BR40" t="s">
        <v>4</v>
      </c>
      <c r="BS40" t="s">
        <v>4</v>
      </c>
      <c r="BT40" t="s">
        <v>4</v>
      </c>
      <c r="BU40" t="s">
        <v>12</v>
      </c>
      <c r="BV40" t="s">
        <v>4</v>
      </c>
      <c r="BW40" t="s">
        <v>3</v>
      </c>
      <c r="BX40" t="s">
        <v>4</v>
      </c>
      <c r="BY40" t="s">
        <v>12</v>
      </c>
      <c r="BZ40" t="s">
        <v>12</v>
      </c>
      <c r="CA40" t="s">
        <v>12</v>
      </c>
      <c r="CB40" t="s">
        <v>12</v>
      </c>
      <c r="CC40" t="s">
        <v>12</v>
      </c>
      <c r="CD40" t="str" cm="1">
        <f t="array" aca="1" ref="CD40" ca="1">eConcatenar(A40:CB40,"|")</f>
        <v>eDwbUEk0vGNpv40u|COM2020-2379|3|PRESIDENCIAL |TABASCO|COMALCALCO|COMALCALCO|2021-10-13|31500|X|400|400|2|x|X|x|X|X|X|X|X|X|X|X|x|X|x|RODRIGUEZ|BERNARDO |FRANCISCA |CASADA|X|X|CALLE VICENTE GUERRERO ESQUINA SANCHEZ MARMOL|TECOLUTILLA|X|9931152227|MARIO ALBERTO RODRIGUEZ BERNARDO |BENEFICIARIO 2: FILIBERTO ALCUDIA DE LA CRUZ |x|RUTA 3 L|X|LUNES|x|x|X|X|X|DOMICILIO|7100|24400|x|x|X|2021-8-2|2021-9-28|X|x|X|x|x|TECOLUTILLA|X|1|x|31500|x|x|x|X|X|X|x|X|CARDENAS|X|x|x|x|x</v>
      </c>
    </row>
    <row r="41" spans="1:82" x14ac:dyDescent="0.25">
      <c r="A41" t="s">
        <v>10026</v>
      </c>
      <c r="B41" t="s">
        <v>10027</v>
      </c>
      <c r="C41">
        <v>3</v>
      </c>
      <c r="D41" t="s">
        <v>4988</v>
      </c>
      <c r="E41" t="s">
        <v>2</v>
      </c>
      <c r="F41" t="s">
        <v>775</v>
      </c>
      <c r="G41" t="s">
        <v>775</v>
      </c>
      <c r="H41" t="s">
        <v>10956</v>
      </c>
      <c r="I41">
        <v>12900</v>
      </c>
      <c r="J41" t="s">
        <v>4</v>
      </c>
      <c r="K41">
        <v>200</v>
      </c>
      <c r="L41">
        <v>200</v>
      </c>
      <c r="M41">
        <v>1</v>
      </c>
      <c r="N41" t="s">
        <v>12</v>
      </c>
      <c r="O41" t="s">
        <v>4</v>
      </c>
      <c r="P41" t="s">
        <v>12</v>
      </c>
      <c r="Q41" t="s">
        <v>4</v>
      </c>
      <c r="R41" t="s">
        <v>4</v>
      </c>
      <c r="S41" t="s">
        <v>4</v>
      </c>
      <c r="T41" t="s">
        <v>4</v>
      </c>
      <c r="U41" t="s">
        <v>4</v>
      </c>
      <c r="V41" t="s">
        <v>4</v>
      </c>
      <c r="W41" t="s">
        <v>4</v>
      </c>
      <c r="X41" t="s">
        <v>4</v>
      </c>
      <c r="Y41" t="s">
        <v>12</v>
      </c>
      <c r="Z41" t="s">
        <v>4</v>
      </c>
      <c r="AA41" t="s">
        <v>12</v>
      </c>
      <c r="AB41" t="s">
        <v>10028</v>
      </c>
      <c r="AC41" t="s">
        <v>6</v>
      </c>
      <c r="AD41" t="s">
        <v>10029</v>
      </c>
      <c r="AE41" t="s">
        <v>4998</v>
      </c>
      <c r="AF41" t="s">
        <v>4</v>
      </c>
      <c r="AG41" t="s">
        <v>4</v>
      </c>
      <c r="AH41" t="s">
        <v>4930</v>
      </c>
      <c r="AI41" t="s">
        <v>2354</v>
      </c>
      <c r="AJ41" t="s">
        <v>4</v>
      </c>
      <c r="AK41">
        <v>9331391433</v>
      </c>
      <c r="AL41" t="s">
        <v>10030</v>
      </c>
      <c r="AM41" t="s">
        <v>10031</v>
      </c>
      <c r="AN41" t="s">
        <v>12</v>
      </c>
      <c r="AO41" t="s">
        <v>9828</v>
      </c>
      <c r="AP41" t="s">
        <v>4</v>
      </c>
      <c r="AQ41" t="s">
        <v>10</v>
      </c>
      <c r="AR41" t="s">
        <v>12</v>
      </c>
      <c r="AS41" t="s">
        <v>12</v>
      </c>
      <c r="AT41" t="s">
        <v>4</v>
      </c>
      <c r="AU41" t="s">
        <v>4</v>
      </c>
      <c r="AV41" t="s">
        <v>4</v>
      </c>
      <c r="AW41" t="s">
        <v>11</v>
      </c>
      <c r="AX41">
        <v>4000</v>
      </c>
      <c r="AY41">
        <v>8900</v>
      </c>
      <c r="AZ41" t="s">
        <v>12</v>
      </c>
      <c r="BA41" t="s">
        <v>12</v>
      </c>
      <c r="BB41">
        <v>1</v>
      </c>
      <c r="BC41" t="s">
        <v>10032</v>
      </c>
      <c r="BD41" t="s">
        <v>1237</v>
      </c>
      <c r="BE41" t="s">
        <v>4</v>
      </c>
      <c r="BF41" t="s">
        <v>12</v>
      </c>
      <c r="BG41" t="s">
        <v>4</v>
      </c>
      <c r="BH41" t="s">
        <v>12</v>
      </c>
      <c r="BI41" t="s">
        <v>12</v>
      </c>
      <c r="BJ41" t="s">
        <v>2354</v>
      </c>
      <c r="BK41" t="s">
        <v>4</v>
      </c>
      <c r="BL41">
        <v>0</v>
      </c>
      <c r="BM41" t="s">
        <v>12</v>
      </c>
      <c r="BN41">
        <v>12900</v>
      </c>
      <c r="BO41" t="s">
        <v>12</v>
      </c>
      <c r="BP41" t="s">
        <v>12</v>
      </c>
      <c r="BQ41" t="s">
        <v>12</v>
      </c>
      <c r="BR41" t="s">
        <v>4</v>
      </c>
      <c r="BS41" t="s">
        <v>4</v>
      </c>
      <c r="BT41" t="s">
        <v>4</v>
      </c>
      <c r="BU41" t="s">
        <v>12</v>
      </c>
      <c r="BV41" t="s">
        <v>4</v>
      </c>
      <c r="BW41" t="s">
        <v>3</v>
      </c>
      <c r="BX41" t="s">
        <v>4</v>
      </c>
      <c r="BY41" t="s">
        <v>12</v>
      </c>
      <c r="BZ41" t="s">
        <v>12</v>
      </c>
      <c r="CA41" t="s">
        <v>12</v>
      </c>
      <c r="CB41" t="s">
        <v>12</v>
      </c>
      <c r="CC41" t="s">
        <v>12</v>
      </c>
      <c r="CD41" t="str" cm="1">
        <f t="array" aca="1" ref="CD41" ca="1">eConcatenar(A41:CB41,"|")</f>
        <v>UHfauUkRBOF2rkNN|COM2020-2369|3|IMPERIAL DE LUJO |TABASCO|COMALCALCO|COMALCALCO|2021-10-13|12900|X|200|200|1|x|X|x|X|X|X|X|X|X|X|X|x|X|x|ALVARADO |DE LA CRUZ|ELVIN ALEXIS |SOLTERO |X|X|CARRETERA COCOHITAL |IGNACIO ZARAGOZA SEGUNDA SECCION |X|9331391433|ANALLIBY ALVARADO DE LA CRUZ |BENEFICIARIO 2: SEYDI EDITH ALVARADO DE LA CRUZ |x|RUTA 3 L|X|LUNES|x|x|X|X|X|DOMICILIO|4000|8900|x|x|1|2020-8-30|2021-9-27|X|x|X|x|x|IGNACIO ZARAGOZA SEGUNDA SECCION |X|0|x|12900|x|x|x|X|X|X|x|X|CARDENAS|X|x|x|x|x</v>
      </c>
    </row>
    <row r="42" spans="1:82" x14ac:dyDescent="0.25">
      <c r="A42" t="s">
        <v>10033</v>
      </c>
      <c r="B42" t="s">
        <v>10034</v>
      </c>
      <c r="C42">
        <v>3</v>
      </c>
      <c r="D42" t="s">
        <v>4988</v>
      </c>
      <c r="E42" t="s">
        <v>2</v>
      </c>
      <c r="F42" t="s">
        <v>775</v>
      </c>
      <c r="G42" t="s">
        <v>775</v>
      </c>
      <c r="H42" t="s">
        <v>15898</v>
      </c>
      <c r="I42">
        <v>12900</v>
      </c>
      <c r="J42" t="s">
        <v>4</v>
      </c>
      <c r="K42">
        <v>200</v>
      </c>
      <c r="L42">
        <v>200</v>
      </c>
      <c r="M42">
        <v>1</v>
      </c>
      <c r="N42" t="s">
        <v>12</v>
      </c>
      <c r="O42" t="s">
        <v>4</v>
      </c>
      <c r="P42" t="s">
        <v>12</v>
      </c>
      <c r="Q42" t="s">
        <v>4</v>
      </c>
      <c r="R42" t="s">
        <v>4</v>
      </c>
      <c r="S42" t="s">
        <v>4</v>
      </c>
      <c r="T42" t="s">
        <v>4</v>
      </c>
      <c r="U42" t="s">
        <v>4</v>
      </c>
      <c r="V42" t="s">
        <v>4</v>
      </c>
      <c r="W42" t="s">
        <v>4</v>
      </c>
      <c r="X42" t="s">
        <v>4</v>
      </c>
      <c r="Y42" t="s">
        <v>12</v>
      </c>
      <c r="Z42" t="s">
        <v>4</v>
      </c>
      <c r="AA42" t="s">
        <v>12</v>
      </c>
      <c r="AB42" t="s">
        <v>797</v>
      </c>
      <c r="AC42" t="s">
        <v>10035</v>
      </c>
      <c r="AD42" t="s">
        <v>4912</v>
      </c>
      <c r="AE42" t="s">
        <v>214</v>
      </c>
      <c r="AF42" t="s">
        <v>4</v>
      </c>
      <c r="AG42" t="s">
        <v>4</v>
      </c>
      <c r="AH42" t="s">
        <v>4930</v>
      </c>
      <c r="AI42" t="s">
        <v>2354</v>
      </c>
      <c r="AJ42" t="s">
        <v>4</v>
      </c>
      <c r="AK42">
        <v>9331244443</v>
      </c>
      <c r="AL42" t="s">
        <v>10036</v>
      </c>
      <c r="AM42" t="s">
        <v>10037</v>
      </c>
      <c r="AN42" t="s">
        <v>12</v>
      </c>
      <c r="AO42" t="s">
        <v>9828</v>
      </c>
      <c r="AP42" t="s">
        <v>4</v>
      </c>
      <c r="AQ42" t="s">
        <v>10</v>
      </c>
      <c r="AR42" t="s">
        <v>12</v>
      </c>
      <c r="AS42" t="s">
        <v>12</v>
      </c>
      <c r="AT42" t="s">
        <v>4</v>
      </c>
      <c r="AU42" t="s">
        <v>4</v>
      </c>
      <c r="AV42" t="s">
        <v>4</v>
      </c>
      <c r="AW42" t="s">
        <v>11</v>
      </c>
      <c r="AX42">
        <v>4400</v>
      </c>
      <c r="AY42">
        <v>8500</v>
      </c>
      <c r="AZ42" t="s">
        <v>12</v>
      </c>
      <c r="BA42" t="s">
        <v>12</v>
      </c>
      <c r="BB42">
        <v>1</v>
      </c>
      <c r="BC42" t="s">
        <v>9840</v>
      </c>
      <c r="BD42" t="s">
        <v>1237</v>
      </c>
      <c r="BE42" t="s">
        <v>4</v>
      </c>
      <c r="BF42" t="s">
        <v>12</v>
      </c>
      <c r="BG42" t="s">
        <v>4</v>
      </c>
      <c r="BH42" t="s">
        <v>12</v>
      </c>
      <c r="BI42" t="s">
        <v>12</v>
      </c>
      <c r="BJ42" t="s">
        <v>2354</v>
      </c>
      <c r="BK42" t="s">
        <v>4</v>
      </c>
      <c r="BL42">
        <v>0</v>
      </c>
      <c r="BM42" t="s">
        <v>12</v>
      </c>
      <c r="BN42">
        <v>12900</v>
      </c>
      <c r="BO42" t="s">
        <v>12</v>
      </c>
      <c r="BP42" t="s">
        <v>12</v>
      </c>
      <c r="BQ42" t="s">
        <v>12</v>
      </c>
      <c r="BR42" t="s">
        <v>4</v>
      </c>
      <c r="BS42" t="s">
        <v>4</v>
      </c>
      <c r="BT42" t="s">
        <v>4</v>
      </c>
      <c r="BU42" t="s">
        <v>12</v>
      </c>
      <c r="BV42" t="s">
        <v>4</v>
      </c>
      <c r="BW42" t="s">
        <v>3</v>
      </c>
      <c r="BX42" t="s">
        <v>4</v>
      </c>
      <c r="BY42" t="s">
        <v>12</v>
      </c>
      <c r="BZ42" t="s">
        <v>12</v>
      </c>
      <c r="CA42" t="s">
        <v>12</v>
      </c>
      <c r="CB42" t="s">
        <v>12</v>
      </c>
      <c r="CC42" t="s">
        <v>12</v>
      </c>
      <c r="CD42" t="str" cm="1">
        <f t="array" aca="1" ref="CD42" ca="1">eConcatenar(A42:CB42,"|")</f>
        <v>gYOioR9xwqi7yO73|COM2020-2366|3|IMPERIAL DE LUJO |TABASCO|COMALCALCO|COMALCALCO|2020-10-12|12900|X|200|200|1|x|X|x|X|X|X|X|X|X|X|X|x|X|x|GONZALEZ |SAMUDIO |ANTONIO |CASADO |X|X|CARRETERA COCOHITAL |IGNACIO ZARAGOZA SEGUNDA SECCION |X|9331244443|MARQUEZA DE LA CRUZ DIAZ|BENEFICIARIO 2: JESUS GONZALEZ DE LA CRUZ |x|RUTA 3 L|X|LUNES|x|x|X|X|X|DOMICILIO|4400|8500|x|x|1|2021-8-30|2021-9-27|X|x|X|x|x|IGNACIO ZARAGOZA SEGUNDA SECCION |X|0|x|12900|x|x|x|X|X|X|x|X|CARDENAS|X|x|x|x|x</v>
      </c>
    </row>
    <row r="43" spans="1:82" x14ac:dyDescent="0.25">
      <c r="A43" t="s">
        <v>10038</v>
      </c>
      <c r="B43" t="s">
        <v>10039</v>
      </c>
      <c r="C43">
        <v>3</v>
      </c>
      <c r="D43" t="s">
        <v>4988</v>
      </c>
      <c r="E43" t="s">
        <v>2</v>
      </c>
      <c r="F43" t="s">
        <v>775</v>
      </c>
      <c r="G43" t="s">
        <v>775</v>
      </c>
      <c r="H43" t="s">
        <v>15898</v>
      </c>
      <c r="I43">
        <v>12900</v>
      </c>
      <c r="J43" t="s">
        <v>4</v>
      </c>
      <c r="K43">
        <v>200</v>
      </c>
      <c r="L43">
        <v>200</v>
      </c>
      <c r="M43">
        <v>1</v>
      </c>
      <c r="N43" t="s">
        <v>12</v>
      </c>
      <c r="O43" t="s">
        <v>4</v>
      </c>
      <c r="P43" t="s">
        <v>12</v>
      </c>
      <c r="Q43" t="s">
        <v>4</v>
      </c>
      <c r="R43" t="s">
        <v>4</v>
      </c>
      <c r="S43" t="s">
        <v>4</v>
      </c>
      <c r="T43" t="s">
        <v>4</v>
      </c>
      <c r="U43" t="s">
        <v>4</v>
      </c>
      <c r="V43" t="s">
        <v>4</v>
      </c>
      <c r="W43" t="s">
        <v>4</v>
      </c>
      <c r="X43" t="s">
        <v>4</v>
      </c>
      <c r="Y43" t="s">
        <v>12</v>
      </c>
      <c r="Z43" t="s">
        <v>4</v>
      </c>
      <c r="AA43" t="s">
        <v>12</v>
      </c>
      <c r="AB43" t="s">
        <v>10040</v>
      </c>
      <c r="AC43" t="s">
        <v>6</v>
      </c>
      <c r="AD43" t="s">
        <v>10041</v>
      </c>
      <c r="AE43" t="s">
        <v>24</v>
      </c>
      <c r="AF43" t="s">
        <v>4</v>
      </c>
      <c r="AG43" t="s">
        <v>4</v>
      </c>
      <c r="AH43" t="s">
        <v>4930</v>
      </c>
      <c r="AI43" t="s">
        <v>5297</v>
      </c>
      <c r="AJ43" t="s">
        <v>4</v>
      </c>
      <c r="AK43">
        <v>9331345809</v>
      </c>
      <c r="AL43" t="s">
        <v>10042</v>
      </c>
      <c r="AM43" t="s">
        <v>10043</v>
      </c>
      <c r="AN43" t="s">
        <v>12</v>
      </c>
      <c r="AO43" t="s">
        <v>9828</v>
      </c>
      <c r="AP43" t="s">
        <v>4</v>
      </c>
      <c r="AQ43" t="s">
        <v>10</v>
      </c>
      <c r="AR43" t="s">
        <v>12</v>
      </c>
      <c r="AS43" t="s">
        <v>12</v>
      </c>
      <c r="AT43" t="s">
        <v>4</v>
      </c>
      <c r="AU43" t="s">
        <v>4</v>
      </c>
      <c r="AV43" t="s">
        <v>4</v>
      </c>
      <c r="AW43" t="s">
        <v>11</v>
      </c>
      <c r="AX43">
        <v>4000</v>
      </c>
      <c r="AY43">
        <v>8900</v>
      </c>
      <c r="AZ43" t="s">
        <v>12</v>
      </c>
      <c r="BA43" t="s">
        <v>12</v>
      </c>
      <c r="BB43">
        <v>3</v>
      </c>
      <c r="BC43" t="s">
        <v>9840</v>
      </c>
      <c r="BD43" t="s">
        <v>1237</v>
      </c>
      <c r="BE43" t="s">
        <v>4</v>
      </c>
      <c r="BF43" t="s">
        <v>12</v>
      </c>
      <c r="BG43" t="s">
        <v>4</v>
      </c>
      <c r="BH43" t="s">
        <v>12</v>
      </c>
      <c r="BI43" t="s">
        <v>12</v>
      </c>
      <c r="BJ43" t="s">
        <v>2354</v>
      </c>
      <c r="BK43" t="s">
        <v>4</v>
      </c>
      <c r="BL43">
        <v>1</v>
      </c>
      <c r="BM43" t="s">
        <v>12</v>
      </c>
      <c r="BN43">
        <v>12900</v>
      </c>
      <c r="BO43" t="s">
        <v>12</v>
      </c>
      <c r="BP43" t="s">
        <v>12</v>
      </c>
      <c r="BQ43" t="s">
        <v>12</v>
      </c>
      <c r="BR43" t="s">
        <v>4</v>
      </c>
      <c r="BS43" t="s">
        <v>4</v>
      </c>
      <c r="BT43" t="s">
        <v>4</v>
      </c>
      <c r="BU43" t="s">
        <v>12</v>
      </c>
      <c r="BV43" t="s">
        <v>4</v>
      </c>
      <c r="BW43" t="s">
        <v>3</v>
      </c>
      <c r="BX43" t="s">
        <v>4</v>
      </c>
      <c r="BY43" t="s">
        <v>12</v>
      </c>
      <c r="BZ43" t="s">
        <v>12</v>
      </c>
      <c r="CA43" t="s">
        <v>12</v>
      </c>
      <c r="CB43" t="s">
        <v>12</v>
      </c>
      <c r="CC43" t="s">
        <v>12</v>
      </c>
      <c r="CD43" t="str" cm="1">
        <f t="array" aca="1" ref="CD43" ca="1">eConcatenar(A43:CB43,"|")</f>
        <v>VQFwAGM6YkGdffrk|COM2020-2365|3|IMPERIAL DE LUJO |TABASCO|COMALCALCO|COMALCALCO|2020-10-12|12900|X|200|200|1|x|X|x|X|X|X|X|X|X|X|X|x|X|x|AGULAR |DE LA CRUZ|ERIKA|UNION LIBRE|X|X|CARRETERA COCOHITAL |IGNACIO ZARAGOZA SEGUNDA SECCION|X|9331345809|JOSE ALBERTO VALENZUELA LOPEZ |BENEFICIARIO 2: DIAMANTINA DE LA CRUZ RODRIGUEZ |x|RUTA 3 L|X|LUNES|x|x|X|X|X|DOMICILIO|4000|8900|x|x|3|2021-8-30|2021-9-27|X|x|X|x|x|IGNACIO ZARAGOZA SEGUNDA SECCION |X|1|x|12900|x|x|x|X|X|X|x|X|CARDENAS|X|x|x|x|x</v>
      </c>
    </row>
    <row r="44" spans="1:82" x14ac:dyDescent="0.25">
      <c r="A44" t="s">
        <v>10044</v>
      </c>
      <c r="B44" t="s">
        <v>10045</v>
      </c>
      <c r="C44">
        <v>3</v>
      </c>
      <c r="D44" t="s">
        <v>4988</v>
      </c>
      <c r="E44" t="s">
        <v>2</v>
      </c>
      <c r="F44" t="s">
        <v>775</v>
      </c>
      <c r="G44" t="s">
        <v>775</v>
      </c>
      <c r="H44" t="s">
        <v>15899</v>
      </c>
      <c r="I44">
        <v>12900</v>
      </c>
      <c r="J44" t="s">
        <v>4</v>
      </c>
      <c r="K44">
        <v>500</v>
      </c>
      <c r="L44">
        <v>100</v>
      </c>
      <c r="M44">
        <v>0</v>
      </c>
      <c r="N44" t="s">
        <v>12</v>
      </c>
      <c r="O44" t="s">
        <v>4</v>
      </c>
      <c r="P44" t="s">
        <v>12</v>
      </c>
      <c r="Q44" t="s">
        <v>4</v>
      </c>
      <c r="R44" t="s">
        <v>4</v>
      </c>
      <c r="S44" t="s">
        <v>4</v>
      </c>
      <c r="T44" t="s">
        <v>4</v>
      </c>
      <c r="U44" t="s">
        <v>4</v>
      </c>
      <c r="V44" t="s">
        <v>4</v>
      </c>
      <c r="W44" t="s">
        <v>4</v>
      </c>
      <c r="X44" t="s">
        <v>4</v>
      </c>
      <c r="Y44" t="s">
        <v>12</v>
      </c>
      <c r="Z44" t="s">
        <v>4</v>
      </c>
      <c r="AA44" t="s">
        <v>12</v>
      </c>
      <c r="AB44" t="s">
        <v>4874</v>
      </c>
      <c r="AC44" t="s">
        <v>10046</v>
      </c>
      <c r="AD44" t="s">
        <v>10047</v>
      </c>
      <c r="AE44" t="s">
        <v>4998</v>
      </c>
      <c r="AF44" t="s">
        <v>4</v>
      </c>
      <c r="AG44" t="s">
        <v>4</v>
      </c>
      <c r="AH44" t="s">
        <v>5264</v>
      </c>
      <c r="AI44" t="s">
        <v>4877</v>
      </c>
      <c r="AJ44" t="s">
        <v>4</v>
      </c>
      <c r="AK44">
        <v>9331048548</v>
      </c>
      <c r="AL44" t="s">
        <v>10048</v>
      </c>
      <c r="AM44" t="s">
        <v>10049</v>
      </c>
      <c r="AN44" t="s">
        <v>12</v>
      </c>
      <c r="AO44" t="s">
        <v>9828</v>
      </c>
      <c r="AP44" t="s">
        <v>4</v>
      </c>
      <c r="AQ44" t="s">
        <v>10</v>
      </c>
      <c r="AR44" t="s">
        <v>12</v>
      </c>
      <c r="AS44" t="s">
        <v>12</v>
      </c>
      <c r="AT44" t="s">
        <v>4</v>
      </c>
      <c r="AU44" t="s">
        <v>4</v>
      </c>
      <c r="AV44" t="s">
        <v>4</v>
      </c>
      <c r="AW44" t="s">
        <v>11</v>
      </c>
      <c r="AX44">
        <v>3400</v>
      </c>
      <c r="AY44">
        <v>9500</v>
      </c>
      <c r="AZ44" t="s">
        <v>12</v>
      </c>
      <c r="BA44" t="s">
        <v>12</v>
      </c>
      <c r="BB44">
        <v>1</v>
      </c>
      <c r="BC44" t="s">
        <v>1221</v>
      </c>
      <c r="BD44" t="s">
        <v>1235</v>
      </c>
      <c r="BE44" t="s">
        <v>4</v>
      </c>
      <c r="BF44" t="s">
        <v>12</v>
      </c>
      <c r="BG44" t="s">
        <v>4</v>
      </c>
      <c r="BH44" t="s">
        <v>12</v>
      </c>
      <c r="BI44" t="s">
        <v>12</v>
      </c>
      <c r="BJ44" t="s">
        <v>2174</v>
      </c>
      <c r="BK44" t="s">
        <v>4</v>
      </c>
      <c r="BL44">
        <v>0</v>
      </c>
      <c r="BM44" t="s">
        <v>12</v>
      </c>
      <c r="BN44">
        <v>12900</v>
      </c>
      <c r="BO44" t="s">
        <v>12</v>
      </c>
      <c r="BP44" t="s">
        <v>12</v>
      </c>
      <c r="BQ44" t="s">
        <v>12</v>
      </c>
      <c r="BR44" t="s">
        <v>4</v>
      </c>
      <c r="BS44" t="s">
        <v>4</v>
      </c>
      <c r="BT44" t="s">
        <v>4</v>
      </c>
      <c r="BU44" t="s">
        <v>12</v>
      </c>
      <c r="BV44" t="s">
        <v>4</v>
      </c>
      <c r="BW44" t="s">
        <v>3</v>
      </c>
      <c r="BX44" t="s">
        <v>4</v>
      </c>
      <c r="BY44" t="s">
        <v>12</v>
      </c>
      <c r="BZ44" t="s">
        <v>12</v>
      </c>
      <c r="CA44" t="s">
        <v>12</v>
      </c>
      <c r="CB44" t="s">
        <v>12</v>
      </c>
      <c r="CC44" t="s">
        <v>12</v>
      </c>
      <c r="CD44" t="str" cm="1">
        <f t="array" aca="1" ref="CD44" ca="1">eConcatenar(A44:CB44,"|")</f>
        <v>CWCVpxc6SPcG5qmT|COM2020-2351|3|IMPERIAL DE LUJO |TABASCO|COMALCALCO|COMALCALCO|2020-10-10|12900|X|500|100|0|x|X|x|X|X|X|X|X|X|X|X|x|X|x|IZQUIERDO |ESCUDERO |CANDIDO |SOLTERO |X|X|CARRETERA ALDAMA|VILLA TECOLUTILLA |X|9331048548|ROSALIA IZQUIERDO ALMEIDA |BENEFICIARIO 2: JOSE DEL CARMEN IZQUIERDO |x|RUTA 3 L|X|LUNES|x|x|X|X|X|DOMICILIO|3400|9500|x|x|1|2021-8-31|2021-9-28|X|x|X|x|x|VILLA TECOLUTILLA|X|0|x|12900|x|x|x|X|X|X|x|X|CARDENAS|X|x|x|x|x</v>
      </c>
    </row>
    <row r="45" spans="1:82" x14ac:dyDescent="0.25">
      <c r="A45" t="s">
        <v>10050</v>
      </c>
      <c r="B45" t="s">
        <v>10051</v>
      </c>
      <c r="C45">
        <v>3</v>
      </c>
      <c r="D45" t="s">
        <v>4988</v>
      </c>
      <c r="E45" t="s">
        <v>2</v>
      </c>
      <c r="F45" t="s">
        <v>775</v>
      </c>
      <c r="G45" t="s">
        <v>775</v>
      </c>
      <c r="H45" t="s">
        <v>15900</v>
      </c>
      <c r="I45">
        <v>12900</v>
      </c>
      <c r="J45" t="s">
        <v>4</v>
      </c>
      <c r="K45">
        <v>500</v>
      </c>
      <c r="L45">
        <v>200</v>
      </c>
      <c r="M45">
        <v>0</v>
      </c>
      <c r="N45" t="s">
        <v>12</v>
      </c>
      <c r="O45" t="s">
        <v>4</v>
      </c>
      <c r="P45" t="s">
        <v>12</v>
      </c>
      <c r="Q45" t="s">
        <v>4</v>
      </c>
      <c r="R45" t="s">
        <v>4</v>
      </c>
      <c r="S45" t="s">
        <v>4</v>
      </c>
      <c r="T45" t="s">
        <v>4</v>
      </c>
      <c r="U45" t="s">
        <v>4</v>
      </c>
      <c r="V45" t="s">
        <v>4</v>
      </c>
      <c r="W45" t="s">
        <v>4</v>
      </c>
      <c r="X45" t="s">
        <v>4</v>
      </c>
      <c r="Y45" t="s">
        <v>12</v>
      </c>
      <c r="Z45" t="s">
        <v>4</v>
      </c>
      <c r="AA45" t="s">
        <v>12</v>
      </c>
      <c r="AB45" t="s">
        <v>127</v>
      </c>
      <c r="AC45" t="s">
        <v>360</v>
      </c>
      <c r="AD45" t="s">
        <v>5116</v>
      </c>
      <c r="AE45" t="s">
        <v>63</v>
      </c>
      <c r="AF45" t="s">
        <v>4</v>
      </c>
      <c r="AG45" t="s">
        <v>4</v>
      </c>
      <c r="AH45" t="s">
        <v>10052</v>
      </c>
      <c r="AI45" t="s">
        <v>2174</v>
      </c>
      <c r="AJ45" t="s">
        <v>4</v>
      </c>
      <c r="AK45">
        <v>9331252873</v>
      </c>
      <c r="AL45" t="s">
        <v>10053</v>
      </c>
      <c r="AM45" t="s">
        <v>10054</v>
      </c>
      <c r="AN45" t="s">
        <v>12</v>
      </c>
      <c r="AO45" t="s">
        <v>9828</v>
      </c>
      <c r="AP45" t="s">
        <v>4</v>
      </c>
      <c r="AQ45" t="s">
        <v>27</v>
      </c>
      <c r="AR45" t="s">
        <v>12</v>
      </c>
      <c r="AS45" t="s">
        <v>12</v>
      </c>
      <c r="AT45" t="s">
        <v>4</v>
      </c>
      <c r="AU45" t="s">
        <v>4</v>
      </c>
      <c r="AV45" t="s">
        <v>4</v>
      </c>
      <c r="AW45" t="s">
        <v>11</v>
      </c>
      <c r="AX45">
        <v>3600</v>
      </c>
      <c r="AY45">
        <v>9300</v>
      </c>
      <c r="AZ45" t="s">
        <v>12</v>
      </c>
      <c r="BA45" t="s">
        <v>12</v>
      </c>
      <c r="BB45">
        <v>6</v>
      </c>
      <c r="BC45" t="s">
        <v>1221</v>
      </c>
      <c r="BD45" t="s">
        <v>1235</v>
      </c>
      <c r="BE45" t="s">
        <v>4</v>
      </c>
      <c r="BF45" t="s">
        <v>12</v>
      </c>
      <c r="BG45" t="s">
        <v>4</v>
      </c>
      <c r="BH45" t="s">
        <v>12</v>
      </c>
      <c r="BI45" t="s">
        <v>12</v>
      </c>
      <c r="BJ45" t="s">
        <v>2174</v>
      </c>
      <c r="BK45" t="s">
        <v>4</v>
      </c>
      <c r="BL45">
        <v>0</v>
      </c>
      <c r="BM45" t="s">
        <v>12</v>
      </c>
      <c r="BN45">
        <v>12900</v>
      </c>
      <c r="BO45" t="s">
        <v>12</v>
      </c>
      <c r="BP45" t="s">
        <v>12</v>
      </c>
      <c r="BQ45" t="s">
        <v>12</v>
      </c>
      <c r="BR45" t="s">
        <v>4</v>
      </c>
      <c r="BS45" t="s">
        <v>4</v>
      </c>
      <c r="BT45" t="s">
        <v>4</v>
      </c>
      <c r="BU45" t="s">
        <v>12</v>
      </c>
      <c r="BV45" t="s">
        <v>4</v>
      </c>
      <c r="BW45" t="s">
        <v>3</v>
      </c>
      <c r="BX45" t="s">
        <v>4</v>
      </c>
      <c r="BY45" t="s">
        <v>12</v>
      </c>
      <c r="BZ45" t="s">
        <v>12</v>
      </c>
      <c r="CA45" t="s">
        <v>12</v>
      </c>
      <c r="CB45" t="s">
        <v>12</v>
      </c>
      <c r="CC45" t="s">
        <v>12</v>
      </c>
      <c r="CD45" t="str" cm="1">
        <f t="array" aca="1" ref="CD45" ca="1">eConcatenar(A45:CB45,"|")</f>
        <v>L8OGEBbsR62WZ2v9|COM2020-2344|3|IMPERIAL DE LUJO |TABASCO|COMALCALCO|COMALCALCO|2020-10-09|12900|X|500|200|0|x|X|x|X|X|X|X|X|X|X|X|x|X|x|RODRIGUEZ|BROCA|ABRAHAM |CASADO|X|X|CALLE IGNACIO ZARAGOZA |VILLA TECOLUTILLA|X|9331252873|LADY RODRIGUEZ GARCIA |BENEFICIARIO 2: LUPITA RODRIGUEZ RODRIGUEZ |x|RUTA 3 L|X|MARTES|x|x|X|X|X|DOMICILIO|3600|9300|x|x|6|2021-8-31|2021-9-28|X|x|X|x|x|VILLA TECOLUTILLA|X|0|x|12900|x|x|x|X|X|X|x|X|CARDENAS|X|x|x|x|x</v>
      </c>
    </row>
    <row r="46" spans="1:82" x14ac:dyDescent="0.25">
      <c r="A46" t="s">
        <v>10055</v>
      </c>
      <c r="B46" t="s">
        <v>10056</v>
      </c>
      <c r="C46">
        <v>3</v>
      </c>
      <c r="D46" t="s">
        <v>4988</v>
      </c>
      <c r="E46" t="s">
        <v>2</v>
      </c>
      <c r="F46" t="s">
        <v>775</v>
      </c>
      <c r="G46" t="s">
        <v>775</v>
      </c>
      <c r="H46" t="s">
        <v>15901</v>
      </c>
      <c r="I46">
        <v>12900</v>
      </c>
      <c r="J46" t="s">
        <v>4</v>
      </c>
      <c r="K46">
        <v>200</v>
      </c>
      <c r="L46">
        <v>200</v>
      </c>
      <c r="M46">
        <v>1</v>
      </c>
      <c r="N46" t="s">
        <v>12</v>
      </c>
      <c r="O46" t="s">
        <v>4</v>
      </c>
      <c r="P46" t="s">
        <v>12</v>
      </c>
      <c r="Q46" t="s">
        <v>4</v>
      </c>
      <c r="R46" t="s">
        <v>4</v>
      </c>
      <c r="S46" t="s">
        <v>4</v>
      </c>
      <c r="T46" t="s">
        <v>4</v>
      </c>
      <c r="U46" t="s">
        <v>4</v>
      </c>
      <c r="V46" t="s">
        <v>4</v>
      </c>
      <c r="W46" t="s">
        <v>4</v>
      </c>
      <c r="X46" t="s">
        <v>4</v>
      </c>
      <c r="Y46" t="s">
        <v>12</v>
      </c>
      <c r="Z46" t="s">
        <v>4</v>
      </c>
      <c r="AA46" t="s">
        <v>12</v>
      </c>
      <c r="AB46" t="s">
        <v>738</v>
      </c>
      <c r="AC46" t="s">
        <v>5119</v>
      </c>
      <c r="AD46" t="s">
        <v>10057</v>
      </c>
      <c r="AE46" t="s">
        <v>51</v>
      </c>
      <c r="AF46" t="s">
        <v>4</v>
      </c>
      <c r="AG46" t="s">
        <v>4</v>
      </c>
      <c r="AH46" t="s">
        <v>10058</v>
      </c>
      <c r="AI46" t="s">
        <v>10059</v>
      </c>
      <c r="AJ46" t="s">
        <v>4</v>
      </c>
      <c r="AK46">
        <v>9333350132</v>
      </c>
      <c r="AL46" t="s">
        <v>10060</v>
      </c>
      <c r="AM46" t="s">
        <v>10061</v>
      </c>
      <c r="AN46" t="s">
        <v>12</v>
      </c>
      <c r="AO46" t="s">
        <v>9828</v>
      </c>
      <c r="AP46" t="s">
        <v>4</v>
      </c>
      <c r="AQ46" t="s">
        <v>10</v>
      </c>
      <c r="AR46" t="s">
        <v>12</v>
      </c>
      <c r="AS46" t="s">
        <v>12</v>
      </c>
      <c r="AT46" t="s">
        <v>4</v>
      </c>
      <c r="AU46" t="s">
        <v>4</v>
      </c>
      <c r="AV46" t="s">
        <v>4</v>
      </c>
      <c r="AW46" t="s">
        <v>11</v>
      </c>
      <c r="AX46">
        <v>4500</v>
      </c>
      <c r="AY46">
        <v>8400</v>
      </c>
      <c r="AZ46" t="s">
        <v>12</v>
      </c>
      <c r="BA46" t="s">
        <v>12</v>
      </c>
      <c r="BB46" t="s">
        <v>4</v>
      </c>
      <c r="BC46" t="s">
        <v>9840</v>
      </c>
      <c r="BD46" t="s">
        <v>1237</v>
      </c>
      <c r="BE46" t="s">
        <v>4</v>
      </c>
      <c r="BF46" t="s">
        <v>12</v>
      </c>
      <c r="BG46" t="s">
        <v>4</v>
      </c>
      <c r="BH46" t="s">
        <v>12</v>
      </c>
      <c r="BI46" t="s">
        <v>12</v>
      </c>
      <c r="BJ46" t="s">
        <v>10059</v>
      </c>
      <c r="BK46" t="s">
        <v>4</v>
      </c>
      <c r="BL46">
        <v>1</v>
      </c>
      <c r="BM46" t="s">
        <v>12</v>
      </c>
      <c r="BN46">
        <v>12900</v>
      </c>
      <c r="BO46" t="s">
        <v>12</v>
      </c>
      <c r="BP46" t="s">
        <v>12</v>
      </c>
      <c r="BQ46" t="s">
        <v>12</v>
      </c>
      <c r="BR46" t="s">
        <v>4</v>
      </c>
      <c r="BS46" t="s">
        <v>4</v>
      </c>
      <c r="BT46" t="s">
        <v>4</v>
      </c>
      <c r="BU46" t="s">
        <v>12</v>
      </c>
      <c r="BV46" t="s">
        <v>4</v>
      </c>
      <c r="BW46" t="s">
        <v>3</v>
      </c>
      <c r="BX46" t="s">
        <v>4</v>
      </c>
      <c r="BY46" t="s">
        <v>12</v>
      </c>
      <c r="BZ46" t="s">
        <v>12</v>
      </c>
      <c r="CA46" t="s">
        <v>12</v>
      </c>
      <c r="CB46" t="s">
        <v>12</v>
      </c>
      <c r="CC46" t="s">
        <v>12</v>
      </c>
      <c r="CD46" t="str" cm="1">
        <f t="array" aca="1" ref="CD46" ca="1">eConcatenar(A46:CB46,"|")</f>
        <v>RI5a7lOWu4bEgwM6|COM2020-2329|3|IMPERIAL DE LUJO |TABASCO|COMALCALCO|COMALCALCO|2020-10-07|12900|X|200|200|1|x|X|x|X|X|X|X|X|X|X|X|x|X|x|COLLADO|MADRIGAL |DELFINA|SOLTERA|X|X|CALLE MIGUEL HIDALGO NUMERO 100|TECOLUTILLA CENTRO |X|9333350132|MARIA DEL CARMEN COLLADO MADRIGAL |BENEFICIARIO 2: JORGE COLLADO MADRIGAL |x|RUTA 3 L|X|LUNES|x|x|X|X|X|DOMICILIO|4500|8400|x|x|X|2021-8-30|2021-9-27|X|x|X|x|x|TECOLUTILLA CENTRO |X|1|x|12900|x|x|x|X|X|X|x|X|CARDENAS|X|x|x|x|x</v>
      </c>
    </row>
    <row r="47" spans="1:82" x14ac:dyDescent="0.25">
      <c r="A47" t="s">
        <v>10062</v>
      </c>
      <c r="B47" t="s">
        <v>10063</v>
      </c>
      <c r="C47">
        <v>3</v>
      </c>
      <c r="D47" t="s">
        <v>4988</v>
      </c>
      <c r="E47" t="s">
        <v>2</v>
      </c>
      <c r="F47" t="s">
        <v>775</v>
      </c>
      <c r="G47" t="s">
        <v>775</v>
      </c>
      <c r="H47" t="s">
        <v>10600</v>
      </c>
      <c r="I47">
        <v>12900</v>
      </c>
      <c r="J47" t="s">
        <v>4</v>
      </c>
      <c r="K47">
        <v>200</v>
      </c>
      <c r="L47">
        <v>200</v>
      </c>
      <c r="M47">
        <v>1</v>
      </c>
      <c r="N47" t="s">
        <v>12</v>
      </c>
      <c r="O47" t="s">
        <v>4</v>
      </c>
      <c r="P47" t="s">
        <v>12</v>
      </c>
      <c r="Q47" t="s">
        <v>4</v>
      </c>
      <c r="R47" t="s">
        <v>4</v>
      </c>
      <c r="S47" t="s">
        <v>4</v>
      </c>
      <c r="T47" t="s">
        <v>4</v>
      </c>
      <c r="U47" t="s">
        <v>4</v>
      </c>
      <c r="V47" t="s">
        <v>4</v>
      </c>
      <c r="W47" t="s">
        <v>4</v>
      </c>
      <c r="X47" t="s">
        <v>4</v>
      </c>
      <c r="Y47" t="s">
        <v>12</v>
      </c>
      <c r="Z47" t="s">
        <v>4</v>
      </c>
      <c r="AA47" t="s">
        <v>12</v>
      </c>
      <c r="AB47" t="s">
        <v>10064</v>
      </c>
      <c r="AC47" t="s">
        <v>10065</v>
      </c>
      <c r="AD47" t="s">
        <v>9952</v>
      </c>
      <c r="AE47" t="s">
        <v>474</v>
      </c>
      <c r="AF47" t="s">
        <v>4</v>
      </c>
      <c r="AG47" t="s">
        <v>4</v>
      </c>
      <c r="AH47" t="s">
        <v>10066</v>
      </c>
      <c r="AI47" t="s">
        <v>4877</v>
      </c>
      <c r="AJ47" t="s">
        <v>10067</v>
      </c>
      <c r="AK47">
        <v>9331189103</v>
      </c>
      <c r="AL47" t="s">
        <v>10068</v>
      </c>
      <c r="AM47" t="s">
        <v>10069</v>
      </c>
      <c r="AN47" t="s">
        <v>12</v>
      </c>
      <c r="AO47" t="s">
        <v>9828</v>
      </c>
      <c r="AP47" t="s">
        <v>4</v>
      </c>
      <c r="AQ47" t="s">
        <v>27</v>
      </c>
      <c r="AR47" t="s">
        <v>12</v>
      </c>
      <c r="AS47" t="s">
        <v>12</v>
      </c>
      <c r="AT47" t="s">
        <v>4</v>
      </c>
      <c r="AU47" t="s">
        <v>4</v>
      </c>
      <c r="AV47" t="s">
        <v>4</v>
      </c>
      <c r="AW47" t="s">
        <v>11</v>
      </c>
      <c r="AX47">
        <v>4400</v>
      </c>
      <c r="AY47">
        <v>8500</v>
      </c>
      <c r="AZ47" t="s">
        <v>12</v>
      </c>
      <c r="BA47" t="s">
        <v>12</v>
      </c>
      <c r="BB47" t="s">
        <v>4</v>
      </c>
      <c r="BC47" t="s">
        <v>1221</v>
      </c>
      <c r="BD47" t="s">
        <v>1235</v>
      </c>
      <c r="BE47" t="s">
        <v>4</v>
      </c>
      <c r="BF47" t="s">
        <v>12</v>
      </c>
      <c r="BG47" t="s">
        <v>4</v>
      </c>
      <c r="BH47" t="s">
        <v>12</v>
      </c>
      <c r="BI47" t="s">
        <v>12</v>
      </c>
      <c r="BJ47" t="s">
        <v>2174</v>
      </c>
      <c r="BK47" t="s">
        <v>4</v>
      </c>
      <c r="BL47">
        <v>1</v>
      </c>
      <c r="BM47" t="s">
        <v>12</v>
      </c>
      <c r="BN47">
        <v>12900</v>
      </c>
      <c r="BO47" t="s">
        <v>12</v>
      </c>
      <c r="BP47" t="s">
        <v>12</v>
      </c>
      <c r="BQ47" t="s">
        <v>12</v>
      </c>
      <c r="BR47" t="s">
        <v>4</v>
      </c>
      <c r="BS47" t="s">
        <v>4</v>
      </c>
      <c r="BT47" t="s">
        <v>4</v>
      </c>
      <c r="BU47" t="s">
        <v>12</v>
      </c>
      <c r="BV47" t="s">
        <v>4</v>
      </c>
      <c r="BW47" t="s">
        <v>3</v>
      </c>
      <c r="BX47" t="s">
        <v>4</v>
      </c>
      <c r="BY47" t="s">
        <v>12</v>
      </c>
      <c r="BZ47" t="s">
        <v>12</v>
      </c>
      <c r="CA47" t="s">
        <v>12</v>
      </c>
      <c r="CB47" t="s">
        <v>12</v>
      </c>
      <c r="CC47" t="s">
        <v>12</v>
      </c>
      <c r="CD47" t="str" cm="1">
        <f t="array" aca="1" ref="CD47" ca="1">eConcatenar(A47:CB47,"|")</f>
        <v>JbdBEHvfEZHAeIWv|COM2020-2320|3|IMPERIAL DE LUJO |TABASCO|COMALCALCO|COMALCALCO|2021-10-06|12900|X|200|200|1|x|X|x|X|X|X|X|X|X|X|X|x|X|x|DE LOURDES|CALDERON |MARIA DE LA LUZ |CASADA |X|X|CALLE ZARAGOZA 505|VILLA TECOLUTILLA |ALDAMA Y NICOLAS BRAVO|9331189103|ANTONIO ROMERO PEREZ|BENEFICIARIO 2: MARIA MAGDALENA ROMERO PEREZ|x|RUTA 3 L|X|MARTES|x|x|X|X|X|DOMICILIO|4400|8500|x|x|X|2021-8-31|2021-9-28|X|x|X|x|x|VILLA TECOLUTILLA|X|1|x|12900|x|x|x|X|X|X|x|X|CARDENAS|X|x|x|x|x</v>
      </c>
    </row>
    <row r="48" spans="1:82" x14ac:dyDescent="0.25">
      <c r="A48" t="s">
        <v>10070</v>
      </c>
      <c r="B48" t="s">
        <v>10071</v>
      </c>
      <c r="C48">
        <v>3</v>
      </c>
      <c r="D48" t="s">
        <v>10072</v>
      </c>
      <c r="E48" t="s">
        <v>2</v>
      </c>
      <c r="F48" t="s">
        <v>775</v>
      </c>
      <c r="G48" t="s">
        <v>775</v>
      </c>
      <c r="H48" t="s">
        <v>15902</v>
      </c>
      <c r="I48">
        <v>31800</v>
      </c>
      <c r="J48" t="s">
        <v>4</v>
      </c>
      <c r="K48">
        <v>200</v>
      </c>
      <c r="L48">
        <v>800</v>
      </c>
      <c r="M48">
        <v>2</v>
      </c>
      <c r="N48" t="s">
        <v>12</v>
      </c>
      <c r="O48" t="s">
        <v>4</v>
      </c>
      <c r="P48" t="s">
        <v>12</v>
      </c>
      <c r="Q48" t="s">
        <v>4</v>
      </c>
      <c r="R48" t="s">
        <v>4</v>
      </c>
      <c r="S48" t="s">
        <v>4</v>
      </c>
      <c r="T48" t="s">
        <v>4</v>
      </c>
      <c r="U48" t="s">
        <v>4</v>
      </c>
      <c r="V48" t="s">
        <v>4</v>
      </c>
      <c r="W48" t="s">
        <v>4</v>
      </c>
      <c r="X48" t="s">
        <v>4</v>
      </c>
      <c r="Y48" t="s">
        <v>12</v>
      </c>
      <c r="Z48" t="s">
        <v>4</v>
      </c>
      <c r="AA48" t="s">
        <v>12</v>
      </c>
      <c r="AB48" t="s">
        <v>29</v>
      </c>
      <c r="AC48" t="s">
        <v>10073</v>
      </c>
      <c r="AD48" t="s">
        <v>10074</v>
      </c>
      <c r="AE48" t="s">
        <v>63</v>
      </c>
      <c r="AF48" t="s">
        <v>4</v>
      </c>
      <c r="AG48" t="s">
        <v>4</v>
      </c>
      <c r="AH48" t="s">
        <v>10075</v>
      </c>
      <c r="AI48" t="s">
        <v>2183</v>
      </c>
      <c r="AJ48" t="s">
        <v>4</v>
      </c>
      <c r="AK48">
        <v>9331550087</v>
      </c>
      <c r="AL48" t="s">
        <v>10076</v>
      </c>
      <c r="AM48" t="s">
        <v>10077</v>
      </c>
      <c r="AN48" t="s">
        <v>12</v>
      </c>
      <c r="AO48" t="s">
        <v>9828</v>
      </c>
      <c r="AP48" t="s">
        <v>4</v>
      </c>
      <c r="AQ48" t="s">
        <v>27</v>
      </c>
      <c r="AR48" t="s">
        <v>12</v>
      </c>
      <c r="AS48" t="s">
        <v>12</v>
      </c>
      <c r="AT48" t="s">
        <v>4</v>
      </c>
      <c r="AU48" t="s">
        <v>4</v>
      </c>
      <c r="AV48" t="s">
        <v>4</v>
      </c>
      <c r="AW48" t="s">
        <v>11</v>
      </c>
      <c r="AX48">
        <v>22050</v>
      </c>
      <c r="AY48">
        <v>9750</v>
      </c>
      <c r="AZ48" t="s">
        <v>12</v>
      </c>
      <c r="BA48" t="s">
        <v>12</v>
      </c>
      <c r="BB48">
        <v>6</v>
      </c>
      <c r="BC48" t="s">
        <v>1221</v>
      </c>
      <c r="BD48" t="s">
        <v>1235</v>
      </c>
      <c r="BE48" t="s">
        <v>4</v>
      </c>
      <c r="BF48" t="s">
        <v>12</v>
      </c>
      <c r="BG48" t="s">
        <v>4</v>
      </c>
      <c r="BH48" t="s">
        <v>12</v>
      </c>
      <c r="BI48" t="s">
        <v>12</v>
      </c>
      <c r="BJ48" t="s">
        <v>2183</v>
      </c>
      <c r="BK48" t="s">
        <v>4</v>
      </c>
      <c r="BL48">
        <v>0</v>
      </c>
      <c r="BM48" t="s">
        <v>12</v>
      </c>
      <c r="BN48">
        <v>31800</v>
      </c>
      <c r="BO48" t="s">
        <v>12</v>
      </c>
      <c r="BP48" t="s">
        <v>12</v>
      </c>
      <c r="BQ48" t="s">
        <v>12</v>
      </c>
      <c r="BR48" t="s">
        <v>4</v>
      </c>
      <c r="BS48" t="s">
        <v>4</v>
      </c>
      <c r="BT48" t="s">
        <v>4</v>
      </c>
      <c r="BU48" t="s">
        <v>12</v>
      </c>
      <c r="BV48" t="s">
        <v>4</v>
      </c>
      <c r="BW48" t="s">
        <v>3</v>
      </c>
      <c r="BX48" t="s">
        <v>4</v>
      </c>
      <c r="BY48" t="s">
        <v>12</v>
      </c>
      <c r="BZ48" t="s">
        <v>12</v>
      </c>
      <c r="CA48" t="s">
        <v>12</v>
      </c>
      <c r="CB48" t="s">
        <v>12</v>
      </c>
      <c r="CC48" t="s">
        <v>12</v>
      </c>
      <c r="CD48" t="str" cm="1">
        <f t="array" aca="1" ref="CD48" ca="1">eConcatenar(A48:CB48,"|")</f>
        <v>CJBSxFmuLHWoxgKo|COM2020-0313|3|CREMACION|TABASCO|COMALCALCO|COMALCALCO|2020-1-22|31800|X|200|800|2|x|X|x|X|X|X|X|X|X|X|X|x|X|x|CORDOVA|USCANGA|TEOFILIO|CASADO|X|X|CALLE OTTO WOLTER MANZANA 2 LOTE 14|SOLIDARIDAD|X|9331550087|ANGEL CORDOVA DE LA FUENTE |BENEFICIARIO 2: MANUELA CORDOVA OLAN |x|RUTA 3 L|X|MARTES|x|x|X|X|X|DOMICILIO|22050|9750|x|x|6|2021-8-31|2021-9-28|X|x|X|x|x|SOLIDARIDAD|X|0|x|31800|x|x|x|X|X|X|x|X|CARDENAS|X|x|x|x|x</v>
      </c>
    </row>
    <row r="49" spans="1:82" x14ac:dyDescent="0.25">
      <c r="A49" t="s">
        <v>10078</v>
      </c>
      <c r="B49" t="s">
        <v>10079</v>
      </c>
      <c r="C49">
        <v>3</v>
      </c>
      <c r="D49" t="s">
        <v>213</v>
      </c>
      <c r="E49" t="s">
        <v>2</v>
      </c>
      <c r="F49" t="s">
        <v>775</v>
      </c>
      <c r="G49" t="s">
        <v>775</v>
      </c>
      <c r="H49" t="s">
        <v>1195</v>
      </c>
      <c r="I49">
        <v>12900</v>
      </c>
      <c r="J49" t="s">
        <v>4</v>
      </c>
      <c r="K49">
        <v>200</v>
      </c>
      <c r="L49">
        <v>200</v>
      </c>
      <c r="M49">
        <v>0</v>
      </c>
      <c r="N49" t="s">
        <v>12</v>
      </c>
      <c r="O49" t="s">
        <v>4</v>
      </c>
      <c r="P49" t="s">
        <v>12</v>
      </c>
      <c r="Q49" t="s">
        <v>4</v>
      </c>
      <c r="R49" t="s">
        <v>4</v>
      </c>
      <c r="S49" t="s">
        <v>4</v>
      </c>
      <c r="T49" t="s">
        <v>4</v>
      </c>
      <c r="U49" t="s">
        <v>4</v>
      </c>
      <c r="V49" t="s">
        <v>4</v>
      </c>
      <c r="W49" t="s">
        <v>4</v>
      </c>
      <c r="X49" t="s">
        <v>4</v>
      </c>
      <c r="Y49" t="s">
        <v>12</v>
      </c>
      <c r="Z49" t="s">
        <v>4</v>
      </c>
      <c r="AA49" t="s">
        <v>12</v>
      </c>
      <c r="AB49" t="s">
        <v>322</v>
      </c>
      <c r="AC49" t="s">
        <v>10080</v>
      </c>
      <c r="AD49" t="s">
        <v>10081</v>
      </c>
      <c r="AE49" t="s">
        <v>4998</v>
      </c>
      <c r="AF49" t="s">
        <v>4</v>
      </c>
      <c r="AG49" t="s">
        <v>4</v>
      </c>
      <c r="AH49" t="s">
        <v>10082</v>
      </c>
      <c r="AI49" t="s">
        <v>10083</v>
      </c>
      <c r="AJ49" t="s">
        <v>4</v>
      </c>
      <c r="AK49">
        <v>9331730377</v>
      </c>
      <c r="AL49" t="s">
        <v>10084</v>
      </c>
      <c r="AM49" t="s">
        <v>10085</v>
      </c>
      <c r="AN49" t="s">
        <v>12</v>
      </c>
      <c r="AO49" t="s">
        <v>9828</v>
      </c>
      <c r="AP49" t="s">
        <v>4</v>
      </c>
      <c r="AQ49" t="s">
        <v>27</v>
      </c>
      <c r="AR49" t="s">
        <v>12</v>
      </c>
      <c r="AS49" t="s">
        <v>12</v>
      </c>
      <c r="AT49" t="s">
        <v>4</v>
      </c>
      <c r="AU49" t="s">
        <v>4</v>
      </c>
      <c r="AV49" t="s">
        <v>4</v>
      </c>
      <c r="AW49" t="s">
        <v>11</v>
      </c>
      <c r="AX49">
        <v>6600</v>
      </c>
      <c r="AY49">
        <v>6300</v>
      </c>
      <c r="AZ49" t="s">
        <v>12</v>
      </c>
      <c r="BA49" t="s">
        <v>12</v>
      </c>
      <c r="BB49" t="s">
        <v>4</v>
      </c>
      <c r="BC49" t="s">
        <v>1221</v>
      </c>
      <c r="BD49" t="s">
        <v>1235</v>
      </c>
      <c r="BE49" t="s">
        <v>4</v>
      </c>
      <c r="BF49" t="s">
        <v>12</v>
      </c>
      <c r="BG49" t="s">
        <v>4</v>
      </c>
      <c r="BH49" t="s">
        <v>12</v>
      </c>
      <c r="BI49" t="s">
        <v>12</v>
      </c>
      <c r="BJ49" t="s">
        <v>10083</v>
      </c>
      <c r="BK49" t="s">
        <v>4</v>
      </c>
      <c r="BL49">
        <v>0</v>
      </c>
      <c r="BM49" t="s">
        <v>12</v>
      </c>
      <c r="BN49">
        <v>12900</v>
      </c>
      <c r="BO49" t="s">
        <v>12</v>
      </c>
      <c r="BP49" t="s">
        <v>12</v>
      </c>
      <c r="BQ49" t="s">
        <v>12</v>
      </c>
      <c r="BR49" t="s">
        <v>4</v>
      </c>
      <c r="BS49" t="s">
        <v>4</v>
      </c>
      <c r="BT49" t="s">
        <v>4</v>
      </c>
      <c r="BU49" t="s">
        <v>12</v>
      </c>
      <c r="BV49" t="s">
        <v>4</v>
      </c>
      <c r="BW49" t="s">
        <v>3</v>
      </c>
      <c r="BX49" t="s">
        <v>4</v>
      </c>
      <c r="BY49" t="s">
        <v>12</v>
      </c>
      <c r="BZ49" t="s">
        <v>12</v>
      </c>
      <c r="CA49" t="s">
        <v>12</v>
      </c>
      <c r="CB49" t="s">
        <v>12</v>
      </c>
      <c r="CC49" t="s">
        <v>12</v>
      </c>
      <c r="CD49" t="str" cm="1">
        <f t="array" aca="1" ref="CD49" ca="1">eConcatenar(A49:CB49,"|")</f>
        <v>Fm8N6qiar45aSTY9|COM2020-0311|3|ECONOLINE|TABASCO|COMALCALCO|COMALCALCO|2020-1-21|12900|X|200|200|0|x|X|x|X|X|X|X|X|X|X|X|x|X|x|ARIAS|ALCURDIA|LUIS GERARDO |SOLTERO |X|X|ENTRADA AL MANGO |LA ISLA MIGUEL HIDALGO |X|9331730377|GLORIA ALCUDIA ALCUDIA |BENEFICIARIO 2: YENY ARIAS ALCUDIA |x|RUTA 3 L|X|MARTES|x|x|X|X|X|DOMICILIO|6600|6300|x|x|X|2021-8-31|2021-9-28|X|x|X|x|x|LA ISLA MIGUEL HIDALGO |X|0|x|12900|x|x|x|X|X|X|x|X|CARDENAS|X|x|x|x|x</v>
      </c>
    </row>
    <row r="50" spans="1:82" x14ac:dyDescent="0.25">
      <c r="A50" t="s">
        <v>10086</v>
      </c>
      <c r="B50" t="s">
        <v>10087</v>
      </c>
      <c r="C50">
        <v>3</v>
      </c>
      <c r="D50" t="s">
        <v>413</v>
      </c>
      <c r="E50" t="s">
        <v>396</v>
      </c>
      <c r="F50" t="s">
        <v>4959</v>
      </c>
      <c r="G50" t="s">
        <v>4959</v>
      </c>
      <c r="H50" t="s">
        <v>1190</v>
      </c>
      <c r="I50">
        <v>14800</v>
      </c>
      <c r="J50" t="s">
        <v>4</v>
      </c>
      <c r="K50" s="3" t="s">
        <v>4</v>
      </c>
      <c r="L50">
        <v>100</v>
      </c>
      <c r="M50">
        <v>0</v>
      </c>
      <c r="N50" t="s">
        <v>12</v>
      </c>
      <c r="O50" t="s">
        <v>4</v>
      </c>
      <c r="P50" t="s">
        <v>12</v>
      </c>
      <c r="Q50" t="s">
        <v>4</v>
      </c>
      <c r="R50" t="s">
        <v>4</v>
      </c>
      <c r="S50" t="s">
        <v>4</v>
      </c>
      <c r="T50" t="s">
        <v>4</v>
      </c>
      <c r="U50" t="s">
        <v>4</v>
      </c>
      <c r="V50" t="s">
        <v>4</v>
      </c>
      <c r="W50" t="s">
        <v>4</v>
      </c>
      <c r="X50" t="s">
        <v>4</v>
      </c>
      <c r="Y50" t="s">
        <v>12</v>
      </c>
      <c r="Z50" t="s">
        <v>4</v>
      </c>
      <c r="AA50" t="s">
        <v>12</v>
      </c>
      <c r="AB50" t="s">
        <v>5111</v>
      </c>
      <c r="AC50" t="s">
        <v>473</v>
      </c>
      <c r="AD50" t="s">
        <v>10088</v>
      </c>
      <c r="AE50" t="s">
        <v>214</v>
      </c>
      <c r="AF50" s="1" t="s">
        <v>4</v>
      </c>
      <c r="AG50" t="s">
        <v>4</v>
      </c>
      <c r="AH50" t="s">
        <v>4937</v>
      </c>
      <c r="AI50" t="s">
        <v>2377</v>
      </c>
      <c r="AJ50" t="s">
        <v>4</v>
      </c>
      <c r="AK50">
        <v>9333274209</v>
      </c>
      <c r="AL50" t="s">
        <v>10089</v>
      </c>
      <c r="AM50" t="s">
        <v>10090</v>
      </c>
      <c r="AN50" t="s">
        <v>12</v>
      </c>
      <c r="AO50" t="s">
        <v>10091</v>
      </c>
      <c r="AP50" t="s">
        <v>4</v>
      </c>
      <c r="AQ50" t="s">
        <v>10092</v>
      </c>
      <c r="AR50" t="s">
        <v>12</v>
      </c>
      <c r="AS50" t="s">
        <v>12</v>
      </c>
      <c r="AT50" t="s">
        <v>4</v>
      </c>
      <c r="AU50" t="s">
        <v>4</v>
      </c>
      <c r="AV50" t="s">
        <v>4</v>
      </c>
      <c r="AW50" t="s">
        <v>332</v>
      </c>
      <c r="AX50">
        <v>500</v>
      </c>
      <c r="AY50">
        <v>14300</v>
      </c>
      <c r="AZ50" t="s">
        <v>12</v>
      </c>
      <c r="BA50" t="s">
        <v>12</v>
      </c>
      <c r="BB50" t="s">
        <v>4</v>
      </c>
      <c r="BC50" t="s">
        <v>1225</v>
      </c>
      <c r="BD50" t="s">
        <v>1232</v>
      </c>
      <c r="BE50" s="1" t="s">
        <v>4</v>
      </c>
      <c r="BF50" t="s">
        <v>12</v>
      </c>
      <c r="BG50" t="s">
        <v>4</v>
      </c>
      <c r="BH50" t="s">
        <v>12</v>
      </c>
      <c r="BI50" t="s">
        <v>4</v>
      </c>
      <c r="BJ50" t="s">
        <v>2377</v>
      </c>
      <c r="BK50" t="s">
        <v>4</v>
      </c>
      <c r="BL50">
        <v>1</v>
      </c>
      <c r="BM50" s="2" t="s">
        <v>12</v>
      </c>
      <c r="BN50">
        <v>14800</v>
      </c>
      <c r="BO50" t="s">
        <v>12</v>
      </c>
      <c r="BP50" t="s">
        <v>12</v>
      </c>
      <c r="BQ50" t="s">
        <v>12</v>
      </c>
      <c r="BR50" t="s">
        <v>4</v>
      </c>
      <c r="BS50" t="s">
        <v>4</v>
      </c>
      <c r="BT50" t="s">
        <v>4</v>
      </c>
      <c r="BU50" t="s">
        <v>12</v>
      </c>
      <c r="BV50" t="s">
        <v>4</v>
      </c>
      <c r="BW50" t="s">
        <v>330</v>
      </c>
      <c r="BX50" t="s">
        <v>4</v>
      </c>
      <c r="BY50" t="s">
        <v>12</v>
      </c>
      <c r="BZ50" t="s">
        <v>12</v>
      </c>
      <c r="CA50" t="s">
        <v>12</v>
      </c>
      <c r="CB50" t="s">
        <v>12</v>
      </c>
      <c r="CC50" t="s">
        <v>12</v>
      </c>
      <c r="CD50" t="str" cm="1">
        <f t="array" aca="1" ref="CD50" ca="1">eConcatenar(A50:CB50,"|")</f>
        <v>cudGhL8qS1KQ7Je0|COM 2021-2730|3|MEMORIAL |TABASCO |COMALCALCO |COMALCALCO |2021-6-24|14800|X|X|100|0|x|X|x|X|X|X|X|X|X|X|X|x|X|x|DE LOS SANTOS |PEREZ |FERNANDO |CASADO |X|X|CARRETERA PRINCIPAL SIN NUMERO |GREGORIO MENDEZ PRIMERA SECCION |X|9333274209|IMELDA TEOFINI GONZALEZ |BENEFICIARIO 2: SELENE GONZALEZ TEOFANI |x|RUTA 3 L |X|LUNES |x|x|X|X|X|DOMICILIO |500|14300|x|x|X|2021-9-13|2021-9-20|X|x|X|x|X|GREGORIO MENDEZ PRIMERA SECCION |X|1|x|14800|x|x|x|X|X|X|x|X|CARDENAS |X|x|x|x|x</v>
      </c>
    </row>
    <row r="51" spans="1:82" x14ac:dyDescent="0.25">
      <c r="A51" t="s">
        <v>10093</v>
      </c>
      <c r="B51" t="s">
        <v>10094</v>
      </c>
      <c r="C51">
        <v>3</v>
      </c>
      <c r="D51" t="s">
        <v>4958</v>
      </c>
      <c r="E51" t="s">
        <v>396</v>
      </c>
      <c r="F51" t="s">
        <v>4959</v>
      </c>
      <c r="G51" t="s">
        <v>4959</v>
      </c>
      <c r="H51" t="s">
        <v>15903</v>
      </c>
      <c r="I51">
        <v>19800</v>
      </c>
      <c r="J51" t="s">
        <v>4</v>
      </c>
      <c r="K51" s="3" t="s">
        <v>4</v>
      </c>
      <c r="L51">
        <v>100</v>
      </c>
      <c r="M51">
        <v>0</v>
      </c>
      <c r="N51" t="s">
        <v>12</v>
      </c>
      <c r="O51" t="s">
        <v>4</v>
      </c>
      <c r="P51" t="s">
        <v>12</v>
      </c>
      <c r="Q51" t="s">
        <v>4</v>
      </c>
      <c r="R51" t="s">
        <v>4</v>
      </c>
      <c r="S51" t="s">
        <v>4</v>
      </c>
      <c r="T51" t="s">
        <v>4</v>
      </c>
      <c r="U51" t="s">
        <v>4</v>
      </c>
      <c r="V51" t="s">
        <v>4</v>
      </c>
      <c r="W51" t="s">
        <v>4</v>
      </c>
      <c r="X51" t="s">
        <v>4</v>
      </c>
      <c r="Y51" t="s">
        <v>12</v>
      </c>
      <c r="Z51" t="s">
        <v>4</v>
      </c>
      <c r="AA51" t="s">
        <v>12</v>
      </c>
      <c r="AB51" t="s">
        <v>10095</v>
      </c>
      <c r="AC51" t="s">
        <v>342</v>
      </c>
      <c r="AD51" t="s">
        <v>10096</v>
      </c>
      <c r="AE51" t="s">
        <v>30</v>
      </c>
      <c r="AF51" t="s">
        <v>4</v>
      </c>
      <c r="AG51" t="s">
        <v>4</v>
      </c>
      <c r="AH51" t="s">
        <v>4937</v>
      </c>
      <c r="AI51" t="s">
        <v>2377</v>
      </c>
      <c r="AJ51" t="s">
        <v>4</v>
      </c>
      <c r="AK51">
        <v>9331563170</v>
      </c>
      <c r="AL51" t="s">
        <v>10097</v>
      </c>
      <c r="AM51" t="s">
        <v>10098</v>
      </c>
      <c r="AN51" t="s">
        <v>12</v>
      </c>
      <c r="AO51" t="s">
        <v>10091</v>
      </c>
      <c r="AP51" t="s">
        <v>4</v>
      </c>
      <c r="AQ51" t="s">
        <v>10092</v>
      </c>
      <c r="AR51" t="s">
        <v>12</v>
      </c>
      <c r="AS51" t="s">
        <v>12</v>
      </c>
      <c r="AT51" t="s">
        <v>4</v>
      </c>
      <c r="AU51" t="s">
        <v>4</v>
      </c>
      <c r="AV51" t="s">
        <v>4</v>
      </c>
      <c r="AW51" t="s">
        <v>332</v>
      </c>
      <c r="AX51">
        <v>10100</v>
      </c>
      <c r="AY51">
        <v>9700</v>
      </c>
      <c r="AZ51" t="s">
        <v>12</v>
      </c>
      <c r="BA51" t="s">
        <v>12</v>
      </c>
      <c r="BB51" t="s">
        <v>4</v>
      </c>
      <c r="BC51" t="s">
        <v>1225</v>
      </c>
      <c r="BD51" t="s">
        <v>1232</v>
      </c>
      <c r="BE51" t="s">
        <v>4</v>
      </c>
      <c r="BF51" t="s">
        <v>12</v>
      </c>
      <c r="BG51" t="s">
        <v>4</v>
      </c>
      <c r="BH51" t="s">
        <v>12</v>
      </c>
      <c r="BI51" t="s">
        <v>4</v>
      </c>
      <c r="BJ51" t="s">
        <v>2377</v>
      </c>
      <c r="BK51" t="s">
        <v>4</v>
      </c>
      <c r="BL51">
        <v>1</v>
      </c>
      <c r="BM51" t="s">
        <v>12</v>
      </c>
      <c r="BN51">
        <v>19800</v>
      </c>
      <c r="BO51" t="s">
        <v>12</v>
      </c>
      <c r="BP51" t="s">
        <v>12</v>
      </c>
      <c r="BQ51" t="s">
        <v>12</v>
      </c>
      <c r="BR51" t="s">
        <v>4</v>
      </c>
      <c r="BS51" t="s">
        <v>4</v>
      </c>
      <c r="BT51" t="s">
        <v>4</v>
      </c>
      <c r="BU51" t="s">
        <v>12</v>
      </c>
      <c r="BV51" t="s">
        <v>4</v>
      </c>
      <c r="BW51" t="s">
        <v>330</v>
      </c>
      <c r="BX51" t="s">
        <v>4</v>
      </c>
      <c r="BY51" t="s">
        <v>12</v>
      </c>
      <c r="BZ51" t="s">
        <v>12</v>
      </c>
      <c r="CA51" t="s">
        <v>12</v>
      </c>
      <c r="CB51" t="s">
        <v>12</v>
      </c>
      <c r="CC51" t="s">
        <v>12</v>
      </c>
      <c r="CD51" t="str" cm="1">
        <f t="array" aca="1" ref="CD51" ca="1">eConcatenar(A51:CB51,"|")</f>
        <v>6U7kK5iUx4y3omGY|COM 2020-1988|3|ZAFIRO |TABASCO |COMALCALCO |COMALCALCO |2020-9-16|19800|X|X|100|0|x|X|x|X|X|X|X|X|X|X|X|x|X|x|MOTO|LOPEZ |ZURISADAY |CASADA|X|X|CARRETERA PRINCIPAL SIN NUMERO |GREGORIO MENDEZ PRIMERA SECCION |X|9331563170|LUIS ENRIQUE MARTINEZ |BENEFICIARIO 2: CELIA LOPEZ DE DIOS |x|RUTA 3 L |X|LUNES |x|x|X|X|X|DOMICILIO |10100|9700|x|x|X|2021-9-13|2021-9-20|X|x|X|x|X|GREGORIO MENDEZ PRIMERA SECCION |X|1|x|19800|x|x|x|X|X|X|x|X|CARDENAS |X|x|x|x|x</v>
      </c>
    </row>
    <row r="52" spans="1:82" x14ac:dyDescent="0.25">
      <c r="A52" t="s">
        <v>10099</v>
      </c>
      <c r="B52" t="s">
        <v>10100</v>
      </c>
      <c r="C52">
        <v>3</v>
      </c>
      <c r="D52" t="s">
        <v>463</v>
      </c>
      <c r="E52" t="s">
        <v>396</v>
      </c>
      <c r="F52" t="s">
        <v>4959</v>
      </c>
      <c r="G52" t="s">
        <v>4959</v>
      </c>
      <c r="H52" t="s">
        <v>1240</v>
      </c>
      <c r="I52">
        <v>12900</v>
      </c>
      <c r="J52" t="s">
        <v>4</v>
      </c>
      <c r="K52" s="3" t="s">
        <v>4</v>
      </c>
      <c r="L52">
        <v>100</v>
      </c>
      <c r="M52">
        <v>0</v>
      </c>
      <c r="N52" t="s">
        <v>12</v>
      </c>
      <c r="O52" t="s">
        <v>4</v>
      </c>
      <c r="P52" t="s">
        <v>12</v>
      </c>
      <c r="Q52" t="s">
        <v>4</v>
      </c>
      <c r="R52" t="s">
        <v>4</v>
      </c>
      <c r="S52" t="s">
        <v>4</v>
      </c>
      <c r="T52" t="s">
        <v>4</v>
      </c>
      <c r="U52" t="s">
        <v>4</v>
      </c>
      <c r="V52" t="s">
        <v>4</v>
      </c>
      <c r="W52" t="s">
        <v>4</v>
      </c>
      <c r="X52" t="s">
        <v>4</v>
      </c>
      <c r="Y52" t="s">
        <v>12</v>
      </c>
      <c r="Z52" t="s">
        <v>4</v>
      </c>
      <c r="AA52" t="s">
        <v>12</v>
      </c>
      <c r="AB52" t="s">
        <v>10101</v>
      </c>
      <c r="AC52" t="s">
        <v>558</v>
      </c>
      <c r="AD52" t="s">
        <v>10102</v>
      </c>
      <c r="AE52" t="s">
        <v>474</v>
      </c>
      <c r="AF52" t="s">
        <v>4</v>
      </c>
      <c r="AG52" t="s">
        <v>4</v>
      </c>
      <c r="AH52" t="s">
        <v>4937</v>
      </c>
      <c r="AI52" t="s">
        <v>2377</v>
      </c>
      <c r="AJ52" t="s">
        <v>4</v>
      </c>
      <c r="AK52">
        <v>9331545705</v>
      </c>
      <c r="AL52" t="s">
        <v>10103</v>
      </c>
      <c r="AM52" t="s">
        <v>10104</v>
      </c>
      <c r="AN52" t="s">
        <v>12</v>
      </c>
      <c r="AO52" t="s">
        <v>10091</v>
      </c>
      <c r="AP52" t="s">
        <v>4</v>
      </c>
      <c r="AQ52" t="s">
        <v>10092</v>
      </c>
      <c r="AR52" t="s">
        <v>12</v>
      </c>
      <c r="AS52" t="s">
        <v>12</v>
      </c>
      <c r="AT52" t="s">
        <v>4</v>
      </c>
      <c r="AU52" t="s">
        <v>4</v>
      </c>
      <c r="AV52" t="s">
        <v>4</v>
      </c>
      <c r="AW52" t="s">
        <v>332</v>
      </c>
      <c r="AX52">
        <v>4700</v>
      </c>
      <c r="AY52">
        <v>8200</v>
      </c>
      <c r="AZ52" t="s">
        <v>12</v>
      </c>
      <c r="BA52" t="s">
        <v>12</v>
      </c>
      <c r="BB52" t="s">
        <v>4</v>
      </c>
      <c r="BC52" t="s">
        <v>1225</v>
      </c>
      <c r="BD52" t="s">
        <v>1232</v>
      </c>
      <c r="BE52" t="s">
        <v>4</v>
      </c>
      <c r="BF52" t="s">
        <v>12</v>
      </c>
      <c r="BG52" t="s">
        <v>4</v>
      </c>
      <c r="BH52" t="s">
        <v>12</v>
      </c>
      <c r="BI52" t="s">
        <v>4</v>
      </c>
      <c r="BJ52" t="s">
        <v>2377</v>
      </c>
      <c r="BK52" t="s">
        <v>4</v>
      </c>
      <c r="BL52">
        <v>1</v>
      </c>
      <c r="BM52" t="s">
        <v>12</v>
      </c>
      <c r="BN52">
        <v>12900</v>
      </c>
      <c r="BO52" t="s">
        <v>12</v>
      </c>
      <c r="BP52" t="s">
        <v>12</v>
      </c>
      <c r="BQ52" t="s">
        <v>12</v>
      </c>
      <c r="BR52" t="s">
        <v>4</v>
      </c>
      <c r="BS52" t="s">
        <v>4</v>
      </c>
      <c r="BT52" t="s">
        <v>4</v>
      </c>
      <c r="BU52" t="s">
        <v>12</v>
      </c>
      <c r="BV52" t="s">
        <v>4</v>
      </c>
      <c r="BW52" t="s">
        <v>330</v>
      </c>
      <c r="BX52" t="s">
        <v>4</v>
      </c>
      <c r="BY52" t="s">
        <v>12</v>
      </c>
      <c r="BZ52" t="s">
        <v>12</v>
      </c>
      <c r="CA52" t="s">
        <v>12</v>
      </c>
      <c r="CB52" t="s">
        <v>12</v>
      </c>
      <c r="CC52" t="s">
        <v>12</v>
      </c>
      <c r="CD52" t="str" cm="1">
        <f t="array" aca="1" ref="CD52" ca="1">eConcatenar(A52:CB52,"|")</f>
        <v>DeEhDgFyLiNFZNKA|COM 2020-1987|3|ECONOLINE |TABASCO |COMALCALCO |COMALCALCO |2021-9-16|12900|X|X|100|0|x|X|x|X|X|X|X|X|X|X|X|x|X|x|GIL |ALCUDIA|MARIA EUGENIA |CASADA |X|X|CARRETERA PRINCIPAL SIN NUMERO |GREGORIO MENDEZ PRIMERA SECCION |X|9331545705|SAMUEL MONTEJO LOPEZ |BENEFICIARIO 2: RAMIRO GIL ALCUDIA |x|RUTA 3 L |X|LUNES |x|x|X|X|X|DOMICILIO |4700|8200|x|x|X|2021-9-13|2021-9-20|X|x|X|x|X|GREGORIO MENDEZ PRIMERA SECCION |X|1|x|12900|x|x|x|X|X|X|x|X|CARDENAS |X|x|x|x|x</v>
      </c>
    </row>
    <row r="53" spans="1:82" x14ac:dyDescent="0.25">
      <c r="A53" t="s">
        <v>10105</v>
      </c>
      <c r="B53" t="s">
        <v>10106</v>
      </c>
      <c r="C53">
        <v>3</v>
      </c>
      <c r="D53" t="s">
        <v>413</v>
      </c>
      <c r="E53" t="s">
        <v>396</v>
      </c>
      <c r="F53" t="s">
        <v>4959</v>
      </c>
      <c r="G53" t="s">
        <v>4959</v>
      </c>
      <c r="H53" t="s">
        <v>5050</v>
      </c>
      <c r="I53">
        <v>14800</v>
      </c>
      <c r="J53" t="s">
        <v>4</v>
      </c>
      <c r="K53" s="3" t="s">
        <v>4</v>
      </c>
      <c r="L53">
        <v>100</v>
      </c>
      <c r="M53">
        <v>0</v>
      </c>
      <c r="N53" t="s">
        <v>12</v>
      </c>
      <c r="O53" t="s">
        <v>4</v>
      </c>
      <c r="P53" t="s">
        <v>12</v>
      </c>
      <c r="Q53" t="s">
        <v>4</v>
      </c>
      <c r="R53" t="s">
        <v>4</v>
      </c>
      <c r="S53" t="s">
        <v>4</v>
      </c>
      <c r="T53" t="s">
        <v>4</v>
      </c>
      <c r="U53" t="s">
        <v>4</v>
      </c>
      <c r="V53" t="s">
        <v>4</v>
      </c>
      <c r="W53" t="s">
        <v>4</v>
      </c>
      <c r="X53" t="s">
        <v>4</v>
      </c>
      <c r="Y53" t="s">
        <v>12</v>
      </c>
      <c r="Z53" t="s">
        <v>4</v>
      </c>
      <c r="AA53" t="s">
        <v>12</v>
      </c>
      <c r="AB53" t="s">
        <v>5111</v>
      </c>
      <c r="AC53" t="s">
        <v>10101</v>
      </c>
      <c r="AD53" t="s">
        <v>5206</v>
      </c>
      <c r="AE53" t="s">
        <v>474</v>
      </c>
      <c r="AF53" t="s">
        <v>4</v>
      </c>
      <c r="AG53" t="s">
        <v>4</v>
      </c>
      <c r="AH53" t="s">
        <v>4937</v>
      </c>
      <c r="AI53" t="s">
        <v>2377</v>
      </c>
      <c r="AJ53" t="s">
        <v>4</v>
      </c>
      <c r="AK53">
        <v>9331173441</v>
      </c>
      <c r="AL53" t="s">
        <v>10107</v>
      </c>
      <c r="AM53" t="s">
        <v>10108</v>
      </c>
      <c r="AN53" t="s">
        <v>12</v>
      </c>
      <c r="AO53" t="s">
        <v>10091</v>
      </c>
      <c r="AP53" t="s">
        <v>4</v>
      </c>
      <c r="AQ53" t="s">
        <v>10092</v>
      </c>
      <c r="AR53" t="s">
        <v>12</v>
      </c>
      <c r="AS53" t="s">
        <v>12</v>
      </c>
      <c r="AT53" t="s">
        <v>4</v>
      </c>
      <c r="AU53" t="s">
        <v>4</v>
      </c>
      <c r="AV53" t="s">
        <v>4</v>
      </c>
      <c r="AW53" t="s">
        <v>332</v>
      </c>
      <c r="AX53">
        <v>300</v>
      </c>
      <c r="AY53">
        <v>14500</v>
      </c>
      <c r="AZ53" t="s">
        <v>12</v>
      </c>
      <c r="BA53" t="s">
        <v>12</v>
      </c>
      <c r="BB53" t="s">
        <v>4</v>
      </c>
      <c r="BC53" t="s">
        <v>1225</v>
      </c>
      <c r="BD53" t="s">
        <v>1232</v>
      </c>
      <c r="BE53" t="s">
        <v>4</v>
      </c>
      <c r="BF53" t="s">
        <v>12</v>
      </c>
      <c r="BG53" t="s">
        <v>4</v>
      </c>
      <c r="BH53" t="s">
        <v>12</v>
      </c>
      <c r="BI53" t="s">
        <v>4</v>
      </c>
      <c r="BJ53" t="s">
        <v>2377</v>
      </c>
      <c r="BK53" t="s">
        <v>4</v>
      </c>
      <c r="BL53">
        <v>1</v>
      </c>
      <c r="BM53" t="s">
        <v>12</v>
      </c>
      <c r="BN53">
        <v>14800</v>
      </c>
      <c r="BO53" t="s">
        <v>12</v>
      </c>
      <c r="BP53" t="s">
        <v>12</v>
      </c>
      <c r="BQ53" t="s">
        <v>12</v>
      </c>
      <c r="BR53" t="s">
        <v>4</v>
      </c>
      <c r="BS53" t="s">
        <v>4</v>
      </c>
      <c r="BT53" t="s">
        <v>4</v>
      </c>
      <c r="BU53" t="s">
        <v>12</v>
      </c>
      <c r="BV53" t="s">
        <v>4</v>
      </c>
      <c r="BW53" t="s">
        <v>330</v>
      </c>
      <c r="BX53" t="s">
        <v>4</v>
      </c>
      <c r="BY53" t="s">
        <v>12</v>
      </c>
      <c r="BZ53" t="s">
        <v>12</v>
      </c>
      <c r="CA53" t="s">
        <v>12</v>
      </c>
      <c r="CB53" t="s">
        <v>12</v>
      </c>
      <c r="CC53" t="s">
        <v>12</v>
      </c>
      <c r="CD53" t="str" cm="1">
        <f t="array" aca="1" ref="CD53" ca="1">eConcatenar(A53:CB53,"|")</f>
        <v>bPTbCewyFyPbBTM5|COM 2021-2743|3|MEMORIAL |TABASCO |COMALCALCO |COMALCALCO |2021-8-27|14800|X|X|100|0|x|X|x|X|X|X|X|X|X|X|X|x|X|x|DE LOS SANTOS |GIL |ESMERALDA |CASADA |X|X|CARRETERA PRINCIPAL SIN NUMERO |GREGORIO MENDEZ PRIMERA SECCION |X|9331173441|ROXANA CORDOVA DE LOS SANTOS |BENEFICIARIO 2: CARLOS CESAR CORDOVA LOPEZ |x|RUTA 3 L |X|LUNES |x|x|X|X|X|DOMICILIO |300|14500|x|x|X|2021-9-13|2021-9-20|X|x|X|x|X|GREGORIO MENDEZ PRIMERA SECCION |X|1|x|14800|x|x|x|X|X|X|x|X|CARDENAS |X|x|x|x|x</v>
      </c>
    </row>
    <row r="54" spans="1:82" x14ac:dyDescent="0.25">
      <c r="A54" t="s">
        <v>10109</v>
      </c>
      <c r="B54" t="s">
        <v>10110</v>
      </c>
      <c r="C54">
        <v>3</v>
      </c>
      <c r="D54" t="s">
        <v>413</v>
      </c>
      <c r="E54" t="s">
        <v>396</v>
      </c>
      <c r="F54" t="s">
        <v>4959</v>
      </c>
      <c r="G54" t="s">
        <v>4959</v>
      </c>
      <c r="H54" t="s">
        <v>1221</v>
      </c>
      <c r="I54">
        <v>14800</v>
      </c>
      <c r="J54" t="s">
        <v>4</v>
      </c>
      <c r="K54" s="3" t="s">
        <v>4</v>
      </c>
      <c r="L54">
        <v>100</v>
      </c>
      <c r="M54">
        <v>0</v>
      </c>
      <c r="N54" t="s">
        <v>12</v>
      </c>
      <c r="O54" t="s">
        <v>4</v>
      </c>
      <c r="P54" t="s">
        <v>12</v>
      </c>
      <c r="Q54" t="s">
        <v>4</v>
      </c>
      <c r="R54" t="s">
        <v>4</v>
      </c>
      <c r="S54" t="s">
        <v>4</v>
      </c>
      <c r="T54" t="s">
        <v>4</v>
      </c>
      <c r="U54" t="s">
        <v>4</v>
      </c>
      <c r="V54" t="s">
        <v>4</v>
      </c>
      <c r="W54" t="s">
        <v>4</v>
      </c>
      <c r="X54" t="s">
        <v>4</v>
      </c>
      <c r="Y54" t="s">
        <v>12</v>
      </c>
      <c r="Z54" t="s">
        <v>4</v>
      </c>
      <c r="AA54" t="s">
        <v>12</v>
      </c>
      <c r="AB54" t="s">
        <v>5111</v>
      </c>
      <c r="AC54" t="s">
        <v>716</v>
      </c>
      <c r="AD54" t="s">
        <v>10111</v>
      </c>
      <c r="AE54" t="s">
        <v>4998</v>
      </c>
      <c r="AF54" t="s">
        <v>4</v>
      </c>
      <c r="AG54" t="s">
        <v>4</v>
      </c>
      <c r="AH54" t="s">
        <v>4937</v>
      </c>
      <c r="AI54" t="s">
        <v>2377</v>
      </c>
      <c r="AJ54" t="s">
        <v>4</v>
      </c>
      <c r="AK54">
        <v>9931499120</v>
      </c>
      <c r="AL54" t="s">
        <v>10112</v>
      </c>
      <c r="AM54" t="s">
        <v>10113</v>
      </c>
      <c r="AN54" t="s">
        <v>12</v>
      </c>
      <c r="AO54" t="s">
        <v>10091</v>
      </c>
      <c r="AP54" t="s">
        <v>4</v>
      </c>
      <c r="AQ54" t="s">
        <v>10092</v>
      </c>
      <c r="AR54" t="s">
        <v>12</v>
      </c>
      <c r="AS54" t="s">
        <v>12</v>
      </c>
      <c r="AT54" t="s">
        <v>4</v>
      </c>
      <c r="AU54" t="s">
        <v>4</v>
      </c>
      <c r="AV54" t="s">
        <v>4</v>
      </c>
      <c r="AW54" t="s">
        <v>332</v>
      </c>
      <c r="AX54">
        <v>400</v>
      </c>
      <c r="AY54">
        <v>14400</v>
      </c>
      <c r="AZ54" t="s">
        <v>12</v>
      </c>
      <c r="BA54" t="s">
        <v>12</v>
      </c>
      <c r="BB54" t="s">
        <v>4</v>
      </c>
      <c r="BC54" t="s">
        <v>1225</v>
      </c>
      <c r="BD54" t="s">
        <v>1232</v>
      </c>
      <c r="BE54" t="s">
        <v>4</v>
      </c>
      <c r="BF54" t="s">
        <v>12</v>
      </c>
      <c r="BG54" t="s">
        <v>4</v>
      </c>
      <c r="BH54" t="s">
        <v>12</v>
      </c>
      <c r="BI54" t="s">
        <v>4</v>
      </c>
      <c r="BJ54" t="s">
        <v>2377</v>
      </c>
      <c r="BK54" t="s">
        <v>4</v>
      </c>
      <c r="BL54">
        <v>1</v>
      </c>
      <c r="BM54" t="s">
        <v>12</v>
      </c>
      <c r="BN54">
        <v>14800</v>
      </c>
      <c r="BO54" t="s">
        <v>12</v>
      </c>
      <c r="BP54" t="s">
        <v>12</v>
      </c>
      <c r="BQ54" t="s">
        <v>12</v>
      </c>
      <c r="BR54" t="s">
        <v>4</v>
      </c>
      <c r="BS54" t="s">
        <v>4</v>
      </c>
      <c r="BT54" t="s">
        <v>4</v>
      </c>
      <c r="BU54" t="s">
        <v>12</v>
      </c>
      <c r="BV54" t="s">
        <v>4</v>
      </c>
      <c r="BW54" t="s">
        <v>330</v>
      </c>
      <c r="BX54" t="s">
        <v>4</v>
      </c>
      <c r="BY54" t="s">
        <v>12</v>
      </c>
      <c r="BZ54" t="s">
        <v>12</v>
      </c>
      <c r="CA54" t="s">
        <v>12</v>
      </c>
      <c r="CB54" t="s">
        <v>12</v>
      </c>
      <c r="CC54" t="s">
        <v>12</v>
      </c>
      <c r="CD54" t="str" cm="1">
        <f t="array" aca="1" ref="CD54" ca="1">eConcatenar(A54:CB54,"|")</f>
        <v>Z2GLqcvCyqXzowA5|COM 2021-2753|3|MEMORIAL |TABASCO |COMALCALCO |COMALCALCO |2021-8-31|14800|X|X|100|0|x|X|x|X|X|X|X|X|X|X|X|x|X|x|DE LOS SANTOS |JAVIER |LUIS ROBERTO |SOLTERO |X|X|CARRETERA PRINCIPAL SIN NUMERO |GREGORIO MENDEZ PRIMERA SECCION |X|9931499120|HEIRASEMA TEOFANI DE LA ROSA |BENEFICIARIO 2: HOMERO RODRIGUEZ SOBERANO |x|RUTA 3 L |X|LUNES |x|x|X|X|X|DOMICILIO |400|14400|x|x|X|2021-9-13|2021-9-20|X|x|X|x|X|GREGORIO MENDEZ PRIMERA SECCION |X|1|x|14800|x|x|x|X|X|X|x|X|CARDENAS |X|x|x|x|x</v>
      </c>
    </row>
    <row r="55" spans="1:82" x14ac:dyDescent="0.25">
      <c r="A55" t="s">
        <v>10114</v>
      </c>
      <c r="B55" t="s">
        <v>10115</v>
      </c>
      <c r="C55">
        <v>3</v>
      </c>
      <c r="D55" t="s">
        <v>413</v>
      </c>
      <c r="E55" t="s">
        <v>396</v>
      </c>
      <c r="F55" t="s">
        <v>4959</v>
      </c>
      <c r="G55" t="s">
        <v>4959</v>
      </c>
      <c r="H55" t="s">
        <v>5050</v>
      </c>
      <c r="I55">
        <v>14800</v>
      </c>
      <c r="J55" t="s">
        <v>4</v>
      </c>
      <c r="K55" s="3" t="s">
        <v>4</v>
      </c>
      <c r="L55">
        <v>100</v>
      </c>
      <c r="M55">
        <v>0</v>
      </c>
      <c r="N55" t="s">
        <v>12</v>
      </c>
      <c r="O55" t="s">
        <v>4</v>
      </c>
      <c r="P55" t="s">
        <v>12</v>
      </c>
      <c r="Q55" t="s">
        <v>4</v>
      </c>
      <c r="R55" t="s">
        <v>4</v>
      </c>
      <c r="S55" t="s">
        <v>4</v>
      </c>
      <c r="T55" t="s">
        <v>4</v>
      </c>
      <c r="U55" t="s">
        <v>4</v>
      </c>
      <c r="V55" t="s">
        <v>4</v>
      </c>
      <c r="W55" t="s">
        <v>4</v>
      </c>
      <c r="X55" t="s">
        <v>4</v>
      </c>
      <c r="Y55" t="s">
        <v>12</v>
      </c>
      <c r="Z55" t="s">
        <v>4</v>
      </c>
      <c r="AA55" t="s">
        <v>12</v>
      </c>
      <c r="AB55" t="s">
        <v>5248</v>
      </c>
      <c r="AC55" t="s">
        <v>10116</v>
      </c>
      <c r="AD55" t="s">
        <v>10117</v>
      </c>
      <c r="AE55" t="s">
        <v>214</v>
      </c>
      <c r="AF55" t="s">
        <v>4</v>
      </c>
      <c r="AG55" t="s">
        <v>4</v>
      </c>
      <c r="AH55" t="s">
        <v>4937</v>
      </c>
      <c r="AI55" t="s">
        <v>2377</v>
      </c>
      <c r="AJ55" t="s">
        <v>4</v>
      </c>
      <c r="AK55">
        <v>9331685426</v>
      </c>
      <c r="AL55" t="s">
        <v>10118</v>
      </c>
      <c r="AM55" t="s">
        <v>10119</v>
      </c>
      <c r="AN55" t="s">
        <v>12</v>
      </c>
      <c r="AO55" t="s">
        <v>10091</v>
      </c>
      <c r="AP55" t="s">
        <v>4</v>
      </c>
      <c r="AQ55" t="s">
        <v>10092</v>
      </c>
      <c r="AR55" t="s">
        <v>12</v>
      </c>
      <c r="AS55" t="s">
        <v>12</v>
      </c>
      <c r="AT55" t="s">
        <v>4</v>
      </c>
      <c r="AU55" t="s">
        <v>4</v>
      </c>
      <c r="AV55" t="s">
        <v>4</v>
      </c>
      <c r="AW55" t="s">
        <v>332</v>
      </c>
      <c r="AX55">
        <v>300</v>
      </c>
      <c r="AY55">
        <v>14500</v>
      </c>
      <c r="AZ55" t="s">
        <v>12</v>
      </c>
      <c r="BA55" t="s">
        <v>12</v>
      </c>
      <c r="BB55" t="s">
        <v>4</v>
      </c>
      <c r="BC55" t="s">
        <v>1225</v>
      </c>
      <c r="BD55" t="s">
        <v>1232</v>
      </c>
      <c r="BE55" t="s">
        <v>4</v>
      </c>
      <c r="BF55" t="s">
        <v>12</v>
      </c>
      <c r="BG55" t="s">
        <v>4</v>
      </c>
      <c r="BH55" t="s">
        <v>12</v>
      </c>
      <c r="BI55" t="s">
        <v>4</v>
      </c>
      <c r="BJ55" t="s">
        <v>2377</v>
      </c>
      <c r="BK55" t="s">
        <v>4</v>
      </c>
      <c r="BL55">
        <v>1</v>
      </c>
      <c r="BM55" t="s">
        <v>12</v>
      </c>
      <c r="BN55">
        <v>14800</v>
      </c>
      <c r="BO55" t="s">
        <v>12</v>
      </c>
      <c r="BP55" t="s">
        <v>12</v>
      </c>
      <c r="BQ55" t="s">
        <v>12</v>
      </c>
      <c r="BR55" t="s">
        <v>4</v>
      </c>
      <c r="BS55" t="s">
        <v>4</v>
      </c>
      <c r="BT55" t="s">
        <v>4</v>
      </c>
      <c r="BU55" t="s">
        <v>12</v>
      </c>
      <c r="BV55" t="s">
        <v>4</v>
      </c>
      <c r="BW55" t="s">
        <v>330</v>
      </c>
      <c r="BX55" t="s">
        <v>4</v>
      </c>
      <c r="BY55" t="s">
        <v>12</v>
      </c>
      <c r="BZ55" t="s">
        <v>12</v>
      </c>
      <c r="CA55" t="s">
        <v>12</v>
      </c>
      <c r="CB55" t="s">
        <v>12</v>
      </c>
      <c r="CC55" t="s">
        <v>12</v>
      </c>
      <c r="CD55" t="str" cm="1">
        <f t="array" aca="1" ref="CD55" ca="1">eConcatenar(A55:CB55,"|")</f>
        <v>06F6QllBiDZ2370H|COM 2021-2744|3|MEMORIAL |TABASCO |COMALCALCO |COMALCALCO |2021-8-27|14800|X|X|100|0|x|X|x|X|X|X|X|X|X|X|X|x|X|x|ORTIZ |ANGLES |OSCAR ARTURO |CASADO |X|X|CARRETERA PRINCIPAL SIN NUMERO |GREGORIO MENDEZ PRIMERA SECCION |X|9331685426|ANGELA RODRIGUEZ MARQUEZ |BENEFICIARIO 2: JORGE ARIEL ORTIZ ANGLES |x|RUTA 3 L |X|LUNES |x|x|X|X|X|DOMICILIO |300|14500|x|x|X|2021-9-13|2021-9-20|X|x|X|x|X|GREGORIO MENDEZ PRIMERA SECCION |X|1|x|14800|x|x|x|X|X|X|x|X|CARDENAS |X|x|x|x|x</v>
      </c>
    </row>
    <row r="56" spans="1:82" x14ac:dyDescent="0.25">
      <c r="A56" t="s">
        <v>10120</v>
      </c>
      <c r="B56" t="s">
        <v>10121</v>
      </c>
      <c r="C56">
        <v>3</v>
      </c>
      <c r="D56" t="s">
        <v>463</v>
      </c>
      <c r="E56" t="s">
        <v>396</v>
      </c>
      <c r="F56" t="s">
        <v>4959</v>
      </c>
      <c r="G56" t="s">
        <v>4959</v>
      </c>
      <c r="H56" t="s">
        <v>1195</v>
      </c>
      <c r="I56">
        <v>12900</v>
      </c>
      <c r="J56" t="s">
        <v>4</v>
      </c>
      <c r="K56" s="3" t="s">
        <v>4</v>
      </c>
      <c r="L56">
        <v>100</v>
      </c>
      <c r="M56">
        <v>0</v>
      </c>
      <c r="N56" t="s">
        <v>12</v>
      </c>
      <c r="O56" t="s">
        <v>4</v>
      </c>
      <c r="P56" t="s">
        <v>12</v>
      </c>
      <c r="Q56" t="s">
        <v>4</v>
      </c>
      <c r="R56" t="s">
        <v>4</v>
      </c>
      <c r="S56" t="s">
        <v>4</v>
      </c>
      <c r="T56" t="s">
        <v>4</v>
      </c>
      <c r="U56" t="s">
        <v>4</v>
      </c>
      <c r="V56" t="s">
        <v>4</v>
      </c>
      <c r="W56" t="s">
        <v>4</v>
      </c>
      <c r="X56" t="s">
        <v>4</v>
      </c>
      <c r="Y56" t="s">
        <v>12</v>
      </c>
      <c r="Z56" t="s">
        <v>4</v>
      </c>
      <c r="AA56" t="s">
        <v>12</v>
      </c>
      <c r="AB56" t="s">
        <v>473</v>
      </c>
      <c r="AC56" t="s">
        <v>5111</v>
      </c>
      <c r="AD56" t="s">
        <v>10122</v>
      </c>
      <c r="AE56" t="s">
        <v>214</v>
      </c>
      <c r="AF56" t="s">
        <v>4</v>
      </c>
      <c r="AG56" t="s">
        <v>4</v>
      </c>
      <c r="AH56" t="s">
        <v>10123</v>
      </c>
      <c r="AI56" t="s">
        <v>4854</v>
      </c>
      <c r="AJ56" t="s">
        <v>4</v>
      </c>
      <c r="AK56">
        <v>8712173414</v>
      </c>
      <c r="AL56" t="s">
        <v>10124</v>
      </c>
      <c r="AM56" t="s">
        <v>10125</v>
      </c>
      <c r="AN56" t="s">
        <v>12</v>
      </c>
      <c r="AO56" t="s">
        <v>10091</v>
      </c>
      <c r="AP56" t="s">
        <v>4</v>
      </c>
      <c r="AQ56" t="s">
        <v>10092</v>
      </c>
      <c r="AR56" t="s">
        <v>12</v>
      </c>
      <c r="AS56" t="s">
        <v>12</v>
      </c>
      <c r="AT56" t="s">
        <v>4</v>
      </c>
      <c r="AU56" t="s">
        <v>4</v>
      </c>
      <c r="AV56" t="s">
        <v>4</v>
      </c>
      <c r="AW56" t="s">
        <v>332</v>
      </c>
      <c r="AX56">
        <v>5900</v>
      </c>
      <c r="AY56">
        <v>7000</v>
      </c>
      <c r="AZ56" t="s">
        <v>12</v>
      </c>
      <c r="BA56" t="s">
        <v>12</v>
      </c>
      <c r="BB56" t="s">
        <v>4</v>
      </c>
      <c r="BC56" t="s">
        <v>1225</v>
      </c>
      <c r="BD56" t="s">
        <v>1209</v>
      </c>
      <c r="BE56" t="s">
        <v>4</v>
      </c>
      <c r="BF56" t="s">
        <v>12</v>
      </c>
      <c r="BG56" t="s">
        <v>4</v>
      </c>
      <c r="BH56" t="s">
        <v>12</v>
      </c>
      <c r="BI56" t="s">
        <v>4</v>
      </c>
      <c r="BJ56" t="s">
        <v>4854</v>
      </c>
      <c r="BK56" t="s">
        <v>4</v>
      </c>
      <c r="BL56">
        <v>1</v>
      </c>
      <c r="BM56" t="s">
        <v>12</v>
      </c>
      <c r="BN56">
        <v>12900</v>
      </c>
      <c r="BO56" t="s">
        <v>12</v>
      </c>
      <c r="BP56" t="s">
        <v>12</v>
      </c>
      <c r="BQ56" t="s">
        <v>12</v>
      </c>
      <c r="BR56" t="s">
        <v>4</v>
      </c>
      <c r="BS56" t="s">
        <v>4</v>
      </c>
      <c r="BT56" t="s">
        <v>4</v>
      </c>
      <c r="BU56" t="s">
        <v>12</v>
      </c>
      <c r="BV56" t="s">
        <v>4</v>
      </c>
      <c r="BW56" t="s">
        <v>330</v>
      </c>
      <c r="BX56" t="s">
        <v>4</v>
      </c>
      <c r="BY56" t="s">
        <v>12</v>
      </c>
      <c r="BZ56" t="s">
        <v>12</v>
      </c>
      <c r="CA56" t="s">
        <v>12</v>
      </c>
      <c r="CB56" t="s">
        <v>12</v>
      </c>
      <c r="CC56" t="s">
        <v>12</v>
      </c>
      <c r="CD56" t="str" cm="1">
        <f t="array" aca="1" ref="CD56" ca="1">eConcatenar(A56:CB56,"|")</f>
        <v>g5YY2IJ14AhIKDTY|COM 2020-0310|3|ECONOLINE |TABASCO |COMALCALCO |COMALCALCO |2020-1-21|12900|X|X|100|0|x|X|x|X|X|X|X|X|X|X|X|x|X|x|PEREZ |DE LOS SANTOS |REGINO|CASADO |X|X|COLONIA LA ISLA SIN NUMERO |MIGUEL HIDALGO |X|8712173414|SONIA ALCUDIA GARCIA |BENEFICIARIO 2: JUAN ANTONIO PEREZ ALCUDIA |x|RUTA 3 L |X|LUNES |x|x|X|X|X|DOMICILIO |5900|7000|x|x|X|2021-9-13|2021-9-25|X|x|X|x|X|MIGUEL HIDALGO |X|1|x|12900|x|x|x|X|X|X|x|X|CARDENAS |X|x|x|x|x</v>
      </c>
    </row>
    <row r="57" spans="1:82" x14ac:dyDescent="0.25">
      <c r="A57" t="s">
        <v>10126</v>
      </c>
      <c r="B57" t="s">
        <v>10127</v>
      </c>
      <c r="C57">
        <v>3</v>
      </c>
      <c r="D57" t="s">
        <v>413</v>
      </c>
      <c r="E57" t="s">
        <v>396</v>
      </c>
      <c r="F57" t="s">
        <v>4959</v>
      </c>
      <c r="G57" t="s">
        <v>4959</v>
      </c>
      <c r="H57" t="s">
        <v>1221</v>
      </c>
      <c r="I57">
        <v>14800</v>
      </c>
      <c r="J57" t="s">
        <v>4</v>
      </c>
      <c r="K57" s="3" t="s">
        <v>4</v>
      </c>
      <c r="L57">
        <v>100</v>
      </c>
      <c r="M57">
        <v>0</v>
      </c>
      <c r="N57" t="s">
        <v>12</v>
      </c>
      <c r="O57" t="s">
        <v>4</v>
      </c>
      <c r="P57" t="s">
        <v>12</v>
      </c>
      <c r="Q57" t="s">
        <v>4</v>
      </c>
      <c r="R57" t="s">
        <v>4</v>
      </c>
      <c r="S57" t="s">
        <v>4</v>
      </c>
      <c r="T57" t="s">
        <v>4</v>
      </c>
      <c r="U57" t="s">
        <v>4</v>
      </c>
      <c r="V57" t="s">
        <v>4</v>
      </c>
      <c r="W57" t="s">
        <v>4</v>
      </c>
      <c r="X57" t="s">
        <v>4</v>
      </c>
      <c r="Y57" t="s">
        <v>12</v>
      </c>
      <c r="Z57" t="s">
        <v>4</v>
      </c>
      <c r="AA57" t="s">
        <v>12</v>
      </c>
      <c r="AB57" t="s">
        <v>472</v>
      </c>
      <c r="AC57" t="s">
        <v>464</v>
      </c>
      <c r="AD57" t="s">
        <v>5187</v>
      </c>
      <c r="AE57" t="s">
        <v>479</v>
      </c>
      <c r="AF57" t="s">
        <v>4</v>
      </c>
      <c r="AG57" t="s">
        <v>4</v>
      </c>
      <c r="AH57" t="s">
        <v>10128</v>
      </c>
      <c r="AI57" t="s">
        <v>1807</v>
      </c>
      <c r="AJ57" t="s">
        <v>4</v>
      </c>
      <c r="AK57">
        <v>9331245746</v>
      </c>
      <c r="AL57" t="s">
        <v>10129</v>
      </c>
      <c r="AM57" t="s">
        <v>10130</v>
      </c>
      <c r="AN57" t="s">
        <v>12</v>
      </c>
      <c r="AO57" t="s">
        <v>10091</v>
      </c>
      <c r="AP57" t="s">
        <v>4</v>
      </c>
      <c r="AQ57" t="s">
        <v>10092</v>
      </c>
      <c r="AR57" t="s">
        <v>12</v>
      </c>
      <c r="AS57" t="s">
        <v>12</v>
      </c>
      <c r="AT57" t="s">
        <v>4</v>
      </c>
      <c r="AU57" t="s">
        <v>4</v>
      </c>
      <c r="AV57" t="s">
        <v>4</v>
      </c>
      <c r="AW57" t="s">
        <v>332</v>
      </c>
      <c r="AX57">
        <v>400</v>
      </c>
      <c r="AY57">
        <v>14400</v>
      </c>
      <c r="AZ57" t="s">
        <v>12</v>
      </c>
      <c r="BA57" t="s">
        <v>12</v>
      </c>
      <c r="BB57" t="s">
        <v>4</v>
      </c>
      <c r="BC57" t="s">
        <v>1225</v>
      </c>
      <c r="BD57" t="s">
        <v>1232</v>
      </c>
      <c r="BE57" t="s">
        <v>4</v>
      </c>
      <c r="BF57" t="s">
        <v>12</v>
      </c>
      <c r="BG57" t="s">
        <v>4</v>
      </c>
      <c r="BH57" t="s">
        <v>12</v>
      </c>
      <c r="BI57" t="s">
        <v>4</v>
      </c>
      <c r="BJ57" t="s">
        <v>1807</v>
      </c>
      <c r="BK57" t="s">
        <v>4</v>
      </c>
      <c r="BL57">
        <v>1</v>
      </c>
      <c r="BM57" t="s">
        <v>12</v>
      </c>
      <c r="BN57">
        <v>14800</v>
      </c>
      <c r="BO57" t="s">
        <v>12</v>
      </c>
      <c r="BP57" t="s">
        <v>12</v>
      </c>
      <c r="BQ57" t="s">
        <v>12</v>
      </c>
      <c r="BR57" t="s">
        <v>4</v>
      </c>
      <c r="BS57" t="s">
        <v>4</v>
      </c>
      <c r="BT57" t="s">
        <v>4</v>
      </c>
      <c r="BU57" t="s">
        <v>12</v>
      </c>
      <c r="BV57" t="s">
        <v>4</v>
      </c>
      <c r="BW57" t="s">
        <v>330</v>
      </c>
      <c r="BX57" t="s">
        <v>4</v>
      </c>
      <c r="BY57" t="s">
        <v>12</v>
      </c>
      <c r="BZ57" t="s">
        <v>12</v>
      </c>
      <c r="CA57" t="s">
        <v>12</v>
      </c>
      <c r="CB57" t="s">
        <v>12</v>
      </c>
      <c r="CC57" t="s">
        <v>12</v>
      </c>
      <c r="CD57" t="str" cm="1">
        <f t="array" aca="1" ref="CD57" ca="1">eConcatenar(A57:CB57,"|")</f>
        <v>rC6s3xVa1lgVNItV|COM 2021-2758|3|MEMORIAL |TABASCO |COMALCALCO |COMALCALCO |2021-8-31|14800|X|X|100|0|x|X|x|X|X|X|X|X|X|X|X|x|X|x|MONTEJO |HERNANDEZ |SANTIAGO |UNION LIBRE |X|X|CARRETERA HIDALGO |GREGORIO MENDEZ SEGUNDA SECCION |X|9331245746|AYDELUVIA HERNANDEZ GARCIA |BENEFICIARIO 2: DORA MONTEJO|x|RUTA 3 L |X|LUNES |x|x|X|X|X|DOMICILIO |400|14400|x|x|X|2021-9-13|2021-9-20|X|x|X|x|X|GREGORIO MENDEZ SEGUNDA SECCION |X|1|x|14800|x|x|x|X|X|X|x|X|CARDENAS |X|x|x|x|x</v>
      </c>
    </row>
    <row r="58" spans="1:82" x14ac:dyDescent="0.25">
      <c r="A58" t="s">
        <v>10131</v>
      </c>
      <c r="B58" t="s">
        <v>10132</v>
      </c>
      <c r="C58">
        <v>3</v>
      </c>
      <c r="D58" t="s">
        <v>463</v>
      </c>
      <c r="E58" t="s">
        <v>396</v>
      </c>
      <c r="F58" t="s">
        <v>4959</v>
      </c>
      <c r="G58" t="s">
        <v>4959</v>
      </c>
      <c r="H58" t="s">
        <v>15904</v>
      </c>
      <c r="I58">
        <v>12900</v>
      </c>
      <c r="J58" t="s">
        <v>4</v>
      </c>
      <c r="K58" s="3" t="s">
        <v>4</v>
      </c>
      <c r="L58">
        <v>100</v>
      </c>
      <c r="M58">
        <v>0</v>
      </c>
      <c r="N58" t="s">
        <v>12</v>
      </c>
      <c r="O58" t="s">
        <v>4</v>
      </c>
      <c r="P58" t="s">
        <v>12</v>
      </c>
      <c r="Q58" t="s">
        <v>4</v>
      </c>
      <c r="R58" t="s">
        <v>4</v>
      </c>
      <c r="S58" t="s">
        <v>4</v>
      </c>
      <c r="T58" t="s">
        <v>4</v>
      </c>
      <c r="U58" t="s">
        <v>4</v>
      </c>
      <c r="V58" t="s">
        <v>4</v>
      </c>
      <c r="W58" t="s">
        <v>4</v>
      </c>
      <c r="X58" t="s">
        <v>4</v>
      </c>
      <c r="Y58" t="s">
        <v>12</v>
      </c>
      <c r="Z58" t="s">
        <v>4</v>
      </c>
      <c r="AA58" t="s">
        <v>12</v>
      </c>
      <c r="AB58" t="s">
        <v>464</v>
      </c>
      <c r="AC58" t="s">
        <v>10133</v>
      </c>
      <c r="AD58" t="s">
        <v>275</v>
      </c>
      <c r="AE58" t="s">
        <v>4961</v>
      </c>
      <c r="AF58" t="s">
        <v>4</v>
      </c>
      <c r="AG58" t="s">
        <v>4</v>
      </c>
      <c r="AH58" t="s">
        <v>10134</v>
      </c>
      <c r="AI58" t="s">
        <v>4854</v>
      </c>
      <c r="AJ58" t="s">
        <v>4</v>
      </c>
      <c r="AK58">
        <v>9331688867</v>
      </c>
      <c r="AL58" t="s">
        <v>10135</v>
      </c>
      <c r="AM58" t="s">
        <v>4</v>
      </c>
      <c r="AN58" t="s">
        <v>12</v>
      </c>
      <c r="AO58" t="s">
        <v>10091</v>
      </c>
      <c r="AP58" t="s">
        <v>4</v>
      </c>
      <c r="AQ58" t="s">
        <v>10092</v>
      </c>
      <c r="AR58" t="s">
        <v>12</v>
      </c>
      <c r="AS58" t="s">
        <v>12</v>
      </c>
      <c r="AT58" t="s">
        <v>4</v>
      </c>
      <c r="AU58" t="s">
        <v>4</v>
      </c>
      <c r="AV58" t="s">
        <v>4</v>
      </c>
      <c r="AW58" t="s">
        <v>332</v>
      </c>
      <c r="AX58">
        <v>5200</v>
      </c>
      <c r="AY58">
        <v>7700</v>
      </c>
      <c r="AZ58" t="s">
        <v>12</v>
      </c>
      <c r="BA58" t="s">
        <v>12</v>
      </c>
      <c r="BB58" t="s">
        <v>4</v>
      </c>
      <c r="BC58" t="s">
        <v>1225</v>
      </c>
      <c r="BD58" t="s">
        <v>1232</v>
      </c>
      <c r="BE58" t="s">
        <v>4</v>
      </c>
      <c r="BF58" t="s">
        <v>12</v>
      </c>
      <c r="BG58" t="s">
        <v>4</v>
      </c>
      <c r="BH58" t="s">
        <v>12</v>
      </c>
      <c r="BI58" t="s">
        <v>4</v>
      </c>
      <c r="BJ58" t="s">
        <v>4854</v>
      </c>
      <c r="BK58" t="s">
        <v>4</v>
      </c>
      <c r="BL58">
        <v>1</v>
      </c>
      <c r="BM58" t="s">
        <v>12</v>
      </c>
      <c r="BN58">
        <v>12900</v>
      </c>
      <c r="BO58" t="s">
        <v>12</v>
      </c>
      <c r="BP58" t="s">
        <v>12</v>
      </c>
      <c r="BQ58" t="s">
        <v>12</v>
      </c>
      <c r="BR58" t="s">
        <v>4</v>
      </c>
      <c r="BS58" t="s">
        <v>4</v>
      </c>
      <c r="BT58" t="s">
        <v>4</v>
      </c>
      <c r="BU58" t="s">
        <v>12</v>
      </c>
      <c r="BV58" t="s">
        <v>4</v>
      </c>
      <c r="BW58" t="s">
        <v>330</v>
      </c>
      <c r="BX58" t="s">
        <v>4</v>
      </c>
      <c r="BY58" t="s">
        <v>12</v>
      </c>
      <c r="BZ58" t="s">
        <v>12</v>
      </c>
      <c r="CA58" t="s">
        <v>12</v>
      </c>
      <c r="CB58" t="s">
        <v>12</v>
      </c>
      <c r="CC58" t="s">
        <v>12</v>
      </c>
      <c r="CD58" t="str" cm="1">
        <f t="array" aca="1" ref="CD58" ca="1">eConcatenar(A58:CB58,"|")</f>
        <v>TvExuzdqypwZVYmA|COM 2020-2142|3|ECONOLINE |TABASCO |COMALCALCO |COMALCALCO |2020-9-23|12900|X|X|100|0|x|X|x|X|X|X|X|X|X|X|X|x|X|x|HERNANDEZ |ESTRADA |MARIA DEL CARMEN|SOLTERA |X|X|ENTRADA A LA ISLA |MIGUEL HIDALGO |X|9331688867|MARIA CORDOVA HERNANDEZ |X|x|RUTA 3 L |X|LUNES |x|x|X|X|X|DOMICILIO |5200|7700|x|x|X|2021-9-13|2021-9-20|X|x|X|x|X|MIGUEL HIDALGO |X|1|x|12900|x|x|x|X|X|X|x|X|CARDENAS |X|x|x|x|x</v>
      </c>
    </row>
    <row r="59" spans="1:82" x14ac:dyDescent="0.25">
      <c r="A59" t="s">
        <v>10136</v>
      </c>
      <c r="B59" t="s">
        <v>10137</v>
      </c>
      <c r="C59">
        <v>3</v>
      </c>
      <c r="D59" t="s">
        <v>413</v>
      </c>
      <c r="E59" t="s">
        <v>396</v>
      </c>
      <c r="F59" t="s">
        <v>4959</v>
      </c>
      <c r="G59" t="s">
        <v>4959</v>
      </c>
      <c r="H59" t="s">
        <v>15905</v>
      </c>
      <c r="I59">
        <v>14800</v>
      </c>
      <c r="J59" t="s">
        <v>4</v>
      </c>
      <c r="K59" s="3" t="s">
        <v>4</v>
      </c>
      <c r="L59">
        <v>100</v>
      </c>
      <c r="M59">
        <v>0</v>
      </c>
      <c r="N59" t="s">
        <v>12</v>
      </c>
      <c r="O59" t="s">
        <v>4</v>
      </c>
      <c r="P59" t="s">
        <v>12</v>
      </c>
      <c r="Q59" t="s">
        <v>4</v>
      </c>
      <c r="R59" t="s">
        <v>4</v>
      </c>
      <c r="S59" t="s">
        <v>4</v>
      </c>
      <c r="T59" t="s">
        <v>4</v>
      </c>
      <c r="U59" t="s">
        <v>4</v>
      </c>
      <c r="V59" t="s">
        <v>4</v>
      </c>
      <c r="W59" t="s">
        <v>4</v>
      </c>
      <c r="X59" t="s">
        <v>4</v>
      </c>
      <c r="Y59" t="s">
        <v>12</v>
      </c>
      <c r="Z59" t="s">
        <v>4</v>
      </c>
      <c r="AA59" t="s">
        <v>12</v>
      </c>
      <c r="AB59" t="s">
        <v>4939</v>
      </c>
      <c r="AC59" t="s">
        <v>757</v>
      </c>
      <c r="AD59" t="s">
        <v>10138</v>
      </c>
      <c r="AE59" t="s">
        <v>474</v>
      </c>
      <c r="AF59" t="s">
        <v>4</v>
      </c>
      <c r="AG59" t="s">
        <v>4</v>
      </c>
      <c r="AH59" t="s">
        <v>4937</v>
      </c>
      <c r="AI59" t="s">
        <v>4854</v>
      </c>
      <c r="AJ59" t="s">
        <v>4</v>
      </c>
      <c r="AK59">
        <v>9333272483</v>
      </c>
      <c r="AL59" t="s">
        <v>10139</v>
      </c>
      <c r="AM59" t="s">
        <v>4</v>
      </c>
      <c r="AN59" t="s">
        <v>12</v>
      </c>
      <c r="AO59" t="s">
        <v>10091</v>
      </c>
      <c r="AP59" t="s">
        <v>4</v>
      </c>
      <c r="AQ59" t="s">
        <v>10092</v>
      </c>
      <c r="AR59" t="s">
        <v>12</v>
      </c>
      <c r="AS59" t="s">
        <v>12</v>
      </c>
      <c r="AT59" t="s">
        <v>4</v>
      </c>
      <c r="AU59" t="s">
        <v>4</v>
      </c>
      <c r="AV59" t="s">
        <v>4</v>
      </c>
      <c r="AW59" t="s">
        <v>332</v>
      </c>
      <c r="AX59">
        <v>300</v>
      </c>
      <c r="AY59">
        <v>500</v>
      </c>
      <c r="AZ59" t="s">
        <v>12</v>
      </c>
      <c r="BA59" t="s">
        <v>12</v>
      </c>
      <c r="BB59" t="s">
        <v>4</v>
      </c>
      <c r="BC59" t="s">
        <v>1225</v>
      </c>
      <c r="BD59" t="s">
        <v>1232</v>
      </c>
      <c r="BE59" t="s">
        <v>4</v>
      </c>
      <c r="BF59" t="s">
        <v>12</v>
      </c>
      <c r="BG59" t="s">
        <v>4</v>
      </c>
      <c r="BH59" t="s">
        <v>12</v>
      </c>
      <c r="BI59" t="s">
        <v>4</v>
      </c>
      <c r="BJ59" t="s">
        <v>4854</v>
      </c>
      <c r="BK59" t="s">
        <v>4</v>
      </c>
      <c r="BL59">
        <v>1</v>
      </c>
      <c r="BM59" t="s">
        <v>12</v>
      </c>
      <c r="BN59">
        <v>14800</v>
      </c>
      <c r="BO59" t="s">
        <v>12</v>
      </c>
      <c r="BP59" t="s">
        <v>12</v>
      </c>
      <c r="BQ59" t="s">
        <v>12</v>
      </c>
      <c r="BR59" t="s">
        <v>4</v>
      </c>
      <c r="BS59" t="s">
        <v>4</v>
      </c>
      <c r="BT59" t="s">
        <v>4</v>
      </c>
      <c r="BU59" t="s">
        <v>12</v>
      </c>
      <c r="BV59" t="s">
        <v>4</v>
      </c>
      <c r="BW59" t="s">
        <v>330</v>
      </c>
      <c r="BX59" t="s">
        <v>4</v>
      </c>
      <c r="BY59" t="s">
        <v>12</v>
      </c>
      <c r="BZ59" t="s">
        <v>12</v>
      </c>
      <c r="CA59" t="s">
        <v>12</v>
      </c>
      <c r="CB59" t="s">
        <v>12</v>
      </c>
      <c r="CC59" t="s">
        <v>12</v>
      </c>
      <c r="CD59" t="str" cm="1">
        <f t="array" aca="1" ref="CD59" ca="1">eConcatenar(A59:CB59,"|")</f>
        <v>6ifpPk0vOWpdYlnM|COM 2021-2742|3|MEMORIAL |TABASCO |COMALCALCO |COMALCALCO |2021-7-27|14800|X|X|100|0|x|X|x|X|X|X|X|X|X|X|X|x|X|x|LAZARO |ALCUDIA |MARITZA|CASADA |X|X|CARRETERA PRINCIPAL SIN NUMERO |MIGUEL HIDALGO |X|9333272483|ANA LUISA LAZARO ALCUDIA |X|x|RUTA 3 L |X|LUNES |x|x|X|X|X|DOMICILIO |300|500|x|x|X|2021-9-13|2021-9-20|X|x|X|x|X|MIGUEL HIDALGO |X|1|x|14800|x|x|x|X|X|X|x|X|CARDENAS |X|x|x|x|x</v>
      </c>
    </row>
    <row r="60" spans="1:82" x14ac:dyDescent="0.25">
      <c r="A60" t="s">
        <v>10140</v>
      </c>
      <c r="B60" t="s">
        <v>10141</v>
      </c>
      <c r="C60">
        <v>3</v>
      </c>
      <c r="D60" t="s">
        <v>463</v>
      </c>
      <c r="E60" t="s">
        <v>396</v>
      </c>
      <c r="F60" t="s">
        <v>4959</v>
      </c>
      <c r="G60" t="s">
        <v>4959</v>
      </c>
      <c r="H60" t="s">
        <v>15906</v>
      </c>
      <c r="I60">
        <v>12900</v>
      </c>
      <c r="J60" t="s">
        <v>4</v>
      </c>
      <c r="K60" s="3" t="s">
        <v>4</v>
      </c>
      <c r="L60">
        <v>100</v>
      </c>
      <c r="M60">
        <v>0</v>
      </c>
      <c r="N60" t="s">
        <v>12</v>
      </c>
      <c r="O60" t="s">
        <v>4</v>
      </c>
      <c r="P60" t="s">
        <v>12</v>
      </c>
      <c r="Q60" t="s">
        <v>4</v>
      </c>
      <c r="R60" t="s">
        <v>4</v>
      </c>
      <c r="S60" t="s">
        <v>4</v>
      </c>
      <c r="T60" t="s">
        <v>4</v>
      </c>
      <c r="U60" t="s">
        <v>4</v>
      </c>
      <c r="V60" t="s">
        <v>4</v>
      </c>
      <c r="W60" t="s">
        <v>4</v>
      </c>
      <c r="X60" t="s">
        <v>4</v>
      </c>
      <c r="Y60" t="s">
        <v>12</v>
      </c>
      <c r="Z60" t="s">
        <v>4</v>
      </c>
      <c r="AA60" t="s">
        <v>12</v>
      </c>
      <c r="AB60" t="s">
        <v>29</v>
      </c>
      <c r="AC60" t="s">
        <v>205</v>
      </c>
      <c r="AD60" t="s">
        <v>10142</v>
      </c>
      <c r="AE60" t="s">
        <v>4961</v>
      </c>
      <c r="AF60" t="s">
        <v>4</v>
      </c>
      <c r="AG60" t="s">
        <v>4</v>
      </c>
      <c r="AH60" t="s">
        <v>5037</v>
      </c>
      <c r="AI60" t="s">
        <v>4854</v>
      </c>
      <c r="AJ60" t="s">
        <v>4</v>
      </c>
      <c r="AK60">
        <v>9933948564</v>
      </c>
      <c r="AL60" t="s">
        <v>10143</v>
      </c>
      <c r="AM60" t="s">
        <v>10144</v>
      </c>
      <c r="AN60" t="s">
        <v>12</v>
      </c>
      <c r="AO60" t="s">
        <v>10091</v>
      </c>
      <c r="AP60" t="s">
        <v>4</v>
      </c>
      <c r="AQ60" t="s">
        <v>10092</v>
      </c>
      <c r="AR60" t="s">
        <v>12</v>
      </c>
      <c r="AS60" t="s">
        <v>12</v>
      </c>
      <c r="AT60" t="s">
        <v>4</v>
      </c>
      <c r="AU60" t="s">
        <v>4</v>
      </c>
      <c r="AV60" t="s">
        <v>4</v>
      </c>
      <c r="AW60" t="s">
        <v>332</v>
      </c>
      <c r="AX60">
        <v>4700</v>
      </c>
      <c r="AY60">
        <v>8200</v>
      </c>
      <c r="AZ60" t="s">
        <v>12</v>
      </c>
      <c r="BA60" t="s">
        <v>12</v>
      </c>
      <c r="BB60" t="s">
        <v>4</v>
      </c>
      <c r="BC60" t="s">
        <v>1225</v>
      </c>
      <c r="BD60" t="s">
        <v>1232</v>
      </c>
      <c r="BE60" t="s">
        <v>4</v>
      </c>
      <c r="BF60" t="s">
        <v>12</v>
      </c>
      <c r="BG60" t="s">
        <v>4</v>
      </c>
      <c r="BH60" t="s">
        <v>12</v>
      </c>
      <c r="BI60" t="s">
        <v>4</v>
      </c>
      <c r="BJ60" t="s">
        <v>4854</v>
      </c>
      <c r="BK60" t="s">
        <v>4</v>
      </c>
      <c r="BL60">
        <v>1</v>
      </c>
      <c r="BM60" t="s">
        <v>12</v>
      </c>
      <c r="BN60">
        <v>12900</v>
      </c>
      <c r="BO60" t="s">
        <v>12</v>
      </c>
      <c r="BP60" t="s">
        <v>12</v>
      </c>
      <c r="BQ60" t="s">
        <v>12</v>
      </c>
      <c r="BR60" t="s">
        <v>4</v>
      </c>
      <c r="BS60" t="s">
        <v>4</v>
      </c>
      <c r="BT60" t="s">
        <v>4</v>
      </c>
      <c r="BU60" t="s">
        <v>12</v>
      </c>
      <c r="BV60" t="s">
        <v>4</v>
      </c>
      <c r="BW60" t="s">
        <v>330</v>
      </c>
      <c r="BX60" t="s">
        <v>4</v>
      </c>
      <c r="BY60" t="s">
        <v>12</v>
      </c>
      <c r="BZ60" t="s">
        <v>12</v>
      </c>
      <c r="CA60" t="s">
        <v>12</v>
      </c>
      <c r="CB60" t="s">
        <v>12</v>
      </c>
      <c r="CC60" t="s">
        <v>12</v>
      </c>
      <c r="CD60" t="str" cm="1">
        <f t="array" aca="1" ref="CD60" ca="1">eConcatenar(A60:CB60,"|")</f>
        <v>6uz7wMAUh3ESlBRS|COM 2020-2127|3|ECONOLINE |TABASCO |COMALCALCO |COMALCALCO |2020-9-22|12900|X|X|100|0|x|X|x|X|X|X|X|X|X|X|X|x|X|x|CORDOVA|OLAN|GENOVEVA|SOLTERA |X|X|CARRETERA A TECOLUTILLA|MIGUEL HIDALGO |X|9933948564|NATALIA ELENA CORDOVA OLAN|BENEFICIARIO 2: JULIAN CEVALLO TORREZ|x|RUTA 3 L |X|LUNES |x|x|X|X|X|DOMICILIO |4700|8200|x|x|X|2021-9-13|2021-9-20|X|x|X|x|X|MIGUEL HIDALGO |X|1|x|12900|x|x|x|X|X|X|x|X|CARDENAS |X|x|x|x|x</v>
      </c>
    </row>
    <row r="61" spans="1:82" x14ac:dyDescent="0.25">
      <c r="A61" t="s">
        <v>10145</v>
      </c>
      <c r="B61" t="s">
        <v>10146</v>
      </c>
      <c r="C61">
        <v>3</v>
      </c>
      <c r="D61" t="s">
        <v>1</v>
      </c>
      <c r="E61" t="s">
        <v>396</v>
      </c>
      <c r="F61" t="s">
        <v>4959</v>
      </c>
      <c r="G61" t="s">
        <v>4959</v>
      </c>
      <c r="H61" t="s">
        <v>15897</v>
      </c>
      <c r="I61">
        <v>12900</v>
      </c>
      <c r="J61" t="s">
        <v>4</v>
      </c>
      <c r="K61" s="3" t="s">
        <v>4</v>
      </c>
      <c r="L61">
        <v>100</v>
      </c>
      <c r="M61">
        <v>0</v>
      </c>
      <c r="N61" t="s">
        <v>12</v>
      </c>
      <c r="O61" t="s">
        <v>4</v>
      </c>
      <c r="P61" t="s">
        <v>12</v>
      </c>
      <c r="Q61" t="s">
        <v>4</v>
      </c>
      <c r="R61" t="s">
        <v>4</v>
      </c>
      <c r="S61" t="s">
        <v>4</v>
      </c>
      <c r="T61" t="s">
        <v>4</v>
      </c>
      <c r="U61" t="s">
        <v>4</v>
      </c>
      <c r="V61" t="s">
        <v>4</v>
      </c>
      <c r="W61" t="s">
        <v>4</v>
      </c>
      <c r="X61" t="s">
        <v>4</v>
      </c>
      <c r="Y61" t="s">
        <v>12</v>
      </c>
      <c r="Z61" t="s">
        <v>4</v>
      </c>
      <c r="AA61" t="s">
        <v>12</v>
      </c>
      <c r="AB61" t="s">
        <v>15</v>
      </c>
      <c r="AC61" t="s">
        <v>15</v>
      </c>
      <c r="AD61" t="s">
        <v>10147</v>
      </c>
      <c r="AE61" t="s">
        <v>214</v>
      </c>
      <c r="AF61" t="s">
        <v>4</v>
      </c>
      <c r="AG61" t="s">
        <v>4</v>
      </c>
      <c r="AH61" t="s">
        <v>10148</v>
      </c>
      <c r="AI61" t="s">
        <v>4854</v>
      </c>
      <c r="AJ61" t="s">
        <v>4</v>
      </c>
      <c r="AK61">
        <v>9331641207</v>
      </c>
      <c r="AL61" t="s">
        <v>10149</v>
      </c>
      <c r="AM61" t="s">
        <v>4</v>
      </c>
      <c r="AN61" t="s">
        <v>12</v>
      </c>
      <c r="AO61" t="s">
        <v>10091</v>
      </c>
      <c r="AP61" t="s">
        <v>4</v>
      </c>
      <c r="AQ61" s="1" t="s">
        <v>10092</v>
      </c>
      <c r="AR61" t="s">
        <v>12</v>
      </c>
      <c r="AS61" t="s">
        <v>12</v>
      </c>
      <c r="AT61" t="s">
        <v>4</v>
      </c>
      <c r="AU61" t="s">
        <v>4</v>
      </c>
      <c r="AV61" t="s">
        <v>4</v>
      </c>
      <c r="AW61" t="s">
        <v>332</v>
      </c>
      <c r="AX61">
        <v>5900</v>
      </c>
      <c r="AY61">
        <v>7000</v>
      </c>
      <c r="AZ61" t="s">
        <v>12</v>
      </c>
      <c r="BA61" t="s">
        <v>12</v>
      </c>
      <c r="BB61" t="s">
        <v>4</v>
      </c>
      <c r="BC61" t="s">
        <v>1225</v>
      </c>
      <c r="BD61" t="s">
        <v>1232</v>
      </c>
      <c r="BE61" t="s">
        <v>4</v>
      </c>
      <c r="BF61" t="s">
        <v>12</v>
      </c>
      <c r="BG61" t="s">
        <v>4</v>
      </c>
      <c r="BH61" t="s">
        <v>12</v>
      </c>
      <c r="BI61" t="s">
        <v>4</v>
      </c>
      <c r="BJ61" t="s">
        <v>4854</v>
      </c>
      <c r="BK61" t="s">
        <v>4</v>
      </c>
      <c r="BL61">
        <v>1</v>
      </c>
      <c r="BM61" t="s">
        <v>12</v>
      </c>
      <c r="BN61">
        <v>12900</v>
      </c>
      <c r="BO61" t="s">
        <v>12</v>
      </c>
      <c r="BP61" t="s">
        <v>12</v>
      </c>
      <c r="BQ61" t="s">
        <v>12</v>
      </c>
      <c r="BR61" t="s">
        <v>4</v>
      </c>
      <c r="BS61" t="s">
        <v>4</v>
      </c>
      <c r="BT61" t="s">
        <v>4</v>
      </c>
      <c r="BU61" t="s">
        <v>12</v>
      </c>
      <c r="BV61" t="s">
        <v>4</v>
      </c>
      <c r="BW61" t="s">
        <v>330</v>
      </c>
      <c r="BX61" t="s">
        <v>4</v>
      </c>
      <c r="BY61" t="s">
        <v>12</v>
      </c>
      <c r="BZ61" t="s">
        <v>12</v>
      </c>
      <c r="CA61" t="s">
        <v>12</v>
      </c>
      <c r="CB61" t="s">
        <v>12</v>
      </c>
      <c r="CC61" t="s">
        <v>12</v>
      </c>
      <c r="CD61" t="str" cm="1">
        <f t="array" aca="1" ref="CD61" ca="1">eConcatenar(A61:CB61,"|")</f>
        <v>gfzALLfMP9xl3Emc|COM 2020-2381|3|IMPERIAL DE LUJO|TABASCO |COMALCALCO |COMALCALCO |2020-10-14|12900|X|X|100|0|x|X|x|X|X|X|X|X|X|X|X|x|X|x|JIMENEZ|JIMENEZ|BLADIMIR|CASADO |X|X|ENTRATDA NUEVA CREACION|MIGUEL HIDALGO |X|9331641207|DEYSI GOMEZ DENIS|X|x|RUTA 3 L |X|LUNES |x|x|X|X|X|DOMICILIO |5900|7000|x|x|X|2021-9-13|2021-9-20|X|x|X|x|X|MIGUEL HIDALGO |X|1|x|12900|x|x|x|X|X|X|x|X|CARDENAS |X|x|x|x|x</v>
      </c>
    </row>
    <row r="62" spans="1:82" x14ac:dyDescent="0.25">
      <c r="A62" t="s">
        <v>10150</v>
      </c>
      <c r="B62" t="s">
        <v>10151</v>
      </c>
      <c r="C62">
        <v>3</v>
      </c>
      <c r="D62" t="s">
        <v>413</v>
      </c>
      <c r="E62" t="s">
        <v>396</v>
      </c>
      <c r="F62" t="s">
        <v>4959</v>
      </c>
      <c r="G62" t="s">
        <v>4959</v>
      </c>
      <c r="H62" t="s">
        <v>4941</v>
      </c>
      <c r="I62">
        <v>14800</v>
      </c>
      <c r="J62" t="s">
        <v>4</v>
      </c>
      <c r="K62" s="3" t="s">
        <v>4</v>
      </c>
      <c r="L62">
        <v>100</v>
      </c>
      <c r="M62">
        <v>0</v>
      </c>
      <c r="N62" t="s">
        <v>12</v>
      </c>
      <c r="O62" t="s">
        <v>4</v>
      </c>
      <c r="P62" t="s">
        <v>12</v>
      </c>
      <c r="Q62" t="s">
        <v>4</v>
      </c>
      <c r="R62" t="s">
        <v>4</v>
      </c>
      <c r="S62" t="s">
        <v>4</v>
      </c>
      <c r="T62" t="s">
        <v>4</v>
      </c>
      <c r="U62" t="s">
        <v>4</v>
      </c>
      <c r="V62" t="s">
        <v>4</v>
      </c>
      <c r="W62" t="s">
        <v>4</v>
      </c>
      <c r="X62" t="s">
        <v>4</v>
      </c>
      <c r="Y62" t="s">
        <v>12</v>
      </c>
      <c r="Z62" t="s">
        <v>4</v>
      </c>
      <c r="AA62" t="s">
        <v>12</v>
      </c>
      <c r="AB62" t="s">
        <v>10152</v>
      </c>
      <c r="AC62" t="s">
        <v>464</v>
      </c>
      <c r="AD62" t="s">
        <v>315</v>
      </c>
      <c r="AE62" t="s">
        <v>4961</v>
      </c>
      <c r="AF62" t="s">
        <v>4</v>
      </c>
      <c r="AG62" t="s">
        <v>4</v>
      </c>
      <c r="AH62" t="s">
        <v>10153</v>
      </c>
      <c r="AI62" t="s">
        <v>4854</v>
      </c>
      <c r="AJ62" t="s">
        <v>4</v>
      </c>
      <c r="AK62">
        <v>9331660866</v>
      </c>
      <c r="AL62" t="s">
        <v>10154</v>
      </c>
      <c r="AM62" t="s">
        <v>10155</v>
      </c>
      <c r="AN62" t="s">
        <v>12</v>
      </c>
      <c r="AO62" t="s">
        <v>10091</v>
      </c>
      <c r="AP62" t="s">
        <v>4</v>
      </c>
      <c r="AQ62" t="s">
        <v>10092</v>
      </c>
      <c r="AR62" t="s">
        <v>12</v>
      </c>
      <c r="AS62" t="s">
        <v>12</v>
      </c>
      <c r="AT62" t="s">
        <v>4</v>
      </c>
      <c r="AU62" t="s">
        <v>4</v>
      </c>
      <c r="AV62" t="s">
        <v>4</v>
      </c>
      <c r="AW62" t="s">
        <v>332</v>
      </c>
      <c r="AX62">
        <v>1800</v>
      </c>
      <c r="AY62">
        <v>1300</v>
      </c>
      <c r="AZ62" t="s">
        <v>12</v>
      </c>
      <c r="BA62" t="s">
        <v>12</v>
      </c>
      <c r="BB62" t="s">
        <v>4</v>
      </c>
      <c r="BC62" t="s">
        <v>1225</v>
      </c>
      <c r="BD62" t="s">
        <v>1232</v>
      </c>
      <c r="BE62" t="s">
        <v>4</v>
      </c>
      <c r="BF62" t="s">
        <v>12</v>
      </c>
      <c r="BG62" t="s">
        <v>4</v>
      </c>
      <c r="BH62" t="s">
        <v>12</v>
      </c>
      <c r="BI62" t="s">
        <v>4</v>
      </c>
      <c r="BJ62" t="s">
        <v>4854</v>
      </c>
      <c r="BK62" t="s">
        <v>4</v>
      </c>
      <c r="BL62">
        <v>1</v>
      </c>
      <c r="BM62" t="s">
        <v>12</v>
      </c>
      <c r="BN62">
        <v>14800</v>
      </c>
      <c r="BO62" t="s">
        <v>12</v>
      </c>
      <c r="BP62" t="s">
        <v>12</v>
      </c>
      <c r="BQ62" t="s">
        <v>12</v>
      </c>
      <c r="BR62" t="s">
        <v>4</v>
      </c>
      <c r="BS62" t="s">
        <v>4</v>
      </c>
      <c r="BT62" t="s">
        <v>4</v>
      </c>
      <c r="BU62" t="s">
        <v>12</v>
      </c>
      <c r="BV62" t="s">
        <v>4</v>
      </c>
      <c r="BW62" t="s">
        <v>330</v>
      </c>
      <c r="BX62" t="s">
        <v>4</v>
      </c>
      <c r="BY62" t="s">
        <v>12</v>
      </c>
      <c r="BZ62" t="s">
        <v>12</v>
      </c>
      <c r="CA62" t="s">
        <v>12</v>
      </c>
      <c r="CB62" t="s">
        <v>12</v>
      </c>
      <c r="CC62" t="s">
        <v>12</v>
      </c>
      <c r="CD62" t="str" cm="1">
        <f t="array" aca="1" ref="CD62" ca="1">eConcatenar(A62:CB62,"|")</f>
        <v>KA5zA6iAKStmShDP|COM 2021-1560|3|MEMORIAL |TABASCO |COMALCALCO |COMALCALCO |2021-5-11|14800|X|X|100|0|x|X|x|X|X|X|X|X|X|X|X|x|X|x|ENRIQUE|HERNANDEZ |PATRICIA|SOLTERA |X|X|ENTRADA LA NUEVA CREACION|MIGUEL HIDALGO |X|9331660866|OMAR GONZALEZ ENRIQUE|BENEFICIARIO 2: KARLA GUADALUPE SANTOS ALVARADO|x|RUTA 3 L |X|LUNES |x|x|X|X|X|DOMICILIO |1800|1300|x|x|X|2021-9-13|2021-9-20|X|x|X|x|X|MIGUEL HIDALGO |X|1|x|14800|x|x|x|X|X|X|x|X|CARDENAS |X|x|x|x|x</v>
      </c>
    </row>
    <row r="63" spans="1:82" x14ac:dyDescent="0.25">
      <c r="A63" t="s">
        <v>10156</v>
      </c>
      <c r="B63" t="s">
        <v>10157</v>
      </c>
      <c r="C63">
        <v>3</v>
      </c>
      <c r="D63" t="s">
        <v>463</v>
      </c>
      <c r="E63" t="s">
        <v>396</v>
      </c>
      <c r="F63" t="s">
        <v>4959</v>
      </c>
      <c r="G63" t="s">
        <v>4959</v>
      </c>
      <c r="H63" t="s">
        <v>15904</v>
      </c>
      <c r="I63">
        <v>12900</v>
      </c>
      <c r="J63" t="s">
        <v>4</v>
      </c>
      <c r="K63" s="3" t="s">
        <v>4</v>
      </c>
      <c r="L63">
        <v>100</v>
      </c>
      <c r="M63">
        <v>0</v>
      </c>
      <c r="N63" t="s">
        <v>12</v>
      </c>
      <c r="O63" t="s">
        <v>4</v>
      </c>
      <c r="P63" t="s">
        <v>12</v>
      </c>
      <c r="Q63" t="s">
        <v>4</v>
      </c>
      <c r="R63" t="s">
        <v>4</v>
      </c>
      <c r="S63" t="s">
        <v>4</v>
      </c>
      <c r="T63" t="s">
        <v>4</v>
      </c>
      <c r="U63" t="s">
        <v>4</v>
      </c>
      <c r="V63" t="s">
        <v>4</v>
      </c>
      <c r="W63" t="s">
        <v>4</v>
      </c>
      <c r="X63" t="s">
        <v>4</v>
      </c>
      <c r="Y63" t="s">
        <v>12</v>
      </c>
      <c r="Z63" t="s">
        <v>4</v>
      </c>
      <c r="AA63" t="s">
        <v>12</v>
      </c>
      <c r="AB63" t="s">
        <v>87</v>
      </c>
      <c r="AC63" t="s">
        <v>6</v>
      </c>
      <c r="AD63" t="s">
        <v>508</v>
      </c>
      <c r="AE63" t="s">
        <v>214</v>
      </c>
      <c r="AF63" s="1" t="s">
        <v>4</v>
      </c>
      <c r="AG63" t="s">
        <v>4</v>
      </c>
      <c r="AH63" t="s">
        <v>10158</v>
      </c>
      <c r="AI63" t="s">
        <v>4854</v>
      </c>
      <c r="AJ63" t="s">
        <v>4</v>
      </c>
      <c r="AK63">
        <v>9331036504</v>
      </c>
      <c r="AL63" t="s">
        <v>10159</v>
      </c>
      <c r="AM63" t="s">
        <v>10160</v>
      </c>
      <c r="AN63" t="s">
        <v>12</v>
      </c>
      <c r="AO63" t="s">
        <v>10091</v>
      </c>
      <c r="AP63" t="s">
        <v>4</v>
      </c>
      <c r="AQ63" t="s">
        <v>10092</v>
      </c>
      <c r="AR63" t="s">
        <v>12</v>
      </c>
      <c r="AS63" t="s">
        <v>12</v>
      </c>
      <c r="AT63" t="s">
        <v>4</v>
      </c>
      <c r="AU63" t="s">
        <v>4</v>
      </c>
      <c r="AV63" t="s">
        <v>4</v>
      </c>
      <c r="AW63" t="s">
        <v>332</v>
      </c>
      <c r="AX63">
        <v>3900</v>
      </c>
      <c r="AY63">
        <v>9000</v>
      </c>
      <c r="AZ63" t="s">
        <v>12</v>
      </c>
      <c r="BA63" t="s">
        <v>12</v>
      </c>
      <c r="BB63" t="s">
        <v>4</v>
      </c>
      <c r="BC63" t="s">
        <v>1225</v>
      </c>
      <c r="BD63" t="s">
        <v>1232</v>
      </c>
      <c r="BE63" t="s">
        <v>4</v>
      </c>
      <c r="BF63" t="s">
        <v>12</v>
      </c>
      <c r="BG63" t="s">
        <v>4</v>
      </c>
      <c r="BH63" t="s">
        <v>12</v>
      </c>
      <c r="BI63" t="s">
        <v>4</v>
      </c>
      <c r="BJ63" t="s">
        <v>4854</v>
      </c>
      <c r="BK63" t="s">
        <v>4</v>
      </c>
      <c r="BL63">
        <v>1</v>
      </c>
      <c r="BM63" t="s">
        <v>12</v>
      </c>
      <c r="BN63">
        <v>12900</v>
      </c>
      <c r="BO63" t="s">
        <v>12</v>
      </c>
      <c r="BP63" t="s">
        <v>12</v>
      </c>
      <c r="BQ63" t="s">
        <v>12</v>
      </c>
      <c r="BR63" t="s">
        <v>4</v>
      </c>
      <c r="BS63" t="s">
        <v>4</v>
      </c>
      <c r="BT63" t="s">
        <v>4</v>
      </c>
      <c r="BU63" t="s">
        <v>12</v>
      </c>
      <c r="BV63" t="s">
        <v>4</v>
      </c>
      <c r="BW63" t="s">
        <v>330</v>
      </c>
      <c r="BX63" t="s">
        <v>4</v>
      </c>
      <c r="BY63" t="s">
        <v>12</v>
      </c>
      <c r="BZ63" t="s">
        <v>12</v>
      </c>
      <c r="CA63" t="s">
        <v>12</v>
      </c>
      <c r="CB63" t="s">
        <v>12</v>
      </c>
      <c r="CC63" t="s">
        <v>12</v>
      </c>
      <c r="CD63" t="str" cm="1">
        <f t="array" aca="1" ref="CD63" ca="1">eConcatenar(A63:CB63,"|")</f>
        <v>MH6svay2PZ6TkQt1|COM 2020-2138|3|ECONOLINE |TABASCO |COMALCALCO |COMALCALCO |2020-9-23|12900|X|X|100|0|x|X|x|X|X|X|X|X|X|X|X|x|X|x|LOPEZ|DE LA CRUZ|SEBASTIAN|CASADO |X|X|CARRETERA TECOLUTILLA|MIGUEL HIDALGO |X|9331036504|CASTULO LOPEZ ALCUDIA |BENEFICIARIO 2: JUAN LOPEZ LOPEZ|x|RUTA 3 L |X|LUNES |x|x|X|X|X|DOMICILIO |3900|9000|x|x|X|2021-9-13|2021-9-20|X|x|X|x|X|MIGUEL HIDALGO |X|1|x|12900|x|x|x|X|X|X|x|X|CARDENAS |X|x|x|x|x</v>
      </c>
    </row>
    <row r="64" spans="1:82" x14ac:dyDescent="0.25">
      <c r="A64" t="s">
        <v>10161</v>
      </c>
      <c r="B64" t="s">
        <v>10162</v>
      </c>
      <c r="C64">
        <v>3</v>
      </c>
      <c r="D64" t="s">
        <v>413</v>
      </c>
      <c r="E64" t="s">
        <v>396</v>
      </c>
      <c r="F64" t="s">
        <v>4959</v>
      </c>
      <c r="G64" t="s">
        <v>4959</v>
      </c>
      <c r="H64" t="s">
        <v>5095</v>
      </c>
      <c r="I64">
        <v>14800</v>
      </c>
      <c r="J64" t="s">
        <v>4</v>
      </c>
      <c r="K64" s="3" t="s">
        <v>4</v>
      </c>
      <c r="L64">
        <v>100</v>
      </c>
      <c r="M64">
        <v>0</v>
      </c>
      <c r="N64" t="s">
        <v>12</v>
      </c>
      <c r="O64" t="s">
        <v>4</v>
      </c>
      <c r="P64" t="s">
        <v>12</v>
      </c>
      <c r="Q64" t="s">
        <v>4</v>
      </c>
      <c r="R64" t="s">
        <v>4</v>
      </c>
      <c r="S64" t="s">
        <v>4</v>
      </c>
      <c r="T64" t="s">
        <v>4</v>
      </c>
      <c r="U64" t="s">
        <v>4</v>
      </c>
      <c r="V64" t="s">
        <v>4</v>
      </c>
      <c r="W64" t="s">
        <v>4</v>
      </c>
      <c r="X64" t="s">
        <v>4</v>
      </c>
      <c r="Y64" t="s">
        <v>12</v>
      </c>
      <c r="Z64" t="s">
        <v>4</v>
      </c>
      <c r="AA64" t="s">
        <v>12</v>
      </c>
      <c r="AB64" t="s">
        <v>29</v>
      </c>
      <c r="AC64" t="s">
        <v>253</v>
      </c>
      <c r="AD64" t="s">
        <v>50</v>
      </c>
      <c r="AE64" t="s">
        <v>214</v>
      </c>
      <c r="AF64" t="s">
        <v>4</v>
      </c>
      <c r="AG64" t="s">
        <v>4</v>
      </c>
      <c r="AH64" t="s">
        <v>5337</v>
      </c>
      <c r="AI64" t="s">
        <v>5339</v>
      </c>
      <c r="AJ64" t="s">
        <v>4</v>
      </c>
      <c r="AK64">
        <v>9331222448</v>
      </c>
      <c r="AL64" t="s">
        <v>10163</v>
      </c>
      <c r="AM64" t="s">
        <v>10164</v>
      </c>
      <c r="AN64" t="s">
        <v>12</v>
      </c>
      <c r="AO64" t="s">
        <v>10091</v>
      </c>
      <c r="AP64" t="s">
        <v>4</v>
      </c>
      <c r="AQ64" t="s">
        <v>10092</v>
      </c>
      <c r="AR64" t="s">
        <v>12</v>
      </c>
      <c r="AS64" t="s">
        <v>12</v>
      </c>
      <c r="AT64" t="s">
        <v>4</v>
      </c>
      <c r="AU64" t="s">
        <v>4</v>
      </c>
      <c r="AV64" t="s">
        <v>4</v>
      </c>
      <c r="AW64" t="s">
        <v>332</v>
      </c>
      <c r="AX64">
        <v>1900</v>
      </c>
      <c r="AY64">
        <v>12900</v>
      </c>
      <c r="AZ64" t="s">
        <v>12</v>
      </c>
      <c r="BA64" t="s">
        <v>12</v>
      </c>
      <c r="BB64" t="s">
        <v>4</v>
      </c>
      <c r="BC64" t="s">
        <v>1225</v>
      </c>
      <c r="BD64" t="s">
        <v>1232</v>
      </c>
      <c r="BE64" t="s">
        <v>4</v>
      </c>
      <c r="BF64" t="s">
        <v>12</v>
      </c>
      <c r="BG64" t="s">
        <v>4</v>
      </c>
      <c r="BH64" t="s">
        <v>12</v>
      </c>
      <c r="BI64" t="s">
        <v>4</v>
      </c>
      <c r="BJ64" t="s">
        <v>5339</v>
      </c>
      <c r="BK64" t="s">
        <v>4</v>
      </c>
      <c r="BL64">
        <v>1</v>
      </c>
      <c r="BM64" t="s">
        <v>12</v>
      </c>
      <c r="BN64">
        <v>14800</v>
      </c>
      <c r="BO64" t="s">
        <v>12</v>
      </c>
      <c r="BP64" t="s">
        <v>12</v>
      </c>
      <c r="BQ64" t="s">
        <v>12</v>
      </c>
      <c r="BR64" t="s">
        <v>4</v>
      </c>
      <c r="BS64" t="s">
        <v>4</v>
      </c>
      <c r="BT64" t="s">
        <v>4</v>
      </c>
      <c r="BU64" t="s">
        <v>12</v>
      </c>
      <c r="BV64" t="s">
        <v>4</v>
      </c>
      <c r="BW64" t="s">
        <v>330</v>
      </c>
      <c r="BX64" t="s">
        <v>4</v>
      </c>
      <c r="BY64" t="s">
        <v>12</v>
      </c>
      <c r="BZ64" t="s">
        <v>12</v>
      </c>
      <c r="CA64" t="s">
        <v>12</v>
      </c>
      <c r="CB64" t="s">
        <v>12</v>
      </c>
      <c r="CC64" t="s">
        <v>12</v>
      </c>
      <c r="CD64" t="str" cm="1">
        <f t="array" aca="1" ref="CD64" ca="1">eConcatenar(A64:CB64,"|")</f>
        <v>fP8iH9vlaymVdHsu|COM 2021-1552|3|MEMORIAL |TABASCO |COMALCALCO |COMALCALCO |2021-5-10|14800|X|X|100|0|x|X|x|X|X|X|X|X|X|X|X|x|X|x|CORDOVA|VALENZUELA|DOLORES|CASADO |X|X|CARRETERA CARLOS GREENE|EMILIANO ZAPATA PRIMERA|X|9331222448|FILADELFO CANDELERO CORDOVA|BENEFICIARIO 2: CINDY CANDELERO CORDOVA|x|RUTA 3 L |X|LUNES |x|x|X|X|X|DOMICILIO |1900|12900|x|x|X|2021-9-13|2021-9-20|X|x|X|x|X|EMILIANO ZAPATA PRIMERA|X|1|x|14800|x|x|x|X|X|X|x|X|CARDENAS |X|x|x|x|x</v>
      </c>
    </row>
    <row r="65" spans="1:82" x14ac:dyDescent="0.25">
      <c r="A65" t="s">
        <v>10165</v>
      </c>
      <c r="B65" t="s">
        <v>10166</v>
      </c>
      <c r="C65">
        <v>3</v>
      </c>
      <c r="D65" t="s">
        <v>463</v>
      </c>
      <c r="E65" t="s">
        <v>396</v>
      </c>
      <c r="F65" t="s">
        <v>4959</v>
      </c>
      <c r="G65" t="s">
        <v>4959</v>
      </c>
      <c r="H65" t="s">
        <v>15907</v>
      </c>
      <c r="I65">
        <v>11500</v>
      </c>
      <c r="J65" t="s">
        <v>4</v>
      </c>
      <c r="K65" s="3" t="s">
        <v>4</v>
      </c>
      <c r="L65">
        <v>100</v>
      </c>
      <c r="M65">
        <v>0</v>
      </c>
      <c r="N65" t="s">
        <v>12</v>
      </c>
      <c r="O65" t="s">
        <v>4</v>
      </c>
      <c r="P65" t="s">
        <v>12</v>
      </c>
      <c r="Q65" t="s">
        <v>4</v>
      </c>
      <c r="R65" t="s">
        <v>4</v>
      </c>
      <c r="S65" t="s">
        <v>4</v>
      </c>
      <c r="T65" t="s">
        <v>4</v>
      </c>
      <c r="U65" t="s">
        <v>4</v>
      </c>
      <c r="V65" t="s">
        <v>4</v>
      </c>
      <c r="W65" t="s">
        <v>4</v>
      </c>
      <c r="X65" t="s">
        <v>4</v>
      </c>
      <c r="Y65" t="s">
        <v>12</v>
      </c>
      <c r="Z65" t="s">
        <v>4</v>
      </c>
      <c r="AA65" t="s">
        <v>12</v>
      </c>
      <c r="AB65" t="s">
        <v>245</v>
      </c>
      <c r="AC65" t="s">
        <v>776</v>
      </c>
      <c r="AD65" t="s">
        <v>4859</v>
      </c>
      <c r="AE65" t="s">
        <v>214</v>
      </c>
      <c r="AF65" t="s">
        <v>4</v>
      </c>
      <c r="AG65" t="s">
        <v>4</v>
      </c>
      <c r="AH65" t="s">
        <v>5319</v>
      </c>
      <c r="AI65" t="s">
        <v>5389</v>
      </c>
      <c r="AJ65" t="s">
        <v>4</v>
      </c>
      <c r="AK65">
        <v>9331038516</v>
      </c>
      <c r="AL65" t="s">
        <v>10167</v>
      </c>
      <c r="AM65" t="s">
        <v>10168</v>
      </c>
      <c r="AN65" t="s">
        <v>12</v>
      </c>
      <c r="AO65" t="s">
        <v>10091</v>
      </c>
      <c r="AP65" t="s">
        <v>4</v>
      </c>
      <c r="AQ65" t="s">
        <v>10092</v>
      </c>
      <c r="AR65" t="s">
        <v>12</v>
      </c>
      <c r="AS65" t="s">
        <v>12</v>
      </c>
      <c r="AT65" t="s">
        <v>4</v>
      </c>
      <c r="AU65" t="s">
        <v>4</v>
      </c>
      <c r="AV65" t="s">
        <v>4</v>
      </c>
      <c r="AW65" t="s">
        <v>332</v>
      </c>
      <c r="AX65">
        <v>8500</v>
      </c>
      <c r="AY65">
        <v>3000</v>
      </c>
      <c r="AZ65" t="s">
        <v>12</v>
      </c>
      <c r="BA65" t="s">
        <v>12</v>
      </c>
      <c r="BB65" t="s">
        <v>4</v>
      </c>
      <c r="BC65" t="s">
        <v>1225</v>
      </c>
      <c r="BD65" t="s">
        <v>1232</v>
      </c>
      <c r="BE65" t="s">
        <v>4</v>
      </c>
      <c r="BF65" t="s">
        <v>12</v>
      </c>
      <c r="BG65" t="s">
        <v>4</v>
      </c>
      <c r="BH65" t="s">
        <v>12</v>
      </c>
      <c r="BI65" t="s">
        <v>4</v>
      </c>
      <c r="BJ65" t="s">
        <v>5389</v>
      </c>
      <c r="BK65" t="s">
        <v>4</v>
      </c>
      <c r="BL65">
        <v>1</v>
      </c>
      <c r="BM65" t="s">
        <v>12</v>
      </c>
      <c r="BN65">
        <v>11500</v>
      </c>
      <c r="BO65" t="s">
        <v>12</v>
      </c>
      <c r="BP65" t="s">
        <v>12</v>
      </c>
      <c r="BQ65" t="s">
        <v>12</v>
      </c>
      <c r="BR65" t="s">
        <v>4</v>
      </c>
      <c r="BS65" t="s">
        <v>4</v>
      </c>
      <c r="BT65" t="s">
        <v>4</v>
      </c>
      <c r="BU65" t="s">
        <v>12</v>
      </c>
      <c r="BV65" t="s">
        <v>4</v>
      </c>
      <c r="BW65" t="s">
        <v>330</v>
      </c>
      <c r="BX65" t="s">
        <v>4</v>
      </c>
      <c r="BY65" t="s">
        <v>12</v>
      </c>
      <c r="BZ65" t="s">
        <v>12</v>
      </c>
      <c r="CA65" t="s">
        <v>12</v>
      </c>
      <c r="CB65" t="s">
        <v>12</v>
      </c>
      <c r="CC65" t="s">
        <v>12</v>
      </c>
      <c r="CD65" t="str" cm="1">
        <f t="array" aca="1" ref="CD65" ca="1">eConcatenar(A65:CB65,"|")</f>
        <v>QAmKmrRIYxAcMV2Q|COM 2017-4265|3|ECONOLINE |TABASCO |COMALCALCO |COMALCALCO |2017-11-30|11500|X|X|100|0|x|X|x|X|X|X|X|X|X|X|X|x|X|x|CARRILLO|VAZQUEZ|JOSE|CASADO |X|X|CARRETERA A PINO SUAREZ|PROGRESO TULAR PRIMERA SECCION|X|9331038516|SILVIA LAZARO JUAREZ|BENEFICIARIO 2: ALEXANDER CARRILLO LAZARO |x|RUTA 3 L |X|LUNES |x|x|X|X|X|DOMICILIO |8500|3000|x|x|X|2021-9-13|2021-9-20|X|x|X|x|X|PROGRESO TULAR PRIMERA SECCION|X|1|x|11500|x|x|x|X|X|X|x|X|CARDENAS |X|x|x|x|x</v>
      </c>
    </row>
    <row r="66" spans="1:82" x14ac:dyDescent="0.25">
      <c r="A66" t="s">
        <v>10169</v>
      </c>
      <c r="B66" t="s">
        <v>10170</v>
      </c>
      <c r="C66">
        <v>3</v>
      </c>
      <c r="D66" t="s">
        <v>1</v>
      </c>
      <c r="E66" t="s">
        <v>396</v>
      </c>
      <c r="F66" t="s">
        <v>4959</v>
      </c>
      <c r="G66" t="s">
        <v>4959</v>
      </c>
      <c r="H66" t="s">
        <v>15898</v>
      </c>
      <c r="I66">
        <v>12900</v>
      </c>
      <c r="J66" t="s">
        <v>4</v>
      </c>
      <c r="K66" s="3" t="s">
        <v>4</v>
      </c>
      <c r="L66">
        <v>100</v>
      </c>
      <c r="M66">
        <v>0</v>
      </c>
      <c r="N66" t="s">
        <v>12</v>
      </c>
      <c r="O66" t="s">
        <v>4</v>
      </c>
      <c r="P66" t="s">
        <v>12</v>
      </c>
      <c r="Q66" t="s">
        <v>4</v>
      </c>
      <c r="R66" t="s">
        <v>4</v>
      </c>
      <c r="S66" t="s">
        <v>4</v>
      </c>
      <c r="T66" t="s">
        <v>4</v>
      </c>
      <c r="U66" t="s">
        <v>4</v>
      </c>
      <c r="V66" t="s">
        <v>4</v>
      </c>
      <c r="W66" t="s">
        <v>4</v>
      </c>
      <c r="X66" t="s">
        <v>4</v>
      </c>
      <c r="Y66" t="s">
        <v>12</v>
      </c>
      <c r="Z66" t="s">
        <v>4</v>
      </c>
      <c r="AA66" t="s">
        <v>12</v>
      </c>
      <c r="AB66" t="s">
        <v>16</v>
      </c>
      <c r="AC66" t="s">
        <v>501</v>
      </c>
      <c r="AD66" t="s">
        <v>10171</v>
      </c>
      <c r="AE66" t="s">
        <v>214</v>
      </c>
      <c r="AF66" t="s">
        <v>4</v>
      </c>
      <c r="AG66" t="s">
        <v>4</v>
      </c>
      <c r="AH66" t="s">
        <v>4889</v>
      </c>
      <c r="AI66" t="s">
        <v>5297</v>
      </c>
      <c r="AJ66" t="s">
        <v>4</v>
      </c>
      <c r="AK66">
        <v>9331269202</v>
      </c>
      <c r="AL66" t="s">
        <v>10172</v>
      </c>
      <c r="AM66" t="s">
        <v>10173</v>
      </c>
      <c r="AN66" t="s">
        <v>12</v>
      </c>
      <c r="AO66" t="s">
        <v>10091</v>
      </c>
      <c r="AP66" t="s">
        <v>4</v>
      </c>
      <c r="AQ66" t="s">
        <v>10092</v>
      </c>
      <c r="AR66" t="s">
        <v>12</v>
      </c>
      <c r="AS66" t="s">
        <v>12</v>
      </c>
      <c r="AT66" t="s">
        <v>4</v>
      </c>
      <c r="AU66" t="s">
        <v>4</v>
      </c>
      <c r="AV66" t="s">
        <v>4</v>
      </c>
      <c r="AW66" t="s">
        <v>332</v>
      </c>
      <c r="AX66">
        <v>3300</v>
      </c>
      <c r="AY66">
        <v>9600</v>
      </c>
      <c r="AZ66" t="s">
        <v>12</v>
      </c>
      <c r="BA66" t="s">
        <v>12</v>
      </c>
      <c r="BB66" t="s">
        <v>4</v>
      </c>
      <c r="BC66" t="s">
        <v>1225</v>
      </c>
      <c r="BD66" t="s">
        <v>1232</v>
      </c>
      <c r="BE66" t="s">
        <v>4</v>
      </c>
      <c r="BF66" t="s">
        <v>12</v>
      </c>
      <c r="BG66" t="s">
        <v>4</v>
      </c>
      <c r="BH66" t="s">
        <v>12</v>
      </c>
      <c r="BI66" t="s">
        <v>4</v>
      </c>
      <c r="BJ66" t="s">
        <v>5297</v>
      </c>
      <c r="BK66" t="s">
        <v>4</v>
      </c>
      <c r="BL66">
        <v>1</v>
      </c>
      <c r="BM66" t="s">
        <v>12</v>
      </c>
      <c r="BN66">
        <v>12900</v>
      </c>
      <c r="BO66" t="s">
        <v>12</v>
      </c>
      <c r="BP66" t="s">
        <v>12</v>
      </c>
      <c r="BQ66" t="s">
        <v>12</v>
      </c>
      <c r="BR66" t="s">
        <v>4</v>
      </c>
      <c r="BS66" t="s">
        <v>4</v>
      </c>
      <c r="BT66" t="s">
        <v>4</v>
      </c>
      <c r="BU66" t="s">
        <v>12</v>
      </c>
      <c r="BV66" t="s">
        <v>4</v>
      </c>
      <c r="BW66" t="s">
        <v>330</v>
      </c>
      <c r="BX66" t="s">
        <v>4</v>
      </c>
      <c r="BY66" t="s">
        <v>12</v>
      </c>
      <c r="BZ66" t="s">
        <v>12</v>
      </c>
      <c r="CA66" t="s">
        <v>12</v>
      </c>
      <c r="CB66" t="s">
        <v>12</v>
      </c>
      <c r="CC66" t="s">
        <v>12</v>
      </c>
      <c r="CD66" t="str" cm="1">
        <f t="array" aca="1" ref="CD66" ca="1">eConcatenar(A66:CB66,"|")</f>
        <v>ExTVsvPaZSwKPI0W|COM 2020-2359|3|IMPERIAL DE LUJO|TABASCO |COMALCALCO |COMALCALCO |2020-10-12|12900|X|X|100|0|x|X|x|X|X|X|X|X|X|X|X|x|X|x|SANTOS|CHABLE|ISMAEL|CASADO |X|X|CARRETERA COCOHITAL|IGNACIO ZARAGOZA SEGUNDA SECCION|X|9331269202|MIRIAN DE LA CRUZ PEREZ|BENEFICIARIO 2: BEATRIZ SANTOS DE LA CRUZ|x|RUTA 3 L |X|LUNES |x|x|X|X|X|DOMICILIO |3300|9600|x|x|X|2021-9-13|2021-9-20|X|x|X|x|X|IGNACIO ZARAGOZA SEGUNDA SECCION|X|1|x|12900|x|x|x|X|X|X|x|X|CARDENAS |X|x|x|x|x</v>
      </c>
    </row>
    <row r="67" spans="1:82" x14ac:dyDescent="0.25">
      <c r="A67" t="s">
        <v>10174</v>
      </c>
      <c r="B67" t="s">
        <v>10175</v>
      </c>
      <c r="C67">
        <v>3</v>
      </c>
      <c r="D67" t="s">
        <v>413</v>
      </c>
      <c r="E67" t="s">
        <v>396</v>
      </c>
      <c r="F67" t="s">
        <v>4959</v>
      </c>
      <c r="G67" t="s">
        <v>4959</v>
      </c>
      <c r="H67" t="s">
        <v>15885</v>
      </c>
      <c r="I67">
        <v>14800</v>
      </c>
      <c r="J67" t="s">
        <v>4</v>
      </c>
      <c r="K67" s="3" t="s">
        <v>4</v>
      </c>
      <c r="L67">
        <v>100</v>
      </c>
      <c r="M67">
        <v>0</v>
      </c>
      <c r="N67" t="s">
        <v>12</v>
      </c>
      <c r="O67" t="s">
        <v>4</v>
      </c>
      <c r="P67" t="s">
        <v>12</v>
      </c>
      <c r="Q67" t="s">
        <v>4</v>
      </c>
      <c r="R67" t="s">
        <v>4</v>
      </c>
      <c r="S67" t="s">
        <v>4</v>
      </c>
      <c r="T67" t="s">
        <v>4</v>
      </c>
      <c r="U67" t="s">
        <v>4</v>
      </c>
      <c r="V67" t="s">
        <v>4</v>
      </c>
      <c r="W67" t="s">
        <v>4</v>
      </c>
      <c r="X67" t="s">
        <v>4</v>
      </c>
      <c r="Y67" t="s">
        <v>12</v>
      </c>
      <c r="Z67" t="s">
        <v>4</v>
      </c>
      <c r="AA67" t="s">
        <v>12</v>
      </c>
      <c r="AB67" t="s">
        <v>707</v>
      </c>
      <c r="AC67" t="s">
        <v>174</v>
      </c>
      <c r="AD67" t="s">
        <v>10176</v>
      </c>
      <c r="AE67" t="s">
        <v>30</v>
      </c>
      <c r="AF67" t="s">
        <v>4</v>
      </c>
      <c r="AG67" t="s">
        <v>4</v>
      </c>
      <c r="AH67" t="s">
        <v>4889</v>
      </c>
      <c r="AI67" t="s">
        <v>2803</v>
      </c>
      <c r="AJ67" t="s">
        <v>4</v>
      </c>
      <c r="AK67">
        <v>9331608871</v>
      </c>
      <c r="AL67" t="s">
        <v>10177</v>
      </c>
      <c r="AM67" t="s">
        <v>10178</v>
      </c>
      <c r="AN67" t="s">
        <v>12</v>
      </c>
      <c r="AO67" t="s">
        <v>10091</v>
      </c>
      <c r="AP67" t="s">
        <v>4</v>
      </c>
      <c r="AQ67" t="s">
        <v>10092</v>
      </c>
      <c r="AR67" t="s">
        <v>12</v>
      </c>
      <c r="AS67" t="s">
        <v>12</v>
      </c>
      <c r="AT67" t="s">
        <v>4</v>
      </c>
      <c r="AU67" t="s">
        <v>4</v>
      </c>
      <c r="AV67" t="s">
        <v>4</v>
      </c>
      <c r="AW67" t="s">
        <v>332</v>
      </c>
      <c r="AX67">
        <v>3600</v>
      </c>
      <c r="AY67">
        <v>11200</v>
      </c>
      <c r="AZ67" t="s">
        <v>12</v>
      </c>
      <c r="BA67" t="s">
        <v>12</v>
      </c>
      <c r="BB67" t="s">
        <v>4</v>
      </c>
      <c r="BC67" t="s">
        <v>1225</v>
      </c>
      <c r="BD67" t="s">
        <v>1232</v>
      </c>
      <c r="BE67" t="s">
        <v>4</v>
      </c>
      <c r="BF67" t="s">
        <v>12</v>
      </c>
      <c r="BG67" t="s">
        <v>4</v>
      </c>
      <c r="BH67" t="s">
        <v>12</v>
      </c>
      <c r="BI67" t="s">
        <v>4</v>
      </c>
      <c r="BJ67" t="s">
        <v>2803</v>
      </c>
      <c r="BK67" t="s">
        <v>4</v>
      </c>
      <c r="BL67">
        <v>1</v>
      </c>
      <c r="BM67" t="s">
        <v>12</v>
      </c>
      <c r="BN67">
        <v>14800</v>
      </c>
      <c r="BO67" t="s">
        <v>12</v>
      </c>
      <c r="BP67" t="s">
        <v>12</v>
      </c>
      <c r="BQ67" t="s">
        <v>12</v>
      </c>
      <c r="BR67" t="s">
        <v>4</v>
      </c>
      <c r="BS67" t="s">
        <v>4</v>
      </c>
      <c r="BT67" t="s">
        <v>4</v>
      </c>
      <c r="BU67" t="s">
        <v>12</v>
      </c>
      <c r="BV67" t="s">
        <v>4</v>
      </c>
      <c r="BW67" t="s">
        <v>330</v>
      </c>
      <c r="BX67" t="s">
        <v>4</v>
      </c>
      <c r="BY67" t="s">
        <v>12</v>
      </c>
      <c r="BZ67" t="s">
        <v>12</v>
      </c>
      <c r="CA67" t="s">
        <v>12</v>
      </c>
      <c r="CB67" t="s">
        <v>12</v>
      </c>
      <c r="CC67" t="s">
        <v>12</v>
      </c>
      <c r="CD67" t="str" cm="1">
        <f t="array" aca="1" ref="CD67" ca="1">eConcatenar(A67:CB67,"|")</f>
        <v>96Zz8DcOPcQzQdZE|COM 2021-1921|3|MEMORIAL |TABASCO |COMALCALCO |COMALCALCO |2021-6-05|14800|X|X|100|0|x|X|x|X|X|X|X|X|X|X|X|x|X|x|FLORES|ALEJANDRO|ANA LUCIA|CASADA|X|X|CARRETERA COCOHITAL|TIO MONCHO|X|9331608871|LUIS MANUEL DOMINGUEZ FLORES|BENEFICIARIO 2: EDUARDO DOMINGUEZ FLORES|x|RUTA 3 L |X|LUNES |x|x|X|X|X|DOMICILIO |3600|11200|x|x|X|2021-9-13|2021-9-20|X|x|X|x|X|TIO MONCHO|X|1|x|14800|x|x|x|X|X|X|x|X|CARDENAS |X|x|x|x|x</v>
      </c>
    </row>
    <row r="68" spans="1:82" x14ac:dyDescent="0.25">
      <c r="A68" t="s">
        <v>10179</v>
      </c>
      <c r="B68" t="s">
        <v>10180</v>
      </c>
      <c r="C68">
        <v>3</v>
      </c>
      <c r="D68" t="s">
        <v>1</v>
      </c>
      <c r="E68" t="s">
        <v>396</v>
      </c>
      <c r="F68" t="s">
        <v>4959</v>
      </c>
      <c r="G68" t="s">
        <v>4959</v>
      </c>
      <c r="H68" t="s">
        <v>15897</v>
      </c>
      <c r="I68">
        <v>12900</v>
      </c>
      <c r="J68" t="s">
        <v>4</v>
      </c>
      <c r="K68" s="3" t="s">
        <v>4</v>
      </c>
      <c r="L68">
        <v>100</v>
      </c>
      <c r="M68">
        <v>0</v>
      </c>
      <c r="N68" t="s">
        <v>12</v>
      </c>
      <c r="O68" t="s">
        <v>4</v>
      </c>
      <c r="P68" t="s">
        <v>12</v>
      </c>
      <c r="Q68" t="s">
        <v>4</v>
      </c>
      <c r="R68" t="s">
        <v>4</v>
      </c>
      <c r="S68" t="s">
        <v>4</v>
      </c>
      <c r="T68" t="s">
        <v>4</v>
      </c>
      <c r="U68" t="s">
        <v>4</v>
      </c>
      <c r="V68" t="s">
        <v>4</v>
      </c>
      <c r="W68" t="s">
        <v>4</v>
      </c>
      <c r="X68" t="s">
        <v>4</v>
      </c>
      <c r="Y68" t="s">
        <v>12</v>
      </c>
      <c r="Z68" t="s">
        <v>4</v>
      </c>
      <c r="AA68" t="s">
        <v>12</v>
      </c>
      <c r="AB68" t="s">
        <v>10181</v>
      </c>
      <c r="AC68" t="s">
        <v>464</v>
      </c>
      <c r="AD68" t="s">
        <v>5069</v>
      </c>
      <c r="AE68" t="s">
        <v>4961</v>
      </c>
      <c r="AF68" t="s">
        <v>4</v>
      </c>
      <c r="AG68" t="s">
        <v>4</v>
      </c>
      <c r="AH68" t="s">
        <v>5403</v>
      </c>
      <c r="AI68" t="s">
        <v>10182</v>
      </c>
      <c r="AJ68" t="s">
        <v>4</v>
      </c>
      <c r="AK68">
        <v>9331104411</v>
      </c>
      <c r="AL68" t="s">
        <v>10183</v>
      </c>
      <c r="AM68" t="s">
        <v>4</v>
      </c>
      <c r="AN68" t="s">
        <v>12</v>
      </c>
      <c r="AO68" t="s">
        <v>10091</v>
      </c>
      <c r="AP68" t="s">
        <v>4</v>
      </c>
      <c r="AQ68" t="s">
        <v>10092</v>
      </c>
      <c r="AR68" t="s">
        <v>12</v>
      </c>
      <c r="AS68" t="s">
        <v>12</v>
      </c>
      <c r="AT68" t="s">
        <v>4</v>
      </c>
      <c r="AU68" t="s">
        <v>4</v>
      </c>
      <c r="AV68" t="s">
        <v>4</v>
      </c>
      <c r="AW68" t="s">
        <v>332</v>
      </c>
      <c r="AX68">
        <v>4000</v>
      </c>
      <c r="AY68">
        <v>8900</v>
      </c>
      <c r="AZ68" t="s">
        <v>12</v>
      </c>
      <c r="BA68" t="s">
        <v>12</v>
      </c>
      <c r="BB68" t="s">
        <v>4</v>
      </c>
      <c r="BC68" t="s">
        <v>1225</v>
      </c>
      <c r="BD68" t="s">
        <v>1232</v>
      </c>
      <c r="BE68" t="s">
        <v>4</v>
      </c>
      <c r="BF68" t="s">
        <v>12</v>
      </c>
      <c r="BG68" t="s">
        <v>4</v>
      </c>
      <c r="BH68" t="s">
        <v>12</v>
      </c>
      <c r="BI68" t="s">
        <v>4</v>
      </c>
      <c r="BJ68" t="s">
        <v>10182</v>
      </c>
      <c r="BK68" t="s">
        <v>4</v>
      </c>
      <c r="BL68">
        <v>1</v>
      </c>
      <c r="BM68" t="s">
        <v>12</v>
      </c>
      <c r="BN68">
        <v>12900</v>
      </c>
      <c r="BO68" t="s">
        <v>12</v>
      </c>
      <c r="BP68" t="s">
        <v>12</v>
      </c>
      <c r="BQ68" t="s">
        <v>12</v>
      </c>
      <c r="BR68" t="s">
        <v>4</v>
      </c>
      <c r="BS68" t="s">
        <v>4</v>
      </c>
      <c r="BT68" t="s">
        <v>4</v>
      </c>
      <c r="BU68" t="s">
        <v>12</v>
      </c>
      <c r="BV68" t="s">
        <v>4</v>
      </c>
      <c r="BW68" t="s">
        <v>330</v>
      </c>
      <c r="BX68" t="s">
        <v>4</v>
      </c>
      <c r="BY68" t="s">
        <v>12</v>
      </c>
      <c r="BZ68" t="s">
        <v>12</v>
      </c>
      <c r="CA68" t="s">
        <v>12</v>
      </c>
      <c r="CB68" t="s">
        <v>12</v>
      </c>
      <c r="CC68" t="s">
        <v>12</v>
      </c>
      <c r="CD68" t="str" cm="1">
        <f t="array" aca="1" ref="CD68" ca="1">eConcatenar(A68:CB68,"|")</f>
        <v>KvoHcG1GrVnl1THO|COM 2020-2389|3|IMPERIAL DE LUJO|TABASCO |COMALCALCO |COMALCALCO |2020-10-14|12900|X|X|100|0|x|X|x|X|X|X|X|X|X|X|X|x|X|x|ESCALANTE|HERNANDEZ |CLARA|SOLTERA |X|X|CARRETERA A COCOHITAL|IGNACIO ZARAGOZA PRIMERA SECCION|X|9331104411|JOSE MANUEL FIGUEROA ESCALANTE|X|x|RUTA 3 L |X|LUNES |x|x|X|X|X|DOMICILIO |4000|8900|x|x|X|2021-9-13|2021-9-20|X|x|X|x|X|IGNACIO ZARAGOZA PRIMERA SECCION|X|1|x|12900|x|x|x|X|X|X|x|X|CARDENAS |X|x|x|x|x</v>
      </c>
    </row>
    <row r="69" spans="1:82" x14ac:dyDescent="0.25">
      <c r="A69" t="s">
        <v>10184</v>
      </c>
      <c r="B69" t="s">
        <v>10185</v>
      </c>
      <c r="C69">
        <v>3</v>
      </c>
      <c r="D69" t="s">
        <v>1</v>
      </c>
      <c r="E69" t="s">
        <v>396</v>
      </c>
      <c r="F69" t="s">
        <v>4959</v>
      </c>
      <c r="G69" t="s">
        <v>4959</v>
      </c>
      <c r="H69" t="s">
        <v>4881</v>
      </c>
      <c r="I69">
        <v>12900</v>
      </c>
      <c r="J69" t="s">
        <v>4</v>
      </c>
      <c r="K69" s="3" t="s">
        <v>4</v>
      </c>
      <c r="L69">
        <v>100</v>
      </c>
      <c r="M69">
        <v>0</v>
      </c>
      <c r="N69" t="s">
        <v>12</v>
      </c>
      <c r="O69" t="s">
        <v>4</v>
      </c>
      <c r="P69" t="s">
        <v>12</v>
      </c>
      <c r="Q69" t="s">
        <v>4</v>
      </c>
      <c r="R69" t="s">
        <v>4</v>
      </c>
      <c r="S69" t="s">
        <v>4</v>
      </c>
      <c r="T69" t="s">
        <v>4</v>
      </c>
      <c r="U69" t="s">
        <v>4</v>
      </c>
      <c r="V69" t="s">
        <v>4</v>
      </c>
      <c r="W69" t="s">
        <v>4</v>
      </c>
      <c r="X69" t="s">
        <v>4</v>
      </c>
      <c r="Y69" t="s">
        <v>12</v>
      </c>
      <c r="Z69" t="s">
        <v>4</v>
      </c>
      <c r="AA69" t="s">
        <v>12</v>
      </c>
      <c r="AB69" t="s">
        <v>4841</v>
      </c>
      <c r="AC69" t="s">
        <v>473</v>
      </c>
      <c r="AD69" t="s">
        <v>10186</v>
      </c>
      <c r="AE69" t="s">
        <v>30</v>
      </c>
      <c r="AF69" t="s">
        <v>4</v>
      </c>
      <c r="AG69" t="s">
        <v>4</v>
      </c>
      <c r="AH69" t="s">
        <v>5058</v>
      </c>
      <c r="AI69" t="s">
        <v>10187</v>
      </c>
      <c r="AJ69" t="s">
        <v>4</v>
      </c>
      <c r="AK69">
        <v>9331642800</v>
      </c>
      <c r="AL69" t="s">
        <v>10188</v>
      </c>
      <c r="AM69" t="s">
        <v>10189</v>
      </c>
      <c r="AN69" t="s">
        <v>12</v>
      </c>
      <c r="AO69" t="s">
        <v>10091</v>
      </c>
      <c r="AP69" t="s">
        <v>4</v>
      </c>
      <c r="AQ69" t="s">
        <v>10092</v>
      </c>
      <c r="AR69" t="s">
        <v>12</v>
      </c>
      <c r="AS69" t="s">
        <v>12</v>
      </c>
      <c r="AT69" t="s">
        <v>4</v>
      </c>
      <c r="AU69" t="s">
        <v>4</v>
      </c>
      <c r="AV69" t="s">
        <v>4</v>
      </c>
      <c r="AW69" t="s">
        <v>332</v>
      </c>
      <c r="AX69">
        <v>5100</v>
      </c>
      <c r="AY69">
        <v>7800</v>
      </c>
      <c r="AZ69" t="s">
        <v>12</v>
      </c>
      <c r="BA69" t="s">
        <v>12</v>
      </c>
      <c r="BB69" t="s">
        <v>4</v>
      </c>
      <c r="BC69" t="s">
        <v>1225</v>
      </c>
      <c r="BD69" t="s">
        <v>1232</v>
      </c>
      <c r="BE69" t="s">
        <v>4</v>
      </c>
      <c r="BF69" t="s">
        <v>12</v>
      </c>
      <c r="BG69" t="s">
        <v>4</v>
      </c>
      <c r="BH69" t="s">
        <v>12</v>
      </c>
      <c r="BI69" t="s">
        <v>4</v>
      </c>
      <c r="BJ69" t="s">
        <v>10187</v>
      </c>
      <c r="BK69" t="s">
        <v>4</v>
      </c>
      <c r="BL69">
        <v>1</v>
      </c>
      <c r="BM69" t="s">
        <v>12</v>
      </c>
      <c r="BN69">
        <v>12900</v>
      </c>
      <c r="BO69" t="s">
        <v>12</v>
      </c>
      <c r="BP69" t="s">
        <v>12</v>
      </c>
      <c r="BQ69" t="s">
        <v>12</v>
      </c>
      <c r="BR69" t="s">
        <v>4</v>
      </c>
      <c r="BS69" t="s">
        <v>4</v>
      </c>
      <c r="BT69" t="s">
        <v>4</v>
      </c>
      <c r="BU69" t="s">
        <v>12</v>
      </c>
      <c r="BV69" t="s">
        <v>4</v>
      </c>
      <c r="BW69" t="s">
        <v>330</v>
      </c>
      <c r="BX69" t="s">
        <v>4</v>
      </c>
      <c r="BY69" t="s">
        <v>12</v>
      </c>
      <c r="BZ69" t="s">
        <v>12</v>
      </c>
      <c r="CA69" t="s">
        <v>12</v>
      </c>
      <c r="CB69" t="s">
        <v>12</v>
      </c>
      <c r="CC69" t="s">
        <v>12</v>
      </c>
      <c r="CD69" t="str" cm="1">
        <f t="array" aca="1" ref="CD69" ca="1">eConcatenar(A69:CB69,"|")</f>
        <v>2Sl8ykRdIOEdHge1|COM 2020-2580|3|IMPERIAL DE LUJO|TABASCO |COMALCALCO |COMALCALCO |2020-10-25|12900|X|X|100|0|x|X|x|X|X|X|X|X|X|X|X|x|X|x|LEON|PEREZ |ONORIA|CASADA|X|X|CARRETERA AL PASO LA UNION SIN NUMERO|PATASTAL TERCERA SECCION|X|9331642800|TITO ALEJANDRO MORALES|BENEFICIARIO 2: ANGEL MARIO ALEJANDRO LEON|x|RUTA 3 L |X|LUNES |x|x|X|X|X|DOMICILIO |5100|7800|x|x|X|2021-9-13|2021-9-20|X|x|X|x|X|PATASTAL TERCERA SECCION|X|1|x|12900|x|x|x|X|X|X|x|X|CARDENAS |X|x|x|x|x</v>
      </c>
    </row>
    <row r="70" spans="1:82" x14ac:dyDescent="0.25">
      <c r="A70" t="s">
        <v>10190</v>
      </c>
      <c r="B70" t="s">
        <v>10191</v>
      </c>
      <c r="C70">
        <v>3</v>
      </c>
      <c r="D70" t="s">
        <v>1</v>
      </c>
      <c r="E70" t="s">
        <v>396</v>
      </c>
      <c r="F70" t="s">
        <v>4959</v>
      </c>
      <c r="G70" t="s">
        <v>4959</v>
      </c>
      <c r="H70" t="s">
        <v>15892</v>
      </c>
      <c r="I70">
        <v>12900</v>
      </c>
      <c r="J70" t="s">
        <v>4</v>
      </c>
      <c r="K70" s="3" t="s">
        <v>4</v>
      </c>
      <c r="L70">
        <v>100</v>
      </c>
      <c r="M70">
        <v>0</v>
      </c>
      <c r="N70" t="s">
        <v>12</v>
      </c>
      <c r="O70" t="s">
        <v>4</v>
      </c>
      <c r="P70" t="s">
        <v>12</v>
      </c>
      <c r="Q70" t="s">
        <v>4</v>
      </c>
      <c r="R70" t="s">
        <v>4</v>
      </c>
      <c r="S70" t="s">
        <v>4</v>
      </c>
      <c r="T70" t="s">
        <v>5496</v>
      </c>
      <c r="U70" t="s">
        <v>4</v>
      </c>
      <c r="V70" t="s">
        <v>4</v>
      </c>
      <c r="W70" t="s">
        <v>4</v>
      </c>
      <c r="X70" t="s">
        <v>4</v>
      </c>
      <c r="Y70" t="s">
        <v>12</v>
      </c>
      <c r="Z70" t="s">
        <v>4</v>
      </c>
      <c r="AA70" t="s">
        <v>12</v>
      </c>
      <c r="AB70" t="s">
        <v>6</v>
      </c>
      <c r="AC70" t="s">
        <v>16</v>
      </c>
      <c r="AD70" t="s">
        <v>10192</v>
      </c>
      <c r="AE70" t="s">
        <v>214</v>
      </c>
      <c r="AF70" t="s">
        <v>4</v>
      </c>
      <c r="AG70" t="s">
        <v>4</v>
      </c>
      <c r="AH70" t="s">
        <v>10193</v>
      </c>
      <c r="AI70" t="s">
        <v>10194</v>
      </c>
      <c r="AJ70" t="s">
        <v>4</v>
      </c>
      <c r="AK70">
        <v>9332086717</v>
      </c>
      <c r="AL70" t="s">
        <v>10195</v>
      </c>
      <c r="AM70" t="s">
        <v>10196</v>
      </c>
      <c r="AN70" t="s">
        <v>12</v>
      </c>
      <c r="AO70" t="s">
        <v>10091</v>
      </c>
      <c r="AP70" t="s">
        <v>4</v>
      </c>
      <c r="AQ70" t="s">
        <v>10092</v>
      </c>
      <c r="AR70" t="s">
        <v>12</v>
      </c>
      <c r="AS70" t="s">
        <v>12</v>
      </c>
      <c r="AT70" t="s">
        <v>4</v>
      </c>
      <c r="AU70" t="s">
        <v>4</v>
      </c>
      <c r="AV70" t="s">
        <v>4</v>
      </c>
      <c r="AW70" t="s">
        <v>332</v>
      </c>
      <c r="AX70">
        <v>4900</v>
      </c>
      <c r="AY70">
        <v>8000</v>
      </c>
      <c r="AZ70" t="s">
        <v>12</v>
      </c>
      <c r="BA70" t="s">
        <v>12</v>
      </c>
      <c r="BB70" t="s">
        <v>4</v>
      </c>
      <c r="BC70" t="s">
        <v>1225</v>
      </c>
      <c r="BD70" t="s">
        <v>1232</v>
      </c>
      <c r="BE70" t="s">
        <v>4</v>
      </c>
      <c r="BF70" t="s">
        <v>12</v>
      </c>
      <c r="BG70" t="s">
        <v>4</v>
      </c>
      <c r="BH70" t="s">
        <v>12</v>
      </c>
      <c r="BI70" t="s">
        <v>4</v>
      </c>
      <c r="BJ70" t="s">
        <v>10194</v>
      </c>
      <c r="BK70" t="s">
        <v>4</v>
      </c>
      <c r="BL70">
        <v>1</v>
      </c>
      <c r="BM70" t="s">
        <v>12</v>
      </c>
      <c r="BN70">
        <v>12900</v>
      </c>
      <c r="BO70" t="s">
        <v>12</v>
      </c>
      <c r="BP70" t="s">
        <v>12</v>
      </c>
      <c r="BQ70" t="s">
        <v>12</v>
      </c>
      <c r="BR70" t="s">
        <v>4</v>
      </c>
      <c r="BS70" t="s">
        <v>4</v>
      </c>
      <c r="BT70" t="s">
        <v>4</v>
      </c>
      <c r="BU70" t="s">
        <v>12</v>
      </c>
      <c r="BV70" t="s">
        <v>4</v>
      </c>
      <c r="BW70" t="s">
        <v>330</v>
      </c>
      <c r="BX70" t="s">
        <v>4</v>
      </c>
      <c r="BY70" t="s">
        <v>12</v>
      </c>
      <c r="BZ70" t="s">
        <v>12</v>
      </c>
      <c r="CA70" t="s">
        <v>12</v>
      </c>
      <c r="CB70" t="s">
        <v>12</v>
      </c>
      <c r="CC70" t="s">
        <v>12</v>
      </c>
      <c r="CD70" t="str" cm="1">
        <f t="array" aca="1" ref="CD70" ca="1">eConcatenar(A70:CB70,"|")</f>
        <v>c5qnWYR8M1KPh2zd|COM 2020-2589|3|IMPERIAL DE LUJO|TABASCO |COMALCALCO |COMALCALCO |2020-10-27|12900|X|X|100|0|x|X|x|X|X|X| X|X|X|X|X|x|X|x|DE LA CRUZ|SANTOS|CRISTOVAL|CASADO |X|X|CARRETERA PATASTAL TERCERA SECCION|PATASTAL PRIMERA SECCION|X|9332086717|DANIEL DE LA CRUZ PEREZ|BENEFICIARIO 2: JOSE REYES DE LA CRUZ PEREZ|x|RUTA 3 L |X|LUNES |x|x|X|X|X|DOMICILIO |4900|8000|x|x|X|2021-9-13|2021-9-20|X|x|X|x|X|PATASTAL PRIMERA SECCION|X|1|x|12900|x|x|x|X|X|X|x|X|CARDENAS |X|x|x|x|x</v>
      </c>
    </row>
    <row r="71" spans="1:82" x14ac:dyDescent="0.25">
      <c r="A71" t="s">
        <v>10197</v>
      </c>
      <c r="B71" t="s">
        <v>10198</v>
      </c>
      <c r="C71">
        <v>3</v>
      </c>
      <c r="D71" t="s">
        <v>1</v>
      </c>
      <c r="E71" t="s">
        <v>396</v>
      </c>
      <c r="F71" t="s">
        <v>4959</v>
      </c>
      <c r="G71" t="s">
        <v>4959</v>
      </c>
      <c r="H71" t="s">
        <v>15896</v>
      </c>
      <c r="I71">
        <v>12900</v>
      </c>
      <c r="J71" t="s">
        <v>4</v>
      </c>
      <c r="K71" s="3" t="s">
        <v>4</v>
      </c>
      <c r="L71">
        <v>100</v>
      </c>
      <c r="M71">
        <v>0</v>
      </c>
      <c r="N71" t="s">
        <v>12</v>
      </c>
      <c r="O71" t="s">
        <v>4</v>
      </c>
      <c r="P71" t="s">
        <v>12</v>
      </c>
      <c r="Q71" t="s">
        <v>4</v>
      </c>
      <c r="R71" t="s">
        <v>4</v>
      </c>
      <c r="S71" t="s">
        <v>4</v>
      </c>
      <c r="T71" t="s">
        <v>4</v>
      </c>
      <c r="U71" t="s">
        <v>4</v>
      </c>
      <c r="V71" t="s">
        <v>4</v>
      </c>
      <c r="W71" t="s">
        <v>4</v>
      </c>
      <c r="X71" t="s">
        <v>4</v>
      </c>
      <c r="Y71" t="s">
        <v>12</v>
      </c>
      <c r="Z71" t="s">
        <v>4</v>
      </c>
      <c r="AA71" t="s">
        <v>12</v>
      </c>
      <c r="AB71" t="s">
        <v>174</v>
      </c>
      <c r="AC71" t="s">
        <v>102</v>
      </c>
      <c r="AD71" t="s">
        <v>5483</v>
      </c>
      <c r="AE71" t="s">
        <v>214</v>
      </c>
      <c r="AF71" t="s">
        <v>4</v>
      </c>
      <c r="AG71" t="s">
        <v>4</v>
      </c>
      <c r="AH71" t="s">
        <v>5403</v>
      </c>
      <c r="AI71" t="s">
        <v>10199</v>
      </c>
      <c r="AJ71" t="s">
        <v>4</v>
      </c>
      <c r="AK71">
        <v>9331597857</v>
      </c>
      <c r="AL71" t="s">
        <v>10200</v>
      </c>
      <c r="AM71" t="s">
        <v>10201</v>
      </c>
      <c r="AN71" t="s">
        <v>12</v>
      </c>
      <c r="AO71" t="s">
        <v>10091</v>
      </c>
      <c r="AP71" t="s">
        <v>4</v>
      </c>
      <c r="AQ71" t="s">
        <v>10092</v>
      </c>
      <c r="AR71" t="s">
        <v>12</v>
      </c>
      <c r="AS71" t="s">
        <v>12</v>
      </c>
      <c r="AT71" t="s">
        <v>4</v>
      </c>
      <c r="AU71" t="s">
        <v>4</v>
      </c>
      <c r="AV71" t="s">
        <v>4</v>
      </c>
      <c r="AW71" t="s">
        <v>332</v>
      </c>
      <c r="AX71">
        <v>4300</v>
      </c>
      <c r="AY71">
        <v>8600</v>
      </c>
      <c r="AZ71" t="s">
        <v>12</v>
      </c>
      <c r="BA71" t="s">
        <v>12</v>
      </c>
      <c r="BB71" t="s">
        <v>4</v>
      </c>
      <c r="BC71" t="s">
        <v>1225</v>
      </c>
      <c r="BD71" t="s">
        <v>1232</v>
      </c>
      <c r="BE71" t="s">
        <v>4</v>
      </c>
      <c r="BF71" t="s">
        <v>12</v>
      </c>
      <c r="BG71" t="s">
        <v>4</v>
      </c>
      <c r="BH71" t="s">
        <v>12</v>
      </c>
      <c r="BI71" t="s">
        <v>4</v>
      </c>
      <c r="BJ71" t="s">
        <v>10199</v>
      </c>
      <c r="BK71" t="s">
        <v>4</v>
      </c>
      <c r="BL71">
        <v>1</v>
      </c>
      <c r="BM71" t="s">
        <v>12</v>
      </c>
      <c r="BN71">
        <v>12900</v>
      </c>
      <c r="BO71" t="s">
        <v>12</v>
      </c>
      <c r="BP71" t="s">
        <v>12</v>
      </c>
      <c r="BQ71" t="s">
        <v>12</v>
      </c>
      <c r="BR71" t="s">
        <v>4</v>
      </c>
      <c r="BS71" t="s">
        <v>4</v>
      </c>
      <c r="BT71" t="s">
        <v>4</v>
      </c>
      <c r="BU71" t="s">
        <v>12</v>
      </c>
      <c r="BV71" t="s">
        <v>4</v>
      </c>
      <c r="BW71" t="s">
        <v>330</v>
      </c>
      <c r="BX71" t="s">
        <v>4</v>
      </c>
      <c r="BY71" t="s">
        <v>12</v>
      </c>
      <c r="BZ71" t="s">
        <v>12</v>
      </c>
      <c r="CA71" t="s">
        <v>12</v>
      </c>
      <c r="CB71" t="s">
        <v>12</v>
      </c>
      <c r="CC71" t="s">
        <v>12</v>
      </c>
      <c r="CD71" t="str" cm="1">
        <f t="array" aca="1" ref="CD71" ca="1">eConcatenar(A71:CB71,"|")</f>
        <v>rRR35aoJVgqN7pR6|COM2020-2500|3|IMPERIAL DE LUJO|TABASCO |COMALCALCO |COMALCALCO |2020-10-15|12900|X|X|100|0|x|X|x|X|X|X|X|X|X|X|X|x|X|x|ALEJANDRO|GOMEZ|ADOLFO|CASADO |X|X|CARRETERA A COCOHITAL|IGNACIO ZARAGOZA TERCERA SECCION|X|9331597857|SERGIO ALEJANDRO CHABLE|BENEFICIARIO 2: KAREN DEL CARMEN ALEJANDRO CHABLE|x|RUTA 3 L |X|LUNES |x|x|X|X|X|DOMICILIO |4300|8600|x|x|X|2021-9-13|2021-9-20|X|x|X|x|X|IGNACIO ZARAGOZA TERCERA SECCION|X|1|x|12900|x|x|x|X|X|X|x|X|CARDENAS |X|x|x|x|x</v>
      </c>
    </row>
    <row r="72" spans="1:82" x14ac:dyDescent="0.25">
      <c r="A72" t="s">
        <v>10202</v>
      </c>
      <c r="B72" t="s">
        <v>10203</v>
      </c>
      <c r="C72">
        <v>3</v>
      </c>
      <c r="D72" t="s">
        <v>413</v>
      </c>
      <c r="E72" t="s">
        <v>396</v>
      </c>
      <c r="F72" t="s">
        <v>4959</v>
      </c>
      <c r="G72" t="s">
        <v>4959</v>
      </c>
      <c r="H72" t="s">
        <v>15885</v>
      </c>
      <c r="I72">
        <v>14800</v>
      </c>
      <c r="J72" t="s">
        <v>4</v>
      </c>
      <c r="K72" s="3" t="s">
        <v>4</v>
      </c>
      <c r="L72">
        <v>100</v>
      </c>
      <c r="M72">
        <v>0</v>
      </c>
      <c r="N72" t="s">
        <v>12</v>
      </c>
      <c r="O72" t="s">
        <v>4</v>
      </c>
      <c r="P72" t="s">
        <v>12</v>
      </c>
      <c r="Q72" t="s">
        <v>4</v>
      </c>
      <c r="R72" t="s">
        <v>4</v>
      </c>
      <c r="S72" t="s">
        <v>4</v>
      </c>
      <c r="T72" t="s">
        <v>4</v>
      </c>
      <c r="U72" t="s">
        <v>4</v>
      </c>
      <c r="V72" t="s">
        <v>4</v>
      </c>
      <c r="W72" t="s">
        <v>4</v>
      </c>
      <c r="X72" t="s">
        <v>4</v>
      </c>
      <c r="Y72" t="s">
        <v>12</v>
      </c>
      <c r="Z72" t="s">
        <v>4</v>
      </c>
      <c r="AA72" t="s">
        <v>12</v>
      </c>
      <c r="AB72" t="s">
        <v>10204</v>
      </c>
      <c r="AC72" t="s">
        <v>29</v>
      </c>
      <c r="AD72" t="s">
        <v>768</v>
      </c>
      <c r="AE72" t="s">
        <v>214</v>
      </c>
      <c r="AF72" t="s">
        <v>4</v>
      </c>
      <c r="AG72" t="s">
        <v>4</v>
      </c>
      <c r="AH72" t="s">
        <v>10205</v>
      </c>
      <c r="AI72" t="s">
        <v>10199</v>
      </c>
      <c r="AJ72" t="s">
        <v>4</v>
      </c>
      <c r="AK72">
        <v>9331604434</v>
      </c>
      <c r="AL72" t="s">
        <v>10206</v>
      </c>
      <c r="AM72" t="s">
        <v>10207</v>
      </c>
      <c r="AN72" t="s">
        <v>12</v>
      </c>
      <c r="AO72" t="s">
        <v>10091</v>
      </c>
      <c r="AP72" t="s">
        <v>4</v>
      </c>
      <c r="AQ72" t="s">
        <v>10092</v>
      </c>
      <c r="AR72" t="s">
        <v>12</v>
      </c>
      <c r="AS72" t="s">
        <v>12</v>
      </c>
      <c r="AT72" t="s">
        <v>4</v>
      </c>
      <c r="AU72" t="s">
        <v>4</v>
      </c>
      <c r="AV72" t="s">
        <v>4</v>
      </c>
      <c r="AW72" t="s">
        <v>332</v>
      </c>
      <c r="AX72">
        <v>1300</v>
      </c>
      <c r="AY72">
        <v>13500</v>
      </c>
      <c r="AZ72" t="s">
        <v>12</v>
      </c>
      <c r="BA72" t="s">
        <v>12</v>
      </c>
      <c r="BB72" t="s">
        <v>4</v>
      </c>
      <c r="BC72" t="s">
        <v>1225</v>
      </c>
      <c r="BD72" t="s">
        <v>1232</v>
      </c>
      <c r="BE72" t="s">
        <v>4</v>
      </c>
      <c r="BF72" t="s">
        <v>12</v>
      </c>
      <c r="BG72" t="s">
        <v>4</v>
      </c>
      <c r="BH72" t="s">
        <v>12</v>
      </c>
      <c r="BI72" t="s">
        <v>4</v>
      </c>
      <c r="BJ72" t="s">
        <v>10199</v>
      </c>
      <c r="BK72" t="s">
        <v>4</v>
      </c>
      <c r="BL72">
        <v>1</v>
      </c>
      <c r="BM72" t="s">
        <v>12</v>
      </c>
      <c r="BN72">
        <v>14800</v>
      </c>
      <c r="BO72" t="s">
        <v>12</v>
      </c>
      <c r="BP72" t="s">
        <v>12</v>
      </c>
      <c r="BQ72" t="s">
        <v>12</v>
      </c>
      <c r="BR72" t="s">
        <v>4</v>
      </c>
      <c r="BS72" t="s">
        <v>4</v>
      </c>
      <c r="BT72" t="s">
        <v>4</v>
      </c>
      <c r="BU72" t="s">
        <v>12</v>
      </c>
      <c r="BV72" t="s">
        <v>4</v>
      </c>
      <c r="BW72" t="s">
        <v>330</v>
      </c>
      <c r="BX72" t="s">
        <v>4</v>
      </c>
      <c r="BY72" t="s">
        <v>12</v>
      </c>
      <c r="BZ72" t="s">
        <v>12</v>
      </c>
      <c r="CA72" t="s">
        <v>12</v>
      </c>
      <c r="CB72" t="s">
        <v>12</v>
      </c>
      <c r="CC72" t="s">
        <v>12</v>
      </c>
      <c r="CD72" t="str" cm="1">
        <f t="array" aca="1" ref="CD72" ca="1">eConcatenar(A72:CB72,"|")</f>
        <v>TrajMi4qT2xwPQch|COM2021-1919|3|MEMORIAL |TABASCO |COMALCALCO |COMALCALCO |2021-6-05|14800|X|X|100|0|x|X|x|X|X|X|X|X|X|X|X|x|X|x|AUGUSTO|CORDOVA|CARLOS|CASADO |X|X|CALLE IGNACIO ZARAGOZA TERCERA|IGNACIO ZARAGOZA TERCERA SECCION|X|9331604434|GUADALUPE LOPEZ OLAN|BENEFICIARIO 2: JOSE MANUEL ALEJANDRO DE LA CRUZ|x|RUTA 3 L |X|LUNES |x|x|X|X|X|DOMICILIO |1300|13500|x|x|X|2021-9-13|2021-9-20|X|x|X|x|X|IGNACIO ZARAGOZA TERCERA SECCION|X|1|x|14800|x|x|x|X|X|X|x|X|CARDENAS |X|x|x|x|x</v>
      </c>
    </row>
    <row r="73" spans="1:82" x14ac:dyDescent="0.25">
      <c r="A73" t="s">
        <v>10208</v>
      </c>
      <c r="B73" t="s">
        <v>10209</v>
      </c>
      <c r="C73">
        <v>3</v>
      </c>
      <c r="D73" t="s">
        <v>413</v>
      </c>
      <c r="E73" t="s">
        <v>396</v>
      </c>
      <c r="F73" t="s">
        <v>4959</v>
      </c>
      <c r="G73" t="s">
        <v>4959</v>
      </c>
      <c r="H73" t="s">
        <v>15885</v>
      </c>
      <c r="I73">
        <v>14800</v>
      </c>
      <c r="J73" t="s">
        <v>4</v>
      </c>
      <c r="K73" s="3" t="s">
        <v>4</v>
      </c>
      <c r="L73">
        <v>100</v>
      </c>
      <c r="M73">
        <v>0</v>
      </c>
      <c r="N73" t="s">
        <v>12</v>
      </c>
      <c r="O73" t="s">
        <v>4</v>
      </c>
      <c r="P73" t="s">
        <v>12</v>
      </c>
      <c r="Q73" t="s">
        <v>4</v>
      </c>
      <c r="R73" t="s">
        <v>4</v>
      </c>
      <c r="S73" t="s">
        <v>4</v>
      </c>
      <c r="T73" t="s">
        <v>4</v>
      </c>
      <c r="U73" t="s">
        <v>4</v>
      </c>
      <c r="V73" t="s">
        <v>4</v>
      </c>
      <c r="W73" t="s">
        <v>4</v>
      </c>
      <c r="X73" t="s">
        <v>4</v>
      </c>
      <c r="Y73" t="s">
        <v>12</v>
      </c>
      <c r="Z73" t="s">
        <v>4</v>
      </c>
      <c r="AA73" t="s">
        <v>12</v>
      </c>
      <c r="AB73" t="s">
        <v>29</v>
      </c>
      <c r="AC73" t="s">
        <v>776</v>
      </c>
      <c r="AD73" t="s">
        <v>88</v>
      </c>
      <c r="AE73" t="s">
        <v>30</v>
      </c>
      <c r="AF73" t="s">
        <v>4</v>
      </c>
      <c r="AG73" t="s">
        <v>4</v>
      </c>
      <c r="AH73" t="s">
        <v>10210</v>
      </c>
      <c r="AI73" t="s">
        <v>2399</v>
      </c>
      <c r="AJ73" t="s">
        <v>4</v>
      </c>
      <c r="AK73">
        <v>9331470879</v>
      </c>
      <c r="AL73" t="s">
        <v>10211</v>
      </c>
      <c r="AM73" t="s">
        <v>10212</v>
      </c>
      <c r="AN73" t="s">
        <v>12</v>
      </c>
      <c r="AO73" t="s">
        <v>10091</v>
      </c>
      <c r="AP73" t="s">
        <v>4</v>
      </c>
      <c r="AQ73" t="s">
        <v>10092</v>
      </c>
      <c r="AR73" t="s">
        <v>12</v>
      </c>
      <c r="AS73" t="s">
        <v>12</v>
      </c>
      <c r="AT73" t="s">
        <v>4</v>
      </c>
      <c r="AU73" t="s">
        <v>4</v>
      </c>
      <c r="AV73" t="s">
        <v>4</v>
      </c>
      <c r="AW73" t="s">
        <v>332</v>
      </c>
      <c r="AX73">
        <v>1700</v>
      </c>
      <c r="AY73">
        <v>13100</v>
      </c>
      <c r="AZ73" t="s">
        <v>12</v>
      </c>
      <c r="BA73" t="s">
        <v>12</v>
      </c>
      <c r="BB73" t="s">
        <v>4</v>
      </c>
      <c r="BC73" t="s">
        <v>1225</v>
      </c>
      <c r="BD73" t="s">
        <v>1232</v>
      </c>
      <c r="BE73" t="s">
        <v>4</v>
      </c>
      <c r="BF73" t="s">
        <v>12</v>
      </c>
      <c r="BG73" t="s">
        <v>4</v>
      </c>
      <c r="BH73" t="s">
        <v>12</v>
      </c>
      <c r="BI73" t="s">
        <v>4</v>
      </c>
      <c r="BJ73" t="s">
        <v>2399</v>
      </c>
      <c r="BK73" t="s">
        <v>4</v>
      </c>
      <c r="BL73">
        <v>1</v>
      </c>
      <c r="BM73" t="s">
        <v>12</v>
      </c>
      <c r="BN73">
        <v>14800</v>
      </c>
      <c r="BO73" t="s">
        <v>12</v>
      </c>
      <c r="BP73" t="s">
        <v>12</v>
      </c>
      <c r="BQ73" t="s">
        <v>12</v>
      </c>
      <c r="BR73" t="s">
        <v>4</v>
      </c>
      <c r="BS73" t="s">
        <v>4</v>
      </c>
      <c r="BT73" t="s">
        <v>4</v>
      </c>
      <c r="BU73" t="s">
        <v>12</v>
      </c>
      <c r="BV73" t="s">
        <v>4</v>
      </c>
      <c r="BW73" t="s">
        <v>330</v>
      </c>
      <c r="BX73" t="s">
        <v>4</v>
      </c>
      <c r="BY73" t="s">
        <v>12</v>
      </c>
      <c r="BZ73" t="s">
        <v>12</v>
      </c>
      <c r="CA73" t="s">
        <v>12</v>
      </c>
      <c r="CB73" t="s">
        <v>12</v>
      </c>
      <c r="CC73" t="s">
        <v>12</v>
      </c>
      <c r="CD73" t="str" cm="1">
        <f t="array" aca="1" ref="CD73" ca="1">eConcatenar(A73:CB73,"|")</f>
        <v>lHfhU13858nMdZlb|COM2021-1920|3|MEMORIAL |TABASCO |COMALCALCO |COMALCALCO |2021-6-05|14800|X|X|100|0|x|X|x|X|X|X|X|X|X|X|X|x|X|x|CORDOVA|VAZQUEZ|GUADALUPE|CASADA|X|X|CARRETERA AL PASO LA UNION|COCOHITAL|X|9331470879|ANGEL JULCELY MALDONADO CORDOVA|BENEFICIARIO 2: PAOLA MALDONADO CORDOVA|x|RUTA 3 L |X|LUNES |x|x|X|X|X|DOMICILIO |1700|13100|x|x|X|2021-9-13|2021-9-20|X|x|X|x|X|COCOHITAL|X|1|x|14800|x|x|x|X|X|X|x|X|CARDENAS |X|x|x|x|x</v>
      </c>
    </row>
    <row r="74" spans="1:82" x14ac:dyDescent="0.25">
      <c r="A74" t="s">
        <v>10213</v>
      </c>
      <c r="B74" t="s">
        <v>10214</v>
      </c>
      <c r="C74">
        <v>3</v>
      </c>
      <c r="D74" t="s">
        <v>1</v>
      </c>
      <c r="E74" t="s">
        <v>396</v>
      </c>
      <c r="F74" t="s">
        <v>4959</v>
      </c>
      <c r="G74" t="s">
        <v>4959</v>
      </c>
      <c r="H74" t="s">
        <v>15892</v>
      </c>
      <c r="I74">
        <v>12900</v>
      </c>
      <c r="J74" t="s">
        <v>4</v>
      </c>
      <c r="K74" s="3" t="s">
        <v>4</v>
      </c>
      <c r="L74">
        <v>100</v>
      </c>
      <c r="M74">
        <v>0</v>
      </c>
      <c r="N74" t="s">
        <v>12</v>
      </c>
      <c r="O74" t="s">
        <v>4</v>
      </c>
      <c r="P74" t="s">
        <v>12</v>
      </c>
      <c r="Q74" t="s">
        <v>4</v>
      </c>
      <c r="R74" t="s">
        <v>4</v>
      </c>
      <c r="S74" t="s">
        <v>4</v>
      </c>
      <c r="T74" t="s">
        <v>4</v>
      </c>
      <c r="U74" t="s">
        <v>4</v>
      </c>
      <c r="V74" t="s">
        <v>4</v>
      </c>
      <c r="W74" t="s">
        <v>4</v>
      </c>
      <c r="X74" t="s">
        <v>4</v>
      </c>
      <c r="Y74" t="s">
        <v>12</v>
      </c>
      <c r="Z74" t="s">
        <v>4</v>
      </c>
      <c r="AA74" t="s">
        <v>12</v>
      </c>
      <c r="AB74" t="s">
        <v>473</v>
      </c>
      <c r="AC74" t="s">
        <v>10215</v>
      </c>
      <c r="AD74" t="s">
        <v>10216</v>
      </c>
      <c r="AE74" t="s">
        <v>30</v>
      </c>
      <c r="AF74" t="s">
        <v>4</v>
      </c>
      <c r="AG74" t="s">
        <v>4</v>
      </c>
      <c r="AH74" t="s">
        <v>100</v>
      </c>
      <c r="AI74" t="s">
        <v>2399</v>
      </c>
      <c r="AJ74" t="s">
        <v>4</v>
      </c>
      <c r="AK74">
        <v>9331258825</v>
      </c>
      <c r="AL74" t="s">
        <v>10217</v>
      </c>
      <c r="AM74" t="s">
        <v>10218</v>
      </c>
      <c r="AN74" t="s">
        <v>12</v>
      </c>
      <c r="AO74" t="s">
        <v>10091</v>
      </c>
      <c r="AP74" t="s">
        <v>4</v>
      </c>
      <c r="AQ74" t="s">
        <v>10092</v>
      </c>
      <c r="AR74" t="s">
        <v>12</v>
      </c>
      <c r="AS74" t="s">
        <v>12</v>
      </c>
      <c r="AT74" t="s">
        <v>4</v>
      </c>
      <c r="AU74" t="s">
        <v>4</v>
      </c>
      <c r="AV74" t="s">
        <v>4</v>
      </c>
      <c r="AW74" t="s">
        <v>332</v>
      </c>
      <c r="AX74">
        <v>4800</v>
      </c>
      <c r="AY74">
        <v>8100</v>
      </c>
      <c r="AZ74" t="s">
        <v>12</v>
      </c>
      <c r="BA74" t="s">
        <v>12</v>
      </c>
      <c r="BB74" t="s">
        <v>4</v>
      </c>
      <c r="BC74" t="s">
        <v>1225</v>
      </c>
      <c r="BD74" t="s">
        <v>1232</v>
      </c>
      <c r="BE74" t="s">
        <v>4</v>
      </c>
      <c r="BF74" t="s">
        <v>12</v>
      </c>
      <c r="BG74" t="s">
        <v>4</v>
      </c>
      <c r="BH74" t="s">
        <v>12</v>
      </c>
      <c r="BI74" t="s">
        <v>4</v>
      </c>
      <c r="BJ74" t="s">
        <v>2399</v>
      </c>
      <c r="BK74" t="s">
        <v>4</v>
      </c>
      <c r="BL74">
        <v>1</v>
      </c>
      <c r="BM74" t="s">
        <v>12</v>
      </c>
      <c r="BN74">
        <v>12900</v>
      </c>
      <c r="BO74" t="s">
        <v>12</v>
      </c>
      <c r="BP74" t="s">
        <v>12</v>
      </c>
      <c r="BQ74" t="s">
        <v>12</v>
      </c>
      <c r="BR74" t="s">
        <v>4</v>
      </c>
      <c r="BS74" t="s">
        <v>4</v>
      </c>
      <c r="BT74" t="s">
        <v>4</v>
      </c>
      <c r="BU74" t="s">
        <v>12</v>
      </c>
      <c r="BV74" t="s">
        <v>4</v>
      </c>
      <c r="BW74" t="s">
        <v>330</v>
      </c>
      <c r="BX74" t="s">
        <v>4</v>
      </c>
      <c r="BY74" t="s">
        <v>12</v>
      </c>
      <c r="BZ74" t="s">
        <v>12</v>
      </c>
      <c r="CA74" t="s">
        <v>12</v>
      </c>
      <c r="CB74" t="s">
        <v>12</v>
      </c>
      <c r="CC74" t="s">
        <v>12</v>
      </c>
      <c r="CD74" t="str" cm="1">
        <f t="array" aca="1" ref="CD74" ca="1">eConcatenar(A74:CB74,"|")</f>
        <v>H37fsDzJ6bCOvI7L|COM2020-2591|3|IMPERIAL DE LUJO|TABASCO |COMALCALCO |COMALCALCO |2020-10-27|12900|X|X|100|0|x|X|x|X|X|X|X|X|X|X|X|x|X|x|PEREZ |RAYA|JULIA|CASADA|X|X|CARRETERA PRINCIPAL|COCOHITAL|X|9331258825|JESUS PEREGRINO LAZARO|BENEFICIARIO 2: ESTEFANIA PEREGRINO PEREZ|x|RUTA 3 L |X|LUNES |x|x|X|X|X|DOMICILIO |4800|8100|x|x|X|2021-9-13|2021-9-20|X|x|X|x|X|COCOHITAL|X|1|x|12900|x|x|x|X|X|X|x|X|CARDENAS |X|x|x|x|x</v>
      </c>
    </row>
    <row r="75" spans="1:82" x14ac:dyDescent="0.25">
      <c r="A75" t="s">
        <v>10219</v>
      </c>
      <c r="B75" t="s">
        <v>10220</v>
      </c>
      <c r="C75">
        <v>3</v>
      </c>
      <c r="D75" t="s">
        <v>1</v>
      </c>
      <c r="E75" t="s">
        <v>396</v>
      </c>
      <c r="F75" t="s">
        <v>4959</v>
      </c>
      <c r="G75" t="s">
        <v>4959</v>
      </c>
      <c r="H75" t="s">
        <v>15892</v>
      </c>
      <c r="I75">
        <v>12900</v>
      </c>
      <c r="J75" t="s">
        <v>4</v>
      </c>
      <c r="K75" s="3" t="s">
        <v>4</v>
      </c>
      <c r="L75">
        <v>100</v>
      </c>
      <c r="M75">
        <v>0</v>
      </c>
      <c r="N75" t="s">
        <v>12</v>
      </c>
      <c r="O75" t="s">
        <v>4</v>
      </c>
      <c r="P75" t="s">
        <v>12</v>
      </c>
      <c r="Q75" t="s">
        <v>4</v>
      </c>
      <c r="R75" t="s">
        <v>4</v>
      </c>
      <c r="S75" t="s">
        <v>4</v>
      </c>
      <c r="T75" t="s">
        <v>4</v>
      </c>
      <c r="U75" t="s">
        <v>4</v>
      </c>
      <c r="V75" t="s">
        <v>4</v>
      </c>
      <c r="W75" t="s">
        <v>4</v>
      </c>
      <c r="X75" t="s">
        <v>4</v>
      </c>
      <c r="Y75" t="s">
        <v>12</v>
      </c>
      <c r="Z75" t="s">
        <v>4</v>
      </c>
      <c r="AA75" t="s">
        <v>12</v>
      </c>
      <c r="AB75" t="s">
        <v>128</v>
      </c>
      <c r="AC75" t="s">
        <v>4920</v>
      </c>
      <c r="AD75" t="s">
        <v>10221</v>
      </c>
      <c r="AE75" t="s">
        <v>214</v>
      </c>
      <c r="AF75" t="s">
        <v>4</v>
      </c>
      <c r="AG75" t="s">
        <v>4</v>
      </c>
      <c r="AH75" t="s">
        <v>10210</v>
      </c>
      <c r="AI75" t="s">
        <v>2399</v>
      </c>
      <c r="AJ75" t="s">
        <v>4</v>
      </c>
      <c r="AK75">
        <v>9332085921</v>
      </c>
      <c r="AL75" t="s">
        <v>10222</v>
      </c>
      <c r="AM75" t="s">
        <v>10223</v>
      </c>
      <c r="AN75" t="s">
        <v>12</v>
      </c>
      <c r="AO75" t="s">
        <v>10091</v>
      </c>
      <c r="AP75" t="s">
        <v>4</v>
      </c>
      <c r="AQ75" t="s">
        <v>10092</v>
      </c>
      <c r="AR75" t="s">
        <v>12</v>
      </c>
      <c r="AS75" t="s">
        <v>12</v>
      </c>
      <c r="AT75" t="s">
        <v>4</v>
      </c>
      <c r="AU75" t="s">
        <v>4</v>
      </c>
      <c r="AV75" t="s">
        <v>4</v>
      </c>
      <c r="AW75" t="s">
        <v>332</v>
      </c>
      <c r="AX75">
        <v>5000</v>
      </c>
      <c r="AY75">
        <v>7900</v>
      </c>
      <c r="AZ75" t="s">
        <v>12</v>
      </c>
      <c r="BA75" t="s">
        <v>12</v>
      </c>
      <c r="BB75" t="s">
        <v>4</v>
      </c>
      <c r="BC75" t="s">
        <v>1225</v>
      </c>
      <c r="BD75" t="s">
        <v>1232</v>
      </c>
      <c r="BE75" t="s">
        <v>4</v>
      </c>
      <c r="BF75" t="s">
        <v>12</v>
      </c>
      <c r="BG75" t="s">
        <v>4</v>
      </c>
      <c r="BH75" t="s">
        <v>12</v>
      </c>
      <c r="BI75" t="s">
        <v>4</v>
      </c>
      <c r="BJ75" t="s">
        <v>2399</v>
      </c>
      <c r="BK75" t="s">
        <v>4</v>
      </c>
      <c r="BL75">
        <v>1</v>
      </c>
      <c r="BM75" t="s">
        <v>12</v>
      </c>
      <c r="BN75">
        <v>12900</v>
      </c>
      <c r="BO75" t="s">
        <v>12</v>
      </c>
      <c r="BP75" t="s">
        <v>12</v>
      </c>
      <c r="BQ75" t="s">
        <v>12</v>
      </c>
      <c r="BR75" t="s">
        <v>4</v>
      </c>
      <c r="BS75" t="s">
        <v>4</v>
      </c>
      <c r="BT75" t="s">
        <v>4</v>
      </c>
      <c r="BU75" t="s">
        <v>12</v>
      </c>
      <c r="BV75" t="s">
        <v>4</v>
      </c>
      <c r="BW75" t="s">
        <v>330</v>
      </c>
      <c r="BX75" t="s">
        <v>4</v>
      </c>
      <c r="BY75" t="s">
        <v>12</v>
      </c>
      <c r="BZ75" t="s">
        <v>12</v>
      </c>
      <c r="CA75" t="s">
        <v>12</v>
      </c>
      <c r="CB75" t="s">
        <v>12</v>
      </c>
      <c r="CC75" t="s">
        <v>12</v>
      </c>
      <c r="CD75" t="str" cm="1">
        <f t="array" aca="1" ref="CD75" ca="1">eConcatenar(A75:CB75,"|")</f>
        <v>HNjcqvlob7ru95oy|COM2020-2594|3|IMPERIAL DE LUJO|TABASCO |COMALCALCO |COMALCALCO |2020-10-27|12900|X|X|100|0|x|X|x|X|X|X|X|X|X|X|X|x|X|x|MADRIGAL|ALAMILLA|JOEL|CASADO |X|X|CARRETERA AL PASO LA UNION|COCOHITAL|X|9332085921|MARIA ISABEL COLORADO CASTELLANO|BENEFICIARIO 2: ISIDRA ISABEL MADRIGAL COLORADO|x|RUTA 3 L |X|LUNES |x|x|X|X|X|DOMICILIO |5000|7900|x|x|X|2021-9-13|2021-9-20|X|x|X|x|X|COCOHITAL|X|1|x|12900|x|x|x|X|X|X|x|X|CARDENAS |X|x|x|x|x</v>
      </c>
    </row>
    <row r="76" spans="1:82" x14ac:dyDescent="0.25">
      <c r="A76" t="s">
        <v>10224</v>
      </c>
      <c r="B76" t="s">
        <v>10225</v>
      </c>
      <c r="C76">
        <v>3</v>
      </c>
      <c r="D76" t="s">
        <v>1</v>
      </c>
      <c r="E76" t="s">
        <v>396</v>
      </c>
      <c r="F76" t="s">
        <v>4959</v>
      </c>
      <c r="G76" t="s">
        <v>4959</v>
      </c>
      <c r="H76" t="s">
        <v>15892</v>
      </c>
      <c r="I76">
        <v>12900</v>
      </c>
      <c r="J76" t="s">
        <v>4</v>
      </c>
      <c r="K76" s="3" t="s">
        <v>4</v>
      </c>
      <c r="L76">
        <v>100</v>
      </c>
      <c r="M76">
        <v>0</v>
      </c>
      <c r="N76" t="s">
        <v>12</v>
      </c>
      <c r="O76" t="s">
        <v>4</v>
      </c>
      <c r="P76" t="s">
        <v>12</v>
      </c>
      <c r="Q76" t="s">
        <v>4</v>
      </c>
      <c r="R76" t="s">
        <v>4</v>
      </c>
      <c r="S76" t="s">
        <v>4</v>
      </c>
      <c r="T76" t="s">
        <v>4</v>
      </c>
      <c r="U76" t="s">
        <v>4</v>
      </c>
      <c r="V76" t="s">
        <v>4</v>
      </c>
      <c r="W76" t="s">
        <v>4</v>
      </c>
      <c r="X76" t="s">
        <v>4</v>
      </c>
      <c r="Y76" t="s">
        <v>12</v>
      </c>
      <c r="Z76" t="s">
        <v>4</v>
      </c>
      <c r="AA76" t="s">
        <v>12</v>
      </c>
      <c r="AB76" t="s">
        <v>150</v>
      </c>
      <c r="AC76" t="s">
        <v>342</v>
      </c>
      <c r="AD76" t="s">
        <v>4859</v>
      </c>
      <c r="AE76" t="s">
        <v>214</v>
      </c>
      <c r="AF76" t="s">
        <v>4</v>
      </c>
      <c r="AG76" t="s">
        <v>4</v>
      </c>
      <c r="AH76" t="s">
        <v>10226</v>
      </c>
      <c r="AI76" t="s">
        <v>2399</v>
      </c>
      <c r="AJ76" t="s">
        <v>4</v>
      </c>
      <c r="AK76">
        <v>9332076655</v>
      </c>
      <c r="AL76" t="s">
        <v>10227</v>
      </c>
      <c r="AM76" t="s">
        <v>10228</v>
      </c>
      <c r="AN76" t="s">
        <v>12</v>
      </c>
      <c r="AO76" t="s">
        <v>10091</v>
      </c>
      <c r="AP76" t="s">
        <v>4</v>
      </c>
      <c r="AQ76" t="s">
        <v>10092</v>
      </c>
      <c r="AR76" t="s">
        <v>12</v>
      </c>
      <c r="AS76" t="s">
        <v>12</v>
      </c>
      <c r="AT76" t="s">
        <v>4</v>
      </c>
      <c r="AU76" t="s">
        <v>4</v>
      </c>
      <c r="AV76" t="s">
        <v>4</v>
      </c>
      <c r="AW76" t="s">
        <v>332</v>
      </c>
      <c r="AX76">
        <v>3800</v>
      </c>
      <c r="AY76">
        <v>9100</v>
      </c>
      <c r="AZ76" t="s">
        <v>12</v>
      </c>
      <c r="BA76" t="s">
        <v>12</v>
      </c>
      <c r="BB76" t="s">
        <v>4</v>
      </c>
      <c r="BC76" t="s">
        <v>1225</v>
      </c>
      <c r="BD76" t="s">
        <v>1232</v>
      </c>
      <c r="BE76" t="s">
        <v>4</v>
      </c>
      <c r="BF76" t="s">
        <v>12</v>
      </c>
      <c r="BG76" t="s">
        <v>4</v>
      </c>
      <c r="BH76" t="s">
        <v>12</v>
      </c>
      <c r="BI76" t="s">
        <v>4</v>
      </c>
      <c r="BJ76" t="s">
        <v>2399</v>
      </c>
      <c r="BK76" t="s">
        <v>4</v>
      </c>
      <c r="BL76">
        <v>1</v>
      </c>
      <c r="BM76" t="s">
        <v>12</v>
      </c>
      <c r="BN76">
        <v>12900</v>
      </c>
      <c r="BO76" t="s">
        <v>12</v>
      </c>
      <c r="BP76" t="s">
        <v>12</v>
      </c>
      <c r="BQ76" t="s">
        <v>12</v>
      </c>
      <c r="BR76" t="s">
        <v>4</v>
      </c>
      <c r="BS76" t="s">
        <v>4</v>
      </c>
      <c r="BT76" t="s">
        <v>4</v>
      </c>
      <c r="BU76" t="s">
        <v>12</v>
      </c>
      <c r="BV76" t="s">
        <v>4</v>
      </c>
      <c r="BW76" t="s">
        <v>330</v>
      </c>
      <c r="BX76" t="s">
        <v>4</v>
      </c>
      <c r="BY76" t="s">
        <v>12</v>
      </c>
      <c r="BZ76" t="s">
        <v>12</v>
      </c>
      <c r="CA76" t="s">
        <v>12</v>
      </c>
      <c r="CB76" t="s">
        <v>12</v>
      </c>
      <c r="CC76" t="s">
        <v>12</v>
      </c>
      <c r="CD76" t="str" cm="1">
        <f t="array" aca="1" ref="CD76" ca="1">eConcatenar(A76:CB76,"|")</f>
        <v>VpZ1oVwd9Pqqnn69|COM2020-2596|3|IMPERIAL DE LUJO|TABASCO |COMALCALCO |COMALCALCO |2020-10-27|12900|X|X|100|0|x|X|x|X|X|X|X|X|X|X|X|x|X|x|MONTIEL|LOPEZ |JOSE|CASADO |X|X|ENTRADA DE CHICOZAPOTE|COCOHITAL|X|9332076655|DALIA LOPEZ CANDELERO|BENEFICIARIO 2: JOSE LOPEZ MONTIEL|x|RUTA 3 L |X|LUNES |x|x|X|X|X|DOMICILIO |3800|9100|x|x|X|2021-9-13|2021-9-20|X|x|X|x|X|COCOHITAL|X|1|x|12900|x|x|x|X|X|X|x|X|CARDENAS |X|x|x|x|x</v>
      </c>
    </row>
    <row r="77" spans="1:82" x14ac:dyDescent="0.25">
      <c r="A77" t="s">
        <v>10229</v>
      </c>
      <c r="B77" t="s">
        <v>10230</v>
      </c>
      <c r="C77">
        <v>3</v>
      </c>
      <c r="D77" t="s">
        <v>463</v>
      </c>
      <c r="E77" t="s">
        <v>396</v>
      </c>
      <c r="F77" t="s">
        <v>4959</v>
      </c>
      <c r="G77" t="s">
        <v>4959</v>
      </c>
      <c r="H77" t="s">
        <v>15894</v>
      </c>
      <c r="I77">
        <v>12900</v>
      </c>
      <c r="J77" t="s">
        <v>4</v>
      </c>
      <c r="K77" s="3" t="s">
        <v>4</v>
      </c>
      <c r="L77">
        <v>100</v>
      </c>
      <c r="M77">
        <v>0</v>
      </c>
      <c r="N77" t="s">
        <v>12</v>
      </c>
      <c r="O77" t="s">
        <v>4</v>
      </c>
      <c r="P77" t="s">
        <v>12</v>
      </c>
      <c r="Q77" t="s">
        <v>4</v>
      </c>
      <c r="R77" t="s">
        <v>4</v>
      </c>
      <c r="S77" t="s">
        <v>4</v>
      </c>
      <c r="T77" t="s">
        <v>4</v>
      </c>
      <c r="U77" t="s">
        <v>4</v>
      </c>
      <c r="V77" t="s">
        <v>4</v>
      </c>
      <c r="W77" t="s">
        <v>4</v>
      </c>
      <c r="X77" t="s">
        <v>4</v>
      </c>
      <c r="Y77" t="s">
        <v>12</v>
      </c>
      <c r="Z77" t="s">
        <v>4</v>
      </c>
      <c r="AA77" t="s">
        <v>12</v>
      </c>
      <c r="AB77" t="s">
        <v>70</v>
      </c>
      <c r="AC77" t="s">
        <v>29</v>
      </c>
      <c r="AD77" t="s">
        <v>183</v>
      </c>
      <c r="AE77" t="s">
        <v>146</v>
      </c>
      <c r="AF77" t="s">
        <v>4</v>
      </c>
      <c r="AG77" t="s">
        <v>4</v>
      </c>
      <c r="AH77" t="s">
        <v>10231</v>
      </c>
      <c r="AI77" t="s">
        <v>2399</v>
      </c>
      <c r="AJ77" t="s">
        <v>4</v>
      </c>
      <c r="AK77">
        <v>9332086778</v>
      </c>
      <c r="AL77" t="s">
        <v>10232</v>
      </c>
      <c r="AM77" t="s">
        <v>10233</v>
      </c>
      <c r="AN77" t="s">
        <v>12</v>
      </c>
      <c r="AO77" t="s">
        <v>10091</v>
      </c>
      <c r="AP77" t="s">
        <v>4</v>
      </c>
      <c r="AQ77" t="s">
        <v>10092</v>
      </c>
      <c r="AR77" t="s">
        <v>12</v>
      </c>
      <c r="AS77" t="s">
        <v>12</v>
      </c>
      <c r="AT77" t="s">
        <v>4</v>
      </c>
      <c r="AU77" t="s">
        <v>4</v>
      </c>
      <c r="AV77" t="s">
        <v>4</v>
      </c>
      <c r="AW77" t="s">
        <v>332</v>
      </c>
      <c r="AX77">
        <v>6000</v>
      </c>
      <c r="AY77">
        <v>6900</v>
      </c>
      <c r="AZ77" t="s">
        <v>12</v>
      </c>
      <c r="BA77" t="s">
        <v>12</v>
      </c>
      <c r="BB77" t="s">
        <v>4</v>
      </c>
      <c r="BC77" t="s">
        <v>1225</v>
      </c>
      <c r="BD77" t="s">
        <v>1232</v>
      </c>
      <c r="BE77" t="s">
        <v>4</v>
      </c>
      <c r="BF77" t="s">
        <v>12</v>
      </c>
      <c r="BG77" t="s">
        <v>4</v>
      </c>
      <c r="BH77" t="s">
        <v>12</v>
      </c>
      <c r="BI77" t="s">
        <v>4</v>
      </c>
      <c r="BJ77" t="s">
        <v>2399</v>
      </c>
      <c r="BK77" t="s">
        <v>4</v>
      </c>
      <c r="BL77">
        <v>1</v>
      </c>
      <c r="BM77" t="s">
        <v>12</v>
      </c>
      <c r="BN77">
        <v>12900</v>
      </c>
      <c r="BO77" t="s">
        <v>12</v>
      </c>
      <c r="BP77" t="s">
        <v>12</v>
      </c>
      <c r="BQ77" t="s">
        <v>12</v>
      </c>
      <c r="BR77" t="s">
        <v>4</v>
      </c>
      <c r="BS77" t="s">
        <v>4</v>
      </c>
      <c r="BT77" t="s">
        <v>4</v>
      </c>
      <c r="BU77" t="s">
        <v>12</v>
      </c>
      <c r="BV77" t="s">
        <v>4</v>
      </c>
      <c r="BW77" t="s">
        <v>330</v>
      </c>
      <c r="BX77" t="s">
        <v>4</v>
      </c>
      <c r="BY77" t="s">
        <v>12</v>
      </c>
      <c r="BZ77" t="s">
        <v>12</v>
      </c>
      <c r="CA77" t="s">
        <v>12</v>
      </c>
      <c r="CB77" t="s">
        <v>12</v>
      </c>
      <c r="CC77" t="s">
        <v>12</v>
      </c>
      <c r="CD77" t="str" cm="1">
        <f t="array" aca="1" ref="CD77" ca="1">eConcatenar(A77:CB77,"|")</f>
        <v>WD9pEPTrxVx0Eh1x|COM2020-2539|3|ECONOLINE |TABASCO |COMALCALCO |COMALCALCO |2020-10-21|12900|X|X|100|0|x|X|x|X|X|X|X|X|X|X|X|x|X|x|MENDEZ |CORDOVA|JUANA|VIUDA|X|X|CARRETERA VECINAL SIN NUMERO|COCOHITAL|X|9332086778|NOLBERTO LOPEZ MENDEZ|BENEFICIARIO 2: WILLIAN HERNANDEZ LOPEZ|x|RUTA 3 L |X|LUNES |x|x|X|X|X|DOMICILIO |6000|6900|x|x|X|2021-9-13|2021-9-20|X|x|X|x|X|COCOHITAL|X|1|x|12900|x|x|x|X|X|X|x|X|CARDENAS |X|x|x|x|x</v>
      </c>
    </row>
    <row r="78" spans="1:82" x14ac:dyDescent="0.25">
      <c r="A78" t="s">
        <v>10234</v>
      </c>
      <c r="B78" t="s">
        <v>10235</v>
      </c>
      <c r="C78">
        <v>3</v>
      </c>
      <c r="D78" t="s">
        <v>1</v>
      </c>
      <c r="E78" t="s">
        <v>396</v>
      </c>
      <c r="F78" t="s">
        <v>4959</v>
      </c>
      <c r="G78" t="s">
        <v>4959</v>
      </c>
      <c r="H78" t="s">
        <v>15894</v>
      </c>
      <c r="I78">
        <v>12900</v>
      </c>
      <c r="J78" t="s">
        <v>4</v>
      </c>
      <c r="K78" s="3" t="s">
        <v>4</v>
      </c>
      <c r="L78">
        <v>100</v>
      </c>
      <c r="M78">
        <v>0</v>
      </c>
      <c r="N78" t="s">
        <v>12</v>
      </c>
      <c r="O78" t="s">
        <v>4</v>
      </c>
      <c r="P78" t="s">
        <v>12</v>
      </c>
      <c r="Q78" t="s">
        <v>4</v>
      </c>
      <c r="R78" t="s">
        <v>4</v>
      </c>
      <c r="S78" t="s">
        <v>4</v>
      </c>
      <c r="T78" t="s">
        <v>4</v>
      </c>
      <c r="U78" t="s">
        <v>4</v>
      </c>
      <c r="V78" t="s">
        <v>4</v>
      </c>
      <c r="W78" t="s">
        <v>4</v>
      </c>
      <c r="X78" t="s">
        <v>4</v>
      </c>
      <c r="Y78" t="s">
        <v>12</v>
      </c>
      <c r="Z78" t="s">
        <v>4</v>
      </c>
      <c r="AA78" t="s">
        <v>12</v>
      </c>
      <c r="AB78" t="s">
        <v>87</v>
      </c>
      <c r="AC78" t="s">
        <v>385</v>
      </c>
      <c r="AD78" t="s">
        <v>10236</v>
      </c>
      <c r="AE78" t="s">
        <v>214</v>
      </c>
      <c r="AF78" t="s">
        <v>4</v>
      </c>
      <c r="AG78" t="s">
        <v>4</v>
      </c>
      <c r="AH78" t="s">
        <v>10237</v>
      </c>
      <c r="AI78" t="s">
        <v>2399</v>
      </c>
      <c r="AJ78" t="s">
        <v>4</v>
      </c>
      <c r="AK78">
        <v>9331335431</v>
      </c>
      <c r="AL78" t="s">
        <v>10238</v>
      </c>
      <c r="AM78" t="s">
        <v>10239</v>
      </c>
      <c r="AN78" t="s">
        <v>12</v>
      </c>
      <c r="AO78" t="s">
        <v>10091</v>
      </c>
      <c r="AP78" t="s">
        <v>4</v>
      </c>
      <c r="AQ78" t="s">
        <v>10092</v>
      </c>
      <c r="AR78" t="s">
        <v>12</v>
      </c>
      <c r="AS78" t="s">
        <v>12</v>
      </c>
      <c r="AT78" t="s">
        <v>4</v>
      </c>
      <c r="AU78" t="s">
        <v>4</v>
      </c>
      <c r="AV78" t="s">
        <v>4</v>
      </c>
      <c r="AW78" t="s">
        <v>332</v>
      </c>
      <c r="AX78">
        <v>4900</v>
      </c>
      <c r="AY78">
        <v>8000</v>
      </c>
      <c r="AZ78" t="s">
        <v>12</v>
      </c>
      <c r="BA78" t="s">
        <v>12</v>
      </c>
      <c r="BB78" t="s">
        <v>4</v>
      </c>
      <c r="BC78" t="s">
        <v>1225</v>
      </c>
      <c r="BD78" t="s">
        <v>1232</v>
      </c>
      <c r="BE78" t="s">
        <v>4</v>
      </c>
      <c r="BF78" t="s">
        <v>12</v>
      </c>
      <c r="BG78" t="s">
        <v>4</v>
      </c>
      <c r="BH78" t="s">
        <v>12</v>
      </c>
      <c r="BI78" t="s">
        <v>4</v>
      </c>
      <c r="BJ78" t="s">
        <v>2399</v>
      </c>
      <c r="BK78" t="s">
        <v>4</v>
      </c>
      <c r="BL78">
        <v>1</v>
      </c>
      <c r="BM78" t="s">
        <v>12</v>
      </c>
      <c r="BN78">
        <v>12900</v>
      </c>
      <c r="BO78" t="s">
        <v>12</v>
      </c>
      <c r="BP78" t="s">
        <v>12</v>
      </c>
      <c r="BQ78" t="s">
        <v>12</v>
      </c>
      <c r="BR78" t="s">
        <v>4</v>
      </c>
      <c r="BS78" t="s">
        <v>4</v>
      </c>
      <c r="BT78" t="s">
        <v>4</v>
      </c>
      <c r="BU78" t="s">
        <v>12</v>
      </c>
      <c r="BV78" t="s">
        <v>4</v>
      </c>
      <c r="BW78" t="s">
        <v>330</v>
      </c>
      <c r="BX78" t="s">
        <v>4</v>
      </c>
      <c r="BY78" t="s">
        <v>12</v>
      </c>
      <c r="BZ78" t="s">
        <v>12</v>
      </c>
      <c r="CA78" t="s">
        <v>12</v>
      </c>
      <c r="CB78" t="s">
        <v>12</v>
      </c>
      <c r="CC78" t="s">
        <v>12</v>
      </c>
      <c r="CD78" t="str" cm="1">
        <f t="array" aca="1" ref="CD78" ca="1">eConcatenar(A78:CB78,"|")</f>
        <v>Ag8UTFc8pD9foeg1|COM2020-2544|3|IMPERIAL DE LUJO|TABASCO |COMALCALCO |COMALCALCO |2020-10-21|12900|X|X|100|0|x|X|x|X|X|X|X|X|X|X|X|x|X|x|LOPEZ|MENDEZ|NOLBERTO|CASADO |X|X|CARRETERA VECINAL|COCOHITAL|X|9331335431|JESUS DANIEL LOPEZ JIMENEZ|BENEFICIARIO 2: MARIBEL JIMENEZ|x|RUTA 3 L |X|LUNES |x|x|X|X|X|DOMICILIO |4900|8000|x|x|X|2021-9-13|2021-9-20|X|x|X|x|X|COCOHITAL|X|1|x|12900|x|x|x|X|X|X|x|X|CARDENAS |X|x|x|x|x</v>
      </c>
    </row>
    <row r="79" spans="1:82" x14ac:dyDescent="0.25">
      <c r="A79" t="s">
        <v>10240</v>
      </c>
      <c r="B79" t="s">
        <v>10241</v>
      </c>
      <c r="C79">
        <v>3</v>
      </c>
      <c r="D79" t="s">
        <v>1</v>
      </c>
      <c r="E79" t="s">
        <v>396</v>
      </c>
      <c r="F79" t="s">
        <v>4959</v>
      </c>
      <c r="G79" t="s">
        <v>4959</v>
      </c>
      <c r="H79" t="s">
        <v>15908</v>
      </c>
      <c r="I79">
        <v>12900</v>
      </c>
      <c r="J79" t="s">
        <v>4</v>
      </c>
      <c r="K79" s="3" t="s">
        <v>4</v>
      </c>
      <c r="L79">
        <v>100</v>
      </c>
      <c r="M79">
        <v>0</v>
      </c>
      <c r="N79" t="s">
        <v>12</v>
      </c>
      <c r="O79" t="s">
        <v>4</v>
      </c>
      <c r="P79" t="s">
        <v>12</v>
      </c>
      <c r="Q79" t="s">
        <v>4</v>
      </c>
      <c r="R79" t="s">
        <v>4</v>
      </c>
      <c r="S79" t="s">
        <v>4</v>
      </c>
      <c r="T79" t="s">
        <v>4</v>
      </c>
      <c r="U79" t="s">
        <v>4</v>
      </c>
      <c r="V79" t="s">
        <v>4</v>
      </c>
      <c r="W79" t="s">
        <v>4</v>
      </c>
      <c r="X79" t="s">
        <v>4</v>
      </c>
      <c r="Y79" t="s">
        <v>12</v>
      </c>
      <c r="Z79" t="s">
        <v>4</v>
      </c>
      <c r="AA79" t="s">
        <v>12</v>
      </c>
      <c r="AB79" t="s">
        <v>102</v>
      </c>
      <c r="AC79" t="s">
        <v>15</v>
      </c>
      <c r="AD79" t="s">
        <v>551</v>
      </c>
      <c r="AE79" t="s">
        <v>30</v>
      </c>
      <c r="AF79" t="s">
        <v>4</v>
      </c>
      <c r="AG79" t="s">
        <v>4</v>
      </c>
      <c r="AH79" t="s">
        <v>10242</v>
      </c>
      <c r="AI79" t="s">
        <v>2399</v>
      </c>
      <c r="AJ79" t="s">
        <v>4</v>
      </c>
      <c r="AK79">
        <v>9332099758</v>
      </c>
      <c r="AL79" t="s">
        <v>10243</v>
      </c>
      <c r="AM79" t="s">
        <v>10244</v>
      </c>
      <c r="AN79" t="s">
        <v>12</v>
      </c>
      <c r="AO79" t="s">
        <v>10091</v>
      </c>
      <c r="AP79" t="s">
        <v>4</v>
      </c>
      <c r="AQ79" t="s">
        <v>10092</v>
      </c>
      <c r="AR79" t="s">
        <v>12</v>
      </c>
      <c r="AS79" t="s">
        <v>12</v>
      </c>
      <c r="AT79" t="s">
        <v>4</v>
      </c>
      <c r="AU79" t="s">
        <v>4</v>
      </c>
      <c r="AV79" t="s">
        <v>4</v>
      </c>
      <c r="AW79" t="s">
        <v>332</v>
      </c>
      <c r="AX79">
        <v>3900</v>
      </c>
      <c r="AY79">
        <v>9000</v>
      </c>
      <c r="AZ79" t="s">
        <v>12</v>
      </c>
      <c r="BA79" t="s">
        <v>12</v>
      </c>
      <c r="BB79" t="s">
        <v>4</v>
      </c>
      <c r="BC79" t="s">
        <v>1225</v>
      </c>
      <c r="BD79" t="s">
        <v>1232</v>
      </c>
      <c r="BE79" t="s">
        <v>4</v>
      </c>
      <c r="BF79" t="s">
        <v>12</v>
      </c>
      <c r="BG79" t="s">
        <v>4</v>
      </c>
      <c r="BH79" t="s">
        <v>12</v>
      </c>
      <c r="BI79" t="s">
        <v>4</v>
      </c>
      <c r="BJ79" t="s">
        <v>2399</v>
      </c>
      <c r="BK79" t="s">
        <v>4</v>
      </c>
      <c r="BL79">
        <v>1</v>
      </c>
      <c r="BM79" t="s">
        <v>12</v>
      </c>
      <c r="BN79">
        <v>12900</v>
      </c>
      <c r="BO79" t="s">
        <v>12</v>
      </c>
      <c r="BP79" t="s">
        <v>12</v>
      </c>
      <c r="BQ79" t="s">
        <v>12</v>
      </c>
      <c r="BR79" t="s">
        <v>4</v>
      </c>
      <c r="BS79" t="s">
        <v>4</v>
      </c>
      <c r="BT79" t="s">
        <v>4</v>
      </c>
      <c r="BU79" t="s">
        <v>12</v>
      </c>
      <c r="BV79" t="s">
        <v>4</v>
      </c>
      <c r="BW79" t="s">
        <v>330</v>
      </c>
      <c r="BX79" t="s">
        <v>4</v>
      </c>
      <c r="BY79" t="s">
        <v>12</v>
      </c>
      <c r="BZ79" t="s">
        <v>12</v>
      </c>
      <c r="CA79" t="s">
        <v>12</v>
      </c>
      <c r="CB79" t="s">
        <v>12</v>
      </c>
      <c r="CC79" t="s">
        <v>12</v>
      </c>
      <c r="CD79" t="str" cm="1">
        <f t="array" aca="1" ref="CD79" ca="1">eConcatenar(A79:CB79,"|")</f>
        <v>9UdWrclkz9pkRhNn|COM2020-2713|3|IMPERIAL DE LUJO|TABASCO |COMALCALCO |COMALCALCO |2020-10-28|12900|X|X|100|0|x|X|x|X|X|X|X|X|X|X|X|x|X|x|GOMEZ|JIMENEZ|MARGARITA|CASADA|X|X|ENTRADA CHICO ZAPOTE|COCOHITAL|X|9332099758|ALBERTO DIAZ CHABLE|BENEFICIARIO 2: PATRICIA DIAZ GOMEZ|x|RUTA 3 L |X|LUNES |x|x|X|X|X|DOMICILIO |3900|9000|x|x|X|2021-9-13|2021-9-20|X|x|X|x|X|COCOHITAL|X|1|x|12900|x|x|x|X|X|X|x|X|CARDENAS |X|x|x|x|x</v>
      </c>
    </row>
    <row r="80" spans="1:82" x14ac:dyDescent="0.25">
      <c r="A80" t="s">
        <v>10245</v>
      </c>
      <c r="B80" t="s">
        <v>10246</v>
      </c>
      <c r="C80">
        <v>3</v>
      </c>
      <c r="D80" t="s">
        <v>1</v>
      </c>
      <c r="E80" t="s">
        <v>396</v>
      </c>
      <c r="F80" t="s">
        <v>4959</v>
      </c>
      <c r="G80" t="s">
        <v>4959</v>
      </c>
      <c r="H80" t="s">
        <v>15908</v>
      </c>
      <c r="I80">
        <v>12900</v>
      </c>
      <c r="J80" t="s">
        <v>4</v>
      </c>
      <c r="K80" s="3" t="s">
        <v>4</v>
      </c>
      <c r="L80">
        <v>100</v>
      </c>
      <c r="M80">
        <v>0</v>
      </c>
      <c r="N80" t="s">
        <v>12</v>
      </c>
      <c r="O80" t="s">
        <v>4</v>
      </c>
      <c r="P80" t="s">
        <v>12</v>
      </c>
      <c r="Q80" t="s">
        <v>4</v>
      </c>
      <c r="R80" t="s">
        <v>4</v>
      </c>
      <c r="S80" t="s">
        <v>4</v>
      </c>
      <c r="T80" t="s">
        <v>4</v>
      </c>
      <c r="U80" t="s">
        <v>4</v>
      </c>
      <c r="V80" t="s">
        <v>4</v>
      </c>
      <c r="W80" t="s">
        <v>4</v>
      </c>
      <c r="X80" t="s">
        <v>4</v>
      </c>
      <c r="Y80" t="s">
        <v>12</v>
      </c>
      <c r="Z80" t="s">
        <v>4</v>
      </c>
      <c r="AA80" t="s">
        <v>12</v>
      </c>
      <c r="AB80" t="s">
        <v>108</v>
      </c>
      <c r="AC80" t="s">
        <v>464</v>
      </c>
      <c r="AD80" t="s">
        <v>250</v>
      </c>
      <c r="AE80" t="s">
        <v>30</v>
      </c>
      <c r="AF80" t="s">
        <v>4</v>
      </c>
      <c r="AG80" t="s">
        <v>4</v>
      </c>
      <c r="AH80" t="s">
        <v>10242</v>
      </c>
      <c r="AI80" t="s">
        <v>2399</v>
      </c>
      <c r="AJ80" t="s">
        <v>4</v>
      </c>
      <c r="AK80">
        <v>9332094177</v>
      </c>
      <c r="AL80" t="s">
        <v>10247</v>
      </c>
      <c r="AM80" t="s">
        <v>4</v>
      </c>
      <c r="AN80" t="s">
        <v>12</v>
      </c>
      <c r="AO80" t="s">
        <v>10091</v>
      </c>
      <c r="AP80" t="s">
        <v>4</v>
      </c>
      <c r="AQ80" t="s">
        <v>10092</v>
      </c>
      <c r="AR80" t="s">
        <v>12</v>
      </c>
      <c r="AS80" t="s">
        <v>12</v>
      </c>
      <c r="AT80" t="s">
        <v>4</v>
      </c>
      <c r="AU80" t="s">
        <v>4</v>
      </c>
      <c r="AV80" t="s">
        <v>4</v>
      </c>
      <c r="AW80" t="s">
        <v>332</v>
      </c>
      <c r="AX80">
        <v>8600</v>
      </c>
      <c r="AY80">
        <v>4300</v>
      </c>
      <c r="AZ80" t="s">
        <v>12</v>
      </c>
      <c r="BA80" t="s">
        <v>12</v>
      </c>
      <c r="BB80" t="s">
        <v>4</v>
      </c>
      <c r="BC80" t="s">
        <v>1225</v>
      </c>
      <c r="BD80" t="s">
        <v>1232</v>
      </c>
      <c r="BE80" t="s">
        <v>4</v>
      </c>
      <c r="BF80" t="s">
        <v>12</v>
      </c>
      <c r="BG80" t="s">
        <v>4</v>
      </c>
      <c r="BH80" t="s">
        <v>12</v>
      </c>
      <c r="BI80" t="s">
        <v>4</v>
      </c>
      <c r="BJ80" t="s">
        <v>2399</v>
      </c>
      <c r="BK80" t="s">
        <v>4</v>
      </c>
      <c r="BL80">
        <v>1</v>
      </c>
      <c r="BM80" t="s">
        <v>12</v>
      </c>
      <c r="BN80">
        <v>12900</v>
      </c>
      <c r="BO80" t="s">
        <v>12</v>
      </c>
      <c r="BP80" t="s">
        <v>12</v>
      </c>
      <c r="BQ80" t="s">
        <v>12</v>
      </c>
      <c r="BR80" t="s">
        <v>4</v>
      </c>
      <c r="BS80" t="s">
        <v>4</v>
      </c>
      <c r="BT80" t="s">
        <v>4</v>
      </c>
      <c r="BU80" t="s">
        <v>12</v>
      </c>
      <c r="BV80" t="s">
        <v>4</v>
      </c>
      <c r="BW80" t="s">
        <v>330</v>
      </c>
      <c r="BX80" t="s">
        <v>4</v>
      </c>
      <c r="BY80" t="s">
        <v>12</v>
      </c>
      <c r="BZ80" t="s">
        <v>12</v>
      </c>
      <c r="CA80" t="s">
        <v>12</v>
      </c>
      <c r="CB80" t="s">
        <v>12</v>
      </c>
      <c r="CC80" t="s">
        <v>12</v>
      </c>
      <c r="CD80" t="str" cm="1">
        <f t="array" aca="1" ref="CD80" ca="1">eConcatenar(A80:CB80,"|")</f>
        <v>gPl7AygwGnmWpFSz|COM2020-2712|3|IMPERIAL DE LUJO|TABASCO |COMALCALCO |COMALCALCO |2020-10-28|12900|X|X|100|0|x|X|x|X|X|X|X|X|X|X|X|x|X|x|DIAZ|HERNANDEZ |MANUELA|CASADA|X|X|ENTRADA CHICO ZAPOTE|COCOHITAL|X|9332094177|ANISETO ABALOS AGUILAR|X|x|RUTA 3 L |X|LUNES |x|x|X|X|X|DOMICILIO |8600|4300|x|x|X|2021-9-13|2021-9-20|X|x|X|x|X|COCOHITAL|X|1|x|12900|x|x|x|X|X|X|x|X|CARDENAS |X|x|x|x|x</v>
      </c>
    </row>
    <row r="81" spans="1:82" x14ac:dyDescent="0.25">
      <c r="A81" t="s">
        <v>10248</v>
      </c>
      <c r="B81" t="s">
        <v>10249</v>
      </c>
      <c r="C81">
        <v>3</v>
      </c>
      <c r="D81" t="s">
        <v>413</v>
      </c>
      <c r="E81" t="s">
        <v>396</v>
      </c>
      <c r="F81" t="s">
        <v>4959</v>
      </c>
      <c r="G81" t="s">
        <v>4959</v>
      </c>
      <c r="H81" t="s">
        <v>4996</v>
      </c>
      <c r="I81">
        <v>14800</v>
      </c>
      <c r="J81" t="s">
        <v>4</v>
      </c>
      <c r="K81" s="3" t="s">
        <v>4</v>
      </c>
      <c r="L81">
        <v>100</v>
      </c>
      <c r="M81">
        <v>0</v>
      </c>
      <c r="N81" t="s">
        <v>12</v>
      </c>
      <c r="O81" t="s">
        <v>4</v>
      </c>
      <c r="P81" t="s">
        <v>12</v>
      </c>
      <c r="Q81" t="s">
        <v>4</v>
      </c>
      <c r="R81" t="s">
        <v>4</v>
      </c>
      <c r="S81" t="s">
        <v>4</v>
      </c>
      <c r="T81" t="s">
        <v>4</v>
      </c>
      <c r="U81" t="s">
        <v>4</v>
      </c>
      <c r="V81" t="s">
        <v>4</v>
      </c>
      <c r="W81" t="s">
        <v>4</v>
      </c>
      <c r="X81" t="s">
        <v>4</v>
      </c>
      <c r="Y81" t="s">
        <v>12</v>
      </c>
      <c r="Z81" t="s">
        <v>4</v>
      </c>
      <c r="AA81" t="s">
        <v>12</v>
      </c>
      <c r="AB81" t="s">
        <v>473</v>
      </c>
      <c r="AC81" t="s">
        <v>732</v>
      </c>
      <c r="AD81" t="s">
        <v>10250</v>
      </c>
      <c r="AE81" t="s">
        <v>479</v>
      </c>
      <c r="AF81" t="s">
        <v>4</v>
      </c>
      <c r="AG81" t="s">
        <v>4</v>
      </c>
      <c r="AH81" t="s">
        <v>10251</v>
      </c>
      <c r="AI81" t="s">
        <v>2399</v>
      </c>
      <c r="AJ81" t="s">
        <v>4</v>
      </c>
      <c r="AK81">
        <v>9331682497</v>
      </c>
      <c r="AL81" t="s">
        <v>10252</v>
      </c>
      <c r="AM81" t="s">
        <v>4</v>
      </c>
      <c r="AN81" t="s">
        <v>12</v>
      </c>
      <c r="AO81" t="s">
        <v>10091</v>
      </c>
      <c r="AP81" t="s">
        <v>4</v>
      </c>
      <c r="AQ81" t="s">
        <v>10092</v>
      </c>
      <c r="AR81" t="s">
        <v>12</v>
      </c>
      <c r="AS81" t="s">
        <v>12</v>
      </c>
      <c r="AT81" t="s">
        <v>4</v>
      </c>
      <c r="AU81" t="s">
        <v>4</v>
      </c>
      <c r="AV81" t="s">
        <v>4</v>
      </c>
      <c r="AW81" t="s">
        <v>332</v>
      </c>
      <c r="AX81">
        <v>1400</v>
      </c>
      <c r="AY81">
        <v>13400</v>
      </c>
      <c r="AZ81" t="s">
        <v>12</v>
      </c>
      <c r="BA81" t="s">
        <v>12</v>
      </c>
      <c r="BB81" t="s">
        <v>4</v>
      </c>
      <c r="BC81" t="s">
        <v>1225</v>
      </c>
      <c r="BD81" t="s">
        <v>1232</v>
      </c>
      <c r="BE81" t="s">
        <v>4</v>
      </c>
      <c r="BF81" t="s">
        <v>12</v>
      </c>
      <c r="BG81" t="s">
        <v>4</v>
      </c>
      <c r="BH81" t="s">
        <v>12</v>
      </c>
      <c r="BI81" t="s">
        <v>4</v>
      </c>
      <c r="BJ81" t="s">
        <v>2399</v>
      </c>
      <c r="BK81" t="s">
        <v>4</v>
      </c>
      <c r="BL81">
        <v>1</v>
      </c>
      <c r="BM81" t="s">
        <v>12</v>
      </c>
      <c r="BN81">
        <v>14800</v>
      </c>
      <c r="BO81" t="s">
        <v>12</v>
      </c>
      <c r="BP81" t="s">
        <v>12</v>
      </c>
      <c r="BQ81" t="s">
        <v>12</v>
      </c>
      <c r="BR81" t="s">
        <v>4</v>
      </c>
      <c r="BS81" t="s">
        <v>4</v>
      </c>
      <c r="BT81" t="s">
        <v>4</v>
      </c>
      <c r="BU81" t="s">
        <v>12</v>
      </c>
      <c r="BV81" t="s">
        <v>4</v>
      </c>
      <c r="BW81" t="s">
        <v>330</v>
      </c>
      <c r="BX81" t="s">
        <v>4</v>
      </c>
      <c r="BY81" t="s">
        <v>12</v>
      </c>
      <c r="BZ81" t="s">
        <v>12</v>
      </c>
      <c r="CA81" t="s">
        <v>12</v>
      </c>
      <c r="CB81" t="s">
        <v>12</v>
      </c>
      <c r="CC81" t="s">
        <v>12</v>
      </c>
      <c r="CD81" t="str" cm="1">
        <f t="array" aca="1" ref="CD81" ca="1">eConcatenar(A81:CB81,"|")</f>
        <v>DGfdM1gD8XGs2ys1|COM2021-1969|3|MEMORIAL |TABASCO |COMALCALCO |COMALCALCO |2021-7-12|14800|X|X|100|0|x|X|x|X|X|X|X|X|X|X|X|x|X|x|PEREZ |IZQUIERDO|OLIVIA|UNION LIBRE |X|X|CARRETERA CHICOZAPOTE|COCOHITAL|X|9331682497|SANTIAGO ALEJANDRO DE LA CRUZ|X|x|RUTA 3 L |X|LUNES |x|x|X|X|X|DOMICILIO |1400|13400|x|x|X|2021-9-13|2021-9-20|X|x|X|x|X|COCOHITAL|X|1|x|14800|x|x|x|X|X|X|x|X|CARDENAS |X|x|x|x|x</v>
      </c>
    </row>
    <row r="82" spans="1:82" x14ac:dyDescent="0.25">
      <c r="A82" t="s">
        <v>10253</v>
      </c>
      <c r="B82" t="s">
        <v>10254</v>
      </c>
      <c r="C82">
        <v>3</v>
      </c>
      <c r="D82" t="s">
        <v>1</v>
      </c>
      <c r="E82" t="s">
        <v>396</v>
      </c>
      <c r="F82" t="s">
        <v>4959</v>
      </c>
      <c r="G82" t="s">
        <v>4959</v>
      </c>
      <c r="H82" t="s">
        <v>15909</v>
      </c>
      <c r="I82">
        <v>12900</v>
      </c>
      <c r="J82" t="s">
        <v>4</v>
      </c>
      <c r="K82" s="3" t="s">
        <v>4</v>
      </c>
      <c r="L82">
        <v>400</v>
      </c>
      <c r="M82">
        <v>2</v>
      </c>
      <c r="N82" t="s">
        <v>12</v>
      </c>
      <c r="O82" t="s">
        <v>4</v>
      </c>
      <c r="P82" t="s">
        <v>12</v>
      </c>
      <c r="Q82" t="s">
        <v>4</v>
      </c>
      <c r="R82" t="s">
        <v>4</v>
      </c>
      <c r="S82" t="s">
        <v>4</v>
      </c>
      <c r="T82" t="s">
        <v>4</v>
      </c>
      <c r="U82" t="s">
        <v>4</v>
      </c>
      <c r="V82" t="s">
        <v>4</v>
      </c>
      <c r="W82" t="s">
        <v>4</v>
      </c>
      <c r="X82" t="s">
        <v>4</v>
      </c>
      <c r="Y82" t="s">
        <v>12</v>
      </c>
      <c r="Z82" t="s">
        <v>4</v>
      </c>
      <c r="AA82" t="s">
        <v>12</v>
      </c>
      <c r="AB82" t="s">
        <v>732</v>
      </c>
      <c r="AC82" t="s">
        <v>174</v>
      </c>
      <c r="AD82" t="s">
        <v>10255</v>
      </c>
      <c r="AE82" t="s">
        <v>214</v>
      </c>
      <c r="AF82" t="s">
        <v>4</v>
      </c>
      <c r="AG82" t="s">
        <v>4</v>
      </c>
      <c r="AH82" t="s">
        <v>10256</v>
      </c>
      <c r="AI82" t="s">
        <v>2604</v>
      </c>
      <c r="AJ82" t="s">
        <v>4</v>
      </c>
      <c r="AK82">
        <v>9332098424</v>
      </c>
      <c r="AL82" t="s">
        <v>10257</v>
      </c>
      <c r="AM82" t="s">
        <v>4</v>
      </c>
      <c r="AN82" t="s">
        <v>12</v>
      </c>
      <c r="AO82" t="s">
        <v>10091</v>
      </c>
      <c r="AP82" t="s">
        <v>4</v>
      </c>
      <c r="AQ82" t="s">
        <v>10092</v>
      </c>
      <c r="AR82" t="s">
        <v>12</v>
      </c>
      <c r="AS82" t="s">
        <v>12</v>
      </c>
      <c r="AT82" t="s">
        <v>4</v>
      </c>
      <c r="AU82" t="s">
        <v>4</v>
      </c>
      <c r="AV82" t="s">
        <v>4</v>
      </c>
      <c r="AW82" t="s">
        <v>332</v>
      </c>
      <c r="AX82">
        <v>3400</v>
      </c>
      <c r="AY82">
        <v>9500</v>
      </c>
      <c r="AZ82" t="s">
        <v>12</v>
      </c>
      <c r="BA82" t="s">
        <v>12</v>
      </c>
      <c r="BB82" t="s">
        <v>4</v>
      </c>
      <c r="BC82" t="s">
        <v>1225</v>
      </c>
      <c r="BD82" t="s">
        <v>5078</v>
      </c>
      <c r="BE82" t="s">
        <v>4</v>
      </c>
      <c r="BF82" t="s">
        <v>12</v>
      </c>
      <c r="BG82" t="s">
        <v>4</v>
      </c>
      <c r="BH82" t="s">
        <v>12</v>
      </c>
      <c r="BI82" t="s">
        <v>4</v>
      </c>
      <c r="BJ82" t="s">
        <v>2604</v>
      </c>
      <c r="BK82" t="s">
        <v>4</v>
      </c>
      <c r="BL82">
        <v>1</v>
      </c>
      <c r="BM82" t="s">
        <v>12</v>
      </c>
      <c r="BN82">
        <v>12900</v>
      </c>
      <c r="BO82" t="s">
        <v>12</v>
      </c>
      <c r="BP82" t="s">
        <v>12</v>
      </c>
      <c r="BQ82" t="s">
        <v>12</v>
      </c>
      <c r="BR82" t="s">
        <v>4</v>
      </c>
      <c r="BS82" t="s">
        <v>4</v>
      </c>
      <c r="BT82" t="s">
        <v>4</v>
      </c>
      <c r="BU82" t="s">
        <v>12</v>
      </c>
      <c r="BV82" t="s">
        <v>4</v>
      </c>
      <c r="BW82" t="s">
        <v>330</v>
      </c>
      <c r="BX82" t="s">
        <v>4</v>
      </c>
      <c r="BY82" t="s">
        <v>12</v>
      </c>
      <c r="BZ82" t="s">
        <v>12</v>
      </c>
      <c r="CA82" t="s">
        <v>12</v>
      </c>
      <c r="CB82" t="s">
        <v>12</v>
      </c>
      <c r="CC82" t="s">
        <v>12</v>
      </c>
      <c r="CD82" t="str" cm="1">
        <f t="array" aca="1" ref="CD82" ca="1">eConcatenar(A82:CB82,"|")</f>
        <v>EuxTp28C0KvxTS5B|COM2020-2901|3|IMPERIAL DE LUJO|TABASCO |COMALCALCO |COMALCALCO |2020-11-09|12900|X|X|400|2|x|X|x|X|X|X|X|X|X|X|X|x|X|x|IZQUIERDO|ALEJANDRO|MARCIAL|CASADO |X|X|CARRETERA A CHICOZAPOTE SIN NUMERO|JOSE MARIA PINO SUAREZ|X|9332098424|JUANA ROSELVI CORDOVA|X|x|RUTA 3 L |X|LUNES |x|x|X|X|X|DOMICILIO |3400|9500|x|x|X|2021-9-13|2021-10-11|X|x|X|x|X|JOSE MARIA PINO SUAREZ|X|1|x|12900|x|x|x|X|X|X|x|X|CARDENAS |X|x|x|x|x</v>
      </c>
    </row>
    <row r="83" spans="1:82" x14ac:dyDescent="0.25">
      <c r="A83" t="s">
        <v>10258</v>
      </c>
      <c r="B83" t="s">
        <v>10259</v>
      </c>
      <c r="C83">
        <v>3</v>
      </c>
      <c r="D83" t="s">
        <v>413</v>
      </c>
      <c r="E83" t="s">
        <v>396</v>
      </c>
      <c r="F83" t="s">
        <v>4959</v>
      </c>
      <c r="G83" t="s">
        <v>4959</v>
      </c>
      <c r="H83" t="s">
        <v>15886</v>
      </c>
      <c r="I83">
        <v>14800</v>
      </c>
      <c r="J83" t="s">
        <v>4</v>
      </c>
      <c r="K83" s="3" t="s">
        <v>4</v>
      </c>
      <c r="L83">
        <v>100</v>
      </c>
      <c r="M83">
        <v>0</v>
      </c>
      <c r="N83" t="s">
        <v>12</v>
      </c>
      <c r="O83" t="s">
        <v>4</v>
      </c>
      <c r="P83" t="s">
        <v>12</v>
      </c>
      <c r="Q83" t="s">
        <v>4</v>
      </c>
      <c r="R83" t="s">
        <v>4</v>
      </c>
      <c r="S83" t="s">
        <v>4</v>
      </c>
      <c r="T83" t="s">
        <v>4</v>
      </c>
      <c r="U83" t="s">
        <v>4</v>
      </c>
      <c r="V83" t="s">
        <v>4</v>
      </c>
      <c r="W83" t="s">
        <v>4</v>
      </c>
      <c r="X83" t="s">
        <v>4</v>
      </c>
      <c r="Y83" t="s">
        <v>12</v>
      </c>
      <c r="Z83" t="s">
        <v>4</v>
      </c>
      <c r="AA83" t="s">
        <v>12</v>
      </c>
      <c r="AB83" t="s">
        <v>363</v>
      </c>
      <c r="AC83" t="s">
        <v>96</v>
      </c>
      <c r="AD83" t="s">
        <v>10260</v>
      </c>
      <c r="AE83" t="s">
        <v>479</v>
      </c>
      <c r="AF83" t="s">
        <v>4</v>
      </c>
      <c r="AG83" t="s">
        <v>4</v>
      </c>
      <c r="AH83" t="s">
        <v>10261</v>
      </c>
      <c r="AI83" t="s">
        <v>9890</v>
      </c>
      <c r="AJ83" t="s">
        <v>4</v>
      </c>
      <c r="AK83">
        <v>9331242200</v>
      </c>
      <c r="AL83" t="s">
        <v>10262</v>
      </c>
      <c r="AM83" t="s">
        <v>10263</v>
      </c>
      <c r="AN83" t="s">
        <v>12</v>
      </c>
      <c r="AO83" t="s">
        <v>10091</v>
      </c>
      <c r="AP83" t="s">
        <v>4</v>
      </c>
      <c r="AQ83" t="s">
        <v>10092</v>
      </c>
      <c r="AR83" t="s">
        <v>12</v>
      </c>
      <c r="AS83" t="s">
        <v>12</v>
      </c>
      <c r="AT83" t="s">
        <v>4</v>
      </c>
      <c r="AU83" t="s">
        <v>4</v>
      </c>
      <c r="AV83" t="s">
        <v>4</v>
      </c>
      <c r="AW83" t="s">
        <v>332</v>
      </c>
      <c r="AX83">
        <v>1750</v>
      </c>
      <c r="AY83">
        <v>13050</v>
      </c>
      <c r="AZ83" t="s">
        <v>12</v>
      </c>
      <c r="BA83" t="s">
        <v>12</v>
      </c>
      <c r="BB83" t="s">
        <v>4</v>
      </c>
      <c r="BC83" t="s">
        <v>1225</v>
      </c>
      <c r="BD83" t="s">
        <v>1232</v>
      </c>
      <c r="BE83" t="s">
        <v>4</v>
      </c>
      <c r="BF83" t="s">
        <v>12</v>
      </c>
      <c r="BG83" t="s">
        <v>4</v>
      </c>
      <c r="BH83" t="s">
        <v>12</v>
      </c>
      <c r="BI83" t="s">
        <v>4</v>
      </c>
      <c r="BJ83" t="s">
        <v>1766</v>
      </c>
      <c r="BK83" t="s">
        <v>4</v>
      </c>
      <c r="BL83">
        <v>1</v>
      </c>
      <c r="BM83" t="s">
        <v>12</v>
      </c>
      <c r="BN83">
        <v>14800</v>
      </c>
      <c r="BO83" t="s">
        <v>12</v>
      </c>
      <c r="BP83" t="s">
        <v>12</v>
      </c>
      <c r="BQ83" t="s">
        <v>12</v>
      </c>
      <c r="BR83" t="s">
        <v>4</v>
      </c>
      <c r="BS83" t="s">
        <v>4</v>
      </c>
      <c r="BT83" t="s">
        <v>4</v>
      </c>
      <c r="BU83" t="s">
        <v>12</v>
      </c>
      <c r="BV83" t="s">
        <v>4</v>
      </c>
      <c r="BW83" t="s">
        <v>330</v>
      </c>
      <c r="BX83" t="s">
        <v>4</v>
      </c>
      <c r="BY83" t="s">
        <v>12</v>
      </c>
      <c r="BZ83" t="s">
        <v>12</v>
      </c>
      <c r="CA83" t="s">
        <v>12</v>
      </c>
      <c r="CB83" t="s">
        <v>12</v>
      </c>
      <c r="CC83" t="s">
        <v>12</v>
      </c>
      <c r="CD83" t="str" cm="1">
        <f t="array" aca="1" ref="CD83" ca="1">eConcatenar(A83:CB83,"|")</f>
        <v>l6wpwXb87SzfD6GC|COM2021-1150|3|MEMORIAL |TABASCO |COMALCALCO |COMALCALCO |2021-3-26|14800|X|X|100|0|x|X|x|X|X|X|X|X|X|X|X|x|X|x|JAVIER|MARTINEZ|DELIDA|UNION LIBRE |X|X|CARRETERA AL CORINTO SIN NUMERO|JOSE MARIA PINO SUAREZ SEGUNDA SECCION|X|9331242200|LEONARDO DOMINGUEZ DE LA CRUZ|BENEFICIARIO 2: MANRIQUE MARTINEZ|x|RUTA 3 L |X|LUNES |x|x|X|X|X|DOMICILIO |1750|13050|x|x|X|2021-9-13|2021-9-20|X|x|X|x|X|JOSE MARIA PINO SUAREZ SEGUNDA SECCION |X|1|x|14800|x|x|x|X|X|X|x|X|CARDENAS |X|x|x|x|x</v>
      </c>
    </row>
    <row r="84" spans="1:82" x14ac:dyDescent="0.25">
      <c r="A84" t="s">
        <v>10264</v>
      </c>
      <c r="B84" t="s">
        <v>10265</v>
      </c>
      <c r="C84">
        <v>3</v>
      </c>
      <c r="D84" t="s">
        <v>413</v>
      </c>
      <c r="E84" t="s">
        <v>396</v>
      </c>
      <c r="F84" t="s">
        <v>4959</v>
      </c>
      <c r="G84" t="s">
        <v>4959</v>
      </c>
      <c r="H84" t="s">
        <v>15887</v>
      </c>
      <c r="I84">
        <v>14800</v>
      </c>
      <c r="J84" t="s">
        <v>4</v>
      </c>
      <c r="K84" s="3" t="s">
        <v>4</v>
      </c>
      <c r="L84">
        <v>100</v>
      </c>
      <c r="M84">
        <v>0</v>
      </c>
      <c r="N84" t="s">
        <v>12</v>
      </c>
      <c r="O84" t="s">
        <v>4</v>
      </c>
      <c r="P84" t="s">
        <v>12</v>
      </c>
      <c r="Q84" t="s">
        <v>4</v>
      </c>
      <c r="R84" t="s">
        <v>4</v>
      </c>
      <c r="S84" t="s">
        <v>4</v>
      </c>
      <c r="T84" t="s">
        <v>4</v>
      </c>
      <c r="U84" t="s">
        <v>4</v>
      </c>
      <c r="V84" t="s">
        <v>4</v>
      </c>
      <c r="W84" t="s">
        <v>4</v>
      </c>
      <c r="X84" t="s">
        <v>4</v>
      </c>
      <c r="Y84" t="s">
        <v>12</v>
      </c>
      <c r="Z84" t="s">
        <v>4</v>
      </c>
      <c r="AA84" t="s">
        <v>12</v>
      </c>
      <c r="AB84" t="s">
        <v>127</v>
      </c>
      <c r="AC84" t="s">
        <v>5111</v>
      </c>
      <c r="AD84" t="s">
        <v>10266</v>
      </c>
      <c r="AE84" t="s">
        <v>30</v>
      </c>
      <c r="AF84" t="s">
        <v>4</v>
      </c>
      <c r="AG84" t="s">
        <v>4</v>
      </c>
      <c r="AH84" t="s">
        <v>10261</v>
      </c>
      <c r="AI84" t="s">
        <v>9890</v>
      </c>
      <c r="AJ84" t="s">
        <v>4</v>
      </c>
      <c r="AK84">
        <v>9331520418</v>
      </c>
      <c r="AL84" t="s">
        <v>10267</v>
      </c>
      <c r="AM84" t="s">
        <v>10268</v>
      </c>
      <c r="AN84" t="s">
        <v>12</v>
      </c>
      <c r="AO84" t="s">
        <v>10091</v>
      </c>
      <c r="AP84" t="s">
        <v>4</v>
      </c>
      <c r="AQ84" t="s">
        <v>10092</v>
      </c>
      <c r="AR84" t="s">
        <v>12</v>
      </c>
      <c r="AS84" t="s">
        <v>12</v>
      </c>
      <c r="AT84" t="s">
        <v>4</v>
      </c>
      <c r="AU84" t="s">
        <v>4</v>
      </c>
      <c r="AV84" t="s">
        <v>4</v>
      </c>
      <c r="AW84" t="s">
        <v>332</v>
      </c>
      <c r="AX84">
        <v>3100</v>
      </c>
      <c r="AY84">
        <v>11700</v>
      </c>
      <c r="AZ84" t="s">
        <v>12</v>
      </c>
      <c r="BA84" t="s">
        <v>12</v>
      </c>
      <c r="BB84" t="s">
        <v>4</v>
      </c>
      <c r="BC84" t="s">
        <v>1225</v>
      </c>
      <c r="BD84" t="s">
        <v>1232</v>
      </c>
      <c r="BE84" t="s">
        <v>4</v>
      </c>
      <c r="BF84" t="s">
        <v>12</v>
      </c>
      <c r="BG84" t="s">
        <v>4</v>
      </c>
      <c r="BH84" t="s">
        <v>12</v>
      </c>
      <c r="BI84" t="s">
        <v>4</v>
      </c>
      <c r="BJ84" t="s">
        <v>1766</v>
      </c>
      <c r="BK84" t="s">
        <v>4</v>
      </c>
      <c r="BL84">
        <v>1</v>
      </c>
      <c r="BM84" t="s">
        <v>12</v>
      </c>
      <c r="BN84">
        <v>14800</v>
      </c>
      <c r="BO84" t="s">
        <v>12</v>
      </c>
      <c r="BP84" t="s">
        <v>12</v>
      </c>
      <c r="BQ84" t="s">
        <v>12</v>
      </c>
      <c r="BR84" t="s">
        <v>4</v>
      </c>
      <c r="BS84" t="s">
        <v>4</v>
      </c>
      <c r="BT84" t="s">
        <v>4</v>
      </c>
      <c r="BU84" t="s">
        <v>12</v>
      </c>
      <c r="BV84" t="s">
        <v>4</v>
      </c>
      <c r="BW84" t="s">
        <v>330</v>
      </c>
      <c r="BX84" t="s">
        <v>4</v>
      </c>
      <c r="BY84" t="s">
        <v>12</v>
      </c>
      <c r="BZ84" t="s">
        <v>12</v>
      </c>
      <c r="CA84" t="s">
        <v>12</v>
      </c>
      <c r="CB84" t="s">
        <v>12</v>
      </c>
      <c r="CC84" t="s">
        <v>12</v>
      </c>
      <c r="CD84" t="str" cm="1">
        <f t="array" aca="1" ref="CD84" ca="1">eConcatenar(A84:CB84,"|")</f>
        <v>LCsLcgrZIyFEDCmb|COM2021-1149|3|MEMORIAL |TABASCO |COMALCALCO |COMALCALCO |2021-3-25|14800|X|X|100|0|x|X|x|X|X|X|X|X|X|X|X|x|X|x|RODRIGUEZ|DE LOS SANTOS |LOURDES|CASADA|X|X|CARRETERA AL CORINTO SIN NUMERO|JOSE MARIA PINO SUAREZ SEGUNDA SECCION|X|9331520418|VICENTE PEREZ VELAZQUEZ|BENEFICIARIO 2: YURIDIA PEREZ RODRIGUEZ|x|RUTA 3 L |X|LUNES |x|x|X|X|X|DOMICILIO |3100|11700|x|x|X|2021-9-13|2021-9-20|X|x|X|x|X|JOSE MARIA PINO SUAREZ SEGUNDA SECCION |X|1|x|14800|x|x|x|X|X|X|x|X|CARDENAS |X|x|x|x|x</v>
      </c>
    </row>
    <row r="85" spans="1:82" x14ac:dyDescent="0.25">
      <c r="A85" t="s">
        <v>10269</v>
      </c>
      <c r="B85" t="s">
        <v>10270</v>
      </c>
      <c r="C85">
        <v>3</v>
      </c>
      <c r="D85" t="s">
        <v>1</v>
      </c>
      <c r="E85" t="s">
        <v>396</v>
      </c>
      <c r="F85" t="s">
        <v>4959</v>
      </c>
      <c r="G85" t="s">
        <v>4959</v>
      </c>
      <c r="H85" t="s">
        <v>5139</v>
      </c>
      <c r="I85">
        <v>12900</v>
      </c>
      <c r="J85" t="s">
        <v>4</v>
      </c>
      <c r="K85" s="3" t="s">
        <v>4</v>
      </c>
      <c r="L85">
        <v>100</v>
      </c>
      <c r="M85">
        <v>0</v>
      </c>
      <c r="N85" t="s">
        <v>12</v>
      </c>
      <c r="O85" t="s">
        <v>4</v>
      </c>
      <c r="P85" t="s">
        <v>12</v>
      </c>
      <c r="Q85" t="s">
        <v>4</v>
      </c>
      <c r="R85" t="s">
        <v>4</v>
      </c>
      <c r="S85" t="s">
        <v>4</v>
      </c>
      <c r="T85" t="s">
        <v>4</v>
      </c>
      <c r="U85" t="s">
        <v>4</v>
      </c>
      <c r="V85" t="s">
        <v>4</v>
      </c>
      <c r="W85" t="s">
        <v>4</v>
      </c>
      <c r="X85" t="s">
        <v>4</v>
      </c>
      <c r="Y85" t="s">
        <v>12</v>
      </c>
      <c r="Z85" t="s">
        <v>4</v>
      </c>
      <c r="AA85" t="s">
        <v>12</v>
      </c>
      <c r="AB85" t="s">
        <v>127</v>
      </c>
      <c r="AC85" t="s">
        <v>5111</v>
      </c>
      <c r="AD85" t="s">
        <v>10271</v>
      </c>
      <c r="AE85" t="s">
        <v>479</v>
      </c>
      <c r="AF85" t="s">
        <v>4</v>
      </c>
      <c r="AG85" t="s">
        <v>4</v>
      </c>
      <c r="AH85" t="s">
        <v>10272</v>
      </c>
      <c r="AI85" t="s">
        <v>9890</v>
      </c>
      <c r="AJ85" t="s">
        <v>4</v>
      </c>
      <c r="AK85">
        <v>9331370944</v>
      </c>
      <c r="AL85" t="s">
        <v>10273</v>
      </c>
      <c r="AM85" t="s">
        <v>10274</v>
      </c>
      <c r="AN85" t="s">
        <v>12</v>
      </c>
      <c r="AO85" t="s">
        <v>10091</v>
      </c>
      <c r="AP85" t="s">
        <v>4</v>
      </c>
      <c r="AQ85" t="s">
        <v>10092</v>
      </c>
      <c r="AR85" t="s">
        <v>12</v>
      </c>
      <c r="AS85" t="s">
        <v>12</v>
      </c>
      <c r="AT85" t="s">
        <v>4</v>
      </c>
      <c r="AU85" t="s">
        <v>4</v>
      </c>
      <c r="AV85" t="s">
        <v>4</v>
      </c>
      <c r="AW85" t="s">
        <v>332</v>
      </c>
      <c r="AX85">
        <v>4500</v>
      </c>
      <c r="AY85">
        <v>8400</v>
      </c>
      <c r="AZ85" t="s">
        <v>12</v>
      </c>
      <c r="BA85" t="s">
        <v>12</v>
      </c>
      <c r="BB85" t="s">
        <v>4</v>
      </c>
      <c r="BC85" t="s">
        <v>1225</v>
      </c>
      <c r="BD85" t="s">
        <v>1232</v>
      </c>
      <c r="BE85" t="s">
        <v>4</v>
      </c>
      <c r="BF85" t="s">
        <v>12</v>
      </c>
      <c r="BG85" t="s">
        <v>4</v>
      </c>
      <c r="BH85" t="s">
        <v>12</v>
      </c>
      <c r="BI85" t="s">
        <v>4</v>
      </c>
      <c r="BJ85" t="s">
        <v>1766</v>
      </c>
      <c r="BK85" t="s">
        <v>4</v>
      </c>
      <c r="BL85">
        <v>1</v>
      </c>
      <c r="BM85" t="s">
        <v>12</v>
      </c>
      <c r="BN85">
        <v>12900</v>
      </c>
      <c r="BO85" t="s">
        <v>12</v>
      </c>
      <c r="BP85" t="s">
        <v>12</v>
      </c>
      <c r="BQ85" t="s">
        <v>12</v>
      </c>
      <c r="BR85" t="s">
        <v>4</v>
      </c>
      <c r="BS85" t="s">
        <v>4</v>
      </c>
      <c r="BT85" t="s">
        <v>4</v>
      </c>
      <c r="BU85" t="s">
        <v>12</v>
      </c>
      <c r="BV85" t="s">
        <v>4</v>
      </c>
      <c r="BW85" t="s">
        <v>330</v>
      </c>
      <c r="BX85" t="s">
        <v>4</v>
      </c>
      <c r="BY85" t="s">
        <v>12</v>
      </c>
      <c r="BZ85" t="s">
        <v>12</v>
      </c>
      <c r="CA85" t="s">
        <v>12</v>
      </c>
      <c r="CB85" t="s">
        <v>12</v>
      </c>
      <c r="CC85" t="s">
        <v>12</v>
      </c>
      <c r="CD85" t="str" cm="1">
        <f t="array" aca="1" ref="CD85" ca="1">eConcatenar(A85:CB85,"|")</f>
        <v>MVqM2rBu3ahzb7HL|COM2020-2947|3|IMPERIAL DE LUJO|TABASCO |COMALCALCO |COMALCALCO |2020-11-13|12900|X|X|100|0|x|X|x|X|X|X|X|X|X|X|X|x|X|x|RODRIGUEZ|DE LOS SANTOS |ITURVIDE |UNION LIBRE |X|X|CARRETERA VECINAL-PINO SUAREZ|JOSE MARIA PINO SUAREZ SEGUNDA SECCION|X|9331370944|FEBE LOPEZ VARGAS|BENEFICIARIO 2: ANGEL RODRIGUEZ LOPEZ|x|RUTA 3 L |X|LUNES |x|x|X|X|X|DOMICILIO |4500|8400|x|x|X|2021-9-13|2021-9-20|X|x|X|x|X|JOSE MARIA PINO SUAREZ SEGUNDA SECCION |X|1|x|12900|x|x|x|X|X|X|x|X|CARDENAS |X|x|x|x|x</v>
      </c>
    </row>
    <row r="86" spans="1:82" x14ac:dyDescent="0.25">
      <c r="A86" t="s">
        <v>10275</v>
      </c>
      <c r="B86" t="s">
        <v>10276</v>
      </c>
      <c r="C86">
        <v>3</v>
      </c>
      <c r="D86" t="s">
        <v>1</v>
      </c>
      <c r="E86" t="s">
        <v>396</v>
      </c>
      <c r="F86" t="s">
        <v>4959</v>
      </c>
      <c r="G86" t="s">
        <v>4959</v>
      </c>
      <c r="H86" t="s">
        <v>15890</v>
      </c>
      <c r="I86">
        <v>12900</v>
      </c>
      <c r="J86" t="s">
        <v>4</v>
      </c>
      <c r="K86" s="3" t="s">
        <v>4</v>
      </c>
      <c r="L86">
        <v>100</v>
      </c>
      <c r="M86">
        <v>0</v>
      </c>
      <c r="N86" t="s">
        <v>12</v>
      </c>
      <c r="O86" t="s">
        <v>4</v>
      </c>
      <c r="P86" t="s">
        <v>12</v>
      </c>
      <c r="Q86" t="s">
        <v>4</v>
      </c>
      <c r="R86" t="s">
        <v>4</v>
      </c>
      <c r="S86" t="s">
        <v>4</v>
      </c>
      <c r="T86" t="s">
        <v>4</v>
      </c>
      <c r="U86" t="s">
        <v>4</v>
      </c>
      <c r="V86" t="s">
        <v>4</v>
      </c>
      <c r="W86" t="s">
        <v>4</v>
      </c>
      <c r="X86" t="s">
        <v>4</v>
      </c>
      <c r="Y86" t="s">
        <v>12</v>
      </c>
      <c r="Z86" t="s">
        <v>4</v>
      </c>
      <c r="AA86" t="s">
        <v>12</v>
      </c>
      <c r="AB86" t="s">
        <v>10277</v>
      </c>
      <c r="AC86" t="s">
        <v>342</v>
      </c>
      <c r="AD86" t="s">
        <v>254</v>
      </c>
      <c r="AE86" t="s">
        <v>4961</v>
      </c>
      <c r="AF86" t="s">
        <v>4</v>
      </c>
      <c r="AG86" t="s">
        <v>4</v>
      </c>
      <c r="AH86" t="s">
        <v>10261</v>
      </c>
      <c r="AI86" t="s">
        <v>2604</v>
      </c>
      <c r="AJ86" t="s">
        <v>4</v>
      </c>
      <c r="AK86">
        <v>9331051431</v>
      </c>
      <c r="AL86" t="s">
        <v>10278</v>
      </c>
      <c r="AM86" t="s">
        <v>10279</v>
      </c>
      <c r="AN86" t="s">
        <v>12</v>
      </c>
      <c r="AO86" t="s">
        <v>10091</v>
      </c>
      <c r="AP86" t="s">
        <v>4</v>
      </c>
      <c r="AQ86" t="s">
        <v>10092</v>
      </c>
      <c r="AR86" t="s">
        <v>12</v>
      </c>
      <c r="AS86" t="s">
        <v>12</v>
      </c>
      <c r="AT86" t="s">
        <v>4</v>
      </c>
      <c r="AU86" t="s">
        <v>4</v>
      </c>
      <c r="AV86" t="s">
        <v>4</v>
      </c>
      <c r="AW86" t="s">
        <v>332</v>
      </c>
      <c r="AX86">
        <v>4300</v>
      </c>
      <c r="AY86">
        <v>8600</v>
      </c>
      <c r="AZ86" t="s">
        <v>12</v>
      </c>
      <c r="BA86" t="s">
        <v>12</v>
      </c>
      <c r="BB86" t="s">
        <v>4</v>
      </c>
      <c r="BC86" t="s">
        <v>1225</v>
      </c>
      <c r="BD86" t="s">
        <v>1232</v>
      </c>
      <c r="BE86" t="s">
        <v>4</v>
      </c>
      <c r="BF86" t="s">
        <v>12</v>
      </c>
      <c r="BG86" t="s">
        <v>4</v>
      </c>
      <c r="BH86" t="s">
        <v>12</v>
      </c>
      <c r="BI86" t="s">
        <v>4</v>
      </c>
      <c r="BJ86" t="s">
        <v>2604</v>
      </c>
      <c r="BK86" t="s">
        <v>4</v>
      </c>
      <c r="BL86">
        <v>1</v>
      </c>
      <c r="BM86" t="s">
        <v>12</v>
      </c>
      <c r="BN86">
        <v>12900</v>
      </c>
      <c r="BO86" t="s">
        <v>12</v>
      </c>
      <c r="BP86" t="s">
        <v>12</v>
      </c>
      <c r="BQ86" t="s">
        <v>12</v>
      </c>
      <c r="BR86" t="s">
        <v>4</v>
      </c>
      <c r="BS86" t="s">
        <v>4</v>
      </c>
      <c r="BT86" t="s">
        <v>4</v>
      </c>
      <c r="BU86" t="s">
        <v>12</v>
      </c>
      <c r="BV86" t="s">
        <v>4</v>
      </c>
      <c r="BW86" t="s">
        <v>330</v>
      </c>
      <c r="BX86" t="s">
        <v>4</v>
      </c>
      <c r="BY86" t="s">
        <v>12</v>
      </c>
      <c r="BZ86" t="s">
        <v>12</v>
      </c>
      <c r="CA86" t="s">
        <v>12</v>
      </c>
      <c r="CB86" t="s">
        <v>12</v>
      </c>
      <c r="CC86" t="s">
        <v>12</v>
      </c>
      <c r="CD86" t="str" cm="1">
        <f t="array" aca="1" ref="CD86" ca="1">eConcatenar(A86:CB86,"|")</f>
        <v>K1asGBPuPHckCgg6|COM2020-2707|3|IMPERIAL DE LUJO|TABASCO |COMALCALCO |COMALCALCO |2020-11-05|12900|X|X|100|0|x|X|x|X|X|X|X|X|X|X|X|x|X|x|VARGAS|LOPEZ |JOSEFA|SOLTERA |X|X|CARRETERA AL CORINTO SIN NUMERO|JOSE MARIA PINO SUAREZ|X|9331051431|NANCY ESTHER PERALTA VARGAS|BENEFICIARIO 2: ANGEL DE JESUS PERALTA VARGAS|x|RUTA 3 L |X|LUNES |x|x|X|X|X|DOMICILIO |4300|8600|x|x|X|2021-9-13|2021-9-20|X|x|X|x|X|JOSE MARIA PINO SUAREZ|X|1|x|12900|x|x|x|X|X|X|x|X|CARDENAS |X|x|x|x|x</v>
      </c>
    </row>
    <row r="87" spans="1:82" x14ac:dyDescent="0.25">
      <c r="A87" t="s">
        <v>10280</v>
      </c>
      <c r="B87" t="s">
        <v>10281</v>
      </c>
      <c r="C87">
        <v>3</v>
      </c>
      <c r="D87" t="s">
        <v>1</v>
      </c>
      <c r="E87" t="s">
        <v>396</v>
      </c>
      <c r="F87" t="s">
        <v>4959</v>
      </c>
      <c r="G87" t="s">
        <v>4959</v>
      </c>
      <c r="H87" t="s">
        <v>15890</v>
      </c>
      <c r="I87">
        <v>12900</v>
      </c>
      <c r="J87" t="s">
        <v>4</v>
      </c>
      <c r="K87" s="3" t="s">
        <v>4</v>
      </c>
      <c r="L87">
        <v>100</v>
      </c>
      <c r="M87">
        <v>0</v>
      </c>
      <c r="N87" t="s">
        <v>12</v>
      </c>
      <c r="O87" t="s">
        <v>4</v>
      </c>
      <c r="P87" t="s">
        <v>12</v>
      </c>
      <c r="Q87" t="s">
        <v>4</v>
      </c>
      <c r="R87" t="s">
        <v>4</v>
      </c>
      <c r="S87" t="s">
        <v>4</v>
      </c>
      <c r="T87" t="s">
        <v>4</v>
      </c>
      <c r="U87" t="s">
        <v>4</v>
      </c>
      <c r="V87" t="s">
        <v>4</v>
      </c>
      <c r="W87" t="s">
        <v>4</v>
      </c>
      <c r="X87" t="s">
        <v>4</v>
      </c>
      <c r="Y87" t="s">
        <v>12</v>
      </c>
      <c r="Z87" t="s">
        <v>4</v>
      </c>
      <c r="AA87" t="s">
        <v>12</v>
      </c>
      <c r="AB87" t="s">
        <v>274</v>
      </c>
      <c r="AC87" t="s">
        <v>15</v>
      </c>
      <c r="AD87" t="s">
        <v>10282</v>
      </c>
      <c r="AE87" t="s">
        <v>214</v>
      </c>
      <c r="AF87" t="s">
        <v>4</v>
      </c>
      <c r="AG87" t="s">
        <v>4</v>
      </c>
      <c r="AH87" t="s">
        <v>10261</v>
      </c>
      <c r="AI87" t="s">
        <v>2604</v>
      </c>
      <c r="AJ87" t="s">
        <v>4</v>
      </c>
      <c r="AK87">
        <v>9331674108</v>
      </c>
      <c r="AL87" t="s">
        <v>10283</v>
      </c>
      <c r="AM87" t="s">
        <v>10284</v>
      </c>
      <c r="AN87" t="s">
        <v>12</v>
      </c>
      <c r="AO87" t="s">
        <v>10091</v>
      </c>
      <c r="AP87" t="s">
        <v>4</v>
      </c>
      <c r="AQ87" t="s">
        <v>10092</v>
      </c>
      <c r="AR87" t="s">
        <v>12</v>
      </c>
      <c r="AS87" t="s">
        <v>12</v>
      </c>
      <c r="AT87" t="s">
        <v>4</v>
      </c>
      <c r="AU87" t="s">
        <v>4</v>
      </c>
      <c r="AV87" t="s">
        <v>4</v>
      </c>
      <c r="AW87" t="s">
        <v>332</v>
      </c>
      <c r="AX87">
        <v>4150</v>
      </c>
      <c r="AY87">
        <v>8750</v>
      </c>
      <c r="AZ87" t="s">
        <v>12</v>
      </c>
      <c r="BA87" t="s">
        <v>12</v>
      </c>
      <c r="BB87" t="s">
        <v>4</v>
      </c>
      <c r="BC87" t="s">
        <v>1225</v>
      </c>
      <c r="BD87" t="s">
        <v>1232</v>
      </c>
      <c r="BE87" t="s">
        <v>4</v>
      </c>
      <c r="BF87" t="s">
        <v>12</v>
      </c>
      <c r="BG87" t="s">
        <v>4</v>
      </c>
      <c r="BH87" t="s">
        <v>12</v>
      </c>
      <c r="BI87" t="s">
        <v>4</v>
      </c>
      <c r="BJ87" t="s">
        <v>2604</v>
      </c>
      <c r="BK87" t="s">
        <v>4</v>
      </c>
      <c r="BL87">
        <v>1</v>
      </c>
      <c r="BM87" t="s">
        <v>12</v>
      </c>
      <c r="BN87">
        <v>12900</v>
      </c>
      <c r="BO87" t="s">
        <v>12</v>
      </c>
      <c r="BP87" t="s">
        <v>12</v>
      </c>
      <c r="BQ87" t="s">
        <v>12</v>
      </c>
      <c r="BR87" t="s">
        <v>4</v>
      </c>
      <c r="BS87" t="s">
        <v>4</v>
      </c>
      <c r="BT87" t="s">
        <v>4</v>
      </c>
      <c r="BU87" t="s">
        <v>12</v>
      </c>
      <c r="BV87" t="s">
        <v>4</v>
      </c>
      <c r="BW87" t="s">
        <v>330</v>
      </c>
      <c r="BX87" t="s">
        <v>4</v>
      </c>
      <c r="BY87" t="s">
        <v>12</v>
      </c>
      <c r="BZ87" t="s">
        <v>12</v>
      </c>
      <c r="CA87" t="s">
        <v>12</v>
      </c>
      <c r="CB87" t="s">
        <v>12</v>
      </c>
      <c r="CC87" t="s">
        <v>12</v>
      </c>
      <c r="CD87" t="str" cm="1">
        <f t="array" aca="1" ref="CD87" ca="1">eConcatenar(A87:CB87,"|")</f>
        <v>877WiKQwLWkUgv4y|COM2020-2758|3|IMPERIAL DE LUJO|TABASCO |COMALCALCO |COMALCALCO |2020-11-05|12900|X|X|100|0|x|X|x|X|X|X|X|X|X|X|X|x|X|x|PERALTA|JIMENEZ|FAVIAN|CASADO |X|X|CARRETERA AL CORINTO SIN NUMERO|JOSE MARIA PINO SUAREZ|X|9331674108|VITIA CORDOVA TORRES|BENEFICIARIO 2: MACARIO PERALTA CORDOVA|x|RUTA 3 L |X|LUNES |x|x|X|X|X|DOMICILIO |4150|8750|x|x|X|2021-9-13|2021-9-20|X|x|X|x|X|JOSE MARIA PINO SUAREZ|X|1|x|12900|x|x|x|X|X|X|x|X|CARDENAS |X|x|x|x|x</v>
      </c>
    </row>
    <row r="88" spans="1:82" x14ac:dyDescent="0.25">
      <c r="A88" t="s">
        <v>10285</v>
      </c>
      <c r="B88" t="s">
        <v>10286</v>
      </c>
      <c r="C88">
        <v>3</v>
      </c>
      <c r="D88" t="s">
        <v>1</v>
      </c>
      <c r="E88" t="s">
        <v>396</v>
      </c>
      <c r="F88" t="s">
        <v>4959</v>
      </c>
      <c r="G88" t="s">
        <v>4959</v>
      </c>
      <c r="H88" t="s">
        <v>15888</v>
      </c>
      <c r="I88">
        <v>12900</v>
      </c>
      <c r="J88" t="s">
        <v>4</v>
      </c>
      <c r="K88" s="3" t="s">
        <v>4</v>
      </c>
      <c r="L88">
        <v>100</v>
      </c>
      <c r="M88">
        <v>0</v>
      </c>
      <c r="N88" t="s">
        <v>12</v>
      </c>
      <c r="O88" t="s">
        <v>4</v>
      </c>
      <c r="P88" t="s">
        <v>12</v>
      </c>
      <c r="Q88" t="s">
        <v>4</v>
      </c>
      <c r="R88" t="s">
        <v>4</v>
      </c>
      <c r="S88" t="s">
        <v>4</v>
      </c>
      <c r="T88" t="s">
        <v>4</v>
      </c>
      <c r="U88" t="s">
        <v>4</v>
      </c>
      <c r="V88" t="s">
        <v>4</v>
      </c>
      <c r="W88" t="s">
        <v>4</v>
      </c>
      <c r="X88" t="s">
        <v>4</v>
      </c>
      <c r="Y88" t="s">
        <v>12</v>
      </c>
      <c r="Z88" t="s">
        <v>4</v>
      </c>
      <c r="AA88" t="s">
        <v>12</v>
      </c>
      <c r="AB88" t="s">
        <v>49</v>
      </c>
      <c r="AC88" t="s">
        <v>473</v>
      </c>
      <c r="AD88" t="s">
        <v>5187</v>
      </c>
      <c r="AE88" t="s">
        <v>214</v>
      </c>
      <c r="AF88" t="s">
        <v>4</v>
      </c>
      <c r="AG88" t="s">
        <v>4</v>
      </c>
      <c r="AH88" t="s">
        <v>10287</v>
      </c>
      <c r="AI88" t="s">
        <v>2604</v>
      </c>
      <c r="AJ88" t="s">
        <v>4</v>
      </c>
      <c r="AK88">
        <v>9331635659</v>
      </c>
      <c r="AL88" t="s">
        <v>10288</v>
      </c>
      <c r="AM88" t="s">
        <v>10289</v>
      </c>
      <c r="AN88" t="s">
        <v>12</v>
      </c>
      <c r="AO88" t="s">
        <v>10091</v>
      </c>
      <c r="AP88" t="s">
        <v>4</v>
      </c>
      <c r="AQ88" t="s">
        <v>10092</v>
      </c>
      <c r="AR88" t="s">
        <v>12</v>
      </c>
      <c r="AS88" t="s">
        <v>12</v>
      </c>
      <c r="AT88" t="s">
        <v>4</v>
      </c>
      <c r="AU88" t="s">
        <v>4</v>
      </c>
      <c r="AV88" t="s">
        <v>4</v>
      </c>
      <c r="AW88" t="s">
        <v>332</v>
      </c>
      <c r="AX88">
        <v>3600</v>
      </c>
      <c r="AY88">
        <v>9300</v>
      </c>
      <c r="AZ88" t="s">
        <v>12</v>
      </c>
      <c r="BA88" t="s">
        <v>12</v>
      </c>
      <c r="BB88" t="s">
        <v>4</v>
      </c>
      <c r="BC88" t="s">
        <v>1225</v>
      </c>
      <c r="BD88" t="s">
        <v>1232</v>
      </c>
      <c r="BE88" t="s">
        <v>4</v>
      </c>
      <c r="BF88" t="s">
        <v>12</v>
      </c>
      <c r="BG88" t="s">
        <v>4</v>
      </c>
      <c r="BH88" t="s">
        <v>12</v>
      </c>
      <c r="BI88" t="s">
        <v>4</v>
      </c>
      <c r="BJ88" t="s">
        <v>2604</v>
      </c>
      <c r="BK88" t="s">
        <v>4</v>
      </c>
      <c r="BL88">
        <v>1</v>
      </c>
      <c r="BM88" t="s">
        <v>12</v>
      </c>
      <c r="BN88">
        <v>12900</v>
      </c>
      <c r="BO88" t="s">
        <v>12</v>
      </c>
      <c r="BP88" t="s">
        <v>12</v>
      </c>
      <c r="BQ88" t="s">
        <v>12</v>
      </c>
      <c r="BR88" t="s">
        <v>4</v>
      </c>
      <c r="BS88" t="s">
        <v>4</v>
      </c>
      <c r="BT88" t="s">
        <v>4</v>
      </c>
      <c r="BU88" t="s">
        <v>12</v>
      </c>
      <c r="BV88" t="s">
        <v>4</v>
      </c>
      <c r="BW88" t="s">
        <v>330</v>
      </c>
      <c r="BX88" t="s">
        <v>4</v>
      </c>
      <c r="BY88" t="s">
        <v>12</v>
      </c>
      <c r="BZ88" t="s">
        <v>12</v>
      </c>
      <c r="CA88" t="s">
        <v>12</v>
      </c>
      <c r="CB88" t="s">
        <v>12</v>
      </c>
      <c r="CC88" t="s">
        <v>12</v>
      </c>
      <c r="CD88" t="str" cm="1">
        <f t="array" aca="1" ref="CD88" ca="1">eConcatenar(A88:CB88,"|")</f>
        <v>0XXtakpdoYIFE46s|COM2020-2790|3|IMPERIAL DE LUJO|TABASCO |COMALCALCO |COMALCALCO |2020-11-07|12900|X|X|100|0|x|X|x|X|X|X|X|X|X|X|X|x|X|x|SANCHEZ|PEREZ |SANTIAGO |CASADO |X|X|ENTRADA EL PLATANAL SIN NUMERO|JOSE MARIA PINO SUAREZ|X|9331635659|FLOR DE LIZ DE LA CRUZ ALCUDIA |BENEFICIARIO 2: CARLOS SANCHEZ DE LA CRUZ|x|RUTA 3 L |X|LUNES |x|x|X|X|X|DOMICILIO |3600|9300|x|x|X|2021-9-13|2021-9-20|X|x|X|x|X|JOSE MARIA PINO SUAREZ|X|1|x|12900|x|x|x|X|X|X|x|X|CARDENAS |X|x|x|x|x</v>
      </c>
    </row>
    <row r="89" spans="1:82" x14ac:dyDescent="0.25">
      <c r="A89" t="s">
        <v>10290</v>
      </c>
      <c r="B89" t="s">
        <v>10291</v>
      </c>
      <c r="C89">
        <v>3</v>
      </c>
      <c r="D89" t="s">
        <v>1</v>
      </c>
      <c r="E89" t="s">
        <v>396</v>
      </c>
      <c r="F89" t="s">
        <v>4959</v>
      </c>
      <c r="G89" t="s">
        <v>4959</v>
      </c>
      <c r="H89" t="s">
        <v>15889</v>
      </c>
      <c r="I89">
        <v>12900</v>
      </c>
      <c r="J89" t="s">
        <v>4</v>
      </c>
      <c r="K89" s="3" t="s">
        <v>4</v>
      </c>
      <c r="L89">
        <v>400</v>
      </c>
      <c r="M89">
        <v>2</v>
      </c>
      <c r="N89" t="s">
        <v>12</v>
      </c>
      <c r="O89" t="s">
        <v>4</v>
      </c>
      <c r="P89" t="s">
        <v>12</v>
      </c>
      <c r="Q89" t="s">
        <v>4</v>
      </c>
      <c r="R89" t="s">
        <v>4</v>
      </c>
      <c r="S89" t="s">
        <v>4</v>
      </c>
      <c r="T89" t="s">
        <v>4</v>
      </c>
      <c r="U89" t="s">
        <v>4</v>
      </c>
      <c r="V89" t="s">
        <v>4</v>
      </c>
      <c r="W89" t="s">
        <v>4</v>
      </c>
      <c r="X89" t="s">
        <v>4</v>
      </c>
      <c r="Y89" t="s">
        <v>12</v>
      </c>
      <c r="Z89" t="s">
        <v>4</v>
      </c>
      <c r="AA89" t="s">
        <v>12</v>
      </c>
      <c r="AB89" t="s">
        <v>174</v>
      </c>
      <c r="AC89" t="s">
        <v>242</v>
      </c>
      <c r="AD89" t="s">
        <v>551</v>
      </c>
      <c r="AE89" t="s">
        <v>479</v>
      </c>
      <c r="AF89" t="s">
        <v>4</v>
      </c>
      <c r="AG89" t="s">
        <v>4</v>
      </c>
      <c r="AH89" t="s">
        <v>10292</v>
      </c>
      <c r="AI89" t="s">
        <v>5082</v>
      </c>
      <c r="AJ89" t="s">
        <v>4</v>
      </c>
      <c r="AK89">
        <v>9331299931</v>
      </c>
      <c r="AL89" t="s">
        <v>10293</v>
      </c>
      <c r="AM89" t="s">
        <v>10294</v>
      </c>
      <c r="AN89" t="s">
        <v>12</v>
      </c>
      <c r="AO89" t="s">
        <v>10091</v>
      </c>
      <c r="AP89" t="s">
        <v>4</v>
      </c>
      <c r="AQ89" t="s">
        <v>10092</v>
      </c>
      <c r="AR89" t="s">
        <v>12</v>
      </c>
      <c r="AS89" t="s">
        <v>12</v>
      </c>
      <c r="AT89" t="s">
        <v>4</v>
      </c>
      <c r="AU89" t="s">
        <v>4</v>
      </c>
      <c r="AV89" t="s">
        <v>4</v>
      </c>
      <c r="AW89" t="s">
        <v>332</v>
      </c>
      <c r="AX89">
        <v>2100</v>
      </c>
      <c r="AY89">
        <v>10800</v>
      </c>
      <c r="AZ89" t="s">
        <v>12</v>
      </c>
      <c r="BA89" t="s">
        <v>12</v>
      </c>
      <c r="BB89" t="s">
        <v>4</v>
      </c>
      <c r="BC89" t="s">
        <v>1225</v>
      </c>
      <c r="BD89" t="s">
        <v>5078</v>
      </c>
      <c r="BE89" t="s">
        <v>4</v>
      </c>
      <c r="BF89" t="s">
        <v>12</v>
      </c>
      <c r="BG89" t="s">
        <v>4</v>
      </c>
      <c r="BH89" t="s">
        <v>12</v>
      </c>
      <c r="BI89" t="s">
        <v>4</v>
      </c>
      <c r="BJ89" t="s">
        <v>5082</v>
      </c>
      <c r="BK89" t="s">
        <v>4</v>
      </c>
      <c r="BL89">
        <v>1</v>
      </c>
      <c r="BM89" t="s">
        <v>12</v>
      </c>
      <c r="BN89">
        <v>12900</v>
      </c>
      <c r="BO89" t="s">
        <v>12</v>
      </c>
      <c r="BP89" t="s">
        <v>12</v>
      </c>
      <c r="BQ89" t="s">
        <v>12</v>
      </c>
      <c r="BR89" t="s">
        <v>4</v>
      </c>
      <c r="BS89" t="s">
        <v>4</v>
      </c>
      <c r="BT89" t="s">
        <v>4</v>
      </c>
      <c r="BU89" t="s">
        <v>12</v>
      </c>
      <c r="BV89" t="s">
        <v>4</v>
      </c>
      <c r="BW89" t="s">
        <v>330</v>
      </c>
      <c r="BX89" t="s">
        <v>4</v>
      </c>
      <c r="BY89" t="s">
        <v>12</v>
      </c>
      <c r="BZ89" t="s">
        <v>12</v>
      </c>
      <c r="CA89" t="s">
        <v>12</v>
      </c>
      <c r="CB89" t="s">
        <v>12</v>
      </c>
      <c r="CC89" t="s">
        <v>12</v>
      </c>
      <c r="CD89" t="str" cm="1">
        <f t="array" aca="1" ref="CD89" ca="1">eConcatenar(A89:CB89,"|")</f>
        <v>mcHt04ac0I2R8ABt|COM2020-2778|3|IMPERIAL DE LUJO|TABASCO |COMALCALCO |COMALCALCO |2020-11-06|12900|X|X|400|2|x|X|x|X|X|X|X|X|X|X|X|x|X|x|ALEJANDRO|VELAZQUEZ|MARGARITA|UNION LIBRE |X|X|ENTRADA A LA BOLSA SIN NUMERO|PINO SUAREZ PRIMERA SECCION |X|9331299931|ROSALINO ESTEBAN DE LA CRUZ|BENEFICIARIO 2: ISRAEL CORDOVA ALEJANDRO|x|RUTA 3 L |X|LUNES |x|x|X|X|X|DOMICILIO |2100|10800|x|x|X|2021-9-13|2021-10-11|X|x|X|x|X|PINO SUAREZ PRIMERA SECCION |X|1|x|12900|x|x|x|X|X|X|x|X|CARDENAS |X|x|x|x|x</v>
      </c>
    </row>
    <row r="90" spans="1:82" x14ac:dyDescent="0.25">
      <c r="A90" t="s">
        <v>10295</v>
      </c>
      <c r="B90" t="s">
        <v>10296</v>
      </c>
      <c r="C90">
        <v>3</v>
      </c>
      <c r="D90" t="s">
        <v>463</v>
      </c>
      <c r="E90" t="s">
        <v>396</v>
      </c>
      <c r="F90" t="s">
        <v>4959</v>
      </c>
      <c r="G90" t="s">
        <v>4959</v>
      </c>
      <c r="H90" t="s">
        <v>15910</v>
      </c>
      <c r="I90">
        <v>12900</v>
      </c>
      <c r="J90" t="s">
        <v>4</v>
      </c>
      <c r="K90" s="3" t="s">
        <v>4</v>
      </c>
      <c r="L90">
        <v>100</v>
      </c>
      <c r="M90">
        <v>0</v>
      </c>
      <c r="N90" t="s">
        <v>12</v>
      </c>
      <c r="O90" t="s">
        <v>4</v>
      </c>
      <c r="P90" t="s">
        <v>12</v>
      </c>
      <c r="Q90" t="s">
        <v>4</v>
      </c>
      <c r="R90" t="s">
        <v>4</v>
      </c>
      <c r="S90" t="s">
        <v>4</v>
      </c>
      <c r="T90" t="s">
        <v>4</v>
      </c>
      <c r="U90" t="s">
        <v>4</v>
      </c>
      <c r="V90" t="s">
        <v>4</v>
      </c>
      <c r="W90" t="s">
        <v>4</v>
      </c>
      <c r="X90" t="s">
        <v>4</v>
      </c>
      <c r="Y90" t="s">
        <v>12</v>
      </c>
      <c r="Z90" t="s">
        <v>4</v>
      </c>
      <c r="AA90" t="s">
        <v>12</v>
      </c>
      <c r="AB90" t="s">
        <v>29</v>
      </c>
      <c r="AC90" t="s">
        <v>97</v>
      </c>
      <c r="AD90" t="s">
        <v>10297</v>
      </c>
      <c r="AE90" t="s">
        <v>146</v>
      </c>
      <c r="AF90" t="s">
        <v>4</v>
      </c>
      <c r="AG90" t="s">
        <v>4</v>
      </c>
      <c r="AH90" t="s">
        <v>10298</v>
      </c>
      <c r="AI90" t="s">
        <v>2188</v>
      </c>
      <c r="AJ90" t="s">
        <v>4</v>
      </c>
      <c r="AK90">
        <v>9331105899</v>
      </c>
      <c r="AL90" t="s">
        <v>10299</v>
      </c>
      <c r="AM90" t="s">
        <v>10300</v>
      </c>
      <c r="AN90" t="s">
        <v>12</v>
      </c>
      <c r="AO90" t="s">
        <v>10091</v>
      </c>
      <c r="AP90" t="s">
        <v>4</v>
      </c>
      <c r="AQ90" t="s">
        <v>10092</v>
      </c>
      <c r="AR90" t="s">
        <v>12</v>
      </c>
      <c r="AS90" t="s">
        <v>12</v>
      </c>
      <c r="AT90" t="s">
        <v>4</v>
      </c>
      <c r="AU90" t="s">
        <v>4</v>
      </c>
      <c r="AV90" t="s">
        <v>4</v>
      </c>
      <c r="AW90" t="s">
        <v>332</v>
      </c>
      <c r="AX90">
        <v>6800</v>
      </c>
      <c r="AY90">
        <v>6100</v>
      </c>
      <c r="AZ90" t="s">
        <v>12</v>
      </c>
      <c r="BA90" t="s">
        <v>12</v>
      </c>
      <c r="BB90" t="s">
        <v>4</v>
      </c>
      <c r="BC90" t="s">
        <v>1225</v>
      </c>
      <c r="BD90" t="s">
        <v>1232</v>
      </c>
      <c r="BE90" t="s">
        <v>4</v>
      </c>
      <c r="BF90" t="s">
        <v>12</v>
      </c>
      <c r="BG90" t="s">
        <v>4</v>
      </c>
      <c r="BH90" t="s">
        <v>12</v>
      </c>
      <c r="BI90" t="s">
        <v>4</v>
      </c>
      <c r="BJ90" t="s">
        <v>2188</v>
      </c>
      <c r="BK90" t="s">
        <v>4</v>
      </c>
      <c r="BL90">
        <v>1</v>
      </c>
      <c r="BM90" t="s">
        <v>12</v>
      </c>
      <c r="BN90">
        <v>12900</v>
      </c>
      <c r="BO90" t="s">
        <v>12</v>
      </c>
      <c r="BP90" t="s">
        <v>12</v>
      </c>
      <c r="BQ90" t="s">
        <v>12</v>
      </c>
      <c r="BR90" t="s">
        <v>4</v>
      </c>
      <c r="BS90" t="s">
        <v>4</v>
      </c>
      <c r="BT90" t="s">
        <v>4</v>
      </c>
      <c r="BU90" t="s">
        <v>12</v>
      </c>
      <c r="BV90" t="s">
        <v>4</v>
      </c>
      <c r="BW90" t="s">
        <v>330</v>
      </c>
      <c r="BX90" t="s">
        <v>4</v>
      </c>
      <c r="BY90" t="s">
        <v>12</v>
      </c>
      <c r="BZ90" t="s">
        <v>12</v>
      </c>
      <c r="CA90" t="s">
        <v>12</v>
      </c>
      <c r="CB90" t="s">
        <v>12</v>
      </c>
      <c r="CC90" t="s">
        <v>12</v>
      </c>
      <c r="CD90" t="str" cm="1">
        <f t="array" aca="1" ref="CD90" ca="1">eConcatenar(A90:CB90,"|")</f>
        <v>wbDyPIZJmAjsrXcv|COM2019-0148|3|ECONOLINE |TABASCO |COMALCALCO |COMALCALCO |2019-1-19|12900|X|X|100|0|x|X|x|X|X|X|X|X|X|X|X|x|X|x|CORDOVA|DE LA ROSA|LUZ MARIANA|VIUDA|X|X|CALLE SIMON BOLIVAR|SAN SILVERIO|X|9331105899|MARIA LILI CORDOVA DE LA ROSA|BENEFICIARIO 2: GREYSI MARIANA RODRIGUEZ CORDOVA|x|RUTA 3 L |X|LUNES |x|x|X|X|X|DOMICILIO |6800|6100|x|x|X|2021-9-13|2021-9-20|X|x|X|x|X|SAN SILVERIO|X|1|x|12900|x|x|x|X|X|X|x|X|CARDENAS |X|x|x|x|x</v>
      </c>
    </row>
    <row r="91" spans="1:82" x14ac:dyDescent="0.25">
      <c r="A91" t="s">
        <v>10301</v>
      </c>
      <c r="B91" t="s">
        <v>10302</v>
      </c>
      <c r="C91">
        <v>3</v>
      </c>
      <c r="D91" t="s">
        <v>1</v>
      </c>
      <c r="E91" t="s">
        <v>396</v>
      </c>
      <c r="F91" t="s">
        <v>4959</v>
      </c>
      <c r="G91" t="s">
        <v>4959</v>
      </c>
      <c r="H91" t="s">
        <v>15911</v>
      </c>
      <c r="I91">
        <v>12900</v>
      </c>
      <c r="J91" t="s">
        <v>4</v>
      </c>
      <c r="K91" s="3" t="s">
        <v>4</v>
      </c>
      <c r="L91">
        <v>100</v>
      </c>
      <c r="M91">
        <v>0</v>
      </c>
      <c r="N91" t="s">
        <v>12</v>
      </c>
      <c r="O91" t="s">
        <v>4</v>
      </c>
      <c r="P91" t="s">
        <v>12</v>
      </c>
      <c r="Q91" t="s">
        <v>4</v>
      </c>
      <c r="R91" t="s">
        <v>4</v>
      </c>
      <c r="S91" t="s">
        <v>4</v>
      </c>
      <c r="T91" t="s">
        <v>4</v>
      </c>
      <c r="U91" t="s">
        <v>4</v>
      </c>
      <c r="V91" t="s">
        <v>4</v>
      </c>
      <c r="W91" t="s">
        <v>4</v>
      </c>
      <c r="X91" t="s">
        <v>4</v>
      </c>
      <c r="Y91" t="s">
        <v>12</v>
      </c>
      <c r="Z91" t="s">
        <v>4</v>
      </c>
      <c r="AA91" t="s">
        <v>12</v>
      </c>
      <c r="AB91" t="s">
        <v>732</v>
      </c>
      <c r="AC91" t="s">
        <v>127</v>
      </c>
      <c r="AD91" t="s">
        <v>10303</v>
      </c>
      <c r="AE91" t="s">
        <v>30</v>
      </c>
      <c r="AF91" t="s">
        <v>4</v>
      </c>
      <c r="AG91" t="s">
        <v>4</v>
      </c>
      <c r="AH91" t="s">
        <v>10304</v>
      </c>
      <c r="AI91" t="s">
        <v>10305</v>
      </c>
      <c r="AJ91" t="s">
        <v>4</v>
      </c>
      <c r="AK91">
        <v>9842160029</v>
      </c>
      <c r="AL91" t="s">
        <v>10306</v>
      </c>
      <c r="AM91" t="s">
        <v>10307</v>
      </c>
      <c r="AN91" t="s">
        <v>12</v>
      </c>
      <c r="AO91" t="s">
        <v>10091</v>
      </c>
      <c r="AP91" t="s">
        <v>4</v>
      </c>
      <c r="AQ91" t="s">
        <v>10092</v>
      </c>
      <c r="AR91" t="s">
        <v>12</v>
      </c>
      <c r="AS91" t="s">
        <v>12</v>
      </c>
      <c r="AT91" t="s">
        <v>4</v>
      </c>
      <c r="AU91" t="s">
        <v>4</v>
      </c>
      <c r="AV91" t="s">
        <v>4</v>
      </c>
      <c r="AW91" t="s">
        <v>332</v>
      </c>
      <c r="AX91">
        <v>2250</v>
      </c>
      <c r="AY91">
        <v>10650</v>
      </c>
      <c r="AZ91" t="s">
        <v>12</v>
      </c>
      <c r="BA91" t="s">
        <v>12</v>
      </c>
      <c r="BB91" t="s">
        <v>4</v>
      </c>
      <c r="BC91" t="s">
        <v>1225</v>
      </c>
      <c r="BD91" t="s">
        <v>1232</v>
      </c>
      <c r="BE91" t="s">
        <v>4</v>
      </c>
      <c r="BF91" t="s">
        <v>12</v>
      </c>
      <c r="BG91" t="s">
        <v>4</v>
      </c>
      <c r="BH91" t="s">
        <v>12</v>
      </c>
      <c r="BI91" t="s">
        <v>4</v>
      </c>
      <c r="BJ91" t="s">
        <v>10305</v>
      </c>
      <c r="BK91" t="s">
        <v>4</v>
      </c>
      <c r="BL91">
        <v>1</v>
      </c>
      <c r="BM91" t="s">
        <v>12</v>
      </c>
      <c r="BN91">
        <v>12900</v>
      </c>
      <c r="BO91" t="s">
        <v>12</v>
      </c>
      <c r="BP91" t="s">
        <v>12</v>
      </c>
      <c r="BQ91" t="s">
        <v>12</v>
      </c>
      <c r="BR91" t="s">
        <v>4</v>
      </c>
      <c r="BS91" t="s">
        <v>4</v>
      </c>
      <c r="BT91" t="s">
        <v>4</v>
      </c>
      <c r="BU91" t="s">
        <v>12</v>
      </c>
      <c r="BV91" t="s">
        <v>4</v>
      </c>
      <c r="BW91" t="s">
        <v>330</v>
      </c>
      <c r="BX91" t="s">
        <v>4</v>
      </c>
      <c r="BY91" t="s">
        <v>12</v>
      </c>
      <c r="BZ91" t="s">
        <v>12</v>
      </c>
      <c r="CA91" t="s">
        <v>12</v>
      </c>
      <c r="CB91" t="s">
        <v>12</v>
      </c>
      <c r="CC91" t="s">
        <v>12</v>
      </c>
      <c r="CD91" t="str" cm="1">
        <f t="array" aca="1" ref="CD91" ca="1">eConcatenar(A91:CB91,"|")</f>
        <v>pkANzkiutCihzW8a|COM2020-2913|3|IMPERIAL DE LUJO|TABASCO |COMALCALCO |COMALCALCO |2020-11-10|12900|X|X|100|0|x|X|x|X|X|X|X|X|X|X|X|x|X|x|IZQUIERDO|RODRIGUEZ|MARIA EUGENIA|CASADA|X|X|ENTRADA A BOLSA|JOSE MARIA PINO SUAREZ PRIMERA SECCION|X|9842160029|MAGDIEL HERNANDEZ IZQUIERDO|BENEFICIARIO 2: JOAQUINA HERNANDEZ IZQUIERDO|x|RUTA 3 L |X|LUNES |x|x|X|X|X|DOMICILIO |2250|10650|x|x|X|2021-9-13|2021-9-20|X|x|X|x|X|JOSE MARIA PINO SUAREZ PRIMERA SECCION|X|1|x|12900|x|x|x|X|X|X|x|X|CARDENAS |X|x|x|x|x</v>
      </c>
    </row>
    <row r="92" spans="1:82" x14ac:dyDescent="0.25">
      <c r="A92" t="s">
        <v>10308</v>
      </c>
      <c r="B92" t="s">
        <v>10309</v>
      </c>
      <c r="C92">
        <v>3</v>
      </c>
      <c r="D92" t="s">
        <v>1</v>
      </c>
      <c r="E92" t="s">
        <v>396</v>
      </c>
      <c r="F92" t="s">
        <v>4959</v>
      </c>
      <c r="G92" t="s">
        <v>4959</v>
      </c>
      <c r="H92" t="s">
        <v>15912</v>
      </c>
      <c r="I92">
        <v>12900</v>
      </c>
      <c r="J92" t="s">
        <v>4</v>
      </c>
      <c r="K92" s="3" t="s">
        <v>4</v>
      </c>
      <c r="L92">
        <v>100</v>
      </c>
      <c r="M92">
        <v>0</v>
      </c>
      <c r="N92" t="s">
        <v>12</v>
      </c>
      <c r="O92" t="s">
        <v>4</v>
      </c>
      <c r="P92" t="s">
        <v>12</v>
      </c>
      <c r="Q92" t="s">
        <v>4</v>
      </c>
      <c r="R92" t="s">
        <v>4</v>
      </c>
      <c r="S92" t="s">
        <v>4</v>
      </c>
      <c r="T92" t="s">
        <v>4</v>
      </c>
      <c r="U92" t="s">
        <v>4</v>
      </c>
      <c r="V92" t="s">
        <v>4</v>
      </c>
      <c r="W92" t="s">
        <v>4</v>
      </c>
      <c r="X92" t="s">
        <v>4</v>
      </c>
      <c r="Y92" t="s">
        <v>12</v>
      </c>
      <c r="Z92" t="s">
        <v>4</v>
      </c>
      <c r="AA92" t="s">
        <v>12</v>
      </c>
      <c r="AB92" t="s">
        <v>732</v>
      </c>
      <c r="AC92" t="s">
        <v>49</v>
      </c>
      <c r="AD92" t="s">
        <v>521</v>
      </c>
      <c r="AE92" t="s">
        <v>30</v>
      </c>
      <c r="AF92" t="s">
        <v>4</v>
      </c>
      <c r="AG92" t="s">
        <v>4</v>
      </c>
      <c r="AH92" t="s">
        <v>10310</v>
      </c>
      <c r="AI92" t="s">
        <v>10305</v>
      </c>
      <c r="AJ92" t="s">
        <v>4</v>
      </c>
      <c r="AK92">
        <v>9932589681</v>
      </c>
      <c r="AL92" t="s">
        <v>10311</v>
      </c>
      <c r="AM92" t="s">
        <v>10312</v>
      </c>
      <c r="AN92" t="s">
        <v>12</v>
      </c>
      <c r="AO92" t="s">
        <v>10091</v>
      </c>
      <c r="AP92" t="s">
        <v>4</v>
      </c>
      <c r="AQ92" t="s">
        <v>10092</v>
      </c>
      <c r="AR92" t="s">
        <v>12</v>
      </c>
      <c r="AS92" t="s">
        <v>12</v>
      </c>
      <c r="AT92" t="s">
        <v>4</v>
      </c>
      <c r="AU92" t="s">
        <v>4</v>
      </c>
      <c r="AV92" t="s">
        <v>4</v>
      </c>
      <c r="AW92" t="s">
        <v>332</v>
      </c>
      <c r="AX92">
        <v>3400</v>
      </c>
      <c r="AY92">
        <v>9500</v>
      </c>
      <c r="AZ92" t="s">
        <v>12</v>
      </c>
      <c r="BA92" t="s">
        <v>12</v>
      </c>
      <c r="BB92" t="s">
        <v>4</v>
      </c>
      <c r="BC92" t="s">
        <v>1225</v>
      </c>
      <c r="BD92" t="s">
        <v>1232</v>
      </c>
      <c r="BE92" t="s">
        <v>4</v>
      </c>
      <c r="BF92" t="s">
        <v>12</v>
      </c>
      <c r="BG92" t="s">
        <v>4</v>
      </c>
      <c r="BH92" t="s">
        <v>12</v>
      </c>
      <c r="BI92" t="s">
        <v>4</v>
      </c>
      <c r="BJ92" t="s">
        <v>2340</v>
      </c>
      <c r="BK92" t="s">
        <v>4</v>
      </c>
      <c r="BL92">
        <v>1</v>
      </c>
      <c r="BM92" t="s">
        <v>12</v>
      </c>
      <c r="BN92">
        <v>12900</v>
      </c>
      <c r="BO92" t="s">
        <v>12</v>
      </c>
      <c r="BP92" t="s">
        <v>12</v>
      </c>
      <c r="BQ92" t="s">
        <v>12</v>
      </c>
      <c r="BR92" t="s">
        <v>4</v>
      </c>
      <c r="BS92" t="s">
        <v>4</v>
      </c>
      <c r="BT92" t="s">
        <v>4</v>
      </c>
      <c r="BU92" t="s">
        <v>12</v>
      </c>
      <c r="BV92" t="s">
        <v>4</v>
      </c>
      <c r="BW92" t="s">
        <v>330</v>
      </c>
      <c r="BX92" t="s">
        <v>4</v>
      </c>
      <c r="BY92" t="s">
        <v>12</v>
      </c>
      <c r="BZ92" t="s">
        <v>12</v>
      </c>
      <c r="CA92" t="s">
        <v>12</v>
      </c>
      <c r="CB92" t="s">
        <v>12</v>
      </c>
      <c r="CC92" t="s">
        <v>12</v>
      </c>
      <c r="CD92" t="str" cm="1">
        <f t="array" aca="1" ref="CD92" ca="1">eConcatenar(A92:CB92,"|")</f>
        <v>EW6393LC55wBkgKl|COM2020-2938|3|IMPERIAL DE LUJO|TABASCO |COMALCALCO |COMALCALCO |2020-11-12|12900|X|X|100|0|x|X|x|X|X|X|X|X|X|X|X|x|X|x|IZQUIERDO|SANCHEZ|MARIA JESUS|CASADA|X|X|CALLE ASUNCION VALLAR|JOSE MARIA PINO SUAREZ PRIMERA SECCION|X|9932589681|NARCIZO JIMENEZ CORDOVA |BENEFICIARIO 2: MIRIAM JIMENEZ IZQUIERDO|x|RUTA 3 L |X|LUNES |x|x|X|X|X|DOMICILIO |3400|9500|x|x|X|2021-9-13|2021-9-20|X|x|X|x|X|JOSE MARIA PINO SUAREZ PRIMERA SECCION |X|1|x|12900|x|x|x|X|X|X|x|X|CARDENAS |X|x|x|x|x</v>
      </c>
    </row>
    <row r="93" spans="1:82" x14ac:dyDescent="0.25">
      <c r="A93" t="s">
        <v>10313</v>
      </c>
      <c r="B93" t="s">
        <v>10314</v>
      </c>
      <c r="C93">
        <v>3</v>
      </c>
      <c r="D93" t="s">
        <v>1</v>
      </c>
      <c r="E93" t="s">
        <v>396</v>
      </c>
      <c r="F93" t="s">
        <v>4959</v>
      </c>
      <c r="G93" t="s">
        <v>4959</v>
      </c>
      <c r="H93" t="s">
        <v>5139</v>
      </c>
      <c r="I93">
        <v>12900</v>
      </c>
      <c r="J93" t="s">
        <v>4</v>
      </c>
      <c r="K93" s="3" t="s">
        <v>4</v>
      </c>
      <c r="L93">
        <v>100</v>
      </c>
      <c r="M93">
        <v>0</v>
      </c>
      <c r="N93" t="s">
        <v>12</v>
      </c>
      <c r="O93" t="s">
        <v>4</v>
      </c>
      <c r="P93" t="s">
        <v>12</v>
      </c>
      <c r="Q93" t="s">
        <v>4</v>
      </c>
      <c r="R93" t="s">
        <v>4</v>
      </c>
      <c r="S93" t="s">
        <v>4</v>
      </c>
      <c r="T93" t="s">
        <v>4</v>
      </c>
      <c r="U93" t="s">
        <v>4</v>
      </c>
      <c r="V93" t="s">
        <v>4</v>
      </c>
      <c r="W93" t="s">
        <v>4</v>
      </c>
      <c r="X93" t="s">
        <v>4</v>
      </c>
      <c r="Y93" t="s">
        <v>12</v>
      </c>
      <c r="Z93" t="s">
        <v>4</v>
      </c>
      <c r="AA93" t="s">
        <v>12</v>
      </c>
      <c r="AB93" t="s">
        <v>10315</v>
      </c>
      <c r="AC93" t="s">
        <v>342</v>
      </c>
      <c r="AD93" t="s">
        <v>10316</v>
      </c>
      <c r="AE93" t="s">
        <v>479</v>
      </c>
      <c r="AF93" t="s">
        <v>4</v>
      </c>
      <c r="AG93" t="s">
        <v>4</v>
      </c>
      <c r="AH93" t="s">
        <v>10317</v>
      </c>
      <c r="AI93" t="s">
        <v>10305</v>
      </c>
      <c r="AJ93" t="s">
        <v>4</v>
      </c>
      <c r="AK93">
        <v>9331577546</v>
      </c>
      <c r="AL93" t="s">
        <v>10318</v>
      </c>
      <c r="AM93" t="s">
        <v>10319</v>
      </c>
      <c r="AN93" t="s">
        <v>12</v>
      </c>
      <c r="AO93" t="s">
        <v>10091</v>
      </c>
      <c r="AP93" t="s">
        <v>4</v>
      </c>
      <c r="AQ93" t="s">
        <v>10092</v>
      </c>
      <c r="AR93" t="s">
        <v>12</v>
      </c>
      <c r="AS93" t="s">
        <v>12</v>
      </c>
      <c r="AT93" t="s">
        <v>4</v>
      </c>
      <c r="AU93" t="s">
        <v>4</v>
      </c>
      <c r="AV93" t="s">
        <v>4</v>
      </c>
      <c r="AW93" t="s">
        <v>332</v>
      </c>
      <c r="AX93">
        <v>4700</v>
      </c>
      <c r="AY93">
        <v>8200</v>
      </c>
      <c r="AZ93" t="s">
        <v>12</v>
      </c>
      <c r="BA93" t="s">
        <v>12</v>
      </c>
      <c r="BB93" t="s">
        <v>4</v>
      </c>
      <c r="BC93" t="s">
        <v>1225</v>
      </c>
      <c r="BD93" t="s">
        <v>1232</v>
      </c>
      <c r="BE93" t="s">
        <v>4</v>
      </c>
      <c r="BF93" t="s">
        <v>12</v>
      </c>
      <c r="BG93" t="s">
        <v>4</v>
      </c>
      <c r="BH93" t="s">
        <v>12</v>
      </c>
      <c r="BI93" t="s">
        <v>4</v>
      </c>
      <c r="BJ93" t="s">
        <v>10305</v>
      </c>
      <c r="BK93" t="s">
        <v>4</v>
      </c>
      <c r="BL93">
        <v>1</v>
      </c>
      <c r="BM93" t="s">
        <v>12</v>
      </c>
      <c r="BN93">
        <v>12900</v>
      </c>
      <c r="BO93" t="s">
        <v>12</v>
      </c>
      <c r="BP93" t="s">
        <v>12</v>
      </c>
      <c r="BQ93" t="s">
        <v>12</v>
      </c>
      <c r="BR93" t="s">
        <v>4</v>
      </c>
      <c r="BS93" t="s">
        <v>4</v>
      </c>
      <c r="BT93" t="s">
        <v>4</v>
      </c>
      <c r="BU93" t="s">
        <v>12</v>
      </c>
      <c r="BV93" t="s">
        <v>4</v>
      </c>
      <c r="BW93" t="s">
        <v>330</v>
      </c>
      <c r="BX93" t="s">
        <v>4</v>
      </c>
      <c r="BY93" t="s">
        <v>12</v>
      </c>
      <c r="BZ93" t="s">
        <v>12</v>
      </c>
      <c r="CA93" t="s">
        <v>12</v>
      </c>
      <c r="CB93" t="s">
        <v>12</v>
      </c>
      <c r="CC93" t="s">
        <v>12</v>
      </c>
      <c r="CD93" t="str" cm="1">
        <f t="array" aca="1" ref="CD93" ca="1">eConcatenar(A93:CB93,"|")</f>
        <v>WU2Pj1mOqLruimI4|COM2020-2943|3|IMPERIAL DE LUJO|TABASCO |COMALCALCO |COMALCALCO |2020-11-13|12900|X|X|100|0|x|X|x|X|X|X|X|X|X|X|X|x|X|x|CANCINO|LOPEZ |JULIANA|UNION LIBRE |X|X|CALLE BENITO JUAREZ GARCIA |JOSE MARIA PINO SUAREZ PRIMERA SECCION|X|9331577546|EDILBERTO PEREZ OSORIO |BENEFICIARIO 2: MARIANA PEREZ OSORIO |x|RUTA 3 L |X|LUNES |x|x|X|X|X|DOMICILIO |4700|8200|x|x|X|2021-9-13|2021-9-20|X|x|X|x|X|JOSE MARIA PINO SUAREZ PRIMERA SECCION|X|1|x|12900|x|x|x|X|X|X|x|X|CARDENAS |X|x|x|x|x</v>
      </c>
    </row>
    <row r="94" spans="1:82" x14ac:dyDescent="0.25">
      <c r="A94" t="s">
        <v>10320</v>
      </c>
      <c r="B94" t="s">
        <v>10321</v>
      </c>
      <c r="C94">
        <v>3</v>
      </c>
      <c r="D94" t="s">
        <v>1</v>
      </c>
      <c r="E94" t="s">
        <v>396</v>
      </c>
      <c r="F94" t="s">
        <v>4959</v>
      </c>
      <c r="G94" t="s">
        <v>4959</v>
      </c>
      <c r="H94" t="s">
        <v>15912</v>
      </c>
      <c r="I94">
        <v>12900</v>
      </c>
      <c r="J94" t="s">
        <v>4</v>
      </c>
      <c r="K94" s="3" t="s">
        <v>4</v>
      </c>
      <c r="L94">
        <v>400</v>
      </c>
      <c r="M94">
        <v>2</v>
      </c>
      <c r="N94" t="s">
        <v>12</v>
      </c>
      <c r="O94" t="s">
        <v>4</v>
      </c>
      <c r="P94" t="s">
        <v>12</v>
      </c>
      <c r="Q94" t="s">
        <v>4</v>
      </c>
      <c r="R94" t="s">
        <v>4</v>
      </c>
      <c r="S94" t="s">
        <v>4</v>
      </c>
      <c r="T94" t="s">
        <v>4</v>
      </c>
      <c r="U94" t="s">
        <v>4</v>
      </c>
      <c r="V94" t="s">
        <v>4</v>
      </c>
      <c r="W94" t="s">
        <v>4</v>
      </c>
      <c r="X94" t="s">
        <v>4</v>
      </c>
      <c r="Y94" t="s">
        <v>12</v>
      </c>
      <c r="Z94" t="s">
        <v>4</v>
      </c>
      <c r="AA94" t="s">
        <v>12</v>
      </c>
      <c r="AB94" t="s">
        <v>245</v>
      </c>
      <c r="AC94" t="s">
        <v>10322</v>
      </c>
      <c r="AD94" t="s">
        <v>10323</v>
      </c>
      <c r="AE94" t="s">
        <v>479</v>
      </c>
      <c r="AF94" t="s">
        <v>4</v>
      </c>
      <c r="AG94" t="s">
        <v>4</v>
      </c>
      <c r="AH94" t="s">
        <v>10324</v>
      </c>
      <c r="AI94" t="s">
        <v>10305</v>
      </c>
      <c r="AJ94" t="s">
        <v>4</v>
      </c>
      <c r="AK94">
        <v>9333274645</v>
      </c>
      <c r="AL94" t="s">
        <v>10325</v>
      </c>
      <c r="AM94" t="s">
        <v>10326</v>
      </c>
      <c r="AN94" t="s">
        <v>12</v>
      </c>
      <c r="AO94" t="s">
        <v>10091</v>
      </c>
      <c r="AP94" t="s">
        <v>4</v>
      </c>
      <c r="AQ94" t="s">
        <v>10092</v>
      </c>
      <c r="AR94" t="s">
        <v>12</v>
      </c>
      <c r="AS94" t="s">
        <v>12</v>
      </c>
      <c r="AT94" t="s">
        <v>4</v>
      </c>
      <c r="AU94" t="s">
        <v>4</v>
      </c>
      <c r="AV94" t="s">
        <v>4</v>
      </c>
      <c r="AW94" t="s">
        <v>332</v>
      </c>
      <c r="AX94">
        <v>4000</v>
      </c>
      <c r="AY94">
        <v>8900</v>
      </c>
      <c r="AZ94" t="s">
        <v>12</v>
      </c>
      <c r="BA94" t="s">
        <v>12</v>
      </c>
      <c r="BB94" t="s">
        <v>4</v>
      </c>
      <c r="BC94" t="s">
        <v>1225</v>
      </c>
      <c r="BD94" t="s">
        <v>5078</v>
      </c>
      <c r="BE94" t="s">
        <v>4</v>
      </c>
      <c r="BF94" t="s">
        <v>12</v>
      </c>
      <c r="BG94" t="s">
        <v>4</v>
      </c>
      <c r="BH94" t="s">
        <v>12</v>
      </c>
      <c r="BI94" t="s">
        <v>4</v>
      </c>
      <c r="BJ94" t="s">
        <v>10305</v>
      </c>
      <c r="BK94" t="s">
        <v>4</v>
      </c>
      <c r="BL94">
        <v>1</v>
      </c>
      <c r="BM94" t="s">
        <v>12</v>
      </c>
      <c r="BN94">
        <v>12900</v>
      </c>
      <c r="BO94" t="s">
        <v>12</v>
      </c>
      <c r="BP94" t="s">
        <v>12</v>
      </c>
      <c r="BQ94" t="s">
        <v>12</v>
      </c>
      <c r="BR94" t="s">
        <v>4</v>
      </c>
      <c r="BS94" t="s">
        <v>4</v>
      </c>
      <c r="BT94" t="s">
        <v>4</v>
      </c>
      <c r="BU94" t="s">
        <v>12</v>
      </c>
      <c r="BV94" t="s">
        <v>4</v>
      </c>
      <c r="BW94" t="s">
        <v>330</v>
      </c>
      <c r="BX94" t="s">
        <v>4</v>
      </c>
      <c r="BY94" t="s">
        <v>12</v>
      </c>
      <c r="BZ94" t="s">
        <v>12</v>
      </c>
      <c r="CA94" t="s">
        <v>12</v>
      </c>
      <c r="CB94" t="s">
        <v>12</v>
      </c>
      <c r="CC94" t="s">
        <v>12</v>
      </c>
      <c r="CD94" t="str" cm="1">
        <f t="array" aca="1" ref="CD94" ca="1">eConcatenar(A94:CB94,"|")</f>
        <v>2kKbbrHylmXWHYTF|COM2020-2936|3|IMPERIAL DE LUJO|TABASCO |COMALCALCO |COMALCALCO |2020-11-12|12900|X|X|400|2|x|X|x|X|X|X|X|X|X|X|X|x|X|x|CARRILLO|PULIDO|JONAS|UNION LIBRE |X|X|CARRETERA A PASTASAL SIN NUMERO|JOSE MARIA PINO SUAREZ PRIMERA SECCION|X|9333274645|TEREZA CANDELERO SANCHEZ|BENEFICIARIO 2: MAURA CANDELERO SANCHEZ|x|RUTA 3 L |X|LUNES |x|x|X|X|X|DOMICILIO |4000|8900|x|x|X|2021-9-13|2021-10-11|X|x|X|x|X|JOSE MARIA PINO SUAREZ PRIMERA SECCION|X|1|x|12900|x|x|x|X|X|X|x|X|CARDENAS |X|x|x|x|x</v>
      </c>
    </row>
    <row r="95" spans="1:82" x14ac:dyDescent="0.25">
      <c r="A95" t="s">
        <v>10327</v>
      </c>
      <c r="B95" t="s">
        <v>10328</v>
      </c>
      <c r="C95">
        <v>3</v>
      </c>
      <c r="D95" t="s">
        <v>463</v>
      </c>
      <c r="E95" t="s">
        <v>396</v>
      </c>
      <c r="F95" t="s">
        <v>4959</v>
      </c>
      <c r="G95" t="s">
        <v>4959</v>
      </c>
      <c r="H95" t="s">
        <v>15906</v>
      </c>
      <c r="I95">
        <v>12900</v>
      </c>
      <c r="J95" t="s">
        <v>4</v>
      </c>
      <c r="K95" s="3" t="s">
        <v>4</v>
      </c>
      <c r="L95">
        <v>200</v>
      </c>
      <c r="M95">
        <v>1</v>
      </c>
      <c r="N95" t="s">
        <v>12</v>
      </c>
      <c r="O95" t="s">
        <v>4</v>
      </c>
      <c r="P95" t="s">
        <v>12</v>
      </c>
      <c r="Q95" t="s">
        <v>4</v>
      </c>
      <c r="R95" t="s">
        <v>4</v>
      </c>
      <c r="S95" t="s">
        <v>4</v>
      </c>
      <c r="T95" t="s">
        <v>4</v>
      </c>
      <c r="U95" t="s">
        <v>4</v>
      </c>
      <c r="V95" t="s">
        <v>4</v>
      </c>
      <c r="W95" t="s">
        <v>4</v>
      </c>
      <c r="X95" t="s">
        <v>4</v>
      </c>
      <c r="Y95" t="s">
        <v>12</v>
      </c>
      <c r="Z95" t="s">
        <v>4</v>
      </c>
      <c r="AA95" t="s">
        <v>12</v>
      </c>
      <c r="AB95" t="s">
        <v>166</v>
      </c>
      <c r="AC95" t="s">
        <v>205</v>
      </c>
      <c r="AD95" t="s">
        <v>308</v>
      </c>
      <c r="AE95" t="s">
        <v>214</v>
      </c>
      <c r="AF95" t="s">
        <v>4</v>
      </c>
      <c r="AG95" t="s">
        <v>4</v>
      </c>
      <c r="AH95" t="s">
        <v>5067</v>
      </c>
      <c r="AI95" t="s">
        <v>10329</v>
      </c>
      <c r="AJ95" t="s">
        <v>4</v>
      </c>
      <c r="AK95">
        <v>9331008522</v>
      </c>
      <c r="AL95" t="s">
        <v>10330</v>
      </c>
      <c r="AM95" t="s">
        <v>10331</v>
      </c>
      <c r="AN95" t="s">
        <v>12</v>
      </c>
      <c r="AO95" t="s">
        <v>10091</v>
      </c>
      <c r="AP95" t="s">
        <v>4</v>
      </c>
      <c r="AQ95" t="s">
        <v>10092</v>
      </c>
      <c r="AR95" t="s">
        <v>12</v>
      </c>
      <c r="AS95" t="s">
        <v>12</v>
      </c>
      <c r="AT95" t="s">
        <v>4</v>
      </c>
      <c r="AU95" t="s">
        <v>4</v>
      </c>
      <c r="AV95" t="s">
        <v>4</v>
      </c>
      <c r="AW95" t="s">
        <v>332</v>
      </c>
      <c r="AX95">
        <v>4300</v>
      </c>
      <c r="AY95">
        <v>8600</v>
      </c>
      <c r="AZ95" t="s">
        <v>12</v>
      </c>
      <c r="BA95" t="s">
        <v>12</v>
      </c>
      <c r="BB95">
        <v>1</v>
      </c>
      <c r="BC95" t="s">
        <v>9840</v>
      </c>
      <c r="BD95" t="s">
        <v>1237</v>
      </c>
      <c r="BE95" t="s">
        <v>4</v>
      </c>
      <c r="BF95" t="s">
        <v>12</v>
      </c>
      <c r="BG95" t="s">
        <v>4</v>
      </c>
      <c r="BH95" t="s">
        <v>12</v>
      </c>
      <c r="BI95" t="s">
        <v>4</v>
      </c>
      <c r="BJ95" t="s">
        <v>10329</v>
      </c>
      <c r="BK95" t="s">
        <v>4</v>
      </c>
      <c r="BL95">
        <v>1</v>
      </c>
      <c r="BM95" t="s">
        <v>12</v>
      </c>
      <c r="BN95">
        <v>12900</v>
      </c>
      <c r="BO95" t="s">
        <v>12</v>
      </c>
      <c r="BP95" t="s">
        <v>12</v>
      </c>
      <c r="BQ95" t="s">
        <v>12</v>
      </c>
      <c r="BR95" t="s">
        <v>4</v>
      </c>
      <c r="BS95" t="s">
        <v>4</v>
      </c>
      <c r="BT95" t="s">
        <v>4</v>
      </c>
      <c r="BU95" t="s">
        <v>12</v>
      </c>
      <c r="BV95" t="s">
        <v>4</v>
      </c>
      <c r="BW95" t="s">
        <v>330</v>
      </c>
      <c r="BX95" t="s">
        <v>4</v>
      </c>
      <c r="BY95" t="s">
        <v>12</v>
      </c>
      <c r="BZ95" t="s">
        <v>12</v>
      </c>
      <c r="CA95" t="s">
        <v>12</v>
      </c>
      <c r="CB95" t="s">
        <v>12</v>
      </c>
      <c r="CC95" t="s">
        <v>12</v>
      </c>
      <c r="CD95" t="str" cm="1">
        <f t="array" aca="1" ref="CD95" ca="1">eConcatenar(A95:CB95,"|")</f>
        <v>WjZCKEu5jPDT6NL5|COM 2020-2124|3|ECONOLINE |TABASCO |COMALCALCO |COMALCALCO |2020-9-22|12900|X|X|200|1|x|X|x|X|X|X|X|X|X|X|X|x|X|x|GONZALEZ|OLAN|DAVID|CASADO |X|X|NUEVA CRACION|MIGUEL HIDALGO SEGUNDA SECCION|X|9331008522|MARIA JESUS DE LA CRUZ GONZALEZ|BENEFICIARIO 2: TERESITA DE JESUS GONZALEZ DE LA CRUZ|x|RUTA 3 L |X|LUNES |x|x|X|X|X|DOMICILIO |4300|8600|x|x|1|2021-8-30|2021-9-27|X|x|X|x|X|MIGUEL HIDALGO SEGUNDA SECCION|X|1|x|12900|x|x|x|X|X|X|x|X|CARDENAS |X|x|x|x|x</v>
      </c>
    </row>
    <row r="96" spans="1:82" x14ac:dyDescent="0.25">
      <c r="A96" t="s">
        <v>10332</v>
      </c>
      <c r="B96" t="s">
        <v>10333</v>
      </c>
      <c r="C96">
        <v>3</v>
      </c>
      <c r="D96" t="s">
        <v>463</v>
      </c>
      <c r="E96" t="s">
        <v>396</v>
      </c>
      <c r="F96" t="s">
        <v>4959</v>
      </c>
      <c r="G96" t="s">
        <v>4959</v>
      </c>
      <c r="H96" t="s">
        <v>15881</v>
      </c>
      <c r="I96">
        <v>12900</v>
      </c>
      <c r="J96" t="s">
        <v>4</v>
      </c>
      <c r="K96" s="3" t="s">
        <v>4</v>
      </c>
      <c r="L96">
        <v>200</v>
      </c>
      <c r="M96">
        <v>1</v>
      </c>
      <c r="N96" t="s">
        <v>12</v>
      </c>
      <c r="O96" t="s">
        <v>4</v>
      </c>
      <c r="P96" t="s">
        <v>12</v>
      </c>
      <c r="Q96" t="s">
        <v>4</v>
      </c>
      <c r="R96" t="s">
        <v>4</v>
      </c>
      <c r="S96" t="s">
        <v>4</v>
      </c>
      <c r="T96" t="s">
        <v>4</v>
      </c>
      <c r="U96" t="s">
        <v>4</v>
      </c>
      <c r="V96" t="s">
        <v>4</v>
      </c>
      <c r="W96" t="s">
        <v>4</v>
      </c>
      <c r="X96" t="s">
        <v>4</v>
      </c>
      <c r="Y96" t="s">
        <v>12</v>
      </c>
      <c r="Z96" t="s">
        <v>4</v>
      </c>
      <c r="AA96" t="s">
        <v>12</v>
      </c>
      <c r="AB96" t="s">
        <v>205</v>
      </c>
      <c r="AC96" t="s">
        <v>6</v>
      </c>
      <c r="AD96" t="s">
        <v>4842</v>
      </c>
      <c r="AE96" t="s">
        <v>30</v>
      </c>
      <c r="AF96" t="s">
        <v>4</v>
      </c>
      <c r="AG96" t="s">
        <v>4</v>
      </c>
      <c r="AH96" t="s">
        <v>5037</v>
      </c>
      <c r="AI96" t="s">
        <v>4820</v>
      </c>
      <c r="AJ96" t="s">
        <v>4</v>
      </c>
      <c r="AK96">
        <v>9331558475</v>
      </c>
      <c r="AL96" t="s">
        <v>10334</v>
      </c>
      <c r="AM96" t="s">
        <v>10335</v>
      </c>
      <c r="AN96" t="s">
        <v>12</v>
      </c>
      <c r="AO96" t="s">
        <v>10091</v>
      </c>
      <c r="AP96" t="s">
        <v>4</v>
      </c>
      <c r="AQ96" t="s">
        <v>10092</v>
      </c>
      <c r="AR96" t="s">
        <v>12</v>
      </c>
      <c r="AS96" t="s">
        <v>12</v>
      </c>
      <c r="AT96" t="s">
        <v>4</v>
      </c>
      <c r="AU96" t="s">
        <v>4</v>
      </c>
      <c r="AV96" t="s">
        <v>4</v>
      </c>
      <c r="AW96" t="s">
        <v>332</v>
      </c>
      <c r="AX96">
        <v>3600</v>
      </c>
      <c r="AY96">
        <v>9300</v>
      </c>
      <c r="AZ96" t="s">
        <v>12</v>
      </c>
      <c r="BA96" t="s">
        <v>12</v>
      </c>
      <c r="BB96">
        <v>1</v>
      </c>
      <c r="BC96" t="s">
        <v>9840</v>
      </c>
      <c r="BD96" t="s">
        <v>1237</v>
      </c>
      <c r="BE96" t="s">
        <v>4</v>
      </c>
      <c r="BF96" t="s">
        <v>12</v>
      </c>
      <c r="BG96" t="s">
        <v>4</v>
      </c>
      <c r="BH96" t="s">
        <v>12</v>
      </c>
      <c r="BI96" t="s">
        <v>4</v>
      </c>
      <c r="BJ96" t="s">
        <v>4820</v>
      </c>
      <c r="BK96" t="s">
        <v>4</v>
      </c>
      <c r="BL96">
        <v>1</v>
      </c>
      <c r="BM96" t="s">
        <v>12</v>
      </c>
      <c r="BN96">
        <v>12900</v>
      </c>
      <c r="BO96" t="s">
        <v>12</v>
      </c>
      <c r="BP96" t="s">
        <v>12</v>
      </c>
      <c r="BQ96" t="s">
        <v>12</v>
      </c>
      <c r="BR96" t="s">
        <v>4</v>
      </c>
      <c r="BS96" t="s">
        <v>4</v>
      </c>
      <c r="BT96" t="s">
        <v>4</v>
      </c>
      <c r="BU96" t="s">
        <v>12</v>
      </c>
      <c r="BV96" t="s">
        <v>4</v>
      </c>
      <c r="BW96" t="s">
        <v>330</v>
      </c>
      <c r="BX96" t="s">
        <v>4</v>
      </c>
      <c r="BY96" t="s">
        <v>12</v>
      </c>
      <c r="BZ96" t="s">
        <v>12</v>
      </c>
      <c r="CA96" t="s">
        <v>12</v>
      </c>
      <c r="CB96" t="s">
        <v>12</v>
      </c>
      <c r="CC96" t="s">
        <v>12</v>
      </c>
      <c r="CD96" t="str" cm="1">
        <f t="array" aca="1" ref="CD96" ca="1">eConcatenar(A96:CB96,"|")</f>
        <v>DhI4iBgZ4rMoQRUJ|COM2020-2181|3|ECONOLINE |TABASCO |COMALCALCO |COMALCALCO |2020-9-29|12900|X|X|200|1|x|X|x|X|X|X|X|X|X|X|X|x|X|x|OLAN|DE LA CRUZ|VIOLETA|CASADA|X|X|CARRETERA A TECOLUTILLA|REYES HERNANDEZ PRIMERA SECCION|X|9331558475|ADAUSTO BAUTISTA VELAZQUEZ|BENEFICIARIO 2: YESICA BAUTISTA OLAN|x|RUTA 3 L |X|LUNES |x|x|X|X|X|DOMICILIO |3600|9300|x|x|1|2021-8-30|2021-9-27|X|x|X|x|X|REYES HERNANDEZ PRIMERA SECCION|X|1|x|12900|x|x|x|X|X|X|x|X|CARDENAS |X|x|x|x|x</v>
      </c>
    </row>
    <row r="97" spans="1:82" x14ac:dyDescent="0.25">
      <c r="A97" t="s">
        <v>10336</v>
      </c>
      <c r="B97" t="s">
        <v>10337</v>
      </c>
      <c r="C97">
        <v>3</v>
      </c>
      <c r="D97" t="s">
        <v>217</v>
      </c>
      <c r="E97" t="s">
        <v>396</v>
      </c>
      <c r="F97" t="s">
        <v>4959</v>
      </c>
      <c r="G97" t="s">
        <v>4959</v>
      </c>
      <c r="H97" t="s">
        <v>15906</v>
      </c>
      <c r="I97">
        <v>31500</v>
      </c>
      <c r="J97" t="s">
        <v>4</v>
      </c>
      <c r="K97" s="3" t="s">
        <v>4</v>
      </c>
      <c r="L97">
        <v>200</v>
      </c>
      <c r="M97">
        <v>1</v>
      </c>
      <c r="N97" t="s">
        <v>12</v>
      </c>
      <c r="O97" t="s">
        <v>4</v>
      </c>
      <c r="P97" t="s">
        <v>12</v>
      </c>
      <c r="Q97" t="s">
        <v>4</v>
      </c>
      <c r="R97" t="s">
        <v>4</v>
      </c>
      <c r="S97" t="s">
        <v>4</v>
      </c>
      <c r="T97" t="s">
        <v>4</v>
      </c>
      <c r="U97" t="s">
        <v>4</v>
      </c>
      <c r="V97" t="s">
        <v>4</v>
      </c>
      <c r="W97" t="s">
        <v>4</v>
      </c>
      <c r="X97" t="s">
        <v>4</v>
      </c>
      <c r="Y97" t="s">
        <v>12</v>
      </c>
      <c r="Z97" t="s">
        <v>4</v>
      </c>
      <c r="AA97" t="s">
        <v>12</v>
      </c>
      <c r="AB97" t="s">
        <v>49</v>
      </c>
      <c r="AC97" t="s">
        <v>29</v>
      </c>
      <c r="AD97" t="s">
        <v>10338</v>
      </c>
      <c r="AE97" t="s">
        <v>4998</v>
      </c>
      <c r="AF97" t="s">
        <v>4</v>
      </c>
      <c r="AG97" t="s">
        <v>4</v>
      </c>
      <c r="AH97" t="s">
        <v>10339</v>
      </c>
      <c r="AI97" t="s">
        <v>10340</v>
      </c>
      <c r="AJ97" t="s">
        <v>4</v>
      </c>
      <c r="AK97">
        <v>9333271948</v>
      </c>
      <c r="AL97" t="s">
        <v>10341</v>
      </c>
      <c r="AM97" t="s">
        <v>10342</v>
      </c>
      <c r="AN97" t="s">
        <v>12</v>
      </c>
      <c r="AO97" t="s">
        <v>10091</v>
      </c>
      <c r="AP97" t="s">
        <v>4</v>
      </c>
      <c r="AQ97" t="s">
        <v>10092</v>
      </c>
      <c r="AR97" t="s">
        <v>12</v>
      </c>
      <c r="AS97" t="s">
        <v>12</v>
      </c>
      <c r="AT97" t="s">
        <v>4</v>
      </c>
      <c r="AU97" t="s">
        <v>4</v>
      </c>
      <c r="AV97" t="s">
        <v>4</v>
      </c>
      <c r="AW97" t="s">
        <v>332</v>
      </c>
      <c r="AX97">
        <v>10200</v>
      </c>
      <c r="AY97">
        <v>21300</v>
      </c>
      <c r="AZ97" t="s">
        <v>12</v>
      </c>
      <c r="BA97" t="s">
        <v>12</v>
      </c>
      <c r="BB97">
        <v>2</v>
      </c>
      <c r="BC97" t="s">
        <v>1216</v>
      </c>
      <c r="BD97" t="s">
        <v>1237</v>
      </c>
      <c r="BE97" t="s">
        <v>4</v>
      </c>
      <c r="BF97" t="s">
        <v>12</v>
      </c>
      <c r="BG97" t="s">
        <v>4</v>
      </c>
      <c r="BH97" t="s">
        <v>12</v>
      </c>
      <c r="BI97" t="s">
        <v>4</v>
      </c>
      <c r="BJ97" t="s">
        <v>1807</v>
      </c>
      <c r="BK97" t="s">
        <v>4</v>
      </c>
      <c r="BL97">
        <v>1</v>
      </c>
      <c r="BM97" t="s">
        <v>12</v>
      </c>
      <c r="BN97">
        <v>31500</v>
      </c>
      <c r="BO97" t="s">
        <v>12</v>
      </c>
      <c r="BP97" t="s">
        <v>12</v>
      </c>
      <c r="BQ97" t="s">
        <v>12</v>
      </c>
      <c r="BR97" t="s">
        <v>4</v>
      </c>
      <c r="BS97" t="s">
        <v>4</v>
      </c>
      <c r="BT97" t="s">
        <v>4</v>
      </c>
      <c r="BU97" t="s">
        <v>12</v>
      </c>
      <c r="BV97" t="s">
        <v>4</v>
      </c>
      <c r="BW97" t="s">
        <v>330</v>
      </c>
      <c r="BX97" t="s">
        <v>4</v>
      </c>
      <c r="BY97" t="s">
        <v>12</v>
      </c>
      <c r="BZ97" t="s">
        <v>12</v>
      </c>
      <c r="CA97" t="s">
        <v>12</v>
      </c>
      <c r="CB97" t="s">
        <v>12</v>
      </c>
      <c r="CC97" t="s">
        <v>12</v>
      </c>
      <c r="CD97" t="str" cm="1">
        <f t="array" aca="1" ref="CD97" ca="1">eConcatenar(A97:CB97,"|")</f>
        <v>X5czz5FlXG7e8a6U|COM2020-2120|3|PRESIDENCIAL|TABASCO |COMALCALCO |COMALCALCO |2020-9-22|31500|X|X|200|1|x|X|x|X|X|X|X|X|X|X|X|x|X|x|SANCHEZ|CORDOVA|ELEAZAR|SOLTERO |X|X|ENTRADA A LA CANCHA|GREGOPRIO MENDEZ SEGUNDA SECCION|X|9333271948|LEVY CORDOVA JIMENEZ|BENEFICIARIO 2: JOSE ALFREDO SANCHEZ PEREZ|x|RUTA 3 L |X|LUNES |x|x|X|X|X|DOMICILIO |10200|21300|x|x|2|2021-8-16|2021-9-27|X|x|X|x|X|GREGORIO MENDEZ SEGUNDA SECCION |X|1|x|31500|x|x|x|X|X|X|x|X|CARDENAS |X|x|x|x|x</v>
      </c>
    </row>
    <row r="98" spans="1:82" x14ac:dyDescent="0.25">
      <c r="A98" t="s">
        <v>10343</v>
      </c>
      <c r="B98" t="s">
        <v>10344</v>
      </c>
      <c r="C98">
        <v>3</v>
      </c>
      <c r="D98" t="s">
        <v>463</v>
      </c>
      <c r="E98" t="s">
        <v>396</v>
      </c>
      <c r="F98" t="s">
        <v>4959</v>
      </c>
      <c r="G98" t="s">
        <v>4959</v>
      </c>
      <c r="H98" t="s">
        <v>15913</v>
      </c>
      <c r="I98">
        <v>12900</v>
      </c>
      <c r="J98" t="s">
        <v>4</v>
      </c>
      <c r="K98" s="3" t="s">
        <v>4</v>
      </c>
      <c r="L98">
        <v>200</v>
      </c>
      <c r="M98">
        <v>1</v>
      </c>
      <c r="N98" t="s">
        <v>12</v>
      </c>
      <c r="O98" t="s">
        <v>4</v>
      </c>
      <c r="P98" t="s">
        <v>12</v>
      </c>
      <c r="Q98" t="s">
        <v>4</v>
      </c>
      <c r="R98" t="s">
        <v>4</v>
      </c>
      <c r="S98" t="s">
        <v>4</v>
      </c>
      <c r="T98" t="s">
        <v>4</v>
      </c>
      <c r="U98" t="s">
        <v>4</v>
      </c>
      <c r="V98" t="s">
        <v>4</v>
      </c>
      <c r="W98" t="s">
        <v>4</v>
      </c>
      <c r="X98" t="s">
        <v>4</v>
      </c>
      <c r="Y98" t="s">
        <v>12</v>
      </c>
      <c r="Z98" t="s">
        <v>4</v>
      </c>
      <c r="AA98" t="s">
        <v>12</v>
      </c>
      <c r="AB98" t="s">
        <v>5</v>
      </c>
      <c r="AC98" t="s">
        <v>5111</v>
      </c>
      <c r="AD98" t="s">
        <v>10345</v>
      </c>
      <c r="AE98" t="s">
        <v>30</v>
      </c>
      <c r="AF98" t="s">
        <v>4</v>
      </c>
      <c r="AG98" t="s">
        <v>4</v>
      </c>
      <c r="AH98" t="s">
        <v>10346</v>
      </c>
      <c r="AI98" t="s">
        <v>10347</v>
      </c>
      <c r="AJ98" t="s">
        <v>4</v>
      </c>
      <c r="AK98">
        <v>9381589001</v>
      </c>
      <c r="AL98" t="s">
        <v>10348</v>
      </c>
      <c r="AM98" t="s">
        <v>10349</v>
      </c>
      <c r="AN98" t="s">
        <v>12</v>
      </c>
      <c r="AO98" t="s">
        <v>10091</v>
      </c>
      <c r="AP98" t="s">
        <v>4</v>
      </c>
      <c r="AQ98" t="s">
        <v>10092</v>
      </c>
      <c r="AR98" t="s">
        <v>12</v>
      </c>
      <c r="AS98" t="s">
        <v>12</v>
      </c>
      <c r="AT98" t="s">
        <v>4</v>
      </c>
      <c r="AU98" t="s">
        <v>4</v>
      </c>
      <c r="AV98" t="s">
        <v>4</v>
      </c>
      <c r="AW98" t="s">
        <v>332</v>
      </c>
      <c r="AX98">
        <v>7300</v>
      </c>
      <c r="AY98">
        <v>5600</v>
      </c>
      <c r="AZ98" t="s">
        <v>12</v>
      </c>
      <c r="BA98" t="s">
        <v>12</v>
      </c>
      <c r="BB98">
        <v>1</v>
      </c>
      <c r="BC98" t="s">
        <v>1221</v>
      </c>
      <c r="BD98" t="s">
        <v>1237</v>
      </c>
      <c r="BE98" t="s">
        <v>4</v>
      </c>
      <c r="BF98" t="s">
        <v>12</v>
      </c>
      <c r="BG98" t="s">
        <v>4</v>
      </c>
      <c r="BH98" t="s">
        <v>12</v>
      </c>
      <c r="BI98" t="s">
        <v>4</v>
      </c>
      <c r="BJ98" t="s">
        <v>10350</v>
      </c>
      <c r="BK98" t="s">
        <v>4</v>
      </c>
      <c r="BL98">
        <v>1</v>
      </c>
      <c r="BM98" t="s">
        <v>12</v>
      </c>
      <c r="BN98">
        <v>12900</v>
      </c>
      <c r="BO98" t="s">
        <v>12</v>
      </c>
      <c r="BP98" t="s">
        <v>12</v>
      </c>
      <c r="BQ98" t="s">
        <v>12</v>
      </c>
      <c r="BR98" t="s">
        <v>4</v>
      </c>
      <c r="BS98" t="s">
        <v>4</v>
      </c>
      <c r="BT98" t="s">
        <v>4</v>
      </c>
      <c r="BU98" t="s">
        <v>12</v>
      </c>
      <c r="BV98" t="s">
        <v>4</v>
      </c>
      <c r="BW98" t="s">
        <v>330</v>
      </c>
      <c r="BX98" t="s">
        <v>4</v>
      </c>
      <c r="BY98" t="s">
        <v>12</v>
      </c>
      <c r="BZ98" t="s">
        <v>12</v>
      </c>
      <c r="CA98" t="s">
        <v>12</v>
      </c>
      <c r="CB98" t="s">
        <v>12</v>
      </c>
      <c r="CC98" t="s">
        <v>12</v>
      </c>
      <c r="CD98" t="str" cm="1">
        <f t="array" aca="1" ref="CD98" ca="1">eConcatenar(A98:CB98,"|")</f>
        <v>J4MR9KZy8vd5nror|COM2020-2168|3|ECONOLINE |TABASCO |COMALCALCO |COMALCALCO |2020-9-28|12900|X|X|200|1|x|X|x|X|X|X|X|X|X|X|X|x|X|x|VENTURA|DE LOS SANTOS |ALICIA|CASADA|X|X|CALLE TECOLUTILLA PRINCIPAL|BETANIA VILLA TECOLUTILLA |X|9381589001|BERLIN SABALA|BENEFICIARIO 2: CARLOS MARIO LEYVA VENTURA|x|RUTA 3 L |X|LUNES |x|x|X|X|X|DOMICILIO |7300|5600|x|x|1|2021-8-31|2021-9-27|X|x|X|x|X|BETANIA VILLA TECOLUTILLA|X|1|x|12900|x|x|x|X|X|X|x|X|CARDENAS |X|x|x|x|x</v>
      </c>
    </row>
    <row r="99" spans="1:82" x14ac:dyDescent="0.25">
      <c r="A99" t="s">
        <v>10351</v>
      </c>
      <c r="B99" t="s">
        <v>10352</v>
      </c>
      <c r="C99">
        <v>3</v>
      </c>
      <c r="D99" t="s">
        <v>1</v>
      </c>
      <c r="E99" t="s">
        <v>396</v>
      </c>
      <c r="F99" t="s">
        <v>4959</v>
      </c>
      <c r="G99" t="s">
        <v>4959</v>
      </c>
      <c r="H99" t="s">
        <v>15891</v>
      </c>
      <c r="I99">
        <v>12900</v>
      </c>
      <c r="J99" t="s">
        <v>4</v>
      </c>
      <c r="K99" s="3" t="s">
        <v>4</v>
      </c>
      <c r="L99">
        <v>200</v>
      </c>
      <c r="M99">
        <v>1</v>
      </c>
      <c r="N99" t="s">
        <v>12</v>
      </c>
      <c r="O99" t="s">
        <v>4</v>
      </c>
      <c r="P99" t="s">
        <v>12</v>
      </c>
      <c r="Q99" t="s">
        <v>4</v>
      </c>
      <c r="R99" t="s">
        <v>4</v>
      </c>
      <c r="S99" t="s">
        <v>4</v>
      </c>
      <c r="T99" t="s">
        <v>4</v>
      </c>
      <c r="U99" t="s">
        <v>4</v>
      </c>
      <c r="V99" t="s">
        <v>4</v>
      </c>
      <c r="W99" t="s">
        <v>4</v>
      </c>
      <c r="X99" t="s">
        <v>4</v>
      </c>
      <c r="Y99" t="s">
        <v>12</v>
      </c>
      <c r="Z99" t="s">
        <v>4</v>
      </c>
      <c r="AA99" t="s">
        <v>12</v>
      </c>
      <c r="AB99" t="s">
        <v>87</v>
      </c>
      <c r="AC99" t="s">
        <v>6</v>
      </c>
      <c r="AD99" t="s">
        <v>170</v>
      </c>
      <c r="AE99" t="s">
        <v>479</v>
      </c>
      <c r="AF99" t="s">
        <v>4</v>
      </c>
      <c r="AG99" t="s">
        <v>4</v>
      </c>
      <c r="AH99" t="s">
        <v>10261</v>
      </c>
      <c r="AI99" t="s">
        <v>10353</v>
      </c>
      <c r="AJ99" t="s">
        <v>4</v>
      </c>
      <c r="AK99">
        <v>9333035270</v>
      </c>
      <c r="AL99" t="s">
        <v>10354</v>
      </c>
      <c r="AM99" t="s">
        <v>10355</v>
      </c>
      <c r="AN99" t="s">
        <v>12</v>
      </c>
      <c r="AO99" t="s">
        <v>10091</v>
      </c>
      <c r="AP99" t="s">
        <v>4</v>
      </c>
      <c r="AQ99" t="s">
        <v>10092</v>
      </c>
      <c r="AR99" t="s">
        <v>12</v>
      </c>
      <c r="AS99" t="s">
        <v>12</v>
      </c>
      <c r="AT99" t="s">
        <v>4</v>
      </c>
      <c r="AU99" t="s">
        <v>4</v>
      </c>
      <c r="AV99" t="s">
        <v>4</v>
      </c>
      <c r="AW99" t="s">
        <v>332</v>
      </c>
      <c r="AX99">
        <v>4100</v>
      </c>
      <c r="AY99">
        <v>8800</v>
      </c>
      <c r="AZ99" t="s">
        <v>12</v>
      </c>
      <c r="BA99" t="s">
        <v>12</v>
      </c>
      <c r="BB99">
        <v>1</v>
      </c>
      <c r="BC99" t="s">
        <v>9840</v>
      </c>
      <c r="BD99" t="s">
        <v>1237</v>
      </c>
      <c r="BE99" t="s">
        <v>4</v>
      </c>
      <c r="BF99" t="s">
        <v>12</v>
      </c>
      <c r="BG99" t="s">
        <v>4</v>
      </c>
      <c r="BH99" t="s">
        <v>12</v>
      </c>
      <c r="BI99" t="s">
        <v>4</v>
      </c>
      <c r="BJ99" t="s">
        <v>9868</v>
      </c>
      <c r="BK99" t="s">
        <v>4</v>
      </c>
      <c r="BL99">
        <v>1</v>
      </c>
      <c r="BM99" t="s">
        <v>12</v>
      </c>
      <c r="BN99">
        <v>12900</v>
      </c>
      <c r="BO99" t="s">
        <v>12</v>
      </c>
      <c r="BP99" t="s">
        <v>12</v>
      </c>
      <c r="BQ99" t="s">
        <v>12</v>
      </c>
      <c r="BR99" t="s">
        <v>4</v>
      </c>
      <c r="BS99" t="s">
        <v>4</v>
      </c>
      <c r="BT99" t="s">
        <v>4</v>
      </c>
      <c r="BU99" t="s">
        <v>12</v>
      </c>
      <c r="BV99" t="s">
        <v>4</v>
      </c>
      <c r="BW99" t="s">
        <v>330</v>
      </c>
      <c r="BX99" t="s">
        <v>4</v>
      </c>
      <c r="BY99" t="s">
        <v>12</v>
      </c>
      <c r="BZ99" t="s">
        <v>12</v>
      </c>
      <c r="CA99" t="s">
        <v>12</v>
      </c>
      <c r="CB99" t="s">
        <v>12</v>
      </c>
      <c r="CC99" t="s">
        <v>12</v>
      </c>
      <c r="CD99" t="str" cm="1">
        <f t="array" aca="1" ref="CD99" ca="1">eConcatenar(A99:CB99,"|")</f>
        <v>4apHKAkuyBOEpLk4|COM2020-2732|3|IMPERIAL DE LUJO|TABASCO |COMALCALCO |COMALCALCO |2020-10-30|12900|X|X|200|1|x|X|x|X|X|X|X|X|X|X|X|x|X|x|LOPEZ|DE LA CRUZ|JUAN|UNION LIBRE |X|X|CARRETERA AL CORINTO SIN NUMERO|JOSE MARIA PINO SUAREZ TERCERA SECCION|X|9333035270|ONORIO LOPEZ DOMINGUEZ|BENEFICIARIO 2: AURANIA LOPEZ DOMINGUEZ|x|RUTA 3 L |X|LUNES |x|x|X|X|X|DOMICILIO |4100|8800|x|x|1|2021-8-30|2021-9-27|X|x|X|x|X|JOSE MARIA PINO SUAREZ TERCERA SECCION |X|1|x|12900|x|x|x|X|X|X|x|X|CARDENAS |X|x|x|x|x</v>
      </c>
    </row>
    <row r="100" spans="1:82" x14ac:dyDescent="0.25">
      <c r="A100" t="s">
        <v>10356</v>
      </c>
      <c r="B100" t="s">
        <v>10357</v>
      </c>
      <c r="C100">
        <v>3</v>
      </c>
      <c r="D100" t="s">
        <v>1</v>
      </c>
      <c r="E100" t="s">
        <v>396</v>
      </c>
      <c r="F100" t="s">
        <v>4959</v>
      </c>
      <c r="G100" t="s">
        <v>4959</v>
      </c>
      <c r="H100" t="s">
        <v>15911</v>
      </c>
      <c r="I100">
        <v>12900</v>
      </c>
      <c r="J100" t="s">
        <v>4</v>
      </c>
      <c r="K100" s="3" t="s">
        <v>4</v>
      </c>
      <c r="L100">
        <v>200</v>
      </c>
      <c r="M100">
        <v>1</v>
      </c>
      <c r="N100" t="s">
        <v>12</v>
      </c>
      <c r="O100" t="s">
        <v>4</v>
      </c>
      <c r="P100" t="s">
        <v>12</v>
      </c>
      <c r="Q100" t="s">
        <v>4</v>
      </c>
      <c r="R100" t="s">
        <v>4</v>
      </c>
      <c r="S100" t="s">
        <v>4</v>
      </c>
      <c r="T100" t="s">
        <v>4</v>
      </c>
      <c r="U100" t="s">
        <v>4</v>
      </c>
      <c r="V100" t="s">
        <v>4</v>
      </c>
      <c r="W100" t="s">
        <v>4</v>
      </c>
      <c r="X100" t="s">
        <v>4</v>
      </c>
      <c r="Y100" t="s">
        <v>12</v>
      </c>
      <c r="Z100" t="s">
        <v>4</v>
      </c>
      <c r="AA100" t="s">
        <v>12</v>
      </c>
      <c r="AB100" t="s">
        <v>59</v>
      </c>
      <c r="AC100" t="s">
        <v>5507</v>
      </c>
      <c r="AD100" t="s">
        <v>5290</v>
      </c>
      <c r="AE100" t="s">
        <v>479</v>
      </c>
      <c r="AF100" t="s">
        <v>4</v>
      </c>
      <c r="AG100" t="s">
        <v>4</v>
      </c>
      <c r="AH100" t="s">
        <v>10134</v>
      </c>
      <c r="AI100" t="s">
        <v>920</v>
      </c>
      <c r="AJ100" t="s">
        <v>4</v>
      </c>
      <c r="AK100">
        <v>9331050814</v>
      </c>
      <c r="AL100" t="s">
        <v>10358</v>
      </c>
      <c r="AM100" t="s">
        <v>10359</v>
      </c>
      <c r="AN100" t="s">
        <v>12</v>
      </c>
      <c r="AO100" t="s">
        <v>10091</v>
      </c>
      <c r="AP100" t="s">
        <v>4</v>
      </c>
      <c r="AQ100" t="s">
        <v>10092</v>
      </c>
      <c r="AR100" t="s">
        <v>12</v>
      </c>
      <c r="AS100" t="s">
        <v>12</v>
      </c>
      <c r="AT100" t="s">
        <v>4</v>
      </c>
      <c r="AU100" t="s">
        <v>4</v>
      </c>
      <c r="AV100" t="s">
        <v>4</v>
      </c>
      <c r="AW100" t="s">
        <v>332</v>
      </c>
      <c r="AX100">
        <v>3700</v>
      </c>
      <c r="AY100">
        <v>9200</v>
      </c>
      <c r="AZ100" t="s">
        <v>12</v>
      </c>
      <c r="BA100" t="s">
        <v>12</v>
      </c>
      <c r="BB100">
        <v>1</v>
      </c>
      <c r="BC100" t="s">
        <v>9840</v>
      </c>
      <c r="BD100" t="s">
        <v>1237</v>
      </c>
      <c r="BE100" t="s">
        <v>4</v>
      </c>
      <c r="BF100" t="s">
        <v>12</v>
      </c>
      <c r="BG100" t="s">
        <v>4</v>
      </c>
      <c r="BH100" t="s">
        <v>12</v>
      </c>
      <c r="BI100" t="s">
        <v>4</v>
      </c>
      <c r="BJ100" t="s">
        <v>920</v>
      </c>
      <c r="BK100" t="s">
        <v>4</v>
      </c>
      <c r="BL100">
        <v>1</v>
      </c>
      <c r="BM100" t="s">
        <v>12</v>
      </c>
      <c r="BN100">
        <v>12900</v>
      </c>
      <c r="BO100" t="s">
        <v>12</v>
      </c>
      <c r="BP100" t="s">
        <v>12</v>
      </c>
      <c r="BQ100" t="s">
        <v>12</v>
      </c>
      <c r="BR100" t="s">
        <v>4</v>
      </c>
      <c r="BS100" t="s">
        <v>4</v>
      </c>
      <c r="BT100" t="s">
        <v>4</v>
      </c>
      <c r="BU100" t="s">
        <v>12</v>
      </c>
      <c r="BV100" t="s">
        <v>4</v>
      </c>
      <c r="BW100" t="s">
        <v>330</v>
      </c>
      <c r="BX100" t="s">
        <v>4</v>
      </c>
      <c r="BY100" t="s">
        <v>12</v>
      </c>
      <c r="BZ100" t="s">
        <v>12</v>
      </c>
      <c r="CA100" t="s">
        <v>12</v>
      </c>
      <c r="CB100" t="s">
        <v>12</v>
      </c>
      <c r="CC100" t="s">
        <v>12</v>
      </c>
      <c r="CD100" t="str" cm="1">
        <f t="array" aca="1" ref="CD100" ca="1">eConcatenar(A100:CB100,"|")</f>
        <v>h9veytqroLSSN4wM|COM2020-2911|3|IMPERIAL DE LUJO|TABASCO |COMALCALCO |COMALCALCO |2020-11-10|12900|X|X|200|1|x|X|x|X|X|X|X|X|X|X|X|x|X|x|GARCIA|VALDEZ|IGNACIO|UNION LIBRE |X|X|ENTRADA A LA ISLA |MIGUEL HIDALGO|X|9331050814|RAUL GARCIA CUCA|BENEFICIARIO 2: MANUELA CORDOVA RUIZ|x|RUTA 3 L |X|LUNES |x|x|X|X|X|DOMICILIO |3700|9200|x|x|1|2021-8-30|2021-9-27|X|x|X|x|X|MIGUEL HIDALGO|X|1|x|12900|x|x|x|X|X|X|x|X|CARDENAS |X|x|x|x|x</v>
      </c>
    </row>
    <row r="101" spans="1:82" x14ac:dyDescent="0.25">
      <c r="A101" t="s">
        <v>10360</v>
      </c>
      <c r="B101" t="s">
        <v>10361</v>
      </c>
      <c r="C101">
        <v>3</v>
      </c>
      <c r="D101" t="s">
        <v>1</v>
      </c>
      <c r="E101" t="s">
        <v>396</v>
      </c>
      <c r="F101" t="s">
        <v>4959</v>
      </c>
      <c r="G101" t="s">
        <v>4959</v>
      </c>
      <c r="H101" t="s">
        <v>4989</v>
      </c>
      <c r="I101">
        <v>12900</v>
      </c>
      <c r="J101" t="s">
        <v>4</v>
      </c>
      <c r="K101" s="3" t="s">
        <v>4</v>
      </c>
      <c r="L101">
        <v>200</v>
      </c>
      <c r="M101">
        <v>1</v>
      </c>
      <c r="N101" t="s">
        <v>12</v>
      </c>
      <c r="O101" t="s">
        <v>4</v>
      </c>
      <c r="P101" t="s">
        <v>12</v>
      </c>
      <c r="Q101" t="s">
        <v>4</v>
      </c>
      <c r="R101" t="s">
        <v>4</v>
      </c>
      <c r="S101" t="s">
        <v>4</v>
      </c>
      <c r="T101" t="s">
        <v>4</v>
      </c>
      <c r="U101" t="s">
        <v>4</v>
      </c>
      <c r="V101" t="s">
        <v>4</v>
      </c>
      <c r="W101" t="s">
        <v>4</v>
      </c>
      <c r="X101" t="s">
        <v>4</v>
      </c>
      <c r="Y101" t="s">
        <v>12</v>
      </c>
      <c r="Z101" t="s">
        <v>4</v>
      </c>
      <c r="AA101" t="s">
        <v>12</v>
      </c>
      <c r="AB101" t="s">
        <v>473</v>
      </c>
      <c r="AC101" t="s">
        <v>205</v>
      </c>
      <c r="AD101" t="s">
        <v>615</v>
      </c>
      <c r="AE101" t="s">
        <v>479</v>
      </c>
      <c r="AF101" t="s">
        <v>4</v>
      </c>
      <c r="AG101" t="s">
        <v>4</v>
      </c>
      <c r="AH101" t="s">
        <v>10362</v>
      </c>
      <c r="AI101" t="s">
        <v>920</v>
      </c>
      <c r="AJ101" t="s">
        <v>4</v>
      </c>
      <c r="AK101">
        <v>9333039637</v>
      </c>
      <c r="AL101" t="s">
        <v>10363</v>
      </c>
      <c r="AM101" t="s">
        <v>10364</v>
      </c>
      <c r="AN101" t="s">
        <v>12</v>
      </c>
      <c r="AO101" t="s">
        <v>10091</v>
      </c>
      <c r="AP101" t="s">
        <v>4</v>
      </c>
      <c r="AQ101" t="s">
        <v>10092</v>
      </c>
      <c r="AR101" t="s">
        <v>12</v>
      </c>
      <c r="AS101" t="s">
        <v>12</v>
      </c>
      <c r="AT101" t="s">
        <v>4</v>
      </c>
      <c r="AU101" t="s">
        <v>4</v>
      </c>
      <c r="AV101" t="s">
        <v>4</v>
      </c>
      <c r="AW101" t="s">
        <v>332</v>
      </c>
      <c r="AX101">
        <v>5900</v>
      </c>
      <c r="AY101">
        <v>7000</v>
      </c>
      <c r="AZ101" t="s">
        <v>12</v>
      </c>
      <c r="BA101" t="s">
        <v>12</v>
      </c>
      <c r="BB101">
        <v>1</v>
      </c>
      <c r="BC101" t="s">
        <v>9840</v>
      </c>
      <c r="BD101" t="s">
        <v>1237</v>
      </c>
      <c r="BE101" t="s">
        <v>4</v>
      </c>
      <c r="BF101" t="s">
        <v>12</v>
      </c>
      <c r="BG101" t="s">
        <v>4</v>
      </c>
      <c r="BH101" t="s">
        <v>12</v>
      </c>
      <c r="BI101" t="s">
        <v>4</v>
      </c>
      <c r="BJ101" t="s">
        <v>920</v>
      </c>
      <c r="BK101" t="s">
        <v>4</v>
      </c>
      <c r="BL101">
        <v>1</v>
      </c>
      <c r="BM101" t="s">
        <v>12</v>
      </c>
      <c r="BN101">
        <v>12900</v>
      </c>
      <c r="BO101" t="s">
        <v>12</v>
      </c>
      <c r="BP101" t="s">
        <v>12</v>
      </c>
      <c r="BQ101" t="s">
        <v>12</v>
      </c>
      <c r="BR101" t="s">
        <v>4</v>
      </c>
      <c r="BS101" t="s">
        <v>4</v>
      </c>
      <c r="BT101" t="s">
        <v>4</v>
      </c>
      <c r="BU101" t="s">
        <v>12</v>
      </c>
      <c r="BV101" t="s">
        <v>4</v>
      </c>
      <c r="BW101" t="s">
        <v>330</v>
      </c>
      <c r="BX101" t="s">
        <v>4</v>
      </c>
      <c r="BY101" t="s">
        <v>12</v>
      </c>
      <c r="BZ101" t="s">
        <v>12</v>
      </c>
      <c r="CA101" t="s">
        <v>12</v>
      </c>
      <c r="CB101" t="s">
        <v>12</v>
      </c>
      <c r="CC101" t="s">
        <v>12</v>
      </c>
      <c r="CD101" t="str" cm="1">
        <f t="array" aca="1" ref="CD101" ca="1">eConcatenar(A101:CB101,"|")</f>
        <v>dTeaziI2t47C8uon|COM2020-2956|3|IMPERIAL DE LUJO|TABASCO |COMALCALCO |COMALCALCO |2020-11-14|12900|X|X|200|1|x|X|x|X|X|X|X|X|X|X|X|x|X|x|PEREZ |OLAN|VERONICA|UNION LIBRE |X|X|EL CARMEN SIN NUMERO|MIGUEL HIDALGO|X|9333039637|MARIA FERNANDA DE LA CRUZ PEREZ|BENEFICIARIO 2: LANDY GABRIELA MARTIN CANCHÉ|x|RUTA 3 L |X|LUNES |x|x|X|X|X|DOMICILIO |5900|7000|x|x|1|2021-8-30|2021-9-27|X|x|X|x|X|MIGUEL HIDALGO|X|1|x|12900|x|x|x|X|X|X|x|X|CARDENAS |X|x|x|x|x</v>
      </c>
    </row>
    <row r="102" spans="1:82" x14ac:dyDescent="0.25">
      <c r="A102" t="s">
        <v>10365</v>
      </c>
      <c r="B102" t="s">
        <v>10366</v>
      </c>
      <c r="C102">
        <v>3</v>
      </c>
      <c r="D102" t="s">
        <v>1</v>
      </c>
      <c r="E102" t="s">
        <v>396</v>
      </c>
      <c r="F102" t="s">
        <v>4959</v>
      </c>
      <c r="G102" t="s">
        <v>4959</v>
      </c>
      <c r="H102" t="s">
        <v>15911</v>
      </c>
      <c r="I102">
        <v>12900</v>
      </c>
      <c r="J102" t="s">
        <v>4</v>
      </c>
      <c r="K102" s="3" t="s">
        <v>4</v>
      </c>
      <c r="L102">
        <v>200</v>
      </c>
      <c r="M102">
        <v>1</v>
      </c>
      <c r="N102" t="s">
        <v>12</v>
      </c>
      <c r="O102" t="s">
        <v>4</v>
      </c>
      <c r="P102" t="s">
        <v>12</v>
      </c>
      <c r="Q102" t="s">
        <v>4</v>
      </c>
      <c r="R102" t="s">
        <v>4</v>
      </c>
      <c r="S102" t="s">
        <v>4</v>
      </c>
      <c r="T102" t="s">
        <v>4</v>
      </c>
      <c r="U102" t="s">
        <v>4</v>
      </c>
      <c r="V102" t="s">
        <v>4</v>
      </c>
      <c r="W102" t="s">
        <v>4</v>
      </c>
      <c r="X102" t="s">
        <v>4</v>
      </c>
      <c r="Y102" t="s">
        <v>12</v>
      </c>
      <c r="Z102" t="s">
        <v>4</v>
      </c>
      <c r="AA102" t="s">
        <v>12</v>
      </c>
      <c r="AB102" t="s">
        <v>59</v>
      </c>
      <c r="AC102" t="s">
        <v>5507</v>
      </c>
      <c r="AD102" t="s">
        <v>5290</v>
      </c>
      <c r="AE102" t="s">
        <v>479</v>
      </c>
      <c r="AF102" t="s">
        <v>4</v>
      </c>
      <c r="AG102" t="s">
        <v>4</v>
      </c>
      <c r="AH102" t="s">
        <v>10134</v>
      </c>
      <c r="AI102" t="s">
        <v>920</v>
      </c>
      <c r="AJ102" t="s">
        <v>4</v>
      </c>
      <c r="AK102">
        <v>9331050814</v>
      </c>
      <c r="AL102" t="s">
        <v>10358</v>
      </c>
      <c r="AM102" t="s">
        <v>10359</v>
      </c>
      <c r="AN102" t="s">
        <v>12</v>
      </c>
      <c r="AO102" t="s">
        <v>10091</v>
      </c>
      <c r="AP102" t="s">
        <v>4</v>
      </c>
      <c r="AQ102" t="s">
        <v>10092</v>
      </c>
      <c r="AR102" t="s">
        <v>12</v>
      </c>
      <c r="AS102" t="s">
        <v>12</v>
      </c>
      <c r="AT102" t="s">
        <v>4</v>
      </c>
      <c r="AU102" t="s">
        <v>4</v>
      </c>
      <c r="AV102" t="s">
        <v>4</v>
      </c>
      <c r="AW102" t="s">
        <v>332</v>
      </c>
      <c r="AX102">
        <v>3500</v>
      </c>
      <c r="AY102">
        <v>9400</v>
      </c>
      <c r="AZ102" t="s">
        <v>12</v>
      </c>
      <c r="BA102" t="s">
        <v>12</v>
      </c>
      <c r="BB102">
        <v>1</v>
      </c>
      <c r="BC102" t="s">
        <v>9840</v>
      </c>
      <c r="BD102" t="s">
        <v>1237</v>
      </c>
      <c r="BE102" t="s">
        <v>4</v>
      </c>
      <c r="BF102" t="s">
        <v>12</v>
      </c>
      <c r="BG102" t="s">
        <v>4</v>
      </c>
      <c r="BH102" t="s">
        <v>12</v>
      </c>
      <c r="BI102" t="s">
        <v>4</v>
      </c>
      <c r="BJ102" t="s">
        <v>920</v>
      </c>
      <c r="BK102" t="s">
        <v>4</v>
      </c>
      <c r="BL102">
        <v>1</v>
      </c>
      <c r="BM102" t="s">
        <v>12</v>
      </c>
      <c r="BN102">
        <v>12900</v>
      </c>
      <c r="BO102" t="s">
        <v>12</v>
      </c>
      <c r="BP102" t="s">
        <v>12</v>
      </c>
      <c r="BQ102" t="s">
        <v>12</v>
      </c>
      <c r="BR102" t="s">
        <v>4</v>
      </c>
      <c r="BS102" t="s">
        <v>4</v>
      </c>
      <c r="BT102" t="s">
        <v>4</v>
      </c>
      <c r="BU102" t="s">
        <v>12</v>
      </c>
      <c r="BV102" t="s">
        <v>4</v>
      </c>
      <c r="BW102" t="s">
        <v>330</v>
      </c>
      <c r="BX102" t="s">
        <v>4</v>
      </c>
      <c r="BY102" t="s">
        <v>12</v>
      </c>
      <c r="BZ102" t="s">
        <v>12</v>
      </c>
      <c r="CA102" t="s">
        <v>12</v>
      </c>
      <c r="CB102" t="s">
        <v>12</v>
      </c>
      <c r="CC102" t="s">
        <v>12</v>
      </c>
      <c r="CD102" t="str" cm="1">
        <f t="array" aca="1" ref="CD102" ca="1">eConcatenar(A102:CB102,"|")</f>
        <v>JukNpfEm4ZIakypL|COM2020-2912|3|IMPERIAL DE LUJO|TABASCO |COMALCALCO |COMALCALCO |2020-11-10|12900|X|X|200|1|x|X|x|X|X|X|X|X|X|X|X|x|X|x|GARCIA|VALDEZ|IGNACIO|UNION LIBRE |X|X|ENTRADA A LA ISLA |MIGUEL HIDALGO|X|9331050814|RAUL GARCIA CUCA|BENEFICIARIO 2: MANUELA CORDOVA RUIZ|x|RUTA 3 L |X|LUNES |x|x|X|X|X|DOMICILIO |3500|9400|x|x|1|2021-8-30|2021-9-27|X|x|X|x|X|MIGUEL HIDALGO|X|1|x|12900|x|x|x|X|X|X|x|X|CARDENAS |X|x|x|x|x</v>
      </c>
    </row>
    <row r="103" spans="1:82" x14ac:dyDescent="0.25">
      <c r="A103" t="s">
        <v>10367</v>
      </c>
      <c r="B103" t="s">
        <v>10368</v>
      </c>
      <c r="C103">
        <v>3</v>
      </c>
      <c r="D103" t="s">
        <v>1</v>
      </c>
      <c r="E103" t="s">
        <v>396</v>
      </c>
      <c r="F103" t="s">
        <v>4959</v>
      </c>
      <c r="G103" t="s">
        <v>4959</v>
      </c>
      <c r="H103" t="s">
        <v>15881</v>
      </c>
      <c r="I103">
        <v>12900</v>
      </c>
      <c r="J103" t="s">
        <v>4</v>
      </c>
      <c r="K103" s="3" t="s">
        <v>4</v>
      </c>
      <c r="L103">
        <v>400</v>
      </c>
      <c r="M103">
        <v>2</v>
      </c>
      <c r="N103" t="s">
        <v>12</v>
      </c>
      <c r="O103" t="s">
        <v>4</v>
      </c>
      <c r="P103" t="s">
        <v>12</v>
      </c>
      <c r="Q103" t="s">
        <v>4</v>
      </c>
      <c r="R103" t="s">
        <v>4</v>
      </c>
      <c r="S103" t="s">
        <v>4</v>
      </c>
      <c r="T103" t="s">
        <v>4</v>
      </c>
      <c r="U103" t="s">
        <v>4</v>
      </c>
      <c r="V103" t="s">
        <v>4</v>
      </c>
      <c r="W103" t="s">
        <v>4</v>
      </c>
      <c r="X103" t="s">
        <v>4</v>
      </c>
      <c r="Y103" t="s">
        <v>12</v>
      </c>
      <c r="Z103" t="s">
        <v>4</v>
      </c>
      <c r="AA103" t="s">
        <v>12</v>
      </c>
      <c r="AB103" t="s">
        <v>6</v>
      </c>
      <c r="AC103" t="s">
        <v>5111</v>
      </c>
      <c r="AD103" t="s">
        <v>4836</v>
      </c>
      <c r="AE103" t="s">
        <v>214</v>
      </c>
      <c r="AF103" t="s">
        <v>4</v>
      </c>
      <c r="AG103" t="s">
        <v>4</v>
      </c>
      <c r="AH103" t="s">
        <v>10369</v>
      </c>
      <c r="AI103" t="s">
        <v>2174</v>
      </c>
      <c r="AJ103" t="s">
        <v>4</v>
      </c>
      <c r="AK103">
        <v>9331596547</v>
      </c>
      <c r="AL103" t="s">
        <v>10370</v>
      </c>
      <c r="AM103" t="s">
        <v>10371</v>
      </c>
      <c r="AN103" t="s">
        <v>12</v>
      </c>
      <c r="AO103" t="s">
        <v>10091</v>
      </c>
      <c r="AP103" t="s">
        <v>4</v>
      </c>
      <c r="AQ103" t="s">
        <v>10092</v>
      </c>
      <c r="AR103" t="s">
        <v>12</v>
      </c>
      <c r="AS103" t="s">
        <v>12</v>
      </c>
      <c r="AT103" t="s">
        <v>4</v>
      </c>
      <c r="AU103" t="s">
        <v>4</v>
      </c>
      <c r="AV103" t="s">
        <v>4</v>
      </c>
      <c r="AW103" t="s">
        <v>332</v>
      </c>
      <c r="AX103">
        <v>4300</v>
      </c>
      <c r="AY103">
        <v>8600</v>
      </c>
      <c r="AZ103" t="s">
        <v>12</v>
      </c>
      <c r="BA103" t="s">
        <v>12</v>
      </c>
      <c r="BB103" t="s">
        <v>4</v>
      </c>
      <c r="BC103" t="s">
        <v>1171</v>
      </c>
      <c r="BD103" t="s">
        <v>10372</v>
      </c>
      <c r="BE103" t="s">
        <v>4</v>
      </c>
      <c r="BF103" t="s">
        <v>12</v>
      </c>
      <c r="BG103" t="s">
        <v>4</v>
      </c>
      <c r="BH103" t="s">
        <v>12</v>
      </c>
      <c r="BI103" t="s">
        <v>4</v>
      </c>
      <c r="BJ103" t="s">
        <v>2174</v>
      </c>
      <c r="BK103" t="s">
        <v>4</v>
      </c>
      <c r="BL103">
        <v>1</v>
      </c>
      <c r="BM103" t="s">
        <v>12</v>
      </c>
      <c r="BN103">
        <v>12900</v>
      </c>
      <c r="BO103" t="s">
        <v>12</v>
      </c>
      <c r="BP103" t="s">
        <v>12</v>
      </c>
      <c r="BQ103" t="s">
        <v>12</v>
      </c>
      <c r="BR103" t="s">
        <v>4</v>
      </c>
      <c r="BS103" t="s">
        <v>4</v>
      </c>
      <c r="BT103" t="s">
        <v>4</v>
      </c>
      <c r="BU103" t="s">
        <v>12</v>
      </c>
      <c r="BV103" t="s">
        <v>4</v>
      </c>
      <c r="BW103" t="s">
        <v>330</v>
      </c>
      <c r="BX103" t="s">
        <v>4</v>
      </c>
      <c r="BY103" t="s">
        <v>12</v>
      </c>
      <c r="BZ103" t="s">
        <v>12</v>
      </c>
      <c r="CA103" t="s">
        <v>12</v>
      </c>
      <c r="CB103" t="s">
        <v>12</v>
      </c>
      <c r="CC103" t="s">
        <v>12</v>
      </c>
      <c r="CD103" t="str" cm="1">
        <f t="array" aca="1" ref="CD103" ca="1">eConcatenar(A103:CB103,"|")</f>
        <v>13JVLlPd50TgUTUn|COM2020-2193|3|IMPERIAL DE LUJO|TABASCO |COMALCALCO |COMALCALCO |2020-9-29|12900|X|X|400|2|x|X|x|X|X|X|X|X|X|X|X|x|X|x|DE LA CRUZ|DE LOS SANTOS |JESUS|CASADO |X|X|CALLE SANCHEMILIANO ZAPATA NUMERO 20 |VILLA TECOLUTILLA|X|9331596547|PABLO DE LA CRUZ GONZALEZ|BENEFICIARIO 2: ASUNCION DE LA CRUZ GONZALEZ|x|RUTA 3 L |X|LUNES |x|x|X|X|X|DOMICILIO |4300|8600|x|x|X|2021-9-7|2021-10-04|X|x|X|x|X|VILLA TECOLUTILLA|X|1|x|12900|x|x|x|X|X|X|x|X|CARDENAS |X|x|x|x|x</v>
      </c>
    </row>
    <row r="104" spans="1:82" x14ac:dyDescent="0.25">
      <c r="A104" t="s">
        <v>10373</v>
      </c>
      <c r="B104" t="s">
        <v>10374</v>
      </c>
      <c r="C104">
        <v>3</v>
      </c>
      <c r="D104" t="s">
        <v>463</v>
      </c>
      <c r="E104" t="s">
        <v>396</v>
      </c>
      <c r="F104" t="s">
        <v>4959</v>
      </c>
      <c r="G104" t="s">
        <v>4959</v>
      </c>
      <c r="H104" t="s">
        <v>15914</v>
      </c>
      <c r="I104">
        <v>12900</v>
      </c>
      <c r="J104" t="s">
        <v>4</v>
      </c>
      <c r="K104" s="3" t="s">
        <v>4</v>
      </c>
      <c r="L104">
        <v>400</v>
      </c>
      <c r="M104">
        <v>2</v>
      </c>
      <c r="N104" t="s">
        <v>12</v>
      </c>
      <c r="O104" t="s">
        <v>4</v>
      </c>
      <c r="P104" t="s">
        <v>12</v>
      </c>
      <c r="Q104" t="s">
        <v>4</v>
      </c>
      <c r="R104" t="s">
        <v>4</v>
      </c>
      <c r="S104" t="s">
        <v>4</v>
      </c>
      <c r="T104" t="s">
        <v>4</v>
      </c>
      <c r="U104" t="s">
        <v>4</v>
      </c>
      <c r="V104" t="s">
        <v>4</v>
      </c>
      <c r="W104" t="s">
        <v>4</v>
      </c>
      <c r="X104" t="s">
        <v>4</v>
      </c>
      <c r="Y104" t="s">
        <v>12</v>
      </c>
      <c r="Z104" t="s">
        <v>4</v>
      </c>
      <c r="AA104" t="s">
        <v>12</v>
      </c>
      <c r="AB104" t="s">
        <v>6</v>
      </c>
      <c r="AC104" t="s">
        <v>322</v>
      </c>
      <c r="AD104" t="s">
        <v>10375</v>
      </c>
      <c r="AE104" t="s">
        <v>5489</v>
      </c>
      <c r="AF104" t="s">
        <v>4</v>
      </c>
      <c r="AG104" t="s">
        <v>4</v>
      </c>
      <c r="AH104" t="s">
        <v>5037</v>
      </c>
      <c r="AI104" t="s">
        <v>4820</v>
      </c>
      <c r="AJ104" t="s">
        <v>4</v>
      </c>
      <c r="AK104">
        <v>9331551964</v>
      </c>
      <c r="AL104" t="s">
        <v>10376</v>
      </c>
      <c r="AM104" t="s">
        <v>10377</v>
      </c>
      <c r="AN104" t="s">
        <v>12</v>
      </c>
      <c r="AO104" t="s">
        <v>10091</v>
      </c>
      <c r="AP104" t="s">
        <v>4</v>
      </c>
      <c r="AQ104" t="s">
        <v>10092</v>
      </c>
      <c r="AR104" t="s">
        <v>12</v>
      </c>
      <c r="AS104" t="s">
        <v>12</v>
      </c>
      <c r="AT104" t="s">
        <v>4</v>
      </c>
      <c r="AU104" t="s">
        <v>4</v>
      </c>
      <c r="AV104" t="s">
        <v>4</v>
      </c>
      <c r="AW104" t="s">
        <v>332</v>
      </c>
      <c r="AX104">
        <v>3800</v>
      </c>
      <c r="AY104">
        <v>9100</v>
      </c>
      <c r="AZ104" t="s">
        <v>12</v>
      </c>
      <c r="BA104" t="s">
        <v>12</v>
      </c>
      <c r="BB104" t="s">
        <v>4</v>
      </c>
      <c r="BC104" t="s">
        <v>1219</v>
      </c>
      <c r="BD104" t="s">
        <v>10372</v>
      </c>
      <c r="BE104" t="s">
        <v>4</v>
      </c>
      <c r="BF104" t="s">
        <v>12</v>
      </c>
      <c r="BG104" t="s">
        <v>4</v>
      </c>
      <c r="BH104" t="s">
        <v>12</v>
      </c>
      <c r="BI104" t="s">
        <v>4</v>
      </c>
      <c r="BJ104" t="s">
        <v>4820</v>
      </c>
      <c r="BK104" t="s">
        <v>4</v>
      </c>
      <c r="BL104">
        <v>1</v>
      </c>
      <c r="BM104" t="s">
        <v>12</v>
      </c>
      <c r="BN104">
        <v>12900</v>
      </c>
      <c r="BO104" t="s">
        <v>12</v>
      </c>
      <c r="BP104" t="s">
        <v>12</v>
      </c>
      <c r="BQ104" t="s">
        <v>12</v>
      </c>
      <c r="BR104" t="s">
        <v>4</v>
      </c>
      <c r="BS104" t="s">
        <v>4</v>
      </c>
      <c r="BT104" t="s">
        <v>4</v>
      </c>
      <c r="BU104" t="s">
        <v>12</v>
      </c>
      <c r="BV104" t="s">
        <v>4</v>
      </c>
      <c r="BW104" t="s">
        <v>330</v>
      </c>
      <c r="BX104" t="s">
        <v>4</v>
      </c>
      <c r="BY104" t="s">
        <v>12</v>
      </c>
      <c r="BZ104" t="s">
        <v>12</v>
      </c>
      <c r="CA104" t="s">
        <v>12</v>
      </c>
      <c r="CB104" t="s">
        <v>12</v>
      </c>
      <c r="CC104" t="s">
        <v>12</v>
      </c>
      <c r="CD104" t="str" cm="1">
        <f t="array" aca="1" ref="CD104" ca="1">eConcatenar(A104:CB104,"|")</f>
        <v>1WIqiBGadq52t0ND|COM2020-2107|3|ECONOLINE |TABASCO |COMALCALCO |COMALCALCO |2020-9-18|12900|X|X|400|2|x|X|x|X|X|X|X|X|X|X|X|x|X|x|DE LA CRUZ|ARIAS|AURA PATRICIA|MADRE SOLTERA|X|X|CARRETERA A TECOLUTILLA|REYES HERNANDEZ PRIMERA SECCION|X|9331551964|YULIANA DE LA CRUZ ARIAS|BENEFICIARIO 2: YESICA PADRON DE LA CRUZ|x|RUTA 3 L |X|LUNES |x|x|X|X|X|DOMICILIO |3800|9100|x|x|X|2021-9-6|2021-10-04|X|x|X|x|X|REYES HERNANDEZ PRIMERA SECCION|X|1|x|12900|x|x|x|X|X|X|x|X|CARDENAS |X|x|x|x|x</v>
      </c>
    </row>
    <row r="105" spans="1:82" x14ac:dyDescent="0.25">
      <c r="A105" t="s">
        <v>10378</v>
      </c>
      <c r="B105" t="s">
        <v>10379</v>
      </c>
      <c r="C105">
        <v>3</v>
      </c>
      <c r="D105" t="s">
        <v>413</v>
      </c>
      <c r="E105" t="s">
        <v>396</v>
      </c>
      <c r="F105" t="s">
        <v>4959</v>
      </c>
      <c r="G105" t="s">
        <v>4959</v>
      </c>
      <c r="H105" t="s">
        <v>15883</v>
      </c>
      <c r="I105">
        <v>14800</v>
      </c>
      <c r="J105" t="s">
        <v>4</v>
      </c>
      <c r="K105" s="3" t="s">
        <v>4</v>
      </c>
      <c r="L105">
        <v>400</v>
      </c>
      <c r="M105">
        <v>2</v>
      </c>
      <c r="N105" t="s">
        <v>12</v>
      </c>
      <c r="O105" t="s">
        <v>4</v>
      </c>
      <c r="P105" t="s">
        <v>12</v>
      </c>
      <c r="Q105" t="s">
        <v>4</v>
      </c>
      <c r="R105" t="s">
        <v>4</v>
      </c>
      <c r="S105" t="s">
        <v>4</v>
      </c>
      <c r="T105" t="s">
        <v>4</v>
      </c>
      <c r="U105" t="s">
        <v>4</v>
      </c>
      <c r="V105" t="s">
        <v>4</v>
      </c>
      <c r="W105" t="s">
        <v>4</v>
      </c>
      <c r="X105" t="s">
        <v>4</v>
      </c>
      <c r="Y105" t="s">
        <v>12</v>
      </c>
      <c r="Z105" t="s">
        <v>4</v>
      </c>
      <c r="AA105" t="s">
        <v>12</v>
      </c>
      <c r="AB105" t="s">
        <v>49</v>
      </c>
      <c r="AC105" t="s">
        <v>558</v>
      </c>
      <c r="AD105" t="s">
        <v>10380</v>
      </c>
      <c r="AE105" t="s">
        <v>30</v>
      </c>
      <c r="AF105" t="s">
        <v>4</v>
      </c>
      <c r="AG105" t="s">
        <v>4</v>
      </c>
      <c r="AH105" t="s">
        <v>10381</v>
      </c>
      <c r="AI105" t="s">
        <v>873</v>
      </c>
      <c r="AJ105" t="s">
        <v>4</v>
      </c>
      <c r="AK105">
        <v>9333252507</v>
      </c>
      <c r="AL105" t="s">
        <v>10382</v>
      </c>
      <c r="AM105" t="s">
        <v>10383</v>
      </c>
      <c r="AN105" t="s">
        <v>12</v>
      </c>
      <c r="AO105" t="s">
        <v>10091</v>
      </c>
      <c r="AP105" t="s">
        <v>4</v>
      </c>
      <c r="AQ105" t="s">
        <v>10092</v>
      </c>
      <c r="AR105" t="s">
        <v>12</v>
      </c>
      <c r="AS105" t="s">
        <v>12</v>
      </c>
      <c r="AT105" t="s">
        <v>4</v>
      </c>
      <c r="AU105" t="s">
        <v>4</v>
      </c>
      <c r="AV105" t="s">
        <v>4</v>
      </c>
      <c r="AW105" t="s">
        <v>332</v>
      </c>
      <c r="AX105">
        <v>3300</v>
      </c>
      <c r="AY105">
        <v>11500</v>
      </c>
      <c r="AZ105" t="s">
        <v>12</v>
      </c>
      <c r="BA105" t="s">
        <v>12</v>
      </c>
      <c r="BB105" t="s">
        <v>4</v>
      </c>
      <c r="BC105" t="s">
        <v>1171</v>
      </c>
      <c r="BD105" t="s">
        <v>10372</v>
      </c>
      <c r="BE105" t="s">
        <v>4</v>
      </c>
      <c r="BF105" t="s">
        <v>12</v>
      </c>
      <c r="BG105" t="s">
        <v>4</v>
      </c>
      <c r="BH105" t="s">
        <v>12</v>
      </c>
      <c r="BI105" t="s">
        <v>4</v>
      </c>
      <c r="BJ105" t="s">
        <v>873</v>
      </c>
      <c r="BK105" t="s">
        <v>4</v>
      </c>
      <c r="BL105">
        <v>1</v>
      </c>
      <c r="BM105" t="s">
        <v>12</v>
      </c>
      <c r="BN105">
        <v>14800</v>
      </c>
      <c r="BO105" t="s">
        <v>12</v>
      </c>
      <c r="BP105" t="s">
        <v>12</v>
      </c>
      <c r="BQ105" t="s">
        <v>12</v>
      </c>
      <c r="BR105" t="s">
        <v>4</v>
      </c>
      <c r="BS105" t="s">
        <v>4</v>
      </c>
      <c r="BT105" t="s">
        <v>4</v>
      </c>
      <c r="BU105" t="s">
        <v>12</v>
      </c>
      <c r="BV105" t="s">
        <v>4</v>
      </c>
      <c r="BW105" t="s">
        <v>330</v>
      </c>
      <c r="BX105" t="s">
        <v>4</v>
      </c>
      <c r="BY105" t="s">
        <v>12</v>
      </c>
      <c r="BZ105" t="s">
        <v>12</v>
      </c>
      <c r="CA105" t="s">
        <v>12</v>
      </c>
      <c r="CB105" t="s">
        <v>12</v>
      </c>
      <c r="CC105" t="s">
        <v>12</v>
      </c>
      <c r="CD105" t="str" cm="1">
        <f t="array" aca="1" ref="CD105" ca="1">eConcatenar(A105:CB105,"|")</f>
        <v>loE2MM84Fst21cIc|COM2021-1332|3|MEMORIAL |TABASCO |COMALCALCO |COMALCALCO |2021-4-08|14800|X|X|400|2|x|X|x|X|X|X|X|X|X|X|X|x|X|x|SANCHEZ|ALCUDIA|SEFORA|CASADA|X|X|CALLE IGNACIO ZARAGOZA SIN NUMERO|TECOLUTILLA|X|9333252507|ABRAHAN LAZARO SANCHEZ|BENEFICIARIO 2: FAUSTO HERNANDEZ IZQUIERDO|x|RUTA 3 L |X|LUNES |x|x|X|X|X|DOMICILIO |3300|11500|x|x|X|2021-9-7|2021-10-04|X|x|X|x|X|TECOLUTILLA|X|1|x|14800|x|x|x|X|X|X|x|X|CARDENAS |X|x|x|x|x</v>
      </c>
    </row>
    <row r="106" spans="1:82" x14ac:dyDescent="0.25">
      <c r="A106" t="s">
        <v>10384</v>
      </c>
      <c r="B106" t="s">
        <v>10385</v>
      </c>
      <c r="C106">
        <v>3</v>
      </c>
      <c r="D106" t="s">
        <v>1</v>
      </c>
      <c r="E106" t="s">
        <v>396</v>
      </c>
      <c r="F106" t="s">
        <v>4959</v>
      </c>
      <c r="G106" t="s">
        <v>4959</v>
      </c>
      <c r="H106" t="s">
        <v>15890</v>
      </c>
      <c r="I106">
        <v>12900</v>
      </c>
      <c r="J106" t="s">
        <v>4</v>
      </c>
      <c r="K106" s="3" t="s">
        <v>4</v>
      </c>
      <c r="L106">
        <v>400</v>
      </c>
      <c r="M106">
        <v>2</v>
      </c>
      <c r="N106" t="s">
        <v>12</v>
      </c>
      <c r="O106" t="s">
        <v>4</v>
      </c>
      <c r="P106" t="s">
        <v>12</v>
      </c>
      <c r="Q106" t="s">
        <v>4</v>
      </c>
      <c r="R106" t="s">
        <v>4</v>
      </c>
      <c r="S106" t="s">
        <v>4</v>
      </c>
      <c r="T106" t="s">
        <v>4</v>
      </c>
      <c r="U106" t="s">
        <v>4</v>
      </c>
      <c r="V106" t="s">
        <v>4</v>
      </c>
      <c r="W106" t="s">
        <v>4</v>
      </c>
      <c r="X106" t="s">
        <v>4</v>
      </c>
      <c r="Y106" t="s">
        <v>12</v>
      </c>
      <c r="Z106" t="s">
        <v>4</v>
      </c>
      <c r="AA106" t="s">
        <v>12</v>
      </c>
      <c r="AB106" t="s">
        <v>226</v>
      </c>
      <c r="AC106" t="s">
        <v>10386</v>
      </c>
      <c r="AD106" t="s">
        <v>10387</v>
      </c>
      <c r="AE106" t="s">
        <v>214</v>
      </c>
      <c r="AF106" t="s">
        <v>4</v>
      </c>
      <c r="AG106" t="s">
        <v>4</v>
      </c>
      <c r="AH106" t="s">
        <v>10388</v>
      </c>
      <c r="AI106" t="s">
        <v>10389</v>
      </c>
      <c r="AJ106" t="s">
        <v>4</v>
      </c>
      <c r="AK106">
        <v>9331603784</v>
      </c>
      <c r="AL106" t="s">
        <v>10390</v>
      </c>
      <c r="AM106" t="s">
        <v>10391</v>
      </c>
      <c r="AN106" t="s">
        <v>12</v>
      </c>
      <c r="AO106" t="s">
        <v>10091</v>
      </c>
      <c r="AP106" t="s">
        <v>4</v>
      </c>
      <c r="AQ106" t="s">
        <v>10092</v>
      </c>
      <c r="AR106" t="s">
        <v>12</v>
      </c>
      <c r="AS106" t="s">
        <v>12</v>
      </c>
      <c r="AT106" t="s">
        <v>4</v>
      </c>
      <c r="AU106" t="s">
        <v>4</v>
      </c>
      <c r="AV106" t="s">
        <v>4</v>
      </c>
      <c r="AW106" t="s">
        <v>332</v>
      </c>
      <c r="AX106">
        <v>4200</v>
      </c>
      <c r="AY106">
        <v>8700</v>
      </c>
      <c r="AZ106" t="s">
        <v>12</v>
      </c>
      <c r="BA106" t="s">
        <v>12</v>
      </c>
      <c r="BB106" t="s">
        <v>4</v>
      </c>
      <c r="BC106" t="s">
        <v>1219</v>
      </c>
      <c r="BD106" t="s">
        <v>10372</v>
      </c>
      <c r="BE106" t="s">
        <v>4</v>
      </c>
      <c r="BF106" t="s">
        <v>12</v>
      </c>
      <c r="BG106" t="s">
        <v>4</v>
      </c>
      <c r="BH106" t="s">
        <v>12</v>
      </c>
      <c r="BI106" t="s">
        <v>4</v>
      </c>
      <c r="BJ106" t="s">
        <v>10392</v>
      </c>
      <c r="BK106" t="s">
        <v>4</v>
      </c>
      <c r="BL106">
        <v>1</v>
      </c>
      <c r="BM106" t="s">
        <v>12</v>
      </c>
      <c r="BN106">
        <v>12900</v>
      </c>
      <c r="BO106" t="s">
        <v>12</v>
      </c>
      <c r="BP106" t="s">
        <v>12</v>
      </c>
      <c r="BQ106" t="s">
        <v>12</v>
      </c>
      <c r="BR106" t="s">
        <v>4</v>
      </c>
      <c r="BS106" t="s">
        <v>4</v>
      </c>
      <c r="BT106" t="s">
        <v>4</v>
      </c>
      <c r="BU106" t="s">
        <v>12</v>
      </c>
      <c r="BV106" t="s">
        <v>4</v>
      </c>
      <c r="BW106" t="s">
        <v>330</v>
      </c>
      <c r="BX106" t="s">
        <v>4</v>
      </c>
      <c r="BY106" t="s">
        <v>12</v>
      </c>
      <c r="BZ106" t="s">
        <v>12</v>
      </c>
      <c r="CA106" t="s">
        <v>12</v>
      </c>
      <c r="CB106" t="s">
        <v>12</v>
      </c>
      <c r="CC106" t="s">
        <v>12</v>
      </c>
      <c r="CD106" t="str" cm="1">
        <f t="array" aca="1" ref="CD106" ca="1">eConcatenar(A106:CB106,"|")</f>
        <v>jKWAyNnNqiOyREaR|COM2020-2765|3|IMPERIAL DE LUJO|TABASCO |COMALCALCO |COMALCALCO |2020-11-05|12900|X|X|400|2|x|X|x|X|X|X|X|X|X|X|X|x|X|x|ALVAREZ|RUIZ|NICOLAS|CASADO |X|X|CALLE CEDRO ESQUINA TUKUY|VILLAS DEL ORIENTE |X|9331603784|LUCIA HERNANDEZ GONZALEZ |BENEFICIARIO 2: LUIS ANGEL ALVAREZ HERNANDEZ|x|RUTA 3 L |X|LUNES |x|x|X|X|X|DOMICILIO |4200|8700|x|x|X|2021-9-6|2021-10-04|X|x|X|x|X|VILLA DEL ORIENTE |X|1|x|12900|x|x|x|X|X|X|x|X|CARDENAS |X|x|x|x|x</v>
      </c>
    </row>
    <row r="107" spans="1:82" x14ac:dyDescent="0.25">
      <c r="A107" t="s">
        <v>10393</v>
      </c>
      <c r="B107" t="s">
        <v>10394</v>
      </c>
      <c r="C107">
        <v>3</v>
      </c>
      <c r="D107" t="s">
        <v>69</v>
      </c>
      <c r="E107" t="s">
        <v>2</v>
      </c>
      <c r="F107" t="s">
        <v>775</v>
      </c>
      <c r="G107" t="s">
        <v>775</v>
      </c>
      <c r="H107" t="s">
        <v>5304</v>
      </c>
      <c r="I107">
        <v>14800</v>
      </c>
      <c r="J107" t="s">
        <v>4</v>
      </c>
      <c r="K107" t="s">
        <v>4</v>
      </c>
      <c r="L107">
        <v>100</v>
      </c>
      <c r="M107">
        <v>1</v>
      </c>
      <c r="N107" t="s">
        <v>12</v>
      </c>
      <c r="O107" t="s">
        <v>4</v>
      </c>
      <c r="P107" t="s">
        <v>12</v>
      </c>
      <c r="Q107" t="s">
        <v>4</v>
      </c>
      <c r="R107" t="s">
        <v>4</v>
      </c>
      <c r="S107" t="s">
        <v>4</v>
      </c>
      <c r="T107" t="s">
        <v>4</v>
      </c>
      <c r="U107" t="s">
        <v>4</v>
      </c>
      <c r="V107" t="s">
        <v>4</v>
      </c>
      <c r="W107" t="s">
        <v>4</v>
      </c>
      <c r="X107" t="s">
        <v>4</v>
      </c>
      <c r="Y107" t="s">
        <v>12</v>
      </c>
      <c r="Z107" t="s">
        <v>4</v>
      </c>
      <c r="AA107" t="s">
        <v>12</v>
      </c>
      <c r="AB107" t="s">
        <v>592</v>
      </c>
      <c r="AC107" t="s">
        <v>757</v>
      </c>
      <c r="AD107" t="s">
        <v>9844</v>
      </c>
      <c r="AE107" t="s">
        <v>30</v>
      </c>
      <c r="AF107" t="s">
        <v>4</v>
      </c>
      <c r="AG107" t="s">
        <v>4</v>
      </c>
      <c r="AH107" t="s">
        <v>1010</v>
      </c>
      <c r="AI107" t="s">
        <v>10395</v>
      </c>
      <c r="AJ107" t="s">
        <v>4</v>
      </c>
      <c r="AK107">
        <v>9331246103</v>
      </c>
      <c r="AL107" t="s">
        <v>10396</v>
      </c>
      <c r="AM107" t="s">
        <v>10397</v>
      </c>
      <c r="AN107" t="s">
        <v>12</v>
      </c>
      <c r="AO107" t="s">
        <v>10091</v>
      </c>
      <c r="AP107" t="s">
        <v>4</v>
      </c>
      <c r="AQ107" t="s">
        <v>10</v>
      </c>
      <c r="AR107" t="s">
        <v>12</v>
      </c>
      <c r="AS107" t="s">
        <v>12</v>
      </c>
      <c r="AT107" t="s">
        <v>4</v>
      </c>
      <c r="AU107" t="s">
        <v>4</v>
      </c>
      <c r="AV107" t="s">
        <v>4</v>
      </c>
      <c r="AW107" t="s">
        <v>332</v>
      </c>
      <c r="AX107">
        <v>300</v>
      </c>
      <c r="AY107">
        <v>14500</v>
      </c>
      <c r="AZ107" t="s">
        <v>12</v>
      </c>
      <c r="BA107" t="s">
        <v>12</v>
      </c>
      <c r="BB107" t="s">
        <v>4</v>
      </c>
      <c r="BC107" t="s">
        <v>1219</v>
      </c>
      <c r="BD107" t="s">
        <v>1232</v>
      </c>
      <c r="BE107" t="s">
        <v>4</v>
      </c>
      <c r="BF107" t="s">
        <v>12</v>
      </c>
      <c r="BG107" t="s">
        <v>4</v>
      </c>
      <c r="BH107" t="s">
        <v>12</v>
      </c>
      <c r="BI107" t="s">
        <v>12</v>
      </c>
      <c r="BJ107" t="s">
        <v>4951</v>
      </c>
      <c r="BK107" t="s">
        <v>4</v>
      </c>
      <c r="BL107">
        <v>1</v>
      </c>
      <c r="BM107" t="s">
        <v>12</v>
      </c>
      <c r="BN107">
        <v>14800</v>
      </c>
      <c r="BO107" t="s">
        <v>12</v>
      </c>
      <c r="BP107" t="s">
        <v>12</v>
      </c>
      <c r="BQ107" t="s">
        <v>12</v>
      </c>
      <c r="BR107" t="s">
        <v>4</v>
      </c>
      <c r="BS107" t="s">
        <v>4</v>
      </c>
      <c r="BT107" t="s">
        <v>4</v>
      </c>
      <c r="BU107" t="s">
        <v>12</v>
      </c>
      <c r="BV107" t="s">
        <v>4</v>
      </c>
      <c r="BW107" t="s">
        <v>330</v>
      </c>
      <c r="BX107" t="s">
        <v>4</v>
      </c>
      <c r="BY107" t="s">
        <v>12</v>
      </c>
      <c r="BZ107" t="s">
        <v>12</v>
      </c>
      <c r="CA107" t="s">
        <v>12</v>
      </c>
      <c r="CB107" t="s">
        <v>12</v>
      </c>
      <c r="CC107" t="s">
        <v>12</v>
      </c>
      <c r="CD107" t="str" cm="1">
        <f t="array" aca="1" ref="CD107" ca="1">eConcatenar(A107:CB107,"|")</f>
        <v>IYu16qGHAs81yiZu|COM2021-2736|3|MEMORIAL|TABASCO|COMALCALCO|COMALCALCO|2021-8-26|14800|X|X|100|1|x|X|x|X|X|X|X|X|X|X|X|x|X|x|ZAPATA|ALCUDIA |ELIZABETH|CASADA|X|X|CARRETERA PRINCIPAL SIN NUMERO|GERGORIO MENDEZ PRIMERA SECCION|X|9331246103|JESSICA  VALENZUELA ZAPATA|BENEFICIARIO 2: URIEL VALENZUELA OSORIO|x|RUTA 3 L |X|LUNES|x|x|X|X|X|DOMICILIO |300|14500|x|x|X|2021-9-6|2021-9-20|X|x|X|x|x|GREGORIO MENDEZ PRIMERA SECCION|X|1|x|14800|x|x|x|X|X|X|x|X|CARDENAS |X|x|x|x|x</v>
      </c>
    </row>
    <row r="108" spans="1:82" x14ac:dyDescent="0.25">
      <c r="A108" t="s">
        <v>10398</v>
      </c>
      <c r="B108" t="s">
        <v>10399</v>
      </c>
      <c r="C108">
        <v>3</v>
      </c>
      <c r="D108" t="s">
        <v>69</v>
      </c>
      <c r="E108" t="s">
        <v>2</v>
      </c>
      <c r="F108" t="s">
        <v>775</v>
      </c>
      <c r="G108" t="s">
        <v>775</v>
      </c>
      <c r="H108" t="s">
        <v>15915</v>
      </c>
      <c r="I108">
        <v>14800</v>
      </c>
      <c r="J108" t="s">
        <v>4</v>
      </c>
      <c r="K108" t="s">
        <v>4</v>
      </c>
      <c r="L108">
        <v>200</v>
      </c>
      <c r="M108">
        <v>1</v>
      </c>
      <c r="N108" t="s">
        <v>12</v>
      </c>
      <c r="O108" t="s">
        <v>4</v>
      </c>
      <c r="P108" t="s">
        <v>12</v>
      </c>
      <c r="Q108" t="s">
        <v>4</v>
      </c>
      <c r="R108" t="s">
        <v>4</v>
      </c>
      <c r="S108" t="s">
        <v>4</v>
      </c>
      <c r="T108" t="s">
        <v>4</v>
      </c>
      <c r="U108" t="s">
        <v>4</v>
      </c>
      <c r="V108" t="s">
        <v>4</v>
      </c>
      <c r="W108" t="s">
        <v>4</v>
      </c>
      <c r="X108" t="s">
        <v>4</v>
      </c>
      <c r="Y108" t="s">
        <v>12</v>
      </c>
      <c r="Z108" t="s">
        <v>4</v>
      </c>
      <c r="AA108" t="s">
        <v>12</v>
      </c>
      <c r="AB108" t="s">
        <v>166</v>
      </c>
      <c r="AC108" t="s">
        <v>150</v>
      </c>
      <c r="AD108" t="s">
        <v>10400</v>
      </c>
      <c r="AE108" t="s">
        <v>63</v>
      </c>
      <c r="AF108" t="s">
        <v>4</v>
      </c>
      <c r="AG108" t="s">
        <v>4</v>
      </c>
      <c r="AH108" t="s">
        <v>5124</v>
      </c>
      <c r="AI108" t="s">
        <v>5164</v>
      </c>
      <c r="AJ108" t="s">
        <v>4</v>
      </c>
      <c r="AK108">
        <v>9331469419</v>
      </c>
      <c r="AL108" t="s">
        <v>10401</v>
      </c>
      <c r="AM108" t="s">
        <v>10402</v>
      </c>
      <c r="AN108" t="s">
        <v>12</v>
      </c>
      <c r="AO108" t="s">
        <v>10091</v>
      </c>
      <c r="AP108" t="s">
        <v>4</v>
      </c>
      <c r="AQ108" t="s">
        <v>27</v>
      </c>
      <c r="AR108" t="s">
        <v>12</v>
      </c>
      <c r="AS108" t="s">
        <v>12</v>
      </c>
      <c r="AT108" t="s">
        <v>4</v>
      </c>
      <c r="AU108" t="s">
        <v>4</v>
      </c>
      <c r="AV108" t="s">
        <v>4</v>
      </c>
      <c r="AW108" t="s">
        <v>332</v>
      </c>
      <c r="AX108">
        <v>4800</v>
      </c>
      <c r="AY108">
        <v>10000</v>
      </c>
      <c r="AZ108" t="s">
        <v>12</v>
      </c>
      <c r="BA108" t="s">
        <v>12</v>
      </c>
      <c r="BB108">
        <v>4</v>
      </c>
      <c r="BC108" t="s">
        <v>1171</v>
      </c>
      <c r="BD108" t="s">
        <v>1235</v>
      </c>
      <c r="BE108" t="s">
        <v>4</v>
      </c>
      <c r="BF108" t="s">
        <v>12</v>
      </c>
      <c r="BG108" t="s">
        <v>4</v>
      </c>
      <c r="BH108" t="s">
        <v>12</v>
      </c>
      <c r="BI108" t="s">
        <v>12</v>
      </c>
      <c r="BJ108" t="s">
        <v>5161</v>
      </c>
      <c r="BK108" t="s">
        <v>4</v>
      </c>
      <c r="BL108">
        <v>1</v>
      </c>
      <c r="BM108" t="s">
        <v>12</v>
      </c>
      <c r="BN108">
        <v>14800</v>
      </c>
      <c r="BO108" t="s">
        <v>12</v>
      </c>
      <c r="BP108" t="s">
        <v>12</v>
      </c>
      <c r="BQ108" t="s">
        <v>12</v>
      </c>
      <c r="BR108" t="s">
        <v>4</v>
      </c>
      <c r="BS108" t="s">
        <v>4</v>
      </c>
      <c r="BT108" t="s">
        <v>4</v>
      </c>
      <c r="BU108" t="s">
        <v>12</v>
      </c>
      <c r="BV108" t="s">
        <v>4</v>
      </c>
      <c r="BW108" t="s">
        <v>330</v>
      </c>
      <c r="BX108" t="s">
        <v>4</v>
      </c>
      <c r="BY108" t="s">
        <v>12</v>
      </c>
      <c r="BZ108" t="s">
        <v>12</v>
      </c>
      <c r="CA108" t="s">
        <v>12</v>
      </c>
      <c r="CB108" t="s">
        <v>12</v>
      </c>
      <c r="CC108" t="s">
        <v>12</v>
      </c>
      <c r="CD108" t="str" cm="1">
        <f t="array" aca="1" ref="CD108" ca="1">eConcatenar(A108:CB108,"|")</f>
        <v>8SqSw7ZTWTF1GeuW|COM2021-2392|3|MEMORIAL|TABASCO|COMALCALCO|COMALCALCO|2021-7-14|14800|X|X|200|1|x|X|x|X|X|X|X|X|X|X|X|x|X|x|GONZALEZ|MONTIEL|MACLOVIA|CASADO|X|X|CARRETERA A TECOLUTILLA |REYES HERNANDEZ |X|9331469419|DIANA ESLITH MAY GONZALEZ|BENEFICIARIO 2: RESENDIS MAY CALDERON|x|RUTA 3 L |X|MARTES|x|x|X|X|X|DOMICILIO |4800|10000|x|x|4|2021-9-7|2021-9-28|X|x|X|x|x|REYES HERNANDEZ|X|1|x|14800|x|x|x|X|X|X|x|X|CARDENAS |X|x|x|x|x</v>
      </c>
    </row>
    <row r="109" spans="1:82" x14ac:dyDescent="0.25">
      <c r="A109" t="s">
        <v>10403</v>
      </c>
      <c r="B109" t="s">
        <v>10404</v>
      </c>
      <c r="C109">
        <v>3</v>
      </c>
      <c r="D109" t="s">
        <v>213</v>
      </c>
      <c r="E109" t="s">
        <v>2</v>
      </c>
      <c r="F109" t="s">
        <v>775</v>
      </c>
      <c r="G109" t="s">
        <v>775</v>
      </c>
      <c r="H109" t="s">
        <v>15916</v>
      </c>
      <c r="I109">
        <v>12900</v>
      </c>
      <c r="J109" t="s">
        <v>4</v>
      </c>
      <c r="K109" t="s">
        <v>4</v>
      </c>
      <c r="L109">
        <v>200</v>
      </c>
      <c r="M109">
        <v>1</v>
      </c>
      <c r="N109" t="s">
        <v>12</v>
      </c>
      <c r="O109" t="s">
        <v>4</v>
      </c>
      <c r="P109" t="s">
        <v>12</v>
      </c>
      <c r="Q109" t="s">
        <v>4</v>
      </c>
      <c r="R109" t="s">
        <v>4</v>
      </c>
      <c r="S109" t="s">
        <v>4</v>
      </c>
      <c r="T109" t="s">
        <v>4</v>
      </c>
      <c r="U109" t="s">
        <v>4</v>
      </c>
      <c r="V109" t="s">
        <v>4</v>
      </c>
      <c r="W109" t="s">
        <v>4</v>
      </c>
      <c r="X109" t="s">
        <v>4</v>
      </c>
      <c r="Y109" t="s">
        <v>12</v>
      </c>
      <c r="Z109" t="s">
        <v>4</v>
      </c>
      <c r="AA109" t="s">
        <v>12</v>
      </c>
      <c r="AB109" t="s">
        <v>4884</v>
      </c>
      <c r="AC109" t="s">
        <v>6</v>
      </c>
      <c r="AD109" t="s">
        <v>5251</v>
      </c>
      <c r="AE109" t="s">
        <v>30</v>
      </c>
      <c r="AF109" t="s">
        <v>4</v>
      </c>
      <c r="AG109" t="s">
        <v>4</v>
      </c>
      <c r="AH109" t="s">
        <v>10405</v>
      </c>
      <c r="AI109" t="s">
        <v>5062</v>
      </c>
      <c r="AJ109" t="s">
        <v>4</v>
      </c>
      <c r="AK109">
        <v>9331451887</v>
      </c>
      <c r="AL109" t="s">
        <v>10406</v>
      </c>
      <c r="AM109" t="s">
        <v>10407</v>
      </c>
      <c r="AN109" t="s">
        <v>12</v>
      </c>
      <c r="AO109" t="s">
        <v>10091</v>
      </c>
      <c r="AP109" t="s">
        <v>4</v>
      </c>
      <c r="AQ109" t="s">
        <v>27</v>
      </c>
      <c r="AR109" t="s">
        <v>12</v>
      </c>
      <c r="AS109" t="s">
        <v>12</v>
      </c>
      <c r="AT109" t="s">
        <v>4</v>
      </c>
      <c r="AU109" t="s">
        <v>4</v>
      </c>
      <c r="AV109" t="s">
        <v>4</v>
      </c>
      <c r="AW109" t="s">
        <v>332</v>
      </c>
      <c r="AX109">
        <v>5000</v>
      </c>
      <c r="AY109">
        <v>7900</v>
      </c>
      <c r="AZ109" t="s">
        <v>12</v>
      </c>
      <c r="BA109" t="s">
        <v>12</v>
      </c>
      <c r="BB109" t="s">
        <v>4</v>
      </c>
      <c r="BC109" t="s">
        <v>1221</v>
      </c>
      <c r="BD109" t="s">
        <v>1233</v>
      </c>
      <c r="BE109" t="s">
        <v>4</v>
      </c>
      <c r="BF109" t="s">
        <v>12</v>
      </c>
      <c r="BG109" t="s">
        <v>4</v>
      </c>
      <c r="BH109" t="s">
        <v>12</v>
      </c>
      <c r="BI109" t="s">
        <v>12</v>
      </c>
      <c r="BJ109" t="s">
        <v>5062</v>
      </c>
      <c r="BK109" t="s">
        <v>4</v>
      </c>
      <c r="BL109">
        <v>1</v>
      </c>
      <c r="BM109" t="s">
        <v>12</v>
      </c>
      <c r="BN109">
        <v>12900</v>
      </c>
      <c r="BO109" t="s">
        <v>12</v>
      </c>
      <c r="BP109" t="s">
        <v>12</v>
      </c>
      <c r="BQ109" t="s">
        <v>12</v>
      </c>
      <c r="BR109" t="s">
        <v>4</v>
      </c>
      <c r="BS109" t="s">
        <v>4</v>
      </c>
      <c r="BT109" t="s">
        <v>4</v>
      </c>
      <c r="BU109" t="s">
        <v>12</v>
      </c>
      <c r="BV109" t="s">
        <v>4</v>
      </c>
      <c r="BW109" t="s">
        <v>330</v>
      </c>
      <c r="BX109" t="s">
        <v>4</v>
      </c>
      <c r="BY109" t="s">
        <v>12</v>
      </c>
      <c r="BZ109" t="s">
        <v>12</v>
      </c>
      <c r="CA109" t="s">
        <v>12</v>
      </c>
      <c r="CB109" t="s">
        <v>12</v>
      </c>
      <c r="CC109" t="s">
        <v>12</v>
      </c>
      <c r="CD109" t="str" cm="1">
        <f t="array" aca="1" ref="CD109" ca="1">eConcatenar(A109:CB109,"|")</f>
        <v>sWbhLClTh8W8N3x5|COM2020-1983|3|ECONOLINE|TABASCO|COMALCALCO|COMALCALCO|2020-9-14|12900|X|X|200|1|x|X|x|X|X|X|X|X|X|X|X|x|X|x|DE LA CRUZ |DE LA CRUZ|OLGA LIDIA|CASADA|X|X|CALLE FRANCISCO PERALTA BURELO NUMERO 23|TECOLUTILLA |X|9331451887|VERONICA DEL CARMEN LEYVA DE LA CRUS|BENEFICIARIO 2: SEBASTIAN LEYVA IZQUIERDO|x|RUTA 3 L |X|MARTES|x|x|X|X|X|DOMICILIO |5000|7900|x|x|X|2021-8-31|2021-9-21|X|x|X|x|x|TECOLUTILLA |X|1|x|12900|x|x|x|X|X|X|x|X|CARDENAS |X|x|x|x|x</v>
      </c>
    </row>
    <row r="110" spans="1:82" x14ac:dyDescent="0.25">
      <c r="A110" t="s">
        <v>10408</v>
      </c>
      <c r="B110" t="s">
        <v>10409</v>
      </c>
      <c r="C110">
        <v>3</v>
      </c>
      <c r="D110" t="s">
        <v>69</v>
      </c>
      <c r="E110" t="s">
        <v>2</v>
      </c>
      <c r="F110" t="s">
        <v>775</v>
      </c>
      <c r="G110" t="s">
        <v>775</v>
      </c>
      <c r="H110" t="s">
        <v>15896</v>
      </c>
      <c r="I110">
        <v>14800</v>
      </c>
      <c r="J110" t="s">
        <v>4</v>
      </c>
      <c r="K110" t="s">
        <v>4</v>
      </c>
      <c r="L110">
        <v>500</v>
      </c>
      <c r="M110">
        <v>1</v>
      </c>
      <c r="N110" t="s">
        <v>12</v>
      </c>
      <c r="O110" t="s">
        <v>4</v>
      </c>
      <c r="P110" t="s">
        <v>12</v>
      </c>
      <c r="Q110" t="s">
        <v>4</v>
      </c>
      <c r="R110" t="s">
        <v>4</v>
      </c>
      <c r="S110" t="s">
        <v>4</v>
      </c>
      <c r="T110" t="s">
        <v>4</v>
      </c>
      <c r="U110" t="s">
        <v>4</v>
      </c>
      <c r="V110" t="s">
        <v>4</v>
      </c>
      <c r="W110" t="s">
        <v>4</v>
      </c>
      <c r="X110" t="s">
        <v>4</v>
      </c>
      <c r="Y110" t="s">
        <v>12</v>
      </c>
      <c r="Z110" t="s">
        <v>4</v>
      </c>
      <c r="AA110" t="s">
        <v>12</v>
      </c>
      <c r="AB110" t="s">
        <v>97</v>
      </c>
      <c r="AC110" t="s">
        <v>5412</v>
      </c>
      <c r="AD110" t="s">
        <v>10410</v>
      </c>
      <c r="AE110" t="s">
        <v>51</v>
      </c>
      <c r="AF110" t="s">
        <v>4</v>
      </c>
      <c r="AG110" t="s">
        <v>4</v>
      </c>
      <c r="AH110" t="s">
        <v>10411</v>
      </c>
      <c r="AI110" t="s">
        <v>2174</v>
      </c>
      <c r="AJ110" t="s">
        <v>4</v>
      </c>
      <c r="AK110">
        <v>9331184307</v>
      </c>
      <c r="AL110" t="s">
        <v>10412</v>
      </c>
      <c r="AM110" t="s">
        <v>10413</v>
      </c>
      <c r="AN110" t="s">
        <v>12</v>
      </c>
      <c r="AO110" t="s">
        <v>10091</v>
      </c>
      <c r="AP110" t="s">
        <v>4</v>
      </c>
      <c r="AQ110" t="s">
        <v>10</v>
      </c>
      <c r="AR110" t="s">
        <v>12</v>
      </c>
      <c r="AS110" t="s">
        <v>12</v>
      </c>
      <c r="AT110" t="s">
        <v>4</v>
      </c>
      <c r="AU110" t="s">
        <v>4</v>
      </c>
      <c r="AV110" t="s">
        <v>4</v>
      </c>
      <c r="AW110" t="s">
        <v>332</v>
      </c>
      <c r="AX110">
        <v>1800</v>
      </c>
      <c r="AY110">
        <v>13000</v>
      </c>
      <c r="AZ110" t="s">
        <v>12</v>
      </c>
      <c r="BA110" t="s">
        <v>12</v>
      </c>
      <c r="BB110" t="s">
        <v>4</v>
      </c>
      <c r="BC110" t="s">
        <v>9840</v>
      </c>
      <c r="BD110" t="s">
        <v>1233</v>
      </c>
      <c r="BE110" t="s">
        <v>4</v>
      </c>
      <c r="BF110" t="s">
        <v>12</v>
      </c>
      <c r="BG110" t="s">
        <v>4</v>
      </c>
      <c r="BH110" t="s">
        <v>12</v>
      </c>
      <c r="BI110" t="s">
        <v>12</v>
      </c>
      <c r="BJ110" t="s">
        <v>2174</v>
      </c>
      <c r="BK110" t="s">
        <v>4</v>
      </c>
      <c r="BL110">
        <v>1</v>
      </c>
      <c r="BM110" t="s">
        <v>12</v>
      </c>
      <c r="BN110">
        <v>14800</v>
      </c>
      <c r="BO110" t="s">
        <v>12</v>
      </c>
      <c r="BP110" t="s">
        <v>12</v>
      </c>
      <c r="BQ110" t="s">
        <v>12</v>
      </c>
      <c r="BR110" t="s">
        <v>4</v>
      </c>
      <c r="BS110" t="s">
        <v>4</v>
      </c>
      <c r="BT110" t="s">
        <v>4</v>
      </c>
      <c r="BU110" t="s">
        <v>12</v>
      </c>
      <c r="BV110" t="s">
        <v>4</v>
      </c>
      <c r="BW110" t="s">
        <v>330</v>
      </c>
      <c r="BX110" t="s">
        <v>4</v>
      </c>
      <c r="BY110" t="s">
        <v>12</v>
      </c>
      <c r="BZ110" t="s">
        <v>12</v>
      </c>
      <c r="CA110" t="s">
        <v>12</v>
      </c>
      <c r="CB110" t="s">
        <v>12</v>
      </c>
      <c r="CC110" t="s">
        <v>12</v>
      </c>
      <c r="CD110" t="str" cm="1">
        <f t="array" aca="1" ref="CD110" ca="1">eConcatenar(A110:CB110,"|")</f>
        <v>RCPRuMQe6EJgeoDS|COM2020-2392|3|MEMORIAL|TABASCO|COMALCALCO|COMALCALCO|2020-10-15|14800|X|X|500|1|x|X|x|X|X|X|X|X|X|X|X|x|X|x|DE LA ROSA|ALCOCER|EDREI|SOLTERA|X|X|LEANDRO ROVIROSA WADE|VILLA TECOLUTILLA|X|9331184307|DARWIN TORRES DE LA ROSA|BENEFICIARIO 2: MARIA ASUNCION DE LA ROSA ALCOCER|x|RUTA 3 L |X|LUNES|x|x|X|X|X|DOMICILIO |1800|13000|x|x|X|2021-8-30|2021-9-21|X|x|X|x|x|VILLA TECOLUTILLA|X|1|x|14800|x|x|x|X|X|X|x|X|CARDENAS |X|x|x|x|x</v>
      </c>
    </row>
    <row r="111" spans="1:82" x14ac:dyDescent="0.25">
      <c r="A111" t="s">
        <v>10414</v>
      </c>
      <c r="B111" t="s">
        <v>10415</v>
      </c>
      <c r="C111">
        <v>3</v>
      </c>
      <c r="D111" t="s">
        <v>213</v>
      </c>
      <c r="E111" t="s">
        <v>2</v>
      </c>
      <c r="F111" t="s">
        <v>775</v>
      </c>
      <c r="G111" t="s">
        <v>775</v>
      </c>
      <c r="H111" t="s">
        <v>15917</v>
      </c>
      <c r="I111">
        <v>12900</v>
      </c>
      <c r="J111" t="s">
        <v>4</v>
      </c>
      <c r="K111" t="s">
        <v>4</v>
      </c>
      <c r="L111">
        <v>200</v>
      </c>
      <c r="M111">
        <v>1</v>
      </c>
      <c r="N111" t="s">
        <v>12</v>
      </c>
      <c r="O111" t="s">
        <v>4</v>
      </c>
      <c r="P111" t="s">
        <v>12</v>
      </c>
      <c r="Q111" t="s">
        <v>4</v>
      </c>
      <c r="R111" t="s">
        <v>4</v>
      </c>
      <c r="S111" t="s">
        <v>4</v>
      </c>
      <c r="T111" t="s">
        <v>4</v>
      </c>
      <c r="U111" t="s">
        <v>4</v>
      </c>
      <c r="V111" t="s">
        <v>4</v>
      </c>
      <c r="W111" t="s">
        <v>4</v>
      </c>
      <c r="X111" t="s">
        <v>4</v>
      </c>
      <c r="Y111" t="s">
        <v>12</v>
      </c>
      <c r="Z111" t="s">
        <v>4</v>
      </c>
      <c r="AA111" t="s">
        <v>12</v>
      </c>
      <c r="AB111" t="s">
        <v>747</v>
      </c>
      <c r="AC111" t="s">
        <v>128</v>
      </c>
      <c r="AD111" t="s">
        <v>372</v>
      </c>
      <c r="AE111" t="s">
        <v>51</v>
      </c>
      <c r="AF111" t="s">
        <v>4</v>
      </c>
      <c r="AG111" t="s">
        <v>4</v>
      </c>
      <c r="AH111" t="s">
        <v>821</v>
      </c>
      <c r="AI111" t="s">
        <v>2174</v>
      </c>
      <c r="AJ111" t="s">
        <v>4</v>
      </c>
      <c r="AK111">
        <v>9331060779</v>
      </c>
      <c r="AL111" t="s">
        <v>10416</v>
      </c>
      <c r="AM111" t="s">
        <v>10417</v>
      </c>
      <c r="AN111" t="s">
        <v>12</v>
      </c>
      <c r="AO111" t="s">
        <v>10091</v>
      </c>
      <c r="AP111" t="s">
        <v>4</v>
      </c>
      <c r="AQ111" t="s">
        <v>27</v>
      </c>
      <c r="AR111" t="s">
        <v>12</v>
      </c>
      <c r="AS111" t="s">
        <v>12</v>
      </c>
      <c r="AT111" t="s">
        <v>4</v>
      </c>
      <c r="AU111" t="s">
        <v>4</v>
      </c>
      <c r="AV111" t="s">
        <v>4</v>
      </c>
      <c r="AW111" t="s">
        <v>332</v>
      </c>
      <c r="AX111">
        <v>2600</v>
      </c>
      <c r="AY111">
        <v>10300</v>
      </c>
      <c r="AZ111" t="s">
        <v>12</v>
      </c>
      <c r="BA111" t="s">
        <v>12</v>
      </c>
      <c r="BB111" t="s">
        <v>4</v>
      </c>
      <c r="BC111" t="s">
        <v>1171</v>
      </c>
      <c r="BD111" t="s">
        <v>1233</v>
      </c>
      <c r="BE111" t="s">
        <v>4</v>
      </c>
      <c r="BF111" t="s">
        <v>12</v>
      </c>
      <c r="BG111" t="s">
        <v>4</v>
      </c>
      <c r="BH111" t="s">
        <v>12</v>
      </c>
      <c r="BI111" t="s">
        <v>12</v>
      </c>
      <c r="BJ111" t="s">
        <v>2174</v>
      </c>
      <c r="BK111" t="s">
        <v>4</v>
      </c>
      <c r="BL111">
        <v>0</v>
      </c>
      <c r="BM111" t="s">
        <v>12</v>
      </c>
      <c r="BN111">
        <v>12900</v>
      </c>
      <c r="BO111" t="s">
        <v>12</v>
      </c>
      <c r="BP111" t="s">
        <v>12</v>
      </c>
      <c r="BQ111" t="s">
        <v>12</v>
      </c>
      <c r="BR111" t="s">
        <v>4</v>
      </c>
      <c r="BS111" t="s">
        <v>4</v>
      </c>
      <c r="BT111" t="s">
        <v>4</v>
      </c>
      <c r="BU111" t="s">
        <v>12</v>
      </c>
      <c r="BV111" t="s">
        <v>4</v>
      </c>
      <c r="BW111" t="s">
        <v>330</v>
      </c>
      <c r="BX111" t="s">
        <v>4</v>
      </c>
      <c r="BY111" t="s">
        <v>12</v>
      </c>
      <c r="BZ111" t="s">
        <v>12</v>
      </c>
      <c r="CA111" t="s">
        <v>12</v>
      </c>
      <c r="CB111" t="s">
        <v>12</v>
      </c>
      <c r="CC111" t="s">
        <v>12</v>
      </c>
      <c r="CD111" t="str" cm="1">
        <f t="array" aca="1" ref="CD111" ca="1">eConcatenar(A111:CB111,"|")</f>
        <v>vYX0a4JA64U9Wo6u|COM2020-2319|3|ECONOLINE|TABASCO|COMALCALCO|COMALCALCO|2020-10-06|12900|X|X|200|1|x|X|x|X|X|X|X|X|X|X|X|x|X|x|DOMINGUEZ |MADRIGAL|MAURICIO|SOLTERA|X|X|CALLE ZARAGOZA|VILLA TECOLUTILLA|X|9331060779|MARLENE MADRIGAL SUAREZ|BENEFICIARIO 2: CAMILA DOMINGUEZ MADRIGAL|x|RUTA 3 L |X|MARTES|x|x|X|X|X|DOMICILIO |2600|10300|x|x|X|2021-9-7|2021-9-21|X|x|X|x|x|VILLA TECOLUTILLA|X|0|x|12900|x|x|x|X|X|X|x|X|CARDENAS |X|x|x|x|x</v>
      </c>
    </row>
    <row r="112" spans="1:82" x14ac:dyDescent="0.25">
      <c r="A112" t="s">
        <v>10418</v>
      </c>
      <c r="B112" t="s">
        <v>10419</v>
      </c>
      <c r="C112">
        <v>3</v>
      </c>
      <c r="D112" t="s">
        <v>213</v>
      </c>
      <c r="E112" t="s">
        <v>2</v>
      </c>
      <c r="F112" t="s">
        <v>775</v>
      </c>
      <c r="G112" t="s">
        <v>775</v>
      </c>
      <c r="H112" t="s">
        <v>15918</v>
      </c>
      <c r="I112">
        <v>12900</v>
      </c>
      <c r="J112" t="s">
        <v>4</v>
      </c>
      <c r="K112" t="s">
        <v>4</v>
      </c>
      <c r="L112">
        <v>200</v>
      </c>
      <c r="M112">
        <v>1</v>
      </c>
      <c r="N112" t="s">
        <v>12</v>
      </c>
      <c r="O112" t="s">
        <v>4</v>
      </c>
      <c r="P112" t="s">
        <v>12</v>
      </c>
      <c r="Q112" t="s">
        <v>4</v>
      </c>
      <c r="R112" t="s">
        <v>4</v>
      </c>
      <c r="S112" t="s">
        <v>4</v>
      </c>
      <c r="T112" t="s">
        <v>4</v>
      </c>
      <c r="U112" t="s">
        <v>4</v>
      </c>
      <c r="V112" t="s">
        <v>4</v>
      </c>
      <c r="W112" t="s">
        <v>4</v>
      </c>
      <c r="X112" t="s">
        <v>4</v>
      </c>
      <c r="Y112" t="s">
        <v>12</v>
      </c>
      <c r="Z112" t="s">
        <v>4</v>
      </c>
      <c r="AA112" t="s">
        <v>12</v>
      </c>
      <c r="AB112" t="s">
        <v>4884</v>
      </c>
      <c r="AC112" t="s">
        <v>4914</v>
      </c>
      <c r="AD112" t="s">
        <v>10420</v>
      </c>
      <c r="AE112" t="s">
        <v>63</v>
      </c>
      <c r="AF112" t="s">
        <v>4</v>
      </c>
      <c r="AG112" t="s">
        <v>4</v>
      </c>
      <c r="AH112" t="s">
        <v>10421</v>
      </c>
      <c r="AI112" t="s">
        <v>2174</v>
      </c>
      <c r="AJ112" t="s">
        <v>4</v>
      </c>
      <c r="AK112">
        <v>9331083269</v>
      </c>
      <c r="AL112" t="s">
        <v>10422</v>
      </c>
      <c r="AM112" t="s">
        <v>10423</v>
      </c>
      <c r="AN112" t="s">
        <v>12</v>
      </c>
      <c r="AO112" t="s">
        <v>10091</v>
      </c>
      <c r="AP112" t="s">
        <v>4</v>
      </c>
      <c r="AQ112" t="s">
        <v>27</v>
      </c>
      <c r="AR112" t="s">
        <v>12</v>
      </c>
      <c r="AS112" t="s">
        <v>12</v>
      </c>
      <c r="AT112" t="s">
        <v>4</v>
      </c>
      <c r="AU112" t="s">
        <v>4</v>
      </c>
      <c r="AV112" t="s">
        <v>4</v>
      </c>
      <c r="AW112" t="s">
        <v>332</v>
      </c>
      <c r="AX112">
        <v>4200</v>
      </c>
      <c r="AY112">
        <v>8700</v>
      </c>
      <c r="AZ112" t="s">
        <v>12</v>
      </c>
      <c r="BA112" t="s">
        <v>12</v>
      </c>
      <c r="BB112" t="s">
        <v>4</v>
      </c>
      <c r="BC112" t="s">
        <v>1171</v>
      </c>
      <c r="BD112" t="s">
        <v>1233</v>
      </c>
      <c r="BE112" t="s">
        <v>4</v>
      </c>
      <c r="BF112" t="s">
        <v>12</v>
      </c>
      <c r="BG112" t="s">
        <v>4</v>
      </c>
      <c r="BH112" t="s">
        <v>12</v>
      </c>
      <c r="BI112" t="s">
        <v>12</v>
      </c>
      <c r="BJ112" t="s">
        <v>2174</v>
      </c>
      <c r="BK112" t="s">
        <v>4</v>
      </c>
      <c r="BL112">
        <v>1</v>
      </c>
      <c r="BM112" t="s">
        <v>12</v>
      </c>
      <c r="BN112">
        <v>12900</v>
      </c>
      <c r="BO112" t="s">
        <v>12</v>
      </c>
      <c r="BP112" t="s">
        <v>12</v>
      </c>
      <c r="BQ112" t="s">
        <v>12</v>
      </c>
      <c r="BR112" t="s">
        <v>4</v>
      </c>
      <c r="BS112" t="s">
        <v>4</v>
      </c>
      <c r="BT112" t="s">
        <v>4</v>
      </c>
      <c r="BU112" t="s">
        <v>12</v>
      </c>
      <c r="BV112" t="s">
        <v>4</v>
      </c>
      <c r="BW112" t="s">
        <v>330</v>
      </c>
      <c r="BX112" t="s">
        <v>4</v>
      </c>
      <c r="BY112" t="s">
        <v>12</v>
      </c>
      <c r="BZ112" t="s">
        <v>12</v>
      </c>
      <c r="CA112" t="s">
        <v>12</v>
      </c>
      <c r="CB112" t="s">
        <v>12</v>
      </c>
      <c r="CC112" t="s">
        <v>12</v>
      </c>
      <c r="CD112" t="str" cm="1">
        <f t="array" aca="1" ref="CD112" ca="1">eConcatenar(A112:CB112,"|")</f>
        <v>4iPUaYROPAza2ZeO|COM2020-2196|3|ECONOLINE|TABASCO|COMALCALCO|COMALCALCO|2020-9-30|12900|X|X|200|1|x|X|x|X|X|X|X|X|X|X|X|x|X|x|DE LA CRUZ |ALMEIDA|ASUNCION|CASADO|X|X|CALLE IGNACIO ZARAGOZA|VILLA TECOLUTILLA|X|9331083269|BARTOLO AVALOS SEVERA|BENEFICIARIO 2: GABRIELA ASUNCION AVALOS DE LA CRUS|x|RUTA 3 L |X|MARTES|x|x|X|X|X|DOMICILIO |4200|8700|x|x|X|2021-9-7|2021-9-21|X|x|X|x|x|VILLA TECOLUTILLA|X|1|x|12900|x|x|x|X|X|X|x|X|CARDENAS |X|x|x|x|x</v>
      </c>
    </row>
    <row r="113" spans="1:82" x14ac:dyDescent="0.25">
      <c r="A113" t="s">
        <v>10424</v>
      </c>
      <c r="B113" t="s">
        <v>10425</v>
      </c>
      <c r="C113">
        <v>3</v>
      </c>
      <c r="D113" t="s">
        <v>213</v>
      </c>
      <c r="E113" t="s">
        <v>2</v>
      </c>
      <c r="F113" t="s">
        <v>775</v>
      </c>
      <c r="G113" t="s">
        <v>775</v>
      </c>
      <c r="H113" t="s">
        <v>15913</v>
      </c>
      <c r="I113">
        <v>12900</v>
      </c>
      <c r="J113" t="s">
        <v>4</v>
      </c>
      <c r="K113" t="s">
        <v>4</v>
      </c>
      <c r="L113">
        <v>100</v>
      </c>
      <c r="M113">
        <v>1</v>
      </c>
      <c r="N113" t="s">
        <v>12</v>
      </c>
      <c r="O113" t="s">
        <v>4</v>
      </c>
      <c r="P113" t="s">
        <v>12</v>
      </c>
      <c r="Q113" t="s">
        <v>4</v>
      </c>
      <c r="R113" t="s">
        <v>4</v>
      </c>
      <c r="S113" t="s">
        <v>4</v>
      </c>
      <c r="T113" t="s">
        <v>4</v>
      </c>
      <c r="U113" t="s">
        <v>4</v>
      </c>
      <c r="V113" t="s">
        <v>4</v>
      </c>
      <c r="W113" t="s">
        <v>4</v>
      </c>
      <c r="X113" t="s">
        <v>4</v>
      </c>
      <c r="Y113" t="s">
        <v>12</v>
      </c>
      <c r="Z113" t="s">
        <v>4</v>
      </c>
      <c r="AA113" t="s">
        <v>12</v>
      </c>
      <c r="AB113" t="s">
        <v>10426</v>
      </c>
      <c r="AC113" t="s">
        <v>5197</v>
      </c>
      <c r="AD113" t="s">
        <v>10427</v>
      </c>
      <c r="AE113" t="s">
        <v>24</v>
      </c>
      <c r="AF113" t="s">
        <v>4</v>
      </c>
      <c r="AG113" t="s">
        <v>4</v>
      </c>
      <c r="AH113" t="s">
        <v>10428</v>
      </c>
      <c r="AI113" t="s">
        <v>10429</v>
      </c>
      <c r="AJ113" t="s">
        <v>4</v>
      </c>
      <c r="AK113">
        <v>9988651617</v>
      </c>
      <c r="AL113" t="s">
        <v>10430</v>
      </c>
      <c r="AM113" t="s">
        <v>10431</v>
      </c>
      <c r="AN113" t="s">
        <v>12</v>
      </c>
      <c r="AO113" t="s">
        <v>10091</v>
      </c>
      <c r="AP113" t="s">
        <v>4</v>
      </c>
      <c r="AQ113" t="s">
        <v>27</v>
      </c>
      <c r="AR113" t="s">
        <v>12</v>
      </c>
      <c r="AS113" t="s">
        <v>12</v>
      </c>
      <c r="AT113" t="s">
        <v>4</v>
      </c>
      <c r="AU113" t="s">
        <v>4</v>
      </c>
      <c r="AV113" t="s">
        <v>4</v>
      </c>
      <c r="AW113" t="s">
        <v>332</v>
      </c>
      <c r="AX113">
        <v>2500</v>
      </c>
      <c r="AY113">
        <v>10400</v>
      </c>
      <c r="AZ113" t="s">
        <v>12</v>
      </c>
      <c r="BA113" t="s">
        <v>12</v>
      </c>
      <c r="BB113" t="s">
        <v>4</v>
      </c>
      <c r="BC113" t="s">
        <v>1171</v>
      </c>
      <c r="BD113" t="s">
        <v>1233</v>
      </c>
      <c r="BE113" t="s">
        <v>4</v>
      </c>
      <c r="BF113" t="s">
        <v>12</v>
      </c>
      <c r="BG113" t="s">
        <v>4</v>
      </c>
      <c r="BH113" t="s">
        <v>12</v>
      </c>
      <c r="BI113" t="s">
        <v>12</v>
      </c>
      <c r="BJ113" t="s">
        <v>5035</v>
      </c>
      <c r="BK113" t="s">
        <v>4</v>
      </c>
      <c r="BL113">
        <v>1</v>
      </c>
      <c r="BM113" t="s">
        <v>12</v>
      </c>
      <c r="BN113">
        <v>12900</v>
      </c>
      <c r="BO113" t="s">
        <v>12</v>
      </c>
      <c r="BP113" t="s">
        <v>12</v>
      </c>
      <c r="BQ113" t="s">
        <v>12</v>
      </c>
      <c r="BR113" t="s">
        <v>4</v>
      </c>
      <c r="BS113" t="s">
        <v>4</v>
      </c>
      <c r="BT113" t="s">
        <v>4</v>
      </c>
      <c r="BU113" t="s">
        <v>12</v>
      </c>
      <c r="BV113" t="s">
        <v>4</v>
      </c>
      <c r="BW113" t="s">
        <v>330</v>
      </c>
      <c r="BX113" t="s">
        <v>4</v>
      </c>
      <c r="BY113" t="s">
        <v>12</v>
      </c>
      <c r="BZ113" t="s">
        <v>12</v>
      </c>
      <c r="CA113" t="s">
        <v>12</v>
      </c>
      <c r="CB113" t="s">
        <v>12</v>
      </c>
      <c r="CC113" t="s">
        <v>12</v>
      </c>
      <c r="CD113" t="str" cm="1">
        <f t="array" aca="1" ref="CD113" ca="1">eConcatenar(A113:CB113,"|")</f>
        <v>ldliKC1LFjUkKGxb|COM2020-2169|3|ECONOLINE|TABASCO|COMALCALCO|COMALCALCO|2020-9-28|12900|X|X|100|1|x|X|x|X|X|X|X|X|X|X|X|x|X|x|ALAMILLA |MARTINEZ |ANDREA |UNION LIBRE|X|X|CALLE SANCHEZ MARMOL|NUEVA CREACION VILLA TECOLUTILLA|X|9988651617|YANI ANDREA MATEO ALAMILLA|BENEFICIARIO 2: JOSE DEL CARMEN MATEO ALAMILLA|x|RUTA 3 L |X|MARTES|x|x|X|X|X|DOMICILIO |2500|10400|x|x|X|2021-9-7|2021-9-21|X|x|X|x|x|NUEVA CREACION|X|1|x|12900|x|x|x|X|X|X|x|X|CARDENAS |X|x|x|x|x</v>
      </c>
    </row>
    <row r="114" spans="1:82" x14ac:dyDescent="0.25">
      <c r="A114" t="s">
        <v>10432</v>
      </c>
      <c r="B114" t="s">
        <v>10433</v>
      </c>
      <c r="C114">
        <v>3</v>
      </c>
      <c r="D114" t="s">
        <v>4988</v>
      </c>
      <c r="E114" t="s">
        <v>2</v>
      </c>
      <c r="F114" t="s">
        <v>775</v>
      </c>
      <c r="G114" t="s">
        <v>775</v>
      </c>
      <c r="H114" t="s">
        <v>15919</v>
      </c>
      <c r="I114">
        <v>12900</v>
      </c>
      <c r="J114" t="s">
        <v>4</v>
      </c>
      <c r="K114" t="s">
        <v>4</v>
      </c>
      <c r="L114">
        <v>200</v>
      </c>
      <c r="M114">
        <v>1</v>
      </c>
      <c r="N114" t="s">
        <v>12</v>
      </c>
      <c r="O114" t="s">
        <v>4</v>
      </c>
      <c r="P114" t="s">
        <v>12</v>
      </c>
      <c r="Q114" t="s">
        <v>4</v>
      </c>
      <c r="R114" t="s">
        <v>4</v>
      </c>
      <c r="S114" t="s">
        <v>4</v>
      </c>
      <c r="T114" t="s">
        <v>4</v>
      </c>
      <c r="U114" t="s">
        <v>4</v>
      </c>
      <c r="V114" t="s">
        <v>4</v>
      </c>
      <c r="W114" t="s">
        <v>4</v>
      </c>
      <c r="X114" t="s">
        <v>4</v>
      </c>
      <c r="Y114" t="s">
        <v>12</v>
      </c>
      <c r="Z114" t="s">
        <v>4</v>
      </c>
      <c r="AA114" t="s">
        <v>12</v>
      </c>
      <c r="AB114" t="s">
        <v>9963</v>
      </c>
      <c r="AC114" t="s">
        <v>363</v>
      </c>
      <c r="AD114" t="s">
        <v>10434</v>
      </c>
      <c r="AE114" t="s">
        <v>30</v>
      </c>
      <c r="AF114" t="s">
        <v>4</v>
      </c>
      <c r="AG114" t="s">
        <v>4</v>
      </c>
      <c r="AH114" t="s">
        <v>5447</v>
      </c>
      <c r="AI114" t="s">
        <v>5062</v>
      </c>
      <c r="AJ114" t="s">
        <v>4</v>
      </c>
      <c r="AK114">
        <v>9331008791</v>
      </c>
      <c r="AL114" t="s">
        <v>10435</v>
      </c>
      <c r="AM114" t="s">
        <v>10436</v>
      </c>
      <c r="AN114" t="s">
        <v>12</v>
      </c>
      <c r="AO114" t="s">
        <v>10091</v>
      </c>
      <c r="AP114" t="s">
        <v>4</v>
      </c>
      <c r="AQ114" t="s">
        <v>27</v>
      </c>
      <c r="AR114" t="s">
        <v>12</v>
      </c>
      <c r="AS114" t="s">
        <v>12</v>
      </c>
      <c r="AT114" t="s">
        <v>4</v>
      </c>
      <c r="AU114" t="s">
        <v>4</v>
      </c>
      <c r="AV114" t="s">
        <v>4</v>
      </c>
      <c r="AW114" t="s">
        <v>332</v>
      </c>
      <c r="AX114">
        <v>2900</v>
      </c>
      <c r="AY114">
        <v>10000</v>
      </c>
      <c r="AZ114" t="s">
        <v>12</v>
      </c>
      <c r="BA114" t="s">
        <v>12</v>
      </c>
      <c r="BB114">
        <v>3</v>
      </c>
      <c r="BC114" t="s">
        <v>1171</v>
      </c>
      <c r="BD114" t="s">
        <v>1233</v>
      </c>
      <c r="BE114" t="s">
        <v>4</v>
      </c>
      <c r="BF114" t="s">
        <v>12</v>
      </c>
      <c r="BG114" t="s">
        <v>4</v>
      </c>
      <c r="BH114" t="s">
        <v>12</v>
      </c>
      <c r="BI114" t="s">
        <v>12</v>
      </c>
      <c r="BJ114" t="s">
        <v>5062</v>
      </c>
      <c r="BK114" t="s">
        <v>4</v>
      </c>
      <c r="BL114">
        <v>1</v>
      </c>
      <c r="BM114" t="s">
        <v>12</v>
      </c>
      <c r="BN114">
        <v>12900</v>
      </c>
      <c r="BO114" t="s">
        <v>12</v>
      </c>
      <c r="BP114" t="s">
        <v>12</v>
      </c>
      <c r="BQ114" t="s">
        <v>12</v>
      </c>
      <c r="BR114" t="s">
        <v>4</v>
      </c>
      <c r="BS114" t="s">
        <v>4</v>
      </c>
      <c r="BT114" t="s">
        <v>4</v>
      </c>
      <c r="BU114" t="s">
        <v>12</v>
      </c>
      <c r="BV114" t="s">
        <v>4</v>
      </c>
      <c r="BW114" t="s">
        <v>330</v>
      </c>
      <c r="BX114" t="s">
        <v>4</v>
      </c>
      <c r="BY114" t="s">
        <v>12</v>
      </c>
      <c r="BZ114" t="s">
        <v>12</v>
      </c>
      <c r="CA114" t="s">
        <v>12</v>
      </c>
      <c r="CB114" t="s">
        <v>12</v>
      </c>
      <c r="CC114" t="s">
        <v>12</v>
      </c>
      <c r="CD114" t="str" cm="1">
        <f t="array" aca="1" ref="CD114" ca="1">eConcatenar(A114:CB114,"|")</f>
        <v>ENB3dRNJDsohF67Q|COM2020-2378|3|IMPERIAL DE LUJO |TABASCO|COMALCALCO|COMALCALCO|2020-10-13|12900|X|X|200|1|x|X|x|X|X|X|X|X|X|X|X|x|X|x|RAYMUNDO |JAVIER|MARIA ISABEL|CASADA|X|X|CARRETERA A VILLA ALDAMA |TECOLUTILLA |X|9331008791|MARIA DOLORES RAYMUNDO JAVIER |BENEFICIARIO 2: JOSEFA RAYMUNDO JAVIER|x|RUTA 3 L |X|MARTES|x|x|X|X|X|DOMICILIO |2900|10000|x|x|3|2021-9-7|2021-9-21|X|x|X|x|x|TECOLUTILLA |X|1|x|12900|x|x|x|X|X|X|x|X|CARDENAS |X|x|x|x|x</v>
      </c>
    </row>
    <row r="115" spans="1:82" x14ac:dyDescent="0.25">
      <c r="A115" t="s">
        <v>10437</v>
      </c>
      <c r="B115" t="s">
        <v>10438</v>
      </c>
      <c r="C115">
        <v>3</v>
      </c>
      <c r="D115" t="s">
        <v>4988</v>
      </c>
      <c r="E115" t="s">
        <v>2</v>
      </c>
      <c r="F115" t="s">
        <v>775</v>
      </c>
      <c r="G115" t="s">
        <v>775</v>
      </c>
      <c r="H115" t="s">
        <v>15898</v>
      </c>
      <c r="I115">
        <v>12900</v>
      </c>
      <c r="J115" t="s">
        <v>4</v>
      </c>
      <c r="K115" t="s">
        <v>4</v>
      </c>
      <c r="L115">
        <v>200</v>
      </c>
      <c r="M115">
        <v>1</v>
      </c>
      <c r="N115" t="s">
        <v>12</v>
      </c>
      <c r="O115" t="s">
        <v>4</v>
      </c>
      <c r="P115" t="s">
        <v>12</v>
      </c>
      <c r="Q115" t="s">
        <v>4</v>
      </c>
      <c r="R115" t="s">
        <v>4</v>
      </c>
      <c r="S115" t="s">
        <v>4</v>
      </c>
      <c r="T115" t="s">
        <v>4</v>
      </c>
      <c r="U115" t="s">
        <v>4</v>
      </c>
      <c r="V115" t="s">
        <v>4</v>
      </c>
      <c r="W115" t="s">
        <v>4</v>
      </c>
      <c r="X115" t="s">
        <v>4</v>
      </c>
      <c r="Y115" t="s">
        <v>12</v>
      </c>
      <c r="Z115" t="s">
        <v>4</v>
      </c>
      <c r="AA115" t="s">
        <v>12</v>
      </c>
      <c r="AB115" t="s">
        <v>9963</v>
      </c>
      <c r="AC115" t="s">
        <v>363</v>
      </c>
      <c r="AD115" t="s">
        <v>10439</v>
      </c>
      <c r="AE115" t="s">
        <v>30</v>
      </c>
      <c r="AF115" t="s">
        <v>4</v>
      </c>
      <c r="AG115" t="s">
        <v>4</v>
      </c>
      <c r="AH115" t="s">
        <v>10440</v>
      </c>
      <c r="AI115" t="s">
        <v>5062</v>
      </c>
      <c r="AJ115" t="s">
        <v>4</v>
      </c>
      <c r="AK115">
        <v>9331252784</v>
      </c>
      <c r="AL115" t="s">
        <v>10441</v>
      </c>
      <c r="AM115" t="s">
        <v>10442</v>
      </c>
      <c r="AN115" t="s">
        <v>12</v>
      </c>
      <c r="AO115" t="s">
        <v>10091</v>
      </c>
      <c r="AP115" t="s">
        <v>4</v>
      </c>
      <c r="AQ115" t="s">
        <v>27</v>
      </c>
      <c r="AR115" t="s">
        <v>12</v>
      </c>
      <c r="AS115" t="s">
        <v>12</v>
      </c>
      <c r="AT115" t="s">
        <v>4</v>
      </c>
      <c r="AU115" t="s">
        <v>4</v>
      </c>
      <c r="AV115" t="s">
        <v>4</v>
      </c>
      <c r="AW115" t="s">
        <v>332</v>
      </c>
      <c r="AX115">
        <v>2800</v>
      </c>
      <c r="AY115">
        <v>10100</v>
      </c>
      <c r="AZ115" t="s">
        <v>12</v>
      </c>
      <c r="BA115" t="s">
        <v>12</v>
      </c>
      <c r="BB115" t="s">
        <v>4</v>
      </c>
      <c r="BC115" t="s">
        <v>1171</v>
      </c>
      <c r="BD115" t="s">
        <v>1233</v>
      </c>
      <c r="BE115" t="s">
        <v>4</v>
      </c>
      <c r="BF115" t="s">
        <v>12</v>
      </c>
      <c r="BG115" t="s">
        <v>4</v>
      </c>
      <c r="BH115" t="s">
        <v>12</v>
      </c>
      <c r="BI115" t="s">
        <v>12</v>
      </c>
      <c r="BJ115" t="s">
        <v>5062</v>
      </c>
      <c r="BK115" t="s">
        <v>4</v>
      </c>
      <c r="BL115">
        <v>1</v>
      </c>
      <c r="BM115" t="s">
        <v>12</v>
      </c>
      <c r="BN115">
        <v>12900</v>
      </c>
      <c r="BO115" t="s">
        <v>12</v>
      </c>
      <c r="BP115" t="s">
        <v>12</v>
      </c>
      <c r="BQ115" t="s">
        <v>12</v>
      </c>
      <c r="BR115" t="s">
        <v>4</v>
      </c>
      <c r="BS115" t="s">
        <v>4</v>
      </c>
      <c r="BT115" t="s">
        <v>4</v>
      </c>
      <c r="BU115" t="s">
        <v>12</v>
      </c>
      <c r="BV115" t="s">
        <v>4</v>
      </c>
      <c r="BW115" t="s">
        <v>330</v>
      </c>
      <c r="BX115" t="s">
        <v>4</v>
      </c>
      <c r="BY115" t="s">
        <v>12</v>
      </c>
      <c r="BZ115" t="s">
        <v>12</v>
      </c>
      <c r="CA115" t="s">
        <v>12</v>
      </c>
      <c r="CB115" t="s">
        <v>12</v>
      </c>
      <c r="CC115" t="s">
        <v>12</v>
      </c>
      <c r="CD115" t="str" cm="1">
        <f t="array" aca="1" ref="CD115" ca="1">eConcatenar(A115:CB115,"|")</f>
        <v>pmdNXWb37CHpOWFY|COM2020-2363|3|IMPERIAL DE LUJO |TABASCO|COMALCALCO|COMALCALCO|2020-10-12|12900|X|X|200|1|x|X|x|X|X|X|X|X|X|X|X|x|X|x|RAYMUNDO |JAVIER|MARIA DOLORES|CASADA|X|X|CARRETERA VILLA ALDAMA|TECOLUTILLA |X|9331252784|ADALBERTO RAYMUNDO RODRIGUEZ|BENEFICIARIO 2: JOSE EDUARDO RAYMUNDO RAYMUNDO|x|RUTA 3 L |X|MARTES|x|x|X|X|X|DOMICILIO |2800|10100|x|x|X|2021-9-7|2021-9-21|X|x|X|x|x|TECOLUTILLA |X|1|x|12900|x|x|x|X|X|X|x|X|CARDENAS |X|x|x|x|x</v>
      </c>
    </row>
    <row r="116" spans="1:82" x14ac:dyDescent="0.25">
      <c r="A116" t="s">
        <v>10443</v>
      </c>
      <c r="B116" t="s">
        <v>10444</v>
      </c>
      <c r="C116">
        <v>3</v>
      </c>
      <c r="D116" t="s">
        <v>4988</v>
      </c>
      <c r="E116" t="s">
        <v>2</v>
      </c>
      <c r="F116" t="s">
        <v>775</v>
      </c>
      <c r="G116" t="s">
        <v>775</v>
      </c>
      <c r="H116" t="s">
        <v>15898</v>
      </c>
      <c r="I116">
        <v>12900</v>
      </c>
      <c r="J116" t="s">
        <v>4</v>
      </c>
      <c r="K116" t="s">
        <v>4</v>
      </c>
      <c r="L116">
        <v>200</v>
      </c>
      <c r="M116">
        <v>1</v>
      </c>
      <c r="N116" t="s">
        <v>12</v>
      </c>
      <c r="O116" t="s">
        <v>4</v>
      </c>
      <c r="P116" t="s">
        <v>12</v>
      </c>
      <c r="Q116" t="s">
        <v>4</v>
      </c>
      <c r="R116" t="s">
        <v>4</v>
      </c>
      <c r="S116" t="s">
        <v>4</v>
      </c>
      <c r="T116" t="s">
        <v>4</v>
      </c>
      <c r="U116" t="s">
        <v>4</v>
      </c>
      <c r="V116" t="s">
        <v>4</v>
      </c>
      <c r="W116" t="s">
        <v>4</v>
      </c>
      <c r="X116" t="s">
        <v>4</v>
      </c>
      <c r="Y116" t="s">
        <v>12</v>
      </c>
      <c r="Z116" t="s">
        <v>4</v>
      </c>
      <c r="AA116" t="s">
        <v>12</v>
      </c>
      <c r="AB116" t="s">
        <v>4993</v>
      </c>
      <c r="AC116" t="s">
        <v>108</v>
      </c>
      <c r="AD116" t="s">
        <v>4953</v>
      </c>
      <c r="AE116" t="s">
        <v>63</v>
      </c>
      <c r="AF116" t="s">
        <v>4</v>
      </c>
      <c r="AG116" t="s">
        <v>4</v>
      </c>
      <c r="AH116" t="s">
        <v>10440</v>
      </c>
      <c r="AI116" t="s">
        <v>5062</v>
      </c>
      <c r="AJ116" t="s">
        <v>4</v>
      </c>
      <c r="AK116">
        <v>9331249491</v>
      </c>
      <c r="AL116" t="s">
        <v>10445</v>
      </c>
      <c r="AM116" t="s">
        <v>4</v>
      </c>
      <c r="AN116" t="s">
        <v>12</v>
      </c>
      <c r="AO116" t="s">
        <v>10091</v>
      </c>
      <c r="AP116" t="s">
        <v>4</v>
      </c>
      <c r="AQ116" t="s">
        <v>27</v>
      </c>
      <c r="AR116" t="s">
        <v>12</v>
      </c>
      <c r="AS116" t="s">
        <v>12</v>
      </c>
      <c r="AT116" t="s">
        <v>4</v>
      </c>
      <c r="AU116" t="s">
        <v>4</v>
      </c>
      <c r="AV116" t="s">
        <v>4</v>
      </c>
      <c r="AW116" t="s">
        <v>332</v>
      </c>
      <c r="AX116">
        <v>3000</v>
      </c>
      <c r="AY116">
        <v>9900</v>
      </c>
      <c r="AZ116" t="s">
        <v>12</v>
      </c>
      <c r="BA116" t="s">
        <v>12</v>
      </c>
      <c r="BB116" t="s">
        <v>4</v>
      </c>
      <c r="BC116" t="s">
        <v>1171</v>
      </c>
      <c r="BD116" t="s">
        <v>1233</v>
      </c>
      <c r="BE116" t="s">
        <v>4</v>
      </c>
      <c r="BF116" t="s">
        <v>12</v>
      </c>
      <c r="BG116" t="s">
        <v>4</v>
      </c>
      <c r="BH116" t="s">
        <v>12</v>
      </c>
      <c r="BI116" t="s">
        <v>12</v>
      </c>
      <c r="BJ116" t="s">
        <v>5062</v>
      </c>
      <c r="BK116" t="s">
        <v>4</v>
      </c>
      <c r="BL116">
        <v>0</v>
      </c>
      <c r="BM116" t="s">
        <v>12</v>
      </c>
      <c r="BN116">
        <v>12900</v>
      </c>
      <c r="BO116" t="s">
        <v>12</v>
      </c>
      <c r="BP116" t="s">
        <v>12</v>
      </c>
      <c r="BQ116" t="s">
        <v>12</v>
      </c>
      <c r="BR116" t="s">
        <v>4</v>
      </c>
      <c r="BS116" t="s">
        <v>4</v>
      </c>
      <c r="BT116" t="s">
        <v>4</v>
      </c>
      <c r="BU116" t="s">
        <v>12</v>
      </c>
      <c r="BV116" t="s">
        <v>4</v>
      </c>
      <c r="BW116" t="s">
        <v>330</v>
      </c>
      <c r="BX116" t="s">
        <v>4</v>
      </c>
      <c r="BY116" t="s">
        <v>12</v>
      </c>
      <c r="BZ116" t="s">
        <v>12</v>
      </c>
      <c r="CA116" t="s">
        <v>12</v>
      </c>
      <c r="CB116" t="s">
        <v>12</v>
      </c>
      <c r="CC116" t="s">
        <v>12</v>
      </c>
      <c r="CD116" t="str" cm="1">
        <f t="array" aca="1" ref="CD116" ca="1">eConcatenar(A116:CB116,"|")</f>
        <v>D63s0B3DxZCKtnSw|COM2020-2361|3|IMPERIAL DE LUJO |TABASCO|COMALCALCO|COMALCALCO|2020-10-12|12900|X|X|200|1|x|X|x|X|X|X|X|X|X|X|X|x|X|x|MARQUEZ |DIAZ|FREDY|CASADO|X|X|CARRETERA VILLA ALDAMA|TECOLUTILLA |X|9331249491|JOSEFA HERNANDEZ CALCANEO|X|x|RUTA 3 L |X|MARTES|x|x|X|X|X|DOMICILIO |3000|9900|x|x|X|2021-9-7|2021-9-21|X|x|X|x|x|TECOLUTILLA |X|0|x|12900|x|x|x|X|X|X|x|X|CARDENAS |X|x|x|x|x</v>
      </c>
    </row>
    <row r="117" spans="1:82" x14ac:dyDescent="0.25">
      <c r="A117" t="s">
        <v>10446</v>
      </c>
      <c r="B117" t="s">
        <v>10447</v>
      </c>
      <c r="C117">
        <v>3</v>
      </c>
      <c r="D117" t="s">
        <v>213</v>
      </c>
      <c r="E117" t="s">
        <v>2</v>
      </c>
      <c r="F117" t="s">
        <v>775</v>
      </c>
      <c r="G117" t="s">
        <v>775</v>
      </c>
      <c r="H117" t="s">
        <v>15916</v>
      </c>
      <c r="I117">
        <v>12900</v>
      </c>
      <c r="J117" t="s">
        <v>4</v>
      </c>
      <c r="K117" t="s">
        <v>4</v>
      </c>
      <c r="L117">
        <v>200</v>
      </c>
      <c r="M117">
        <v>1</v>
      </c>
      <c r="N117" t="s">
        <v>12</v>
      </c>
      <c r="O117" t="s">
        <v>4</v>
      </c>
      <c r="P117" t="s">
        <v>12</v>
      </c>
      <c r="Q117" t="s">
        <v>4</v>
      </c>
      <c r="R117" t="s">
        <v>4</v>
      </c>
      <c r="S117" t="s">
        <v>4</v>
      </c>
      <c r="T117" t="s">
        <v>4</v>
      </c>
      <c r="U117" t="s">
        <v>4</v>
      </c>
      <c r="V117" t="s">
        <v>4</v>
      </c>
      <c r="W117" t="s">
        <v>4</v>
      </c>
      <c r="X117" t="s">
        <v>4</v>
      </c>
      <c r="Y117" t="s">
        <v>12</v>
      </c>
      <c r="Z117" t="s">
        <v>4</v>
      </c>
      <c r="AA117" t="s">
        <v>12</v>
      </c>
      <c r="AB117" t="s">
        <v>5200</v>
      </c>
      <c r="AC117" t="s">
        <v>5</v>
      </c>
      <c r="AD117" t="s">
        <v>702</v>
      </c>
      <c r="AE117" t="s">
        <v>63</v>
      </c>
      <c r="AF117" t="s">
        <v>4</v>
      </c>
      <c r="AG117" t="s">
        <v>4</v>
      </c>
      <c r="AH117" t="s">
        <v>83</v>
      </c>
      <c r="AI117" t="s">
        <v>2174</v>
      </c>
      <c r="AJ117" t="s">
        <v>4</v>
      </c>
      <c r="AK117">
        <v>9331042874</v>
      </c>
      <c r="AL117" t="s">
        <v>10448</v>
      </c>
      <c r="AM117" t="s">
        <v>10449</v>
      </c>
      <c r="AN117" t="s">
        <v>12</v>
      </c>
      <c r="AO117" t="s">
        <v>10091</v>
      </c>
      <c r="AP117" t="s">
        <v>4</v>
      </c>
      <c r="AQ117" t="s">
        <v>27</v>
      </c>
      <c r="AR117" t="s">
        <v>12</v>
      </c>
      <c r="AS117" t="s">
        <v>12</v>
      </c>
      <c r="AT117" t="s">
        <v>4</v>
      </c>
      <c r="AU117" t="s">
        <v>4</v>
      </c>
      <c r="AV117" t="s">
        <v>4</v>
      </c>
      <c r="AW117" t="s">
        <v>332</v>
      </c>
      <c r="AX117">
        <v>4600</v>
      </c>
      <c r="AY117">
        <v>8300</v>
      </c>
      <c r="AZ117" t="s">
        <v>12</v>
      </c>
      <c r="BA117" t="s">
        <v>12</v>
      </c>
      <c r="BB117" t="s">
        <v>4</v>
      </c>
      <c r="BC117" t="s">
        <v>1171</v>
      </c>
      <c r="BD117" t="s">
        <v>1233</v>
      </c>
      <c r="BE117" t="s">
        <v>4</v>
      </c>
      <c r="BF117" t="s">
        <v>12</v>
      </c>
      <c r="BG117" t="s">
        <v>4</v>
      </c>
      <c r="BH117" t="s">
        <v>12</v>
      </c>
      <c r="BI117" t="s">
        <v>12</v>
      </c>
      <c r="BJ117" t="s">
        <v>2174</v>
      </c>
      <c r="BK117" t="s">
        <v>4</v>
      </c>
      <c r="BL117">
        <v>0</v>
      </c>
      <c r="BM117" t="s">
        <v>12</v>
      </c>
      <c r="BN117">
        <v>12900</v>
      </c>
      <c r="BO117" t="s">
        <v>12</v>
      </c>
      <c r="BP117" t="s">
        <v>12</v>
      </c>
      <c r="BQ117" t="s">
        <v>12</v>
      </c>
      <c r="BR117" t="s">
        <v>4</v>
      </c>
      <c r="BS117" t="s">
        <v>4</v>
      </c>
      <c r="BT117" t="s">
        <v>4</v>
      </c>
      <c r="BU117" t="s">
        <v>12</v>
      </c>
      <c r="BV117" t="s">
        <v>4</v>
      </c>
      <c r="BW117" t="s">
        <v>330</v>
      </c>
      <c r="BX117" t="s">
        <v>4</v>
      </c>
      <c r="BY117" t="s">
        <v>12</v>
      </c>
      <c r="BZ117" t="s">
        <v>12</v>
      </c>
      <c r="CA117" t="s">
        <v>12</v>
      </c>
      <c r="CB117" t="s">
        <v>12</v>
      </c>
      <c r="CC117" t="s">
        <v>12</v>
      </c>
      <c r="CD117" t="str" cm="1">
        <f t="array" aca="1" ref="CD117" ca="1">eConcatenar(A117:CB117,"|")</f>
        <v>GgXeJCNn0iPRkP4J|COM2020-1973|3|ECONOLINE|TABASCO|COMALCALCO|COMALCALCO|2020-9-14|12900|X|X|200|1|x|X|x|X|X|X|X|X|X|X|X|x|X|x|MENESES|VENTURA|JORGE LUIS|CASADO|X|X|CALLE ABASOLO SIN NUMERO|VILLA TECOLUTILLA|X|9331042874|REBECA MADRIGAL SANCHEZ|BENEFICIARIO 2: IVAN MENSES MADRIGAL|x|RUTA 3 L |X|MARTES|x|x|X|X|X|DOMICILIO |4600|8300|x|x|X|2021-9-7|2021-9-21|X|x|X|x|x|VILLA TECOLUTILLA|X|0|x|12900|x|x|x|X|X|X|x|X|CARDENAS |X|x|x|x|x</v>
      </c>
    </row>
    <row r="118" spans="1:82" x14ac:dyDescent="0.25">
      <c r="A118" t="s">
        <v>10450</v>
      </c>
      <c r="B118" t="s">
        <v>10451</v>
      </c>
      <c r="C118">
        <v>3</v>
      </c>
      <c r="D118" t="s">
        <v>4988</v>
      </c>
      <c r="E118" t="s">
        <v>2</v>
      </c>
      <c r="F118" t="s">
        <v>775</v>
      </c>
      <c r="G118" t="s">
        <v>775</v>
      </c>
      <c r="H118" t="s">
        <v>15920</v>
      </c>
      <c r="I118">
        <v>12900</v>
      </c>
      <c r="J118" t="s">
        <v>4</v>
      </c>
      <c r="K118" t="s">
        <v>4</v>
      </c>
      <c r="L118">
        <v>200</v>
      </c>
      <c r="M118">
        <v>1</v>
      </c>
      <c r="N118" t="s">
        <v>12</v>
      </c>
      <c r="O118" t="s">
        <v>4</v>
      </c>
      <c r="P118" t="s">
        <v>12</v>
      </c>
      <c r="Q118" t="s">
        <v>4</v>
      </c>
      <c r="R118" t="s">
        <v>4</v>
      </c>
      <c r="S118" t="s">
        <v>4</v>
      </c>
      <c r="T118" t="s">
        <v>4</v>
      </c>
      <c r="U118" t="s">
        <v>4</v>
      </c>
      <c r="V118" t="s">
        <v>4</v>
      </c>
      <c r="W118" t="s">
        <v>4</v>
      </c>
      <c r="X118" t="s">
        <v>4</v>
      </c>
      <c r="Y118" t="s">
        <v>12</v>
      </c>
      <c r="Z118" t="s">
        <v>4</v>
      </c>
      <c r="AA118" t="s">
        <v>12</v>
      </c>
      <c r="AB118" t="s">
        <v>4884</v>
      </c>
      <c r="AC118" t="s">
        <v>4</v>
      </c>
      <c r="AD118" t="s">
        <v>10452</v>
      </c>
      <c r="AE118" t="s">
        <v>63</v>
      </c>
      <c r="AF118" t="s">
        <v>4</v>
      </c>
      <c r="AG118" t="s">
        <v>4</v>
      </c>
      <c r="AH118" t="s">
        <v>100</v>
      </c>
      <c r="AI118" t="s">
        <v>10353</v>
      </c>
      <c r="AJ118" t="s">
        <v>4</v>
      </c>
      <c r="AK118" t="s">
        <v>4</v>
      </c>
      <c r="AL118" t="s">
        <v>10453</v>
      </c>
      <c r="AM118" t="s">
        <v>10454</v>
      </c>
      <c r="AN118" t="s">
        <v>12</v>
      </c>
      <c r="AO118" t="s">
        <v>10091</v>
      </c>
      <c r="AP118" t="s">
        <v>4</v>
      </c>
      <c r="AQ118" t="s">
        <v>10</v>
      </c>
      <c r="AR118" t="s">
        <v>12</v>
      </c>
      <c r="AS118" t="s">
        <v>12</v>
      </c>
      <c r="AT118" t="s">
        <v>4</v>
      </c>
      <c r="AU118" t="s">
        <v>4</v>
      </c>
      <c r="AV118" t="s">
        <v>4</v>
      </c>
      <c r="AW118" t="s">
        <v>332</v>
      </c>
      <c r="AX118">
        <v>4000</v>
      </c>
      <c r="AY118">
        <v>8900</v>
      </c>
      <c r="AZ118" t="s">
        <v>12</v>
      </c>
      <c r="BA118" t="s">
        <v>12</v>
      </c>
      <c r="BB118" t="s">
        <v>4</v>
      </c>
      <c r="BC118" t="s">
        <v>1219</v>
      </c>
      <c r="BD118" t="s">
        <v>1233</v>
      </c>
      <c r="BE118" t="s">
        <v>4</v>
      </c>
      <c r="BF118" t="s">
        <v>12</v>
      </c>
      <c r="BG118" t="s">
        <v>4</v>
      </c>
      <c r="BH118" t="s">
        <v>12</v>
      </c>
      <c r="BI118" t="s">
        <v>12</v>
      </c>
      <c r="BJ118" t="s">
        <v>10353</v>
      </c>
      <c r="BK118" t="s">
        <v>4</v>
      </c>
      <c r="BL118">
        <v>0</v>
      </c>
      <c r="BM118" t="s">
        <v>12</v>
      </c>
      <c r="BN118">
        <v>12900</v>
      </c>
      <c r="BO118" t="s">
        <v>12</v>
      </c>
      <c r="BP118" t="s">
        <v>12</v>
      </c>
      <c r="BQ118" t="s">
        <v>12</v>
      </c>
      <c r="BR118" t="s">
        <v>4</v>
      </c>
      <c r="BS118" t="s">
        <v>4</v>
      </c>
      <c r="BT118" t="s">
        <v>4</v>
      </c>
      <c r="BU118" t="s">
        <v>12</v>
      </c>
      <c r="BV118" t="s">
        <v>4</v>
      </c>
      <c r="BW118" t="s">
        <v>330</v>
      </c>
      <c r="BX118" t="s">
        <v>4</v>
      </c>
      <c r="BY118" t="s">
        <v>12</v>
      </c>
      <c r="BZ118" t="s">
        <v>12</v>
      </c>
      <c r="CA118" t="s">
        <v>12</v>
      </c>
      <c r="CB118" t="s">
        <v>12</v>
      </c>
      <c r="CC118" t="s">
        <v>12</v>
      </c>
      <c r="CD118" t="str" cm="1">
        <f t="array" aca="1" ref="CD118" ca="1">eConcatenar(A118:CB118,"|")</f>
        <v>wkXdihTqGkxbNQ3i|COM2021-0205|3|IMPERIAL DE LUJO |TABASCO|COMALCALCO|COMALCALCO|2021-1-21|12900|X|X|200|1|x|X|x|X|X|X|X|X|X|X|X|x|X|x|DE LA CRUZ |X|JOSE OVET|CASADO|X|X|CARRETERA PRINCIPAL|JOSE MARIA PINO SUAREZ TERCERA SECCION|X|X|MARIA DEL CARMEN PDRO MENDEZ|BENEFICIARIO 2: ELISEO DIAZ MENDEZ|x|RUTA 3 L |X|LUNES|x|x|X|X|X|DOMICILIO |4000|8900|x|x|X|2021-9-6|2021-9-21|X|x|X|x|x|JOSE MARIA PINO SUAREZ TERCERA SECCION|X|0|x|12900|x|x|x|X|X|X|x|X|CARDENAS |X|x|x|x|x</v>
      </c>
    </row>
    <row r="119" spans="1:82" x14ac:dyDescent="0.25">
      <c r="A119" t="s">
        <v>10455</v>
      </c>
      <c r="B119" t="s">
        <v>10456</v>
      </c>
      <c r="C119">
        <v>3</v>
      </c>
      <c r="D119" t="s">
        <v>4988</v>
      </c>
      <c r="E119" t="s">
        <v>2</v>
      </c>
      <c r="F119" t="s">
        <v>775</v>
      </c>
      <c r="G119" t="s">
        <v>775</v>
      </c>
      <c r="H119" t="s">
        <v>15908</v>
      </c>
      <c r="I119">
        <v>12900</v>
      </c>
      <c r="J119" t="s">
        <v>4</v>
      </c>
      <c r="K119" t="s">
        <v>4</v>
      </c>
      <c r="L119">
        <v>200</v>
      </c>
      <c r="M119">
        <v>1</v>
      </c>
      <c r="N119" t="s">
        <v>12</v>
      </c>
      <c r="O119" t="s">
        <v>4</v>
      </c>
      <c r="P119" t="s">
        <v>12</v>
      </c>
      <c r="Q119" t="s">
        <v>4</v>
      </c>
      <c r="R119" t="s">
        <v>4</v>
      </c>
      <c r="S119" t="s">
        <v>4</v>
      </c>
      <c r="T119" t="s">
        <v>4</v>
      </c>
      <c r="U119" t="s">
        <v>4</v>
      </c>
      <c r="V119" t="s">
        <v>4</v>
      </c>
      <c r="W119" t="s">
        <v>4</v>
      </c>
      <c r="X119" t="s">
        <v>4</v>
      </c>
      <c r="Y119" t="s">
        <v>12</v>
      </c>
      <c r="Z119" t="s">
        <v>4</v>
      </c>
      <c r="AA119" t="s">
        <v>12</v>
      </c>
      <c r="AB119" t="s">
        <v>102</v>
      </c>
      <c r="AC119" t="s">
        <v>501</v>
      </c>
      <c r="AD119" t="s">
        <v>670</v>
      </c>
      <c r="AE119" t="s">
        <v>24</v>
      </c>
      <c r="AF119" t="s">
        <v>4</v>
      </c>
      <c r="AG119" t="s">
        <v>4</v>
      </c>
      <c r="AH119" t="s">
        <v>10457</v>
      </c>
      <c r="AI119" t="s">
        <v>2401</v>
      </c>
      <c r="AJ119" t="s">
        <v>4</v>
      </c>
      <c r="AK119">
        <v>9331309754</v>
      </c>
      <c r="AL119" t="s">
        <v>10458</v>
      </c>
      <c r="AM119" t="s">
        <v>10459</v>
      </c>
      <c r="AN119" t="s">
        <v>12</v>
      </c>
      <c r="AO119" t="s">
        <v>10091</v>
      </c>
      <c r="AP119" t="s">
        <v>4</v>
      </c>
      <c r="AQ119" t="s">
        <v>10</v>
      </c>
      <c r="AR119" t="s">
        <v>12</v>
      </c>
      <c r="AS119" t="s">
        <v>12</v>
      </c>
      <c r="AT119" t="s">
        <v>4</v>
      </c>
      <c r="AU119" t="s">
        <v>4</v>
      </c>
      <c r="AV119" t="s">
        <v>4</v>
      </c>
      <c r="AW119" t="s">
        <v>332</v>
      </c>
      <c r="AX119">
        <v>3300</v>
      </c>
      <c r="AY119">
        <v>9600</v>
      </c>
      <c r="AZ119" t="s">
        <v>12</v>
      </c>
      <c r="BA119" t="s">
        <v>12</v>
      </c>
      <c r="BB119" t="s">
        <v>4</v>
      </c>
      <c r="BC119" t="s">
        <v>1219</v>
      </c>
      <c r="BD119" t="s">
        <v>1233</v>
      </c>
      <c r="BE119" t="s">
        <v>4</v>
      </c>
      <c r="BF119" t="s">
        <v>12</v>
      </c>
      <c r="BG119" t="s">
        <v>4</v>
      </c>
      <c r="BH119" t="s">
        <v>12</v>
      </c>
      <c r="BI119" t="s">
        <v>12</v>
      </c>
      <c r="BJ119" t="s">
        <v>2401</v>
      </c>
      <c r="BK119" t="s">
        <v>4</v>
      </c>
      <c r="BL119">
        <v>0</v>
      </c>
      <c r="BM119" t="s">
        <v>12</v>
      </c>
      <c r="BN119">
        <v>12900</v>
      </c>
      <c r="BO119" t="s">
        <v>12</v>
      </c>
      <c r="BP119" t="s">
        <v>12</v>
      </c>
      <c r="BQ119" t="s">
        <v>12</v>
      </c>
      <c r="BR119" t="s">
        <v>4</v>
      </c>
      <c r="BS119" t="s">
        <v>4</v>
      </c>
      <c r="BT119" t="s">
        <v>4</v>
      </c>
      <c r="BU119" t="s">
        <v>12</v>
      </c>
      <c r="BV119" t="s">
        <v>4</v>
      </c>
      <c r="BW119" t="s">
        <v>330</v>
      </c>
      <c r="BX119" t="s">
        <v>4</v>
      </c>
      <c r="BY119" t="s">
        <v>12</v>
      </c>
      <c r="BZ119" t="s">
        <v>12</v>
      </c>
      <c r="CA119" t="s">
        <v>12</v>
      </c>
      <c r="CB119" t="s">
        <v>12</v>
      </c>
      <c r="CC119" t="s">
        <v>12</v>
      </c>
      <c r="CD119" t="str" cm="1">
        <f t="array" aca="1" ref="CD119" ca="1">eConcatenar(A119:CB119,"|")</f>
        <v>4BEJWu6J8IK7v7wT|COM2020-2717|3|IMPERIAL DE LUJO |TABASCO|COMALCALCO|COMALCALCO|2020-10-28|12900|X|X|200|1|x|X|x|X|X|X|X|X|X|X|X|x|X|x|GOMEZ|CHABLE|JORGE ALBERTO|UNION LIBRE|X|X|CARRETERA A COCOHOITAL SIN NUMERO|CHICOZAPOTE|X|9331309754|ESMERALDA CORDOVA HERNANDEZ|BENEFICIARIO 2: TANIA GOMEZ CORDOVA|x|RUTA 3 L |X|LUNES|x|x|X|X|X|DOMICILIO |3300|9600|x|x|X|2021-9-6|2021-9-21|X|x|X|x|x|CHICOZAPOTE|X|0|x|12900|x|x|x|X|X|X|x|X|CARDENAS |X|x|x|x|x</v>
      </c>
    </row>
    <row r="120" spans="1:82" x14ac:dyDescent="0.25">
      <c r="A120" t="s">
        <v>10460</v>
      </c>
      <c r="B120" t="s">
        <v>10461</v>
      </c>
      <c r="C120">
        <v>3</v>
      </c>
      <c r="D120" t="s">
        <v>4988</v>
      </c>
      <c r="E120" t="s">
        <v>2</v>
      </c>
      <c r="F120" t="s">
        <v>775</v>
      </c>
      <c r="G120" t="s">
        <v>775</v>
      </c>
      <c r="H120" t="s">
        <v>15908</v>
      </c>
      <c r="I120">
        <v>12900</v>
      </c>
      <c r="J120" t="s">
        <v>4</v>
      </c>
      <c r="K120" t="s">
        <v>4</v>
      </c>
      <c r="L120">
        <v>200</v>
      </c>
      <c r="M120">
        <v>1</v>
      </c>
      <c r="N120" t="s">
        <v>12</v>
      </c>
      <c r="O120" t="s">
        <v>4</v>
      </c>
      <c r="P120" t="s">
        <v>12</v>
      </c>
      <c r="Q120" t="s">
        <v>4</v>
      </c>
      <c r="R120" t="s">
        <v>4</v>
      </c>
      <c r="S120" t="s">
        <v>4</v>
      </c>
      <c r="T120" t="s">
        <v>4</v>
      </c>
      <c r="U120" t="s">
        <v>4</v>
      </c>
      <c r="V120" t="s">
        <v>4</v>
      </c>
      <c r="W120" t="s">
        <v>4</v>
      </c>
      <c r="X120" t="s">
        <v>4</v>
      </c>
      <c r="Y120" t="s">
        <v>12</v>
      </c>
      <c r="Z120" t="s">
        <v>4</v>
      </c>
      <c r="AA120" t="s">
        <v>12</v>
      </c>
      <c r="AB120" t="s">
        <v>15</v>
      </c>
      <c r="AC120" t="s">
        <v>10462</v>
      </c>
      <c r="AD120" t="s">
        <v>10463</v>
      </c>
      <c r="AE120" t="s">
        <v>146</v>
      </c>
      <c r="AF120" t="s">
        <v>4</v>
      </c>
      <c r="AG120" t="s">
        <v>4</v>
      </c>
      <c r="AH120" t="s">
        <v>10464</v>
      </c>
      <c r="AI120" t="s">
        <v>2399</v>
      </c>
      <c r="AJ120" t="s">
        <v>4</v>
      </c>
      <c r="AK120">
        <v>9332086581</v>
      </c>
      <c r="AL120" t="s">
        <v>10465</v>
      </c>
      <c r="AM120" t="s">
        <v>10466</v>
      </c>
      <c r="AN120" t="s">
        <v>12</v>
      </c>
      <c r="AO120" t="s">
        <v>10091</v>
      </c>
      <c r="AP120" t="s">
        <v>4</v>
      </c>
      <c r="AQ120" t="s">
        <v>10</v>
      </c>
      <c r="AR120" t="s">
        <v>12</v>
      </c>
      <c r="AS120" t="s">
        <v>12</v>
      </c>
      <c r="AT120" t="s">
        <v>4</v>
      </c>
      <c r="AU120" t="s">
        <v>4</v>
      </c>
      <c r="AV120" t="s">
        <v>4</v>
      </c>
      <c r="AW120" t="s">
        <v>332</v>
      </c>
      <c r="AX120">
        <v>3500</v>
      </c>
      <c r="AY120">
        <v>9400</v>
      </c>
      <c r="AZ120" t="s">
        <v>12</v>
      </c>
      <c r="BA120" t="s">
        <v>12</v>
      </c>
      <c r="BB120" t="s">
        <v>4</v>
      </c>
      <c r="BC120" t="s">
        <v>1219</v>
      </c>
      <c r="BD120" t="s">
        <v>1233</v>
      </c>
      <c r="BE120" t="s">
        <v>4</v>
      </c>
      <c r="BF120" t="s">
        <v>12</v>
      </c>
      <c r="BG120" t="s">
        <v>4</v>
      </c>
      <c r="BH120" t="s">
        <v>12</v>
      </c>
      <c r="BI120" t="s">
        <v>12</v>
      </c>
      <c r="BJ120" t="s">
        <v>2399</v>
      </c>
      <c r="BK120" t="s">
        <v>4</v>
      </c>
      <c r="BL120">
        <v>1</v>
      </c>
      <c r="BM120" t="s">
        <v>12</v>
      </c>
      <c r="BN120">
        <v>12900</v>
      </c>
      <c r="BO120" t="s">
        <v>12</v>
      </c>
      <c r="BP120" t="s">
        <v>12</v>
      </c>
      <c r="BQ120" t="s">
        <v>12</v>
      </c>
      <c r="BR120" t="s">
        <v>4</v>
      </c>
      <c r="BS120" t="s">
        <v>4</v>
      </c>
      <c r="BT120" t="s">
        <v>4</v>
      </c>
      <c r="BU120" t="s">
        <v>12</v>
      </c>
      <c r="BV120" t="s">
        <v>4</v>
      </c>
      <c r="BW120" t="s">
        <v>330</v>
      </c>
      <c r="BX120" t="s">
        <v>4</v>
      </c>
      <c r="BY120" t="s">
        <v>12</v>
      </c>
      <c r="BZ120" t="s">
        <v>12</v>
      </c>
      <c r="CA120" t="s">
        <v>12</v>
      </c>
      <c r="CB120" t="s">
        <v>12</v>
      </c>
      <c r="CC120" t="s">
        <v>12</v>
      </c>
      <c r="CD120" t="str" cm="1">
        <f t="array" aca="1" ref="CD120" ca="1">eConcatenar(A120:CB120,"|")</f>
        <v>6uEXgHBENFA5uKgN|COM2020-2716|3|IMPERIAL DE LUJO |TABASCO|COMALCALCO|COMALCALCO|2020-10-28|12900|X|X|200|1|x|X|x|X|X|X|X|X|X|X|X|x|X|x|JIMENEZ|LIMBERG|ISABEL|VIUDA|X|X|ENTRADA A CHICOZAPOTE SIN NUMERO|COCOHITAL|X|9332086581|MARIBEL GOMEZ JIMENEZ |BENEFICIARIO 2: MARGARITA  GOMEZ JIMENEZ|x|RUTA 3 L |X|LUNES|x|x|X|X|X|DOMICILIO |3500|9400|x|x|X|2021-9-6|2021-9-21|X|x|X|x|x|COCOHITAL|X|1|x|12900|x|x|x|X|X|X|x|X|CARDENAS |X|x|x|x|x</v>
      </c>
    </row>
    <row r="121" spans="1:82" x14ac:dyDescent="0.25">
      <c r="A121" t="s">
        <v>10467</v>
      </c>
      <c r="B121" t="s">
        <v>10468</v>
      </c>
      <c r="C121">
        <v>3</v>
      </c>
      <c r="D121" t="s">
        <v>4988</v>
      </c>
      <c r="E121" t="s">
        <v>2</v>
      </c>
      <c r="F121" t="s">
        <v>775</v>
      </c>
      <c r="G121" t="s">
        <v>775</v>
      </c>
      <c r="H121" t="s">
        <v>15919</v>
      </c>
      <c r="I121">
        <v>12900</v>
      </c>
      <c r="J121" t="s">
        <v>4</v>
      </c>
      <c r="K121" t="s">
        <v>4</v>
      </c>
      <c r="L121">
        <v>200</v>
      </c>
      <c r="M121">
        <v>1</v>
      </c>
      <c r="N121" t="s">
        <v>12</v>
      </c>
      <c r="O121" t="s">
        <v>4</v>
      </c>
      <c r="P121" t="s">
        <v>12</v>
      </c>
      <c r="Q121" t="s">
        <v>4</v>
      </c>
      <c r="R121" t="s">
        <v>4</v>
      </c>
      <c r="S121" t="s">
        <v>4</v>
      </c>
      <c r="T121" t="s">
        <v>4</v>
      </c>
      <c r="U121" t="s">
        <v>4</v>
      </c>
      <c r="V121" t="s">
        <v>4</v>
      </c>
      <c r="W121" t="s">
        <v>4</v>
      </c>
      <c r="X121" t="s">
        <v>4</v>
      </c>
      <c r="Y121" t="s">
        <v>12</v>
      </c>
      <c r="Z121" t="s">
        <v>4</v>
      </c>
      <c r="AA121" t="s">
        <v>12</v>
      </c>
      <c r="AB121" t="s">
        <v>10469</v>
      </c>
      <c r="AC121" t="s">
        <v>38</v>
      </c>
      <c r="AD121" t="s">
        <v>10470</v>
      </c>
      <c r="AE121" t="s">
        <v>30</v>
      </c>
      <c r="AF121" t="s">
        <v>4</v>
      </c>
      <c r="AG121" t="s">
        <v>4</v>
      </c>
      <c r="AH121" t="s">
        <v>10471</v>
      </c>
      <c r="AI121" t="s">
        <v>10182</v>
      </c>
      <c r="AJ121" t="s">
        <v>12</v>
      </c>
      <c r="AK121">
        <v>9331116633</v>
      </c>
      <c r="AL121" t="s">
        <v>10472</v>
      </c>
      <c r="AM121" t="s">
        <v>10473</v>
      </c>
      <c r="AN121" t="s">
        <v>12</v>
      </c>
      <c r="AO121" t="s">
        <v>10091</v>
      </c>
      <c r="AP121" t="s">
        <v>4</v>
      </c>
      <c r="AQ121" t="s">
        <v>10</v>
      </c>
      <c r="AR121" t="s">
        <v>12</v>
      </c>
      <c r="AS121" t="s">
        <v>12</v>
      </c>
      <c r="AT121" t="s">
        <v>4</v>
      </c>
      <c r="AU121" t="s">
        <v>4</v>
      </c>
      <c r="AV121" t="s">
        <v>4</v>
      </c>
      <c r="AW121" t="s">
        <v>332</v>
      </c>
      <c r="AX121">
        <v>3700</v>
      </c>
      <c r="AY121">
        <v>9200</v>
      </c>
      <c r="AZ121" t="s">
        <v>12</v>
      </c>
      <c r="BA121" t="s">
        <v>12</v>
      </c>
      <c r="BB121" t="s">
        <v>4</v>
      </c>
      <c r="BC121" t="s">
        <v>1219</v>
      </c>
      <c r="BD121" t="s">
        <v>1233</v>
      </c>
      <c r="BE121" t="s">
        <v>4</v>
      </c>
      <c r="BF121" t="s">
        <v>12</v>
      </c>
      <c r="BG121" t="s">
        <v>4</v>
      </c>
      <c r="BH121" t="s">
        <v>12</v>
      </c>
      <c r="BI121" t="s">
        <v>12</v>
      </c>
      <c r="BJ121" t="s">
        <v>10182</v>
      </c>
      <c r="BK121" t="s">
        <v>4</v>
      </c>
      <c r="BL121">
        <v>1</v>
      </c>
      <c r="BM121" t="s">
        <v>12</v>
      </c>
      <c r="BN121">
        <v>12900</v>
      </c>
      <c r="BO121" t="s">
        <v>12</v>
      </c>
      <c r="BP121" t="s">
        <v>12</v>
      </c>
      <c r="BQ121" t="s">
        <v>12</v>
      </c>
      <c r="BR121" t="s">
        <v>4</v>
      </c>
      <c r="BS121" t="s">
        <v>4</v>
      </c>
      <c r="BT121" t="s">
        <v>4</v>
      </c>
      <c r="BU121" t="s">
        <v>12</v>
      </c>
      <c r="BV121" t="s">
        <v>4</v>
      </c>
      <c r="BW121" t="s">
        <v>330</v>
      </c>
      <c r="BX121" t="s">
        <v>4</v>
      </c>
      <c r="BY121" t="s">
        <v>12</v>
      </c>
      <c r="BZ121" t="s">
        <v>12</v>
      </c>
      <c r="CA121" t="s">
        <v>12</v>
      </c>
      <c r="CB121" t="s">
        <v>12</v>
      </c>
      <c r="CC121" t="s">
        <v>12</v>
      </c>
      <c r="CD121" t="str" cm="1">
        <f t="array" aca="1" ref="CD121" ca="1">eConcatenar(A121:CB121,"|")</f>
        <v>o2EbJbNma7XHuV1O|COM2020-2375|3|IMPERIAL DE LUJO |TABASCO|COMALCALCO|COMALCALCO|2020-10-13|12900|X|X|200|1|x|X|x|X|X|X|X|X|X|X|X|x|X|x|GERONIMO |HERNANDEZ|MARTHA|CASADA|X|X|CARRETERA COCOHITAL 12|IGNACIO ZARAGOZA PRIMERA SECCION|x|9331116633|ISIDRO DE LA CRUZ SANCHEZ|BENEFICIARIO 2: SHEYLA CRISTELL DE LA CRUZ JERONIMO|x|RUTA 3 L |X|LUNES|x|x|X|X|X|DOMICILIO |3700|9200|x|x|X|2021-9-6|2021-9-21|X|x|X|x|x|IGNACIO ZARAGOZA PRIMERA SECCION|X|1|x|12900|x|x|x|X|X|X|x|X|CARDENAS |X|x|x|x|x</v>
      </c>
    </row>
    <row r="122" spans="1:82" x14ac:dyDescent="0.25">
      <c r="A122" t="s">
        <v>10474</v>
      </c>
      <c r="B122" t="s">
        <v>10475</v>
      </c>
      <c r="C122">
        <v>3</v>
      </c>
      <c r="D122" t="s">
        <v>213</v>
      </c>
      <c r="E122" t="s">
        <v>2</v>
      </c>
      <c r="F122" t="s">
        <v>775</v>
      </c>
      <c r="G122" t="s">
        <v>775</v>
      </c>
      <c r="H122" t="s">
        <v>15904</v>
      </c>
      <c r="I122">
        <v>12900</v>
      </c>
      <c r="J122" t="s">
        <v>4</v>
      </c>
      <c r="K122" t="s">
        <v>4</v>
      </c>
      <c r="L122">
        <v>200</v>
      </c>
      <c r="M122">
        <v>1</v>
      </c>
      <c r="N122" t="s">
        <v>12</v>
      </c>
      <c r="O122" t="s">
        <v>4</v>
      </c>
      <c r="P122" t="s">
        <v>12</v>
      </c>
      <c r="Q122" t="s">
        <v>4</v>
      </c>
      <c r="R122" t="s">
        <v>4</v>
      </c>
      <c r="S122" t="s">
        <v>4</v>
      </c>
      <c r="T122" t="s">
        <v>4</v>
      </c>
      <c r="U122" t="s">
        <v>4</v>
      </c>
      <c r="V122" t="s">
        <v>4</v>
      </c>
      <c r="W122" t="s">
        <v>4</v>
      </c>
      <c r="X122" t="s">
        <v>4</v>
      </c>
      <c r="Y122" t="s">
        <v>12</v>
      </c>
      <c r="Z122" t="s">
        <v>4</v>
      </c>
      <c r="AA122" t="s">
        <v>12</v>
      </c>
      <c r="AB122" t="s">
        <v>464</v>
      </c>
      <c r="AC122" t="s">
        <v>192</v>
      </c>
      <c r="AD122" t="s">
        <v>10476</v>
      </c>
      <c r="AE122" t="s">
        <v>24</v>
      </c>
      <c r="AF122" t="s">
        <v>4</v>
      </c>
      <c r="AG122" t="s">
        <v>4</v>
      </c>
      <c r="AH122" t="s">
        <v>10477</v>
      </c>
      <c r="AI122" t="s">
        <v>4820</v>
      </c>
      <c r="AJ122" t="s">
        <v>4</v>
      </c>
      <c r="AK122">
        <v>9331029226</v>
      </c>
      <c r="AL122" t="s">
        <v>10478</v>
      </c>
      <c r="AM122" t="s">
        <v>4</v>
      </c>
      <c r="AN122" t="s">
        <v>12</v>
      </c>
      <c r="AO122" t="s">
        <v>10091</v>
      </c>
      <c r="AP122" t="s">
        <v>4</v>
      </c>
      <c r="AQ122" t="s">
        <v>10</v>
      </c>
      <c r="AR122" t="s">
        <v>12</v>
      </c>
      <c r="AS122" t="s">
        <v>12</v>
      </c>
      <c r="AT122" t="s">
        <v>4</v>
      </c>
      <c r="AU122" t="s">
        <v>4</v>
      </c>
      <c r="AV122" t="s">
        <v>4</v>
      </c>
      <c r="AW122" t="s">
        <v>332</v>
      </c>
      <c r="AX122">
        <v>3250</v>
      </c>
      <c r="AY122">
        <v>9650</v>
      </c>
      <c r="AZ122" t="s">
        <v>12</v>
      </c>
      <c r="BA122" t="s">
        <v>12</v>
      </c>
      <c r="BB122" t="s">
        <v>4</v>
      </c>
      <c r="BC122" t="s">
        <v>1219</v>
      </c>
      <c r="BD122" t="s">
        <v>1233</v>
      </c>
      <c r="BE122" t="s">
        <v>4</v>
      </c>
      <c r="BF122" t="s">
        <v>12</v>
      </c>
      <c r="BG122" t="s">
        <v>4</v>
      </c>
      <c r="BH122" t="s">
        <v>12</v>
      </c>
      <c r="BI122" t="s">
        <v>12</v>
      </c>
      <c r="BJ122" t="s">
        <v>4820</v>
      </c>
      <c r="BK122" t="s">
        <v>4</v>
      </c>
      <c r="BL122">
        <v>1</v>
      </c>
      <c r="BM122" t="s">
        <v>12</v>
      </c>
      <c r="BN122">
        <v>12900</v>
      </c>
      <c r="BO122" t="s">
        <v>12</v>
      </c>
      <c r="BP122" t="s">
        <v>12</v>
      </c>
      <c r="BQ122" t="s">
        <v>12</v>
      </c>
      <c r="BR122" t="s">
        <v>4</v>
      </c>
      <c r="BS122" t="s">
        <v>4</v>
      </c>
      <c r="BT122" t="s">
        <v>4</v>
      </c>
      <c r="BU122" t="s">
        <v>12</v>
      </c>
      <c r="BV122" t="s">
        <v>4</v>
      </c>
      <c r="BW122" t="s">
        <v>330</v>
      </c>
      <c r="BX122" t="s">
        <v>4</v>
      </c>
      <c r="BY122" t="s">
        <v>12</v>
      </c>
      <c r="BZ122" t="s">
        <v>12</v>
      </c>
      <c r="CA122" t="s">
        <v>12</v>
      </c>
      <c r="CB122" t="s">
        <v>12</v>
      </c>
      <c r="CC122" t="s">
        <v>12</v>
      </c>
      <c r="CD122" t="str" cm="1">
        <f t="array" aca="1" ref="CD122" ca="1">eConcatenar(A122:CB122,"|")</f>
        <v>hgFWfAkpTZszBI5Y|COM2020-2132|3|ECONOLINE|TABASCO|COMALCALCO|COMALCALCO|2020-9-23|12900|X|X|200|1|x|X|x|X|X|X|X|X|X|X|X|x|X|x|HERNANDEZ |SUAREZ|MAGNOLIA|UNION LIBRE|X|X|ENTRADA OLAN|REYES HERNANDEZ PRIMERA SECCION|X|9331029226|MAYRANI HERNANDEZ SUAREZ|X|x|RUTA 3 L |X|LUNES|x|x|X|X|X|DOMICILIO |3250|9650|x|x|X|2021-9-6|2021-9-21|X|x|X|x|x|REYES HERNANDEZ PRIMERA SECCION|X|1|x|12900|x|x|x|X|X|X|x|X|CARDENAS |X|x|x|x|x</v>
      </c>
    </row>
    <row r="123" spans="1:82" x14ac:dyDescent="0.25">
      <c r="A123" t="s">
        <v>10479</v>
      </c>
      <c r="B123" t="s">
        <v>10480</v>
      </c>
      <c r="C123">
        <v>3</v>
      </c>
      <c r="D123" t="s">
        <v>75</v>
      </c>
      <c r="E123" t="s">
        <v>2</v>
      </c>
      <c r="F123" t="s">
        <v>775</v>
      </c>
      <c r="G123" t="s">
        <v>775</v>
      </c>
      <c r="H123" t="s">
        <v>1175</v>
      </c>
      <c r="I123">
        <v>24500</v>
      </c>
      <c r="J123" t="s">
        <v>4</v>
      </c>
      <c r="K123" t="s">
        <v>4</v>
      </c>
      <c r="L123">
        <v>200</v>
      </c>
      <c r="M123">
        <v>1</v>
      </c>
      <c r="N123" t="s">
        <v>12</v>
      </c>
      <c r="O123" t="s">
        <v>4</v>
      </c>
      <c r="P123" t="s">
        <v>12</v>
      </c>
      <c r="Q123" t="s">
        <v>4</v>
      </c>
      <c r="R123" t="s">
        <v>4</v>
      </c>
      <c r="S123" t="s">
        <v>4</v>
      </c>
      <c r="T123" t="s">
        <v>4</v>
      </c>
      <c r="U123" t="s">
        <v>4</v>
      </c>
      <c r="V123" t="s">
        <v>4</v>
      </c>
      <c r="W123" t="s">
        <v>4</v>
      </c>
      <c r="X123" t="s">
        <v>4</v>
      </c>
      <c r="Y123" t="s">
        <v>12</v>
      </c>
      <c r="Z123" t="s">
        <v>4</v>
      </c>
      <c r="AA123" t="s">
        <v>12</v>
      </c>
      <c r="AB123" t="s">
        <v>757</v>
      </c>
      <c r="AC123" t="s">
        <v>49</v>
      </c>
      <c r="AD123" t="s">
        <v>10481</v>
      </c>
      <c r="AE123" t="s">
        <v>51</v>
      </c>
      <c r="AF123" t="s">
        <v>4</v>
      </c>
      <c r="AG123" t="s">
        <v>4</v>
      </c>
      <c r="AH123" t="s">
        <v>10482</v>
      </c>
      <c r="AI123" t="s">
        <v>4820</v>
      </c>
      <c r="AJ123" t="s">
        <v>4</v>
      </c>
      <c r="AK123">
        <v>9331604137</v>
      </c>
      <c r="AL123" t="s">
        <v>10483</v>
      </c>
      <c r="AM123" t="s">
        <v>10484</v>
      </c>
      <c r="AN123" t="s">
        <v>12</v>
      </c>
      <c r="AO123" t="s">
        <v>10091</v>
      </c>
      <c r="AP123" t="s">
        <v>4</v>
      </c>
      <c r="AQ123" t="s">
        <v>10</v>
      </c>
      <c r="AR123" t="s">
        <v>12</v>
      </c>
      <c r="AS123" t="s">
        <v>12</v>
      </c>
      <c r="AT123" t="s">
        <v>4</v>
      </c>
      <c r="AU123" t="s">
        <v>4</v>
      </c>
      <c r="AV123" t="s">
        <v>4</v>
      </c>
      <c r="AW123" t="s">
        <v>332</v>
      </c>
      <c r="AX123">
        <v>1200</v>
      </c>
      <c r="AY123">
        <v>23300</v>
      </c>
      <c r="AZ123" t="s">
        <v>12</v>
      </c>
      <c r="BA123" t="s">
        <v>12</v>
      </c>
      <c r="BB123" t="s">
        <v>4</v>
      </c>
      <c r="BC123" t="s">
        <v>1219</v>
      </c>
      <c r="BD123" t="s">
        <v>1233</v>
      </c>
      <c r="BE123" t="s">
        <v>4</v>
      </c>
      <c r="BF123" t="s">
        <v>12</v>
      </c>
      <c r="BG123" t="s">
        <v>4</v>
      </c>
      <c r="BH123" t="s">
        <v>12</v>
      </c>
      <c r="BI123" t="s">
        <v>12</v>
      </c>
      <c r="BJ123" t="s">
        <v>4820</v>
      </c>
      <c r="BK123" t="s">
        <v>4</v>
      </c>
      <c r="BL123">
        <v>1</v>
      </c>
      <c r="BM123" t="s">
        <v>12</v>
      </c>
      <c r="BN123">
        <v>24500</v>
      </c>
      <c r="BO123" t="s">
        <v>12</v>
      </c>
      <c r="BP123" t="s">
        <v>12</v>
      </c>
      <c r="BQ123" t="s">
        <v>12</v>
      </c>
      <c r="BR123" t="s">
        <v>4</v>
      </c>
      <c r="BS123" t="s">
        <v>4</v>
      </c>
      <c r="BT123" t="s">
        <v>4</v>
      </c>
      <c r="BU123" t="s">
        <v>12</v>
      </c>
      <c r="BV123" t="s">
        <v>4</v>
      </c>
      <c r="BW123" t="s">
        <v>330</v>
      </c>
      <c r="BX123" t="s">
        <v>4</v>
      </c>
      <c r="BY123" t="s">
        <v>12</v>
      </c>
      <c r="BZ123" t="s">
        <v>12</v>
      </c>
      <c r="CA123" t="s">
        <v>12</v>
      </c>
      <c r="CB123" t="s">
        <v>12</v>
      </c>
      <c r="CC123" t="s">
        <v>12</v>
      </c>
      <c r="CD123" t="str" cm="1">
        <f t="array" aca="1" ref="CD123" ca="1">eConcatenar(A123:CB123,"|")</f>
        <v>0NNzRGQjTZszMkfb|COM2021-2147|3|DIGNITY|TABASCO|COMALCALCO|COMALCALCO|2021-6-22|24500|X|X|200|1|x|X|x|X|X|X|X|X|X|X|X|x|X|x|ALCUDIA |SANCHEZ|MARISELA|SOLTERA|X|X|ENTRADA DE ALLENDE|REYES HERNANDEZ PRIMERA SECCION|X|9331604137|MARIA SANTOS SANCHEZ OLAN|BENEFICIARIO 2: YAQUELINE CORDOVA SANCHEZ|x|RUTA 3 L |X|LUNES|x|x|X|X|X|DOMICILIO |1200|23300|x|x|X|2021-9-6|2021-9-21|X|x|X|x|x|REYES HERNANDEZ PRIMERA SECCION|X|1|x|24500|x|x|x|X|X|X|x|X|CARDENAS |X|x|x|x|x</v>
      </c>
    </row>
    <row r="124" spans="1:82" x14ac:dyDescent="0.25">
      <c r="A124" t="s">
        <v>10485</v>
      </c>
      <c r="B124" t="s">
        <v>10486</v>
      </c>
      <c r="C124">
        <v>3</v>
      </c>
      <c r="D124" t="s">
        <v>213</v>
      </c>
      <c r="E124" t="s">
        <v>2</v>
      </c>
      <c r="F124" t="s">
        <v>775</v>
      </c>
      <c r="G124" t="s">
        <v>775</v>
      </c>
      <c r="H124" t="s">
        <v>15921</v>
      </c>
      <c r="I124">
        <v>12900</v>
      </c>
      <c r="J124" t="s">
        <v>4</v>
      </c>
      <c r="K124" t="s">
        <v>4</v>
      </c>
      <c r="L124">
        <v>200</v>
      </c>
      <c r="M124">
        <v>1</v>
      </c>
      <c r="N124" t="s">
        <v>12</v>
      </c>
      <c r="O124" t="s">
        <v>4</v>
      </c>
      <c r="P124" t="s">
        <v>12</v>
      </c>
      <c r="Q124" t="s">
        <v>4</v>
      </c>
      <c r="R124" t="s">
        <v>4</v>
      </c>
      <c r="S124" t="s">
        <v>4</v>
      </c>
      <c r="T124" t="s">
        <v>4</v>
      </c>
      <c r="U124" t="s">
        <v>4</v>
      </c>
      <c r="V124" t="s">
        <v>4</v>
      </c>
      <c r="W124" t="s">
        <v>4</v>
      </c>
      <c r="X124" t="s">
        <v>4</v>
      </c>
      <c r="Y124" t="s">
        <v>12</v>
      </c>
      <c r="Z124" t="s">
        <v>4</v>
      </c>
      <c r="AA124" t="s">
        <v>12</v>
      </c>
      <c r="AB124" t="s">
        <v>757</v>
      </c>
      <c r="AC124" t="s">
        <v>38</v>
      </c>
      <c r="AD124" t="s">
        <v>135</v>
      </c>
      <c r="AE124" t="s">
        <v>63</v>
      </c>
      <c r="AF124" t="s">
        <v>4</v>
      </c>
      <c r="AG124" t="s">
        <v>4</v>
      </c>
      <c r="AH124" t="s">
        <v>4854</v>
      </c>
      <c r="AI124" t="s">
        <v>2598</v>
      </c>
      <c r="AJ124" t="s">
        <v>4</v>
      </c>
      <c r="AK124">
        <v>9333253444</v>
      </c>
      <c r="AL124" t="s">
        <v>10487</v>
      </c>
      <c r="AM124" t="s">
        <v>10488</v>
      </c>
      <c r="AN124" t="s">
        <v>12</v>
      </c>
      <c r="AO124" t="s">
        <v>10091</v>
      </c>
      <c r="AP124" t="s">
        <v>4</v>
      </c>
      <c r="AQ124" t="s">
        <v>10</v>
      </c>
      <c r="AR124" t="s">
        <v>12</v>
      </c>
      <c r="AS124" t="s">
        <v>12</v>
      </c>
      <c r="AT124" t="s">
        <v>4</v>
      </c>
      <c r="AU124" t="s">
        <v>4</v>
      </c>
      <c r="AV124" t="s">
        <v>4</v>
      </c>
      <c r="AW124" t="s">
        <v>332</v>
      </c>
      <c r="AX124">
        <v>11600</v>
      </c>
      <c r="AY124">
        <v>1300</v>
      </c>
      <c r="AZ124" t="s">
        <v>12</v>
      </c>
      <c r="BA124" t="s">
        <v>12</v>
      </c>
      <c r="BB124" t="s">
        <v>4</v>
      </c>
      <c r="BC124" t="s">
        <v>9840</v>
      </c>
      <c r="BD124" t="s">
        <v>1233</v>
      </c>
      <c r="BE124" t="s">
        <v>4</v>
      </c>
      <c r="BF124" t="s">
        <v>12</v>
      </c>
      <c r="BG124" t="s">
        <v>4</v>
      </c>
      <c r="BH124" t="s">
        <v>12</v>
      </c>
      <c r="BI124" t="s">
        <v>12</v>
      </c>
      <c r="BJ124" t="s">
        <v>2598</v>
      </c>
      <c r="BK124" t="s">
        <v>4</v>
      </c>
      <c r="BL124">
        <v>0</v>
      </c>
      <c r="BM124" t="s">
        <v>12</v>
      </c>
      <c r="BN124">
        <v>12900</v>
      </c>
      <c r="BO124" t="s">
        <v>12</v>
      </c>
      <c r="BP124" t="s">
        <v>12</v>
      </c>
      <c r="BQ124" t="s">
        <v>12</v>
      </c>
      <c r="BR124" t="s">
        <v>4</v>
      </c>
      <c r="BS124" t="s">
        <v>4</v>
      </c>
      <c r="BT124" t="s">
        <v>4</v>
      </c>
      <c r="BU124" t="s">
        <v>12</v>
      </c>
      <c r="BV124" t="s">
        <v>4</v>
      </c>
      <c r="BW124" t="s">
        <v>330</v>
      </c>
      <c r="BX124" t="s">
        <v>4</v>
      </c>
      <c r="BY124" t="s">
        <v>12</v>
      </c>
      <c r="BZ124" t="s">
        <v>12</v>
      </c>
      <c r="CA124" t="s">
        <v>12</v>
      </c>
      <c r="CB124" t="s">
        <v>12</v>
      </c>
      <c r="CC124" t="s">
        <v>12</v>
      </c>
      <c r="CD124" t="str" cm="1">
        <f t="array" aca="1" ref="CD124" ca="1">eConcatenar(A124:CB124,"|")</f>
        <v>YZrtQF0NylJAO433|COM2018-1932|3|ECONOLINE|TABASCO|COMALCALCO|COMALCALCO|2018-9-29|12900|X|X|200|1|x|X|x|X|X|X|X|X|X|X|X|x|X|x|ALCUDIA |HERNANDEZ|CARMEN|CASADO|X|X|MIGUEL HIDALGO |LA ISLA|X|9333253444|NEREYDA DOMINGUEZ CORDOVA|BENEFICIARIO 2: SHELIMAR ALCUDIA DOMINGUEZ|x|RUTA 3 L |X|LUNES|x|x|X|X|X|DOMICILIO |11600|1300|x|x|X|2021-8-30|2021-9-21|X|x|X|x|x|LA ISLA|X|0|x|12900|x|x|x|X|X|X|x|X|CARDENAS |X|x|x|x|x</v>
      </c>
    </row>
    <row r="125" spans="1:82" x14ac:dyDescent="0.25">
      <c r="A125" t="s">
        <v>10489</v>
      </c>
      <c r="B125" t="s">
        <v>10490</v>
      </c>
      <c r="C125">
        <v>3</v>
      </c>
      <c r="D125" t="s">
        <v>4988</v>
      </c>
      <c r="E125" t="s">
        <v>2</v>
      </c>
      <c r="F125" t="s">
        <v>775</v>
      </c>
      <c r="G125" t="s">
        <v>775</v>
      </c>
      <c r="H125" t="s">
        <v>15922</v>
      </c>
      <c r="I125">
        <v>12900</v>
      </c>
      <c r="J125" t="s">
        <v>4</v>
      </c>
      <c r="K125" t="s">
        <v>4</v>
      </c>
      <c r="L125">
        <v>200</v>
      </c>
      <c r="M125">
        <v>1</v>
      </c>
      <c r="N125" t="s">
        <v>12</v>
      </c>
      <c r="O125" t="s">
        <v>4</v>
      </c>
      <c r="P125" t="s">
        <v>12</v>
      </c>
      <c r="Q125" t="s">
        <v>4</v>
      </c>
      <c r="R125" t="s">
        <v>4</v>
      </c>
      <c r="S125" t="s">
        <v>4</v>
      </c>
      <c r="T125" t="s">
        <v>4</v>
      </c>
      <c r="U125" t="s">
        <v>4</v>
      </c>
      <c r="V125" t="s">
        <v>4</v>
      </c>
      <c r="W125" t="s">
        <v>4</v>
      </c>
      <c r="X125" t="s">
        <v>4</v>
      </c>
      <c r="Y125" t="s">
        <v>12</v>
      </c>
      <c r="Z125" t="s">
        <v>4</v>
      </c>
      <c r="AA125" t="s">
        <v>12</v>
      </c>
      <c r="AB125" t="s">
        <v>5431</v>
      </c>
      <c r="AC125" t="s">
        <v>4963</v>
      </c>
      <c r="AD125" t="s">
        <v>4975</v>
      </c>
      <c r="AE125" t="s">
        <v>30</v>
      </c>
      <c r="AF125" t="s">
        <v>4</v>
      </c>
      <c r="AG125" t="s">
        <v>4</v>
      </c>
      <c r="AH125" t="s">
        <v>10491</v>
      </c>
      <c r="AI125" t="s">
        <v>2174</v>
      </c>
      <c r="AJ125" t="s">
        <v>4</v>
      </c>
      <c r="AK125">
        <v>9331525911</v>
      </c>
      <c r="AL125" t="s">
        <v>10492</v>
      </c>
      <c r="AM125" t="s">
        <v>10493</v>
      </c>
      <c r="AN125" t="s">
        <v>12</v>
      </c>
      <c r="AO125" t="s">
        <v>10091</v>
      </c>
      <c r="AP125" t="s">
        <v>4</v>
      </c>
      <c r="AQ125" t="s">
        <v>27</v>
      </c>
      <c r="AR125" t="s">
        <v>12</v>
      </c>
      <c r="AS125" t="s">
        <v>12</v>
      </c>
      <c r="AT125" t="s">
        <v>4</v>
      </c>
      <c r="AU125" t="s">
        <v>4</v>
      </c>
      <c r="AV125" t="s">
        <v>4</v>
      </c>
      <c r="AW125" t="s">
        <v>332</v>
      </c>
      <c r="AX125">
        <v>2400</v>
      </c>
      <c r="AY125">
        <v>10500</v>
      </c>
      <c r="AZ125" t="s">
        <v>12</v>
      </c>
      <c r="BA125" t="s">
        <v>12</v>
      </c>
      <c r="BB125" t="s">
        <v>4</v>
      </c>
      <c r="BC125" t="s">
        <v>1221</v>
      </c>
      <c r="BD125" t="s">
        <v>1233</v>
      </c>
      <c r="BE125" t="s">
        <v>4</v>
      </c>
      <c r="BF125" t="s">
        <v>12</v>
      </c>
      <c r="BG125" t="s">
        <v>4</v>
      </c>
      <c r="BH125" t="s">
        <v>12</v>
      </c>
      <c r="BI125" t="s">
        <v>12</v>
      </c>
      <c r="BJ125" t="s">
        <v>2174</v>
      </c>
      <c r="BK125" t="s">
        <v>4</v>
      </c>
      <c r="BL125">
        <v>1</v>
      </c>
      <c r="BM125" t="s">
        <v>12</v>
      </c>
      <c r="BN125">
        <v>12900</v>
      </c>
      <c r="BO125" t="s">
        <v>12</v>
      </c>
      <c r="BP125" t="s">
        <v>12</v>
      </c>
      <c r="BQ125" t="s">
        <v>12</v>
      </c>
      <c r="BR125" t="s">
        <v>4</v>
      </c>
      <c r="BS125" t="s">
        <v>4</v>
      </c>
      <c r="BT125" t="s">
        <v>4</v>
      </c>
      <c r="BU125" t="s">
        <v>12</v>
      </c>
      <c r="BV125" t="s">
        <v>4</v>
      </c>
      <c r="BW125" t="s">
        <v>330</v>
      </c>
      <c r="BX125" t="s">
        <v>4</v>
      </c>
      <c r="BY125" t="s">
        <v>12</v>
      </c>
      <c r="BZ125" t="s">
        <v>12</v>
      </c>
      <c r="CA125" t="s">
        <v>12</v>
      </c>
      <c r="CB125" t="s">
        <v>12</v>
      </c>
      <c r="CC125" t="s">
        <v>12</v>
      </c>
      <c r="CD125" t="str" cm="1">
        <f t="array" aca="1" ref="CD125" ca="1">eConcatenar(A125:CB125,"|")</f>
        <v>DE4dnyMzg7JQArUC|COM2021-0940|3|IMPERIAL DE LUJO |TABASCO|COMALCALCO|COMALCALCO|2021-3-08|12900|X|X|200|1|x|X|x|X|X|X|X|X|X|X|X|x|X|x|QUINTANA |AVALOS |MARIA DE JESUS |CASADA|X|X|CARRETERA A ALAMEDA SIN NUMERO|VILLA TECOLUTILLA|X|9331525911|NESTOR LOPEZ LEYVA|BENEFICIARIO 2: LUIS ENRIQUE LOPEZ QUINTANA|x|RUTA 3 L |X|MARTES|x|x|X|X|X|DOMICILIO |2400|10500|x|x|X|2021-8-31|2021-9-21|X|x|X|x|x|VILLA TECOLUTILLA|X|1|x|12900|x|x|x|X|X|X|x|X|CARDENAS |X|x|x|x|x</v>
      </c>
    </row>
    <row r="126" spans="1:82" x14ac:dyDescent="0.25">
      <c r="A126" t="s">
        <v>10494</v>
      </c>
      <c r="B126" t="s">
        <v>10495</v>
      </c>
      <c r="C126">
        <v>3</v>
      </c>
      <c r="D126" t="s">
        <v>4988</v>
      </c>
      <c r="E126" t="s">
        <v>2</v>
      </c>
      <c r="F126" t="s">
        <v>775</v>
      </c>
      <c r="G126" t="s">
        <v>775</v>
      </c>
      <c r="H126" t="s">
        <v>15922</v>
      </c>
      <c r="I126">
        <v>12900</v>
      </c>
      <c r="J126" t="s">
        <v>4</v>
      </c>
      <c r="K126" t="s">
        <v>4</v>
      </c>
      <c r="L126">
        <v>200</v>
      </c>
      <c r="M126">
        <v>1</v>
      </c>
      <c r="N126" t="s">
        <v>12</v>
      </c>
      <c r="O126" t="s">
        <v>4</v>
      </c>
      <c r="P126" t="s">
        <v>12</v>
      </c>
      <c r="Q126" t="s">
        <v>4</v>
      </c>
      <c r="R126" t="s">
        <v>4</v>
      </c>
      <c r="S126" t="s">
        <v>4</v>
      </c>
      <c r="T126" t="s">
        <v>4</v>
      </c>
      <c r="U126" t="s">
        <v>4</v>
      </c>
      <c r="V126" t="s">
        <v>4</v>
      </c>
      <c r="W126" t="s">
        <v>4</v>
      </c>
      <c r="X126" t="s">
        <v>4</v>
      </c>
      <c r="Y126" t="s">
        <v>12</v>
      </c>
      <c r="Z126" t="s">
        <v>4</v>
      </c>
      <c r="AA126" t="s">
        <v>12</v>
      </c>
      <c r="AB126" t="s">
        <v>363</v>
      </c>
      <c r="AC126" t="s">
        <v>15</v>
      </c>
      <c r="AD126" t="s">
        <v>10496</v>
      </c>
      <c r="AE126" t="s">
        <v>30</v>
      </c>
      <c r="AF126" t="s">
        <v>4</v>
      </c>
      <c r="AG126" t="s">
        <v>4</v>
      </c>
      <c r="AH126" t="s">
        <v>10497</v>
      </c>
      <c r="AI126" t="s">
        <v>2174</v>
      </c>
      <c r="AJ126" t="s">
        <v>4</v>
      </c>
      <c r="AK126">
        <v>9331598423</v>
      </c>
      <c r="AL126" t="s">
        <v>10498</v>
      </c>
      <c r="AM126" t="s">
        <v>10499</v>
      </c>
      <c r="AN126" t="s">
        <v>12</v>
      </c>
      <c r="AO126" t="s">
        <v>10091</v>
      </c>
      <c r="AP126" t="s">
        <v>4</v>
      </c>
      <c r="AQ126" t="s">
        <v>27</v>
      </c>
      <c r="AR126" t="s">
        <v>12</v>
      </c>
      <c r="AS126" t="s">
        <v>12</v>
      </c>
      <c r="AT126" t="s">
        <v>4</v>
      </c>
      <c r="AU126" t="s">
        <v>4</v>
      </c>
      <c r="AV126" t="s">
        <v>4</v>
      </c>
      <c r="AW126" t="s">
        <v>332</v>
      </c>
      <c r="AX126">
        <v>1600</v>
      </c>
      <c r="AY126">
        <v>11300</v>
      </c>
      <c r="AZ126" t="s">
        <v>12</v>
      </c>
      <c r="BA126" t="s">
        <v>12</v>
      </c>
      <c r="BB126" t="s">
        <v>4</v>
      </c>
      <c r="BC126" t="s">
        <v>1221</v>
      </c>
      <c r="BD126" t="s">
        <v>1233</v>
      </c>
      <c r="BE126" t="s">
        <v>4</v>
      </c>
      <c r="BF126" t="s">
        <v>12</v>
      </c>
      <c r="BG126" t="s">
        <v>4</v>
      </c>
      <c r="BH126" t="s">
        <v>12</v>
      </c>
      <c r="BI126" t="s">
        <v>12</v>
      </c>
      <c r="BJ126" t="s">
        <v>2174</v>
      </c>
      <c r="BK126" t="s">
        <v>4</v>
      </c>
      <c r="BL126">
        <v>1</v>
      </c>
      <c r="BM126" t="s">
        <v>12</v>
      </c>
      <c r="BN126">
        <v>12900</v>
      </c>
      <c r="BO126" t="s">
        <v>12</v>
      </c>
      <c r="BP126" t="s">
        <v>12</v>
      </c>
      <c r="BQ126" t="s">
        <v>12</v>
      </c>
      <c r="BR126" t="s">
        <v>4</v>
      </c>
      <c r="BS126" t="s">
        <v>4</v>
      </c>
      <c r="BT126" t="s">
        <v>4</v>
      </c>
      <c r="BU126" t="s">
        <v>12</v>
      </c>
      <c r="BV126" t="s">
        <v>4</v>
      </c>
      <c r="BW126" t="s">
        <v>330</v>
      </c>
      <c r="BX126" t="s">
        <v>4</v>
      </c>
      <c r="BY126" t="s">
        <v>12</v>
      </c>
      <c r="BZ126" t="s">
        <v>12</v>
      </c>
      <c r="CA126" t="s">
        <v>12</v>
      </c>
      <c r="CB126" t="s">
        <v>12</v>
      </c>
      <c r="CC126" t="s">
        <v>12</v>
      </c>
      <c r="CD126" t="str" cm="1">
        <f t="array" aca="1" ref="CD126" ca="1">eConcatenar(A126:CB126,"|")</f>
        <v>jSdJ4hDkYt80G4R0|COM2021-0942|3|IMPERIAL DE LUJO |TABASCO|COMALCALCO|COMALCALCO|2021-3-08|12900|X|X|200|1|x|X|x|X|X|X|X|X|X|X|X|x|X|x|JAVIER|JIMENEZ|MARIELA|CASADA|X|X|CARRETERA A TUPILQUILLO|VILLA TECOLUTILLA|X|9331598423|JAVIER LOPEZ LEYVA|BENEFICIARIO 2: XAVIER LOPEZ JAVIER|x|RUTA 3 L |X|MARTES|x|x|X|X|X|DOMICILIO |1600|11300|x|x|X|2021-8-31|2021-9-21|X|x|X|x|x|VILLA TECOLUTILLA|X|1|x|12900|x|x|x|X|X|X|x|X|CARDENAS |X|x|x|x|x</v>
      </c>
    </row>
    <row r="127" spans="1:82" x14ac:dyDescent="0.25">
      <c r="A127" t="s">
        <v>10500</v>
      </c>
      <c r="B127" t="s">
        <v>10501</v>
      </c>
      <c r="C127">
        <v>3</v>
      </c>
      <c r="D127" t="s">
        <v>69</v>
      </c>
      <c r="E127" t="s">
        <v>2</v>
      </c>
      <c r="F127" t="s">
        <v>775</v>
      </c>
      <c r="G127" t="s">
        <v>775</v>
      </c>
      <c r="H127" t="s">
        <v>4822</v>
      </c>
      <c r="I127">
        <v>14800</v>
      </c>
      <c r="J127" t="s">
        <v>4</v>
      </c>
      <c r="K127" t="s">
        <v>12</v>
      </c>
      <c r="L127">
        <v>50</v>
      </c>
      <c r="M127">
        <v>2</v>
      </c>
      <c r="N127" t="s">
        <v>4</v>
      </c>
      <c r="O127" t="s">
        <v>4</v>
      </c>
      <c r="P127" t="s">
        <v>4</v>
      </c>
      <c r="Q127" t="s">
        <v>4</v>
      </c>
      <c r="R127" t="s">
        <v>4</v>
      </c>
      <c r="S127" t="s">
        <v>4</v>
      </c>
      <c r="T127" t="s">
        <v>4</v>
      </c>
      <c r="U127" t="s">
        <v>4</v>
      </c>
      <c r="V127" t="s">
        <v>4</v>
      </c>
      <c r="W127" t="s">
        <v>4</v>
      </c>
      <c r="X127" t="s">
        <v>4</v>
      </c>
      <c r="Y127" t="s">
        <v>4</v>
      </c>
      <c r="Z127" t="s">
        <v>4</v>
      </c>
      <c r="AA127" t="s">
        <v>4</v>
      </c>
      <c r="AB127" t="s">
        <v>15</v>
      </c>
      <c r="AC127" t="s">
        <v>29</v>
      </c>
      <c r="AD127" t="s">
        <v>10502</v>
      </c>
      <c r="AE127" t="s">
        <v>63</v>
      </c>
      <c r="AF127" t="s">
        <v>4</v>
      </c>
      <c r="AG127" t="s">
        <v>4</v>
      </c>
      <c r="AH127" t="s">
        <v>4951</v>
      </c>
      <c r="AI127" t="s">
        <v>891</v>
      </c>
      <c r="AJ127" t="s">
        <v>4</v>
      </c>
      <c r="AK127">
        <v>9331056403</v>
      </c>
      <c r="AL127" t="s">
        <v>10503</v>
      </c>
      <c r="AM127" t="s">
        <v>10504</v>
      </c>
      <c r="AN127" t="s">
        <v>4</v>
      </c>
      <c r="AO127" t="s">
        <v>10091</v>
      </c>
      <c r="AP127" t="s">
        <v>4</v>
      </c>
      <c r="AQ127" t="s">
        <v>10092</v>
      </c>
      <c r="AR127" t="s">
        <v>4</v>
      </c>
      <c r="AS127" t="s">
        <v>4</v>
      </c>
      <c r="AT127" t="s">
        <v>4</v>
      </c>
      <c r="AU127" t="s">
        <v>4</v>
      </c>
      <c r="AV127" t="s">
        <v>4</v>
      </c>
      <c r="AW127" t="s">
        <v>11</v>
      </c>
      <c r="AX127">
        <v>450</v>
      </c>
      <c r="AY127">
        <v>14350</v>
      </c>
      <c r="AZ127" t="s">
        <v>4</v>
      </c>
      <c r="BA127" t="s">
        <v>4</v>
      </c>
      <c r="BB127" t="s">
        <v>4</v>
      </c>
      <c r="BC127" t="s">
        <v>1219</v>
      </c>
      <c r="BD127" t="s">
        <v>10372</v>
      </c>
      <c r="BE127" t="s">
        <v>4</v>
      </c>
      <c r="BF127" t="s">
        <v>4</v>
      </c>
      <c r="BG127" t="s">
        <v>4</v>
      </c>
      <c r="BH127" t="s">
        <v>4</v>
      </c>
      <c r="BI127" t="s">
        <v>4</v>
      </c>
      <c r="BJ127" t="s">
        <v>4951</v>
      </c>
      <c r="BK127" t="s">
        <v>4</v>
      </c>
      <c r="BL127">
        <v>0</v>
      </c>
      <c r="BM127" t="s">
        <v>4</v>
      </c>
      <c r="BN127">
        <v>14800</v>
      </c>
      <c r="BO127" t="s">
        <v>4</v>
      </c>
      <c r="BP127" t="s">
        <v>4</v>
      </c>
      <c r="BQ127" t="s">
        <v>4</v>
      </c>
      <c r="BR127" t="s">
        <v>4</v>
      </c>
      <c r="BS127" t="s">
        <v>4</v>
      </c>
      <c r="BT127" t="s">
        <v>4</v>
      </c>
      <c r="BU127" t="s">
        <v>4</v>
      </c>
      <c r="BV127" t="s">
        <v>4</v>
      </c>
      <c r="BW127" t="s">
        <v>330</v>
      </c>
      <c r="BX127" t="s">
        <v>4</v>
      </c>
      <c r="BY127" t="s">
        <v>12</v>
      </c>
      <c r="BZ127" t="s">
        <v>12</v>
      </c>
      <c r="CA127" t="s">
        <v>12</v>
      </c>
      <c r="CB127" t="s">
        <v>12</v>
      </c>
      <c r="CC127" t="s">
        <v>12</v>
      </c>
      <c r="CD127" t="str" cm="1">
        <f t="array" aca="1" ref="CD127" ca="1">eConcatenar(A127:CB127,"|")</f>
        <v>kjBK29OryjWDESZv|CAR2021-2735|3|MEMORIAL|TABASCO|COMALCALCO|COMALCALCO|2021-8-25|14800|X|x|50|2|X|X|X|X|X|X|X|X|X|X|X|X|X|X|JIMENEZ|CORDOVA|URIEL|CASADO|X|X|GREGORIO MENDEZ PRIMERA SECCION|PRINCIPAL SIN NUMERO|X|9331056403|ALEJANDRA ARIAS ANGLES|NATIVIDAD JIMENEZ CORDOVA|X|RUTA 3 L |X|LUNES |X|X|X|X|X|DOMICILIO|450|14350|X|X|X|2021-9-6|2021-10-04|X|X|X|X|X|GREGORIO MENDEZ PRIMERA SECCION|X|0|X|14800|X|X|X|X|X|X|X|X|CARDENAS |X|x|x|x|x</v>
      </c>
    </row>
    <row r="128" spans="1:82" x14ac:dyDescent="0.25">
      <c r="A128" t="s">
        <v>10505</v>
      </c>
      <c r="B128" t="s">
        <v>10506</v>
      </c>
      <c r="C128">
        <v>3</v>
      </c>
      <c r="D128" t="s">
        <v>868</v>
      </c>
      <c r="E128" t="s">
        <v>2</v>
      </c>
      <c r="F128" t="s">
        <v>775</v>
      </c>
      <c r="G128" t="s">
        <v>775</v>
      </c>
      <c r="H128" t="s">
        <v>15923</v>
      </c>
      <c r="I128">
        <v>12900</v>
      </c>
      <c r="J128" t="s">
        <v>4</v>
      </c>
      <c r="K128" t="s">
        <v>12</v>
      </c>
      <c r="L128">
        <v>400</v>
      </c>
      <c r="M128">
        <v>2</v>
      </c>
      <c r="N128" t="s">
        <v>4</v>
      </c>
      <c r="O128" t="s">
        <v>4</v>
      </c>
      <c r="P128" t="s">
        <v>4</v>
      </c>
      <c r="Q128" t="s">
        <v>4</v>
      </c>
      <c r="R128" t="s">
        <v>4</v>
      </c>
      <c r="S128" t="s">
        <v>4</v>
      </c>
      <c r="T128" t="s">
        <v>4</v>
      </c>
      <c r="U128" t="s">
        <v>4</v>
      </c>
      <c r="V128" t="s">
        <v>4</v>
      </c>
      <c r="W128" t="s">
        <v>4</v>
      </c>
      <c r="X128" t="s">
        <v>4</v>
      </c>
      <c r="Y128" t="s">
        <v>4</v>
      </c>
      <c r="Z128" t="s">
        <v>4</v>
      </c>
      <c r="AA128" t="s">
        <v>4</v>
      </c>
      <c r="AB128" t="s">
        <v>15</v>
      </c>
      <c r="AC128" t="s">
        <v>87</v>
      </c>
      <c r="AD128" t="s">
        <v>10152</v>
      </c>
      <c r="AE128" t="s">
        <v>17</v>
      </c>
      <c r="AF128" t="s">
        <v>4</v>
      </c>
      <c r="AG128" t="s">
        <v>4</v>
      </c>
      <c r="AH128" t="s">
        <v>42</v>
      </c>
      <c r="AI128" t="s">
        <v>10507</v>
      </c>
      <c r="AJ128" t="s">
        <v>4</v>
      </c>
      <c r="AK128">
        <v>9331468731</v>
      </c>
      <c r="AL128" t="s">
        <v>10508</v>
      </c>
      <c r="AM128" t="s">
        <v>4</v>
      </c>
      <c r="AN128" t="s">
        <v>4</v>
      </c>
      <c r="AO128" t="s">
        <v>10091</v>
      </c>
      <c r="AP128" t="s">
        <v>4</v>
      </c>
      <c r="AQ128" t="s">
        <v>10</v>
      </c>
      <c r="AR128" t="s">
        <v>4</v>
      </c>
      <c r="AS128" t="s">
        <v>4</v>
      </c>
      <c r="AT128" t="s">
        <v>4</v>
      </c>
      <c r="AU128" t="s">
        <v>4</v>
      </c>
      <c r="AV128" t="s">
        <v>4</v>
      </c>
      <c r="AW128" t="s">
        <v>11</v>
      </c>
      <c r="AX128">
        <v>4800</v>
      </c>
      <c r="AY128">
        <v>8100</v>
      </c>
      <c r="AZ128" t="s">
        <v>4</v>
      </c>
      <c r="BA128" t="s">
        <v>4</v>
      </c>
      <c r="BB128" t="s">
        <v>4</v>
      </c>
      <c r="BC128" t="s">
        <v>1219</v>
      </c>
      <c r="BD128" t="s">
        <v>10372</v>
      </c>
      <c r="BE128" t="s">
        <v>4</v>
      </c>
      <c r="BF128" t="s">
        <v>4</v>
      </c>
      <c r="BG128" t="s">
        <v>4</v>
      </c>
      <c r="BH128" t="s">
        <v>4</v>
      </c>
      <c r="BI128" t="s">
        <v>4</v>
      </c>
      <c r="BJ128" t="s">
        <v>10509</v>
      </c>
      <c r="BK128" t="s">
        <v>12</v>
      </c>
      <c r="BL128">
        <v>0</v>
      </c>
      <c r="BM128" t="s">
        <v>4</v>
      </c>
      <c r="BN128">
        <v>12900</v>
      </c>
      <c r="BO128" t="s">
        <v>4</v>
      </c>
      <c r="BP128" t="s">
        <v>4</v>
      </c>
      <c r="BQ128" t="s">
        <v>4</v>
      </c>
      <c r="BR128" t="s">
        <v>4</v>
      </c>
      <c r="BS128" t="s">
        <v>4</v>
      </c>
      <c r="BT128" t="s">
        <v>4</v>
      </c>
      <c r="BU128" t="s">
        <v>4</v>
      </c>
      <c r="BV128" t="s">
        <v>4</v>
      </c>
      <c r="BW128" t="s">
        <v>330</v>
      </c>
      <c r="BX128" t="s">
        <v>4</v>
      </c>
      <c r="BY128" t="s">
        <v>12</v>
      </c>
      <c r="BZ128" t="s">
        <v>12</v>
      </c>
      <c r="CA128" t="s">
        <v>12</v>
      </c>
      <c r="CB128" t="s">
        <v>12</v>
      </c>
      <c r="CC128" t="s">
        <v>12</v>
      </c>
      <c r="CD128" t="str" cm="1">
        <f t="array" aca="1" ref="CD128" ca="1">eConcatenar(A128:CB128,"|")</f>
        <v>HxLPOf2DfiYRd9VY|CAR2020-2167|3|ECOLINE|TABASCO|COMALCALCO|COMALCALCO|2020-9-26|12900|X|x|400|2|X|X|X|X|X|X|X|X|X|X|X|X|X|X|JIMENEZ|LOPEZ|ENRIQUE|SOLTERO|X|X|CENTRO|ALDAMA SUR 111|X|9331468731|TANIA ARZAT RODRIGUEZ|X|X|RUTA 3 L |X|LUNES|X|X|X|X|X|DOMICILIO|4800|8100|X|X|X|2021-9-6|2021-10-04|X|X|X|X|X|ALDAMA SUR|x|0|X|12900|X|X|X|X|X|X|X|X|CARDENAS |X|x|x|x|x</v>
      </c>
    </row>
    <row r="129" spans="1:82" x14ac:dyDescent="0.25">
      <c r="A129" t="s">
        <v>10510</v>
      </c>
      <c r="B129" t="s">
        <v>10511</v>
      </c>
      <c r="C129">
        <v>3</v>
      </c>
      <c r="D129" t="s">
        <v>69</v>
      </c>
      <c r="E129" t="s">
        <v>2</v>
      </c>
      <c r="F129" t="s">
        <v>775</v>
      </c>
      <c r="G129" t="s">
        <v>775</v>
      </c>
      <c r="H129" t="s">
        <v>14986</v>
      </c>
      <c r="I129">
        <v>14800</v>
      </c>
      <c r="J129" t="s">
        <v>12</v>
      </c>
      <c r="K129" t="s">
        <v>12</v>
      </c>
      <c r="L129">
        <v>100</v>
      </c>
      <c r="M129">
        <v>2</v>
      </c>
      <c r="N129" t="s">
        <v>4</v>
      </c>
      <c r="O129" t="s">
        <v>4</v>
      </c>
      <c r="P129" t="s">
        <v>4</v>
      </c>
      <c r="Q129" t="s">
        <v>4</v>
      </c>
      <c r="R129" t="s">
        <v>4</v>
      </c>
      <c r="S129" t="s">
        <v>4</v>
      </c>
      <c r="T129" t="s">
        <v>4</v>
      </c>
      <c r="U129" t="s">
        <v>4</v>
      </c>
      <c r="V129" t="s">
        <v>4</v>
      </c>
      <c r="W129" t="s">
        <v>4</v>
      </c>
      <c r="X129" t="s">
        <v>4</v>
      </c>
      <c r="Y129" t="s">
        <v>4</v>
      </c>
      <c r="Z129" t="s">
        <v>4</v>
      </c>
      <c r="AA129" t="s">
        <v>4</v>
      </c>
      <c r="AB129" t="s">
        <v>108</v>
      </c>
      <c r="AC129" t="s">
        <v>38</v>
      </c>
      <c r="AD129" t="s">
        <v>1013</v>
      </c>
      <c r="AE129" t="s">
        <v>63</v>
      </c>
      <c r="AF129" t="s">
        <v>4</v>
      </c>
      <c r="AG129" t="s">
        <v>4</v>
      </c>
      <c r="AH129" t="s">
        <v>2401</v>
      </c>
      <c r="AI129" t="s">
        <v>10512</v>
      </c>
      <c r="AJ129" t="s">
        <v>4</v>
      </c>
      <c r="AK129">
        <v>9331013710</v>
      </c>
      <c r="AL129" t="s">
        <v>10513</v>
      </c>
      <c r="AM129" t="s">
        <v>12</v>
      </c>
      <c r="AN129" t="s">
        <v>4</v>
      </c>
      <c r="AO129" t="s">
        <v>10091</v>
      </c>
      <c r="AP129" t="s">
        <v>4</v>
      </c>
      <c r="AQ129" t="s">
        <v>10</v>
      </c>
      <c r="AR129" t="s">
        <v>4</v>
      </c>
      <c r="AS129" t="s">
        <v>4</v>
      </c>
      <c r="AT129" t="s">
        <v>4</v>
      </c>
      <c r="AU129" t="s">
        <v>4</v>
      </c>
      <c r="AV129" t="s">
        <v>4</v>
      </c>
      <c r="AW129" t="s">
        <v>11</v>
      </c>
      <c r="AX129">
        <v>1400</v>
      </c>
      <c r="AY129">
        <v>13400</v>
      </c>
      <c r="AZ129" t="s">
        <v>4</v>
      </c>
      <c r="BA129" t="s">
        <v>4</v>
      </c>
      <c r="BB129" t="s">
        <v>4</v>
      </c>
      <c r="BC129" t="s">
        <v>1219</v>
      </c>
      <c r="BD129" t="s">
        <v>10372</v>
      </c>
      <c r="BE129" t="s">
        <v>4</v>
      </c>
      <c r="BF129" t="s">
        <v>4</v>
      </c>
      <c r="BG129" t="s">
        <v>4</v>
      </c>
      <c r="BH129" t="s">
        <v>4</v>
      </c>
      <c r="BI129" t="s">
        <v>4</v>
      </c>
      <c r="BJ129" t="s">
        <v>2401</v>
      </c>
      <c r="BK129" t="s">
        <v>12</v>
      </c>
      <c r="BL129">
        <v>0</v>
      </c>
      <c r="BM129" t="s">
        <v>4</v>
      </c>
      <c r="BN129">
        <v>14800</v>
      </c>
      <c r="BO129" t="s">
        <v>4</v>
      </c>
      <c r="BP129" t="s">
        <v>4</v>
      </c>
      <c r="BQ129" t="s">
        <v>4</v>
      </c>
      <c r="BR129" t="s">
        <v>4</v>
      </c>
      <c r="BS129" t="s">
        <v>4</v>
      </c>
      <c r="BT129" t="s">
        <v>4</v>
      </c>
      <c r="BU129" t="s">
        <v>4</v>
      </c>
      <c r="BV129" t="s">
        <v>4</v>
      </c>
      <c r="BW129" t="s">
        <v>330</v>
      </c>
      <c r="BX129" t="s">
        <v>4</v>
      </c>
      <c r="BY129" t="s">
        <v>12</v>
      </c>
      <c r="BZ129" t="s">
        <v>12</v>
      </c>
      <c r="CA129" t="s">
        <v>12</v>
      </c>
      <c r="CB129" t="s">
        <v>12</v>
      </c>
      <c r="CC129" t="s">
        <v>12</v>
      </c>
      <c r="CD129" t="str" cm="1">
        <f t="array" aca="1" ref="CD129" ca="1">eConcatenar(A129:CB129,"|")</f>
        <v>GSF8AXjKjVksecZO|CAR2021-1968|3|MEMORIAL|TABASCO|COMALCALCO|COMALCALCO|2021-6-11|14800|x|x|100|2|X|X|X|X|X|X|X|X|X|X|X|X|X|X|DIAZ|HERNANDEZ|ALBERTO|CASADO|X|X|CHICOZAPOTE|AL CAÑAL|X|9331013710|ALBARO DIAZ HERNANDEZ|x|X|RUTA 3 L |X|LUNES|X|X|X|X|X|DOMICILIO|1400|13400|X|X|X|2021-9-6|2021-10-04|X|X|X|X|X|CHICOZAPOTE|x|0|X|14800|X|X|X|X|X|X|X|X|CARDENAS |X|x|x|x|x</v>
      </c>
    </row>
    <row r="130" spans="1:82" x14ac:dyDescent="0.25">
      <c r="A130" t="s">
        <v>10514</v>
      </c>
      <c r="B130" t="s">
        <v>10515</v>
      </c>
      <c r="C130">
        <v>3</v>
      </c>
      <c r="D130" t="s">
        <v>221</v>
      </c>
      <c r="E130" t="s">
        <v>2</v>
      </c>
      <c r="F130" t="s">
        <v>775</v>
      </c>
      <c r="G130" t="s">
        <v>775</v>
      </c>
      <c r="H130" t="s">
        <v>15924</v>
      </c>
      <c r="I130">
        <v>12900</v>
      </c>
      <c r="J130" t="s">
        <v>12</v>
      </c>
      <c r="K130" t="s">
        <v>12</v>
      </c>
      <c r="L130">
        <v>200</v>
      </c>
      <c r="M130">
        <v>1</v>
      </c>
      <c r="N130" t="s">
        <v>4</v>
      </c>
      <c r="O130" t="s">
        <v>4</v>
      </c>
      <c r="P130" t="s">
        <v>4</v>
      </c>
      <c r="Q130" t="s">
        <v>4</v>
      </c>
      <c r="R130" t="s">
        <v>4</v>
      </c>
      <c r="S130" t="s">
        <v>4</v>
      </c>
      <c r="T130" t="s">
        <v>4</v>
      </c>
      <c r="U130" t="s">
        <v>4</v>
      </c>
      <c r="V130" t="s">
        <v>4</v>
      </c>
      <c r="W130" t="s">
        <v>4</v>
      </c>
      <c r="X130" t="s">
        <v>4</v>
      </c>
      <c r="Y130" t="s">
        <v>4</v>
      </c>
      <c r="Z130" t="s">
        <v>4</v>
      </c>
      <c r="AA130" t="s">
        <v>4</v>
      </c>
      <c r="AB130" t="s">
        <v>10181</v>
      </c>
      <c r="AC130" t="s">
        <v>38</v>
      </c>
      <c r="AD130" t="s">
        <v>10516</v>
      </c>
      <c r="AE130" t="s">
        <v>30</v>
      </c>
      <c r="AF130" t="s">
        <v>4</v>
      </c>
      <c r="AG130" t="s">
        <v>4</v>
      </c>
      <c r="AH130" t="s">
        <v>10517</v>
      </c>
      <c r="AI130" t="s">
        <v>2399</v>
      </c>
      <c r="AJ130" t="s">
        <v>4</v>
      </c>
      <c r="AK130">
        <v>9331054538</v>
      </c>
      <c r="AL130" t="s">
        <v>10518</v>
      </c>
      <c r="AM130" t="s">
        <v>10519</v>
      </c>
      <c r="AN130" t="s">
        <v>4</v>
      </c>
      <c r="AO130" t="s">
        <v>10091</v>
      </c>
      <c r="AP130" t="s">
        <v>4</v>
      </c>
      <c r="AQ130" t="s">
        <v>10</v>
      </c>
      <c r="AR130" t="s">
        <v>4</v>
      </c>
      <c r="AS130" t="s">
        <v>4</v>
      </c>
      <c r="AT130" t="s">
        <v>4</v>
      </c>
      <c r="AU130" t="s">
        <v>4</v>
      </c>
      <c r="AV130" t="s">
        <v>4</v>
      </c>
      <c r="AW130" t="s">
        <v>11</v>
      </c>
      <c r="AX130">
        <v>6900</v>
      </c>
      <c r="AY130">
        <v>6000</v>
      </c>
      <c r="AZ130" t="s">
        <v>4</v>
      </c>
      <c r="BA130" t="s">
        <v>4</v>
      </c>
      <c r="BB130" t="s">
        <v>4</v>
      </c>
      <c r="BC130" t="s">
        <v>1219</v>
      </c>
      <c r="BD130" t="s">
        <v>10372</v>
      </c>
      <c r="BE130" t="s">
        <v>4</v>
      </c>
      <c r="BF130" t="s">
        <v>4</v>
      </c>
      <c r="BG130" t="s">
        <v>4</v>
      </c>
      <c r="BH130" t="s">
        <v>4</v>
      </c>
      <c r="BI130" t="s">
        <v>4</v>
      </c>
      <c r="BJ130" t="s">
        <v>10520</v>
      </c>
      <c r="BK130" t="s">
        <v>12</v>
      </c>
      <c r="BL130">
        <v>1</v>
      </c>
      <c r="BM130" t="s">
        <v>4</v>
      </c>
      <c r="BN130">
        <v>12900</v>
      </c>
      <c r="BO130" t="s">
        <v>4</v>
      </c>
      <c r="BP130" t="s">
        <v>4</v>
      </c>
      <c r="BQ130" t="s">
        <v>4</v>
      </c>
      <c r="BR130" t="s">
        <v>4</v>
      </c>
      <c r="BS130" t="s">
        <v>4</v>
      </c>
      <c r="BT130" t="s">
        <v>4</v>
      </c>
      <c r="BU130" t="s">
        <v>4</v>
      </c>
      <c r="BV130" t="s">
        <v>4</v>
      </c>
      <c r="BW130" t="s">
        <v>330</v>
      </c>
      <c r="BX130" t="s">
        <v>4</v>
      </c>
      <c r="BY130" t="s">
        <v>12</v>
      </c>
      <c r="BZ130" t="s">
        <v>12</v>
      </c>
      <c r="CA130" t="s">
        <v>12</v>
      </c>
      <c r="CB130" t="s">
        <v>12</v>
      </c>
      <c r="CC130" t="s">
        <v>12</v>
      </c>
      <c r="CD130" t="str" cm="1">
        <f t="array" aca="1" ref="CD130" ca="1">eConcatenar(A130:CB130,"|")</f>
        <v>LWRR9sMAcV1fBhgC|CAR2020-2593|3|IMPERIAL|TABASCO|COMALCALCO|COMALCALCO|2020-10-26|12900|x|x|200|1|X|X|X|X|X|X|X|X|X|X|X|X|X|X|ESCALANTE|HERNANDEZ|NEREIDA|CASADA|X|X|PATASTAL TERCERA SECC|COCOHITAL|X|9331054538|JULIO ADRIAN ALEJANDRO ESCALANTE|MONICA DEL CARMEN ALEJANDRO ESCALANTE|X|RUTA 3 L |X|LUNES|X|X|X|X|X|DOMICILIO|6900|6000|X|X|X|2021-9-6|2021-10-04|X|X|X|X|X|PATASTAL |x|1|X|12900|X|X|X|X|X|X|X|X|CARDENAS |X|x|x|x|x</v>
      </c>
    </row>
    <row r="131" spans="1:82" x14ac:dyDescent="0.25">
      <c r="A131" t="s">
        <v>10521</v>
      </c>
      <c r="B131" t="s">
        <v>10522</v>
      </c>
      <c r="C131">
        <v>3</v>
      </c>
      <c r="D131" t="s">
        <v>221</v>
      </c>
      <c r="E131" t="s">
        <v>2</v>
      </c>
      <c r="F131" t="s">
        <v>775</v>
      </c>
      <c r="G131" t="s">
        <v>775</v>
      </c>
      <c r="H131" t="s">
        <v>15925</v>
      </c>
      <c r="I131">
        <v>12900</v>
      </c>
      <c r="J131" t="s">
        <v>12</v>
      </c>
      <c r="K131" t="s">
        <v>12</v>
      </c>
      <c r="L131">
        <v>500</v>
      </c>
      <c r="M131">
        <v>2</v>
      </c>
      <c r="N131" t="s">
        <v>4</v>
      </c>
      <c r="O131" t="s">
        <v>4</v>
      </c>
      <c r="P131" t="s">
        <v>4</v>
      </c>
      <c r="Q131" t="s">
        <v>4</v>
      </c>
      <c r="R131" t="s">
        <v>4</v>
      </c>
      <c r="S131" t="s">
        <v>4</v>
      </c>
      <c r="T131" t="s">
        <v>4</v>
      </c>
      <c r="U131" t="s">
        <v>4</v>
      </c>
      <c r="V131" t="s">
        <v>4</v>
      </c>
      <c r="W131" t="s">
        <v>4</v>
      </c>
      <c r="X131" t="s">
        <v>4</v>
      </c>
      <c r="Y131" t="s">
        <v>4</v>
      </c>
      <c r="Z131" t="s">
        <v>4</v>
      </c>
      <c r="AA131" t="s">
        <v>4</v>
      </c>
      <c r="AB131" t="s">
        <v>10523</v>
      </c>
      <c r="AC131" t="s">
        <v>10524</v>
      </c>
      <c r="AD131" t="s">
        <v>10525</v>
      </c>
      <c r="AE131" t="s">
        <v>30</v>
      </c>
      <c r="AF131" t="s">
        <v>4</v>
      </c>
      <c r="AG131" t="s">
        <v>4</v>
      </c>
      <c r="AH131" t="s">
        <v>2174</v>
      </c>
      <c r="AI131" t="s">
        <v>10526</v>
      </c>
      <c r="AJ131" t="s">
        <v>4</v>
      </c>
      <c r="AK131">
        <v>9331063743</v>
      </c>
      <c r="AL131" t="s">
        <v>10527</v>
      </c>
      <c r="AM131" t="s">
        <v>10528</v>
      </c>
      <c r="AN131" t="s">
        <v>4</v>
      </c>
      <c r="AO131" t="s">
        <v>10091</v>
      </c>
      <c r="AP131" t="s">
        <v>4</v>
      </c>
      <c r="AQ131" t="s">
        <v>10</v>
      </c>
      <c r="AR131" t="s">
        <v>4</v>
      </c>
      <c r="AS131" t="s">
        <v>4</v>
      </c>
      <c r="AT131" t="s">
        <v>4</v>
      </c>
      <c r="AU131" t="s">
        <v>4</v>
      </c>
      <c r="AV131" t="s">
        <v>4</v>
      </c>
      <c r="AW131" t="s">
        <v>11</v>
      </c>
      <c r="AX131">
        <v>5100</v>
      </c>
      <c r="AY131">
        <v>7800</v>
      </c>
      <c r="AZ131" t="s">
        <v>4</v>
      </c>
      <c r="BA131" t="s">
        <v>4</v>
      </c>
      <c r="BB131" t="s">
        <v>4</v>
      </c>
      <c r="BC131" t="s">
        <v>1219</v>
      </c>
      <c r="BD131" t="s">
        <v>10372</v>
      </c>
      <c r="BE131" t="s">
        <v>4</v>
      </c>
      <c r="BF131" t="s">
        <v>4</v>
      </c>
      <c r="BG131" t="s">
        <v>4</v>
      </c>
      <c r="BH131" t="s">
        <v>4</v>
      </c>
      <c r="BI131" t="s">
        <v>4</v>
      </c>
      <c r="BJ131" t="s">
        <v>2174</v>
      </c>
      <c r="BK131" t="s">
        <v>12</v>
      </c>
      <c r="BL131">
        <v>1</v>
      </c>
      <c r="BM131" t="s">
        <v>4</v>
      </c>
      <c r="BN131">
        <v>12900</v>
      </c>
      <c r="BO131" t="s">
        <v>4</v>
      </c>
      <c r="BP131" t="s">
        <v>4</v>
      </c>
      <c r="BQ131" t="s">
        <v>4</v>
      </c>
      <c r="BR131" t="s">
        <v>4</v>
      </c>
      <c r="BS131" t="s">
        <v>4</v>
      </c>
      <c r="BT131" t="s">
        <v>4</v>
      </c>
      <c r="BU131" t="s">
        <v>4</v>
      </c>
      <c r="BV131" t="s">
        <v>4</v>
      </c>
      <c r="BW131" t="s">
        <v>330</v>
      </c>
      <c r="BX131" t="s">
        <v>4</v>
      </c>
      <c r="BY131" t="s">
        <v>12</v>
      </c>
      <c r="BZ131" t="s">
        <v>12</v>
      </c>
      <c r="CA131" t="s">
        <v>12</v>
      </c>
      <c r="CB131" t="s">
        <v>12</v>
      </c>
      <c r="CC131" t="s">
        <v>12</v>
      </c>
      <c r="CD131" t="str" cm="1">
        <f t="array" aca="1" ref="CD131" ca="1">eConcatenar(A131:CB131,"|")</f>
        <v>Hm1t62GwCiCXeLym|CAR2020-2515|3|IMPERIAL|TABASCO|COMALCALCO|COMALCALCO|2020-10-17|12900|x|x|500|2|X|X|X|X|X|X|X|X|X|X|X|X|X|X|MERAZ|RIVERA|ARELI ELENA|CASADA|X|X|VILLA TECOLUTILLA|PROLONGACION DE SANCHEZ MARMOL|X|9331063743|JENNER ALCUDIA RODRIGUEZ|FRANCISCA RODRIGUEZ BEDRNARDO|X|RUTA 3 L |X|LUNES|X|X|X|X|X|DOMICILIO|5100|7800|X|X|X|2021-9-6|2021-10-04|X|X|X|X|X|VILLA TECOLUTILLA|x|1|X|12900|X|X|X|X|X|X|X|X|CARDENAS |X|x|x|x|x</v>
      </c>
    </row>
    <row r="132" spans="1:82" x14ac:dyDescent="0.25">
      <c r="A132" t="s">
        <v>10529</v>
      </c>
      <c r="B132" t="s">
        <v>10530</v>
      </c>
      <c r="C132">
        <v>3</v>
      </c>
      <c r="D132" t="s">
        <v>868</v>
      </c>
      <c r="E132" t="s">
        <v>2</v>
      </c>
      <c r="F132" t="s">
        <v>775</v>
      </c>
      <c r="G132" t="s">
        <v>775</v>
      </c>
      <c r="H132" t="s">
        <v>15926</v>
      </c>
      <c r="I132">
        <v>12900</v>
      </c>
      <c r="J132" t="s">
        <v>12</v>
      </c>
      <c r="K132" t="s">
        <v>12</v>
      </c>
      <c r="L132">
        <v>500</v>
      </c>
      <c r="M132">
        <v>2</v>
      </c>
      <c r="N132" t="s">
        <v>4</v>
      </c>
      <c r="O132" t="s">
        <v>4</v>
      </c>
      <c r="P132" t="s">
        <v>4</v>
      </c>
      <c r="Q132" t="s">
        <v>4</v>
      </c>
      <c r="R132" t="s">
        <v>4</v>
      </c>
      <c r="S132" t="s">
        <v>4</v>
      </c>
      <c r="T132" t="s">
        <v>4</v>
      </c>
      <c r="U132" t="s">
        <v>4</v>
      </c>
      <c r="V132" t="s">
        <v>4</v>
      </c>
      <c r="W132" t="s">
        <v>4</v>
      </c>
      <c r="X132" t="s">
        <v>4</v>
      </c>
      <c r="Y132" t="s">
        <v>4</v>
      </c>
      <c r="Z132" t="s">
        <v>4</v>
      </c>
      <c r="AA132" t="s">
        <v>4</v>
      </c>
      <c r="AB132" t="s">
        <v>10531</v>
      </c>
      <c r="AC132" t="s">
        <v>59</v>
      </c>
      <c r="AD132" t="s">
        <v>10532</v>
      </c>
      <c r="AE132" t="s">
        <v>63</v>
      </c>
      <c r="AF132" t="s">
        <v>4</v>
      </c>
      <c r="AG132" t="s">
        <v>4</v>
      </c>
      <c r="AH132" t="s">
        <v>2174</v>
      </c>
      <c r="AI132" t="s">
        <v>10533</v>
      </c>
      <c r="AJ132" t="s">
        <v>4</v>
      </c>
      <c r="AK132">
        <v>9331366879</v>
      </c>
      <c r="AL132" t="s">
        <v>10534</v>
      </c>
      <c r="AM132" t="s">
        <v>10535</v>
      </c>
      <c r="AN132" t="s">
        <v>4</v>
      </c>
      <c r="AO132" t="s">
        <v>10091</v>
      </c>
      <c r="AP132" t="s">
        <v>4</v>
      </c>
      <c r="AQ132" t="s">
        <v>10</v>
      </c>
      <c r="AR132" t="s">
        <v>4</v>
      </c>
      <c r="AS132" t="s">
        <v>4</v>
      </c>
      <c r="AT132" t="s">
        <v>4</v>
      </c>
      <c r="AU132" t="s">
        <v>4</v>
      </c>
      <c r="AV132" t="s">
        <v>4</v>
      </c>
      <c r="AW132" t="s">
        <v>11</v>
      </c>
      <c r="AX132">
        <v>6000</v>
      </c>
      <c r="AY132">
        <v>6900</v>
      </c>
      <c r="AZ132" t="s">
        <v>4</v>
      </c>
      <c r="BA132" t="s">
        <v>4</v>
      </c>
      <c r="BB132" t="s">
        <v>4</v>
      </c>
      <c r="BC132" t="s">
        <v>1219</v>
      </c>
      <c r="BD132" t="s">
        <v>10372</v>
      </c>
      <c r="BE132" t="s">
        <v>4</v>
      </c>
      <c r="BF132" t="s">
        <v>4</v>
      </c>
      <c r="BG132" t="s">
        <v>4</v>
      </c>
      <c r="BH132" t="s">
        <v>4</v>
      </c>
      <c r="BI132" t="s">
        <v>4</v>
      </c>
      <c r="BJ132" t="s">
        <v>2174</v>
      </c>
      <c r="BK132" t="s">
        <v>12</v>
      </c>
      <c r="BL132">
        <v>0</v>
      </c>
      <c r="BM132" t="s">
        <v>4</v>
      </c>
      <c r="BN132">
        <v>12900</v>
      </c>
      <c r="BO132" t="s">
        <v>4</v>
      </c>
      <c r="BP132" t="s">
        <v>4</v>
      </c>
      <c r="BQ132" t="s">
        <v>4</v>
      </c>
      <c r="BR132" t="s">
        <v>4</v>
      </c>
      <c r="BS132" t="s">
        <v>4</v>
      </c>
      <c r="BT132" t="s">
        <v>4</v>
      </c>
      <c r="BU132" t="s">
        <v>4</v>
      </c>
      <c r="BV132" t="s">
        <v>4</v>
      </c>
      <c r="BW132" t="s">
        <v>330</v>
      </c>
      <c r="BX132" t="s">
        <v>4</v>
      </c>
      <c r="BY132" t="s">
        <v>12</v>
      </c>
      <c r="BZ132" t="s">
        <v>12</v>
      </c>
      <c r="CA132" t="s">
        <v>12</v>
      </c>
      <c r="CB132" t="s">
        <v>12</v>
      </c>
      <c r="CC132" t="s">
        <v>12</v>
      </c>
      <c r="CD132" t="str" cm="1">
        <f t="array" aca="1" ref="CD132" ca="1">eConcatenar(A132:CB132,"|")</f>
        <v>OBMQGEuo6y8D5awp|CAR2020-2311|3|ECOLINE|TABASCO|COMALCALCO|COMALCALCO|2020-10-02|12900|x|x|500|2|X|X|X|X|X|X|X|X|X|X|X|X|X|X|ESQUIVEL|GARCIA|SABAS|CASADO|X|X|VILLA TECOLUTILLA|MIGUEL HODALGO|X|9331366879|ANA LUISA LAZARO MADRIGAL|MARIA GUADALUPE ESQUIVEL LAZARO|X|RUTA 3 L |X|LUNES|X|X|X|X|X|DOMICILIO|6000|6900|X|X|X|2021-9-6|2021-10-04|X|X|X|X|X|VILLA TECOLUTILLA|x|0|X|12900|X|X|X|X|X|X|X|X|CARDENAS |X|x|x|x|x</v>
      </c>
    </row>
    <row r="133" spans="1:82" x14ac:dyDescent="0.25">
      <c r="A133" t="s">
        <v>10536</v>
      </c>
      <c r="B133" t="s">
        <v>10537</v>
      </c>
      <c r="C133">
        <v>3</v>
      </c>
      <c r="D133" t="s">
        <v>221</v>
      </c>
      <c r="E133" t="s">
        <v>2</v>
      </c>
      <c r="F133" t="s">
        <v>775</v>
      </c>
      <c r="G133" t="s">
        <v>775</v>
      </c>
      <c r="H133" t="s">
        <v>15916</v>
      </c>
      <c r="I133">
        <v>12900</v>
      </c>
      <c r="J133" t="s">
        <v>12</v>
      </c>
      <c r="K133" t="s">
        <v>12</v>
      </c>
      <c r="L133">
        <v>400</v>
      </c>
      <c r="M133">
        <v>2</v>
      </c>
      <c r="N133" t="s">
        <v>4</v>
      </c>
      <c r="O133" t="s">
        <v>4</v>
      </c>
      <c r="P133" t="s">
        <v>4</v>
      </c>
      <c r="Q133" t="s">
        <v>4</v>
      </c>
      <c r="R133" t="s">
        <v>4</v>
      </c>
      <c r="S133" t="s">
        <v>4</v>
      </c>
      <c r="T133" t="s">
        <v>4</v>
      </c>
      <c r="U133" t="s">
        <v>4</v>
      </c>
      <c r="V133" t="s">
        <v>4</v>
      </c>
      <c r="W133" t="s">
        <v>4</v>
      </c>
      <c r="X133" t="s">
        <v>4</v>
      </c>
      <c r="Y133" t="s">
        <v>4</v>
      </c>
      <c r="Z133" t="s">
        <v>4</v>
      </c>
      <c r="AA133" t="s">
        <v>4</v>
      </c>
      <c r="AB133" t="s">
        <v>97</v>
      </c>
      <c r="AC133" t="s">
        <v>119</v>
      </c>
      <c r="AD133" t="s">
        <v>10538</v>
      </c>
      <c r="AE133" t="s">
        <v>336</v>
      </c>
      <c r="AF133" t="s">
        <v>4</v>
      </c>
      <c r="AG133" t="s">
        <v>4</v>
      </c>
      <c r="AH133" t="s">
        <v>10539</v>
      </c>
      <c r="AI133" t="s">
        <v>10540</v>
      </c>
      <c r="AJ133" t="s">
        <v>4</v>
      </c>
      <c r="AK133">
        <v>9331446229</v>
      </c>
      <c r="AL133" t="s">
        <v>10541</v>
      </c>
      <c r="AM133" t="s">
        <v>10542</v>
      </c>
      <c r="AN133" t="s">
        <v>4</v>
      </c>
      <c r="AO133" t="s">
        <v>10091</v>
      </c>
      <c r="AP133" t="s">
        <v>4</v>
      </c>
      <c r="AQ133" t="s">
        <v>10</v>
      </c>
      <c r="AR133" t="s">
        <v>4</v>
      </c>
      <c r="AS133" t="s">
        <v>4</v>
      </c>
      <c r="AT133" t="s">
        <v>4</v>
      </c>
      <c r="AU133" t="s">
        <v>4</v>
      </c>
      <c r="AV133" t="s">
        <v>4</v>
      </c>
      <c r="AW133" t="s">
        <v>11</v>
      </c>
      <c r="AX133">
        <v>4400</v>
      </c>
      <c r="AY133">
        <v>8500</v>
      </c>
      <c r="AZ133" t="s">
        <v>4</v>
      </c>
      <c r="BA133" t="s">
        <v>4</v>
      </c>
      <c r="BB133" t="s">
        <v>4</v>
      </c>
      <c r="BC133" t="s">
        <v>1220</v>
      </c>
      <c r="BD133" t="s">
        <v>10543</v>
      </c>
      <c r="BE133" t="s">
        <v>4</v>
      </c>
      <c r="BF133" t="s">
        <v>4</v>
      </c>
      <c r="BG133" t="s">
        <v>4</v>
      </c>
      <c r="BH133" t="s">
        <v>4</v>
      </c>
      <c r="BI133" t="s">
        <v>4</v>
      </c>
      <c r="BJ133" t="s">
        <v>10544</v>
      </c>
      <c r="BK133" t="s">
        <v>12</v>
      </c>
      <c r="BL133">
        <v>0</v>
      </c>
      <c r="BM133" t="s">
        <v>4</v>
      </c>
      <c r="BN133">
        <v>12900</v>
      </c>
      <c r="BO133" t="s">
        <v>4</v>
      </c>
      <c r="BP133" t="s">
        <v>4</v>
      </c>
      <c r="BQ133" t="s">
        <v>4</v>
      </c>
      <c r="BR133" t="s">
        <v>4</v>
      </c>
      <c r="BS133" t="s">
        <v>4</v>
      </c>
      <c r="BT133" t="s">
        <v>4</v>
      </c>
      <c r="BU133" t="s">
        <v>4</v>
      </c>
      <c r="BV133" t="s">
        <v>4</v>
      </c>
      <c r="BW133" t="s">
        <v>330</v>
      </c>
      <c r="BX133" t="s">
        <v>4</v>
      </c>
      <c r="BY133" t="s">
        <v>12</v>
      </c>
      <c r="BZ133" t="s">
        <v>12</v>
      </c>
      <c r="CA133" t="s">
        <v>12</v>
      </c>
      <c r="CB133" t="s">
        <v>12</v>
      </c>
      <c r="CC133" t="s">
        <v>12</v>
      </c>
      <c r="CD133" t="str" cm="1">
        <f t="array" aca="1" ref="CD133" ca="1">eConcatenar(A133:CB133,"|")</f>
        <v>2WjqV1MU4vzFAitI|CAR2020-2395|3|IMPERIAL|TABASCO|COMALCALCO|COMALCALCO|2020-9-14|12900|x|x|400|2|X|X|X|X|X|X|X|X|X|X|X|X|X|X|DE LA ROSA|PEREZ|ALVARO|VIUDO|X|X|TRANSITO TITULAR|CORINTO|X|9331446229|ALVARO DE LA ROSA ROMERO|MARIA YANET DE LA ROSA ROMERO|X|RUTA 3 L |X|LUNES|X|X|X|X|X|DOMICILIO|4400|8500|X|X|X|2021-8-2|2021-10-01|X|X|X|X|X|TRANSITO TUTLAR|x|0|X|12900|X|X|X|X|X|X|X|X|CARDENAS |X|x|x|x|x</v>
      </c>
    </row>
    <row r="134" spans="1:82" x14ac:dyDescent="0.25">
      <c r="A134" t="s">
        <v>10545</v>
      </c>
      <c r="B134" t="s">
        <v>10546</v>
      </c>
      <c r="C134">
        <v>3</v>
      </c>
      <c r="D134" t="s">
        <v>221</v>
      </c>
      <c r="E134" t="s">
        <v>2</v>
      </c>
      <c r="F134" t="s">
        <v>775</v>
      </c>
      <c r="G134" t="s">
        <v>775</v>
      </c>
      <c r="H134" t="s">
        <v>15927</v>
      </c>
      <c r="I134">
        <v>12900</v>
      </c>
      <c r="J134" t="s">
        <v>12</v>
      </c>
      <c r="K134" t="s">
        <v>12</v>
      </c>
      <c r="L134">
        <v>200</v>
      </c>
      <c r="M134">
        <v>2</v>
      </c>
      <c r="N134" t="s">
        <v>4</v>
      </c>
      <c r="O134" t="s">
        <v>4</v>
      </c>
      <c r="P134" t="s">
        <v>4</v>
      </c>
      <c r="Q134" t="s">
        <v>4</v>
      </c>
      <c r="R134" t="s">
        <v>4</v>
      </c>
      <c r="S134" t="s">
        <v>4</v>
      </c>
      <c r="T134" t="s">
        <v>4</v>
      </c>
      <c r="U134" t="s">
        <v>4</v>
      </c>
      <c r="V134" t="s">
        <v>4</v>
      </c>
      <c r="W134" t="s">
        <v>4</v>
      </c>
      <c r="X134" t="s">
        <v>4</v>
      </c>
      <c r="Y134" t="s">
        <v>4</v>
      </c>
      <c r="Z134" t="s">
        <v>4</v>
      </c>
      <c r="AA134" t="s">
        <v>4</v>
      </c>
      <c r="AB134" t="s">
        <v>10547</v>
      </c>
      <c r="AC134" t="s">
        <v>119</v>
      </c>
      <c r="AD134" t="s">
        <v>10548</v>
      </c>
      <c r="AE134" t="s">
        <v>146</v>
      </c>
      <c r="AF134" t="s">
        <v>4</v>
      </c>
      <c r="AG134" t="s">
        <v>4</v>
      </c>
      <c r="AH134" t="s">
        <v>10539</v>
      </c>
      <c r="AI134" t="s">
        <v>10549</v>
      </c>
      <c r="AJ134" t="s">
        <v>4</v>
      </c>
      <c r="AK134">
        <v>9931245060</v>
      </c>
      <c r="AL134" t="s">
        <v>10550</v>
      </c>
      <c r="AM134" t="s">
        <v>10551</v>
      </c>
      <c r="AN134" t="s">
        <v>4</v>
      </c>
      <c r="AO134" t="s">
        <v>10091</v>
      </c>
      <c r="AP134" t="s">
        <v>4</v>
      </c>
      <c r="AQ134" t="s">
        <v>10</v>
      </c>
      <c r="AR134" t="s">
        <v>4</v>
      </c>
      <c r="AS134" t="s">
        <v>4</v>
      </c>
      <c r="AT134" t="s">
        <v>4</v>
      </c>
      <c r="AU134" t="s">
        <v>4</v>
      </c>
      <c r="AV134" t="s">
        <v>4</v>
      </c>
      <c r="AW134" t="s">
        <v>11</v>
      </c>
      <c r="AX134">
        <v>4200</v>
      </c>
      <c r="AY134">
        <v>8700</v>
      </c>
      <c r="AZ134" t="s">
        <v>4</v>
      </c>
      <c r="BA134" t="s">
        <v>4</v>
      </c>
      <c r="BB134" t="s">
        <v>4</v>
      </c>
      <c r="BC134" t="s">
        <v>1171</v>
      </c>
      <c r="BD134" t="s">
        <v>10543</v>
      </c>
      <c r="BE134" t="s">
        <v>4</v>
      </c>
      <c r="BF134" t="s">
        <v>4</v>
      </c>
      <c r="BG134" t="s">
        <v>4</v>
      </c>
      <c r="BH134" t="s">
        <v>4</v>
      </c>
      <c r="BI134" t="s">
        <v>4</v>
      </c>
      <c r="BJ134" t="s">
        <v>10544</v>
      </c>
      <c r="BK134" t="s">
        <v>12</v>
      </c>
      <c r="BL134">
        <v>1</v>
      </c>
      <c r="BM134" t="s">
        <v>4</v>
      </c>
      <c r="BN134">
        <v>12900</v>
      </c>
      <c r="BO134" t="s">
        <v>4</v>
      </c>
      <c r="BP134" t="s">
        <v>4</v>
      </c>
      <c r="BQ134" t="s">
        <v>4</v>
      </c>
      <c r="BR134" t="s">
        <v>4</v>
      </c>
      <c r="BS134" t="s">
        <v>4</v>
      </c>
      <c r="BT134" t="s">
        <v>4</v>
      </c>
      <c r="BU134" t="s">
        <v>4</v>
      </c>
      <c r="BV134" t="s">
        <v>4</v>
      </c>
      <c r="BW134" t="s">
        <v>330</v>
      </c>
      <c r="BX134" t="s">
        <v>4</v>
      </c>
      <c r="BY134" t="s">
        <v>12</v>
      </c>
      <c r="BZ134" t="s">
        <v>12</v>
      </c>
      <c r="CA134" t="s">
        <v>12</v>
      </c>
      <c r="CB134" t="s">
        <v>12</v>
      </c>
      <c r="CC134" t="s">
        <v>12</v>
      </c>
      <c r="CD134" t="str" cm="1">
        <f t="array" aca="1" ref="CD134" ca="1">eConcatenar(A134:CB134,"|")</f>
        <v>JAmYZpli6kZxf9fy|CAR2020-2027|3|IMPERIAL|TABASCO|COMALCALCO|COMALCALCO|2020-9-06|12900|x|x|200|2|X|X|X|X|X|X|X|X|X|X|X|X|X|X|DE LA CRUZ PEREZ|PEREZ|CLEOTILDE|VIUDA|X|X|TRANSITO TITULAR|BARTOLO ALMEIDA|X|9931245060|BLANCA OLIVIA CORDOVA DE LA CRUZ|YONI CORDOVA DE LA CRUZ|X|RUTA 3 L |X|LUNES|X|X|X|X|X|DOMICILIO|4200|8700|X|X|X|2021-9-7|2021-10-01|X|X|X|X|X|TRANSITO TUTLAR|x|1|X|12900|X|X|X|X|X|X|X|X|CARDENAS |X|x|x|x|x</v>
      </c>
    </row>
    <row r="135" spans="1:82" x14ac:dyDescent="0.25">
      <c r="A135" t="s">
        <v>10552</v>
      </c>
      <c r="B135" t="s">
        <v>10553</v>
      </c>
      <c r="C135">
        <v>3</v>
      </c>
      <c r="D135" t="s">
        <v>221</v>
      </c>
      <c r="E135" t="s">
        <v>2</v>
      </c>
      <c r="F135" t="s">
        <v>775</v>
      </c>
      <c r="G135" t="s">
        <v>775</v>
      </c>
      <c r="H135" t="s">
        <v>15928</v>
      </c>
      <c r="I135">
        <v>12900</v>
      </c>
      <c r="J135" t="s">
        <v>12</v>
      </c>
      <c r="K135" t="s">
        <v>12</v>
      </c>
      <c r="L135">
        <v>500</v>
      </c>
      <c r="M135">
        <v>2</v>
      </c>
      <c r="N135" t="s">
        <v>4</v>
      </c>
      <c r="O135" t="s">
        <v>4</v>
      </c>
      <c r="P135" t="s">
        <v>4</v>
      </c>
      <c r="Q135" t="s">
        <v>4</v>
      </c>
      <c r="R135" t="s">
        <v>4</v>
      </c>
      <c r="S135" t="s">
        <v>4</v>
      </c>
      <c r="T135" t="s">
        <v>4</v>
      </c>
      <c r="U135" t="s">
        <v>4</v>
      </c>
      <c r="V135" t="s">
        <v>4</v>
      </c>
      <c r="W135" t="s">
        <v>4</v>
      </c>
      <c r="X135" t="s">
        <v>4</v>
      </c>
      <c r="Y135" t="s">
        <v>4</v>
      </c>
      <c r="Z135" t="s">
        <v>4</v>
      </c>
      <c r="AA135" t="s">
        <v>4</v>
      </c>
      <c r="AB135" t="s">
        <v>239</v>
      </c>
      <c r="AC135" t="s">
        <v>128</v>
      </c>
      <c r="AD135" t="s">
        <v>120</v>
      </c>
      <c r="AE135" t="s">
        <v>30</v>
      </c>
      <c r="AF135" t="s">
        <v>4</v>
      </c>
      <c r="AG135" t="s">
        <v>4</v>
      </c>
      <c r="AH135" t="s">
        <v>2174</v>
      </c>
      <c r="AI135" t="s">
        <v>1273</v>
      </c>
      <c r="AJ135" t="s">
        <v>4</v>
      </c>
      <c r="AK135">
        <v>9331111251</v>
      </c>
      <c r="AL135" t="s">
        <v>10554</v>
      </c>
      <c r="AM135" t="s">
        <v>10555</v>
      </c>
      <c r="AN135" t="s">
        <v>4</v>
      </c>
      <c r="AO135" t="s">
        <v>10091</v>
      </c>
      <c r="AP135" t="s">
        <v>4</v>
      </c>
      <c r="AQ135" t="s">
        <v>10</v>
      </c>
      <c r="AR135" t="s">
        <v>4</v>
      </c>
      <c r="AS135" t="s">
        <v>4</v>
      </c>
      <c r="AT135" t="s">
        <v>4</v>
      </c>
      <c r="AU135" t="s">
        <v>4</v>
      </c>
      <c r="AV135" t="s">
        <v>4</v>
      </c>
      <c r="AW135" t="s">
        <v>11</v>
      </c>
      <c r="AX135">
        <v>5800</v>
      </c>
      <c r="AY135">
        <v>7100</v>
      </c>
      <c r="AZ135" t="s">
        <v>4</v>
      </c>
      <c r="BA135" t="s">
        <v>4</v>
      </c>
      <c r="BB135" t="s">
        <v>4</v>
      </c>
      <c r="BC135" t="s">
        <v>1171</v>
      </c>
      <c r="BD135" t="s">
        <v>10543</v>
      </c>
      <c r="BE135" t="s">
        <v>4</v>
      </c>
      <c r="BF135" t="s">
        <v>4</v>
      </c>
      <c r="BG135" t="s">
        <v>4</v>
      </c>
      <c r="BH135" t="s">
        <v>4</v>
      </c>
      <c r="BI135" t="s">
        <v>4</v>
      </c>
      <c r="BJ135" t="s">
        <v>873</v>
      </c>
      <c r="BK135" t="s">
        <v>12</v>
      </c>
      <c r="BL135">
        <v>0</v>
      </c>
      <c r="BM135" t="s">
        <v>4</v>
      </c>
      <c r="BN135">
        <v>12900</v>
      </c>
      <c r="BO135" t="s">
        <v>4</v>
      </c>
      <c r="BP135" t="s">
        <v>4</v>
      </c>
      <c r="BQ135" t="s">
        <v>4</v>
      </c>
      <c r="BR135" t="s">
        <v>4</v>
      </c>
      <c r="BS135" t="s">
        <v>4</v>
      </c>
      <c r="BT135" t="s">
        <v>4</v>
      </c>
      <c r="BU135" t="s">
        <v>4</v>
      </c>
      <c r="BV135" t="s">
        <v>4</v>
      </c>
      <c r="BW135" t="s">
        <v>330</v>
      </c>
      <c r="BX135" t="s">
        <v>4</v>
      </c>
      <c r="BY135" t="s">
        <v>12</v>
      </c>
      <c r="BZ135" t="s">
        <v>12</v>
      </c>
      <c r="CA135" t="s">
        <v>12</v>
      </c>
      <c r="CB135" t="s">
        <v>12</v>
      </c>
      <c r="CC135" t="s">
        <v>12</v>
      </c>
      <c r="CD135" t="str" cm="1">
        <f t="array" aca="1" ref="CD135" ca="1">eConcatenar(A135:CB135,"|")</f>
        <v>90yAUamMTFNBMC04|CAR2020-2343|3|IMPERIAL|TABASCO|COMALCALCO|COMALCALCO|2020-9-08|12900|x|x|500|2|X|X|X|X|X|X|X|X|X|X|X|X|X|X|DE LOS SANTOS|MADRIGAL|ISIDRO|CASADA|X|X|VILLA TECOLUTILLA|MARIANO ABASOLO|X|9331111251|OLGA LIDIA DE LA CRUZ RODRIGUEZ|CINTIA DE LOS SANTOS DE LA CRUZ|X|RUTA 3 L |X|LUNES|X|X|X|X|X|DOMICILIO|5800|7100|X|X|X|2021-9-7|2021-10-01|X|X|X|X|X|TECOLUTILLA|x|0|X|12900|X|X|X|X|X|X|X|X|CARDENAS |X|x|x|x|x</v>
      </c>
    </row>
    <row r="136" spans="1:82" x14ac:dyDescent="0.25">
      <c r="A136" t="s">
        <v>10556</v>
      </c>
      <c r="B136" t="s">
        <v>10557</v>
      </c>
      <c r="C136">
        <v>3</v>
      </c>
      <c r="D136" t="s">
        <v>217</v>
      </c>
      <c r="E136" t="s">
        <v>2</v>
      </c>
      <c r="F136" t="s">
        <v>775</v>
      </c>
      <c r="G136" t="s">
        <v>775</v>
      </c>
      <c r="H136" t="s">
        <v>15929</v>
      </c>
      <c r="I136">
        <v>31500</v>
      </c>
      <c r="J136" t="s">
        <v>12</v>
      </c>
      <c r="K136" t="s">
        <v>12</v>
      </c>
      <c r="L136">
        <v>400</v>
      </c>
      <c r="M136">
        <v>2</v>
      </c>
      <c r="N136" t="s">
        <v>4</v>
      </c>
      <c r="O136" t="s">
        <v>4</v>
      </c>
      <c r="P136" t="s">
        <v>4</v>
      </c>
      <c r="Q136" t="s">
        <v>4</v>
      </c>
      <c r="R136" t="s">
        <v>4</v>
      </c>
      <c r="S136" t="s">
        <v>4</v>
      </c>
      <c r="T136" t="s">
        <v>4</v>
      </c>
      <c r="U136" t="s">
        <v>4</v>
      </c>
      <c r="V136" t="s">
        <v>4</v>
      </c>
      <c r="W136" t="s">
        <v>4</v>
      </c>
      <c r="X136" t="s">
        <v>4</v>
      </c>
      <c r="Y136" t="s">
        <v>4</v>
      </c>
      <c r="Z136" t="s">
        <v>4</v>
      </c>
      <c r="AA136" t="s">
        <v>4</v>
      </c>
      <c r="AB136" t="s">
        <v>5119</v>
      </c>
      <c r="AC136" t="s">
        <v>731</v>
      </c>
      <c r="AD136" t="s">
        <v>4836</v>
      </c>
      <c r="AE136" t="s">
        <v>63</v>
      </c>
      <c r="AF136" t="s">
        <v>4</v>
      </c>
      <c r="AG136" t="s">
        <v>4</v>
      </c>
      <c r="AH136" t="s">
        <v>10517</v>
      </c>
      <c r="AI136" t="s">
        <v>10558</v>
      </c>
      <c r="AJ136" t="s">
        <v>4</v>
      </c>
      <c r="AK136">
        <v>9331067548</v>
      </c>
      <c r="AL136" t="s">
        <v>10559</v>
      </c>
      <c r="AM136" t="s">
        <v>10560</v>
      </c>
      <c r="AN136" t="s">
        <v>4</v>
      </c>
      <c r="AO136" t="s">
        <v>10091</v>
      </c>
      <c r="AP136" t="s">
        <v>4</v>
      </c>
      <c r="AQ136" t="s">
        <v>10</v>
      </c>
      <c r="AR136" t="s">
        <v>4</v>
      </c>
      <c r="AS136" t="s">
        <v>4</v>
      </c>
      <c r="AT136" t="s">
        <v>4</v>
      </c>
      <c r="AU136" t="s">
        <v>4</v>
      </c>
      <c r="AV136" t="s">
        <v>4</v>
      </c>
      <c r="AW136" t="s">
        <v>11</v>
      </c>
      <c r="AX136">
        <v>5300</v>
      </c>
      <c r="AY136">
        <v>26200</v>
      </c>
      <c r="AZ136" t="s">
        <v>4</v>
      </c>
      <c r="BA136" t="s">
        <v>4</v>
      </c>
      <c r="BB136" t="s">
        <v>4</v>
      </c>
      <c r="BC136" t="s">
        <v>1219</v>
      </c>
      <c r="BD136" t="s">
        <v>10543</v>
      </c>
      <c r="BE136" t="s">
        <v>4</v>
      </c>
      <c r="BF136" t="s">
        <v>4</v>
      </c>
      <c r="BG136" t="s">
        <v>4</v>
      </c>
      <c r="BH136" t="s">
        <v>4</v>
      </c>
      <c r="BI136" t="s">
        <v>4</v>
      </c>
      <c r="BJ136" t="s">
        <v>10520</v>
      </c>
      <c r="BK136" t="s">
        <v>12</v>
      </c>
      <c r="BL136">
        <v>0</v>
      </c>
      <c r="BM136" t="s">
        <v>4</v>
      </c>
      <c r="BN136">
        <v>31500</v>
      </c>
      <c r="BO136" t="s">
        <v>4</v>
      </c>
      <c r="BP136" t="s">
        <v>4</v>
      </c>
      <c r="BQ136" t="s">
        <v>4</v>
      </c>
      <c r="BR136" t="s">
        <v>4</v>
      </c>
      <c r="BS136" t="s">
        <v>4</v>
      </c>
      <c r="BT136" t="s">
        <v>4</v>
      </c>
      <c r="BU136" t="s">
        <v>4</v>
      </c>
      <c r="BV136" t="s">
        <v>4</v>
      </c>
      <c r="BW136" t="s">
        <v>330</v>
      </c>
      <c r="BX136" t="s">
        <v>4</v>
      </c>
      <c r="BY136" t="s">
        <v>12</v>
      </c>
      <c r="BZ136" t="s">
        <v>12</v>
      </c>
      <c r="CA136" t="s">
        <v>12</v>
      </c>
      <c r="CB136" t="s">
        <v>12</v>
      </c>
      <c r="CC136" t="s">
        <v>12</v>
      </c>
      <c r="CD136" t="str" cm="1">
        <f t="array" aca="1" ref="CD136" ca="1">eConcatenar(A136:CB136,"|")</f>
        <v>zyCBawJBXdsOio7I|CAR2020-2307|3|PRESIDENCIAL|TABASCO|COMALCALCO|COMALCALCO|2020-10-03|31500|x|x|400|2|X|X|X|X|X|X|X|X|X|X|X|X|X|X|MADRIGAL |AVALOS|JESUS|CASADO|X|X|PATASTAL TERCERA SECC|BATERIA|X|9331067548|NELI YAZMIN MADRIGAL SANTOS|MARISELA MADRIGAL AVALOS|X|RUTA 3 L |X|LUNES|X|X|X|X|X|DOMICILIO|5300|26200|X|X|X|2021-9-6|2021-10-01|X|X|X|X|X|PATASTAL |x|0|X|31500|X|X|X|X|X|X|X|X|CARDENAS |X|x|x|x|x</v>
      </c>
    </row>
    <row r="137" spans="1:82" x14ac:dyDescent="0.25">
      <c r="A137" t="s">
        <v>10561</v>
      </c>
      <c r="B137" t="s">
        <v>10562</v>
      </c>
      <c r="C137">
        <v>3</v>
      </c>
      <c r="D137" t="s">
        <v>221</v>
      </c>
      <c r="E137" t="s">
        <v>2</v>
      </c>
      <c r="F137" t="s">
        <v>775</v>
      </c>
      <c r="G137" t="s">
        <v>775</v>
      </c>
      <c r="H137" t="s">
        <v>15912</v>
      </c>
      <c r="I137">
        <v>12900</v>
      </c>
      <c r="J137" t="s">
        <v>12</v>
      </c>
      <c r="K137" t="s">
        <v>12</v>
      </c>
      <c r="L137">
        <v>200</v>
      </c>
      <c r="M137">
        <v>2</v>
      </c>
      <c r="N137" t="s">
        <v>4</v>
      </c>
      <c r="O137" t="s">
        <v>4</v>
      </c>
      <c r="P137" t="s">
        <v>4</v>
      </c>
      <c r="Q137" t="s">
        <v>4</v>
      </c>
      <c r="R137" t="s">
        <v>4</v>
      </c>
      <c r="S137" t="s">
        <v>4</v>
      </c>
      <c r="T137" t="s">
        <v>4</v>
      </c>
      <c r="U137" t="s">
        <v>4</v>
      </c>
      <c r="V137" t="s">
        <v>4</v>
      </c>
      <c r="W137" t="s">
        <v>4</v>
      </c>
      <c r="X137" t="s">
        <v>4</v>
      </c>
      <c r="Y137" t="s">
        <v>4</v>
      </c>
      <c r="Z137" t="s">
        <v>4</v>
      </c>
      <c r="AA137" t="s">
        <v>4</v>
      </c>
      <c r="AB137" t="s">
        <v>732</v>
      </c>
      <c r="AC137" t="s">
        <v>5144</v>
      </c>
      <c r="AD137" t="s">
        <v>10563</v>
      </c>
      <c r="AE137" t="s">
        <v>30</v>
      </c>
      <c r="AF137" t="s">
        <v>4</v>
      </c>
      <c r="AG137" t="s">
        <v>4</v>
      </c>
      <c r="AH137" t="s">
        <v>2604</v>
      </c>
      <c r="AI137" t="s">
        <v>10540</v>
      </c>
      <c r="AJ137" t="s">
        <v>4</v>
      </c>
      <c r="AK137">
        <v>9934033032</v>
      </c>
      <c r="AL137" t="s">
        <v>10564</v>
      </c>
      <c r="AM137" t="s">
        <v>10565</v>
      </c>
      <c r="AN137" t="s">
        <v>4</v>
      </c>
      <c r="AO137" t="s">
        <v>10091</v>
      </c>
      <c r="AP137" t="s">
        <v>4</v>
      </c>
      <c r="AQ137" t="s">
        <v>10</v>
      </c>
      <c r="AR137" t="s">
        <v>4</v>
      </c>
      <c r="AS137" t="s">
        <v>4</v>
      </c>
      <c r="AT137" t="s">
        <v>4</v>
      </c>
      <c r="AU137" t="s">
        <v>4</v>
      </c>
      <c r="AV137" t="s">
        <v>4</v>
      </c>
      <c r="AW137" t="s">
        <v>11</v>
      </c>
      <c r="AX137">
        <v>3750</v>
      </c>
      <c r="AY137">
        <v>9150</v>
      </c>
      <c r="AZ137" t="s">
        <v>4</v>
      </c>
      <c r="BA137" t="s">
        <v>4</v>
      </c>
      <c r="BB137" t="s">
        <v>4</v>
      </c>
      <c r="BC137" t="s">
        <v>1219</v>
      </c>
      <c r="BD137" t="s">
        <v>10543</v>
      </c>
      <c r="BE137" t="s">
        <v>4</v>
      </c>
      <c r="BF137" t="s">
        <v>4</v>
      </c>
      <c r="BG137" t="s">
        <v>4</v>
      </c>
      <c r="BH137" t="s">
        <v>4</v>
      </c>
      <c r="BI137" t="s">
        <v>4</v>
      </c>
      <c r="BJ137" t="s">
        <v>10566</v>
      </c>
      <c r="BK137" t="s">
        <v>12</v>
      </c>
      <c r="BL137">
        <v>1</v>
      </c>
      <c r="BM137" t="s">
        <v>4</v>
      </c>
      <c r="BN137">
        <v>12900</v>
      </c>
      <c r="BO137" t="s">
        <v>4</v>
      </c>
      <c r="BP137" t="s">
        <v>4</v>
      </c>
      <c r="BQ137" t="s">
        <v>4</v>
      </c>
      <c r="BR137" t="s">
        <v>4</v>
      </c>
      <c r="BS137" t="s">
        <v>4</v>
      </c>
      <c r="BT137" t="s">
        <v>4</v>
      </c>
      <c r="BU137" t="s">
        <v>4</v>
      </c>
      <c r="BV137" t="s">
        <v>4</v>
      </c>
      <c r="BW137" t="s">
        <v>330</v>
      </c>
      <c r="BX137" t="s">
        <v>4</v>
      </c>
      <c r="BY137" t="s">
        <v>12</v>
      </c>
      <c r="BZ137" t="s">
        <v>12</v>
      </c>
      <c r="CA137" t="s">
        <v>12</v>
      </c>
      <c r="CB137" t="s">
        <v>12</v>
      </c>
      <c r="CC137" t="s">
        <v>12</v>
      </c>
      <c r="CD137" t="str" cm="1">
        <f t="array" aca="1" ref="CD137" ca="1">eConcatenar(A137:CB137,"|")</f>
        <v>Zkfk6pfbsjKyEzfw|CAR2020-2961|3|IMPERIAL|TABASCO|COMALCALCO|COMALCALCO|2020-11-12|12900|x|x|200|2|X|X|X|X|X|X|X|X|X|X|X|X|X|X|IZQUIERDO|VENTURA |YOLANDA|CASADA|X|X|JOSE MARIA PINO SUAREZ|CORINTO|X|9934033032|MARIA DE JESUS MORALES DE LA CRUZ|GEOVANNY CORDOVA IZQUIERDO|X|RUTA 3 L |X|LUNES|X|X|X|X|X|DOMICILIO|3750|9150|X|X|X|2021-9-6|2021-10-01|X|X|X|X|X|JOSE MARIA PINOSUAREZ|x|1|X|12900|X|X|X|X|X|X|X|X|CARDENAS |X|x|x|x|x</v>
      </c>
    </row>
    <row r="138" spans="1:82" x14ac:dyDescent="0.25">
      <c r="A138" t="s">
        <v>10567</v>
      </c>
      <c r="B138" t="s">
        <v>10568</v>
      </c>
      <c r="C138">
        <v>3</v>
      </c>
      <c r="D138" t="s">
        <v>221</v>
      </c>
      <c r="E138" t="s">
        <v>2</v>
      </c>
      <c r="F138" t="s">
        <v>775</v>
      </c>
      <c r="G138" t="s">
        <v>775</v>
      </c>
      <c r="H138" t="s">
        <v>5139</v>
      </c>
      <c r="I138">
        <v>12900</v>
      </c>
      <c r="J138" t="s">
        <v>12</v>
      </c>
      <c r="K138" t="s">
        <v>12</v>
      </c>
      <c r="L138">
        <v>200</v>
      </c>
      <c r="M138">
        <v>2</v>
      </c>
      <c r="N138" t="s">
        <v>4</v>
      </c>
      <c r="O138" t="s">
        <v>4</v>
      </c>
      <c r="P138" t="s">
        <v>4</v>
      </c>
      <c r="Q138" t="s">
        <v>4</v>
      </c>
      <c r="R138" t="s">
        <v>4</v>
      </c>
      <c r="S138" t="s">
        <v>4</v>
      </c>
      <c r="T138" t="s">
        <v>4</v>
      </c>
      <c r="U138" t="s">
        <v>4</v>
      </c>
      <c r="V138" t="s">
        <v>4</v>
      </c>
      <c r="W138" t="s">
        <v>4</v>
      </c>
      <c r="X138" t="s">
        <v>4</v>
      </c>
      <c r="Y138" t="s">
        <v>4</v>
      </c>
      <c r="Z138" t="s">
        <v>4</v>
      </c>
      <c r="AA138" t="s">
        <v>4</v>
      </c>
      <c r="AB138" t="s">
        <v>38</v>
      </c>
      <c r="AC138" t="s">
        <v>127</v>
      </c>
      <c r="AD138" t="s">
        <v>88</v>
      </c>
      <c r="AE138" t="s">
        <v>30</v>
      </c>
      <c r="AF138" t="s">
        <v>4</v>
      </c>
      <c r="AG138" t="s">
        <v>4</v>
      </c>
      <c r="AH138" t="s">
        <v>10517</v>
      </c>
      <c r="AI138" t="s">
        <v>10569</v>
      </c>
      <c r="AJ138" t="s">
        <v>4</v>
      </c>
      <c r="AK138" t="s">
        <v>12</v>
      </c>
      <c r="AL138" t="s">
        <v>10570</v>
      </c>
      <c r="AM138" t="s">
        <v>12</v>
      </c>
      <c r="AN138" t="s">
        <v>4</v>
      </c>
      <c r="AO138" t="s">
        <v>10091</v>
      </c>
      <c r="AP138" t="s">
        <v>4</v>
      </c>
      <c r="AQ138" t="s">
        <v>10</v>
      </c>
      <c r="AR138" t="s">
        <v>4</v>
      </c>
      <c r="AS138" t="s">
        <v>4</v>
      </c>
      <c r="AT138" t="s">
        <v>4</v>
      </c>
      <c r="AU138" t="s">
        <v>4</v>
      </c>
      <c r="AV138" t="s">
        <v>4</v>
      </c>
      <c r="AW138" t="s">
        <v>11</v>
      </c>
      <c r="AX138">
        <v>3600</v>
      </c>
      <c r="AY138">
        <v>9300</v>
      </c>
      <c r="AZ138" t="s">
        <v>4</v>
      </c>
      <c r="BA138" t="s">
        <v>4</v>
      </c>
      <c r="BB138" t="s">
        <v>4</v>
      </c>
      <c r="BC138" t="s">
        <v>5112</v>
      </c>
      <c r="BD138" t="s">
        <v>10543</v>
      </c>
      <c r="BE138" t="s">
        <v>4</v>
      </c>
      <c r="BF138" t="s">
        <v>4</v>
      </c>
      <c r="BG138" t="s">
        <v>4</v>
      </c>
      <c r="BH138" t="s">
        <v>4</v>
      </c>
      <c r="BI138" t="s">
        <v>4</v>
      </c>
      <c r="BJ138" t="s">
        <v>10520</v>
      </c>
      <c r="BK138" t="s">
        <v>12</v>
      </c>
      <c r="BL138">
        <v>1</v>
      </c>
      <c r="BM138" t="s">
        <v>4</v>
      </c>
      <c r="BN138">
        <v>12900</v>
      </c>
      <c r="BO138" t="s">
        <v>4</v>
      </c>
      <c r="BP138" t="s">
        <v>4</v>
      </c>
      <c r="BQ138" t="s">
        <v>4</v>
      </c>
      <c r="BR138" t="s">
        <v>4</v>
      </c>
      <c r="BS138" t="s">
        <v>4</v>
      </c>
      <c r="BT138" t="s">
        <v>4</v>
      </c>
      <c r="BU138" t="s">
        <v>4</v>
      </c>
      <c r="BV138" t="s">
        <v>4</v>
      </c>
      <c r="BW138" t="s">
        <v>330</v>
      </c>
      <c r="BX138" t="s">
        <v>4</v>
      </c>
      <c r="BY138" t="s">
        <v>12</v>
      </c>
      <c r="BZ138" t="s">
        <v>12</v>
      </c>
      <c r="CA138" t="s">
        <v>12</v>
      </c>
      <c r="CB138" t="s">
        <v>12</v>
      </c>
      <c r="CC138" t="s">
        <v>12</v>
      </c>
      <c r="CD138" t="str" cm="1">
        <f t="array" aca="1" ref="CD138" ca="1">eConcatenar(A138:CB138,"|")</f>
        <v>hM5Cn3WVx5IXhG22|CAR2020-2966|3|IMPERIAL|TABASCO|COMALCALCO|COMALCALCO|2020-11-13|12900|x|x|200|2|X|X|X|X|X|X|X|X|X|X|X|X|X|X|HERNANDEZ|RODRIGUEZ|GUADALUPE|CASADA|X|X|PATASTAL TERCERA SECC|TULAR|X|x|ALBERTO GONZALEZ VALENZUELA|x|X|RUTA 3 L |X|LUNES|X|X|X|X|X|DOMICILIO|3600|9300|X|X|X|2021-8-9|2021-10-01|X|X|X|X|X|PATASTAL |x|1|X|12900|X|X|X|X|X|X|X|X|CARDENAS |X|x|x|x|x</v>
      </c>
    </row>
    <row r="139" spans="1:82" x14ac:dyDescent="0.25">
      <c r="A139" t="s">
        <v>10571</v>
      </c>
      <c r="B139" t="s">
        <v>10572</v>
      </c>
      <c r="C139">
        <v>3</v>
      </c>
      <c r="D139" t="s">
        <v>69</v>
      </c>
      <c r="E139" t="s">
        <v>2</v>
      </c>
      <c r="F139" t="s">
        <v>775</v>
      </c>
      <c r="G139" t="s">
        <v>775</v>
      </c>
      <c r="H139" t="s">
        <v>1190</v>
      </c>
      <c r="I139">
        <v>14800</v>
      </c>
      <c r="J139" t="s">
        <v>12</v>
      </c>
      <c r="K139" t="s">
        <v>12</v>
      </c>
      <c r="L139">
        <v>500</v>
      </c>
      <c r="M139">
        <v>2</v>
      </c>
      <c r="N139" t="s">
        <v>4</v>
      </c>
      <c r="O139" t="s">
        <v>4</v>
      </c>
      <c r="P139" t="s">
        <v>4</v>
      </c>
      <c r="Q139" t="s">
        <v>4</v>
      </c>
      <c r="R139" t="s">
        <v>4</v>
      </c>
      <c r="S139" t="s">
        <v>4</v>
      </c>
      <c r="T139" t="s">
        <v>4</v>
      </c>
      <c r="U139" t="s">
        <v>4</v>
      </c>
      <c r="V139" t="s">
        <v>4</v>
      </c>
      <c r="W139" t="s">
        <v>4</v>
      </c>
      <c r="X139" t="s">
        <v>4</v>
      </c>
      <c r="Y139" t="s">
        <v>4</v>
      </c>
      <c r="Z139" t="s">
        <v>4</v>
      </c>
      <c r="AA139" t="s">
        <v>4</v>
      </c>
      <c r="AB139" t="s">
        <v>5236</v>
      </c>
      <c r="AC139" t="s">
        <v>119</v>
      </c>
      <c r="AD139" t="s">
        <v>10573</v>
      </c>
      <c r="AE139" t="s">
        <v>17</v>
      </c>
      <c r="AF139" t="s">
        <v>4</v>
      </c>
      <c r="AG139" t="s">
        <v>4</v>
      </c>
      <c r="AH139" t="s">
        <v>2604</v>
      </c>
      <c r="AI139" t="s">
        <v>10540</v>
      </c>
      <c r="AJ139" t="s">
        <v>4</v>
      </c>
      <c r="AK139">
        <v>9331117916</v>
      </c>
      <c r="AL139" t="s">
        <v>10574</v>
      </c>
      <c r="AM139" t="s">
        <v>10575</v>
      </c>
      <c r="AN139" t="s">
        <v>4</v>
      </c>
      <c r="AO139" t="s">
        <v>10091</v>
      </c>
      <c r="AP139" t="s">
        <v>4</v>
      </c>
      <c r="AQ139" t="s">
        <v>10</v>
      </c>
      <c r="AR139" t="s">
        <v>4</v>
      </c>
      <c r="AS139" t="s">
        <v>4</v>
      </c>
      <c r="AT139" t="s">
        <v>4</v>
      </c>
      <c r="AU139" t="s">
        <v>4</v>
      </c>
      <c r="AV139" t="s">
        <v>4</v>
      </c>
      <c r="AW139" t="s">
        <v>11</v>
      </c>
      <c r="AX139">
        <v>500</v>
      </c>
      <c r="AY139">
        <v>14300</v>
      </c>
      <c r="AZ139" t="s">
        <v>4</v>
      </c>
      <c r="BA139" t="s">
        <v>4</v>
      </c>
      <c r="BB139" t="s">
        <v>4</v>
      </c>
      <c r="BC139" t="s">
        <v>1190</v>
      </c>
      <c r="BD139" t="s">
        <v>10372</v>
      </c>
      <c r="BE139" t="s">
        <v>4</v>
      </c>
      <c r="BF139" t="s">
        <v>4</v>
      </c>
      <c r="BG139" t="s">
        <v>4</v>
      </c>
      <c r="BH139" t="s">
        <v>4</v>
      </c>
      <c r="BI139" t="s">
        <v>4</v>
      </c>
      <c r="BJ139" t="s">
        <v>10566</v>
      </c>
      <c r="BK139" t="s">
        <v>12</v>
      </c>
      <c r="BL139">
        <v>0</v>
      </c>
      <c r="BM139" t="s">
        <v>4</v>
      </c>
      <c r="BN139">
        <v>14800</v>
      </c>
      <c r="BO139" t="s">
        <v>4</v>
      </c>
      <c r="BP139" t="s">
        <v>4</v>
      </c>
      <c r="BQ139" t="s">
        <v>4</v>
      </c>
      <c r="BR139" t="s">
        <v>4</v>
      </c>
      <c r="BS139" t="s">
        <v>4</v>
      </c>
      <c r="BT139" t="s">
        <v>4</v>
      </c>
      <c r="BU139" t="s">
        <v>4</v>
      </c>
      <c r="BV139" t="s">
        <v>4</v>
      </c>
      <c r="BW139" t="s">
        <v>330</v>
      </c>
      <c r="BX139" t="s">
        <v>4</v>
      </c>
      <c r="BY139" t="s">
        <v>12</v>
      </c>
      <c r="BZ139" t="s">
        <v>12</v>
      </c>
      <c r="CA139" t="s">
        <v>12</v>
      </c>
      <c r="CB139" t="s">
        <v>12</v>
      </c>
      <c r="CC139" t="s">
        <v>12</v>
      </c>
      <c r="CD139" t="str" cm="1">
        <f t="array" aca="1" ref="CD139" ca="1">eConcatenar(A139:CB139,"|")</f>
        <v>ju2wwkGnkVKD65LX|CAR2021-2174|3|MEMORIAL|TABASCO|COMALCALCO|COMALCALCO|2021-6-24|14800|x|x|500|2|X|X|X|X|X|X|X|X|X|X|X|X|X|X|VALENZUELA |PEREZ|AMADOR|SOLTERO|X|X|JOSE MARIA PINO SUAREZ|CORINTO|X|9331117916|RISSILLEM DAMAURI VALENZUELA HERNANDEZ|EBENR SAEL VALENZUELA HERNANDEZ|X|RUTA 3 L |X|LUNES|X|X|X|X|X|DOMICILIO|500|14300|X|X|X|2021-6-24|2021-10-04|X|X|X|X|X|JOSE MARIA PINOSUAREZ|x|0|X|14800|X|X|X|X|X|X|X|X|CARDENAS |X|x|x|x|x</v>
      </c>
    </row>
    <row r="140" spans="1:82" x14ac:dyDescent="0.25">
      <c r="A140" t="s">
        <v>10576</v>
      </c>
      <c r="B140" t="s">
        <v>10577</v>
      </c>
      <c r="C140">
        <v>3</v>
      </c>
      <c r="D140" t="s">
        <v>221</v>
      </c>
      <c r="E140" t="s">
        <v>2</v>
      </c>
      <c r="F140" t="s">
        <v>775</v>
      </c>
      <c r="G140" t="s">
        <v>775</v>
      </c>
      <c r="H140" t="s">
        <v>15930</v>
      </c>
      <c r="I140">
        <v>12900</v>
      </c>
      <c r="J140" t="s">
        <v>12</v>
      </c>
      <c r="K140" t="s">
        <v>12</v>
      </c>
      <c r="L140">
        <v>200</v>
      </c>
      <c r="M140">
        <v>2</v>
      </c>
      <c r="N140" t="s">
        <v>4</v>
      </c>
      <c r="O140" t="s">
        <v>4</v>
      </c>
      <c r="P140" t="s">
        <v>4</v>
      </c>
      <c r="Q140" t="s">
        <v>4</v>
      </c>
      <c r="R140" t="s">
        <v>4</v>
      </c>
      <c r="S140" t="s">
        <v>4</v>
      </c>
      <c r="T140" t="s">
        <v>4</v>
      </c>
      <c r="U140" t="s">
        <v>4</v>
      </c>
      <c r="V140" t="s">
        <v>4</v>
      </c>
      <c r="W140" t="s">
        <v>4</v>
      </c>
      <c r="X140" t="s">
        <v>4</v>
      </c>
      <c r="Y140" t="s">
        <v>4</v>
      </c>
      <c r="Z140" t="s">
        <v>4</v>
      </c>
      <c r="AA140" t="s">
        <v>4</v>
      </c>
      <c r="AB140" t="s">
        <v>29</v>
      </c>
      <c r="AC140" t="s">
        <v>6</v>
      </c>
      <c r="AD140" t="s">
        <v>218</v>
      </c>
      <c r="AE140" t="s">
        <v>63</v>
      </c>
      <c r="AF140" t="s">
        <v>4</v>
      </c>
      <c r="AG140" t="s">
        <v>4</v>
      </c>
      <c r="AH140" t="s">
        <v>2426</v>
      </c>
      <c r="AI140" t="s">
        <v>10578</v>
      </c>
      <c r="AJ140" t="s">
        <v>4</v>
      </c>
      <c r="AK140">
        <v>9331306324</v>
      </c>
      <c r="AL140" t="s">
        <v>10579</v>
      </c>
      <c r="AM140" t="s">
        <v>10580</v>
      </c>
      <c r="AN140" t="s">
        <v>4</v>
      </c>
      <c r="AO140" t="s">
        <v>10091</v>
      </c>
      <c r="AP140" t="s">
        <v>4</v>
      </c>
      <c r="AQ140" t="s">
        <v>10</v>
      </c>
      <c r="AR140" t="s">
        <v>4</v>
      </c>
      <c r="AS140" t="s">
        <v>4</v>
      </c>
      <c r="AT140" t="s">
        <v>4</v>
      </c>
      <c r="AU140" t="s">
        <v>4</v>
      </c>
      <c r="AV140" t="s">
        <v>4</v>
      </c>
      <c r="AW140" t="s">
        <v>11</v>
      </c>
      <c r="AX140">
        <v>4200</v>
      </c>
      <c r="AY140">
        <v>8700</v>
      </c>
      <c r="AZ140" t="s">
        <v>4</v>
      </c>
      <c r="BA140" t="s">
        <v>4</v>
      </c>
      <c r="BB140" t="s">
        <v>4</v>
      </c>
      <c r="BC140" t="s">
        <v>1171</v>
      </c>
      <c r="BD140" t="s">
        <v>10543</v>
      </c>
      <c r="BE140" t="s">
        <v>4</v>
      </c>
      <c r="BF140" t="s">
        <v>4</v>
      </c>
      <c r="BG140" t="s">
        <v>4</v>
      </c>
      <c r="BH140" t="s">
        <v>4</v>
      </c>
      <c r="BI140" t="s">
        <v>4</v>
      </c>
      <c r="BJ140" t="s">
        <v>2426</v>
      </c>
      <c r="BK140" t="s">
        <v>12</v>
      </c>
      <c r="BL140">
        <v>0</v>
      </c>
      <c r="BM140" t="s">
        <v>4</v>
      </c>
      <c r="BN140">
        <v>12900</v>
      </c>
      <c r="BO140" t="s">
        <v>4</v>
      </c>
      <c r="BP140" t="s">
        <v>4</v>
      </c>
      <c r="BQ140" t="s">
        <v>4</v>
      </c>
      <c r="BR140" t="s">
        <v>4</v>
      </c>
      <c r="BS140" t="s">
        <v>4</v>
      </c>
      <c r="BT140" t="s">
        <v>4</v>
      </c>
      <c r="BU140" t="s">
        <v>4</v>
      </c>
      <c r="BV140" t="s">
        <v>4</v>
      </c>
      <c r="BW140" t="s">
        <v>330</v>
      </c>
      <c r="BX140" t="s">
        <v>4</v>
      </c>
      <c r="BY140" t="s">
        <v>12</v>
      </c>
      <c r="BZ140" t="s">
        <v>12</v>
      </c>
      <c r="CA140" t="s">
        <v>12</v>
      </c>
      <c r="CB140" t="s">
        <v>12</v>
      </c>
      <c r="CC140" t="s">
        <v>12</v>
      </c>
      <c r="CD140" t="str" cm="1">
        <f t="array" aca="1" ref="CD140" ca="1">eConcatenar(A140:CB140,"|")</f>
        <v>JZC83Raj5wuW0W5p|CAR2020-2751|3|IMPERIAL|TABASCO|COMALCALCO|COMALCALCO|2020-11-01|12900|x|x|200|2|X|X|X|X|X|X|X|X|X|X|X|X|X|X|CORDOVA|DE LA CRUZ|ROBERTO|CASADO|X|X|BETANIA|EL CHARCO SIN NUMERO|X|9331306324|MIRALY DE LA CRUZ CORDOVA|ELODIA DE LA CRUZ DE LA CRUZ|X|RUTA 3 L |X|LUNES|X|X|X|X|X|DOMICILIO|4200|8700|X|X|X|2021-9-7|2021-10-01|X|X|X|X|X|BETANIA|x|0|X|12900|X|X|X|X|X|X|X|X|CARDENAS |X|x|x|x|x</v>
      </c>
    </row>
    <row r="141" spans="1:82" x14ac:dyDescent="0.25">
      <c r="A141" t="s">
        <v>10581</v>
      </c>
      <c r="B141" t="s">
        <v>10582</v>
      </c>
      <c r="C141">
        <v>3</v>
      </c>
      <c r="D141" t="s">
        <v>221</v>
      </c>
      <c r="E141" t="s">
        <v>2</v>
      </c>
      <c r="F141" t="s">
        <v>775</v>
      </c>
      <c r="G141" t="s">
        <v>775</v>
      </c>
      <c r="H141" t="s">
        <v>15892</v>
      </c>
      <c r="I141">
        <v>12900</v>
      </c>
      <c r="J141" t="s">
        <v>12</v>
      </c>
      <c r="K141" t="s">
        <v>12</v>
      </c>
      <c r="L141">
        <v>200</v>
      </c>
      <c r="M141">
        <v>2</v>
      </c>
      <c r="N141" t="s">
        <v>4</v>
      </c>
      <c r="O141" t="s">
        <v>4</v>
      </c>
      <c r="P141" t="s">
        <v>4</v>
      </c>
      <c r="Q141" t="s">
        <v>4</v>
      </c>
      <c r="R141" t="s">
        <v>4</v>
      </c>
      <c r="S141" t="s">
        <v>4</v>
      </c>
      <c r="T141" t="s">
        <v>4</v>
      </c>
      <c r="U141" t="s">
        <v>4</v>
      </c>
      <c r="V141" t="s">
        <v>4</v>
      </c>
      <c r="W141" t="s">
        <v>4</v>
      </c>
      <c r="X141" t="s">
        <v>4</v>
      </c>
      <c r="Y141" t="s">
        <v>4</v>
      </c>
      <c r="Z141" t="s">
        <v>4</v>
      </c>
      <c r="AA141" t="s">
        <v>4</v>
      </c>
      <c r="AB141" t="s">
        <v>291</v>
      </c>
      <c r="AC141" t="s">
        <v>731</v>
      </c>
      <c r="AD141" t="s">
        <v>10583</v>
      </c>
      <c r="AE141" t="s">
        <v>63</v>
      </c>
      <c r="AF141" t="s">
        <v>4</v>
      </c>
      <c r="AG141" t="s">
        <v>4</v>
      </c>
      <c r="AH141" t="s">
        <v>2604</v>
      </c>
      <c r="AI141" t="s">
        <v>2401</v>
      </c>
      <c r="AJ141" t="s">
        <v>4</v>
      </c>
      <c r="AK141">
        <v>9331530671</v>
      </c>
      <c r="AL141" t="s">
        <v>10584</v>
      </c>
      <c r="AM141" t="s">
        <v>10585</v>
      </c>
      <c r="AN141" t="s">
        <v>4</v>
      </c>
      <c r="AO141" t="s">
        <v>10091</v>
      </c>
      <c r="AP141" t="s">
        <v>4</v>
      </c>
      <c r="AQ141" t="s">
        <v>10</v>
      </c>
      <c r="AR141" t="s">
        <v>4</v>
      </c>
      <c r="AS141" t="s">
        <v>4</v>
      </c>
      <c r="AT141" t="s">
        <v>4</v>
      </c>
      <c r="AU141" t="s">
        <v>4</v>
      </c>
      <c r="AV141" t="s">
        <v>4</v>
      </c>
      <c r="AW141" t="s">
        <v>11</v>
      </c>
      <c r="AX141">
        <v>4500</v>
      </c>
      <c r="AY141">
        <v>8400</v>
      </c>
      <c r="AZ141" t="s">
        <v>4</v>
      </c>
      <c r="BA141" t="s">
        <v>4</v>
      </c>
      <c r="BB141" t="s">
        <v>4</v>
      </c>
      <c r="BC141" t="s">
        <v>1171</v>
      </c>
      <c r="BD141" t="s">
        <v>10543</v>
      </c>
      <c r="BE141" t="s">
        <v>4</v>
      </c>
      <c r="BF141" t="s">
        <v>4</v>
      </c>
      <c r="BG141" t="s">
        <v>4</v>
      </c>
      <c r="BH141" t="s">
        <v>4</v>
      </c>
      <c r="BI141" t="s">
        <v>4</v>
      </c>
      <c r="BJ141" t="s">
        <v>10586</v>
      </c>
      <c r="BK141" t="s">
        <v>12</v>
      </c>
      <c r="BL141">
        <v>0</v>
      </c>
      <c r="BM141" t="s">
        <v>4</v>
      </c>
      <c r="BN141">
        <v>12900</v>
      </c>
      <c r="BO141" t="s">
        <v>4</v>
      </c>
      <c r="BP141" t="s">
        <v>4</v>
      </c>
      <c r="BQ141" t="s">
        <v>4</v>
      </c>
      <c r="BR141" t="s">
        <v>4</v>
      </c>
      <c r="BS141" t="s">
        <v>4</v>
      </c>
      <c r="BT141" t="s">
        <v>4</v>
      </c>
      <c r="BU141" t="s">
        <v>4</v>
      </c>
      <c r="BV141" t="s">
        <v>4</v>
      </c>
      <c r="BW141" t="s">
        <v>330</v>
      </c>
      <c r="BX141" t="s">
        <v>4</v>
      </c>
      <c r="BY141" t="s">
        <v>12</v>
      </c>
      <c r="BZ141" t="s">
        <v>12</v>
      </c>
      <c r="CA141" t="s">
        <v>12</v>
      </c>
      <c r="CB141" t="s">
        <v>12</v>
      </c>
      <c r="CC141" t="s">
        <v>12</v>
      </c>
      <c r="CD141" t="str" cm="1">
        <f t="array" aca="1" ref="CD141" ca="1">eConcatenar(A141:CB141,"|")</f>
        <v>7YYnHW9TeKwXN1z8|CAR2020-2718|3|IMPERIAL|TABASCO|COMALCALCO|COMALCALCO|2020-10-27|12900|x|x|200|2|X|X|X|X|X|X|X|X|X|X|X|X|X|X|DOMINGUEZ|AVALOS|WILFREDO|CASADO|X|X|JOSE MARIA PINO SUAREZ|CHICOZAPOTE|X|9331530671|BARTOLA AVALOS OLIVA|JOSE GUADALUPE DOMINGUEZ AVALOS|X|RUTA 3 L |X|LUNES|X|X|X|X|X|DOMICILIO|4500|8400|X|X|X|2021-9-7|2021-10-01|X|X|X|X|X|PINO SUAREZ 2DA SECCION|x|0|X|12900|X|X|X|X|X|X|X|X|CARDENAS |X|x|x|x|x</v>
      </c>
    </row>
    <row r="142" spans="1:82" x14ac:dyDescent="0.25">
      <c r="A142" t="s">
        <v>10587</v>
      </c>
      <c r="B142" t="s">
        <v>10588</v>
      </c>
      <c r="C142">
        <v>3</v>
      </c>
      <c r="D142" t="s">
        <v>221</v>
      </c>
      <c r="E142" t="s">
        <v>2</v>
      </c>
      <c r="F142" t="s">
        <v>775</v>
      </c>
      <c r="G142" t="s">
        <v>775</v>
      </c>
      <c r="H142" t="s">
        <v>15931</v>
      </c>
      <c r="I142">
        <v>12900</v>
      </c>
      <c r="J142" t="s">
        <v>12</v>
      </c>
      <c r="K142" t="s">
        <v>12</v>
      </c>
      <c r="L142">
        <v>200</v>
      </c>
      <c r="M142">
        <v>1</v>
      </c>
      <c r="N142" t="s">
        <v>4</v>
      </c>
      <c r="O142" t="s">
        <v>4</v>
      </c>
      <c r="P142" t="s">
        <v>4</v>
      </c>
      <c r="Q142" t="s">
        <v>4</v>
      </c>
      <c r="R142" t="s">
        <v>4</v>
      </c>
      <c r="S142" t="s">
        <v>4</v>
      </c>
      <c r="T142" t="s">
        <v>4</v>
      </c>
      <c r="U142" t="s">
        <v>4</v>
      </c>
      <c r="V142" t="s">
        <v>4</v>
      </c>
      <c r="W142" t="s">
        <v>4</v>
      </c>
      <c r="X142" t="s">
        <v>4</v>
      </c>
      <c r="Y142" t="s">
        <v>4</v>
      </c>
      <c r="Z142" t="s">
        <v>4</v>
      </c>
      <c r="AA142" t="s">
        <v>4</v>
      </c>
      <c r="AB142" t="s">
        <v>732</v>
      </c>
      <c r="AC142" t="s">
        <v>174</v>
      </c>
      <c r="AD142" t="s">
        <v>10589</v>
      </c>
      <c r="AE142" t="s">
        <v>30</v>
      </c>
      <c r="AF142" t="s">
        <v>4</v>
      </c>
      <c r="AG142" t="s">
        <v>4</v>
      </c>
      <c r="AH142" t="s">
        <v>2604</v>
      </c>
      <c r="AI142" t="s">
        <v>10590</v>
      </c>
      <c r="AJ142" t="s">
        <v>4</v>
      </c>
      <c r="AK142">
        <v>9331223907</v>
      </c>
      <c r="AL142" t="s">
        <v>10591</v>
      </c>
      <c r="AM142" t="s">
        <v>10592</v>
      </c>
      <c r="AN142" t="s">
        <v>4</v>
      </c>
      <c r="AO142" t="s">
        <v>10091</v>
      </c>
      <c r="AP142" t="s">
        <v>4</v>
      </c>
      <c r="AQ142" t="s">
        <v>10</v>
      </c>
      <c r="AR142" t="s">
        <v>4</v>
      </c>
      <c r="AS142" t="s">
        <v>4</v>
      </c>
      <c r="AT142" t="s">
        <v>4</v>
      </c>
      <c r="AU142" t="s">
        <v>4</v>
      </c>
      <c r="AV142" t="s">
        <v>4</v>
      </c>
      <c r="AW142" t="s">
        <v>11</v>
      </c>
      <c r="AX142">
        <v>4400</v>
      </c>
      <c r="AY142">
        <v>8500</v>
      </c>
      <c r="AZ142" t="s">
        <v>4</v>
      </c>
      <c r="BA142" t="s">
        <v>4</v>
      </c>
      <c r="BB142" t="s">
        <v>4</v>
      </c>
      <c r="BC142" t="s">
        <v>1220</v>
      </c>
      <c r="BD142" t="s">
        <v>10543</v>
      </c>
      <c r="BE142" t="s">
        <v>4</v>
      </c>
      <c r="BF142" t="s">
        <v>4</v>
      </c>
      <c r="BG142" t="s">
        <v>4</v>
      </c>
      <c r="BH142" t="s">
        <v>4</v>
      </c>
      <c r="BI142" t="s">
        <v>4</v>
      </c>
      <c r="BJ142" t="s">
        <v>10566</v>
      </c>
      <c r="BK142" t="s">
        <v>12</v>
      </c>
      <c r="BL142">
        <v>1</v>
      </c>
      <c r="BM142" t="s">
        <v>4</v>
      </c>
      <c r="BN142">
        <v>12900</v>
      </c>
      <c r="BO142" t="s">
        <v>4</v>
      </c>
      <c r="BP142" t="s">
        <v>4</v>
      </c>
      <c r="BQ142" t="s">
        <v>4</v>
      </c>
      <c r="BR142" t="s">
        <v>4</v>
      </c>
      <c r="BS142" t="s">
        <v>4</v>
      </c>
      <c r="BT142" t="s">
        <v>4</v>
      </c>
      <c r="BU142" t="s">
        <v>4</v>
      </c>
      <c r="BV142" t="s">
        <v>4</v>
      </c>
      <c r="BW142" t="s">
        <v>330</v>
      </c>
      <c r="BX142" t="s">
        <v>4</v>
      </c>
      <c r="BY142" t="s">
        <v>12</v>
      </c>
      <c r="BZ142" t="s">
        <v>12</v>
      </c>
      <c r="CA142" t="s">
        <v>12</v>
      </c>
      <c r="CB142" t="s">
        <v>12</v>
      </c>
      <c r="CC142" t="s">
        <v>12</v>
      </c>
      <c r="CD142" t="str" cm="1">
        <f t="array" aca="1" ref="CD142" ca="1">eConcatenar(A142:CB142,"|")</f>
        <v>P3WvQLnDWGKqsZt5|CAR2020-2771|3|IMPERIAL|TABASCO|COMALCALCO|COMALCALCO|2020-10-04|12900|x|x|200|1|X|X|X|X|X|X|X|X|X|X|X|X|X|X|IZQUIERDO|ALEJANDRO|FELICIANA|CASADA|X|X|JOSE MARIA PINO SUAREZ|APASTAL|X|9331223907|ARELY PERALTA IZQUIERDO|ERICK OLAN CORDOVA|X|RUTA 3 L |X|LUNES|X|X|X|X|X|DOMICILIO|4400|8500|X|X|X|2021-8-2|2021-10-01|X|X|X|X|X|JOSE MARIA PINOSUAREZ|x|1|X|12900|X|X|X|X|X|X|X|X|CARDENAS |X|x|x|x|x</v>
      </c>
    </row>
    <row r="143" spans="1:82" x14ac:dyDescent="0.25">
      <c r="A143" t="s">
        <v>10593</v>
      </c>
      <c r="B143" t="s">
        <v>10594</v>
      </c>
      <c r="C143">
        <v>3</v>
      </c>
      <c r="D143" t="s">
        <v>413</v>
      </c>
      <c r="E143" t="s">
        <v>396</v>
      </c>
      <c r="F143" t="s">
        <v>330</v>
      </c>
      <c r="G143" t="s">
        <v>330</v>
      </c>
      <c r="H143" t="s">
        <v>5095</v>
      </c>
      <c r="I143">
        <v>14800</v>
      </c>
      <c r="J143" t="s">
        <v>4</v>
      </c>
      <c r="K143" t="s">
        <v>4</v>
      </c>
      <c r="L143">
        <v>200</v>
      </c>
      <c r="M143">
        <v>1</v>
      </c>
      <c r="N143" t="s">
        <v>12</v>
      </c>
      <c r="O143" t="s">
        <v>4</v>
      </c>
      <c r="P143" t="s">
        <v>12</v>
      </c>
      <c r="Q143" t="s">
        <v>4</v>
      </c>
      <c r="R143" t="s">
        <v>4</v>
      </c>
      <c r="S143" t="s">
        <v>4</v>
      </c>
      <c r="T143" t="s">
        <v>4</v>
      </c>
      <c r="U143" t="s">
        <v>4</v>
      </c>
      <c r="V143" t="s">
        <v>4</v>
      </c>
      <c r="W143" t="s">
        <v>4</v>
      </c>
      <c r="X143" t="s">
        <v>4</v>
      </c>
      <c r="Y143" t="s">
        <v>12</v>
      </c>
      <c r="Z143" t="s">
        <v>4</v>
      </c>
      <c r="AA143" t="s">
        <v>12</v>
      </c>
      <c r="AB143" t="s">
        <v>5331</v>
      </c>
      <c r="AC143" t="s">
        <v>350</v>
      </c>
      <c r="AD143" t="s">
        <v>5277</v>
      </c>
      <c r="AE143" t="s">
        <v>63</v>
      </c>
      <c r="AF143" s="1" t="s">
        <v>4</v>
      </c>
      <c r="AG143" t="s">
        <v>4</v>
      </c>
      <c r="AH143" t="s">
        <v>10595</v>
      </c>
      <c r="AI143" t="s">
        <v>597</v>
      </c>
      <c r="AJ143" t="s">
        <v>10596</v>
      </c>
      <c r="AK143">
        <v>9371225371</v>
      </c>
      <c r="AL143" t="s">
        <v>10597</v>
      </c>
      <c r="AM143" t="s">
        <v>10598</v>
      </c>
      <c r="AN143" t="s">
        <v>12</v>
      </c>
      <c r="AO143" t="s">
        <v>10599</v>
      </c>
      <c r="AP143" t="s">
        <v>4</v>
      </c>
      <c r="AQ143" t="s">
        <v>5154</v>
      </c>
      <c r="AR143" t="s">
        <v>12</v>
      </c>
      <c r="AS143" t="s">
        <v>12</v>
      </c>
      <c r="AT143" t="s">
        <v>4</v>
      </c>
      <c r="AU143" t="s">
        <v>4</v>
      </c>
      <c r="AV143" t="s">
        <v>4</v>
      </c>
      <c r="AW143" t="s">
        <v>332</v>
      </c>
      <c r="AX143">
        <v>1900</v>
      </c>
      <c r="AY143">
        <v>12900</v>
      </c>
      <c r="AZ143" t="s">
        <v>12</v>
      </c>
      <c r="BA143" t="s">
        <v>12</v>
      </c>
      <c r="BB143" t="s">
        <v>4</v>
      </c>
      <c r="BC143" t="s">
        <v>1239</v>
      </c>
      <c r="BD143" t="s">
        <v>10600</v>
      </c>
      <c r="BE143" s="1" t="s">
        <v>4</v>
      </c>
      <c r="BF143" t="s">
        <v>12</v>
      </c>
      <c r="BG143" t="s">
        <v>4</v>
      </c>
      <c r="BH143" t="s">
        <v>12</v>
      </c>
      <c r="BI143" t="s">
        <v>12</v>
      </c>
      <c r="BJ143" t="s">
        <v>10601</v>
      </c>
      <c r="BK143" t="s">
        <v>4</v>
      </c>
      <c r="BL143">
        <v>1</v>
      </c>
      <c r="BM143" s="2" t="s">
        <v>12</v>
      </c>
      <c r="BN143">
        <v>14800</v>
      </c>
      <c r="BO143" t="s">
        <v>12</v>
      </c>
      <c r="BP143" t="s">
        <v>12</v>
      </c>
      <c r="BQ143" t="s">
        <v>12</v>
      </c>
      <c r="BR143" t="s">
        <v>4</v>
      </c>
      <c r="BS143" t="s">
        <v>4</v>
      </c>
      <c r="BT143" t="s">
        <v>4</v>
      </c>
      <c r="BU143" t="s">
        <v>12</v>
      </c>
      <c r="BV143" t="s">
        <v>4</v>
      </c>
      <c r="BW143" t="s">
        <v>330</v>
      </c>
      <c r="BX143" t="s">
        <v>4</v>
      </c>
      <c r="BY143" t="s">
        <v>12</v>
      </c>
      <c r="BZ143" t="s">
        <v>12</v>
      </c>
      <c r="CA143" t="s">
        <v>12</v>
      </c>
      <c r="CB143" t="s">
        <v>12</v>
      </c>
      <c r="CC143" t="s">
        <v>12</v>
      </c>
      <c r="CD143" t="str" cm="1">
        <f t="array" aca="1" ref="CD143" ca="1">eConcatenar(A143:CB143,"|")</f>
        <v>VUbUZjqmKnbs1X0x|CAR2021-1871|3|MEMORIAL |TABASCO |CARDENAS |CARDENAS |2021-5-10|14800|X|X|200|1|x|X|x|X|X|X|X|X|X|X|X|x|X|x|SALVADOR |CORDOVA |LUIS ENRIQUE |CASADO|X|X|CALLE JAIME JUNO SIN NUMERO |NUEVO PROGRESO |CALLE VICENTE SUAREZ Y FRANCISCO VILLA |9371225371|LAURA ESTELA PEREZ VAZQUEZ |BENEFICIARIO 2: ISIDRO SALVADOR ESTEBAN |x|RUTA 3 M|X|MIERCOLES |x|x|X|X|X|DOMICILIO |1900|12900|x|x|X|2021-9-15|2021-10-06|X|x|X|x|x|COL. CENTRO |X|1|x|14800|x|x|x|X|X|X|x|X|CARDENAS |X|x|x|x|x</v>
      </c>
    </row>
    <row r="144" spans="1:82" x14ac:dyDescent="0.25">
      <c r="A144" t="s">
        <v>10602</v>
      </c>
      <c r="B144" t="s">
        <v>10603</v>
      </c>
      <c r="C144">
        <v>3</v>
      </c>
      <c r="D144" t="s">
        <v>463</v>
      </c>
      <c r="E144" t="s">
        <v>396</v>
      </c>
      <c r="F144" t="s">
        <v>330</v>
      </c>
      <c r="G144" t="s">
        <v>330</v>
      </c>
      <c r="H144" t="s">
        <v>15932</v>
      </c>
      <c r="I144">
        <v>12900</v>
      </c>
      <c r="J144" t="s">
        <v>4</v>
      </c>
      <c r="K144" t="s">
        <v>4</v>
      </c>
      <c r="L144">
        <v>200</v>
      </c>
      <c r="M144">
        <v>1</v>
      </c>
      <c r="N144" t="s">
        <v>12</v>
      </c>
      <c r="O144" t="s">
        <v>4</v>
      </c>
      <c r="P144" t="s">
        <v>12</v>
      </c>
      <c r="Q144" t="s">
        <v>4</v>
      </c>
      <c r="R144" t="s">
        <v>4</v>
      </c>
      <c r="S144" t="s">
        <v>4</v>
      </c>
      <c r="T144" t="s">
        <v>4</v>
      </c>
      <c r="U144" t="s">
        <v>4</v>
      </c>
      <c r="V144" t="s">
        <v>4</v>
      </c>
      <c r="W144" t="s">
        <v>4</v>
      </c>
      <c r="X144" t="s">
        <v>4</v>
      </c>
      <c r="Y144" t="s">
        <v>12</v>
      </c>
      <c r="Z144" t="s">
        <v>4</v>
      </c>
      <c r="AA144" t="s">
        <v>12</v>
      </c>
      <c r="AB144" t="s">
        <v>464</v>
      </c>
      <c r="AC144" t="s">
        <v>10604</v>
      </c>
      <c r="AD144" t="s">
        <v>5232</v>
      </c>
      <c r="AE144" t="s">
        <v>214</v>
      </c>
      <c r="AF144" t="s">
        <v>4</v>
      </c>
      <c r="AG144" t="s">
        <v>4</v>
      </c>
      <c r="AH144" t="s">
        <v>10605</v>
      </c>
      <c r="AI144" t="s">
        <v>486</v>
      </c>
      <c r="AJ144" t="s">
        <v>4</v>
      </c>
      <c r="AK144">
        <v>9371648768</v>
      </c>
      <c r="AL144" t="s">
        <v>10606</v>
      </c>
      <c r="AM144" t="s">
        <v>10607</v>
      </c>
      <c r="AN144" t="s">
        <v>12</v>
      </c>
      <c r="AO144" t="s">
        <v>10599</v>
      </c>
      <c r="AP144" t="s">
        <v>4</v>
      </c>
      <c r="AQ144" t="s">
        <v>5154</v>
      </c>
      <c r="AR144" t="s">
        <v>12</v>
      </c>
      <c r="AS144" t="s">
        <v>12</v>
      </c>
      <c r="AT144" t="s">
        <v>4</v>
      </c>
      <c r="AU144" t="s">
        <v>4</v>
      </c>
      <c r="AV144" t="s">
        <v>4</v>
      </c>
      <c r="AW144" t="s">
        <v>332</v>
      </c>
      <c r="AX144">
        <v>6700</v>
      </c>
      <c r="AY144">
        <v>6200</v>
      </c>
      <c r="AZ144" t="s">
        <v>12</v>
      </c>
      <c r="BA144" t="s">
        <v>12</v>
      </c>
      <c r="BB144" t="s">
        <v>4</v>
      </c>
      <c r="BC144" t="s">
        <v>1239</v>
      </c>
      <c r="BD144" t="s">
        <v>10600</v>
      </c>
      <c r="BE144" t="s">
        <v>4</v>
      </c>
      <c r="BF144" t="s">
        <v>12</v>
      </c>
      <c r="BG144" t="s">
        <v>4</v>
      </c>
      <c r="BH144" t="s">
        <v>12</v>
      </c>
      <c r="BI144" t="s">
        <v>12</v>
      </c>
      <c r="BJ144" t="s">
        <v>486</v>
      </c>
      <c r="BK144" t="s">
        <v>4</v>
      </c>
      <c r="BL144">
        <v>1</v>
      </c>
      <c r="BM144" t="s">
        <v>12</v>
      </c>
      <c r="BN144">
        <v>12900</v>
      </c>
      <c r="BO144" t="s">
        <v>12</v>
      </c>
      <c r="BP144" t="s">
        <v>12</v>
      </c>
      <c r="BQ144" t="s">
        <v>12</v>
      </c>
      <c r="BR144" t="s">
        <v>4</v>
      </c>
      <c r="BS144" t="s">
        <v>4</v>
      </c>
      <c r="BT144" t="s">
        <v>4</v>
      </c>
      <c r="BU144" t="s">
        <v>12</v>
      </c>
      <c r="BV144" t="s">
        <v>4</v>
      </c>
      <c r="BW144" t="s">
        <v>330</v>
      </c>
      <c r="BX144" t="s">
        <v>4</v>
      </c>
      <c r="BY144" t="s">
        <v>12</v>
      </c>
      <c r="BZ144" t="s">
        <v>12</v>
      </c>
      <c r="CA144" t="s">
        <v>12</v>
      </c>
      <c r="CB144" t="s">
        <v>12</v>
      </c>
      <c r="CC144" t="s">
        <v>12</v>
      </c>
      <c r="CD144" t="str" cm="1">
        <f t="array" aca="1" ref="CD144" ca="1">eConcatenar(A144:CB144,"|")</f>
        <v>QCA1uJT79alRN4OS|CAR2020-3047|3|ECONOLINE |TABASCO |CARDENAS |CARDENAS |2020-9-10|12900|X|X|200|1|x|X|x|X|X|X|X|X|X|X|X|x|X|x|HERNANDEZ |LANDERO |JOSE |CASADO |X|X|CALLE CARLOS A MOLINA SIN NUMERO ANDADOR CARPINTERO|INFONAVIT DEPORTIVA |X|9371648768|ORALIA MARTINEZ DE LA CRUZ |BENEFICIARIO 2: GABRIELA HERNANDEZ MARTINEZ |x|RUTA 3 M|X|MIERCOLES |x|x|X|X|X|DOMICILIO |6700|6200|x|x|X|2021-9-15|2021-10-06|X|x|X|x|x|INFONAVIT DEPORTIVA |X|1|x|12900|x|x|x|X|X|X|x|X|CARDENAS |X|x|x|x|x</v>
      </c>
    </row>
    <row r="145" spans="1:82" x14ac:dyDescent="0.25">
      <c r="A145" t="s">
        <v>10608</v>
      </c>
      <c r="B145" t="s">
        <v>10609</v>
      </c>
      <c r="C145">
        <v>3</v>
      </c>
      <c r="D145" t="s">
        <v>4958</v>
      </c>
      <c r="E145" t="s">
        <v>396</v>
      </c>
      <c r="F145" t="s">
        <v>330</v>
      </c>
      <c r="G145" t="s">
        <v>330</v>
      </c>
      <c r="H145" t="s">
        <v>15906</v>
      </c>
      <c r="I145">
        <v>19800</v>
      </c>
      <c r="J145" t="s">
        <v>4</v>
      </c>
      <c r="K145" s="3" t="s">
        <v>4</v>
      </c>
      <c r="L145">
        <v>200</v>
      </c>
      <c r="M145">
        <v>1</v>
      </c>
      <c r="N145" t="s">
        <v>12</v>
      </c>
      <c r="O145" t="s">
        <v>4</v>
      </c>
      <c r="P145" t="s">
        <v>12</v>
      </c>
      <c r="Q145" t="s">
        <v>4</v>
      </c>
      <c r="R145" t="s">
        <v>4</v>
      </c>
      <c r="S145" t="s">
        <v>4</v>
      </c>
      <c r="T145" t="s">
        <v>4</v>
      </c>
      <c r="U145" t="s">
        <v>4</v>
      </c>
      <c r="V145" t="s">
        <v>4</v>
      </c>
      <c r="W145" t="s">
        <v>4</v>
      </c>
      <c r="X145" t="s">
        <v>4</v>
      </c>
      <c r="Y145" t="s">
        <v>12</v>
      </c>
      <c r="Z145" t="s">
        <v>4</v>
      </c>
      <c r="AA145" t="s">
        <v>12</v>
      </c>
      <c r="AB145" t="s">
        <v>80</v>
      </c>
      <c r="AC145" t="s">
        <v>10610</v>
      </c>
      <c r="AD145" t="s">
        <v>10611</v>
      </c>
      <c r="AE145" t="s">
        <v>63</v>
      </c>
      <c r="AF145" t="s">
        <v>4</v>
      </c>
      <c r="AG145" t="s">
        <v>4</v>
      </c>
      <c r="AH145" t="s">
        <v>10612</v>
      </c>
      <c r="AI145" t="s">
        <v>597</v>
      </c>
      <c r="AJ145" t="s">
        <v>4</v>
      </c>
      <c r="AK145">
        <v>9371296772</v>
      </c>
      <c r="AL145" t="s">
        <v>10613</v>
      </c>
      <c r="AM145" t="s">
        <v>10614</v>
      </c>
      <c r="AN145" t="s">
        <v>12</v>
      </c>
      <c r="AO145" t="s">
        <v>10599</v>
      </c>
      <c r="AP145" t="s">
        <v>4</v>
      </c>
      <c r="AQ145" t="s">
        <v>5154</v>
      </c>
      <c r="AR145" t="s">
        <v>12</v>
      </c>
      <c r="AS145" t="s">
        <v>12</v>
      </c>
      <c r="AT145" t="s">
        <v>4</v>
      </c>
      <c r="AU145" t="s">
        <v>4</v>
      </c>
      <c r="AV145" t="s">
        <v>4</v>
      </c>
      <c r="AW145" t="s">
        <v>332</v>
      </c>
      <c r="AX145">
        <v>10600</v>
      </c>
      <c r="AY145">
        <v>9200</v>
      </c>
      <c r="AZ145" t="s">
        <v>12</v>
      </c>
      <c r="BA145" t="s">
        <v>12</v>
      </c>
      <c r="BB145" t="s">
        <v>4</v>
      </c>
      <c r="BC145" t="s">
        <v>1239</v>
      </c>
      <c r="BD145" t="s">
        <v>10600</v>
      </c>
      <c r="BE145" t="s">
        <v>4</v>
      </c>
      <c r="BF145" t="s">
        <v>12</v>
      </c>
      <c r="BG145" t="s">
        <v>4</v>
      </c>
      <c r="BH145" t="s">
        <v>12</v>
      </c>
      <c r="BI145" t="s">
        <v>12</v>
      </c>
      <c r="BJ145" t="s">
        <v>597</v>
      </c>
      <c r="BK145" t="s">
        <v>4</v>
      </c>
      <c r="BL145">
        <v>1</v>
      </c>
      <c r="BM145" t="s">
        <v>12</v>
      </c>
      <c r="BN145">
        <v>19800</v>
      </c>
      <c r="BO145" t="s">
        <v>12</v>
      </c>
      <c r="BP145" t="s">
        <v>12</v>
      </c>
      <c r="BQ145" t="s">
        <v>12</v>
      </c>
      <c r="BR145" t="s">
        <v>4</v>
      </c>
      <c r="BS145" t="s">
        <v>4</v>
      </c>
      <c r="BT145" t="s">
        <v>4</v>
      </c>
      <c r="BU145" t="s">
        <v>12</v>
      </c>
      <c r="BV145" t="s">
        <v>4</v>
      </c>
      <c r="BW145" t="s">
        <v>330</v>
      </c>
      <c r="BX145" t="s">
        <v>4</v>
      </c>
      <c r="BY145" t="s">
        <v>12</v>
      </c>
      <c r="BZ145" t="s">
        <v>12</v>
      </c>
      <c r="CA145" t="s">
        <v>12</v>
      </c>
      <c r="CB145" t="s">
        <v>12</v>
      </c>
      <c r="CC145" t="s">
        <v>12</v>
      </c>
      <c r="CD145" t="str" cm="1">
        <f t="array" aca="1" ref="CD145" ca="1">eConcatenar(A145:CB145,"|")</f>
        <v>t3MupUiylPvMLCmw|CAR2020-3281|3|ZAFIRO |TABASCO |CARDENAS |CARDENAS |2020-9-22|19800|X|X|200|1|x|X|x|X|X|X|X|X|X|X|X|x|X|x|GARCIA |MAZO |JOSE DEL  CARMEN |CASADO|X|X|CERRADA EMILIANO ZAPATA |NUEVO PROGRESO |X|9371296772|JOSE MIGUEL GARCIA RODRIGUEZ |BENEFICIARIO 2: ELIZABETH GARCIA MAZO |x|RUTA 3 M|X|MIERCOLES |x|x|X|X|X|DOMICILIO |10600|9200|x|x|X|2021-9-15|2021-10-06|X|x|X|x|x|NUEVO PROGRESO |X|1|x|19800|x|x|x|X|X|X|x|X|CARDENAS |X|x|x|x|x</v>
      </c>
    </row>
    <row r="146" spans="1:82" x14ac:dyDescent="0.25">
      <c r="A146" t="s">
        <v>10615</v>
      </c>
      <c r="B146" t="s">
        <v>10616</v>
      </c>
      <c r="C146">
        <v>3</v>
      </c>
      <c r="D146" t="s">
        <v>463</v>
      </c>
      <c r="E146" t="s">
        <v>396</v>
      </c>
      <c r="F146" t="s">
        <v>330</v>
      </c>
      <c r="G146" t="s">
        <v>330</v>
      </c>
      <c r="H146" t="s">
        <v>15933</v>
      </c>
      <c r="I146">
        <v>12900</v>
      </c>
      <c r="J146" t="s">
        <v>4</v>
      </c>
      <c r="K146" s="3" t="s">
        <v>4</v>
      </c>
      <c r="L146">
        <v>100</v>
      </c>
      <c r="M146">
        <v>0</v>
      </c>
      <c r="N146" t="s">
        <v>12</v>
      </c>
      <c r="O146" t="s">
        <v>4</v>
      </c>
      <c r="P146" t="s">
        <v>12</v>
      </c>
      <c r="Q146" t="s">
        <v>4</v>
      </c>
      <c r="R146" t="s">
        <v>4</v>
      </c>
      <c r="S146" t="s">
        <v>4</v>
      </c>
      <c r="T146" t="s">
        <v>4</v>
      </c>
      <c r="U146" t="s">
        <v>4</v>
      </c>
      <c r="V146" t="s">
        <v>4</v>
      </c>
      <c r="W146" t="s">
        <v>4</v>
      </c>
      <c r="X146" t="s">
        <v>4</v>
      </c>
      <c r="Y146" t="s">
        <v>12</v>
      </c>
      <c r="Z146" t="s">
        <v>4</v>
      </c>
      <c r="AA146" t="s">
        <v>12</v>
      </c>
      <c r="AB146" t="s">
        <v>797</v>
      </c>
      <c r="AC146" t="s">
        <v>797</v>
      </c>
      <c r="AD146" t="s">
        <v>10617</v>
      </c>
      <c r="AE146" t="s">
        <v>479</v>
      </c>
      <c r="AF146" t="s">
        <v>4</v>
      </c>
      <c r="AG146" t="s">
        <v>4</v>
      </c>
      <c r="AH146" t="s">
        <v>10618</v>
      </c>
      <c r="AI146" t="s">
        <v>10619</v>
      </c>
      <c r="AJ146" t="s">
        <v>4</v>
      </c>
      <c r="AK146">
        <v>9371224717</v>
      </c>
      <c r="AL146" t="s">
        <v>10620</v>
      </c>
      <c r="AM146" t="s">
        <v>10621</v>
      </c>
      <c r="AN146" t="s">
        <v>12</v>
      </c>
      <c r="AO146" t="s">
        <v>10599</v>
      </c>
      <c r="AP146" t="s">
        <v>4</v>
      </c>
      <c r="AQ146" t="s">
        <v>5154</v>
      </c>
      <c r="AR146" t="s">
        <v>12</v>
      </c>
      <c r="AS146" t="s">
        <v>12</v>
      </c>
      <c r="AT146" t="s">
        <v>4</v>
      </c>
      <c r="AU146" t="s">
        <v>4</v>
      </c>
      <c r="AV146" t="s">
        <v>4</v>
      </c>
      <c r="AW146" t="s">
        <v>332</v>
      </c>
      <c r="AX146">
        <v>5600</v>
      </c>
      <c r="AY146">
        <v>7300</v>
      </c>
      <c r="AZ146" t="s">
        <v>12</v>
      </c>
      <c r="BA146" t="s">
        <v>12</v>
      </c>
      <c r="BB146" t="s">
        <v>4</v>
      </c>
      <c r="BC146" t="s">
        <v>1239</v>
      </c>
      <c r="BD146" t="s">
        <v>1238</v>
      </c>
      <c r="BE146" t="s">
        <v>4</v>
      </c>
      <c r="BF146" t="s">
        <v>12</v>
      </c>
      <c r="BG146" t="s">
        <v>4</v>
      </c>
      <c r="BH146" t="s">
        <v>12</v>
      </c>
      <c r="BI146" t="s">
        <v>12</v>
      </c>
      <c r="BJ146" t="s">
        <v>10601</v>
      </c>
      <c r="BK146" t="s">
        <v>4</v>
      </c>
      <c r="BL146">
        <v>1</v>
      </c>
      <c r="BM146" t="s">
        <v>12</v>
      </c>
      <c r="BN146">
        <v>12900</v>
      </c>
      <c r="BO146" t="s">
        <v>12</v>
      </c>
      <c r="BP146" t="s">
        <v>12</v>
      </c>
      <c r="BQ146" t="s">
        <v>12</v>
      </c>
      <c r="BR146" t="s">
        <v>4</v>
      </c>
      <c r="BS146" t="s">
        <v>4</v>
      </c>
      <c r="BT146" t="s">
        <v>4</v>
      </c>
      <c r="BU146" t="s">
        <v>12</v>
      </c>
      <c r="BV146" t="s">
        <v>4</v>
      </c>
      <c r="BW146" t="s">
        <v>330</v>
      </c>
      <c r="BX146" t="s">
        <v>4</v>
      </c>
      <c r="BY146" t="s">
        <v>12</v>
      </c>
      <c r="BZ146" t="s">
        <v>12</v>
      </c>
      <c r="CA146" t="s">
        <v>12</v>
      </c>
      <c r="CB146" t="s">
        <v>12</v>
      </c>
      <c r="CC146" t="s">
        <v>12</v>
      </c>
      <c r="CD146" t="str" cm="1">
        <f t="array" aca="1" ref="CD146" ca="1">eConcatenar(A146:CB146,"|")</f>
        <v>dX5caULUi9lIICQT|CAR2020-2673|3|ECONOLINE |TABASCO |CARDENAS |CARDENAS |2020-8-26|12900|X|X|100|0|x|X|x|X|X|X|X|X|X|X|X|x|X|x|GONZALEZ |GONZALEZ |JESUS ANTONIO |UNION LIBRE |X|X|ENTRADA DE LA CRISTIANDAD |MELCHOR OCAMPO |X|9371224717|ANTONIA GONZALEZ LEON |BENEFICIARIO 2: EUNICE PEREZ LEON |x|RUTA 3 M|X|MIERCOLES |x|x|X|X|X|DOMICILIO |5600|7300|x|x|X|2021-9-15|2021-9-22|X|x|X|x|x|COL. CENTRO |X|1|x|12900|x|x|x|X|X|X|x|X|CARDENAS |X|x|x|x|x</v>
      </c>
    </row>
    <row r="147" spans="1:82" x14ac:dyDescent="0.25">
      <c r="A147" t="s">
        <v>10622</v>
      </c>
      <c r="B147" t="s">
        <v>10623</v>
      </c>
      <c r="C147">
        <v>3</v>
      </c>
      <c r="D147" t="s">
        <v>1</v>
      </c>
      <c r="E147" t="s">
        <v>396</v>
      </c>
      <c r="F147" t="s">
        <v>330</v>
      </c>
      <c r="G147" t="s">
        <v>330</v>
      </c>
      <c r="H147" t="s">
        <v>1210</v>
      </c>
      <c r="I147">
        <v>12900</v>
      </c>
      <c r="J147" t="s">
        <v>4</v>
      </c>
      <c r="K147" s="3" t="s">
        <v>4</v>
      </c>
      <c r="L147">
        <v>200</v>
      </c>
      <c r="M147">
        <v>1</v>
      </c>
      <c r="N147" t="s">
        <v>12</v>
      </c>
      <c r="O147" t="s">
        <v>4</v>
      </c>
      <c r="P147" t="s">
        <v>12</v>
      </c>
      <c r="Q147" t="s">
        <v>4</v>
      </c>
      <c r="R147" t="s">
        <v>4</v>
      </c>
      <c r="S147" t="s">
        <v>4</v>
      </c>
      <c r="T147" t="s">
        <v>4</v>
      </c>
      <c r="U147" t="s">
        <v>4</v>
      </c>
      <c r="V147" t="s">
        <v>4</v>
      </c>
      <c r="W147" t="s">
        <v>4</v>
      </c>
      <c r="X147" t="s">
        <v>4</v>
      </c>
      <c r="Y147" t="s">
        <v>12</v>
      </c>
      <c r="Z147" t="s">
        <v>4</v>
      </c>
      <c r="AA147" t="s">
        <v>12</v>
      </c>
      <c r="AB147" t="s">
        <v>10624</v>
      </c>
      <c r="AC147" t="s">
        <v>342</v>
      </c>
      <c r="AD147" t="s">
        <v>10625</v>
      </c>
      <c r="AE147" t="s">
        <v>479</v>
      </c>
      <c r="AF147" t="s">
        <v>4</v>
      </c>
      <c r="AG147" t="s">
        <v>4</v>
      </c>
      <c r="AH147" t="s">
        <v>10626</v>
      </c>
      <c r="AI147" t="s">
        <v>10627</v>
      </c>
      <c r="AJ147" t="s">
        <v>4</v>
      </c>
      <c r="AK147">
        <v>9373777709</v>
      </c>
      <c r="AL147" t="s">
        <v>10628</v>
      </c>
      <c r="AM147" t="s">
        <v>10629</v>
      </c>
      <c r="AN147" t="s">
        <v>12</v>
      </c>
      <c r="AO147" t="s">
        <v>10599</v>
      </c>
      <c r="AP147" t="s">
        <v>4</v>
      </c>
      <c r="AQ147" t="s">
        <v>5154</v>
      </c>
      <c r="AR147" t="s">
        <v>12</v>
      </c>
      <c r="AS147" t="s">
        <v>12</v>
      </c>
      <c r="AT147" t="s">
        <v>4</v>
      </c>
      <c r="AU147" t="s">
        <v>4</v>
      </c>
      <c r="AV147" t="s">
        <v>4</v>
      </c>
      <c r="AW147" t="s">
        <v>332</v>
      </c>
      <c r="AX147">
        <v>4000</v>
      </c>
      <c r="AY147">
        <v>8900</v>
      </c>
      <c r="AZ147" t="s">
        <v>12</v>
      </c>
      <c r="BA147" t="s">
        <v>12</v>
      </c>
      <c r="BB147" t="s">
        <v>4</v>
      </c>
      <c r="BC147" t="s">
        <v>1239</v>
      </c>
      <c r="BD147" t="s">
        <v>10600</v>
      </c>
      <c r="BE147" t="s">
        <v>4</v>
      </c>
      <c r="BF147" t="s">
        <v>12</v>
      </c>
      <c r="BG147" t="s">
        <v>4</v>
      </c>
      <c r="BH147" t="s">
        <v>12</v>
      </c>
      <c r="BI147" t="s">
        <v>12</v>
      </c>
      <c r="BJ147" t="s">
        <v>10627</v>
      </c>
      <c r="BK147" t="s">
        <v>4</v>
      </c>
      <c r="BL147">
        <v>1</v>
      </c>
      <c r="BM147" t="s">
        <v>12</v>
      </c>
      <c r="BN147">
        <v>12900</v>
      </c>
      <c r="BO147" t="s">
        <v>12</v>
      </c>
      <c r="BP147" t="s">
        <v>12</v>
      </c>
      <c r="BQ147" t="s">
        <v>12</v>
      </c>
      <c r="BR147" t="s">
        <v>4</v>
      </c>
      <c r="BS147" t="s">
        <v>4</v>
      </c>
      <c r="BT147" t="s">
        <v>4</v>
      </c>
      <c r="BU147" t="s">
        <v>12</v>
      </c>
      <c r="BV147" t="s">
        <v>4</v>
      </c>
      <c r="BW147" t="s">
        <v>330</v>
      </c>
      <c r="BX147" t="s">
        <v>4</v>
      </c>
      <c r="BY147" t="s">
        <v>12</v>
      </c>
      <c r="BZ147" t="s">
        <v>12</v>
      </c>
      <c r="CA147" t="s">
        <v>12</v>
      </c>
      <c r="CB147" t="s">
        <v>12</v>
      </c>
      <c r="CC147" t="s">
        <v>12</v>
      </c>
      <c r="CD147" t="str" cm="1">
        <f t="array" aca="1" ref="CD147" ca="1">eConcatenar(A147:CB147,"|")</f>
        <v>Ig80X8K4fj6X5iKT|CAR2020-4668|3|IMPERIAL DE LUJO|TABASCO |CARDENAS |CARDENAS |2020-11-18|12900|X|X|200|1|x|X|x|X|X|X|X|X|X|X|X|x|X|x|HIDALGO |LOPEZ |ALONDRA GISELA |UNION LIBRE |X|X|CERRADA SAN MARCO SIN NUMERO |CALZADA |X|9373777709|JUAN GUSTAVO ANIMAS HIDALGO|BENEFICIARIO 2: MARCO ANTONIO HERNANDEZ DE LOS SANTOS |x|RUTA 3 M|X|MIERCOLES |x|x|X|X|X|DOMICILIO |4000|8900|x|x|X|2021-9-15|2021-10-06|X|x|X|x|x|CALZADA |X|1|x|12900|x|x|x|X|X|X|x|X|CARDENAS |X|x|x|x|x</v>
      </c>
    </row>
    <row r="148" spans="1:82" x14ac:dyDescent="0.25">
      <c r="A148" t="s">
        <v>10630</v>
      </c>
      <c r="B148" t="s">
        <v>10631</v>
      </c>
      <c r="C148">
        <v>3</v>
      </c>
      <c r="D148" t="s">
        <v>1</v>
      </c>
      <c r="E148" t="s">
        <v>396</v>
      </c>
      <c r="F148" t="s">
        <v>330</v>
      </c>
      <c r="G148" t="s">
        <v>330</v>
      </c>
      <c r="H148" t="s">
        <v>15934</v>
      </c>
      <c r="I148">
        <v>12900</v>
      </c>
      <c r="J148" t="s">
        <v>4</v>
      </c>
      <c r="K148" s="3" t="s">
        <v>4</v>
      </c>
      <c r="L148">
        <v>100</v>
      </c>
      <c r="M148">
        <v>0</v>
      </c>
      <c r="N148" t="s">
        <v>12</v>
      </c>
      <c r="O148" t="s">
        <v>4</v>
      </c>
      <c r="P148" t="s">
        <v>12</v>
      </c>
      <c r="Q148" t="s">
        <v>4</v>
      </c>
      <c r="R148" t="s">
        <v>4</v>
      </c>
      <c r="S148" t="s">
        <v>4</v>
      </c>
      <c r="T148" t="s">
        <v>4</v>
      </c>
      <c r="U148" t="s">
        <v>4</v>
      </c>
      <c r="V148" t="s">
        <v>4</v>
      </c>
      <c r="W148" t="s">
        <v>4</v>
      </c>
      <c r="X148" t="s">
        <v>4</v>
      </c>
      <c r="Y148" t="s">
        <v>12</v>
      </c>
      <c r="Z148" t="s">
        <v>4</v>
      </c>
      <c r="AA148" t="s">
        <v>12</v>
      </c>
      <c r="AB148" t="s">
        <v>10632</v>
      </c>
      <c r="AC148" t="s">
        <v>4979</v>
      </c>
      <c r="AD148" t="s">
        <v>5135</v>
      </c>
      <c r="AE148" t="s">
        <v>30</v>
      </c>
      <c r="AF148" t="s">
        <v>4</v>
      </c>
      <c r="AG148" t="s">
        <v>4</v>
      </c>
      <c r="AH148" t="s">
        <v>10633</v>
      </c>
      <c r="AI148" t="s">
        <v>10634</v>
      </c>
      <c r="AJ148" t="s">
        <v>4</v>
      </c>
      <c r="AK148">
        <v>9371436701</v>
      </c>
      <c r="AL148" t="s">
        <v>10635</v>
      </c>
      <c r="AM148" t="s">
        <v>10636</v>
      </c>
      <c r="AN148" t="s">
        <v>12</v>
      </c>
      <c r="AO148" t="s">
        <v>10599</v>
      </c>
      <c r="AP148" t="s">
        <v>4</v>
      </c>
      <c r="AQ148" t="s">
        <v>5154</v>
      </c>
      <c r="AR148" t="s">
        <v>12</v>
      </c>
      <c r="AS148" t="s">
        <v>12</v>
      </c>
      <c r="AT148" t="s">
        <v>4</v>
      </c>
      <c r="AU148" t="s">
        <v>4</v>
      </c>
      <c r="AV148" t="s">
        <v>4</v>
      </c>
      <c r="AW148" t="s">
        <v>332</v>
      </c>
      <c r="AX148">
        <v>5700</v>
      </c>
      <c r="AY148">
        <v>7200</v>
      </c>
      <c r="AZ148" t="s">
        <v>12</v>
      </c>
      <c r="BA148" t="s">
        <v>12</v>
      </c>
      <c r="BB148" t="s">
        <v>4</v>
      </c>
      <c r="BC148" t="s">
        <v>1239</v>
      </c>
      <c r="BD148" t="s">
        <v>1238</v>
      </c>
      <c r="BE148" t="s">
        <v>4</v>
      </c>
      <c r="BF148" t="s">
        <v>12</v>
      </c>
      <c r="BG148" t="s">
        <v>4</v>
      </c>
      <c r="BH148" t="s">
        <v>12</v>
      </c>
      <c r="BI148" t="s">
        <v>12</v>
      </c>
      <c r="BJ148" t="s">
        <v>10634</v>
      </c>
      <c r="BK148" t="s">
        <v>4</v>
      </c>
      <c r="BL148">
        <v>1</v>
      </c>
      <c r="BM148" t="s">
        <v>12</v>
      </c>
      <c r="BN148">
        <v>12900</v>
      </c>
      <c r="BO148" t="s">
        <v>12</v>
      </c>
      <c r="BP148" t="s">
        <v>12</v>
      </c>
      <c r="BQ148" t="s">
        <v>12</v>
      </c>
      <c r="BR148" t="s">
        <v>4</v>
      </c>
      <c r="BS148" t="s">
        <v>4</v>
      </c>
      <c r="BT148" t="s">
        <v>4</v>
      </c>
      <c r="BU148" t="s">
        <v>12</v>
      </c>
      <c r="BV148" t="s">
        <v>4</v>
      </c>
      <c r="BW148" t="s">
        <v>330</v>
      </c>
      <c r="BX148" t="s">
        <v>4</v>
      </c>
      <c r="BY148" t="s">
        <v>12</v>
      </c>
      <c r="BZ148" t="s">
        <v>12</v>
      </c>
      <c r="CA148" t="s">
        <v>12</v>
      </c>
      <c r="CB148" t="s">
        <v>12</v>
      </c>
      <c r="CC148" t="s">
        <v>12</v>
      </c>
      <c r="CD148" t="str" cm="1">
        <f t="array" aca="1" ref="CD148" ca="1">eConcatenar(A148:CB148,"|")</f>
        <v>RY07hN0o4Eg31uoz|CAR2020-3478|3|IMPERIAL DE LUJO|TABASCO |CARDENAS |CARDENAS |2020-9-19|12900|X|X|100|0|x|X|x|X|X|X|X|X|X|X|X|x|X|x|ROBLES |RODRIGUEZ |ASUNCION |CASADA|X|X|CALLE SECTOR SAN ANTONIO |SAN ANTONIO |X|9371436701|DERVIS ALVARADO ROBLES |BENEFICIARIO 2: ELIASI ALVARADO ROBLES |x|RUTA 3 M|X|MIERCOLES |x|x|X|X|X|DOMICILIO |5700|7200|x|x|X|2021-9-15|2021-9-22|X|x|X|x|x|SAN ANTONIO |X|1|x|12900|x|x|x|X|X|X|x|X|CARDENAS |X|x|x|x|x</v>
      </c>
    </row>
    <row r="149" spans="1:82" x14ac:dyDescent="0.25">
      <c r="A149" t="s">
        <v>10637</v>
      </c>
      <c r="B149" t="s">
        <v>10638</v>
      </c>
      <c r="C149">
        <v>3</v>
      </c>
      <c r="D149" t="s">
        <v>1</v>
      </c>
      <c r="E149" t="s">
        <v>396</v>
      </c>
      <c r="F149" t="s">
        <v>330</v>
      </c>
      <c r="G149" t="s">
        <v>330</v>
      </c>
      <c r="H149" t="s">
        <v>15897</v>
      </c>
      <c r="I149">
        <v>12900</v>
      </c>
      <c r="J149" t="s">
        <v>4</v>
      </c>
      <c r="K149" s="3" t="s">
        <v>4</v>
      </c>
      <c r="L149">
        <v>100</v>
      </c>
      <c r="M149">
        <v>0</v>
      </c>
      <c r="N149" t="s">
        <v>12</v>
      </c>
      <c r="O149" t="s">
        <v>4</v>
      </c>
      <c r="P149" t="s">
        <v>12</v>
      </c>
      <c r="Q149" t="s">
        <v>4</v>
      </c>
      <c r="R149" t="s">
        <v>4</v>
      </c>
      <c r="S149" t="s">
        <v>4</v>
      </c>
      <c r="T149" t="s">
        <v>4</v>
      </c>
      <c r="U149" t="s">
        <v>4</v>
      </c>
      <c r="V149" t="s">
        <v>4</v>
      </c>
      <c r="W149" t="s">
        <v>4</v>
      </c>
      <c r="X149" t="s">
        <v>4</v>
      </c>
      <c r="Y149" t="s">
        <v>12</v>
      </c>
      <c r="Z149" t="s">
        <v>4</v>
      </c>
      <c r="AA149" t="s">
        <v>12</v>
      </c>
      <c r="AB149" t="s">
        <v>10639</v>
      </c>
      <c r="AC149" t="s">
        <v>23</v>
      </c>
      <c r="AD149" t="s">
        <v>10640</v>
      </c>
      <c r="AE149" t="s">
        <v>4998</v>
      </c>
      <c r="AF149" t="s">
        <v>4</v>
      </c>
      <c r="AG149" t="s">
        <v>4</v>
      </c>
      <c r="AH149" t="s">
        <v>10641</v>
      </c>
      <c r="AI149" t="s">
        <v>10619</v>
      </c>
      <c r="AJ149" t="s">
        <v>4</v>
      </c>
      <c r="AK149">
        <v>9371643460</v>
      </c>
      <c r="AL149" t="s">
        <v>10642</v>
      </c>
      <c r="AM149" t="s">
        <v>10643</v>
      </c>
      <c r="AN149" t="s">
        <v>12</v>
      </c>
      <c r="AO149" t="s">
        <v>10599</v>
      </c>
      <c r="AP149" t="s">
        <v>4</v>
      </c>
      <c r="AQ149" t="s">
        <v>5154</v>
      </c>
      <c r="AR149" t="s">
        <v>12</v>
      </c>
      <c r="AS149" t="s">
        <v>12</v>
      </c>
      <c r="AT149" t="s">
        <v>4</v>
      </c>
      <c r="AU149" t="s">
        <v>4</v>
      </c>
      <c r="AV149" t="s">
        <v>4</v>
      </c>
      <c r="AW149" t="s">
        <v>332</v>
      </c>
      <c r="AX149">
        <v>5000</v>
      </c>
      <c r="AY149">
        <v>7900</v>
      </c>
      <c r="AZ149" t="s">
        <v>12</v>
      </c>
      <c r="BA149" t="s">
        <v>12</v>
      </c>
      <c r="BB149" t="s">
        <v>4</v>
      </c>
      <c r="BC149" t="s">
        <v>1239</v>
      </c>
      <c r="BD149" t="s">
        <v>10600</v>
      </c>
      <c r="BE149" t="s">
        <v>4</v>
      </c>
      <c r="BF149" t="s">
        <v>12</v>
      </c>
      <c r="BG149" t="s">
        <v>4</v>
      </c>
      <c r="BH149" t="s">
        <v>12</v>
      </c>
      <c r="BI149" t="s">
        <v>12</v>
      </c>
      <c r="BJ149" t="s">
        <v>10619</v>
      </c>
      <c r="BK149" t="s">
        <v>4</v>
      </c>
      <c r="BL149">
        <v>1</v>
      </c>
      <c r="BM149" t="s">
        <v>12</v>
      </c>
      <c r="BN149">
        <v>12900</v>
      </c>
      <c r="BO149" t="s">
        <v>12</v>
      </c>
      <c r="BP149" t="s">
        <v>12</v>
      </c>
      <c r="BQ149" t="s">
        <v>12</v>
      </c>
      <c r="BR149" t="s">
        <v>4</v>
      </c>
      <c r="BS149" t="s">
        <v>4</v>
      </c>
      <c r="BT149" t="s">
        <v>4</v>
      </c>
      <c r="BU149" t="s">
        <v>12</v>
      </c>
      <c r="BV149" t="s">
        <v>4</v>
      </c>
      <c r="BW149" t="s">
        <v>330</v>
      </c>
      <c r="BX149" t="s">
        <v>4</v>
      </c>
      <c r="BY149" t="s">
        <v>12</v>
      </c>
      <c r="BZ149" t="s">
        <v>12</v>
      </c>
      <c r="CA149" t="s">
        <v>12</v>
      </c>
      <c r="CB149" t="s">
        <v>12</v>
      </c>
      <c r="CC149" t="s">
        <v>12</v>
      </c>
      <c r="CD149" t="str" cm="1">
        <f t="array" aca="1" ref="CD149" ca="1">eConcatenar(A149:CB149,"|")</f>
        <v>7ZwjcneR3kBeXR1N|CAR2020-4006|3|IMPERIAL DE LUJO|TABASCO |CARDENAS |CARDENAS |2020-10-14|12900|X|X|100|0|x|X|x|X|X|X|X|X|X|X|X|x|X|x|CASTILLOS |RAMOS|JOSE JULIAN |SOLTERO |X|X|CERRADA SIN NOMBRE |MELCHOR OCAMPO |X|9371643460|ISAAC GUADALUPE CASTILLO RAMOS |BENEFICIARIO 2: LIDIA ROXANA RAMOS MARIN |x|RUTA 3 M|X|MIERCOLES |x|x|X|X|X|DOMICILIO |5000|7900|x|x|X|2021-9-15|2021-10-06|X|x|X|x|x|MELCHOR OCAMPO |X|1|x|12900|x|x|x|X|X|X|x|X|CARDENAS |X|x|x|x|x</v>
      </c>
    </row>
    <row r="150" spans="1:82" x14ac:dyDescent="0.25">
      <c r="A150" t="s">
        <v>10644</v>
      </c>
      <c r="B150" t="s">
        <v>10645</v>
      </c>
      <c r="C150">
        <v>3</v>
      </c>
      <c r="D150" t="s">
        <v>1</v>
      </c>
      <c r="E150" t="s">
        <v>396</v>
      </c>
      <c r="F150" t="s">
        <v>330</v>
      </c>
      <c r="G150" t="s">
        <v>330</v>
      </c>
      <c r="H150" t="s">
        <v>15897</v>
      </c>
      <c r="I150">
        <v>12900</v>
      </c>
      <c r="J150" t="s">
        <v>4</v>
      </c>
      <c r="K150" s="3" t="s">
        <v>4</v>
      </c>
      <c r="L150">
        <v>100</v>
      </c>
      <c r="M150">
        <v>0</v>
      </c>
      <c r="N150" t="s">
        <v>12</v>
      </c>
      <c r="O150" t="s">
        <v>4</v>
      </c>
      <c r="P150" t="s">
        <v>12</v>
      </c>
      <c r="Q150" t="s">
        <v>4</v>
      </c>
      <c r="R150" t="s">
        <v>4</v>
      </c>
      <c r="S150" t="s">
        <v>4</v>
      </c>
      <c r="T150" t="s">
        <v>4</v>
      </c>
      <c r="U150" t="s">
        <v>4</v>
      </c>
      <c r="V150" t="s">
        <v>4</v>
      </c>
      <c r="W150" t="s">
        <v>4</v>
      </c>
      <c r="X150" t="s">
        <v>4</v>
      </c>
      <c r="Y150" t="s">
        <v>12</v>
      </c>
      <c r="Z150" t="s">
        <v>4</v>
      </c>
      <c r="AA150" t="s">
        <v>12</v>
      </c>
      <c r="AB150" t="s">
        <v>484</v>
      </c>
      <c r="AC150" t="s">
        <v>10646</v>
      </c>
      <c r="AD150" t="s">
        <v>10647</v>
      </c>
      <c r="AE150" t="s">
        <v>479</v>
      </c>
      <c r="AF150" t="s">
        <v>4</v>
      </c>
      <c r="AG150" t="s">
        <v>4</v>
      </c>
      <c r="AH150" t="s">
        <v>10648</v>
      </c>
      <c r="AI150" t="s">
        <v>10619</v>
      </c>
      <c r="AJ150" t="s">
        <v>4</v>
      </c>
      <c r="AK150">
        <v>9371080902</v>
      </c>
      <c r="AL150" t="s">
        <v>10649</v>
      </c>
      <c r="AM150" t="s">
        <v>10650</v>
      </c>
      <c r="AN150" t="s">
        <v>12</v>
      </c>
      <c r="AO150" t="s">
        <v>10599</v>
      </c>
      <c r="AP150" t="s">
        <v>4</v>
      </c>
      <c r="AQ150" t="s">
        <v>5154</v>
      </c>
      <c r="AR150" t="s">
        <v>12</v>
      </c>
      <c r="AS150" t="s">
        <v>12</v>
      </c>
      <c r="AT150" t="s">
        <v>4</v>
      </c>
      <c r="AU150" t="s">
        <v>4</v>
      </c>
      <c r="AV150" t="s">
        <v>4</v>
      </c>
      <c r="AW150" t="s">
        <v>332</v>
      </c>
      <c r="AX150">
        <v>5000</v>
      </c>
      <c r="AY150">
        <v>7900</v>
      </c>
      <c r="AZ150" t="s">
        <v>12</v>
      </c>
      <c r="BA150" t="s">
        <v>12</v>
      </c>
      <c r="BB150" t="s">
        <v>4</v>
      </c>
      <c r="BC150" t="s">
        <v>1239</v>
      </c>
      <c r="BD150" t="s">
        <v>10600</v>
      </c>
      <c r="BE150" t="s">
        <v>4</v>
      </c>
      <c r="BF150" t="s">
        <v>12</v>
      </c>
      <c r="BG150" t="s">
        <v>4</v>
      </c>
      <c r="BH150" t="s">
        <v>12</v>
      </c>
      <c r="BI150" t="s">
        <v>12</v>
      </c>
      <c r="BJ150" t="s">
        <v>10619</v>
      </c>
      <c r="BK150" t="s">
        <v>4</v>
      </c>
      <c r="BL150">
        <v>1</v>
      </c>
      <c r="BM150" t="s">
        <v>12</v>
      </c>
      <c r="BN150">
        <v>12900</v>
      </c>
      <c r="BO150" t="s">
        <v>12</v>
      </c>
      <c r="BP150" t="s">
        <v>12</v>
      </c>
      <c r="BQ150" t="s">
        <v>12</v>
      </c>
      <c r="BR150" t="s">
        <v>4</v>
      </c>
      <c r="BS150" t="s">
        <v>4</v>
      </c>
      <c r="BT150" t="s">
        <v>4</v>
      </c>
      <c r="BU150" t="s">
        <v>12</v>
      </c>
      <c r="BV150" t="s">
        <v>4</v>
      </c>
      <c r="BW150" t="s">
        <v>330</v>
      </c>
      <c r="BX150" t="s">
        <v>4</v>
      </c>
      <c r="BY150" t="s">
        <v>12</v>
      </c>
      <c r="BZ150" t="s">
        <v>12</v>
      </c>
      <c r="CA150" t="s">
        <v>12</v>
      </c>
      <c r="CB150" t="s">
        <v>12</v>
      </c>
      <c r="CC150" t="s">
        <v>12</v>
      </c>
      <c r="CD150" t="str" cm="1">
        <f t="array" aca="1" ref="CD150" ca="1">eConcatenar(A150:CB150,"|")</f>
        <v>qgSrkgxoQfeircAX|CAR2020-4005|3|IMPERIAL DE LUJO|TABASCO |CARDENAS |CARDENAS |2020-10-14|12900|X|X|100|0|x|X|x|X|X|X|X|X|X|X|X|x|X|x|RAMOS |MARIN |LIDIA ROXANA |UNION LIBRE |X|X|CARRETERA CARDENAS - COMALCALCO KILOMETRO 1|MELCHOR OCAMPO |X|9371080902|MANUEL DE ATOCHA LUNA JUAREZ |BENEFICIARIO 2: MIGUEL ANGEL RAMOS MARIN |x|RUTA 3 M|X|MIERCOLES |x|x|X|X|X|DOMICILIO |5000|7900|x|x|X|2021-9-15|2021-10-06|X|x|X|x|x|MELCHOR OCAMPO |X|1|x|12900|x|x|x|X|X|X|x|X|CARDENAS |X|x|x|x|x</v>
      </c>
    </row>
    <row r="151" spans="1:82" x14ac:dyDescent="0.25">
      <c r="A151" t="s">
        <v>10651</v>
      </c>
      <c r="B151" t="s">
        <v>10652</v>
      </c>
      <c r="C151">
        <v>3</v>
      </c>
      <c r="D151" t="s">
        <v>1</v>
      </c>
      <c r="E151" t="s">
        <v>396</v>
      </c>
      <c r="F151" t="s">
        <v>330</v>
      </c>
      <c r="G151" t="s">
        <v>330</v>
      </c>
      <c r="H151" t="s">
        <v>1166</v>
      </c>
      <c r="I151">
        <v>12900</v>
      </c>
      <c r="J151" t="s">
        <v>4</v>
      </c>
      <c r="K151" s="3" t="s">
        <v>4</v>
      </c>
      <c r="L151">
        <v>100</v>
      </c>
      <c r="M151">
        <v>0</v>
      </c>
      <c r="N151" t="s">
        <v>12</v>
      </c>
      <c r="O151" t="s">
        <v>4</v>
      </c>
      <c r="P151" t="s">
        <v>12</v>
      </c>
      <c r="Q151" t="s">
        <v>4</v>
      </c>
      <c r="R151" t="s">
        <v>4</v>
      </c>
      <c r="S151" t="s">
        <v>4</v>
      </c>
      <c r="T151" t="s">
        <v>4</v>
      </c>
      <c r="U151" t="s">
        <v>4</v>
      </c>
      <c r="V151" t="s">
        <v>4</v>
      </c>
      <c r="W151" t="s">
        <v>4</v>
      </c>
      <c r="X151" t="s">
        <v>4</v>
      </c>
      <c r="Y151" t="s">
        <v>12</v>
      </c>
      <c r="Z151" t="s">
        <v>4</v>
      </c>
      <c r="AA151" t="s">
        <v>12</v>
      </c>
      <c r="AB151" t="s">
        <v>342</v>
      </c>
      <c r="AC151" t="s">
        <v>10653</v>
      </c>
      <c r="AD151" t="s">
        <v>10654</v>
      </c>
      <c r="AE151" t="s">
        <v>4961</v>
      </c>
      <c r="AF151" t="s">
        <v>4</v>
      </c>
      <c r="AG151" t="s">
        <v>4</v>
      </c>
      <c r="AH151" t="s">
        <v>10655</v>
      </c>
      <c r="AI151" t="s">
        <v>10619</v>
      </c>
      <c r="AJ151" t="s">
        <v>4</v>
      </c>
      <c r="AK151">
        <v>9371902219</v>
      </c>
      <c r="AL151" t="s">
        <v>10656</v>
      </c>
      <c r="AM151" t="s">
        <v>10657</v>
      </c>
      <c r="AN151" t="s">
        <v>12</v>
      </c>
      <c r="AO151" t="s">
        <v>10599</v>
      </c>
      <c r="AP151" t="s">
        <v>4</v>
      </c>
      <c r="AQ151" t="s">
        <v>5154</v>
      </c>
      <c r="AR151" t="s">
        <v>12</v>
      </c>
      <c r="AS151" t="s">
        <v>12</v>
      </c>
      <c r="AT151" t="s">
        <v>4</v>
      </c>
      <c r="AU151" t="s">
        <v>4</v>
      </c>
      <c r="AV151" t="s">
        <v>4</v>
      </c>
      <c r="AW151" t="s">
        <v>332</v>
      </c>
      <c r="AX151">
        <v>1800</v>
      </c>
      <c r="AY151">
        <v>11100</v>
      </c>
      <c r="AZ151" t="s">
        <v>12</v>
      </c>
      <c r="BA151" t="s">
        <v>12</v>
      </c>
      <c r="BB151" t="s">
        <v>4</v>
      </c>
      <c r="BC151" t="s">
        <v>1239</v>
      </c>
      <c r="BD151" t="s">
        <v>10600</v>
      </c>
      <c r="BE151" t="s">
        <v>4</v>
      </c>
      <c r="BF151" t="s">
        <v>12</v>
      </c>
      <c r="BG151" t="s">
        <v>4</v>
      </c>
      <c r="BH151" t="s">
        <v>12</v>
      </c>
      <c r="BI151" t="s">
        <v>12</v>
      </c>
      <c r="BJ151" t="s">
        <v>10619</v>
      </c>
      <c r="BK151" t="s">
        <v>4</v>
      </c>
      <c r="BL151">
        <v>1</v>
      </c>
      <c r="BM151" t="s">
        <v>12</v>
      </c>
      <c r="BN151">
        <v>12900</v>
      </c>
      <c r="BO151" t="s">
        <v>12</v>
      </c>
      <c r="BP151" t="s">
        <v>12</v>
      </c>
      <c r="BQ151" t="s">
        <v>12</v>
      </c>
      <c r="BR151" t="s">
        <v>4</v>
      </c>
      <c r="BS151" t="s">
        <v>4</v>
      </c>
      <c r="BT151" t="s">
        <v>4</v>
      </c>
      <c r="BU151" t="s">
        <v>12</v>
      </c>
      <c r="BV151" t="s">
        <v>4</v>
      </c>
      <c r="BW151" t="s">
        <v>330</v>
      </c>
      <c r="BX151" t="s">
        <v>4</v>
      </c>
      <c r="BY151" t="s">
        <v>12</v>
      </c>
      <c r="BZ151" t="s">
        <v>12</v>
      </c>
      <c r="CA151" t="s">
        <v>12</v>
      </c>
      <c r="CB151" t="s">
        <v>12</v>
      </c>
      <c r="CC151" t="s">
        <v>12</v>
      </c>
      <c r="CD151" t="str" cm="1">
        <f t="array" aca="1" ref="CD151" ca="1">eConcatenar(A151:CB151,"|")</f>
        <v>Mvjd08fTW8wByGpn|CAR2021-0668|3|IMPERIAL DE LUJO|TABASCO |CARDENAS |CARDENAS |2021-5-14|12900|X|X|100|0|x|X|x|X|X|X|X|X|X|X|X|x|X|x|LOPEZ |CHUM |NERY |SOLTERA |X|X|CERRADA DE OCAMPO NUMERO 1035|MELCHOR OCAMPO |X|9371902219|ROSA VIRGINIA LOPEZ CHUNG |BENEFICIARIO 2: MARICRUZ QUIROGA CORDOVA |x|RUTA 3 M|X|MIERCOLES |x|x|X|X|X|DOMICILIO |1800|11100|x|x|X|2021-9-15|2021-10-06|X|x|X|x|x|MELCHOR OCAMPO |X|1|x|12900|x|x|x|X|X|X|x|X|CARDENAS |X|x|x|x|x</v>
      </c>
    </row>
    <row r="152" spans="1:82" x14ac:dyDescent="0.25">
      <c r="A152" t="s">
        <v>10658</v>
      </c>
      <c r="B152" t="s">
        <v>10659</v>
      </c>
      <c r="C152">
        <v>3</v>
      </c>
      <c r="D152" t="s">
        <v>5245</v>
      </c>
      <c r="E152" t="s">
        <v>396</v>
      </c>
      <c r="F152" t="s">
        <v>330</v>
      </c>
      <c r="G152" t="s">
        <v>330</v>
      </c>
      <c r="H152" t="s">
        <v>15928</v>
      </c>
      <c r="I152">
        <v>31500</v>
      </c>
      <c r="J152" t="s">
        <v>4</v>
      </c>
      <c r="K152" s="3" t="s">
        <v>4</v>
      </c>
      <c r="L152">
        <v>200</v>
      </c>
      <c r="M152">
        <v>1</v>
      </c>
      <c r="N152" t="s">
        <v>12</v>
      </c>
      <c r="O152" t="s">
        <v>4</v>
      </c>
      <c r="P152" t="s">
        <v>12</v>
      </c>
      <c r="Q152" t="s">
        <v>4</v>
      </c>
      <c r="R152" t="s">
        <v>4</v>
      </c>
      <c r="S152" t="s">
        <v>4</v>
      </c>
      <c r="T152" t="s">
        <v>4</v>
      </c>
      <c r="U152" t="s">
        <v>4</v>
      </c>
      <c r="V152" t="s">
        <v>4</v>
      </c>
      <c r="W152" t="s">
        <v>4</v>
      </c>
      <c r="X152" t="s">
        <v>4</v>
      </c>
      <c r="Y152" t="s">
        <v>12</v>
      </c>
      <c r="Z152" t="s">
        <v>4</v>
      </c>
      <c r="AA152" t="s">
        <v>12</v>
      </c>
      <c r="AB152" t="s">
        <v>6</v>
      </c>
      <c r="AC152" t="s">
        <v>70</v>
      </c>
      <c r="AD152" t="s">
        <v>10660</v>
      </c>
      <c r="AE152" t="s">
        <v>214</v>
      </c>
      <c r="AF152" t="s">
        <v>4</v>
      </c>
      <c r="AG152" t="s">
        <v>4</v>
      </c>
      <c r="AH152" t="s">
        <v>10661</v>
      </c>
      <c r="AI152" t="s">
        <v>10662</v>
      </c>
      <c r="AJ152" t="s">
        <v>10663</v>
      </c>
      <c r="AK152">
        <v>9371538133</v>
      </c>
      <c r="AL152" t="s">
        <v>10664</v>
      </c>
      <c r="AM152" t="s">
        <v>10665</v>
      </c>
      <c r="AN152" t="s">
        <v>12</v>
      </c>
      <c r="AO152" t="s">
        <v>10599</v>
      </c>
      <c r="AP152" t="s">
        <v>4</v>
      </c>
      <c r="AQ152" t="s">
        <v>5154</v>
      </c>
      <c r="AR152" t="s">
        <v>12</v>
      </c>
      <c r="AS152" t="s">
        <v>12</v>
      </c>
      <c r="AT152" t="s">
        <v>4</v>
      </c>
      <c r="AU152" t="s">
        <v>4</v>
      </c>
      <c r="AV152" t="s">
        <v>4</v>
      </c>
      <c r="AW152" t="s">
        <v>332</v>
      </c>
      <c r="AX152">
        <v>5400</v>
      </c>
      <c r="AY152">
        <v>26100</v>
      </c>
      <c r="AZ152" t="s">
        <v>12</v>
      </c>
      <c r="BA152" t="s">
        <v>12</v>
      </c>
      <c r="BB152" t="s">
        <v>4</v>
      </c>
      <c r="BC152" t="s">
        <v>1239</v>
      </c>
      <c r="BD152" t="s">
        <v>10600</v>
      </c>
      <c r="BE152" t="s">
        <v>4</v>
      </c>
      <c r="BF152" t="s">
        <v>12</v>
      </c>
      <c r="BG152" t="s">
        <v>4</v>
      </c>
      <c r="BH152" t="s">
        <v>12</v>
      </c>
      <c r="BI152" t="s">
        <v>12</v>
      </c>
      <c r="BJ152" t="s">
        <v>10662</v>
      </c>
      <c r="BK152" t="s">
        <v>4</v>
      </c>
      <c r="BL152">
        <v>1</v>
      </c>
      <c r="BM152" t="s">
        <v>12</v>
      </c>
      <c r="BN152">
        <v>31500</v>
      </c>
      <c r="BO152" t="s">
        <v>12</v>
      </c>
      <c r="BP152" t="s">
        <v>12</v>
      </c>
      <c r="BQ152" t="s">
        <v>12</v>
      </c>
      <c r="BR152" t="s">
        <v>4</v>
      </c>
      <c r="BS152" t="s">
        <v>4</v>
      </c>
      <c r="BT152" t="s">
        <v>4</v>
      </c>
      <c r="BU152" t="s">
        <v>12</v>
      </c>
      <c r="BV152" t="s">
        <v>4</v>
      </c>
      <c r="BW152" t="s">
        <v>330</v>
      </c>
      <c r="BX152" t="s">
        <v>4</v>
      </c>
      <c r="BY152" t="s">
        <v>12</v>
      </c>
      <c r="BZ152" t="s">
        <v>12</v>
      </c>
      <c r="CA152" t="s">
        <v>12</v>
      </c>
      <c r="CB152" t="s">
        <v>12</v>
      </c>
      <c r="CC152" t="s">
        <v>12</v>
      </c>
      <c r="CD152" t="str" cm="1">
        <f t="array" aca="1" ref="CD152" ca="1">eConcatenar(A152:CB152,"|")</f>
        <v>yTo12q4dCOJb7vNW|CAR2020-3016|3|PRESIDENCIAL |TABASCO |CARDENAS |CARDENAS |2020-9-08|31500|X|X|200|1|x|X|x|X|X|X|X|X|X|X|X|x|X|x|DE LA CRUZ|MENDEZ |ADRIAN |CASADO |X|X|CALLE EZEQUIAS TABOADA NUMERO 12|INFONAVIT SANTA RITA |CALLE PRINCIPAL DE SANTA RITA |9371538133|FATIMA GUADALUPE PEREZ TRIANO |BENEFICIARIO 2: GLADYS MARIA OLAN DE LA CRUZ |x|RUTA 3 M|X|MIERCOLES |x|x|X|X|X|DOMICILIO |5400|26100|x|x|X|2021-9-15|2021-10-06|X|x|X|x|x|INFONAVIT SANTA RITA |X|1|x|31500|x|x|x|X|X|X|x|X|CARDENAS |X|x|x|x|x</v>
      </c>
    </row>
    <row r="153" spans="1:82" x14ac:dyDescent="0.25">
      <c r="A153" t="s">
        <v>10666</v>
      </c>
      <c r="B153" t="s">
        <v>10667</v>
      </c>
      <c r="C153">
        <v>3</v>
      </c>
      <c r="D153" t="s">
        <v>413</v>
      </c>
      <c r="E153" t="s">
        <v>396</v>
      </c>
      <c r="F153" t="s">
        <v>330</v>
      </c>
      <c r="G153" t="s">
        <v>330</v>
      </c>
      <c r="H153" t="s">
        <v>15935</v>
      </c>
      <c r="I153">
        <v>14800</v>
      </c>
      <c r="J153" t="s">
        <v>4</v>
      </c>
      <c r="K153" s="3" t="s">
        <v>4</v>
      </c>
      <c r="L153">
        <v>200</v>
      </c>
      <c r="M153">
        <v>1</v>
      </c>
      <c r="N153" t="s">
        <v>12</v>
      </c>
      <c r="O153" t="s">
        <v>4</v>
      </c>
      <c r="P153" t="s">
        <v>12</v>
      </c>
      <c r="Q153" t="s">
        <v>4</v>
      </c>
      <c r="R153" t="s">
        <v>4</v>
      </c>
      <c r="S153" t="s">
        <v>4</v>
      </c>
      <c r="T153" t="s">
        <v>4</v>
      </c>
      <c r="U153" t="s">
        <v>4</v>
      </c>
      <c r="V153" t="s">
        <v>4</v>
      </c>
      <c r="W153" t="s">
        <v>4</v>
      </c>
      <c r="X153" t="s">
        <v>4</v>
      </c>
      <c r="Y153" t="s">
        <v>12</v>
      </c>
      <c r="Z153" t="s">
        <v>4</v>
      </c>
      <c r="AA153" t="s">
        <v>12</v>
      </c>
      <c r="AB153" t="s">
        <v>80</v>
      </c>
      <c r="AC153" t="s">
        <v>10668</v>
      </c>
      <c r="AD153" t="s">
        <v>10669</v>
      </c>
      <c r="AE153" t="s">
        <v>474</v>
      </c>
      <c r="AF153" t="s">
        <v>4</v>
      </c>
      <c r="AG153" t="s">
        <v>4</v>
      </c>
      <c r="AH153" t="s">
        <v>10670</v>
      </c>
      <c r="AI153" t="s">
        <v>10662</v>
      </c>
      <c r="AJ153" t="s">
        <v>4</v>
      </c>
      <c r="AK153">
        <v>9373742214</v>
      </c>
      <c r="AL153" t="s">
        <v>10671</v>
      </c>
      <c r="AM153" t="s">
        <v>10672</v>
      </c>
      <c r="AN153" t="s">
        <v>12</v>
      </c>
      <c r="AO153" t="s">
        <v>10599</v>
      </c>
      <c r="AP153" t="s">
        <v>4</v>
      </c>
      <c r="AQ153" t="s">
        <v>5154</v>
      </c>
      <c r="AR153" t="s">
        <v>12</v>
      </c>
      <c r="AS153" t="s">
        <v>12</v>
      </c>
      <c r="AT153" t="s">
        <v>4</v>
      </c>
      <c r="AU153" t="s">
        <v>4</v>
      </c>
      <c r="AV153" t="s">
        <v>4</v>
      </c>
      <c r="AW153" t="s">
        <v>332</v>
      </c>
      <c r="AX153">
        <v>1100</v>
      </c>
      <c r="AY153">
        <v>13700</v>
      </c>
      <c r="AZ153" t="s">
        <v>12</v>
      </c>
      <c r="BA153" t="s">
        <v>12</v>
      </c>
      <c r="BB153" t="s">
        <v>4</v>
      </c>
      <c r="BC153" t="s">
        <v>1239</v>
      </c>
      <c r="BD153" t="s">
        <v>10600</v>
      </c>
      <c r="BE153" t="s">
        <v>4</v>
      </c>
      <c r="BF153" t="s">
        <v>12</v>
      </c>
      <c r="BG153" t="s">
        <v>4</v>
      </c>
      <c r="BH153" t="s">
        <v>12</v>
      </c>
      <c r="BI153" t="s">
        <v>12</v>
      </c>
      <c r="BJ153" t="s">
        <v>10662</v>
      </c>
      <c r="BK153" t="s">
        <v>4</v>
      </c>
      <c r="BL153">
        <v>1</v>
      </c>
      <c r="BM153" t="s">
        <v>12</v>
      </c>
      <c r="BN153">
        <v>14800</v>
      </c>
      <c r="BO153" t="s">
        <v>12</v>
      </c>
      <c r="BP153" t="s">
        <v>12</v>
      </c>
      <c r="BQ153" t="s">
        <v>12</v>
      </c>
      <c r="BR153" t="s">
        <v>4</v>
      </c>
      <c r="BS153" t="s">
        <v>4</v>
      </c>
      <c r="BT153" t="s">
        <v>4</v>
      </c>
      <c r="BU153" t="s">
        <v>12</v>
      </c>
      <c r="BV153" t="s">
        <v>4</v>
      </c>
      <c r="BW153" t="s">
        <v>330</v>
      </c>
      <c r="BX153" t="s">
        <v>4</v>
      </c>
      <c r="BY153" t="s">
        <v>12</v>
      </c>
      <c r="BZ153" t="s">
        <v>12</v>
      </c>
      <c r="CA153" t="s">
        <v>12</v>
      </c>
      <c r="CB153" t="s">
        <v>12</v>
      </c>
      <c r="CC153" t="s">
        <v>12</v>
      </c>
      <c r="CD153" t="str" cm="1">
        <f t="array" aca="1" ref="CD153" ca="1">eConcatenar(A153:CB153,"|")</f>
        <v>3LCn5ujR9TDu4a0i|CAR2021-3211|3|MEMORIAL |TABASCO |CARDENAS |CARDENAS |2021-7-03|14800|X|X|200|1|x|X|x|X|X|X|X|X|X|X|X|x|X|x|GARCIA |BAUTISTA |MARIA DEL CARMEN |CASADA |X|X|CALLE DE LA GLORIA SIN NUMERO |INFONAVIT SANTA RITA |X|9373742214|NANCY ESTELA LOPEZ GARCIA |BENEFICIARIO 2: OSCAR LOPEZ GARCIA |x|RUTA 3 M|X|MIERCOLES |x|x|X|X|X|DOMICILIO |1100|13700|x|x|X|2021-9-15|2021-10-06|X|x|X|x|x|INFONAVIT SANTA RITA |X|1|x|14800|x|x|x|X|X|X|x|X|CARDENAS |X|x|x|x|x</v>
      </c>
    </row>
    <row r="154" spans="1:82" x14ac:dyDescent="0.25">
      <c r="A154" t="s">
        <v>10673</v>
      </c>
      <c r="B154" t="s">
        <v>10674</v>
      </c>
      <c r="C154">
        <v>3</v>
      </c>
      <c r="D154" t="s">
        <v>1</v>
      </c>
      <c r="E154" t="s">
        <v>396</v>
      </c>
      <c r="F154" t="s">
        <v>330</v>
      </c>
      <c r="G154" t="s">
        <v>330</v>
      </c>
      <c r="H154" t="s">
        <v>15926</v>
      </c>
      <c r="I154">
        <v>12900</v>
      </c>
      <c r="J154" t="s">
        <v>4</v>
      </c>
      <c r="K154" s="3" t="s">
        <v>4</v>
      </c>
      <c r="L154">
        <v>200</v>
      </c>
      <c r="M154">
        <v>1</v>
      </c>
      <c r="N154" t="s">
        <v>12</v>
      </c>
      <c r="O154" t="s">
        <v>4</v>
      </c>
      <c r="P154" t="s">
        <v>12</v>
      </c>
      <c r="Q154" t="s">
        <v>4</v>
      </c>
      <c r="R154" t="s">
        <v>4</v>
      </c>
      <c r="S154" t="s">
        <v>4</v>
      </c>
      <c r="T154" t="s">
        <v>4</v>
      </c>
      <c r="U154" t="s">
        <v>4</v>
      </c>
      <c r="V154" t="s">
        <v>4</v>
      </c>
      <c r="W154" t="s">
        <v>4</v>
      </c>
      <c r="X154" t="s">
        <v>4</v>
      </c>
      <c r="Y154" t="s">
        <v>12</v>
      </c>
      <c r="Z154" t="s">
        <v>4</v>
      </c>
      <c r="AA154" t="s">
        <v>12</v>
      </c>
      <c r="AB154" t="s">
        <v>80</v>
      </c>
      <c r="AC154" t="s">
        <v>797</v>
      </c>
      <c r="AD154" t="s">
        <v>10675</v>
      </c>
      <c r="AE154" t="s">
        <v>214</v>
      </c>
      <c r="AF154" t="s">
        <v>4</v>
      </c>
      <c r="AG154" t="s">
        <v>4</v>
      </c>
      <c r="AH154" t="s">
        <v>10676</v>
      </c>
      <c r="AI154" t="s">
        <v>10677</v>
      </c>
      <c r="AJ154" t="s">
        <v>4</v>
      </c>
      <c r="AK154">
        <v>9371062251</v>
      </c>
      <c r="AL154" t="s">
        <v>10678</v>
      </c>
      <c r="AM154" t="s">
        <v>10679</v>
      </c>
      <c r="AN154" t="s">
        <v>12</v>
      </c>
      <c r="AO154" t="s">
        <v>10599</v>
      </c>
      <c r="AP154" t="s">
        <v>4</v>
      </c>
      <c r="AQ154" t="s">
        <v>5154</v>
      </c>
      <c r="AR154" t="s">
        <v>12</v>
      </c>
      <c r="AS154" t="s">
        <v>12</v>
      </c>
      <c r="AT154" t="s">
        <v>4</v>
      </c>
      <c r="AU154" t="s">
        <v>4</v>
      </c>
      <c r="AV154" t="s">
        <v>4</v>
      </c>
      <c r="AW154" t="s">
        <v>332</v>
      </c>
      <c r="AX154">
        <v>4800</v>
      </c>
      <c r="AY154">
        <v>8100</v>
      </c>
      <c r="AZ154" t="s">
        <v>12</v>
      </c>
      <c r="BA154" t="s">
        <v>12</v>
      </c>
      <c r="BB154" t="s">
        <v>4</v>
      </c>
      <c r="BC154" t="s">
        <v>1239</v>
      </c>
      <c r="BD154" t="s">
        <v>10600</v>
      </c>
      <c r="BE154" t="s">
        <v>4</v>
      </c>
      <c r="BF154" t="s">
        <v>12</v>
      </c>
      <c r="BG154" t="s">
        <v>4</v>
      </c>
      <c r="BH154" t="s">
        <v>12</v>
      </c>
      <c r="BI154" t="s">
        <v>12</v>
      </c>
      <c r="BJ154" t="s">
        <v>10677</v>
      </c>
      <c r="BK154" t="s">
        <v>4</v>
      </c>
      <c r="BL154">
        <v>1</v>
      </c>
      <c r="BM154" t="s">
        <v>12</v>
      </c>
      <c r="BN154">
        <v>12900</v>
      </c>
      <c r="BO154" t="s">
        <v>12</v>
      </c>
      <c r="BP154" t="s">
        <v>12</v>
      </c>
      <c r="BQ154" t="s">
        <v>12</v>
      </c>
      <c r="BR154" t="s">
        <v>4</v>
      </c>
      <c r="BS154" t="s">
        <v>4</v>
      </c>
      <c r="BT154" t="s">
        <v>4</v>
      </c>
      <c r="BU154" t="s">
        <v>12</v>
      </c>
      <c r="BV154" t="s">
        <v>4</v>
      </c>
      <c r="BW154" t="s">
        <v>330</v>
      </c>
      <c r="BX154" t="s">
        <v>4</v>
      </c>
      <c r="BY154" t="s">
        <v>12</v>
      </c>
      <c r="BZ154" t="s">
        <v>12</v>
      </c>
      <c r="CA154" t="s">
        <v>12</v>
      </c>
      <c r="CB154" t="s">
        <v>12</v>
      </c>
      <c r="CC154" t="s">
        <v>12</v>
      </c>
      <c r="CD154" t="str" cm="1">
        <f t="array" aca="1" ref="CD154" ca="1">eConcatenar(A154:CB154,"|")</f>
        <v>fCfuKH6EMiVq6UcX|CAR2020-3623|3|IMPERIAL DE LUJO|TABASCO |CARDENAS |CARDENAS |2020-10-02|12900|X|X|200|1|x|X|x|X|X|X|X|X|X|X|X|x|X|x|GARCIA |GONZALEZ |ARSELIO |CASADO |X|X|ANDADOR CAÑERO MANZANA 4 LOTE NUMERO 18|FRACCIONAMIENTO CAÑALES PRIMERA ETAPA LADO NORTE |X|9371062251|GUADALUPE D EÑA CRUZ |BENEFICIARIO 2: YAMILETH GARCIA DE LA CRUZ |x|RUTA 3 M|X|MIERCOLES |x|x|X|X|X|DOMICILIO |4800|8100|x|x|X|2021-9-15|2021-10-06|X|x|X|x|x|FRACCIONAMIENTO CAÑALES PRIMERA ETAPA LADO NORTE |X|1|x|12900|x|x|x|X|X|X|x|X|CARDENAS |X|x|x|x|x</v>
      </c>
    </row>
    <row r="155" spans="1:82" x14ac:dyDescent="0.25">
      <c r="A155" t="s">
        <v>10680</v>
      </c>
      <c r="B155" t="s">
        <v>10681</v>
      </c>
      <c r="C155">
        <v>3</v>
      </c>
      <c r="D155" t="s">
        <v>1</v>
      </c>
      <c r="E155" t="s">
        <v>396</v>
      </c>
      <c r="F155" t="s">
        <v>330</v>
      </c>
      <c r="G155" t="s">
        <v>330</v>
      </c>
      <c r="H155" t="s">
        <v>15881</v>
      </c>
      <c r="I155">
        <v>12900</v>
      </c>
      <c r="J155" t="s">
        <v>4</v>
      </c>
      <c r="K155" s="3" t="s">
        <v>4</v>
      </c>
      <c r="L155">
        <v>100</v>
      </c>
      <c r="M155">
        <v>0</v>
      </c>
      <c r="N155" t="s">
        <v>12</v>
      </c>
      <c r="O155" t="s">
        <v>4</v>
      </c>
      <c r="P155" t="s">
        <v>12</v>
      </c>
      <c r="Q155" t="s">
        <v>4</v>
      </c>
      <c r="R155" t="s">
        <v>4</v>
      </c>
      <c r="S155" t="s">
        <v>4</v>
      </c>
      <c r="T155" t="s">
        <v>4</v>
      </c>
      <c r="U155" t="s">
        <v>4</v>
      </c>
      <c r="V155" t="s">
        <v>4</v>
      </c>
      <c r="W155" t="s">
        <v>4</v>
      </c>
      <c r="X155" t="s">
        <v>4</v>
      </c>
      <c r="Y155" t="s">
        <v>12</v>
      </c>
      <c r="Z155" t="s">
        <v>4</v>
      </c>
      <c r="AA155" t="s">
        <v>12</v>
      </c>
      <c r="AB155" t="s">
        <v>434</v>
      </c>
      <c r="AC155" t="s">
        <v>70</v>
      </c>
      <c r="AD155" t="s">
        <v>5208</v>
      </c>
      <c r="AE155" t="s">
        <v>10682</v>
      </c>
      <c r="AF155" t="s">
        <v>4</v>
      </c>
      <c r="AG155" t="s">
        <v>4</v>
      </c>
      <c r="AH155" t="s">
        <v>10683</v>
      </c>
      <c r="AI155" t="s">
        <v>10684</v>
      </c>
      <c r="AJ155" t="s">
        <v>4</v>
      </c>
      <c r="AK155">
        <v>9371112976</v>
      </c>
      <c r="AL155" t="s">
        <v>10685</v>
      </c>
      <c r="AM155" t="s">
        <v>10686</v>
      </c>
      <c r="AN155" t="s">
        <v>12</v>
      </c>
      <c r="AO155" t="s">
        <v>10599</v>
      </c>
      <c r="AP155" t="s">
        <v>4</v>
      </c>
      <c r="AQ155" t="s">
        <v>5154</v>
      </c>
      <c r="AR155" t="s">
        <v>12</v>
      </c>
      <c r="AS155" t="s">
        <v>12</v>
      </c>
      <c r="AT155" t="s">
        <v>4</v>
      </c>
      <c r="AU155" t="s">
        <v>4</v>
      </c>
      <c r="AV155" t="s">
        <v>4</v>
      </c>
      <c r="AW155" t="s">
        <v>332</v>
      </c>
      <c r="AX155">
        <v>5200</v>
      </c>
      <c r="AY155">
        <v>7700</v>
      </c>
      <c r="AZ155" t="s">
        <v>12</v>
      </c>
      <c r="BA155" t="s">
        <v>12</v>
      </c>
      <c r="BB155" t="s">
        <v>4</v>
      </c>
      <c r="BC155" t="s">
        <v>1239</v>
      </c>
      <c r="BD155" t="s">
        <v>1238</v>
      </c>
      <c r="BE155" t="s">
        <v>4</v>
      </c>
      <c r="BF155" t="s">
        <v>12</v>
      </c>
      <c r="BG155" t="s">
        <v>4</v>
      </c>
      <c r="BH155" t="s">
        <v>12</v>
      </c>
      <c r="BI155" t="s">
        <v>12</v>
      </c>
      <c r="BJ155" t="s">
        <v>10687</v>
      </c>
      <c r="BK155" t="s">
        <v>4</v>
      </c>
      <c r="BL155">
        <v>1</v>
      </c>
      <c r="BM155" t="s">
        <v>12</v>
      </c>
      <c r="BN155">
        <v>12900</v>
      </c>
      <c r="BO155" t="s">
        <v>12</v>
      </c>
      <c r="BP155" t="s">
        <v>12</v>
      </c>
      <c r="BQ155" t="s">
        <v>12</v>
      </c>
      <c r="BR155" t="s">
        <v>4</v>
      </c>
      <c r="BS155" t="s">
        <v>4</v>
      </c>
      <c r="BT155" t="s">
        <v>4</v>
      </c>
      <c r="BU155" t="s">
        <v>12</v>
      </c>
      <c r="BV155" t="s">
        <v>4</v>
      </c>
      <c r="BW155" t="s">
        <v>330</v>
      </c>
      <c r="BX155" t="s">
        <v>4</v>
      </c>
      <c r="BY155" t="s">
        <v>12</v>
      </c>
      <c r="BZ155" t="s">
        <v>12</v>
      </c>
      <c r="CA155" t="s">
        <v>12</v>
      </c>
      <c r="CB155" t="s">
        <v>12</v>
      </c>
      <c r="CC155" t="s">
        <v>12</v>
      </c>
      <c r="CD155" t="str" cm="1">
        <f t="array" aca="1" ref="CD155" ca="1">eConcatenar(A155:CB155,"|")</f>
        <v>xYChRgaxdaVDcEEq|CAR2020-3740|3|IMPERIAL DE LUJO|TABASCO |CARDENAS |CARDENAS |2020-9-29|12900|X|X|100|0|x|X|x|X|X|X|X|X|X|X|X|x|X|x|VAZQUEZ |MENDEZ |JUANA |DIVORCIADA |X|X|ANDADOR LA ZAFRA |FRACCIONAMIENTO CAÑALES PRIMERA ETAPA  |X|9371112976|DANIELA HERNANDEZ VAZQUEZ |BENEFICIARIO 2: DANIEL ANTONIO HERNANDEZ VAZQUEZ |x|RUTA 3 M|X|MIERCOLES |x|x|X|X|X|DOMICILIO |5200|7700|x|x|X|2021-9-15|2021-9-22|X|x|X|x|x|FRACCIONAMIENTO CAÑALES PRIMERA ETAPA   |X|1|x|12900|x|x|x|X|X|X|x|X|CARDENAS |X|x|x|x|x</v>
      </c>
    </row>
    <row r="156" spans="1:82" x14ac:dyDescent="0.25">
      <c r="A156" t="s">
        <v>10688</v>
      </c>
      <c r="B156" t="s">
        <v>10689</v>
      </c>
      <c r="C156">
        <v>3</v>
      </c>
      <c r="D156" t="s">
        <v>1</v>
      </c>
      <c r="E156" t="s">
        <v>396</v>
      </c>
      <c r="F156" t="s">
        <v>330</v>
      </c>
      <c r="G156" t="s">
        <v>330</v>
      </c>
      <c r="H156" t="s">
        <v>15917</v>
      </c>
      <c r="I156">
        <v>12900</v>
      </c>
      <c r="J156" t="s">
        <v>4</v>
      </c>
      <c r="K156" s="3" t="s">
        <v>4</v>
      </c>
      <c r="L156">
        <v>200</v>
      </c>
      <c r="M156">
        <v>1</v>
      </c>
      <c r="N156" t="s">
        <v>12</v>
      </c>
      <c r="O156" t="s">
        <v>4</v>
      </c>
      <c r="P156" t="s">
        <v>12</v>
      </c>
      <c r="Q156" t="s">
        <v>4</v>
      </c>
      <c r="R156" t="s">
        <v>4</v>
      </c>
      <c r="S156" t="s">
        <v>4</v>
      </c>
      <c r="T156" t="s">
        <v>4</v>
      </c>
      <c r="U156" t="s">
        <v>4</v>
      </c>
      <c r="V156" t="s">
        <v>4</v>
      </c>
      <c r="W156" t="s">
        <v>4</v>
      </c>
      <c r="X156" t="s">
        <v>4</v>
      </c>
      <c r="Y156" t="s">
        <v>12</v>
      </c>
      <c r="Z156" t="s">
        <v>4</v>
      </c>
      <c r="AA156" t="s">
        <v>12</v>
      </c>
      <c r="AB156" t="s">
        <v>10690</v>
      </c>
      <c r="AC156" t="s">
        <v>118</v>
      </c>
      <c r="AD156" t="s">
        <v>10691</v>
      </c>
      <c r="AE156" t="s">
        <v>214</v>
      </c>
      <c r="AF156" s="1" t="s">
        <v>4</v>
      </c>
      <c r="AG156" t="s">
        <v>4</v>
      </c>
      <c r="AH156" t="s">
        <v>10692</v>
      </c>
      <c r="AI156" t="s">
        <v>10693</v>
      </c>
      <c r="AJ156" t="s">
        <v>4</v>
      </c>
      <c r="AK156">
        <v>9372702910</v>
      </c>
      <c r="AL156" t="s">
        <v>10694</v>
      </c>
      <c r="AM156" t="s">
        <v>10695</v>
      </c>
      <c r="AN156" t="s">
        <v>12</v>
      </c>
      <c r="AO156" t="s">
        <v>10599</v>
      </c>
      <c r="AP156" t="s">
        <v>4</v>
      </c>
      <c r="AQ156" t="s">
        <v>5154</v>
      </c>
      <c r="AR156" t="s">
        <v>12</v>
      </c>
      <c r="AS156" t="s">
        <v>12</v>
      </c>
      <c r="AT156" t="s">
        <v>4</v>
      </c>
      <c r="AU156" t="s">
        <v>4</v>
      </c>
      <c r="AV156" t="s">
        <v>4</v>
      </c>
      <c r="AW156" t="s">
        <v>332</v>
      </c>
      <c r="AX156">
        <v>4400</v>
      </c>
      <c r="AY156">
        <v>8500</v>
      </c>
      <c r="AZ156" t="s">
        <v>12</v>
      </c>
      <c r="BA156" t="s">
        <v>12</v>
      </c>
      <c r="BB156" t="s">
        <v>4</v>
      </c>
      <c r="BC156" t="s">
        <v>1239</v>
      </c>
      <c r="BD156" t="s">
        <v>10600</v>
      </c>
      <c r="BE156" t="s">
        <v>4</v>
      </c>
      <c r="BF156" t="s">
        <v>12</v>
      </c>
      <c r="BG156" t="s">
        <v>4</v>
      </c>
      <c r="BH156" t="s">
        <v>12</v>
      </c>
      <c r="BI156" t="s">
        <v>12</v>
      </c>
      <c r="BJ156" t="s">
        <v>10693</v>
      </c>
      <c r="BK156" t="s">
        <v>4</v>
      </c>
      <c r="BL156">
        <v>1</v>
      </c>
      <c r="BM156" t="s">
        <v>12</v>
      </c>
      <c r="BN156">
        <v>12900</v>
      </c>
      <c r="BO156" t="s">
        <v>12</v>
      </c>
      <c r="BP156" t="s">
        <v>12</v>
      </c>
      <c r="BQ156" t="s">
        <v>12</v>
      </c>
      <c r="BR156" t="s">
        <v>4</v>
      </c>
      <c r="BS156" t="s">
        <v>4</v>
      </c>
      <c r="BT156" t="s">
        <v>4</v>
      </c>
      <c r="BU156" t="s">
        <v>12</v>
      </c>
      <c r="BV156" t="s">
        <v>4</v>
      </c>
      <c r="BW156" t="s">
        <v>330</v>
      </c>
      <c r="BX156" t="s">
        <v>4</v>
      </c>
      <c r="BY156" t="s">
        <v>12</v>
      </c>
      <c r="BZ156" t="s">
        <v>12</v>
      </c>
      <c r="CA156" t="s">
        <v>12</v>
      </c>
      <c r="CB156" t="s">
        <v>12</v>
      </c>
      <c r="CC156" t="s">
        <v>12</v>
      </c>
      <c r="CD156" t="str" cm="1">
        <f t="array" aca="1" ref="CD156" ca="1">eConcatenar(A156:CB156,"|")</f>
        <v>KCs82GBP1DSQQf3v|CAR2020-3684|3|IMPERIAL DE LUJO|TABASCO |CARDENAS |CARDENAS |2020-10-06|12900|X|X|200|1|x|X|x|X|X|X|X|X|X|X|X|x|X|x|GARDUZA |VELAZQUEZ |VINICIO |CASADO |X|X|CALLE AVENIDA CAÑAVERALES MANZANA 7 LOTE 45|FRACCIONAMIENTO CAÑALES PRIMERA ETAPA |X|9372702910|ROSA IRMA PEREZ VENTURA |BENEFICIARIO 2: DIEGO ELIAS GARDUZA PEREZ |x|RUTA 3 M|X|MIERCOLES |x|x|X|X|X|DOMICILIO |4400|8500|x|x|X|2021-9-15|2021-10-06|X|x|X|x|x|FRACCIONAMIENTO CAÑALES PRIMERA ETAPA |X|1|x|12900|x|x|x|X|X|X|x|X|CARDENAS |X|x|x|x|x</v>
      </c>
    </row>
    <row r="157" spans="1:82" x14ac:dyDescent="0.25">
      <c r="A157" t="s">
        <v>10696</v>
      </c>
      <c r="B157" t="s">
        <v>10697</v>
      </c>
      <c r="C157">
        <v>3</v>
      </c>
      <c r="D157" t="s">
        <v>413</v>
      </c>
      <c r="E157" t="s">
        <v>396</v>
      </c>
      <c r="F157" t="s">
        <v>330</v>
      </c>
      <c r="G157" t="s">
        <v>330</v>
      </c>
      <c r="H157" t="s">
        <v>10600</v>
      </c>
      <c r="I157">
        <v>14800</v>
      </c>
      <c r="J157" t="s">
        <v>4</v>
      </c>
      <c r="K157" s="3" t="s">
        <v>4</v>
      </c>
      <c r="L157">
        <v>100</v>
      </c>
      <c r="M157">
        <v>0</v>
      </c>
      <c r="N157" t="s">
        <v>12</v>
      </c>
      <c r="O157" t="s">
        <v>4</v>
      </c>
      <c r="P157" t="s">
        <v>12</v>
      </c>
      <c r="Q157" t="s">
        <v>4</v>
      </c>
      <c r="R157" t="s">
        <v>4</v>
      </c>
      <c r="S157" t="s">
        <v>4</v>
      </c>
      <c r="T157" t="s">
        <v>4</v>
      </c>
      <c r="U157" t="s">
        <v>4</v>
      </c>
      <c r="V157" t="s">
        <v>4</v>
      </c>
      <c r="W157" t="s">
        <v>4</v>
      </c>
      <c r="X157" t="s">
        <v>4</v>
      </c>
      <c r="Y157" t="s">
        <v>12</v>
      </c>
      <c r="Z157" t="s">
        <v>4</v>
      </c>
      <c r="AA157" t="s">
        <v>12</v>
      </c>
      <c r="AB157" t="s">
        <v>22</v>
      </c>
      <c r="AC157" t="s">
        <v>342</v>
      </c>
      <c r="AD157" t="s">
        <v>5011</v>
      </c>
      <c r="AE157" t="s">
        <v>214</v>
      </c>
      <c r="AF157" t="s">
        <v>4</v>
      </c>
      <c r="AG157" t="s">
        <v>4</v>
      </c>
      <c r="AH157" t="s">
        <v>10698</v>
      </c>
      <c r="AI157" t="s">
        <v>10693</v>
      </c>
      <c r="AJ157" t="s">
        <v>4</v>
      </c>
      <c r="AK157">
        <v>9371054847</v>
      </c>
      <c r="AL157" t="s">
        <v>10699</v>
      </c>
      <c r="AM157" t="s">
        <v>10700</v>
      </c>
      <c r="AN157" t="s">
        <v>12</v>
      </c>
      <c r="AO157" t="s">
        <v>10599</v>
      </c>
      <c r="AP157" t="s">
        <v>4</v>
      </c>
      <c r="AQ157" t="s">
        <v>5154</v>
      </c>
      <c r="AR157" t="s">
        <v>12</v>
      </c>
      <c r="AS157" t="s">
        <v>12</v>
      </c>
      <c r="AT157" t="s">
        <v>4</v>
      </c>
      <c r="AU157" t="s">
        <v>4</v>
      </c>
      <c r="AV157" t="s">
        <v>4</v>
      </c>
      <c r="AW157" t="s">
        <v>332</v>
      </c>
      <c r="AX157">
        <v>1750</v>
      </c>
      <c r="AY157">
        <v>13050</v>
      </c>
      <c r="AZ157" t="s">
        <v>12</v>
      </c>
      <c r="BA157" t="s">
        <v>12</v>
      </c>
      <c r="BB157" t="s">
        <v>4</v>
      </c>
      <c r="BC157" t="s">
        <v>1239</v>
      </c>
      <c r="BD157" t="s">
        <v>1238</v>
      </c>
      <c r="BE157" t="s">
        <v>4</v>
      </c>
      <c r="BF157" t="s">
        <v>12</v>
      </c>
      <c r="BG157" t="s">
        <v>4</v>
      </c>
      <c r="BH157" t="s">
        <v>12</v>
      </c>
      <c r="BI157" t="s">
        <v>12</v>
      </c>
      <c r="BJ157" t="s">
        <v>10693</v>
      </c>
      <c r="BK157" t="s">
        <v>4</v>
      </c>
      <c r="BL157">
        <v>1</v>
      </c>
      <c r="BM157" t="s">
        <v>12</v>
      </c>
      <c r="BN157">
        <v>14800</v>
      </c>
      <c r="BO157" t="s">
        <v>12</v>
      </c>
      <c r="BP157" t="s">
        <v>12</v>
      </c>
      <c r="BQ157" t="s">
        <v>12</v>
      </c>
      <c r="BR157" t="s">
        <v>4</v>
      </c>
      <c r="BS157" t="s">
        <v>4</v>
      </c>
      <c r="BT157" t="s">
        <v>4</v>
      </c>
      <c r="BU157" t="s">
        <v>12</v>
      </c>
      <c r="BV157" t="s">
        <v>4</v>
      </c>
      <c r="BW157" t="s">
        <v>330</v>
      </c>
      <c r="BX157" t="s">
        <v>4</v>
      </c>
      <c r="BY157" t="s">
        <v>12</v>
      </c>
      <c r="BZ157" t="s">
        <v>12</v>
      </c>
      <c r="CA157" t="s">
        <v>12</v>
      </c>
      <c r="CB157" t="s">
        <v>12</v>
      </c>
      <c r="CC157" t="s">
        <v>12</v>
      </c>
      <c r="CD157" t="str" cm="1">
        <f t="array" aca="1" ref="CD157" ca="1">eConcatenar(A157:CB157,"|")</f>
        <v>vU2e3ZQn1HEOulM4|CAR2021-1826|3|MEMORIAL |TABASCO |CARDENAS |CARDENAS |2021-10-06|14800|X|X|100|0|x|X|x|X|X|X|X|X|X|X|X|x|X|x|JIMENEZ |LOPEZ |MANUEL |CASADO |X|X|CALLE AVENIDA CAÑAVERALES MANZANA 7 LOTE 27|FRACCIONAMIENTO CAÑALES PRIMERA ETAPA |X|9371054847|ANA LAURA JIMENEZ SANCHEZ |BENEFICIARIO 2: DORA MARIA SANCHEZ RODRIGUEZ |x|RUTA 3 M|X|MIERCOLES |x|x|X|X|X|DOMICILIO |1750|13050|x|x|X|2021-9-15|2021-9-22|X|x|X|x|x|FRACCIONAMIENTO CAÑALES PRIMERA ETAPA |X|1|x|14800|x|x|x|X|X|X|x|X|CARDENAS |X|x|x|x|x</v>
      </c>
    </row>
    <row r="158" spans="1:82" x14ac:dyDescent="0.25">
      <c r="A158" t="s">
        <v>10701</v>
      </c>
      <c r="B158" t="s">
        <v>10702</v>
      </c>
      <c r="C158">
        <v>3</v>
      </c>
      <c r="D158" t="s">
        <v>4958</v>
      </c>
      <c r="E158" t="s">
        <v>396</v>
      </c>
      <c r="F158" t="s">
        <v>330</v>
      </c>
      <c r="G158" t="s">
        <v>330</v>
      </c>
      <c r="H158" t="s">
        <v>15936</v>
      </c>
      <c r="I158">
        <v>19800</v>
      </c>
      <c r="J158" t="s">
        <v>4</v>
      </c>
      <c r="K158" s="3" t="s">
        <v>4</v>
      </c>
      <c r="L158">
        <v>100</v>
      </c>
      <c r="M158">
        <v>0</v>
      </c>
      <c r="N158" t="s">
        <v>12</v>
      </c>
      <c r="O158" t="s">
        <v>4</v>
      </c>
      <c r="P158" t="s">
        <v>12</v>
      </c>
      <c r="Q158" t="s">
        <v>4</v>
      </c>
      <c r="R158" t="s">
        <v>4</v>
      </c>
      <c r="S158" t="s">
        <v>4</v>
      </c>
      <c r="T158" t="s">
        <v>4</v>
      </c>
      <c r="U158" t="s">
        <v>4</v>
      </c>
      <c r="V158" t="s">
        <v>4</v>
      </c>
      <c r="W158" t="s">
        <v>4</v>
      </c>
      <c r="X158" t="s">
        <v>4</v>
      </c>
      <c r="Y158" t="s">
        <v>12</v>
      </c>
      <c r="Z158" t="s">
        <v>4</v>
      </c>
      <c r="AA158" t="s">
        <v>12</v>
      </c>
      <c r="AB158" t="s">
        <v>10703</v>
      </c>
      <c r="AC158" t="s">
        <v>10704</v>
      </c>
      <c r="AD158" t="s">
        <v>10705</v>
      </c>
      <c r="AE158" t="s">
        <v>479</v>
      </c>
      <c r="AF158" t="s">
        <v>4</v>
      </c>
      <c r="AG158" t="s">
        <v>4</v>
      </c>
      <c r="AH158" t="s">
        <v>10706</v>
      </c>
      <c r="AI158" t="s">
        <v>10707</v>
      </c>
      <c r="AJ158" t="s">
        <v>10708</v>
      </c>
      <c r="AK158">
        <v>9371290337</v>
      </c>
      <c r="AL158" t="s">
        <v>10709</v>
      </c>
      <c r="AM158" t="s">
        <v>10710</v>
      </c>
      <c r="AN158" t="s">
        <v>12</v>
      </c>
      <c r="AO158" t="s">
        <v>10599</v>
      </c>
      <c r="AP158" t="s">
        <v>4</v>
      </c>
      <c r="AQ158" t="s">
        <v>5154</v>
      </c>
      <c r="AR158" t="s">
        <v>12</v>
      </c>
      <c r="AS158" t="s">
        <v>12</v>
      </c>
      <c r="AT158" t="s">
        <v>4</v>
      </c>
      <c r="AU158" t="s">
        <v>4</v>
      </c>
      <c r="AV158" t="s">
        <v>4</v>
      </c>
      <c r="AW158" t="s">
        <v>332</v>
      </c>
      <c r="AX158">
        <v>10600</v>
      </c>
      <c r="AY158">
        <v>9200</v>
      </c>
      <c r="AZ158" t="s">
        <v>12</v>
      </c>
      <c r="BA158" t="s">
        <v>12</v>
      </c>
      <c r="BB158" t="s">
        <v>4</v>
      </c>
      <c r="BC158" t="s">
        <v>1239</v>
      </c>
      <c r="BD158" t="s">
        <v>1238</v>
      </c>
      <c r="BE158" t="s">
        <v>4</v>
      </c>
      <c r="BF158" t="s">
        <v>12</v>
      </c>
      <c r="BG158" t="s">
        <v>4</v>
      </c>
      <c r="BH158" t="s">
        <v>12</v>
      </c>
      <c r="BI158" t="s">
        <v>12</v>
      </c>
      <c r="BJ158" t="s">
        <v>10707</v>
      </c>
      <c r="BK158" t="s">
        <v>4</v>
      </c>
      <c r="BL158">
        <v>1</v>
      </c>
      <c r="BM158" t="s">
        <v>12</v>
      </c>
      <c r="BN158">
        <v>19800</v>
      </c>
      <c r="BO158" t="s">
        <v>12</v>
      </c>
      <c r="BP158" t="s">
        <v>12</v>
      </c>
      <c r="BQ158" t="s">
        <v>12</v>
      </c>
      <c r="BR158" t="s">
        <v>4</v>
      </c>
      <c r="BS158" t="s">
        <v>4</v>
      </c>
      <c r="BT158" t="s">
        <v>4</v>
      </c>
      <c r="BU158" t="s">
        <v>12</v>
      </c>
      <c r="BV158" t="s">
        <v>4</v>
      </c>
      <c r="BW158" t="s">
        <v>330</v>
      </c>
      <c r="BX158" t="s">
        <v>4</v>
      </c>
      <c r="BY158" t="s">
        <v>12</v>
      </c>
      <c r="BZ158" t="s">
        <v>12</v>
      </c>
      <c r="CA158" t="s">
        <v>12</v>
      </c>
      <c r="CB158" t="s">
        <v>12</v>
      </c>
      <c r="CC158" t="s">
        <v>12</v>
      </c>
      <c r="CD158" t="str" cm="1">
        <f t="array" aca="1" ref="CD158" ca="1">eConcatenar(A158:CB158,"|")</f>
        <v>tmoRMKGsE3JNwh5r|CAR2020-3088|3|ZAFIRO |TABASCO |CARDENAS |CARDENAS |2020-9-12|19800|X|X|100|0|x|X|x|X|X|X|X|X|X|X|X|x|X|x|GUZMAN |MORALES |ALBINO |UNION LIBRE |X|X|CALLE AVENIDA CAÑAVERALES  |CAÑALES TERCERA ETAPA LADO NORTE |CALLE 9 Y CALLE 10|9371290337|ANTONIO GUZMAN MORALES |BENEFICIARIO 2: MARIA DEL ROSARIO IZQUIERDO PEREZ |x|RUTA 3 M|X|MIERCOLES |x|x|X|X|X|DOMICILIO |10600|9200|x|x|X|2021-9-15|2021-9-22|X|x|X|x|x|CAÑALES TERCERA ETAPA LADO NORTE |X|1|x|19800|x|x|x|X|X|X|x|X|CARDENAS |X|x|x|x|x</v>
      </c>
    </row>
    <row r="159" spans="1:82" x14ac:dyDescent="0.25">
      <c r="A159" t="s">
        <v>10711</v>
      </c>
      <c r="B159" t="s">
        <v>10712</v>
      </c>
      <c r="C159">
        <v>3</v>
      </c>
      <c r="D159" t="s">
        <v>1</v>
      </c>
      <c r="E159" t="s">
        <v>396</v>
      </c>
      <c r="F159" t="s">
        <v>330</v>
      </c>
      <c r="G159" t="s">
        <v>330</v>
      </c>
      <c r="H159" t="s">
        <v>15937</v>
      </c>
      <c r="I159">
        <v>12900</v>
      </c>
      <c r="J159" t="s">
        <v>4</v>
      </c>
      <c r="K159" s="3" t="s">
        <v>4</v>
      </c>
      <c r="L159">
        <v>100</v>
      </c>
      <c r="M159">
        <v>0</v>
      </c>
      <c r="N159" t="s">
        <v>12</v>
      </c>
      <c r="O159" t="s">
        <v>4</v>
      </c>
      <c r="P159" t="s">
        <v>12</v>
      </c>
      <c r="Q159" t="s">
        <v>4</v>
      </c>
      <c r="R159" t="s">
        <v>4</v>
      </c>
      <c r="S159" t="s">
        <v>4</v>
      </c>
      <c r="T159" t="s">
        <v>4</v>
      </c>
      <c r="U159" t="s">
        <v>4</v>
      </c>
      <c r="V159" t="s">
        <v>4</v>
      </c>
      <c r="W159" t="s">
        <v>4</v>
      </c>
      <c r="X159" t="s">
        <v>4</v>
      </c>
      <c r="Y159" t="s">
        <v>12</v>
      </c>
      <c r="Z159" t="s">
        <v>4</v>
      </c>
      <c r="AA159" t="s">
        <v>12</v>
      </c>
      <c r="AB159" t="s">
        <v>10713</v>
      </c>
      <c r="AC159" t="s">
        <v>342</v>
      </c>
      <c r="AD159" t="s">
        <v>10714</v>
      </c>
      <c r="AE159" t="s">
        <v>479</v>
      </c>
      <c r="AF159" t="s">
        <v>4</v>
      </c>
      <c r="AG159" t="s">
        <v>4</v>
      </c>
      <c r="AH159" t="s">
        <v>10715</v>
      </c>
      <c r="AI159" t="s">
        <v>10707</v>
      </c>
      <c r="AJ159" t="s">
        <v>4</v>
      </c>
      <c r="AK159">
        <v>9371426276</v>
      </c>
      <c r="AL159" t="s">
        <v>10716</v>
      </c>
      <c r="AM159" t="s">
        <v>10717</v>
      </c>
      <c r="AN159" t="s">
        <v>12</v>
      </c>
      <c r="AO159" t="s">
        <v>10599</v>
      </c>
      <c r="AP159" t="s">
        <v>4</v>
      </c>
      <c r="AQ159" t="s">
        <v>5154</v>
      </c>
      <c r="AR159" t="s">
        <v>12</v>
      </c>
      <c r="AS159" t="s">
        <v>12</v>
      </c>
      <c r="AT159" t="s">
        <v>4</v>
      </c>
      <c r="AU159" t="s">
        <v>4</v>
      </c>
      <c r="AV159" t="s">
        <v>4</v>
      </c>
      <c r="AW159" t="s">
        <v>332</v>
      </c>
      <c r="AX159">
        <v>4300</v>
      </c>
      <c r="AY159">
        <v>8600</v>
      </c>
      <c r="AZ159" t="s">
        <v>12</v>
      </c>
      <c r="BA159" t="s">
        <v>12</v>
      </c>
      <c r="BB159" t="s">
        <v>4</v>
      </c>
      <c r="BC159" t="s">
        <v>1239</v>
      </c>
      <c r="BD159" t="s">
        <v>1238</v>
      </c>
      <c r="BE159" t="s">
        <v>4</v>
      </c>
      <c r="BF159" t="s">
        <v>12</v>
      </c>
      <c r="BG159" t="s">
        <v>4</v>
      </c>
      <c r="BH159" t="s">
        <v>12</v>
      </c>
      <c r="BI159" t="s">
        <v>12</v>
      </c>
      <c r="BJ159" t="s">
        <v>10707</v>
      </c>
      <c r="BK159" t="s">
        <v>4</v>
      </c>
      <c r="BL159">
        <v>1</v>
      </c>
      <c r="BM159" t="s">
        <v>12</v>
      </c>
      <c r="BN159">
        <v>12900</v>
      </c>
      <c r="BO159" t="s">
        <v>12</v>
      </c>
      <c r="BP159" t="s">
        <v>12</v>
      </c>
      <c r="BQ159" t="s">
        <v>12</v>
      </c>
      <c r="BR159" t="s">
        <v>4</v>
      </c>
      <c r="BS159" t="s">
        <v>4</v>
      </c>
      <c r="BT159" t="s">
        <v>4</v>
      </c>
      <c r="BU159" t="s">
        <v>12</v>
      </c>
      <c r="BV159" t="s">
        <v>4</v>
      </c>
      <c r="BW159" t="s">
        <v>330</v>
      </c>
      <c r="BX159" t="s">
        <v>4</v>
      </c>
      <c r="BY159" t="s">
        <v>12</v>
      </c>
      <c r="BZ159" t="s">
        <v>12</v>
      </c>
      <c r="CA159" t="s">
        <v>12</v>
      </c>
      <c r="CB159" t="s">
        <v>12</v>
      </c>
      <c r="CC159" t="s">
        <v>12</v>
      </c>
      <c r="CD159" t="str" cm="1">
        <f t="array" aca="1" ref="CD159" ca="1">eConcatenar(A159:CB159,"|")</f>
        <v>2CM9ZDDwTUilm4f1|CAR2020-3673|3|IMPERIAL DE LUJO|TABASCO |CARDENAS |CARDENAS |2020-10-05|12900|X|X|100|0|x|X|x|X|X|X|X|X|X|X|X|x|X|x|CAMACHO |LOPEZ |GUADALUPE DEL CARMEN |UNION LIBRE |X|X|CALLE 5 NUMERO 611|CAÑALES TERCERA ETAPA LADO NORTE |X|9371426276|JOSE DANIEL PAZ VICENTE|BENEFICIARIO 2: NORMA LOPEZ SANCHEZ|x|RUTA 3 M|X|MIERCOLES |x|x|X|X|X|DOMICILIO |4300|8600|x|x|X|2021-9-15|2021-9-22|X|x|X|x|x|CAÑALES TERCERA ETAPA LADO NORTE |X|1|x|12900|x|x|x|X|X|X|x|X|CARDENAS |X|x|x|x|x</v>
      </c>
    </row>
    <row r="160" spans="1:82" x14ac:dyDescent="0.25">
      <c r="A160" t="s">
        <v>10718</v>
      </c>
      <c r="B160" t="s">
        <v>10719</v>
      </c>
      <c r="C160">
        <v>3</v>
      </c>
      <c r="D160" t="s">
        <v>1</v>
      </c>
      <c r="E160" t="s">
        <v>396</v>
      </c>
      <c r="F160" t="s">
        <v>330</v>
      </c>
      <c r="G160" t="s">
        <v>330</v>
      </c>
      <c r="H160" t="s">
        <v>15892</v>
      </c>
      <c r="I160">
        <v>12900</v>
      </c>
      <c r="J160" t="s">
        <v>4</v>
      </c>
      <c r="K160" s="3" t="s">
        <v>4</v>
      </c>
      <c r="L160">
        <v>200</v>
      </c>
      <c r="M160">
        <v>1</v>
      </c>
      <c r="N160" t="s">
        <v>12</v>
      </c>
      <c r="O160" t="s">
        <v>4</v>
      </c>
      <c r="P160" t="s">
        <v>12</v>
      </c>
      <c r="Q160" t="s">
        <v>4</v>
      </c>
      <c r="R160" t="s">
        <v>4</v>
      </c>
      <c r="S160" t="s">
        <v>4</v>
      </c>
      <c r="T160" t="s">
        <v>4</v>
      </c>
      <c r="U160" t="s">
        <v>4</v>
      </c>
      <c r="V160" t="s">
        <v>4</v>
      </c>
      <c r="W160" t="s">
        <v>4</v>
      </c>
      <c r="X160" t="s">
        <v>4</v>
      </c>
      <c r="Y160" t="s">
        <v>12</v>
      </c>
      <c r="Z160" t="s">
        <v>4</v>
      </c>
      <c r="AA160" t="s">
        <v>12</v>
      </c>
      <c r="AB160" t="s">
        <v>80</v>
      </c>
      <c r="AC160" t="s">
        <v>5102</v>
      </c>
      <c r="AD160" t="s">
        <v>5206</v>
      </c>
      <c r="AE160" t="s">
        <v>4961</v>
      </c>
      <c r="AF160" t="s">
        <v>4</v>
      </c>
      <c r="AG160" t="s">
        <v>4</v>
      </c>
      <c r="AH160" t="s">
        <v>10720</v>
      </c>
      <c r="AI160" t="s">
        <v>10707</v>
      </c>
      <c r="AJ160" t="s">
        <v>4</v>
      </c>
      <c r="AK160">
        <v>9371647282</v>
      </c>
      <c r="AL160" t="s">
        <v>10721</v>
      </c>
      <c r="AM160" t="s">
        <v>10722</v>
      </c>
      <c r="AN160" t="s">
        <v>12</v>
      </c>
      <c r="AO160" t="s">
        <v>10599</v>
      </c>
      <c r="AP160" t="s">
        <v>4</v>
      </c>
      <c r="AQ160" t="s">
        <v>5154</v>
      </c>
      <c r="AR160" t="s">
        <v>12</v>
      </c>
      <c r="AS160" t="s">
        <v>12</v>
      </c>
      <c r="AT160" t="s">
        <v>4</v>
      </c>
      <c r="AU160" t="s">
        <v>4</v>
      </c>
      <c r="AV160" t="s">
        <v>4</v>
      </c>
      <c r="AW160" t="s">
        <v>332</v>
      </c>
      <c r="AX160">
        <v>3400</v>
      </c>
      <c r="AY160">
        <v>9500</v>
      </c>
      <c r="AZ160" t="s">
        <v>12</v>
      </c>
      <c r="BA160" t="s">
        <v>12</v>
      </c>
      <c r="BB160" t="s">
        <v>4</v>
      </c>
      <c r="BC160" t="s">
        <v>1239</v>
      </c>
      <c r="BD160" t="s">
        <v>10600</v>
      </c>
      <c r="BE160" t="s">
        <v>4</v>
      </c>
      <c r="BF160" t="s">
        <v>12</v>
      </c>
      <c r="BG160" t="s">
        <v>4</v>
      </c>
      <c r="BH160" t="s">
        <v>12</v>
      </c>
      <c r="BI160" t="s">
        <v>12</v>
      </c>
      <c r="BJ160" t="s">
        <v>10707</v>
      </c>
      <c r="BK160" t="s">
        <v>4</v>
      </c>
      <c r="BL160">
        <v>1</v>
      </c>
      <c r="BM160" t="s">
        <v>12</v>
      </c>
      <c r="BN160">
        <v>12900</v>
      </c>
      <c r="BO160" t="s">
        <v>12</v>
      </c>
      <c r="BP160" t="s">
        <v>12</v>
      </c>
      <c r="BQ160" t="s">
        <v>12</v>
      </c>
      <c r="BR160" t="s">
        <v>4</v>
      </c>
      <c r="BS160" t="s">
        <v>4</v>
      </c>
      <c r="BT160" t="s">
        <v>4</v>
      </c>
      <c r="BU160" t="s">
        <v>12</v>
      </c>
      <c r="BV160" t="s">
        <v>4</v>
      </c>
      <c r="BW160" t="s">
        <v>330</v>
      </c>
      <c r="BX160" t="s">
        <v>4</v>
      </c>
      <c r="BY160" t="s">
        <v>12</v>
      </c>
      <c r="BZ160" t="s">
        <v>12</v>
      </c>
      <c r="CA160" t="s">
        <v>12</v>
      </c>
      <c r="CB160" t="s">
        <v>12</v>
      </c>
      <c r="CC160" t="s">
        <v>12</v>
      </c>
      <c r="CD160" t="str" cm="1">
        <f t="array" aca="1" ref="CD160" ca="1">eConcatenar(A160:CB160,"|")</f>
        <v>tE3T8Am6WU6Gj9ko|CAR2020-4406|3|IMPERIAL DE LUJO|TABASCO |CARDENAS |CARDENAS |2020-10-27|12900|X|X|200|1|x|X|x|X|X|X|X|X|X|X|X|x|X|x|GARCIA |RAMIREZ |ESMERALDA |SOLTERA |X|X|CALLE 6 NUMERO 695|CAÑALES TERCERA ETAPA LADO NORTE |X|9371647282|MIGUEL ANGEL GONZALEZ LOPEZ |BENEFICIARIO 2: KARINA JIMENEZ |x|RUTA 3 M|X|MIERCOLES |x|x|X|X|X|DOMICILIO |3400|9500|x|x|X|2021-9-15|2021-10-06|X|x|X|x|x|CAÑALES TERCERA ETAPA LADO NORTE |X|1|x|12900|x|x|x|X|X|X|x|X|CARDENAS |X|x|x|x|x</v>
      </c>
    </row>
    <row r="161" spans="1:82" x14ac:dyDescent="0.25">
      <c r="A161" t="s">
        <v>10723</v>
      </c>
      <c r="B161" t="s">
        <v>10724</v>
      </c>
      <c r="C161">
        <v>3</v>
      </c>
      <c r="D161" t="s">
        <v>1</v>
      </c>
      <c r="E161" t="s">
        <v>396</v>
      </c>
      <c r="F161" t="s">
        <v>330</v>
      </c>
      <c r="G161" t="s">
        <v>330</v>
      </c>
      <c r="H161" t="s">
        <v>15894</v>
      </c>
      <c r="I161">
        <v>12900</v>
      </c>
      <c r="J161" t="s">
        <v>4</v>
      </c>
      <c r="K161" s="3" t="s">
        <v>4</v>
      </c>
      <c r="L161">
        <v>100</v>
      </c>
      <c r="M161">
        <v>0</v>
      </c>
      <c r="N161" t="s">
        <v>12</v>
      </c>
      <c r="O161" t="s">
        <v>4</v>
      </c>
      <c r="P161" t="s">
        <v>12</v>
      </c>
      <c r="Q161" t="s">
        <v>4</v>
      </c>
      <c r="R161" t="s">
        <v>4</v>
      </c>
      <c r="S161" t="s">
        <v>4</v>
      </c>
      <c r="T161" t="s">
        <v>4</v>
      </c>
      <c r="U161" t="s">
        <v>4</v>
      </c>
      <c r="V161" t="s">
        <v>4</v>
      </c>
      <c r="W161" t="s">
        <v>4</v>
      </c>
      <c r="X161" t="s">
        <v>4</v>
      </c>
      <c r="Y161" t="s">
        <v>12</v>
      </c>
      <c r="Z161" t="s">
        <v>4</v>
      </c>
      <c r="AA161" t="s">
        <v>12</v>
      </c>
      <c r="AB161" t="s">
        <v>10725</v>
      </c>
      <c r="AC161" t="s">
        <v>70</v>
      </c>
      <c r="AD161" t="s">
        <v>5213</v>
      </c>
      <c r="AE161" t="s">
        <v>479</v>
      </c>
      <c r="AF161" t="s">
        <v>4</v>
      </c>
      <c r="AG161" t="s">
        <v>4</v>
      </c>
      <c r="AH161" t="s">
        <v>10726</v>
      </c>
      <c r="AI161" t="s">
        <v>10707</v>
      </c>
      <c r="AJ161" t="s">
        <v>4</v>
      </c>
      <c r="AK161">
        <v>9371031210</v>
      </c>
      <c r="AL161" t="s">
        <v>10727</v>
      </c>
      <c r="AM161" t="s">
        <v>10728</v>
      </c>
      <c r="AN161" t="s">
        <v>12</v>
      </c>
      <c r="AO161" t="s">
        <v>10599</v>
      </c>
      <c r="AP161" t="s">
        <v>4</v>
      </c>
      <c r="AQ161" t="s">
        <v>5154</v>
      </c>
      <c r="AR161" t="s">
        <v>12</v>
      </c>
      <c r="AS161" t="s">
        <v>12</v>
      </c>
      <c r="AT161" t="s">
        <v>4</v>
      </c>
      <c r="AU161" t="s">
        <v>4</v>
      </c>
      <c r="AV161" t="s">
        <v>4</v>
      </c>
      <c r="AW161" t="s">
        <v>332</v>
      </c>
      <c r="AX161">
        <v>5500</v>
      </c>
      <c r="AY161">
        <v>7400</v>
      </c>
      <c r="AZ161" t="s">
        <v>12</v>
      </c>
      <c r="BA161" t="s">
        <v>12</v>
      </c>
      <c r="BB161" t="s">
        <v>4</v>
      </c>
      <c r="BC161" t="s">
        <v>1239</v>
      </c>
      <c r="BD161" t="s">
        <v>1238</v>
      </c>
      <c r="BE161" t="s">
        <v>4</v>
      </c>
      <c r="BF161" t="s">
        <v>12</v>
      </c>
      <c r="BG161" t="s">
        <v>4</v>
      </c>
      <c r="BH161" t="s">
        <v>12</v>
      </c>
      <c r="BI161" t="s">
        <v>12</v>
      </c>
      <c r="BJ161" t="s">
        <v>10707</v>
      </c>
      <c r="BK161" t="s">
        <v>4</v>
      </c>
      <c r="BL161">
        <v>1</v>
      </c>
      <c r="BM161" t="s">
        <v>12</v>
      </c>
      <c r="BN161">
        <v>12900</v>
      </c>
      <c r="BO161" t="s">
        <v>12</v>
      </c>
      <c r="BP161" t="s">
        <v>12</v>
      </c>
      <c r="BQ161" t="s">
        <v>12</v>
      </c>
      <c r="BR161" t="s">
        <v>4</v>
      </c>
      <c r="BS161" t="s">
        <v>4</v>
      </c>
      <c r="BT161" t="s">
        <v>4</v>
      </c>
      <c r="BU161" t="s">
        <v>12</v>
      </c>
      <c r="BV161" t="s">
        <v>4</v>
      </c>
      <c r="BW161" t="s">
        <v>330</v>
      </c>
      <c r="BX161" t="s">
        <v>4</v>
      </c>
      <c r="BY161" t="s">
        <v>12</v>
      </c>
      <c r="BZ161" t="s">
        <v>12</v>
      </c>
      <c r="CA161" t="s">
        <v>12</v>
      </c>
      <c r="CB161" t="s">
        <v>12</v>
      </c>
      <c r="CC161" t="s">
        <v>12</v>
      </c>
      <c r="CD161" t="str" cm="1">
        <f t="array" aca="1" ref="CD161" ca="1">eConcatenar(A161:CB161,"|")</f>
        <v>THVQ4J9owqZsGEQB|CAR2020-4228|3|IMPERIAL DE LUJO|TABASCO |CARDENAS |CARDENAS |2020-10-21|12900|X|X|100|0|x|X|x|X|X|X|X|X|X|X|X|x|X|x|SILVAN |MENDEZ |ARTURO |UNION LIBRE |X|X|CALLE 10 MANZANA 33 LOTE 7|CAÑALES TERCERA ETAPA LADO NORTE |X|9371031210|CARMITA MENDEZ GUTIERREZ |BENEFICIARIO 2: CECILIA SANTOS MENDOZA |x|RUTA 3 M|X|MIERCOLES |x|x|X|X|X|DOMICILIO |5500|7400|x|x|X|2021-9-15|2021-9-22|X|x|X|x|x|CAÑALES TERCERA ETAPA LADO NORTE |X|1|x|12900|x|x|x|X|X|X|x|X|CARDENAS |X|x|x|x|x</v>
      </c>
    </row>
    <row r="162" spans="1:82" x14ac:dyDescent="0.25">
      <c r="A162" t="s">
        <v>10729</v>
      </c>
      <c r="B162" t="s">
        <v>10730</v>
      </c>
      <c r="C162">
        <v>3</v>
      </c>
      <c r="D162" t="s">
        <v>1</v>
      </c>
      <c r="E162" t="s">
        <v>396</v>
      </c>
      <c r="F162" t="s">
        <v>330</v>
      </c>
      <c r="G162" t="s">
        <v>330</v>
      </c>
      <c r="H162" t="s">
        <v>15938</v>
      </c>
      <c r="I162">
        <v>12900</v>
      </c>
      <c r="J162" t="s">
        <v>4</v>
      </c>
      <c r="K162" s="3" t="s">
        <v>4</v>
      </c>
      <c r="L162">
        <v>100</v>
      </c>
      <c r="M162">
        <v>0</v>
      </c>
      <c r="N162" t="s">
        <v>12</v>
      </c>
      <c r="O162" t="s">
        <v>4</v>
      </c>
      <c r="P162" t="s">
        <v>12</v>
      </c>
      <c r="Q162" t="s">
        <v>4</v>
      </c>
      <c r="R162" t="s">
        <v>4</v>
      </c>
      <c r="S162" t="s">
        <v>4</v>
      </c>
      <c r="T162" t="s">
        <v>4</v>
      </c>
      <c r="U162" t="s">
        <v>4</v>
      </c>
      <c r="V162" t="s">
        <v>4</v>
      </c>
      <c r="W162" t="s">
        <v>4</v>
      </c>
      <c r="X162" t="s">
        <v>4</v>
      </c>
      <c r="Y162" t="s">
        <v>12</v>
      </c>
      <c r="Z162" t="s">
        <v>4</v>
      </c>
      <c r="AA162" t="s">
        <v>12</v>
      </c>
      <c r="AB162" t="s">
        <v>10731</v>
      </c>
      <c r="AC162" t="s">
        <v>473</v>
      </c>
      <c r="AD162" t="s">
        <v>10732</v>
      </c>
      <c r="AE162" t="s">
        <v>214</v>
      </c>
      <c r="AF162" t="s">
        <v>4</v>
      </c>
      <c r="AG162" t="s">
        <v>4</v>
      </c>
      <c r="AH162" t="s">
        <v>10733</v>
      </c>
      <c r="AI162" t="s">
        <v>10707</v>
      </c>
      <c r="AJ162" t="s">
        <v>4</v>
      </c>
      <c r="AK162">
        <v>9372700535</v>
      </c>
      <c r="AL162" t="s">
        <v>10734</v>
      </c>
      <c r="AM162" t="s">
        <v>10735</v>
      </c>
      <c r="AN162" t="s">
        <v>12</v>
      </c>
      <c r="AO162" t="s">
        <v>10599</v>
      </c>
      <c r="AP162" t="s">
        <v>4</v>
      </c>
      <c r="AQ162" t="s">
        <v>5154</v>
      </c>
      <c r="AR162" t="s">
        <v>12</v>
      </c>
      <c r="AS162" t="s">
        <v>12</v>
      </c>
      <c r="AT162" t="s">
        <v>4</v>
      </c>
      <c r="AU162" t="s">
        <v>4</v>
      </c>
      <c r="AV162" t="s">
        <v>4</v>
      </c>
      <c r="AW162" t="s">
        <v>332</v>
      </c>
      <c r="AX162">
        <v>5200</v>
      </c>
      <c r="AY162">
        <v>7700</v>
      </c>
      <c r="AZ162" t="s">
        <v>12</v>
      </c>
      <c r="BA162" t="s">
        <v>12</v>
      </c>
      <c r="BB162" t="s">
        <v>4</v>
      </c>
      <c r="BC162" t="s">
        <v>1239</v>
      </c>
      <c r="BD162" t="s">
        <v>1238</v>
      </c>
      <c r="BE162" t="s">
        <v>4</v>
      </c>
      <c r="BF162" t="s">
        <v>12</v>
      </c>
      <c r="BG162" t="s">
        <v>4</v>
      </c>
      <c r="BH162" t="s">
        <v>12</v>
      </c>
      <c r="BI162" t="s">
        <v>12</v>
      </c>
      <c r="BJ162" t="s">
        <v>10707</v>
      </c>
      <c r="BK162" t="s">
        <v>4</v>
      </c>
      <c r="BL162">
        <v>1</v>
      </c>
      <c r="BM162" t="s">
        <v>12</v>
      </c>
      <c r="BN162">
        <v>12900</v>
      </c>
      <c r="BO162" t="s">
        <v>12</v>
      </c>
      <c r="BP162" t="s">
        <v>12</v>
      </c>
      <c r="BQ162" t="s">
        <v>12</v>
      </c>
      <c r="BR162" t="s">
        <v>4</v>
      </c>
      <c r="BS162" t="s">
        <v>4</v>
      </c>
      <c r="BT162" t="s">
        <v>4</v>
      </c>
      <c r="BU162" t="s">
        <v>12</v>
      </c>
      <c r="BV162" t="s">
        <v>4</v>
      </c>
      <c r="BW162" t="s">
        <v>330</v>
      </c>
      <c r="BX162" t="s">
        <v>4</v>
      </c>
      <c r="BY162" t="s">
        <v>12</v>
      </c>
      <c r="BZ162" t="s">
        <v>12</v>
      </c>
      <c r="CA162" t="s">
        <v>12</v>
      </c>
      <c r="CB162" t="s">
        <v>12</v>
      </c>
      <c r="CC162" t="s">
        <v>12</v>
      </c>
      <c r="CD162" t="str" cm="1">
        <f t="array" aca="1" ref="CD162" ca="1">eConcatenar(A162:CB162,"|")</f>
        <v>ciQiOj4JvbbSlyhh|CAR2020-3647|3|IMPERIAL DE LUJO|TABASCO |CARDENAS |CARDENAS |2021-10-03|12900|X|X|100|0|x|X|x|X|X|X|X|X|X|X|X|x|X|x|BARVERI |PEREZ |MARGARITO |CASADO |X|X|CALLE 6 NUMERO 1019|CAÑALES TERCERA ETAPA LADO NORTE |X|9372700535|LETICIA AQUINO GONZALEZ |BENEFICIARIO 2: DANIEL BARBERI AQUINO|x|RUTA 3 M|X|MIERCOLES |x|x|X|X|X|DOMICILIO |5200|7700|x|x|X|2021-9-15|2021-9-22|X|x|X|x|x|CAÑALES TERCERA ETAPA LADO NORTE |X|1|x|12900|x|x|x|X|X|X|x|X|CARDENAS |X|x|x|x|x</v>
      </c>
    </row>
    <row r="163" spans="1:82" x14ac:dyDescent="0.25">
      <c r="A163" t="s">
        <v>10736</v>
      </c>
      <c r="B163" t="s">
        <v>10737</v>
      </c>
      <c r="C163">
        <v>3</v>
      </c>
      <c r="D163" t="s">
        <v>1</v>
      </c>
      <c r="E163" t="s">
        <v>396</v>
      </c>
      <c r="F163" t="s">
        <v>330</v>
      </c>
      <c r="G163" t="s">
        <v>330</v>
      </c>
      <c r="H163" t="s">
        <v>15917</v>
      </c>
      <c r="I163">
        <v>12900</v>
      </c>
      <c r="J163" t="s">
        <v>4</v>
      </c>
      <c r="K163" s="3" t="s">
        <v>4</v>
      </c>
      <c r="L163">
        <v>100</v>
      </c>
      <c r="M163">
        <v>0</v>
      </c>
      <c r="N163" t="s">
        <v>12</v>
      </c>
      <c r="O163" t="s">
        <v>4</v>
      </c>
      <c r="P163" t="s">
        <v>12</v>
      </c>
      <c r="Q163" t="s">
        <v>4</v>
      </c>
      <c r="R163" t="s">
        <v>4</v>
      </c>
      <c r="S163" t="s">
        <v>4</v>
      </c>
      <c r="T163" t="s">
        <v>4</v>
      </c>
      <c r="U163" t="s">
        <v>4</v>
      </c>
      <c r="V163" t="s">
        <v>4</v>
      </c>
      <c r="W163" t="s">
        <v>4</v>
      </c>
      <c r="X163" t="s">
        <v>4</v>
      </c>
      <c r="Y163" t="s">
        <v>12</v>
      </c>
      <c r="Z163" t="s">
        <v>4</v>
      </c>
      <c r="AA163" t="s">
        <v>12</v>
      </c>
      <c r="AB163" t="s">
        <v>10738</v>
      </c>
      <c r="AC163" t="s">
        <v>23</v>
      </c>
      <c r="AD163" t="s">
        <v>10739</v>
      </c>
      <c r="AE163" t="s">
        <v>214</v>
      </c>
      <c r="AF163" t="s">
        <v>4</v>
      </c>
      <c r="AG163" t="s">
        <v>4</v>
      </c>
      <c r="AH163" t="s">
        <v>10740</v>
      </c>
      <c r="AI163" t="s">
        <v>10707</v>
      </c>
      <c r="AJ163" t="s">
        <v>4</v>
      </c>
      <c r="AK163">
        <v>9371389550</v>
      </c>
      <c r="AL163" t="s">
        <v>10741</v>
      </c>
      <c r="AM163" t="s">
        <v>10742</v>
      </c>
      <c r="AN163" t="s">
        <v>12</v>
      </c>
      <c r="AO163" t="s">
        <v>10599</v>
      </c>
      <c r="AP163" t="s">
        <v>4</v>
      </c>
      <c r="AQ163" t="s">
        <v>5154</v>
      </c>
      <c r="AR163" t="s">
        <v>12</v>
      </c>
      <c r="AS163" t="s">
        <v>12</v>
      </c>
      <c r="AT163" t="s">
        <v>4</v>
      </c>
      <c r="AU163" t="s">
        <v>4</v>
      </c>
      <c r="AV163" t="s">
        <v>4</v>
      </c>
      <c r="AW163" t="s">
        <v>332</v>
      </c>
      <c r="AX163">
        <v>4600</v>
      </c>
      <c r="AY163">
        <v>8300</v>
      </c>
      <c r="AZ163" t="s">
        <v>12</v>
      </c>
      <c r="BA163" t="s">
        <v>12</v>
      </c>
      <c r="BB163" t="s">
        <v>4</v>
      </c>
      <c r="BC163" t="s">
        <v>1239</v>
      </c>
      <c r="BD163" t="s">
        <v>1238</v>
      </c>
      <c r="BE163" t="s">
        <v>4</v>
      </c>
      <c r="BF163" t="s">
        <v>12</v>
      </c>
      <c r="BG163" t="s">
        <v>4</v>
      </c>
      <c r="BH163" t="s">
        <v>12</v>
      </c>
      <c r="BI163" t="s">
        <v>12</v>
      </c>
      <c r="BJ163" t="s">
        <v>10707</v>
      </c>
      <c r="BK163" t="s">
        <v>4</v>
      </c>
      <c r="BL163">
        <v>1</v>
      </c>
      <c r="BM163" t="s">
        <v>12</v>
      </c>
      <c r="BN163">
        <v>12900</v>
      </c>
      <c r="BO163" t="s">
        <v>12</v>
      </c>
      <c r="BP163" t="s">
        <v>12</v>
      </c>
      <c r="BQ163" t="s">
        <v>12</v>
      </c>
      <c r="BR163" t="s">
        <v>4</v>
      </c>
      <c r="BS163" t="s">
        <v>4</v>
      </c>
      <c r="BT163" t="s">
        <v>4</v>
      </c>
      <c r="BU163" t="s">
        <v>12</v>
      </c>
      <c r="BV163" t="s">
        <v>4</v>
      </c>
      <c r="BW163" t="s">
        <v>330</v>
      </c>
      <c r="BX163" t="s">
        <v>4</v>
      </c>
      <c r="BY163" t="s">
        <v>12</v>
      </c>
      <c r="BZ163" t="s">
        <v>12</v>
      </c>
      <c r="CA163" t="s">
        <v>12</v>
      </c>
      <c r="CB163" t="s">
        <v>12</v>
      </c>
      <c r="CC163" t="s">
        <v>12</v>
      </c>
      <c r="CD163" t="str" cm="1">
        <f t="array" aca="1" ref="CD163" ca="1">eConcatenar(A163:CB163,"|")</f>
        <v>afMGcbVNLJddfN6A|CAR2020-3672|3|IMPERIAL DE LUJO|TABASCO |CARDENAS |CARDENAS |2020-10-06|12900|X|X|100|0|x|X|x|X|X|X|X|X|X|X|X|x|X|x|CAMPOS |RAMOS|JOSE ROBERTO |CASADO |X|X|CALLE AVENIDA CAÑAVERAL ENTRE CALLE 7|CAÑALES TERCERA ETAPA LADO NORTE |X|9371389550|MARIA EVA PALMA CORDOVA |BENEFICIARIO 2: MANUELA RAMOS HERNANDEZ |x|RUTA 3 M|X|MIERCOLES |x|x|X|X|X|DOMICILIO |4600|8300|x|x|X|2021-9-15|2021-9-22|X|x|X|x|x|CAÑALES TERCERA ETAPA LADO NORTE |X|1|x|12900|x|x|x|X|X|X|x|X|CARDENAS |X|x|x|x|x</v>
      </c>
    </row>
    <row r="164" spans="1:82" x14ac:dyDescent="0.25">
      <c r="A164" t="s">
        <v>10743</v>
      </c>
      <c r="B164" t="s">
        <v>10744</v>
      </c>
      <c r="C164">
        <v>3</v>
      </c>
      <c r="D164" t="s">
        <v>1</v>
      </c>
      <c r="E164" t="s">
        <v>396</v>
      </c>
      <c r="F164" t="s">
        <v>330</v>
      </c>
      <c r="G164" t="s">
        <v>330</v>
      </c>
      <c r="H164" t="s">
        <v>15929</v>
      </c>
      <c r="I164">
        <v>12900</v>
      </c>
      <c r="J164" t="s">
        <v>4</v>
      </c>
      <c r="K164" s="3" t="s">
        <v>4</v>
      </c>
      <c r="L164">
        <v>100</v>
      </c>
      <c r="M164">
        <v>0</v>
      </c>
      <c r="N164" t="s">
        <v>12</v>
      </c>
      <c r="O164" t="s">
        <v>4</v>
      </c>
      <c r="P164" t="s">
        <v>12</v>
      </c>
      <c r="Q164" t="s">
        <v>4</v>
      </c>
      <c r="R164" t="s">
        <v>4</v>
      </c>
      <c r="S164" t="s">
        <v>4</v>
      </c>
      <c r="T164" t="s">
        <v>4</v>
      </c>
      <c r="U164" t="s">
        <v>4</v>
      </c>
      <c r="V164" t="s">
        <v>4</v>
      </c>
      <c r="W164" t="s">
        <v>4</v>
      </c>
      <c r="X164" t="s">
        <v>4</v>
      </c>
      <c r="Y164" t="s">
        <v>12</v>
      </c>
      <c r="Z164" t="s">
        <v>4</v>
      </c>
      <c r="AA164" t="s">
        <v>12</v>
      </c>
      <c r="AB164" t="s">
        <v>4884</v>
      </c>
      <c r="AC164" t="s">
        <v>5195</v>
      </c>
      <c r="AD164" t="s">
        <v>10745</v>
      </c>
      <c r="AE164" t="s">
        <v>479</v>
      </c>
      <c r="AF164" t="s">
        <v>4</v>
      </c>
      <c r="AG164" t="s">
        <v>4</v>
      </c>
      <c r="AH164" t="s">
        <v>10746</v>
      </c>
      <c r="AI164" t="s">
        <v>10707</v>
      </c>
      <c r="AJ164" t="s">
        <v>4</v>
      </c>
      <c r="AK164">
        <v>9371534438</v>
      </c>
      <c r="AL164" t="s">
        <v>10747</v>
      </c>
      <c r="AM164" t="s">
        <v>10748</v>
      </c>
      <c r="AN164" t="s">
        <v>12</v>
      </c>
      <c r="AO164" t="s">
        <v>10599</v>
      </c>
      <c r="AP164" t="s">
        <v>4</v>
      </c>
      <c r="AQ164" t="s">
        <v>5154</v>
      </c>
      <c r="AR164" t="s">
        <v>12</v>
      </c>
      <c r="AS164" t="s">
        <v>12</v>
      </c>
      <c r="AT164" t="s">
        <v>4</v>
      </c>
      <c r="AU164" t="s">
        <v>4</v>
      </c>
      <c r="AV164" t="s">
        <v>4</v>
      </c>
      <c r="AW164" t="s">
        <v>332</v>
      </c>
      <c r="AX164">
        <v>5200</v>
      </c>
      <c r="AY164">
        <v>7700</v>
      </c>
      <c r="AZ164" t="s">
        <v>12</v>
      </c>
      <c r="BA164" t="s">
        <v>12</v>
      </c>
      <c r="BB164" t="s">
        <v>4</v>
      </c>
      <c r="BC164" t="s">
        <v>1239</v>
      </c>
      <c r="BD164" t="s">
        <v>1238</v>
      </c>
      <c r="BE164" t="s">
        <v>4</v>
      </c>
      <c r="BF164" t="s">
        <v>12</v>
      </c>
      <c r="BG164" t="s">
        <v>4</v>
      </c>
      <c r="BH164" t="s">
        <v>12</v>
      </c>
      <c r="BI164" t="s">
        <v>12</v>
      </c>
      <c r="BJ164" t="s">
        <v>10707</v>
      </c>
      <c r="BK164" t="s">
        <v>4</v>
      </c>
      <c r="BL164">
        <v>1</v>
      </c>
      <c r="BM164" t="s">
        <v>12</v>
      </c>
      <c r="BN164">
        <v>12900</v>
      </c>
      <c r="BO164" t="s">
        <v>12</v>
      </c>
      <c r="BP164" t="s">
        <v>12</v>
      </c>
      <c r="BQ164" t="s">
        <v>12</v>
      </c>
      <c r="BR164" t="s">
        <v>4</v>
      </c>
      <c r="BS164" t="s">
        <v>4</v>
      </c>
      <c r="BT164" t="s">
        <v>4</v>
      </c>
      <c r="BU164" t="s">
        <v>12</v>
      </c>
      <c r="BV164" t="s">
        <v>4</v>
      </c>
      <c r="BW164" t="s">
        <v>330</v>
      </c>
      <c r="BX164" t="s">
        <v>4</v>
      </c>
      <c r="BY164" t="s">
        <v>12</v>
      </c>
      <c r="BZ164" t="s">
        <v>12</v>
      </c>
      <c r="CA164" t="s">
        <v>12</v>
      </c>
      <c r="CB164" t="s">
        <v>12</v>
      </c>
      <c r="CC164" t="s">
        <v>12</v>
      </c>
      <c r="CD164" t="str" cm="1">
        <f t="array" aca="1" ref="CD164" ca="1">eConcatenar(A164:CB164,"|")</f>
        <v>NBxRHbCJJScR6zBT|CAR2020-3654|3|IMPERIAL DE LUJO|TABASCO |CARDENAS |CARDENAS |2020-10-03|12900|X|X|100|0|x|X|x|X|X|X|X|X|X|X|X|x|X|x|DE LA CRUZ |RUIZ |MARIA CRISTINA |UNION LIBRE |X|X|CALLE 17 NUMERO 993|CAÑALES TERCERA ETAPA LADO NORTE |X|9371534438|MARIA GUADALUPE GOMEZ DE LA CRUZ |BENEFICIARIO 2: GABRIELA GOMEZ DE LA CRUZ |x|RUTA 3 M|X|MIERCOLES |x|x|X|X|X|DOMICILIO |5200|7700|x|x|X|2021-9-15|2021-9-22|X|x|X|x|x|CAÑALES TERCERA ETAPA LADO NORTE |X|1|x|12900|x|x|x|X|X|X|x|X|CARDENAS |X|x|x|x|x</v>
      </c>
    </row>
    <row r="165" spans="1:82" x14ac:dyDescent="0.25">
      <c r="A165" t="s">
        <v>10749</v>
      </c>
      <c r="B165" t="s">
        <v>10750</v>
      </c>
      <c r="C165">
        <v>3</v>
      </c>
      <c r="D165" t="s">
        <v>1</v>
      </c>
      <c r="E165" t="s">
        <v>396</v>
      </c>
      <c r="F165" t="s">
        <v>330</v>
      </c>
      <c r="G165" t="s">
        <v>330</v>
      </c>
      <c r="H165" t="s">
        <v>15929</v>
      </c>
      <c r="I165">
        <v>12900</v>
      </c>
      <c r="J165" t="s">
        <v>4</v>
      </c>
      <c r="K165" s="3" t="s">
        <v>4</v>
      </c>
      <c r="L165">
        <v>100</v>
      </c>
      <c r="M165">
        <v>0</v>
      </c>
      <c r="N165" t="s">
        <v>12</v>
      </c>
      <c r="O165" t="s">
        <v>4</v>
      </c>
      <c r="P165" t="s">
        <v>12</v>
      </c>
      <c r="Q165" t="s">
        <v>4</v>
      </c>
      <c r="R165" t="s">
        <v>4</v>
      </c>
      <c r="S165" t="s">
        <v>4</v>
      </c>
      <c r="T165" t="s">
        <v>4</v>
      </c>
      <c r="U165" t="s">
        <v>4</v>
      </c>
      <c r="V165" t="s">
        <v>4</v>
      </c>
      <c r="W165" t="s">
        <v>4</v>
      </c>
      <c r="X165" t="s">
        <v>4</v>
      </c>
      <c r="Y165" t="s">
        <v>12</v>
      </c>
      <c r="Z165" t="s">
        <v>4</v>
      </c>
      <c r="AA165" t="s">
        <v>12</v>
      </c>
      <c r="AB165" t="s">
        <v>10751</v>
      </c>
      <c r="AC165" t="s">
        <v>23</v>
      </c>
      <c r="AD165" t="s">
        <v>4836</v>
      </c>
      <c r="AE165" t="s">
        <v>63</v>
      </c>
      <c r="AF165" t="s">
        <v>4</v>
      </c>
      <c r="AG165" t="s">
        <v>4</v>
      </c>
      <c r="AH165" t="s">
        <v>10752</v>
      </c>
      <c r="AI165" t="s">
        <v>10753</v>
      </c>
      <c r="AJ165" t="s">
        <v>10754</v>
      </c>
      <c r="AK165">
        <v>9371472565</v>
      </c>
      <c r="AL165" t="s">
        <v>10755</v>
      </c>
      <c r="AM165" t="s">
        <v>10756</v>
      </c>
      <c r="AN165" t="s">
        <v>12</v>
      </c>
      <c r="AO165" t="s">
        <v>10599</v>
      </c>
      <c r="AP165" t="s">
        <v>4</v>
      </c>
      <c r="AQ165" t="s">
        <v>5154</v>
      </c>
      <c r="AR165" t="s">
        <v>12</v>
      </c>
      <c r="AS165" t="s">
        <v>12</v>
      </c>
      <c r="AT165" t="s">
        <v>4</v>
      </c>
      <c r="AU165" t="s">
        <v>4</v>
      </c>
      <c r="AV165" t="s">
        <v>4</v>
      </c>
      <c r="AW165" t="s">
        <v>332</v>
      </c>
      <c r="AX165">
        <v>2550</v>
      </c>
      <c r="AY165">
        <v>10350</v>
      </c>
      <c r="AZ165" t="s">
        <v>12</v>
      </c>
      <c r="BA165" t="s">
        <v>12</v>
      </c>
      <c r="BB165" t="s">
        <v>4</v>
      </c>
      <c r="BC165" t="s">
        <v>1239</v>
      </c>
      <c r="BD165" t="s">
        <v>1238</v>
      </c>
      <c r="BE165" t="s">
        <v>4</v>
      </c>
      <c r="BF165" t="s">
        <v>12</v>
      </c>
      <c r="BG165" t="s">
        <v>4</v>
      </c>
      <c r="BH165" t="s">
        <v>12</v>
      </c>
      <c r="BI165" t="s">
        <v>12</v>
      </c>
      <c r="BJ165" t="s">
        <v>10753</v>
      </c>
      <c r="BK165" t="s">
        <v>4</v>
      </c>
      <c r="BL165">
        <v>1</v>
      </c>
      <c r="BM165" t="s">
        <v>12</v>
      </c>
      <c r="BN165">
        <v>12900</v>
      </c>
      <c r="BO165" t="s">
        <v>12</v>
      </c>
      <c r="BP165" t="s">
        <v>12</v>
      </c>
      <c r="BQ165" t="s">
        <v>12</v>
      </c>
      <c r="BR165" t="s">
        <v>4</v>
      </c>
      <c r="BS165" t="s">
        <v>4</v>
      </c>
      <c r="BT165" t="s">
        <v>4</v>
      </c>
      <c r="BU165" t="s">
        <v>12</v>
      </c>
      <c r="BV165" t="s">
        <v>4</v>
      </c>
      <c r="BW165" t="s">
        <v>330</v>
      </c>
      <c r="BX165" t="s">
        <v>4</v>
      </c>
      <c r="BY165" t="s">
        <v>12</v>
      </c>
      <c r="BZ165" t="s">
        <v>12</v>
      </c>
      <c r="CA165" t="s">
        <v>12</v>
      </c>
      <c r="CB165" t="s">
        <v>12</v>
      </c>
      <c r="CC165" t="s">
        <v>12</v>
      </c>
      <c r="CD165" t="str" cm="1">
        <f t="array" aca="1" ref="CD165" ca="1">eConcatenar(A165:CB165,"|")</f>
        <v>mqbdMTDdbwctZtbr|CAR2020-3644|3|IMPERIAL DE LUJO|TABASCO |CARDENAS |CARDENAS |2020-10-03|12900|X|X|100|0|x|X|x|X|X|X|X|X|X|X|X|x|X|x|RAIMUNDO|RAMOS|JESUS|CASADO|X|X|AVENIDA MESO AMERICA|FRACCIONAMIENTO CAÑALES TERCERA ETAPA|CALLE4 Y CALLE 5|9371472565|MAGALI PARDO RAMOS|BENEFICIARIO 2: YEZAMIN GUADALUPE LOPEZ LUNA|x|RUTA 3 M|X|MIERCOLES |x|x|X|X|X|DOMICILIO |2550|10350|x|x|X|2021-9-15|2021-9-22|X|x|X|x|x|FRACCIONAMIENTO CAÑALES TERCERA ETAPA|X|1|x|12900|x|x|x|X|X|X|x|X|CARDENAS |X|x|x|x|x</v>
      </c>
    </row>
    <row r="166" spans="1:82" x14ac:dyDescent="0.25">
      <c r="A166" t="s">
        <v>10757</v>
      </c>
      <c r="B166" t="s">
        <v>10758</v>
      </c>
      <c r="C166">
        <v>3</v>
      </c>
      <c r="D166" t="s">
        <v>463</v>
      </c>
      <c r="E166" t="s">
        <v>396</v>
      </c>
      <c r="F166" t="s">
        <v>330</v>
      </c>
      <c r="G166" t="s">
        <v>330</v>
      </c>
      <c r="H166" t="s">
        <v>15939</v>
      </c>
      <c r="I166">
        <v>12900</v>
      </c>
      <c r="J166" t="s">
        <v>4</v>
      </c>
      <c r="K166" s="3" t="s">
        <v>4</v>
      </c>
      <c r="L166">
        <v>100</v>
      </c>
      <c r="M166">
        <v>0</v>
      </c>
      <c r="N166" t="s">
        <v>12</v>
      </c>
      <c r="O166" t="s">
        <v>4</v>
      </c>
      <c r="P166" t="s">
        <v>12</v>
      </c>
      <c r="Q166" t="s">
        <v>4</v>
      </c>
      <c r="R166" t="s">
        <v>4</v>
      </c>
      <c r="S166" t="s">
        <v>4</v>
      </c>
      <c r="T166" t="s">
        <v>4</v>
      </c>
      <c r="U166" t="s">
        <v>4</v>
      </c>
      <c r="V166" t="s">
        <v>4</v>
      </c>
      <c r="W166" t="s">
        <v>4</v>
      </c>
      <c r="X166" t="s">
        <v>4</v>
      </c>
      <c r="Y166" t="s">
        <v>12</v>
      </c>
      <c r="Z166" t="s">
        <v>4</v>
      </c>
      <c r="AA166" t="s">
        <v>12</v>
      </c>
      <c r="AB166" t="s">
        <v>10759</v>
      </c>
      <c r="AC166" t="s">
        <v>38</v>
      </c>
      <c r="AD166" t="s">
        <v>10760</v>
      </c>
      <c r="AE166" t="s">
        <v>30</v>
      </c>
      <c r="AF166" t="s">
        <v>4</v>
      </c>
      <c r="AG166" t="s">
        <v>4</v>
      </c>
      <c r="AH166" t="s">
        <v>10761</v>
      </c>
      <c r="AI166" t="s">
        <v>160</v>
      </c>
      <c r="AJ166" t="s">
        <v>4</v>
      </c>
      <c r="AK166">
        <v>9372034722</v>
      </c>
      <c r="AL166" t="s">
        <v>10762</v>
      </c>
      <c r="AM166" t="s">
        <v>10763</v>
      </c>
      <c r="AN166" t="s">
        <v>12</v>
      </c>
      <c r="AO166" t="s">
        <v>10599</v>
      </c>
      <c r="AP166" t="s">
        <v>4</v>
      </c>
      <c r="AQ166" t="s">
        <v>5154</v>
      </c>
      <c r="AR166" t="s">
        <v>12</v>
      </c>
      <c r="AS166" t="s">
        <v>12</v>
      </c>
      <c r="AT166" t="s">
        <v>4</v>
      </c>
      <c r="AU166" t="s">
        <v>4</v>
      </c>
      <c r="AV166" t="s">
        <v>4</v>
      </c>
      <c r="AW166" t="s">
        <v>10764</v>
      </c>
      <c r="AX166">
        <v>5600</v>
      </c>
      <c r="AY166">
        <v>7300</v>
      </c>
      <c r="AZ166" t="s">
        <v>12</v>
      </c>
      <c r="BA166" t="s">
        <v>12</v>
      </c>
      <c r="BB166" t="s">
        <v>4</v>
      </c>
      <c r="BC166" t="s">
        <v>1239</v>
      </c>
      <c r="BD166" t="s">
        <v>1238</v>
      </c>
      <c r="BE166" t="s">
        <v>4</v>
      </c>
      <c r="BF166" t="s">
        <v>12</v>
      </c>
      <c r="BG166" t="s">
        <v>4</v>
      </c>
      <c r="BH166" t="s">
        <v>12</v>
      </c>
      <c r="BI166" t="s">
        <v>12</v>
      </c>
      <c r="BJ166" t="s">
        <v>10765</v>
      </c>
      <c r="BK166" t="s">
        <v>4</v>
      </c>
      <c r="BL166">
        <v>1</v>
      </c>
      <c r="BM166" t="s">
        <v>12</v>
      </c>
      <c r="BN166">
        <v>12900</v>
      </c>
      <c r="BO166" t="s">
        <v>12</v>
      </c>
      <c r="BP166" t="s">
        <v>12</v>
      </c>
      <c r="BQ166" t="s">
        <v>12</v>
      </c>
      <c r="BR166" t="s">
        <v>4</v>
      </c>
      <c r="BS166" t="s">
        <v>4</v>
      </c>
      <c r="BT166" t="s">
        <v>4</v>
      </c>
      <c r="BU166" t="s">
        <v>12</v>
      </c>
      <c r="BV166" t="s">
        <v>4</v>
      </c>
      <c r="BW166" t="s">
        <v>330</v>
      </c>
      <c r="BX166" t="s">
        <v>4</v>
      </c>
      <c r="BY166" t="s">
        <v>12</v>
      </c>
      <c r="BZ166" t="s">
        <v>12</v>
      </c>
      <c r="CA166" t="s">
        <v>12</v>
      </c>
      <c r="CB166" t="s">
        <v>12</v>
      </c>
      <c r="CC166" t="s">
        <v>12</v>
      </c>
      <c r="CD166" t="str" cm="1">
        <f t="array" aca="1" ref="CD166" ca="1">eConcatenar(A166:CB166,"|")</f>
        <v>sNq9MV72U1XaqZWH|CAR2020-2431|3|ECONOLINE |TABASCO |CARDENAS |CARDENAS |2020-8-13|12900|X|X|100|0|x|X|x|X|X|X|X|X|X|X|X|x|X|x|ULLOA|HERNANDEZ|ARGELIA|CASADA|X|X|CALLE NUEVE SIN NUMERO |AMPLIACION CAÑALES SEGUNDA ETAPA|X|9372034722|BENITO CORDOVA GARCIA|BENEFICIARIO 2: JUANA CORDOVA ULLOA|x|RUTA 3 M|X|MIERCOLES |x|x|X|X|X|NEGOCIO|5600|7300|x|x|X|2021-9-15|2021-9-22|X|x|X|x|x|FRACCIONAMIENTO CAÑALES SEGUNDA ETAPA|X|1|x|12900|x|x|x|X|X|X|x|X|CARDENAS |X|x|x|x|x</v>
      </c>
    </row>
    <row r="167" spans="1:82" x14ac:dyDescent="0.25">
      <c r="A167" t="s">
        <v>10766</v>
      </c>
      <c r="B167" t="s">
        <v>10767</v>
      </c>
      <c r="C167">
        <v>3</v>
      </c>
      <c r="D167" t="s">
        <v>463</v>
      </c>
      <c r="E167" t="s">
        <v>396</v>
      </c>
      <c r="F167" t="s">
        <v>330</v>
      </c>
      <c r="G167" t="s">
        <v>330</v>
      </c>
      <c r="H167" t="s">
        <v>15940</v>
      </c>
      <c r="I167">
        <v>12900</v>
      </c>
      <c r="J167" t="s">
        <v>4</v>
      </c>
      <c r="K167" s="3" t="s">
        <v>4</v>
      </c>
      <c r="L167">
        <v>200</v>
      </c>
      <c r="M167">
        <v>1</v>
      </c>
      <c r="N167" t="s">
        <v>12</v>
      </c>
      <c r="O167" t="s">
        <v>4</v>
      </c>
      <c r="P167" t="s">
        <v>12</v>
      </c>
      <c r="Q167" t="s">
        <v>4</v>
      </c>
      <c r="R167" t="s">
        <v>4</v>
      </c>
      <c r="S167" t="s">
        <v>4</v>
      </c>
      <c r="T167" t="s">
        <v>4</v>
      </c>
      <c r="U167" t="s">
        <v>4</v>
      </c>
      <c r="V167" t="s">
        <v>4</v>
      </c>
      <c r="W167" t="s">
        <v>4</v>
      </c>
      <c r="X167" t="s">
        <v>4</v>
      </c>
      <c r="Y167" t="s">
        <v>12</v>
      </c>
      <c r="Z167" t="s">
        <v>4</v>
      </c>
      <c r="AA167" t="s">
        <v>12</v>
      </c>
      <c r="AB167" t="s">
        <v>6</v>
      </c>
      <c r="AC167" t="s">
        <v>239</v>
      </c>
      <c r="AD167" t="s">
        <v>10768</v>
      </c>
      <c r="AE167" t="s">
        <v>146</v>
      </c>
      <c r="AF167" t="s">
        <v>4</v>
      </c>
      <c r="AG167" t="s">
        <v>4</v>
      </c>
      <c r="AH167" t="s">
        <v>10769</v>
      </c>
      <c r="AI167" t="s">
        <v>160</v>
      </c>
      <c r="AJ167" t="s">
        <v>4</v>
      </c>
      <c r="AK167">
        <v>9371081146</v>
      </c>
      <c r="AL167" t="s">
        <v>10770</v>
      </c>
      <c r="AM167" t="s">
        <v>10771</v>
      </c>
      <c r="AN167" t="s">
        <v>12</v>
      </c>
      <c r="AO167" t="s">
        <v>10599</v>
      </c>
      <c r="AP167" t="s">
        <v>4</v>
      </c>
      <c r="AQ167" t="s">
        <v>5154</v>
      </c>
      <c r="AR167" t="s">
        <v>12</v>
      </c>
      <c r="AS167" t="s">
        <v>12</v>
      </c>
      <c r="AT167" t="s">
        <v>4</v>
      </c>
      <c r="AU167" t="s">
        <v>4</v>
      </c>
      <c r="AV167" t="s">
        <v>4</v>
      </c>
      <c r="AW167" t="s">
        <v>332</v>
      </c>
      <c r="AX167">
        <v>5000</v>
      </c>
      <c r="AY167">
        <v>7900</v>
      </c>
      <c r="AZ167" t="s">
        <v>12</v>
      </c>
      <c r="BA167" t="s">
        <v>12</v>
      </c>
      <c r="BB167" t="s">
        <v>4</v>
      </c>
      <c r="BC167" t="s">
        <v>1239</v>
      </c>
      <c r="BD167" t="s">
        <v>10772</v>
      </c>
      <c r="BE167" t="s">
        <v>4</v>
      </c>
      <c r="BF167" t="s">
        <v>12</v>
      </c>
      <c r="BG167" t="s">
        <v>4</v>
      </c>
      <c r="BH167" t="s">
        <v>12</v>
      </c>
      <c r="BI167" t="s">
        <v>12</v>
      </c>
      <c r="BJ167" t="s">
        <v>160</v>
      </c>
      <c r="BK167" t="s">
        <v>4</v>
      </c>
      <c r="BL167">
        <v>1</v>
      </c>
      <c r="BM167" t="s">
        <v>12</v>
      </c>
      <c r="BN167">
        <v>12900</v>
      </c>
      <c r="BO167" t="s">
        <v>12</v>
      </c>
      <c r="BP167" t="s">
        <v>12</v>
      </c>
      <c r="BQ167" t="s">
        <v>12</v>
      </c>
      <c r="BR167" t="s">
        <v>4</v>
      </c>
      <c r="BS167" t="s">
        <v>4</v>
      </c>
      <c r="BT167" t="s">
        <v>4</v>
      </c>
      <c r="BU167" t="s">
        <v>12</v>
      </c>
      <c r="BV167" t="s">
        <v>4</v>
      </c>
      <c r="BW167" t="s">
        <v>330</v>
      </c>
      <c r="BX167" t="s">
        <v>4</v>
      </c>
      <c r="BY167" t="s">
        <v>12</v>
      </c>
      <c r="BZ167" t="s">
        <v>12</v>
      </c>
      <c r="CA167" t="s">
        <v>12</v>
      </c>
      <c r="CB167" t="s">
        <v>12</v>
      </c>
      <c r="CC167" t="s">
        <v>12</v>
      </c>
      <c r="CD167" t="str" cm="1">
        <f t="array" aca="1" ref="CD167" ca="1">eConcatenar(A167:CB167,"|")</f>
        <v>58sOx8AVbB1ijwlw|CAR2020-2402|3|ECONOLINE |TABASCO |CARDENAS |CARDENAS |2020-8-12|12900|X|X|200|1|x|X|x|X|X|X|X|X|X|X|X|x|X|x|DE LA CRUZ|DE LOS SANTOS|MARTHA DEL CARMEN |VIUDA|X|X|CALLE NUMERO 5 MANZANA NUMERO 4 LOTE NUMERO 87|AMPLIACION CAÑALES SEGUNDA ETAPA|X|9371081146|MARTHA LETICIA EHUAN DE LA CRUZ|BENEFICIARIO 2: MARIOLA DEL CARMEN EHUAN DE LA CRUZ|x|RUTA 3 M|X|MIERCOLES |x|x|X|X|X|DOMICILIO |5000|7900|x|x|X|2021-9-15|2021-9-29|X|x|X|x|x|AMPLIACION CAÑALES SEGUNDA ETAPA|X|1|x|12900|x|x|x|X|X|X|x|X|CARDENAS |X|x|x|x|x</v>
      </c>
    </row>
    <row r="168" spans="1:82" x14ac:dyDescent="0.25">
      <c r="A168" t="s">
        <v>10773</v>
      </c>
      <c r="B168" t="s">
        <v>10774</v>
      </c>
      <c r="C168">
        <v>3</v>
      </c>
      <c r="D168" t="s">
        <v>463</v>
      </c>
      <c r="E168" t="s">
        <v>396</v>
      </c>
      <c r="F168" t="s">
        <v>330</v>
      </c>
      <c r="G168" t="s">
        <v>330</v>
      </c>
      <c r="H168" t="s">
        <v>15940</v>
      </c>
      <c r="I168">
        <v>12900</v>
      </c>
      <c r="J168" t="s">
        <v>4</v>
      </c>
      <c r="K168" s="3" t="s">
        <v>4</v>
      </c>
      <c r="L168">
        <v>200</v>
      </c>
      <c r="M168">
        <v>1</v>
      </c>
      <c r="N168" t="s">
        <v>12</v>
      </c>
      <c r="O168" t="s">
        <v>4</v>
      </c>
      <c r="P168" t="s">
        <v>12</v>
      </c>
      <c r="Q168" t="s">
        <v>4</v>
      </c>
      <c r="R168" t="s">
        <v>4</v>
      </c>
      <c r="S168" t="s">
        <v>4</v>
      </c>
      <c r="T168" t="s">
        <v>4</v>
      </c>
      <c r="U168" t="s">
        <v>4</v>
      </c>
      <c r="V168" t="s">
        <v>4</v>
      </c>
      <c r="W168" t="s">
        <v>4</v>
      </c>
      <c r="X168" t="s">
        <v>4</v>
      </c>
      <c r="Y168" t="s">
        <v>12</v>
      </c>
      <c r="Z168" t="s">
        <v>4</v>
      </c>
      <c r="AA168" t="s">
        <v>12</v>
      </c>
      <c r="AB168" t="s">
        <v>59</v>
      </c>
      <c r="AC168" t="s">
        <v>10668</v>
      </c>
      <c r="AD168" t="s">
        <v>10775</v>
      </c>
      <c r="AE168" t="s">
        <v>30</v>
      </c>
      <c r="AF168" t="s">
        <v>4</v>
      </c>
      <c r="AG168" t="s">
        <v>4</v>
      </c>
      <c r="AH168" t="s">
        <v>10776</v>
      </c>
      <c r="AI168" t="s">
        <v>10777</v>
      </c>
      <c r="AJ168" t="s">
        <v>4</v>
      </c>
      <c r="AK168">
        <v>9371420233</v>
      </c>
      <c r="AL168" t="s">
        <v>10778</v>
      </c>
      <c r="AM168" t="s">
        <v>10779</v>
      </c>
      <c r="AN168" t="s">
        <v>12</v>
      </c>
      <c r="AO168" t="s">
        <v>10599</v>
      </c>
      <c r="AP168" t="s">
        <v>4</v>
      </c>
      <c r="AQ168" t="s">
        <v>5154</v>
      </c>
      <c r="AR168" t="s">
        <v>12</v>
      </c>
      <c r="AS168" t="s">
        <v>12</v>
      </c>
      <c r="AT168" t="s">
        <v>4</v>
      </c>
      <c r="AU168" t="s">
        <v>4</v>
      </c>
      <c r="AV168" t="s">
        <v>4</v>
      </c>
      <c r="AW168" t="s">
        <v>332</v>
      </c>
      <c r="AX168">
        <v>5700</v>
      </c>
      <c r="AY168">
        <v>7200</v>
      </c>
      <c r="AZ168" t="s">
        <v>12</v>
      </c>
      <c r="BA168" t="s">
        <v>12</v>
      </c>
      <c r="BB168" t="s">
        <v>4</v>
      </c>
      <c r="BC168" t="s">
        <v>1239</v>
      </c>
      <c r="BD168" t="s">
        <v>10772</v>
      </c>
      <c r="BE168" t="s">
        <v>4</v>
      </c>
      <c r="BF168" t="s">
        <v>12</v>
      </c>
      <c r="BG168" t="s">
        <v>4</v>
      </c>
      <c r="BH168" t="s">
        <v>12</v>
      </c>
      <c r="BI168" t="s">
        <v>12</v>
      </c>
      <c r="BJ168" t="s">
        <v>10777</v>
      </c>
      <c r="BK168" t="s">
        <v>4</v>
      </c>
      <c r="BL168">
        <v>1</v>
      </c>
      <c r="BM168" t="s">
        <v>12</v>
      </c>
      <c r="BN168">
        <v>12900</v>
      </c>
      <c r="BO168" t="s">
        <v>12</v>
      </c>
      <c r="BP168" t="s">
        <v>12</v>
      </c>
      <c r="BQ168" t="s">
        <v>12</v>
      </c>
      <c r="BR168" t="s">
        <v>4</v>
      </c>
      <c r="BS168" t="s">
        <v>4</v>
      </c>
      <c r="BT168" t="s">
        <v>4</v>
      </c>
      <c r="BU168" t="s">
        <v>12</v>
      </c>
      <c r="BV168" t="s">
        <v>4</v>
      </c>
      <c r="BW168" t="s">
        <v>330</v>
      </c>
      <c r="BX168" t="s">
        <v>4</v>
      </c>
      <c r="BY168" t="s">
        <v>12</v>
      </c>
      <c r="BZ168" t="s">
        <v>12</v>
      </c>
      <c r="CA168" t="s">
        <v>12</v>
      </c>
      <c r="CB168" t="s">
        <v>12</v>
      </c>
      <c r="CC168" t="s">
        <v>12</v>
      </c>
      <c r="CD168" t="str" cm="1">
        <f t="array" aca="1" ref="CD168" ca="1">eConcatenar(A168:CB168,"|")</f>
        <v>l4nGGwzmd8Sv8Kjr|CAR2020-2400|3|ECONOLINE |TABASCO |CARDENAS |CARDENAS |2020-8-12|12900|X|X|200|1|x|X|x|X|X|X|X|X|X|X|X|x|X|x|GARCIA|BAUTISTA |JOHANA LETICIA|CASADA|X|X|CALLE IZCOA MANZANA NUMERO 4 LOTE NUMERO 11|CAÑALES SEGUNDA ETAPA SUR|X|9371420233|DANIEL ARGUELLES VELAZQUEZ|BENEFICIARIO 2: DALIA SANCHEZ GARCIA|x|RUTA 3 M|X|MIERCOLES |x|x|X|X|X|DOMICILIO |5700|7200|x|x|X|2021-9-15|2021-9-29|X|x|X|x|x|CAÑALES SEGUNDA ETAPA SUR|X|1|x|12900|x|x|x|X|X|X|x|X|CARDENAS |X|x|x|x|x</v>
      </c>
    </row>
    <row r="169" spans="1:82" x14ac:dyDescent="0.25">
      <c r="A169" t="s">
        <v>10780</v>
      </c>
      <c r="B169" t="s">
        <v>10781</v>
      </c>
      <c r="C169">
        <v>3</v>
      </c>
      <c r="D169" t="s">
        <v>463</v>
      </c>
      <c r="E169" t="s">
        <v>396</v>
      </c>
      <c r="F169" t="s">
        <v>330</v>
      </c>
      <c r="G169" t="s">
        <v>330</v>
      </c>
      <c r="H169" t="s">
        <v>15940</v>
      </c>
      <c r="I169">
        <v>12900</v>
      </c>
      <c r="J169" t="s">
        <v>4</v>
      </c>
      <c r="K169" s="3" t="s">
        <v>4</v>
      </c>
      <c r="L169">
        <v>100</v>
      </c>
      <c r="M169">
        <v>0</v>
      </c>
      <c r="N169" t="s">
        <v>12</v>
      </c>
      <c r="O169" t="s">
        <v>4</v>
      </c>
      <c r="P169" t="s">
        <v>12</v>
      </c>
      <c r="Q169" t="s">
        <v>4</v>
      </c>
      <c r="R169" t="s">
        <v>4</v>
      </c>
      <c r="S169" t="s">
        <v>4</v>
      </c>
      <c r="T169" t="s">
        <v>4</v>
      </c>
      <c r="U169" t="s">
        <v>4</v>
      </c>
      <c r="V169" t="s">
        <v>4</v>
      </c>
      <c r="W169" t="s">
        <v>4</v>
      </c>
      <c r="X169" t="s">
        <v>4</v>
      </c>
      <c r="Y169" t="s">
        <v>12</v>
      </c>
      <c r="Z169" t="s">
        <v>4</v>
      </c>
      <c r="AA169" t="s">
        <v>12</v>
      </c>
      <c r="AB169" t="s">
        <v>10782</v>
      </c>
      <c r="AC169" t="s">
        <v>10783</v>
      </c>
      <c r="AD169" t="s">
        <v>10784</v>
      </c>
      <c r="AE169" t="s">
        <v>30</v>
      </c>
      <c r="AF169" t="s">
        <v>4</v>
      </c>
      <c r="AG169" t="s">
        <v>4</v>
      </c>
      <c r="AH169" t="s">
        <v>10785</v>
      </c>
      <c r="AI169" t="s">
        <v>160</v>
      </c>
      <c r="AJ169" t="s">
        <v>4</v>
      </c>
      <c r="AK169">
        <v>9372031022</v>
      </c>
      <c r="AL169" t="s">
        <v>10786</v>
      </c>
      <c r="AM169" t="s">
        <v>10787</v>
      </c>
      <c r="AN169" t="s">
        <v>12</v>
      </c>
      <c r="AO169" t="s">
        <v>10599</v>
      </c>
      <c r="AP169" t="s">
        <v>4</v>
      </c>
      <c r="AQ169" t="s">
        <v>5154</v>
      </c>
      <c r="AR169" t="s">
        <v>12</v>
      </c>
      <c r="AS169" t="s">
        <v>12</v>
      </c>
      <c r="AT169" t="s">
        <v>4</v>
      </c>
      <c r="AU169" t="s">
        <v>4</v>
      </c>
      <c r="AV169" t="s">
        <v>4</v>
      </c>
      <c r="AW169" t="s">
        <v>332</v>
      </c>
      <c r="AX169">
        <v>3400</v>
      </c>
      <c r="AY169">
        <v>9500</v>
      </c>
      <c r="AZ169" t="s">
        <v>12</v>
      </c>
      <c r="BA169" t="s">
        <v>12</v>
      </c>
      <c r="BB169" t="s">
        <v>4</v>
      </c>
      <c r="BC169" t="s">
        <v>1239</v>
      </c>
      <c r="BD169" t="s">
        <v>1238</v>
      </c>
      <c r="BE169" t="s">
        <v>4</v>
      </c>
      <c r="BF169" t="s">
        <v>12</v>
      </c>
      <c r="BG169" t="s">
        <v>4</v>
      </c>
      <c r="BH169" t="s">
        <v>12</v>
      </c>
      <c r="BI169" t="s">
        <v>12</v>
      </c>
      <c r="BJ169" t="s">
        <v>160</v>
      </c>
      <c r="BK169" t="s">
        <v>4</v>
      </c>
      <c r="BL169">
        <v>1</v>
      </c>
      <c r="BM169" t="s">
        <v>12</v>
      </c>
      <c r="BN169">
        <v>12900</v>
      </c>
      <c r="BO169" t="s">
        <v>12</v>
      </c>
      <c r="BP169" t="s">
        <v>12</v>
      </c>
      <c r="BQ169" t="s">
        <v>12</v>
      </c>
      <c r="BR169" t="s">
        <v>4</v>
      </c>
      <c r="BS169" t="s">
        <v>4</v>
      </c>
      <c r="BT169" t="s">
        <v>4</v>
      </c>
      <c r="BU169" t="s">
        <v>12</v>
      </c>
      <c r="BV169" t="s">
        <v>4</v>
      </c>
      <c r="BW169" t="s">
        <v>330</v>
      </c>
      <c r="BX169" t="s">
        <v>4</v>
      </c>
      <c r="BY169" t="s">
        <v>12</v>
      </c>
      <c r="BZ169" t="s">
        <v>12</v>
      </c>
      <c r="CA169" t="s">
        <v>12</v>
      </c>
      <c r="CB169" t="s">
        <v>12</v>
      </c>
      <c r="CC169" t="s">
        <v>12</v>
      </c>
      <c r="CD169" t="str" cm="1">
        <f t="array" aca="1" ref="CD169" ca="1">eConcatenar(A169:CB169,"|")</f>
        <v>4MOJa2pudXFMFSbM|CAR2020-2406|3|ECONOLINE |TABASCO |CARDENAS |CARDENAS |2020-8-12|12900|X|X|100|0|x|X|x|X|X|X|X|X|X|X|X|x|X|x|BOLAINA|ESTRADA|DEYSI JANET|CASADA|X|X|CALLE CINCO NUMERO 98|AMPLIACION CAÑALES SEGUNDA ETAPA|X|9372031022|JUAN CARLOS GOMEZ BOLAINA|BENEFICIARIO 2: RAMON GOMEZ CHABLE|x|RUTA 3 M|X|MIERCOLES |x|x|X|X|X|DOMICILIO |3400|9500|x|x|X|2021-9-15|2021-9-22|X|x|X|x|x|AMPLIACION CAÑALES SEGUNDA ETAPA|X|1|x|12900|x|x|x|X|X|X|x|X|CARDENAS |X|x|x|x|x</v>
      </c>
    </row>
    <row r="170" spans="1:82" x14ac:dyDescent="0.25">
      <c r="A170" t="s">
        <v>10788</v>
      </c>
      <c r="B170" t="s">
        <v>10789</v>
      </c>
      <c r="C170">
        <v>3</v>
      </c>
      <c r="D170" t="s">
        <v>4958</v>
      </c>
      <c r="E170" t="s">
        <v>396</v>
      </c>
      <c r="F170" t="s">
        <v>330</v>
      </c>
      <c r="G170" t="s">
        <v>330</v>
      </c>
      <c r="H170" t="s">
        <v>15939</v>
      </c>
      <c r="I170">
        <v>19800</v>
      </c>
      <c r="J170" t="s">
        <v>4</v>
      </c>
      <c r="K170" s="3" t="s">
        <v>4</v>
      </c>
      <c r="L170">
        <v>200</v>
      </c>
      <c r="M170">
        <v>1</v>
      </c>
      <c r="N170" t="s">
        <v>12</v>
      </c>
      <c r="O170" t="s">
        <v>4</v>
      </c>
      <c r="P170" t="s">
        <v>12</v>
      </c>
      <c r="Q170" t="s">
        <v>4</v>
      </c>
      <c r="R170" t="s">
        <v>4</v>
      </c>
      <c r="S170" t="s">
        <v>4</v>
      </c>
      <c r="T170" t="s">
        <v>4</v>
      </c>
      <c r="U170" t="s">
        <v>4</v>
      </c>
      <c r="V170" t="s">
        <v>4</v>
      </c>
      <c r="W170" t="s">
        <v>4</v>
      </c>
      <c r="X170" t="s">
        <v>4</v>
      </c>
      <c r="Y170" t="s">
        <v>12</v>
      </c>
      <c r="Z170" t="s">
        <v>4</v>
      </c>
      <c r="AA170" t="s">
        <v>12</v>
      </c>
      <c r="AB170" t="s">
        <v>96</v>
      </c>
      <c r="AC170" t="s">
        <v>38</v>
      </c>
      <c r="AD170" t="s">
        <v>10790</v>
      </c>
      <c r="AE170" t="s">
        <v>4998</v>
      </c>
      <c r="AF170" t="s">
        <v>4</v>
      </c>
      <c r="AG170" t="s">
        <v>4</v>
      </c>
      <c r="AH170" t="s">
        <v>10791</v>
      </c>
      <c r="AI170" t="s">
        <v>10792</v>
      </c>
      <c r="AJ170" t="s">
        <v>4</v>
      </c>
      <c r="AK170">
        <v>9371291857</v>
      </c>
      <c r="AL170" t="s">
        <v>10793</v>
      </c>
      <c r="AM170" t="s">
        <v>10794</v>
      </c>
      <c r="AN170" t="s">
        <v>12</v>
      </c>
      <c r="AO170" t="s">
        <v>10599</v>
      </c>
      <c r="AP170" t="s">
        <v>4</v>
      </c>
      <c r="AQ170" t="s">
        <v>5154</v>
      </c>
      <c r="AR170" t="s">
        <v>12</v>
      </c>
      <c r="AS170" t="s">
        <v>12</v>
      </c>
      <c r="AT170" t="s">
        <v>4</v>
      </c>
      <c r="AU170" t="s">
        <v>4</v>
      </c>
      <c r="AV170" t="s">
        <v>4</v>
      </c>
      <c r="AW170" t="s">
        <v>332</v>
      </c>
      <c r="AX170">
        <v>5700</v>
      </c>
      <c r="AY170">
        <v>14100</v>
      </c>
      <c r="AZ170" t="s">
        <v>12</v>
      </c>
      <c r="BA170" t="s">
        <v>12</v>
      </c>
      <c r="BB170" t="s">
        <v>4</v>
      </c>
      <c r="BC170" t="s">
        <v>1239</v>
      </c>
      <c r="BD170" t="s">
        <v>10772</v>
      </c>
      <c r="BE170" t="s">
        <v>4</v>
      </c>
      <c r="BF170" t="s">
        <v>12</v>
      </c>
      <c r="BG170" t="s">
        <v>4</v>
      </c>
      <c r="BH170" t="s">
        <v>12</v>
      </c>
      <c r="BI170" t="s">
        <v>12</v>
      </c>
      <c r="BJ170" t="s">
        <v>10792</v>
      </c>
      <c r="BK170" t="s">
        <v>4</v>
      </c>
      <c r="BL170">
        <v>1</v>
      </c>
      <c r="BM170" t="s">
        <v>12</v>
      </c>
      <c r="BN170">
        <v>19800</v>
      </c>
      <c r="BO170" t="s">
        <v>12</v>
      </c>
      <c r="BP170" t="s">
        <v>12</v>
      </c>
      <c r="BQ170" t="s">
        <v>12</v>
      </c>
      <c r="BR170" t="s">
        <v>4</v>
      </c>
      <c r="BS170" t="s">
        <v>4</v>
      </c>
      <c r="BT170" t="s">
        <v>4</v>
      </c>
      <c r="BU170" t="s">
        <v>12</v>
      </c>
      <c r="BV170" t="s">
        <v>4</v>
      </c>
      <c r="BW170" t="s">
        <v>330</v>
      </c>
      <c r="BX170" t="s">
        <v>4</v>
      </c>
      <c r="BY170" t="s">
        <v>12</v>
      </c>
      <c r="BZ170" t="s">
        <v>12</v>
      </c>
      <c r="CA170" t="s">
        <v>12</v>
      </c>
      <c r="CB170" t="s">
        <v>12</v>
      </c>
      <c r="CC170" t="s">
        <v>12</v>
      </c>
      <c r="CD170" t="str" cm="1">
        <f t="array" aca="1" ref="CD170" ca="1">eConcatenar(A170:CB170,"|")</f>
        <v>CAZQzLiygS6ftU1r|CAR2020-2418|3|ZAFIRO |TABASCO |CARDENAS |CARDENAS |2020-8-13|19800|X|X|200|1|x|X|x|X|X|X|X|X|X|X|X|x|X|x|MARTINEZ|HERNANDEZ|ANDRES GERARDO|SOLTERO |X|X|CALLE CANAHUA MANZANA NUMERO 27 LOTE NUMERO 7|FRACCIONAMIENTO CAÑALES SEGUNDA|X|9371291857|CELIA HERNANDEZ DENIS|BENEFICIARIO 2: VICTOR ANDRES MARTINEZ PEREGRINO|x|RUTA 3 M|X|MIERCOLES |x|x|X|X|X|DOMICILIO |5700|14100|x|x|X|2021-9-15|2021-9-29|X|x|X|x|x|FRACCIONAMIENTO CAÑALES SEGUNDA|X|1|x|19800|x|x|x|X|X|X|x|X|CARDENAS |X|x|x|x|x</v>
      </c>
    </row>
    <row r="171" spans="1:82" x14ac:dyDescent="0.25">
      <c r="A171" t="s">
        <v>10795</v>
      </c>
      <c r="B171" t="s">
        <v>10796</v>
      </c>
      <c r="C171">
        <v>3</v>
      </c>
      <c r="D171" t="s">
        <v>463</v>
      </c>
      <c r="E171" t="s">
        <v>396</v>
      </c>
      <c r="F171" t="s">
        <v>330</v>
      </c>
      <c r="G171" t="s">
        <v>330</v>
      </c>
      <c r="H171" t="s">
        <v>15940</v>
      </c>
      <c r="I171">
        <v>12900</v>
      </c>
      <c r="J171" t="s">
        <v>4</v>
      </c>
      <c r="K171" s="3" t="s">
        <v>4</v>
      </c>
      <c r="L171">
        <v>200</v>
      </c>
      <c r="M171">
        <v>1</v>
      </c>
      <c r="N171" t="s">
        <v>12</v>
      </c>
      <c r="O171" t="s">
        <v>4</v>
      </c>
      <c r="P171" t="s">
        <v>12</v>
      </c>
      <c r="Q171" t="s">
        <v>4</v>
      </c>
      <c r="R171" t="s">
        <v>4</v>
      </c>
      <c r="S171" t="s">
        <v>4</v>
      </c>
      <c r="T171" t="s">
        <v>4</v>
      </c>
      <c r="U171" t="s">
        <v>4</v>
      </c>
      <c r="V171" t="s">
        <v>4</v>
      </c>
      <c r="W171" t="s">
        <v>4</v>
      </c>
      <c r="X171" t="s">
        <v>4</v>
      </c>
      <c r="Y171" t="s">
        <v>12</v>
      </c>
      <c r="Z171" t="s">
        <v>4</v>
      </c>
      <c r="AA171" t="s">
        <v>12</v>
      </c>
      <c r="AB171" t="s">
        <v>10797</v>
      </c>
      <c r="AC171" t="s">
        <v>4949</v>
      </c>
      <c r="AD171" t="s">
        <v>55</v>
      </c>
      <c r="AE171" t="s">
        <v>4961</v>
      </c>
      <c r="AF171" t="s">
        <v>4</v>
      </c>
      <c r="AG171" t="s">
        <v>4</v>
      </c>
      <c r="AH171" t="s">
        <v>10798</v>
      </c>
      <c r="AI171" t="s">
        <v>10792</v>
      </c>
      <c r="AJ171" t="s">
        <v>4</v>
      </c>
      <c r="AK171">
        <v>9371285327</v>
      </c>
      <c r="AL171" t="s">
        <v>10799</v>
      </c>
      <c r="AM171" t="s">
        <v>10800</v>
      </c>
      <c r="AN171" t="s">
        <v>12</v>
      </c>
      <c r="AO171" t="s">
        <v>10599</v>
      </c>
      <c r="AP171" t="s">
        <v>4</v>
      </c>
      <c r="AQ171" t="s">
        <v>5154</v>
      </c>
      <c r="AR171" t="s">
        <v>12</v>
      </c>
      <c r="AS171" t="s">
        <v>12</v>
      </c>
      <c r="AT171" t="s">
        <v>4</v>
      </c>
      <c r="AU171" t="s">
        <v>4</v>
      </c>
      <c r="AV171" t="s">
        <v>4</v>
      </c>
      <c r="AW171" t="s">
        <v>332</v>
      </c>
      <c r="AX171">
        <v>5500</v>
      </c>
      <c r="AY171">
        <v>7400</v>
      </c>
      <c r="AZ171" t="s">
        <v>12</v>
      </c>
      <c r="BA171" t="s">
        <v>12</v>
      </c>
      <c r="BB171" t="s">
        <v>4</v>
      </c>
      <c r="BC171" t="s">
        <v>1239</v>
      </c>
      <c r="BD171" t="s">
        <v>10772</v>
      </c>
      <c r="BE171" t="s">
        <v>4</v>
      </c>
      <c r="BF171" t="s">
        <v>12</v>
      </c>
      <c r="BG171" t="s">
        <v>4</v>
      </c>
      <c r="BH171" t="s">
        <v>12</v>
      </c>
      <c r="BI171" t="s">
        <v>12</v>
      </c>
      <c r="BJ171" t="s">
        <v>10792</v>
      </c>
      <c r="BK171" t="s">
        <v>4</v>
      </c>
      <c r="BL171">
        <v>1</v>
      </c>
      <c r="BM171" t="s">
        <v>12</v>
      </c>
      <c r="BN171">
        <v>12900</v>
      </c>
      <c r="BO171" t="s">
        <v>12</v>
      </c>
      <c r="BP171" t="s">
        <v>12</v>
      </c>
      <c r="BQ171" t="s">
        <v>12</v>
      </c>
      <c r="BR171" t="s">
        <v>4</v>
      </c>
      <c r="BS171" t="s">
        <v>4</v>
      </c>
      <c r="BT171" t="s">
        <v>4</v>
      </c>
      <c r="BU171" t="s">
        <v>12</v>
      </c>
      <c r="BV171" t="s">
        <v>4</v>
      </c>
      <c r="BW171" t="s">
        <v>330</v>
      </c>
      <c r="BX171" t="s">
        <v>4</v>
      </c>
      <c r="BY171" t="s">
        <v>12</v>
      </c>
      <c r="BZ171" t="s">
        <v>12</v>
      </c>
      <c r="CA171" t="s">
        <v>12</v>
      </c>
      <c r="CB171" t="s">
        <v>12</v>
      </c>
      <c r="CC171" t="s">
        <v>12</v>
      </c>
      <c r="CD171" t="str" cm="1">
        <f t="array" aca="1" ref="CD171" ca="1">eConcatenar(A171:CB171,"|")</f>
        <v>TnWYg1AX5mxzilUa|CAR2020-2403|3|ECONOLINE |TABASCO |CARDENAS |CARDENAS |2020-8-12|12900|X|X|200|1|x|X|x|X|X|X|X|X|X|X|X|x|X|x|CASANGO |CALDERON|LETICIA|SOLTERA |X|X|CALLE CACAHUA MANZANA NUMERO 30 LOTE NUMERO 1|FRACCIONAMIENTO CAÑALES SEGUNDA|X|9371285327|MAYRA GUADALUPE JIMENEZ CASANGO|BENEFICIARIO 2: ELDA DEL CARMEN SANDOVAL CASANGO |x|RUTA 3 M|X|MIERCOLES |x|x|X|X|X|DOMICILIO |5500|7400|x|x|X|2021-9-15|2021-9-29|X|x|X|x|x|FRACCIONAMIENTO CAÑALES SEGUNDA|X|1|x|12900|x|x|x|X|X|X|x|X|CARDENAS |X|x|x|x|x</v>
      </c>
    </row>
    <row r="172" spans="1:82" x14ac:dyDescent="0.25">
      <c r="A172" t="s">
        <v>10801</v>
      </c>
      <c r="B172" t="s">
        <v>10802</v>
      </c>
      <c r="C172">
        <v>3</v>
      </c>
      <c r="D172" t="s">
        <v>463</v>
      </c>
      <c r="E172" t="s">
        <v>396</v>
      </c>
      <c r="F172" t="s">
        <v>330</v>
      </c>
      <c r="G172" t="s">
        <v>330</v>
      </c>
      <c r="H172" t="s">
        <v>15939</v>
      </c>
      <c r="I172">
        <v>12900</v>
      </c>
      <c r="J172" t="s">
        <v>4</v>
      </c>
      <c r="K172" s="3" t="s">
        <v>4</v>
      </c>
      <c r="L172">
        <v>200</v>
      </c>
      <c r="M172">
        <v>1</v>
      </c>
      <c r="N172" t="s">
        <v>12</v>
      </c>
      <c r="O172" t="s">
        <v>4</v>
      </c>
      <c r="P172" t="s">
        <v>12</v>
      </c>
      <c r="Q172" t="s">
        <v>4</v>
      </c>
      <c r="R172" t="s">
        <v>4</v>
      </c>
      <c r="S172" t="s">
        <v>4</v>
      </c>
      <c r="T172" t="s">
        <v>4</v>
      </c>
      <c r="U172" t="s">
        <v>4</v>
      </c>
      <c r="V172" t="s">
        <v>4</v>
      </c>
      <c r="W172" t="s">
        <v>4</v>
      </c>
      <c r="X172" t="s">
        <v>4</v>
      </c>
      <c r="Y172" t="s">
        <v>12</v>
      </c>
      <c r="Z172" t="s">
        <v>4</v>
      </c>
      <c r="AA172" t="s">
        <v>12</v>
      </c>
      <c r="AB172" t="s">
        <v>10803</v>
      </c>
      <c r="AC172" t="s">
        <v>10804</v>
      </c>
      <c r="AD172" t="s">
        <v>5543</v>
      </c>
      <c r="AE172" t="s">
        <v>63</v>
      </c>
      <c r="AF172" t="s">
        <v>4</v>
      </c>
      <c r="AG172" t="s">
        <v>4</v>
      </c>
      <c r="AH172" t="s">
        <v>10805</v>
      </c>
      <c r="AI172" t="s">
        <v>10792</v>
      </c>
      <c r="AJ172" t="s">
        <v>4</v>
      </c>
      <c r="AK172">
        <v>9371684378</v>
      </c>
      <c r="AL172" t="s">
        <v>10806</v>
      </c>
      <c r="AM172" t="s">
        <v>10807</v>
      </c>
      <c r="AN172" t="s">
        <v>12</v>
      </c>
      <c r="AO172" t="s">
        <v>10599</v>
      </c>
      <c r="AP172" t="s">
        <v>4</v>
      </c>
      <c r="AQ172" t="s">
        <v>5154</v>
      </c>
      <c r="AR172" t="s">
        <v>12</v>
      </c>
      <c r="AS172" t="s">
        <v>12</v>
      </c>
      <c r="AT172" t="s">
        <v>4</v>
      </c>
      <c r="AU172" t="s">
        <v>4</v>
      </c>
      <c r="AV172" t="s">
        <v>4</v>
      </c>
      <c r="AW172" t="s">
        <v>332</v>
      </c>
      <c r="AX172">
        <v>9300</v>
      </c>
      <c r="AY172">
        <v>3600</v>
      </c>
      <c r="AZ172" t="s">
        <v>12</v>
      </c>
      <c r="BA172" t="s">
        <v>12</v>
      </c>
      <c r="BB172" t="s">
        <v>4</v>
      </c>
      <c r="BC172" t="s">
        <v>1239</v>
      </c>
      <c r="BD172" t="s">
        <v>10772</v>
      </c>
      <c r="BE172" t="s">
        <v>4</v>
      </c>
      <c r="BF172" t="s">
        <v>12</v>
      </c>
      <c r="BG172" t="s">
        <v>4</v>
      </c>
      <c r="BH172" t="s">
        <v>12</v>
      </c>
      <c r="BI172" t="s">
        <v>12</v>
      </c>
      <c r="BJ172" t="s">
        <v>10792</v>
      </c>
      <c r="BK172" t="s">
        <v>4</v>
      </c>
      <c r="BL172">
        <v>1</v>
      </c>
      <c r="BM172" t="s">
        <v>12</v>
      </c>
      <c r="BN172">
        <v>12900</v>
      </c>
      <c r="BO172" t="s">
        <v>12</v>
      </c>
      <c r="BP172" t="s">
        <v>12</v>
      </c>
      <c r="BQ172" t="s">
        <v>12</v>
      </c>
      <c r="BR172" t="s">
        <v>4</v>
      </c>
      <c r="BS172" t="s">
        <v>4</v>
      </c>
      <c r="BT172" t="s">
        <v>4</v>
      </c>
      <c r="BU172" t="s">
        <v>12</v>
      </c>
      <c r="BV172" t="s">
        <v>4</v>
      </c>
      <c r="BW172" t="s">
        <v>330</v>
      </c>
      <c r="BX172" t="s">
        <v>4</v>
      </c>
      <c r="BY172" t="s">
        <v>12</v>
      </c>
      <c r="BZ172" t="s">
        <v>12</v>
      </c>
      <c r="CA172" t="s">
        <v>12</v>
      </c>
      <c r="CB172" t="s">
        <v>12</v>
      </c>
      <c r="CC172" t="s">
        <v>12</v>
      </c>
      <c r="CD172" t="str" cm="1">
        <f t="array" aca="1" ref="CD172" ca="1">eConcatenar(A172:CB172,"|")</f>
        <v>dMS1cPXnluDOZKLI|CAR2020-2415|3|ECONOLINE |TABASCO |CARDENAS |CARDENAS |2020-8-13|12900|X|X|200|1|x|X|x|X|X|X|X|X|X|X|X|x|X|x|LUNA|LARA|RICARDO|CASADO|X|X|CALLE CANAHUA, ANDADOR RIO SECO PRIMERA|FRACCIONAMIENTO CAÑALES SEGUNDA|X|9371684378|FLOR MARIA DE DIOS GARCIA|BENEFICIARIO 2: MARIBEL DE DIOS GARCIA |x|RUTA 3 M|X|MIERCOLES |x|x|X|X|X|DOMICILIO |9300|3600|x|x|X|2021-9-15|2021-9-29|X|x|X|x|x|FRACCIONAMIENTO CAÑALES SEGUNDA|X|1|x|12900|x|x|x|X|X|X|x|X|CARDENAS |X|x|x|x|x</v>
      </c>
    </row>
    <row r="173" spans="1:82" x14ac:dyDescent="0.25">
      <c r="A173" t="s">
        <v>10808</v>
      </c>
      <c r="B173" t="s">
        <v>10809</v>
      </c>
      <c r="C173">
        <v>3</v>
      </c>
      <c r="D173" t="s">
        <v>1</v>
      </c>
      <c r="E173" t="s">
        <v>396</v>
      </c>
      <c r="F173" t="s">
        <v>330</v>
      </c>
      <c r="G173" t="s">
        <v>330</v>
      </c>
      <c r="H173" t="s">
        <v>15941</v>
      </c>
      <c r="I173">
        <v>12900</v>
      </c>
      <c r="J173" t="s">
        <v>4</v>
      </c>
      <c r="K173" s="3" t="s">
        <v>4</v>
      </c>
      <c r="L173">
        <v>200</v>
      </c>
      <c r="M173">
        <v>1</v>
      </c>
      <c r="N173" t="s">
        <v>12</v>
      </c>
      <c r="O173" t="s">
        <v>4</v>
      </c>
      <c r="P173" t="s">
        <v>12</v>
      </c>
      <c r="Q173" t="s">
        <v>4</v>
      </c>
      <c r="R173" t="s">
        <v>4</v>
      </c>
      <c r="S173" t="s">
        <v>4</v>
      </c>
      <c r="T173" t="s">
        <v>4</v>
      </c>
      <c r="U173" t="s">
        <v>4</v>
      </c>
      <c r="V173" t="s">
        <v>4</v>
      </c>
      <c r="W173" t="s">
        <v>4</v>
      </c>
      <c r="X173" t="s">
        <v>4</v>
      </c>
      <c r="Y173" t="s">
        <v>12</v>
      </c>
      <c r="Z173" t="s">
        <v>4</v>
      </c>
      <c r="AA173" t="s">
        <v>12</v>
      </c>
      <c r="AB173" t="s">
        <v>484</v>
      </c>
      <c r="AC173" t="s">
        <v>188</v>
      </c>
      <c r="AD173" t="s">
        <v>10669</v>
      </c>
      <c r="AE173" t="s">
        <v>4961</v>
      </c>
      <c r="AF173" t="s">
        <v>4</v>
      </c>
      <c r="AG173" t="s">
        <v>4</v>
      </c>
      <c r="AH173" t="s">
        <v>10810</v>
      </c>
      <c r="AI173" t="s">
        <v>10811</v>
      </c>
      <c r="AJ173" t="s">
        <v>4</v>
      </c>
      <c r="AK173">
        <v>9371215073</v>
      </c>
      <c r="AL173" t="s">
        <v>10812</v>
      </c>
      <c r="AM173" t="s">
        <v>10813</v>
      </c>
      <c r="AN173" t="s">
        <v>12</v>
      </c>
      <c r="AO173" t="s">
        <v>10599</v>
      </c>
      <c r="AP173" t="s">
        <v>4</v>
      </c>
      <c r="AQ173" t="s">
        <v>5154</v>
      </c>
      <c r="AR173" t="s">
        <v>12</v>
      </c>
      <c r="AS173" t="s">
        <v>12</v>
      </c>
      <c r="AT173" t="s">
        <v>4</v>
      </c>
      <c r="AU173" t="s">
        <v>4</v>
      </c>
      <c r="AV173" t="s">
        <v>4</v>
      </c>
      <c r="AW173" t="s">
        <v>332</v>
      </c>
      <c r="AX173">
        <v>4800</v>
      </c>
      <c r="AY173">
        <v>8100</v>
      </c>
      <c r="AZ173" t="s">
        <v>12</v>
      </c>
      <c r="BA173" t="s">
        <v>12</v>
      </c>
      <c r="BB173" t="s">
        <v>4</v>
      </c>
      <c r="BC173" t="s">
        <v>1239</v>
      </c>
      <c r="BD173" t="s">
        <v>10772</v>
      </c>
      <c r="BE173" t="s">
        <v>4</v>
      </c>
      <c r="BF173" t="s">
        <v>12</v>
      </c>
      <c r="BG173" t="s">
        <v>4</v>
      </c>
      <c r="BH173" t="s">
        <v>12</v>
      </c>
      <c r="BI173" t="s">
        <v>12</v>
      </c>
      <c r="BJ173" t="s">
        <v>10814</v>
      </c>
      <c r="BK173" t="s">
        <v>4</v>
      </c>
      <c r="BL173">
        <v>1</v>
      </c>
      <c r="BM173" t="s">
        <v>12</v>
      </c>
      <c r="BN173">
        <v>12900</v>
      </c>
      <c r="BO173" t="s">
        <v>12</v>
      </c>
      <c r="BP173" t="s">
        <v>12</v>
      </c>
      <c r="BQ173" t="s">
        <v>12</v>
      </c>
      <c r="BR173" t="s">
        <v>4</v>
      </c>
      <c r="BS173" t="s">
        <v>4</v>
      </c>
      <c r="BT173" t="s">
        <v>4</v>
      </c>
      <c r="BU173" t="s">
        <v>12</v>
      </c>
      <c r="BV173" t="s">
        <v>4</v>
      </c>
      <c r="BW173" t="s">
        <v>330</v>
      </c>
      <c r="BX173" t="s">
        <v>4</v>
      </c>
      <c r="BY173" t="s">
        <v>12</v>
      </c>
      <c r="BZ173" t="s">
        <v>12</v>
      </c>
      <c r="CA173" t="s">
        <v>12</v>
      </c>
      <c r="CB173" t="s">
        <v>12</v>
      </c>
      <c r="CC173" t="s">
        <v>12</v>
      </c>
      <c r="CD173" t="str" cm="1">
        <f t="array" aca="1" ref="CD173" ca="1">eConcatenar(A173:CB173,"|")</f>
        <v>KeVQAAsoppsVjjgk|CAR2020-4050|3|IMPERIAL DE LUJO|TABASCO |CARDENAS |CARDENAS |2020-10-16|12900|X|X|200|1|x|X|x|X|X|X|X|X|X|X|X|x|X|x|RAMOS |COLORADO|MARIA DEL CARMEN |SOLTERA |X|X|CARRETERA CARDENAS - SANTA ROSALIA SIN NUMERO |RIO SECO SEGUNDA SECCION|X|9371215073|MARIA DELMIRA RAMOS COLORADO|BENEFICIARIO 2: JUSTINA RAMOS COLORADO|x|RUTA 3 M|X|MIERCOLES |x|x|X|X|X|DOMICILIO |4800|8100|x|x|X|2021-9-15|2021-9-29|X|x|X|x|x|RIO SECO SEGUNDA SECCION |X|1|x|12900|x|x|x|X|X|X|x|X|CARDENAS |X|x|x|x|x</v>
      </c>
    </row>
    <row r="174" spans="1:82" x14ac:dyDescent="0.25">
      <c r="A174" t="s">
        <v>10815</v>
      </c>
      <c r="B174" t="s">
        <v>10816</v>
      </c>
      <c r="C174">
        <v>3</v>
      </c>
      <c r="D174" t="s">
        <v>1</v>
      </c>
      <c r="E174" t="s">
        <v>396</v>
      </c>
      <c r="F174" t="s">
        <v>330</v>
      </c>
      <c r="G174" t="s">
        <v>330</v>
      </c>
      <c r="H174" t="s">
        <v>15942</v>
      </c>
      <c r="I174">
        <v>12900</v>
      </c>
      <c r="J174" t="s">
        <v>4</v>
      </c>
      <c r="K174" s="3" t="s">
        <v>4</v>
      </c>
      <c r="L174">
        <v>100</v>
      </c>
      <c r="M174">
        <v>0</v>
      </c>
      <c r="N174" t="s">
        <v>12</v>
      </c>
      <c r="O174" t="s">
        <v>4</v>
      </c>
      <c r="P174" t="s">
        <v>12</v>
      </c>
      <c r="Q174" t="s">
        <v>4</v>
      </c>
      <c r="R174" t="s">
        <v>4</v>
      </c>
      <c r="S174" t="s">
        <v>4</v>
      </c>
      <c r="T174" t="s">
        <v>4</v>
      </c>
      <c r="U174" t="s">
        <v>4</v>
      </c>
      <c r="V174" t="s">
        <v>4</v>
      </c>
      <c r="W174" t="s">
        <v>4</v>
      </c>
      <c r="X174" t="s">
        <v>4</v>
      </c>
      <c r="Y174" t="s">
        <v>12</v>
      </c>
      <c r="Z174" t="s">
        <v>4</v>
      </c>
      <c r="AA174" t="s">
        <v>12</v>
      </c>
      <c r="AB174" t="s">
        <v>6</v>
      </c>
      <c r="AC174" t="s">
        <v>150</v>
      </c>
      <c r="AD174" t="s">
        <v>10817</v>
      </c>
      <c r="AE174" t="s">
        <v>146</v>
      </c>
      <c r="AF174" t="s">
        <v>4</v>
      </c>
      <c r="AG174" t="s">
        <v>4</v>
      </c>
      <c r="AH174" t="s">
        <v>10818</v>
      </c>
      <c r="AI174" t="s">
        <v>2859</v>
      </c>
      <c r="AJ174" t="s">
        <v>4</v>
      </c>
      <c r="AK174">
        <v>9371026980</v>
      </c>
      <c r="AL174" t="s">
        <v>10819</v>
      </c>
      <c r="AM174" t="s">
        <v>10820</v>
      </c>
      <c r="AN174" t="s">
        <v>12</v>
      </c>
      <c r="AO174" t="s">
        <v>10599</v>
      </c>
      <c r="AP174" t="s">
        <v>4</v>
      </c>
      <c r="AQ174" t="s">
        <v>5154</v>
      </c>
      <c r="AR174" t="s">
        <v>12</v>
      </c>
      <c r="AS174" t="s">
        <v>12</v>
      </c>
      <c r="AT174" t="s">
        <v>4</v>
      </c>
      <c r="AU174" t="s">
        <v>4</v>
      </c>
      <c r="AV174" t="s">
        <v>4</v>
      </c>
      <c r="AW174" t="s">
        <v>332</v>
      </c>
      <c r="AX174">
        <v>4700</v>
      </c>
      <c r="AY174">
        <v>8200</v>
      </c>
      <c r="AZ174" t="s">
        <v>12</v>
      </c>
      <c r="BA174" t="s">
        <v>12</v>
      </c>
      <c r="BB174" t="s">
        <v>4</v>
      </c>
      <c r="BC174" t="s">
        <v>1239</v>
      </c>
      <c r="BD174" t="s">
        <v>1238</v>
      </c>
      <c r="BE174" t="s">
        <v>4</v>
      </c>
      <c r="BF174" t="s">
        <v>12</v>
      </c>
      <c r="BG174" t="s">
        <v>4</v>
      </c>
      <c r="BH174" t="s">
        <v>12</v>
      </c>
      <c r="BI174" t="s">
        <v>12</v>
      </c>
      <c r="BJ174" t="s">
        <v>2859</v>
      </c>
      <c r="BK174" t="s">
        <v>4</v>
      </c>
      <c r="BL174">
        <v>1</v>
      </c>
      <c r="BM174" t="s">
        <v>12</v>
      </c>
      <c r="BN174">
        <v>12900</v>
      </c>
      <c r="BO174" t="s">
        <v>12</v>
      </c>
      <c r="BP174" t="s">
        <v>12</v>
      </c>
      <c r="BQ174" t="s">
        <v>12</v>
      </c>
      <c r="BR174" t="s">
        <v>4</v>
      </c>
      <c r="BS174" t="s">
        <v>4</v>
      </c>
      <c r="BT174" t="s">
        <v>4</v>
      </c>
      <c r="BU174" t="s">
        <v>12</v>
      </c>
      <c r="BV174" t="s">
        <v>4</v>
      </c>
      <c r="BW174" t="s">
        <v>330</v>
      </c>
      <c r="BX174" t="s">
        <v>4</v>
      </c>
      <c r="BY174" t="s">
        <v>12</v>
      </c>
      <c r="BZ174" t="s">
        <v>12</v>
      </c>
      <c r="CA174" t="s">
        <v>12</v>
      </c>
      <c r="CB174" t="s">
        <v>12</v>
      </c>
      <c r="CC174" t="s">
        <v>12</v>
      </c>
      <c r="CD174" t="str" cm="1">
        <f t="array" aca="1" ref="CD174" ca="1">eConcatenar(A174:CB174,"|")</f>
        <v>flWHHOBhIbMsPGTW|CAR2020-4205|3|IMPERIAL DE LUJO|TABASCO |CARDENAS |CARDENAS |2020-10-20|12900|X|X|100|0|x|X|x|X|X|X|X|X|X|X|X|x|X|x|DE LA CRUZ|MONTIEL|ANTONIA|VIUDA|X|X|CARRETERA A ZAPOTAL POR RIO SECO|RIO SECO SEGUNDA SECCION B|X|9371026980|EDY GERONIMO DE LA CRUZ|BENEFICIARIO 2: MARIA DEL CARMEN GERONIMO DE LA CRUZ|x|RUTA 3 M|X|MIERCOLES |x|x|X|X|X|DOMICILIO |4700|8200|x|x|X|2021-9-15|2021-9-22|X|x|X|x|x|RIO SECO SEGUNDA SECCION B|X|1|x|12900|x|x|x|X|X|X|x|X|CARDENAS |X|x|x|x|x</v>
      </c>
    </row>
    <row r="175" spans="1:82" x14ac:dyDescent="0.25">
      <c r="A175" t="s">
        <v>10821</v>
      </c>
      <c r="B175" t="s">
        <v>10822</v>
      </c>
      <c r="C175">
        <v>3</v>
      </c>
      <c r="D175" t="s">
        <v>1</v>
      </c>
      <c r="E175" t="s">
        <v>396</v>
      </c>
      <c r="F175" t="s">
        <v>330</v>
      </c>
      <c r="G175" t="s">
        <v>330</v>
      </c>
      <c r="H175" t="s">
        <v>15894</v>
      </c>
      <c r="I175">
        <v>12900</v>
      </c>
      <c r="J175" t="s">
        <v>4</v>
      </c>
      <c r="K175" s="3" t="s">
        <v>4</v>
      </c>
      <c r="L175">
        <v>200</v>
      </c>
      <c r="M175">
        <v>1</v>
      </c>
      <c r="N175" t="s">
        <v>12</v>
      </c>
      <c r="O175" t="s">
        <v>4</v>
      </c>
      <c r="P175" t="s">
        <v>12</v>
      </c>
      <c r="Q175" t="s">
        <v>4</v>
      </c>
      <c r="R175" t="s">
        <v>4</v>
      </c>
      <c r="S175" t="s">
        <v>4</v>
      </c>
      <c r="T175" t="s">
        <v>4</v>
      </c>
      <c r="U175" t="s">
        <v>4</v>
      </c>
      <c r="V175" t="s">
        <v>4</v>
      </c>
      <c r="W175" t="s">
        <v>4</v>
      </c>
      <c r="X175" t="s">
        <v>4</v>
      </c>
      <c r="Y175" t="s">
        <v>12</v>
      </c>
      <c r="Z175" t="s">
        <v>4</v>
      </c>
      <c r="AA175" t="s">
        <v>12</v>
      </c>
      <c r="AB175" t="s">
        <v>434</v>
      </c>
      <c r="AC175" t="s">
        <v>407</v>
      </c>
      <c r="AD175" t="s">
        <v>10823</v>
      </c>
      <c r="AE175" t="s">
        <v>63</v>
      </c>
      <c r="AF175" t="s">
        <v>4</v>
      </c>
      <c r="AG175" t="s">
        <v>4</v>
      </c>
      <c r="AH175" t="s">
        <v>10824</v>
      </c>
      <c r="AI175" t="s">
        <v>2859</v>
      </c>
      <c r="AJ175" t="s">
        <v>4</v>
      </c>
      <c r="AK175">
        <v>9371683303</v>
      </c>
      <c r="AL175" t="s">
        <v>10825</v>
      </c>
      <c r="AM175" t="s">
        <v>10826</v>
      </c>
      <c r="AN175" t="s">
        <v>12</v>
      </c>
      <c r="AO175" t="s">
        <v>10599</v>
      </c>
      <c r="AP175" t="s">
        <v>4</v>
      </c>
      <c r="AQ175" t="s">
        <v>5154</v>
      </c>
      <c r="AR175" t="s">
        <v>12</v>
      </c>
      <c r="AS175" t="s">
        <v>12</v>
      </c>
      <c r="AT175" t="s">
        <v>4</v>
      </c>
      <c r="AU175" t="s">
        <v>4</v>
      </c>
      <c r="AV175" t="s">
        <v>4</v>
      </c>
      <c r="AW175" t="s">
        <v>332</v>
      </c>
      <c r="AX175">
        <v>4900</v>
      </c>
      <c r="AY175">
        <v>8000</v>
      </c>
      <c r="AZ175" t="s">
        <v>12</v>
      </c>
      <c r="BA175" t="s">
        <v>12</v>
      </c>
      <c r="BB175" t="s">
        <v>4</v>
      </c>
      <c r="BC175" t="s">
        <v>1239</v>
      </c>
      <c r="BD175" t="s">
        <v>10772</v>
      </c>
      <c r="BE175" t="s">
        <v>4</v>
      </c>
      <c r="BF175" t="s">
        <v>12</v>
      </c>
      <c r="BG175" t="s">
        <v>4</v>
      </c>
      <c r="BH175" t="s">
        <v>12</v>
      </c>
      <c r="BI175" t="s">
        <v>12</v>
      </c>
      <c r="BJ175" t="s">
        <v>10814</v>
      </c>
      <c r="BK175" t="s">
        <v>4</v>
      </c>
      <c r="BL175">
        <v>1</v>
      </c>
      <c r="BM175" t="s">
        <v>12</v>
      </c>
      <c r="BN175">
        <v>12900</v>
      </c>
      <c r="BO175" t="s">
        <v>12</v>
      </c>
      <c r="BP175" t="s">
        <v>12</v>
      </c>
      <c r="BQ175" t="s">
        <v>12</v>
      </c>
      <c r="BR175" t="s">
        <v>4</v>
      </c>
      <c r="BS175" t="s">
        <v>4</v>
      </c>
      <c r="BT175" t="s">
        <v>4</v>
      </c>
      <c r="BU175" t="s">
        <v>12</v>
      </c>
      <c r="BV175" t="s">
        <v>4</v>
      </c>
      <c r="BW175" t="s">
        <v>330</v>
      </c>
      <c r="BX175" t="s">
        <v>4</v>
      </c>
      <c r="BY175" t="s">
        <v>12</v>
      </c>
      <c r="BZ175" t="s">
        <v>12</v>
      </c>
      <c r="CA175" t="s">
        <v>12</v>
      </c>
      <c r="CB175" t="s">
        <v>12</v>
      </c>
      <c r="CC175" t="s">
        <v>12</v>
      </c>
      <c r="CD175" t="str" cm="1">
        <f t="array" aca="1" ref="CD175" ca="1">eConcatenar(A175:CB175,"|")</f>
        <v>ye2YW3p5XsHCrqbs|CAR2020-4214|3|IMPERIAL DE LUJO|TABASCO |CARDENAS |CARDENAS |2020-10-21|12900|X|X|200|1|x|X|x|X|X|X|X|X|X|X|X|x|X|x|VAZQUEZ |REYES|JOSE CASIMIRO|CASADO|X|X|CALLE VIA FERROCARRIL SIN NUMERO|RIO SECO SEGUNDA SECCION B|X|9371683303|LUIS ARMANDO VAZQUEZ CRUZ |BENEFICIARIO 2: YOLI DEL CARMEN VAZQUEZ CRUZ|x|RUTA 3 M|X|MIERCOLES |x|x|X|X|X|DOMICILIO |4900|8000|x|x|X|2021-9-15|2021-9-29|X|x|X|x|x|RIO SECO SEGUNDA SECCION |X|1|x|12900|x|x|x|X|X|X|x|X|CARDENAS |X|x|x|x|x</v>
      </c>
    </row>
    <row r="176" spans="1:82" x14ac:dyDescent="0.25">
      <c r="A176" t="s">
        <v>10827</v>
      </c>
      <c r="B176" t="s">
        <v>10828</v>
      </c>
      <c r="C176">
        <v>3</v>
      </c>
      <c r="D176" t="s">
        <v>463</v>
      </c>
      <c r="E176" t="s">
        <v>396</v>
      </c>
      <c r="F176" t="s">
        <v>330</v>
      </c>
      <c r="G176" t="s">
        <v>330</v>
      </c>
      <c r="H176" t="s">
        <v>15943</v>
      </c>
      <c r="I176">
        <v>12900</v>
      </c>
      <c r="J176" t="s">
        <v>4</v>
      </c>
      <c r="K176" s="3" t="s">
        <v>4</v>
      </c>
      <c r="L176">
        <v>100</v>
      </c>
      <c r="M176">
        <v>0</v>
      </c>
      <c r="N176" t="s">
        <v>12</v>
      </c>
      <c r="O176" t="s">
        <v>4</v>
      </c>
      <c r="P176" t="s">
        <v>12</v>
      </c>
      <c r="Q176" t="s">
        <v>4</v>
      </c>
      <c r="R176" t="s">
        <v>4</v>
      </c>
      <c r="S176" t="s">
        <v>4</v>
      </c>
      <c r="T176" t="s">
        <v>4</v>
      </c>
      <c r="U176" t="s">
        <v>4</v>
      </c>
      <c r="V176" t="s">
        <v>4</v>
      </c>
      <c r="W176" t="s">
        <v>4</v>
      </c>
      <c r="X176" t="s">
        <v>4</v>
      </c>
      <c r="Y176" t="s">
        <v>12</v>
      </c>
      <c r="Z176" t="s">
        <v>4</v>
      </c>
      <c r="AA176" t="s">
        <v>12</v>
      </c>
      <c r="AB176" t="s">
        <v>10829</v>
      </c>
      <c r="AC176" t="s">
        <v>10830</v>
      </c>
      <c r="AD176" t="s">
        <v>10831</v>
      </c>
      <c r="AE176" t="s">
        <v>146</v>
      </c>
      <c r="AF176" t="s">
        <v>4</v>
      </c>
      <c r="AG176" t="s">
        <v>4</v>
      </c>
      <c r="AH176" t="s">
        <v>604</v>
      </c>
      <c r="AI176" t="s">
        <v>3027</v>
      </c>
      <c r="AJ176" t="s">
        <v>4</v>
      </c>
      <c r="AK176">
        <v>9371703638</v>
      </c>
      <c r="AL176" t="s">
        <v>10832</v>
      </c>
      <c r="AM176" t="s">
        <v>10833</v>
      </c>
      <c r="AN176" t="s">
        <v>12</v>
      </c>
      <c r="AO176" t="s">
        <v>10599</v>
      </c>
      <c r="AP176" t="s">
        <v>4</v>
      </c>
      <c r="AQ176" t="s">
        <v>5154</v>
      </c>
      <c r="AR176" t="s">
        <v>12</v>
      </c>
      <c r="AS176" t="s">
        <v>12</v>
      </c>
      <c r="AT176" t="s">
        <v>4</v>
      </c>
      <c r="AU176" t="s">
        <v>4</v>
      </c>
      <c r="AV176" t="s">
        <v>4</v>
      </c>
      <c r="AW176" t="s">
        <v>332</v>
      </c>
      <c r="AX176">
        <v>5500</v>
      </c>
      <c r="AY176">
        <v>7400</v>
      </c>
      <c r="AZ176" t="s">
        <v>12</v>
      </c>
      <c r="BA176" t="s">
        <v>12</v>
      </c>
      <c r="BB176" t="s">
        <v>4</v>
      </c>
      <c r="BC176" t="s">
        <v>1239</v>
      </c>
      <c r="BD176" t="s">
        <v>1238</v>
      </c>
      <c r="BE176" t="s">
        <v>4</v>
      </c>
      <c r="BF176" t="s">
        <v>12</v>
      </c>
      <c r="BG176" t="s">
        <v>4</v>
      </c>
      <c r="BH176" t="s">
        <v>12</v>
      </c>
      <c r="BI176" t="s">
        <v>12</v>
      </c>
      <c r="BJ176" t="s">
        <v>3027</v>
      </c>
      <c r="BK176" t="s">
        <v>4</v>
      </c>
      <c r="BL176">
        <v>1</v>
      </c>
      <c r="BM176" t="s">
        <v>12</v>
      </c>
      <c r="BN176">
        <v>12900</v>
      </c>
      <c r="BO176" t="s">
        <v>12</v>
      </c>
      <c r="BP176" t="s">
        <v>12</v>
      </c>
      <c r="BQ176" t="s">
        <v>12</v>
      </c>
      <c r="BR176" t="s">
        <v>4</v>
      </c>
      <c r="BS176" t="s">
        <v>4</v>
      </c>
      <c r="BT176" t="s">
        <v>4</v>
      </c>
      <c r="BU176" t="s">
        <v>12</v>
      </c>
      <c r="BV176" t="s">
        <v>4</v>
      </c>
      <c r="BW176" t="s">
        <v>330</v>
      </c>
      <c r="BX176" t="s">
        <v>4</v>
      </c>
      <c r="BY176" t="s">
        <v>12</v>
      </c>
      <c r="BZ176" t="s">
        <v>12</v>
      </c>
      <c r="CA176" t="s">
        <v>12</v>
      </c>
      <c r="CB176" t="s">
        <v>12</v>
      </c>
      <c r="CC176" t="s">
        <v>12</v>
      </c>
      <c r="CD176" t="str" cm="1">
        <f t="array" aca="1" ref="CD176" ca="1">eConcatenar(A176:CB176,"|")</f>
        <v>YbMB80liWGlnpuvh|CAR2020-3068|3|ECONOLINE |TABASCO |CARDENAS |CARDENAS |2020-9-11|12900|X|X|100|0|x|X|x|X|X|X|X|X|X|X|X|x|X|x|CORNELIO|SALINAS|ANA LIVIA|VIUDA|X|X|CALLE PRINCIPAL SIN NUMERO |EL PORVENIR|X|9371703638|MARIA GUADALUPE CORNELIO SALINAS|BENEFICIARIO 2: ALEJANDRO CORNELIO SALINAS|x|RUTA 3 M|X|MIERCOLES |x|x|X|X|X|DOMICILIO |5500|7400|x|x|X|2021-9-15|2021-9-22|X|x|X|x|x|EL PORVENIR|X|1|x|12900|x|x|x|X|X|X|x|X|CARDENAS |X|x|x|x|x</v>
      </c>
    </row>
    <row r="177" spans="1:82" x14ac:dyDescent="0.25">
      <c r="A177" t="s">
        <v>10834</v>
      </c>
      <c r="B177" t="s">
        <v>10835</v>
      </c>
      <c r="C177">
        <v>3</v>
      </c>
      <c r="D177" t="s">
        <v>463</v>
      </c>
      <c r="E177" t="s">
        <v>396</v>
      </c>
      <c r="F177" t="s">
        <v>330</v>
      </c>
      <c r="G177" t="s">
        <v>330</v>
      </c>
      <c r="H177" t="s">
        <v>15944</v>
      </c>
      <c r="I177">
        <v>12900</v>
      </c>
      <c r="J177" t="s">
        <v>4</v>
      </c>
      <c r="K177" s="3" t="s">
        <v>4</v>
      </c>
      <c r="L177">
        <v>100</v>
      </c>
      <c r="M177">
        <v>0</v>
      </c>
      <c r="N177" t="s">
        <v>12</v>
      </c>
      <c r="O177" t="s">
        <v>4</v>
      </c>
      <c r="P177" t="s">
        <v>12</v>
      </c>
      <c r="Q177" t="s">
        <v>4</v>
      </c>
      <c r="R177" t="s">
        <v>4</v>
      </c>
      <c r="S177" t="s">
        <v>4</v>
      </c>
      <c r="T177" t="s">
        <v>4</v>
      </c>
      <c r="U177" t="s">
        <v>4</v>
      </c>
      <c r="V177" t="s">
        <v>4</v>
      </c>
      <c r="W177" t="s">
        <v>4</v>
      </c>
      <c r="X177" t="s">
        <v>4</v>
      </c>
      <c r="Y177" t="s">
        <v>12</v>
      </c>
      <c r="Z177" t="s">
        <v>4</v>
      </c>
      <c r="AA177" t="s">
        <v>12</v>
      </c>
      <c r="AB177" t="s">
        <v>434</v>
      </c>
      <c r="AC177" t="s">
        <v>322</v>
      </c>
      <c r="AD177" t="s">
        <v>574</v>
      </c>
      <c r="AE177" t="s">
        <v>63</v>
      </c>
      <c r="AF177" t="s">
        <v>4</v>
      </c>
      <c r="AG177" t="s">
        <v>4</v>
      </c>
      <c r="AH177" t="s">
        <v>10836</v>
      </c>
      <c r="AI177" t="s">
        <v>3027</v>
      </c>
      <c r="AJ177" t="s">
        <v>4</v>
      </c>
      <c r="AK177">
        <v>9371259893</v>
      </c>
      <c r="AL177" t="s">
        <v>10837</v>
      </c>
      <c r="AM177" t="s">
        <v>10838</v>
      </c>
      <c r="AN177" t="s">
        <v>12</v>
      </c>
      <c r="AO177" t="s">
        <v>10599</v>
      </c>
      <c r="AP177" t="s">
        <v>4</v>
      </c>
      <c r="AQ177" t="s">
        <v>5154</v>
      </c>
      <c r="AR177" t="s">
        <v>12</v>
      </c>
      <c r="AS177" t="s">
        <v>12</v>
      </c>
      <c r="AT177" t="s">
        <v>4</v>
      </c>
      <c r="AU177" t="s">
        <v>4</v>
      </c>
      <c r="AV177" t="s">
        <v>4</v>
      </c>
      <c r="AW177" t="s">
        <v>332</v>
      </c>
      <c r="AX177">
        <v>4800</v>
      </c>
      <c r="AY177">
        <v>8100</v>
      </c>
      <c r="AZ177" t="s">
        <v>12</v>
      </c>
      <c r="BA177" t="s">
        <v>12</v>
      </c>
      <c r="BB177" t="s">
        <v>4</v>
      </c>
      <c r="BC177" t="s">
        <v>1239</v>
      </c>
      <c r="BD177" t="s">
        <v>1238</v>
      </c>
      <c r="BE177" t="s">
        <v>4</v>
      </c>
      <c r="BF177" t="s">
        <v>12</v>
      </c>
      <c r="BG177" t="s">
        <v>4</v>
      </c>
      <c r="BH177" t="s">
        <v>12</v>
      </c>
      <c r="BI177" t="s">
        <v>12</v>
      </c>
      <c r="BJ177" t="s">
        <v>3027</v>
      </c>
      <c r="BK177" t="s">
        <v>4</v>
      </c>
      <c r="BL177">
        <v>1</v>
      </c>
      <c r="BM177" t="s">
        <v>12</v>
      </c>
      <c r="BN177">
        <v>12900</v>
      </c>
      <c r="BO177" t="s">
        <v>12</v>
      </c>
      <c r="BP177" t="s">
        <v>12</v>
      </c>
      <c r="BQ177" t="s">
        <v>12</v>
      </c>
      <c r="BR177" t="s">
        <v>4</v>
      </c>
      <c r="BS177" t="s">
        <v>4</v>
      </c>
      <c r="BT177" t="s">
        <v>4</v>
      </c>
      <c r="BU177" t="s">
        <v>12</v>
      </c>
      <c r="BV177" t="s">
        <v>4</v>
      </c>
      <c r="BW177" t="s">
        <v>330</v>
      </c>
      <c r="BX177" t="s">
        <v>4</v>
      </c>
      <c r="BY177" t="s">
        <v>12</v>
      </c>
      <c r="BZ177" t="s">
        <v>12</v>
      </c>
      <c r="CA177" t="s">
        <v>12</v>
      </c>
      <c r="CB177" t="s">
        <v>12</v>
      </c>
      <c r="CC177" t="s">
        <v>12</v>
      </c>
      <c r="CD177" t="str" cm="1">
        <f t="array" aca="1" ref="CD177" ca="1">eConcatenar(A177:CB177,"|")</f>
        <v>dJMaF2CZUxNoghde|CAR2020-3211|3|ECONOLINE |TABASCO |CARDENAS |CARDENAS |2020-9-15|12900|X|X|100|0|x|X|x|X|X|X|X|X|X|X|X|x|X|x|VAZQUEZ |ARIAS|MOISES|CASADO|X|X|CALLE A SANTA ROSALIA |EL PORVENIR|X|9371259893|SARA MENDEZ DOMINGUEZ|BENEFICIARIO 2: MAGALI VAZQUEZ MENDEZ|x|RUTA 3 M|X|MIERCOLES |x|x|X|X|X|DOMICILIO |4800|8100|x|x|X|2021-9-15|2021-9-22|X|x|X|x|x|EL PORVENIR|X|1|x|12900|x|x|x|X|X|X|x|X|CARDENAS |X|x|x|x|x</v>
      </c>
    </row>
    <row r="178" spans="1:82" x14ac:dyDescent="0.25">
      <c r="A178" t="s">
        <v>10839</v>
      </c>
      <c r="B178" t="s">
        <v>10840</v>
      </c>
      <c r="C178">
        <v>3</v>
      </c>
      <c r="D178" t="s">
        <v>1</v>
      </c>
      <c r="E178" t="s">
        <v>396</v>
      </c>
      <c r="F178" t="s">
        <v>330</v>
      </c>
      <c r="G178" t="s">
        <v>330</v>
      </c>
      <c r="H178" t="s">
        <v>15900</v>
      </c>
      <c r="I178">
        <v>12900</v>
      </c>
      <c r="J178" t="s">
        <v>4</v>
      </c>
      <c r="K178" s="3" t="s">
        <v>4</v>
      </c>
      <c r="L178">
        <v>100</v>
      </c>
      <c r="M178">
        <v>0</v>
      </c>
      <c r="N178" t="s">
        <v>12</v>
      </c>
      <c r="O178" t="s">
        <v>4</v>
      </c>
      <c r="P178" t="s">
        <v>12</v>
      </c>
      <c r="Q178" t="s">
        <v>4</v>
      </c>
      <c r="R178" t="s">
        <v>4</v>
      </c>
      <c r="S178" t="s">
        <v>4</v>
      </c>
      <c r="T178" t="s">
        <v>4</v>
      </c>
      <c r="U178" t="s">
        <v>4</v>
      </c>
      <c r="V178" t="s">
        <v>4</v>
      </c>
      <c r="W178" t="s">
        <v>4</v>
      </c>
      <c r="X178" t="s">
        <v>4</v>
      </c>
      <c r="Y178" t="s">
        <v>12</v>
      </c>
      <c r="Z178" t="s">
        <v>4</v>
      </c>
      <c r="AA178" t="s">
        <v>12</v>
      </c>
      <c r="AB178" t="s">
        <v>464</v>
      </c>
      <c r="AC178" t="s">
        <v>38</v>
      </c>
      <c r="AD178" t="s">
        <v>315</v>
      </c>
      <c r="AE178" t="s">
        <v>30</v>
      </c>
      <c r="AF178" t="s">
        <v>4</v>
      </c>
      <c r="AG178" t="s">
        <v>4</v>
      </c>
      <c r="AH178" t="s">
        <v>10841</v>
      </c>
      <c r="AI178" t="s">
        <v>10842</v>
      </c>
      <c r="AJ178" t="s">
        <v>4</v>
      </c>
      <c r="AK178">
        <v>9371713604</v>
      </c>
      <c r="AL178" t="s">
        <v>10843</v>
      </c>
      <c r="AM178" t="s">
        <v>10844</v>
      </c>
      <c r="AN178" t="s">
        <v>12</v>
      </c>
      <c r="AO178" t="s">
        <v>10599</v>
      </c>
      <c r="AP178" t="s">
        <v>4</v>
      </c>
      <c r="AQ178" t="s">
        <v>5154</v>
      </c>
      <c r="AR178" t="s">
        <v>12</v>
      </c>
      <c r="AS178" t="s">
        <v>12</v>
      </c>
      <c r="AT178" t="s">
        <v>4</v>
      </c>
      <c r="AU178" t="s">
        <v>4</v>
      </c>
      <c r="AV178" t="s">
        <v>4</v>
      </c>
      <c r="AW178" t="s">
        <v>332</v>
      </c>
      <c r="AX178">
        <v>5200</v>
      </c>
      <c r="AY178">
        <v>7700</v>
      </c>
      <c r="AZ178" t="s">
        <v>12</v>
      </c>
      <c r="BA178" t="s">
        <v>12</v>
      </c>
      <c r="BB178" t="s">
        <v>4</v>
      </c>
      <c r="BC178" t="s">
        <v>1239</v>
      </c>
      <c r="BD178" t="s">
        <v>1238</v>
      </c>
      <c r="BE178" t="s">
        <v>4</v>
      </c>
      <c r="BF178" t="s">
        <v>12</v>
      </c>
      <c r="BG178" t="s">
        <v>4</v>
      </c>
      <c r="BH178" t="s">
        <v>12</v>
      </c>
      <c r="BI178" t="s">
        <v>12</v>
      </c>
      <c r="BJ178" t="s">
        <v>10845</v>
      </c>
      <c r="BK178" t="s">
        <v>4</v>
      </c>
      <c r="BL178">
        <v>1</v>
      </c>
      <c r="BM178" t="s">
        <v>12</v>
      </c>
      <c r="BN178">
        <v>12900</v>
      </c>
      <c r="BO178" t="s">
        <v>12</v>
      </c>
      <c r="BP178" t="s">
        <v>12</v>
      </c>
      <c r="BQ178" t="s">
        <v>12</v>
      </c>
      <c r="BR178" t="s">
        <v>4</v>
      </c>
      <c r="BS178" t="s">
        <v>4</v>
      </c>
      <c r="BT178" t="s">
        <v>4</v>
      </c>
      <c r="BU178" t="s">
        <v>12</v>
      </c>
      <c r="BV178" t="s">
        <v>4</v>
      </c>
      <c r="BW178" t="s">
        <v>330</v>
      </c>
      <c r="BX178" t="s">
        <v>4</v>
      </c>
      <c r="BY178" t="s">
        <v>12</v>
      </c>
      <c r="BZ178" t="s">
        <v>12</v>
      </c>
      <c r="CA178" t="s">
        <v>12</v>
      </c>
      <c r="CB178" t="s">
        <v>12</v>
      </c>
      <c r="CC178" t="s">
        <v>12</v>
      </c>
      <c r="CD178" t="str" cm="1">
        <f t="array" aca="1" ref="CD178" ca="1">eConcatenar(A178:CB178,"|")</f>
        <v>jWMWJcxLRf6LNNTF|CAR2020-3851|3|IMPERIAL DE LUJO|TABASCO |CARDENAS |CARDENAS |2020-10-09|12900|X|X|100|0|x|X|x|X|X|X|X|X|X|X|X|x|X|x|HERNANDEZ |HERNANDEZ|PATRICIA|CASADA|X|X|CARRETERA A RIO SECO A TULIPAN SIN NUMERO|MIGUEL HIDALGO SEGUNDA SECCION EL EDEN|X|9371713604|AGUSTIN RODRIGUEZ HERRERA|BENEFICIARIO 2: BIBI ESTHEFANI RODRIGUEZ HERNANDEZ N0|x|RUTA 3 M|X|MIERCOLES |x|x|X|X|X|DOMICILIO |5200|7700|x|x|X|2021-9-15|2021-9-22|X|x|X|x|x|MIGUEL HIDALGO SEGUNDA SECCION EL EDEN |X|1|x|12900|x|x|x|X|X|X|x|X|CARDENAS |X|x|x|x|x</v>
      </c>
    </row>
    <row r="179" spans="1:82" x14ac:dyDescent="0.25">
      <c r="A179" t="s">
        <v>10846</v>
      </c>
      <c r="B179" t="s">
        <v>10847</v>
      </c>
      <c r="C179">
        <v>3</v>
      </c>
      <c r="D179" t="s">
        <v>463</v>
      </c>
      <c r="E179" t="s">
        <v>396</v>
      </c>
      <c r="F179" t="s">
        <v>330</v>
      </c>
      <c r="G179" t="s">
        <v>330</v>
      </c>
      <c r="H179" t="s">
        <v>5287</v>
      </c>
      <c r="I179">
        <v>12900</v>
      </c>
      <c r="J179" t="s">
        <v>4</v>
      </c>
      <c r="K179" s="3" t="s">
        <v>4</v>
      </c>
      <c r="L179">
        <v>200</v>
      </c>
      <c r="M179">
        <v>1</v>
      </c>
      <c r="N179" t="s">
        <v>12</v>
      </c>
      <c r="O179" t="s">
        <v>4</v>
      </c>
      <c r="P179" t="s">
        <v>12</v>
      </c>
      <c r="Q179" t="s">
        <v>4</v>
      </c>
      <c r="R179" t="s">
        <v>4</v>
      </c>
      <c r="S179" t="s">
        <v>4</v>
      </c>
      <c r="T179" t="s">
        <v>4</v>
      </c>
      <c r="U179" t="s">
        <v>4</v>
      </c>
      <c r="V179" t="s">
        <v>4</v>
      </c>
      <c r="W179" t="s">
        <v>4</v>
      </c>
      <c r="X179" t="s">
        <v>4</v>
      </c>
      <c r="Y179" t="s">
        <v>12</v>
      </c>
      <c r="Z179" t="s">
        <v>4</v>
      </c>
      <c r="AA179" t="s">
        <v>12</v>
      </c>
      <c r="AB179" t="s">
        <v>80</v>
      </c>
      <c r="AC179" t="s">
        <v>59</v>
      </c>
      <c r="AD179" t="s">
        <v>10848</v>
      </c>
      <c r="AE179" t="s">
        <v>30</v>
      </c>
      <c r="AF179" t="s">
        <v>4</v>
      </c>
      <c r="AG179" t="s">
        <v>4</v>
      </c>
      <c r="AH179" t="s">
        <v>10849</v>
      </c>
      <c r="AI179" t="s">
        <v>10842</v>
      </c>
      <c r="AJ179" t="s">
        <v>4</v>
      </c>
      <c r="AK179">
        <v>9371661626</v>
      </c>
      <c r="AL179" t="s">
        <v>10850</v>
      </c>
      <c r="AM179" t="s">
        <v>10851</v>
      </c>
      <c r="AN179" t="s">
        <v>12</v>
      </c>
      <c r="AO179" t="s">
        <v>10599</v>
      </c>
      <c r="AP179" t="s">
        <v>4</v>
      </c>
      <c r="AQ179" t="s">
        <v>5154</v>
      </c>
      <c r="AR179" t="s">
        <v>12</v>
      </c>
      <c r="AS179" t="s">
        <v>12</v>
      </c>
      <c r="AT179" t="s">
        <v>4</v>
      </c>
      <c r="AU179" t="s">
        <v>4</v>
      </c>
      <c r="AV179" t="s">
        <v>4</v>
      </c>
      <c r="AW179" t="s">
        <v>332</v>
      </c>
      <c r="AX179">
        <v>4800</v>
      </c>
      <c r="AY179">
        <v>8100</v>
      </c>
      <c r="AZ179" t="s">
        <v>12</v>
      </c>
      <c r="BA179" t="s">
        <v>12</v>
      </c>
      <c r="BB179" t="s">
        <v>4</v>
      </c>
      <c r="BC179" t="s">
        <v>1239</v>
      </c>
      <c r="BD179" t="s">
        <v>10772</v>
      </c>
      <c r="BE179" t="s">
        <v>4</v>
      </c>
      <c r="BF179" t="s">
        <v>12</v>
      </c>
      <c r="BG179" t="s">
        <v>4</v>
      </c>
      <c r="BH179" t="s">
        <v>12</v>
      </c>
      <c r="BI179" t="s">
        <v>12</v>
      </c>
      <c r="BJ179" t="s">
        <v>10845</v>
      </c>
      <c r="BK179" t="s">
        <v>4</v>
      </c>
      <c r="BL179">
        <v>1</v>
      </c>
      <c r="BM179" t="s">
        <v>12</v>
      </c>
      <c r="BN179">
        <v>12900</v>
      </c>
      <c r="BO179" t="s">
        <v>12</v>
      </c>
      <c r="BP179" t="s">
        <v>12</v>
      </c>
      <c r="BQ179" t="s">
        <v>12</v>
      </c>
      <c r="BR179" t="s">
        <v>4</v>
      </c>
      <c r="BS179" t="s">
        <v>4</v>
      </c>
      <c r="BT179" t="s">
        <v>4</v>
      </c>
      <c r="BU179" t="s">
        <v>12</v>
      </c>
      <c r="BV179" t="s">
        <v>4</v>
      </c>
      <c r="BW179" t="s">
        <v>330</v>
      </c>
      <c r="BX179" t="s">
        <v>4</v>
      </c>
      <c r="BY179" t="s">
        <v>12</v>
      </c>
      <c r="BZ179" t="s">
        <v>12</v>
      </c>
      <c r="CA179" t="s">
        <v>12</v>
      </c>
      <c r="CB179" t="s">
        <v>12</v>
      </c>
      <c r="CC179" t="s">
        <v>12</v>
      </c>
      <c r="CD179" t="str" cm="1">
        <f t="array" aca="1" ref="CD179" ca="1">eConcatenar(A179:CB179,"|")</f>
        <v>nZUaVgNVg6xbS9pF|CAR2020-2453|3|ECONOLINE |TABASCO |CARDENAS |CARDENAS |2020-8-15|12900|X|X|200|1|x|X|x|X|X|X|X|X|X|X|X|x|X|x|GARCIA |GARCIA|GABRIELA|CASADA|X|X|CALLE A LA COLONIA UNION SIN NUMERO|MIGUEL HIDALGO SEGUNDA SECCION EL EDEN|X|9371661626|RIGOBERTO HERRERA PEREZ|BENEFICIARIO 2: BEATRIZ GARCIA GARCIA|x|RUTA 3 M|X|MIERCOLES |x|x|X|X|X|DOMICILIO |4800|8100|x|x|X|2021-9-15|2021-9-29|X|x|X|x|x|MIGUEL HIDALGO SEGUNDA SECCION EL EDEN |X|1|x|12900|x|x|x|X|X|X|x|X|CARDENAS |X|x|x|x|x</v>
      </c>
    </row>
    <row r="180" spans="1:82" x14ac:dyDescent="0.25">
      <c r="A180" t="s">
        <v>10852</v>
      </c>
      <c r="B180" t="s">
        <v>10853</v>
      </c>
      <c r="C180">
        <v>3</v>
      </c>
      <c r="D180" t="s">
        <v>463</v>
      </c>
      <c r="E180" t="s">
        <v>396</v>
      </c>
      <c r="F180" t="s">
        <v>330</v>
      </c>
      <c r="G180" t="s">
        <v>330</v>
      </c>
      <c r="H180" t="s">
        <v>15945</v>
      </c>
      <c r="I180">
        <v>12900</v>
      </c>
      <c r="J180" t="s">
        <v>4</v>
      </c>
      <c r="K180" s="3" t="s">
        <v>4</v>
      </c>
      <c r="L180">
        <v>200</v>
      </c>
      <c r="M180">
        <v>1</v>
      </c>
      <c r="N180" t="s">
        <v>12</v>
      </c>
      <c r="O180" t="s">
        <v>4</v>
      </c>
      <c r="P180" t="s">
        <v>12</v>
      </c>
      <c r="Q180" t="s">
        <v>4</v>
      </c>
      <c r="R180" t="s">
        <v>4</v>
      </c>
      <c r="S180" t="s">
        <v>4</v>
      </c>
      <c r="T180" t="s">
        <v>4</v>
      </c>
      <c r="U180" t="s">
        <v>4</v>
      </c>
      <c r="V180" t="s">
        <v>4</v>
      </c>
      <c r="W180" t="s">
        <v>4</v>
      </c>
      <c r="X180" t="s">
        <v>4</v>
      </c>
      <c r="Y180" t="s">
        <v>12</v>
      </c>
      <c r="Z180" t="s">
        <v>4</v>
      </c>
      <c r="AA180" t="s">
        <v>12</v>
      </c>
      <c r="AB180" t="s">
        <v>602</v>
      </c>
      <c r="AC180" t="s">
        <v>791</v>
      </c>
      <c r="AD180" t="s">
        <v>401</v>
      </c>
      <c r="AE180" t="s">
        <v>63</v>
      </c>
      <c r="AF180" t="s">
        <v>4</v>
      </c>
      <c r="AG180" t="s">
        <v>4</v>
      </c>
      <c r="AH180" t="s">
        <v>10854</v>
      </c>
      <c r="AI180" t="s">
        <v>10329</v>
      </c>
      <c r="AJ180" t="s">
        <v>4</v>
      </c>
      <c r="AK180">
        <v>9371341714</v>
      </c>
      <c r="AL180" t="s">
        <v>10855</v>
      </c>
      <c r="AM180" t="s">
        <v>10856</v>
      </c>
      <c r="AN180" t="s">
        <v>12</v>
      </c>
      <c r="AO180" t="s">
        <v>10599</v>
      </c>
      <c r="AP180" t="s">
        <v>4</v>
      </c>
      <c r="AQ180" t="s">
        <v>5154</v>
      </c>
      <c r="AR180" t="s">
        <v>12</v>
      </c>
      <c r="AS180" t="s">
        <v>12</v>
      </c>
      <c r="AT180" t="s">
        <v>4</v>
      </c>
      <c r="AU180" t="s">
        <v>4</v>
      </c>
      <c r="AV180" t="s">
        <v>4</v>
      </c>
      <c r="AW180" t="s">
        <v>332</v>
      </c>
      <c r="AX180">
        <v>4600</v>
      </c>
      <c r="AY180">
        <v>8300</v>
      </c>
      <c r="AZ180" t="s">
        <v>12</v>
      </c>
      <c r="BA180" t="s">
        <v>12</v>
      </c>
      <c r="BB180" t="s">
        <v>4</v>
      </c>
      <c r="BC180" t="s">
        <v>1239</v>
      </c>
      <c r="BD180" t="s">
        <v>10772</v>
      </c>
      <c r="BE180" t="s">
        <v>4</v>
      </c>
      <c r="BF180" t="s">
        <v>12</v>
      </c>
      <c r="BG180" t="s">
        <v>4</v>
      </c>
      <c r="BH180" t="s">
        <v>12</v>
      </c>
      <c r="BI180" t="s">
        <v>12</v>
      </c>
      <c r="BJ180" t="s">
        <v>10329</v>
      </c>
      <c r="BK180" t="s">
        <v>4</v>
      </c>
      <c r="BL180">
        <v>1</v>
      </c>
      <c r="BM180" t="s">
        <v>12</v>
      </c>
      <c r="BN180">
        <v>12900</v>
      </c>
      <c r="BO180" t="s">
        <v>12</v>
      </c>
      <c r="BP180" t="s">
        <v>12</v>
      </c>
      <c r="BQ180" t="s">
        <v>12</v>
      </c>
      <c r="BR180" t="s">
        <v>4</v>
      </c>
      <c r="BS180" t="s">
        <v>4</v>
      </c>
      <c r="BT180" t="s">
        <v>4</v>
      </c>
      <c r="BU180" t="s">
        <v>12</v>
      </c>
      <c r="BV180" t="s">
        <v>4</v>
      </c>
      <c r="BW180" t="s">
        <v>330</v>
      </c>
      <c r="BX180" t="s">
        <v>4</v>
      </c>
      <c r="BY180" t="s">
        <v>12</v>
      </c>
      <c r="BZ180" t="s">
        <v>12</v>
      </c>
      <c r="CA180" t="s">
        <v>12</v>
      </c>
      <c r="CB180" t="s">
        <v>12</v>
      </c>
      <c r="CC180" t="s">
        <v>12</v>
      </c>
      <c r="CD180" t="str" cm="1">
        <f t="array" aca="1" ref="CD180" ca="1">eConcatenar(A180:CB180,"|")</f>
        <v>b4qP1rK7udet8uCg|CAR2020-2434|3|ECONOLINE |TABASCO |CARDENAS |CARDENAS |2020-8-14|12900|X|X|200|1|x|X|x|X|X|X|X|X|X|X|X|x|X|x|TRINIDAD|MENDOZA|ARMANDO|CASADO|X|X|CARRETERA CARDENAS - COMALCALCO SIN NUMERO|MIGUEL HIDALGO SEGUNDA SECCION|X|9371341714|DULCE ITZAYANA TRINIDAD TORRES|BENEFICIARIO 2: ARIANA ISELA TRINIDAD TORRES|x|RUTA 3 M|X|MIERCOLES |x|x|X|X|X|DOMICILIO |4600|8300|x|x|X|2021-9-15|2021-9-29|X|x|X|x|x|MIGUEL HIDALGO SEGUNDA SECCION|X|1|x|12900|x|x|x|X|X|X|x|X|CARDENAS |X|x|x|x|x</v>
      </c>
    </row>
    <row r="181" spans="1:82" x14ac:dyDescent="0.25">
      <c r="A181" t="s">
        <v>10857</v>
      </c>
      <c r="B181" t="s">
        <v>10858</v>
      </c>
      <c r="C181">
        <v>3</v>
      </c>
      <c r="D181" t="s">
        <v>1</v>
      </c>
      <c r="E181" t="s">
        <v>396</v>
      </c>
      <c r="F181" t="s">
        <v>330</v>
      </c>
      <c r="G181" t="s">
        <v>330</v>
      </c>
      <c r="H181" t="s">
        <v>15896</v>
      </c>
      <c r="I181">
        <v>12900</v>
      </c>
      <c r="J181" t="s">
        <v>4</v>
      </c>
      <c r="K181" s="3" t="s">
        <v>4</v>
      </c>
      <c r="L181">
        <v>200</v>
      </c>
      <c r="M181">
        <v>1</v>
      </c>
      <c r="N181" t="s">
        <v>12</v>
      </c>
      <c r="O181" t="s">
        <v>4</v>
      </c>
      <c r="P181" t="s">
        <v>12</v>
      </c>
      <c r="Q181" t="s">
        <v>4</v>
      </c>
      <c r="R181" t="s">
        <v>4</v>
      </c>
      <c r="S181" t="s">
        <v>4</v>
      </c>
      <c r="T181" t="s">
        <v>4</v>
      </c>
      <c r="U181" t="s">
        <v>4</v>
      </c>
      <c r="V181" t="s">
        <v>4</v>
      </c>
      <c r="W181" t="s">
        <v>4</v>
      </c>
      <c r="X181" t="s">
        <v>4</v>
      </c>
      <c r="Y181" t="s">
        <v>12</v>
      </c>
      <c r="Z181" t="s">
        <v>4</v>
      </c>
      <c r="AA181" t="s">
        <v>12</v>
      </c>
      <c r="AB181" t="s">
        <v>127</v>
      </c>
      <c r="AC181" t="s">
        <v>23</v>
      </c>
      <c r="AD181" t="s">
        <v>5362</v>
      </c>
      <c r="AE181" t="s">
        <v>63</v>
      </c>
      <c r="AF181" t="s">
        <v>4</v>
      </c>
      <c r="AG181" t="s">
        <v>4</v>
      </c>
      <c r="AH181" t="s">
        <v>10859</v>
      </c>
      <c r="AI181" t="s">
        <v>10329</v>
      </c>
      <c r="AJ181" t="s">
        <v>4</v>
      </c>
      <c r="AK181">
        <v>9932477040</v>
      </c>
      <c r="AL181" t="s">
        <v>10860</v>
      </c>
      <c r="AM181" t="s">
        <v>10861</v>
      </c>
      <c r="AN181" t="s">
        <v>12</v>
      </c>
      <c r="AO181" t="s">
        <v>10599</v>
      </c>
      <c r="AP181" t="s">
        <v>4</v>
      </c>
      <c r="AQ181" t="s">
        <v>5154</v>
      </c>
      <c r="AR181" t="s">
        <v>12</v>
      </c>
      <c r="AS181" t="s">
        <v>12</v>
      </c>
      <c r="AT181" t="s">
        <v>4</v>
      </c>
      <c r="AU181" t="s">
        <v>4</v>
      </c>
      <c r="AV181" t="s">
        <v>4</v>
      </c>
      <c r="AW181" t="s">
        <v>332</v>
      </c>
      <c r="AX181">
        <v>4800</v>
      </c>
      <c r="AY181">
        <v>8100</v>
      </c>
      <c r="AZ181" t="s">
        <v>12</v>
      </c>
      <c r="BA181" t="s">
        <v>12</v>
      </c>
      <c r="BB181" t="s">
        <v>4</v>
      </c>
      <c r="BC181" t="s">
        <v>1239</v>
      </c>
      <c r="BD181" t="s">
        <v>10772</v>
      </c>
      <c r="BE181" t="s">
        <v>4</v>
      </c>
      <c r="BF181" t="s">
        <v>12</v>
      </c>
      <c r="BG181" t="s">
        <v>4</v>
      </c>
      <c r="BH181" t="s">
        <v>12</v>
      </c>
      <c r="BI181" t="s">
        <v>12</v>
      </c>
      <c r="BJ181" t="s">
        <v>10329</v>
      </c>
      <c r="BK181" t="s">
        <v>4</v>
      </c>
      <c r="BL181">
        <v>1</v>
      </c>
      <c r="BM181" t="s">
        <v>12</v>
      </c>
      <c r="BN181">
        <v>12900</v>
      </c>
      <c r="BO181" t="s">
        <v>12</v>
      </c>
      <c r="BP181" t="s">
        <v>12</v>
      </c>
      <c r="BQ181" t="s">
        <v>12</v>
      </c>
      <c r="BR181" t="s">
        <v>4</v>
      </c>
      <c r="BS181" t="s">
        <v>4</v>
      </c>
      <c r="BT181" t="s">
        <v>4</v>
      </c>
      <c r="BU181" t="s">
        <v>12</v>
      </c>
      <c r="BV181" t="s">
        <v>4</v>
      </c>
      <c r="BW181" t="s">
        <v>330</v>
      </c>
      <c r="BX181" t="s">
        <v>4</v>
      </c>
      <c r="BY181" t="s">
        <v>12</v>
      </c>
      <c r="BZ181" t="s">
        <v>12</v>
      </c>
      <c r="CA181" t="s">
        <v>12</v>
      </c>
      <c r="CB181" t="s">
        <v>12</v>
      </c>
      <c r="CC181" t="s">
        <v>12</v>
      </c>
      <c r="CD181" t="str" cm="1">
        <f t="array" aca="1" ref="CD181" ca="1">eConcatenar(A181:CB181,"|")</f>
        <v>rXxbbrHzm1eGk8AM|CAR2020-4025|3|IMPERIAL DE LUJO|TABASCO |CARDENAS |CARDENAS |2020-10-15|12900|X|X|200|1|x|X|x|X|X|X|X|X|X|X|X|x|X|x|RODRIGUEZ|RAMOS|BARTOLO|CASADO|X|X|CARRETERA CARDENAS - COMALCALCO|MIGUEL HIDALGO SEGUNDA SECCION|X|9932477040|KARINA DE LA CRUZ GARCIA|BENEFICIARIO 2: ESPERANZA RODRIGUEZ RAMOS|x|RUTA 3 M|X|MIERCOLES |x|x|X|X|X|DOMICILIO |4800|8100|x|x|X|2021-9-15|2021-9-29|X|x|X|x|x|MIGUEL HIDALGO SEGUNDA SECCION|X|1|x|12900|x|x|x|X|X|X|x|X|CARDENAS |X|x|x|x|x</v>
      </c>
    </row>
    <row r="182" spans="1:82" x14ac:dyDescent="0.25">
      <c r="A182" t="s">
        <v>10862</v>
      </c>
      <c r="B182" t="s">
        <v>10863</v>
      </c>
      <c r="C182">
        <v>3</v>
      </c>
      <c r="D182" t="s">
        <v>1</v>
      </c>
      <c r="E182" t="s">
        <v>396</v>
      </c>
      <c r="F182" t="s">
        <v>894</v>
      </c>
      <c r="G182" t="s">
        <v>894</v>
      </c>
      <c r="H182" t="s">
        <v>13269</v>
      </c>
      <c r="I182">
        <v>12900</v>
      </c>
      <c r="J182" t="s">
        <v>4</v>
      </c>
      <c r="K182" s="3" t="s">
        <v>4</v>
      </c>
      <c r="L182">
        <v>100</v>
      </c>
      <c r="M182">
        <v>0</v>
      </c>
      <c r="N182" t="s">
        <v>12</v>
      </c>
      <c r="O182" t="s">
        <v>4</v>
      </c>
      <c r="P182" t="s">
        <v>12</v>
      </c>
      <c r="Q182" t="s">
        <v>4</v>
      </c>
      <c r="R182" t="s">
        <v>4</v>
      </c>
      <c r="S182" t="s">
        <v>4</v>
      </c>
      <c r="T182" t="s">
        <v>4</v>
      </c>
      <c r="U182" t="s">
        <v>4</v>
      </c>
      <c r="V182" t="s">
        <v>4</v>
      </c>
      <c r="W182" t="s">
        <v>4</v>
      </c>
      <c r="X182" t="s">
        <v>4</v>
      </c>
      <c r="Y182" t="s">
        <v>12</v>
      </c>
      <c r="Z182" t="s">
        <v>4</v>
      </c>
      <c r="AA182" t="s">
        <v>12</v>
      </c>
      <c r="AB182" t="s">
        <v>242</v>
      </c>
      <c r="AC182" t="s">
        <v>6</v>
      </c>
      <c r="AD182" t="s">
        <v>5332</v>
      </c>
      <c r="AE182" t="s">
        <v>63</v>
      </c>
      <c r="AF182" t="s">
        <v>4</v>
      </c>
      <c r="AG182" t="s">
        <v>4</v>
      </c>
      <c r="AH182" t="s">
        <v>10864</v>
      </c>
      <c r="AI182" t="s">
        <v>10865</v>
      </c>
      <c r="AJ182" t="s">
        <v>4</v>
      </c>
      <c r="AK182">
        <v>9371177123</v>
      </c>
      <c r="AL182" t="s">
        <v>10866</v>
      </c>
      <c r="AM182" t="s">
        <v>10867</v>
      </c>
      <c r="AN182" t="s">
        <v>12</v>
      </c>
      <c r="AO182" t="s">
        <v>10599</v>
      </c>
      <c r="AP182" t="s">
        <v>4</v>
      </c>
      <c r="AQ182" t="s">
        <v>5154</v>
      </c>
      <c r="AR182" t="s">
        <v>12</v>
      </c>
      <c r="AS182" t="s">
        <v>12</v>
      </c>
      <c r="AT182" t="s">
        <v>4</v>
      </c>
      <c r="AU182" t="s">
        <v>4</v>
      </c>
      <c r="AV182" t="s">
        <v>4</v>
      </c>
      <c r="AW182" t="s">
        <v>332</v>
      </c>
      <c r="AX182">
        <v>3000</v>
      </c>
      <c r="AY182">
        <v>9900</v>
      </c>
      <c r="AZ182" t="s">
        <v>12</v>
      </c>
      <c r="BA182" t="s">
        <v>12</v>
      </c>
      <c r="BB182" t="s">
        <v>4</v>
      </c>
      <c r="BC182" t="s">
        <v>1239</v>
      </c>
      <c r="BD182" t="s">
        <v>1238</v>
      </c>
      <c r="BE182" t="s">
        <v>4</v>
      </c>
      <c r="BF182" t="s">
        <v>12</v>
      </c>
      <c r="BG182" t="s">
        <v>4</v>
      </c>
      <c r="BH182" t="s">
        <v>12</v>
      </c>
      <c r="BI182" t="s">
        <v>12</v>
      </c>
      <c r="BJ182" t="s">
        <v>10868</v>
      </c>
      <c r="BK182" t="s">
        <v>4</v>
      </c>
      <c r="BL182">
        <v>1</v>
      </c>
      <c r="BM182" t="s">
        <v>12</v>
      </c>
      <c r="BN182">
        <v>12900</v>
      </c>
      <c r="BO182" t="s">
        <v>12</v>
      </c>
      <c r="BP182" t="s">
        <v>12</v>
      </c>
      <c r="BQ182" t="s">
        <v>12</v>
      </c>
      <c r="BR182" t="s">
        <v>4</v>
      </c>
      <c r="BS182" t="s">
        <v>4</v>
      </c>
      <c r="BT182" t="s">
        <v>4</v>
      </c>
      <c r="BU182" t="s">
        <v>12</v>
      </c>
      <c r="BV182" t="s">
        <v>4</v>
      </c>
      <c r="BW182" t="s">
        <v>330</v>
      </c>
      <c r="BX182" t="s">
        <v>4</v>
      </c>
      <c r="BY182" t="s">
        <v>12</v>
      </c>
      <c r="BZ182" t="s">
        <v>12</v>
      </c>
      <c r="CA182" t="s">
        <v>12</v>
      </c>
      <c r="CB182" t="s">
        <v>12</v>
      </c>
      <c r="CC182" t="s">
        <v>12</v>
      </c>
      <c r="CD182" t="str" cm="1">
        <f t="array" aca="1" ref="CD182" ca="1">eConcatenar(A182:CB182,"|")</f>
        <v>CkAM8tk0NbL4Yw0T|CAR2021-0609|3|IMPERIAL DE LUJO|TABASCO |CUNDUACAN|CUNDUACAN|2021-2-18|12900|X|X|100|0|x|X|x|X|X|X|X|X|X|X|X|x|X|x|VELAZQUEZ|DE LA CRUZ|ERNESTO|CASADO|X|X|CALLE BARTOLA GONZALEZ DE LA CRUZ NUMERO 2 |AMPLIACION PLAYITA |X|9371177123|ANGELA BAÑOS MAY|BENEFICIARIO 2: HILARIO VELAZQUEZ TRINIDAD|x|RUTA 3 M|X|MIERCOLES |x|x|X|X|X|DOMICILIO |3000|9900|x|x|X|2021-9-15|2021-9-22|X|x|X|x|x|AMPLIACION PLAYITA|X|1|x|12900|x|x|x|X|X|X|x|X|CARDENAS |X|x|x|x|x</v>
      </c>
    </row>
    <row r="183" spans="1:82" x14ac:dyDescent="0.25">
      <c r="A183" t="s">
        <v>10869</v>
      </c>
      <c r="B183" t="s">
        <v>10870</v>
      </c>
      <c r="C183">
        <v>3</v>
      </c>
      <c r="D183" t="s">
        <v>463</v>
      </c>
      <c r="E183" t="s">
        <v>396</v>
      </c>
      <c r="F183" t="s">
        <v>330</v>
      </c>
      <c r="G183" t="s">
        <v>330</v>
      </c>
      <c r="H183" t="s">
        <v>15946</v>
      </c>
      <c r="I183">
        <v>12900</v>
      </c>
      <c r="J183" t="s">
        <v>4</v>
      </c>
      <c r="K183" s="3" t="s">
        <v>4</v>
      </c>
      <c r="L183">
        <v>100</v>
      </c>
      <c r="M183">
        <v>0</v>
      </c>
      <c r="N183" t="s">
        <v>12</v>
      </c>
      <c r="O183" t="s">
        <v>4</v>
      </c>
      <c r="P183" t="s">
        <v>12</v>
      </c>
      <c r="Q183" t="s">
        <v>4</v>
      </c>
      <c r="R183" t="s">
        <v>4</v>
      </c>
      <c r="S183" t="s">
        <v>4</v>
      </c>
      <c r="T183" t="s">
        <v>4</v>
      </c>
      <c r="U183" t="s">
        <v>4</v>
      </c>
      <c r="V183" t="s">
        <v>4</v>
      </c>
      <c r="W183" t="s">
        <v>4</v>
      </c>
      <c r="X183" t="s">
        <v>4</v>
      </c>
      <c r="Y183" t="s">
        <v>12</v>
      </c>
      <c r="Z183" t="s">
        <v>4</v>
      </c>
      <c r="AA183" t="s">
        <v>12</v>
      </c>
      <c r="AB183" t="s">
        <v>274</v>
      </c>
      <c r="AC183" t="s">
        <v>118</v>
      </c>
      <c r="AD183" t="s">
        <v>551</v>
      </c>
      <c r="AE183" t="s">
        <v>30</v>
      </c>
      <c r="AF183" t="s">
        <v>4</v>
      </c>
      <c r="AG183" t="s">
        <v>4</v>
      </c>
      <c r="AH183" t="s">
        <v>10859</v>
      </c>
      <c r="AI183" t="s">
        <v>10871</v>
      </c>
      <c r="AJ183" t="s">
        <v>4</v>
      </c>
      <c r="AK183">
        <v>9371042979</v>
      </c>
      <c r="AL183" t="s">
        <v>10872</v>
      </c>
      <c r="AM183" t="s">
        <v>10873</v>
      </c>
      <c r="AN183" t="s">
        <v>12</v>
      </c>
      <c r="AO183" t="s">
        <v>10599</v>
      </c>
      <c r="AP183" t="s">
        <v>4</v>
      </c>
      <c r="AQ183" t="s">
        <v>5154</v>
      </c>
      <c r="AR183" t="s">
        <v>12</v>
      </c>
      <c r="AS183" t="s">
        <v>12</v>
      </c>
      <c r="AT183" t="s">
        <v>4</v>
      </c>
      <c r="AU183" t="s">
        <v>4</v>
      </c>
      <c r="AV183" t="s">
        <v>4</v>
      </c>
      <c r="AW183" t="s">
        <v>332</v>
      </c>
      <c r="AX183">
        <v>6300</v>
      </c>
      <c r="AY183">
        <v>6600</v>
      </c>
      <c r="AZ183" t="s">
        <v>12</v>
      </c>
      <c r="BA183" t="s">
        <v>12</v>
      </c>
      <c r="BB183" t="s">
        <v>4</v>
      </c>
      <c r="BC183" t="s">
        <v>1239</v>
      </c>
      <c r="BD183" t="s">
        <v>1238</v>
      </c>
      <c r="BE183" t="s">
        <v>4</v>
      </c>
      <c r="BF183" t="s">
        <v>12</v>
      </c>
      <c r="BG183" t="s">
        <v>4</v>
      </c>
      <c r="BH183" t="s">
        <v>12</v>
      </c>
      <c r="BI183" t="s">
        <v>12</v>
      </c>
      <c r="BJ183" t="s">
        <v>10871</v>
      </c>
      <c r="BK183" t="s">
        <v>4</v>
      </c>
      <c r="BL183">
        <v>1</v>
      </c>
      <c r="BM183" t="s">
        <v>12</v>
      </c>
      <c r="BN183">
        <v>12900</v>
      </c>
      <c r="BO183" t="s">
        <v>12</v>
      </c>
      <c r="BP183" t="s">
        <v>12</v>
      </c>
      <c r="BQ183" t="s">
        <v>12</v>
      </c>
      <c r="BR183" t="s">
        <v>4</v>
      </c>
      <c r="BS183" t="s">
        <v>4</v>
      </c>
      <c r="BT183" t="s">
        <v>4</v>
      </c>
      <c r="BU183" t="s">
        <v>12</v>
      </c>
      <c r="BV183" t="s">
        <v>4</v>
      </c>
      <c r="BW183" t="s">
        <v>330</v>
      </c>
      <c r="BX183" t="s">
        <v>4</v>
      </c>
      <c r="BY183" t="s">
        <v>12</v>
      </c>
      <c r="BZ183" t="s">
        <v>12</v>
      </c>
      <c r="CA183" t="s">
        <v>12</v>
      </c>
      <c r="CB183" t="s">
        <v>12</v>
      </c>
      <c r="CC183" t="s">
        <v>12</v>
      </c>
      <c r="CD183" t="str" cm="1">
        <f t="array" aca="1" ref="CD183" ca="1">eConcatenar(A183:CB183,"|")</f>
        <v>G55SktscQZ0giAUQ|CAR2020-3036|3|ECONOLINE |TABASCO |CARDENAS |CARDENAS |2020-9-09|12900|X|X|100|0|x|X|x|X|X|X|X|X|X|X|X|x|X|x|PERALTA|VELAZQUEZ |MARGARITA|CASADA|X|X|CARRETERA CARDENAS - COMALCALCO|MIGUEL HIDALGO SEGUNDA SECCION B|X|9371042979|JOSE PEREZ HERNANDEZ|BENEFICIARIO 2: CLAUDIA PEREZ PERALTA|x|RUTA 3 M|X|MIERCOLES |x|x|X|X|X|DOMICILIO |6300|6600|x|x|X|2021-9-15|2021-9-22|X|x|X|x|x|MIGUEL HIDALGO SEGUNDA SECCION B|X|1|x|12900|x|x|x|X|X|X|x|X|CARDENAS |X|x|x|x|x</v>
      </c>
    </row>
    <row r="184" spans="1:82" x14ac:dyDescent="0.25">
      <c r="A184" t="s">
        <v>10874</v>
      </c>
      <c r="B184" t="s">
        <v>10875</v>
      </c>
      <c r="C184">
        <v>3</v>
      </c>
      <c r="D184" t="s">
        <v>463</v>
      </c>
      <c r="E184" t="s">
        <v>396</v>
      </c>
      <c r="F184" t="s">
        <v>330</v>
      </c>
      <c r="G184" t="s">
        <v>330</v>
      </c>
      <c r="H184" t="s">
        <v>12161</v>
      </c>
      <c r="I184">
        <v>12900</v>
      </c>
      <c r="J184" t="s">
        <v>4</v>
      </c>
      <c r="K184" s="3" t="s">
        <v>4</v>
      </c>
      <c r="L184">
        <v>100</v>
      </c>
      <c r="M184">
        <v>0</v>
      </c>
      <c r="N184" t="s">
        <v>12</v>
      </c>
      <c r="O184" t="s">
        <v>4</v>
      </c>
      <c r="P184" t="s">
        <v>12</v>
      </c>
      <c r="Q184" t="s">
        <v>4</v>
      </c>
      <c r="R184" t="s">
        <v>4</v>
      </c>
      <c r="S184" t="s">
        <v>4</v>
      </c>
      <c r="T184" t="s">
        <v>4</v>
      </c>
      <c r="U184" t="s">
        <v>4</v>
      </c>
      <c r="V184" t="s">
        <v>4</v>
      </c>
      <c r="W184" t="s">
        <v>4</v>
      </c>
      <c r="X184" t="s">
        <v>4</v>
      </c>
      <c r="Y184" t="s">
        <v>12</v>
      </c>
      <c r="Z184" t="s">
        <v>4</v>
      </c>
      <c r="AA184" t="s">
        <v>12</v>
      </c>
      <c r="AB184" t="s">
        <v>312</v>
      </c>
      <c r="AC184" t="s">
        <v>38</v>
      </c>
      <c r="AD184" t="s">
        <v>4899</v>
      </c>
      <c r="AE184" t="s">
        <v>336</v>
      </c>
      <c r="AF184" t="s">
        <v>4</v>
      </c>
      <c r="AG184" t="s">
        <v>4</v>
      </c>
      <c r="AH184" t="s">
        <v>10876</v>
      </c>
      <c r="AI184" t="s">
        <v>10877</v>
      </c>
      <c r="AJ184" t="s">
        <v>4</v>
      </c>
      <c r="AK184">
        <v>9371648224</v>
      </c>
      <c r="AL184" t="s">
        <v>10878</v>
      </c>
      <c r="AM184" t="s">
        <v>10879</v>
      </c>
      <c r="AN184" t="s">
        <v>12</v>
      </c>
      <c r="AO184" t="s">
        <v>10599</v>
      </c>
      <c r="AP184" t="s">
        <v>4</v>
      </c>
      <c r="AQ184" t="s">
        <v>5154</v>
      </c>
      <c r="AR184" t="s">
        <v>12</v>
      </c>
      <c r="AS184" t="s">
        <v>12</v>
      </c>
      <c r="AT184" t="s">
        <v>4</v>
      </c>
      <c r="AU184" t="s">
        <v>4</v>
      </c>
      <c r="AV184" t="s">
        <v>4</v>
      </c>
      <c r="AW184" t="s">
        <v>332</v>
      </c>
      <c r="AX184">
        <v>5600</v>
      </c>
      <c r="AY184">
        <v>7300</v>
      </c>
      <c r="AZ184" t="s">
        <v>12</v>
      </c>
      <c r="BA184" t="s">
        <v>12</v>
      </c>
      <c r="BB184" t="s">
        <v>4</v>
      </c>
      <c r="BC184" t="s">
        <v>1239</v>
      </c>
      <c r="BD184" t="s">
        <v>1238</v>
      </c>
      <c r="BE184" t="s">
        <v>4</v>
      </c>
      <c r="BF184" t="s">
        <v>12</v>
      </c>
      <c r="BG184" t="s">
        <v>4</v>
      </c>
      <c r="BH184" t="s">
        <v>12</v>
      </c>
      <c r="BI184" t="s">
        <v>12</v>
      </c>
      <c r="BJ184" t="s">
        <v>10877</v>
      </c>
      <c r="BK184" t="s">
        <v>4</v>
      </c>
      <c r="BL184">
        <v>1</v>
      </c>
      <c r="BM184" t="s">
        <v>12</v>
      </c>
      <c r="BN184">
        <v>12900</v>
      </c>
      <c r="BO184" t="s">
        <v>12</v>
      </c>
      <c r="BP184" t="s">
        <v>12</v>
      </c>
      <c r="BQ184" t="s">
        <v>12</v>
      </c>
      <c r="BR184" t="s">
        <v>4</v>
      </c>
      <c r="BS184" t="s">
        <v>4</v>
      </c>
      <c r="BT184" t="s">
        <v>4</v>
      </c>
      <c r="BU184" t="s">
        <v>12</v>
      </c>
      <c r="BV184" t="s">
        <v>4</v>
      </c>
      <c r="BW184" t="s">
        <v>330</v>
      </c>
      <c r="BX184" t="s">
        <v>4</v>
      </c>
      <c r="BY184" t="s">
        <v>12</v>
      </c>
      <c r="BZ184" t="s">
        <v>12</v>
      </c>
      <c r="CA184" t="s">
        <v>12</v>
      </c>
      <c r="CB184" t="s">
        <v>12</v>
      </c>
      <c r="CC184" t="s">
        <v>12</v>
      </c>
      <c r="CD184" t="str" cm="1">
        <f t="array" aca="1" ref="CD184" ca="1">eConcatenar(A184:CB184,"|")</f>
        <v>HovtxfY2kmaO5ZKX|CAR2020-3008|3|ECONOLINE |TABASCO |CARDENAS |CARDENAS |2021-9-07|12900|X|X|100|0|x|X|x|X|X|X|X|X|X|X|X|x|X|x|MORALES|HERNANDEZ|PEDRO|VIUDO|X|X|CARRETERA CARDENAS - COMALCALCO |MIGUEL HIDALGO SEGUNDA SECCION B, LA NATIVIDAD|X|9371648224|CAROLINA MORALES VELAZQUEZ|BENEFICIARIO 2: LAISA ESTHER ESCALANTRE MORALES|x|RUTA 3 M|X|MIERCOLES |x|x|X|X|X|DOMICILIO |5600|7300|x|x|X|2021-9-15|2021-9-22|X|x|X|x|x|MIGUEL HIDALGO SEGUNDA SECCION B, LA NATIVIDAD|X|1|x|12900|x|x|x|X|X|X|x|X|CARDENAS |X|x|x|x|x</v>
      </c>
    </row>
    <row r="185" spans="1:82" x14ac:dyDescent="0.25">
      <c r="A185" t="s">
        <v>10880</v>
      </c>
      <c r="B185" t="s">
        <v>10881</v>
      </c>
      <c r="C185">
        <v>3</v>
      </c>
      <c r="D185" t="s">
        <v>463</v>
      </c>
      <c r="E185" t="s">
        <v>396</v>
      </c>
      <c r="F185" t="s">
        <v>330</v>
      </c>
      <c r="G185" t="s">
        <v>330</v>
      </c>
      <c r="H185" t="s">
        <v>12751</v>
      </c>
      <c r="I185">
        <v>12900</v>
      </c>
      <c r="J185" t="s">
        <v>4</v>
      </c>
      <c r="K185" s="3" t="s">
        <v>4</v>
      </c>
      <c r="L185">
        <v>100</v>
      </c>
      <c r="M185">
        <v>0</v>
      </c>
      <c r="N185" t="s">
        <v>12</v>
      </c>
      <c r="O185" t="s">
        <v>4</v>
      </c>
      <c r="P185" t="s">
        <v>12</v>
      </c>
      <c r="Q185" t="s">
        <v>4</v>
      </c>
      <c r="R185" t="s">
        <v>4</v>
      </c>
      <c r="S185" t="s">
        <v>4</v>
      </c>
      <c r="T185" t="s">
        <v>4</v>
      </c>
      <c r="U185" t="s">
        <v>4</v>
      </c>
      <c r="V185" t="s">
        <v>4</v>
      </c>
      <c r="W185" t="s">
        <v>4</v>
      </c>
      <c r="X185" t="s">
        <v>4</v>
      </c>
      <c r="Y185" t="s">
        <v>12</v>
      </c>
      <c r="Z185" t="s">
        <v>4</v>
      </c>
      <c r="AA185" t="s">
        <v>12</v>
      </c>
      <c r="AB185" t="s">
        <v>59</v>
      </c>
      <c r="AC185" t="s">
        <v>360</v>
      </c>
      <c r="AD185" t="s">
        <v>10882</v>
      </c>
      <c r="AE185" t="s">
        <v>30</v>
      </c>
      <c r="AF185" t="s">
        <v>4</v>
      </c>
      <c r="AG185" t="s">
        <v>4</v>
      </c>
      <c r="AH185" t="s">
        <v>10859</v>
      </c>
      <c r="AI185" t="s">
        <v>9825</v>
      </c>
      <c r="AJ185" t="s">
        <v>4</v>
      </c>
      <c r="AK185">
        <v>9372725761</v>
      </c>
      <c r="AL185" t="s">
        <v>10883</v>
      </c>
      <c r="AM185" t="s">
        <v>10884</v>
      </c>
      <c r="AN185" t="s">
        <v>12</v>
      </c>
      <c r="AO185" t="s">
        <v>10599</v>
      </c>
      <c r="AP185" t="s">
        <v>4</v>
      </c>
      <c r="AQ185" t="s">
        <v>5154</v>
      </c>
      <c r="AR185" t="s">
        <v>12</v>
      </c>
      <c r="AS185" t="s">
        <v>12</v>
      </c>
      <c r="AT185" t="s">
        <v>4</v>
      </c>
      <c r="AU185" t="s">
        <v>4</v>
      </c>
      <c r="AV185" t="s">
        <v>4</v>
      </c>
      <c r="AW185" t="s">
        <v>332</v>
      </c>
      <c r="AX185">
        <v>10600</v>
      </c>
      <c r="AY185">
        <v>2300</v>
      </c>
      <c r="AZ185" t="s">
        <v>12</v>
      </c>
      <c r="BA185" t="s">
        <v>12</v>
      </c>
      <c r="BB185" t="s">
        <v>4</v>
      </c>
      <c r="BC185" t="s">
        <v>1239</v>
      </c>
      <c r="BD185" t="s">
        <v>1238</v>
      </c>
      <c r="BE185" t="s">
        <v>4</v>
      </c>
      <c r="BF185" t="s">
        <v>12</v>
      </c>
      <c r="BG185" t="s">
        <v>4</v>
      </c>
      <c r="BH185" t="s">
        <v>12</v>
      </c>
      <c r="BI185" t="s">
        <v>12</v>
      </c>
      <c r="BJ185" t="s">
        <v>9825</v>
      </c>
      <c r="BK185" t="s">
        <v>4</v>
      </c>
      <c r="BL185">
        <v>1</v>
      </c>
      <c r="BM185" t="s">
        <v>12</v>
      </c>
      <c r="BN185">
        <v>12900</v>
      </c>
      <c r="BO185" t="s">
        <v>12</v>
      </c>
      <c r="BP185" t="s">
        <v>12</v>
      </c>
      <c r="BQ185" t="s">
        <v>12</v>
      </c>
      <c r="BR185" t="s">
        <v>4</v>
      </c>
      <c r="BS185" t="s">
        <v>4</v>
      </c>
      <c r="BT185" t="s">
        <v>4</v>
      </c>
      <c r="BU185" t="s">
        <v>12</v>
      </c>
      <c r="BV185" t="s">
        <v>4</v>
      </c>
      <c r="BW185" t="s">
        <v>330</v>
      </c>
      <c r="BX185" t="s">
        <v>4</v>
      </c>
      <c r="BY185" t="s">
        <v>12</v>
      </c>
      <c r="BZ185" t="s">
        <v>12</v>
      </c>
      <c r="CA185" t="s">
        <v>12</v>
      </c>
      <c r="CB185" t="s">
        <v>12</v>
      </c>
      <c r="CC185" t="s">
        <v>12</v>
      </c>
      <c r="CD185" t="str" cm="1">
        <f t="array" aca="1" ref="CD185" ca="1">eConcatenar(A185:CB185,"|")</f>
        <v>zXlmNr4JjRdCXjjQ|CAR2020-3027|3|ECONOLINE |TABASCO |CARDENAS |CARDENAS |2021-9-08|12900|X|X|100|0|x|X|x|X|X|X|X|X|X|X|X|x|X|x|GARCIA|BROCA|CLAUDIA |CASADA|X|X|CARRETERA CARDENAS - COMALCALCO|HIDALGO|X|9372725761|JOSE BOLAINA CANO|BENEFICIARIO 2: LEYDI YARELI BOLAINA GARCIA|x|RUTA 3 M|X|MIERCOLES |x|x|X|X|X|DOMICILIO |10600|2300|x|x|X|2021-9-15|2021-9-22|X|x|X|x|x|HIDALGO|X|1|x|12900|x|x|x|X|X|X|x|X|CARDENAS |X|x|x|x|x</v>
      </c>
    </row>
    <row r="186" spans="1:82" x14ac:dyDescent="0.25">
      <c r="A186" t="s">
        <v>10885</v>
      </c>
      <c r="B186" t="s">
        <v>10886</v>
      </c>
      <c r="C186">
        <v>3</v>
      </c>
      <c r="D186" t="s">
        <v>463</v>
      </c>
      <c r="E186" t="s">
        <v>396</v>
      </c>
      <c r="F186" t="s">
        <v>330</v>
      </c>
      <c r="G186" t="s">
        <v>330</v>
      </c>
      <c r="H186" t="s">
        <v>15947</v>
      </c>
      <c r="I186">
        <v>12900</v>
      </c>
      <c r="J186" t="s">
        <v>4</v>
      </c>
      <c r="K186" s="3" t="s">
        <v>4</v>
      </c>
      <c r="L186">
        <v>100</v>
      </c>
      <c r="M186">
        <v>0</v>
      </c>
      <c r="N186" t="s">
        <v>12</v>
      </c>
      <c r="O186" t="s">
        <v>4</v>
      </c>
      <c r="P186" t="s">
        <v>12</v>
      </c>
      <c r="Q186" t="s">
        <v>4</v>
      </c>
      <c r="R186" t="s">
        <v>4</v>
      </c>
      <c r="S186" t="s">
        <v>4</v>
      </c>
      <c r="T186" t="s">
        <v>4</v>
      </c>
      <c r="U186" t="s">
        <v>4</v>
      </c>
      <c r="V186" t="s">
        <v>4</v>
      </c>
      <c r="W186" t="s">
        <v>4</v>
      </c>
      <c r="X186" t="s">
        <v>4</v>
      </c>
      <c r="Y186" t="s">
        <v>12</v>
      </c>
      <c r="Z186" t="s">
        <v>4</v>
      </c>
      <c r="AA186" t="s">
        <v>12</v>
      </c>
      <c r="AB186" t="s">
        <v>342</v>
      </c>
      <c r="AC186" t="s">
        <v>102</v>
      </c>
      <c r="AD186" t="s">
        <v>10887</v>
      </c>
      <c r="AE186" t="s">
        <v>479</v>
      </c>
      <c r="AF186" t="s">
        <v>4</v>
      </c>
      <c r="AG186" t="s">
        <v>4</v>
      </c>
      <c r="AH186" t="s">
        <v>10854</v>
      </c>
      <c r="AI186" t="s">
        <v>10888</v>
      </c>
      <c r="AJ186" t="s">
        <v>4</v>
      </c>
      <c r="AK186">
        <v>9371210973</v>
      </c>
      <c r="AL186" t="s">
        <v>10889</v>
      </c>
      <c r="AM186" t="s">
        <v>10890</v>
      </c>
      <c r="AN186" t="s">
        <v>12</v>
      </c>
      <c r="AO186" t="s">
        <v>10599</v>
      </c>
      <c r="AP186" t="s">
        <v>4</v>
      </c>
      <c r="AQ186" t="s">
        <v>5154</v>
      </c>
      <c r="AR186" t="s">
        <v>12</v>
      </c>
      <c r="AS186" t="s">
        <v>12</v>
      </c>
      <c r="AT186" t="s">
        <v>4</v>
      </c>
      <c r="AU186" t="s">
        <v>4</v>
      </c>
      <c r="AV186" t="s">
        <v>4</v>
      </c>
      <c r="AW186" t="s">
        <v>332</v>
      </c>
      <c r="AX186">
        <v>9100</v>
      </c>
      <c r="AY186">
        <v>3800</v>
      </c>
      <c r="AZ186" t="s">
        <v>12</v>
      </c>
      <c r="BA186" t="s">
        <v>12</v>
      </c>
      <c r="BB186" t="s">
        <v>4</v>
      </c>
      <c r="BC186" t="s">
        <v>1239</v>
      </c>
      <c r="BD186" t="s">
        <v>1238</v>
      </c>
      <c r="BE186" t="s">
        <v>4</v>
      </c>
      <c r="BF186" t="s">
        <v>12</v>
      </c>
      <c r="BG186" t="s">
        <v>4</v>
      </c>
      <c r="BH186" t="s">
        <v>12</v>
      </c>
      <c r="BI186" t="s">
        <v>12</v>
      </c>
      <c r="BJ186" t="s">
        <v>10888</v>
      </c>
      <c r="BK186" t="s">
        <v>4</v>
      </c>
      <c r="BL186">
        <v>1</v>
      </c>
      <c r="BM186" t="s">
        <v>12</v>
      </c>
      <c r="BN186">
        <v>12900</v>
      </c>
      <c r="BO186" t="s">
        <v>12</v>
      </c>
      <c r="BP186" t="s">
        <v>12</v>
      </c>
      <c r="BQ186" t="s">
        <v>12</v>
      </c>
      <c r="BR186" t="s">
        <v>4</v>
      </c>
      <c r="BS186" t="s">
        <v>4</v>
      </c>
      <c r="BT186" t="s">
        <v>4</v>
      </c>
      <c r="BU186" t="s">
        <v>12</v>
      </c>
      <c r="BV186" t="s">
        <v>4</v>
      </c>
      <c r="BW186" t="s">
        <v>330</v>
      </c>
      <c r="BX186" t="s">
        <v>4</v>
      </c>
      <c r="BY186" t="s">
        <v>12</v>
      </c>
      <c r="BZ186" t="s">
        <v>12</v>
      </c>
      <c r="CA186" t="s">
        <v>12</v>
      </c>
      <c r="CB186" t="s">
        <v>12</v>
      </c>
      <c r="CC186" t="s">
        <v>12</v>
      </c>
      <c r="CD186" t="str" cm="1">
        <f t="array" aca="1" ref="CD186" ca="1">eConcatenar(A186:CB186,"|")</f>
        <v>umavWDQe0cv1D5b9|CAR2018-1464|3|ECONOLINE |TABASCO |CARDENAS |CARDENAS |2018-8-21|12900|X|X|100|0|x|X|x|X|X|X|X|X|X|X|X|x|X|x|LOPEZ |GOMEZ|MARIA VICTORIA|UNION LIBRE |X|X|CARRETERA CARDENAS - COMALCALCO SIN NUMERO|MIGUEL HIDALGO SEGUNDA SECCION B LA NATIVIDAD|X|9371210973|JOSE DEMETRIO MARTINEZ MOLLINEDO|BENEFICIARIO 2: SEBASTIAN ALBERTO HERNANDEZ LOPEZ|x|RUTA 3 M|X|MIERCOLES |x|x|X|X|X|DOMICILIO |9100|3800|x|x|X|2021-9-15|2021-9-22|X|x|X|x|x|MIGUEL HIDALGO SEGUNDA SECCION B LA NATIVIDAD|X|1|x|12900|x|x|x|X|X|X|x|X|CARDENAS |X|x|x|x|x</v>
      </c>
    </row>
    <row r="187" spans="1:82" x14ac:dyDescent="0.25">
      <c r="A187" t="s">
        <v>10891</v>
      </c>
      <c r="B187" t="s">
        <v>10892</v>
      </c>
      <c r="C187">
        <v>3</v>
      </c>
      <c r="D187" t="s">
        <v>1</v>
      </c>
      <c r="E187" t="s">
        <v>396</v>
      </c>
      <c r="F187" t="s">
        <v>894</v>
      </c>
      <c r="G187" t="s">
        <v>894</v>
      </c>
      <c r="H187" t="s">
        <v>15881</v>
      </c>
      <c r="I187">
        <v>12900</v>
      </c>
      <c r="J187" t="s">
        <v>4</v>
      </c>
      <c r="K187" s="3" t="s">
        <v>4</v>
      </c>
      <c r="L187">
        <v>100</v>
      </c>
      <c r="M187">
        <v>0</v>
      </c>
      <c r="N187" t="s">
        <v>12</v>
      </c>
      <c r="O187" t="s">
        <v>4</v>
      </c>
      <c r="P187" t="s">
        <v>12</v>
      </c>
      <c r="Q187" t="s">
        <v>4</v>
      </c>
      <c r="R187" t="s">
        <v>4</v>
      </c>
      <c r="S187" t="s">
        <v>4</v>
      </c>
      <c r="T187" t="s">
        <v>4</v>
      </c>
      <c r="U187" t="s">
        <v>4</v>
      </c>
      <c r="V187" t="s">
        <v>4</v>
      </c>
      <c r="W187" t="s">
        <v>4</v>
      </c>
      <c r="X187" t="s">
        <v>4</v>
      </c>
      <c r="Y187" t="s">
        <v>12</v>
      </c>
      <c r="Z187" t="s">
        <v>4</v>
      </c>
      <c r="AA187" t="s">
        <v>12</v>
      </c>
      <c r="AB187" t="s">
        <v>150</v>
      </c>
      <c r="AC187" t="s">
        <v>16</v>
      </c>
      <c r="AD187" t="s">
        <v>10470</v>
      </c>
      <c r="AE187" t="s">
        <v>30</v>
      </c>
      <c r="AF187" t="s">
        <v>4</v>
      </c>
      <c r="AG187" t="s">
        <v>4</v>
      </c>
      <c r="AH187" t="s">
        <v>1010</v>
      </c>
      <c r="AI187" t="s">
        <v>10888</v>
      </c>
      <c r="AJ187" t="s">
        <v>4</v>
      </c>
      <c r="AK187">
        <v>9371719260</v>
      </c>
      <c r="AL187" t="s">
        <v>10893</v>
      </c>
      <c r="AM187" t="s">
        <v>10894</v>
      </c>
      <c r="AN187" t="s">
        <v>12</v>
      </c>
      <c r="AO187" t="s">
        <v>10599</v>
      </c>
      <c r="AP187" t="s">
        <v>4</v>
      </c>
      <c r="AQ187" t="s">
        <v>5154</v>
      </c>
      <c r="AR187" t="s">
        <v>12</v>
      </c>
      <c r="AS187" t="s">
        <v>12</v>
      </c>
      <c r="AT187" t="s">
        <v>4</v>
      </c>
      <c r="AU187" t="s">
        <v>4</v>
      </c>
      <c r="AV187" t="s">
        <v>4</v>
      </c>
      <c r="AW187" t="s">
        <v>332</v>
      </c>
      <c r="AX187">
        <v>2550</v>
      </c>
      <c r="AY187">
        <v>10350</v>
      </c>
      <c r="AZ187" t="s">
        <v>12</v>
      </c>
      <c r="BA187" t="s">
        <v>12</v>
      </c>
      <c r="BB187" t="s">
        <v>4</v>
      </c>
      <c r="BC187" t="s">
        <v>1239</v>
      </c>
      <c r="BD187" t="s">
        <v>1238</v>
      </c>
      <c r="BE187" t="s">
        <v>4</v>
      </c>
      <c r="BF187" t="s">
        <v>12</v>
      </c>
      <c r="BG187" t="s">
        <v>4</v>
      </c>
      <c r="BH187" t="s">
        <v>12</v>
      </c>
      <c r="BI187" t="s">
        <v>12</v>
      </c>
      <c r="BJ187" t="s">
        <v>10888</v>
      </c>
      <c r="BK187" t="s">
        <v>4</v>
      </c>
      <c r="BL187">
        <v>1</v>
      </c>
      <c r="BM187" t="s">
        <v>12</v>
      </c>
      <c r="BN187">
        <v>12900</v>
      </c>
      <c r="BO187" t="s">
        <v>12</v>
      </c>
      <c r="BP187" t="s">
        <v>12</v>
      </c>
      <c r="BQ187" t="s">
        <v>12</v>
      </c>
      <c r="BR187" t="s">
        <v>4</v>
      </c>
      <c r="BS187" t="s">
        <v>4</v>
      </c>
      <c r="BT187" t="s">
        <v>4</v>
      </c>
      <c r="BU187" t="s">
        <v>12</v>
      </c>
      <c r="BV187" t="s">
        <v>4</v>
      </c>
      <c r="BW187" t="s">
        <v>330</v>
      </c>
      <c r="BX187" t="s">
        <v>4</v>
      </c>
      <c r="BY187" t="s">
        <v>12</v>
      </c>
      <c r="BZ187" t="s">
        <v>12</v>
      </c>
      <c r="CA187" t="s">
        <v>12</v>
      </c>
      <c r="CB187" t="s">
        <v>12</v>
      </c>
      <c r="CC187" t="s">
        <v>12</v>
      </c>
      <c r="CD187" t="str" cm="1">
        <f t="array" aca="1" ref="CD187" ca="1">eConcatenar(A187:CB187,"|")</f>
        <v>4vRd0Y4FbObaxI7Z|CAR2020-3475|3|IMPERIAL DE LUJO|TABASCO |CUNDUACAN|CUNDUACAN|2020-9-29|12900|X|X|100|0|x|X|x|X|X|X|X|X|X|X|X|x|X|x|MONTIEL|SANTOS|MARTHA|CASADA|X|X|CARRETERA PRINCIPAL SIN NUMERO|MIGUEL HIDALGO SEGUNDA SECCION B LA NATIVIDAD|X|9371719260|ADRIANA DE LOS SANTOS GONZALEZ |BENEFICIARIO 2: ALMA ROSA MONTIEL SANTOS|x|RUTA 3 M|X|MIERCOLES |x|x|X|X|X|DOMICILIO |2550|10350|x|x|X|2021-9-15|2021-9-22|X|x|X|x|x|MIGUEL HIDALGO SEGUNDA SECCION B LA NATIVIDAD|X|1|x|12900|x|x|x|X|X|X|x|X|CARDENAS |X|x|x|x|x</v>
      </c>
    </row>
    <row r="188" spans="1:82" x14ac:dyDescent="0.25">
      <c r="A188" t="s">
        <v>10895</v>
      </c>
      <c r="B188" t="s">
        <v>10896</v>
      </c>
      <c r="C188">
        <v>3</v>
      </c>
      <c r="D188" t="s">
        <v>413</v>
      </c>
      <c r="E188" t="s">
        <v>396</v>
      </c>
      <c r="F188" t="s">
        <v>330</v>
      </c>
      <c r="G188" t="s">
        <v>330</v>
      </c>
      <c r="H188" t="s">
        <v>15948</v>
      </c>
      <c r="I188">
        <v>14800</v>
      </c>
      <c r="J188" t="s">
        <v>4</v>
      </c>
      <c r="K188" s="3" t="s">
        <v>4</v>
      </c>
      <c r="L188">
        <v>100</v>
      </c>
      <c r="M188">
        <v>0</v>
      </c>
      <c r="N188" t="s">
        <v>12</v>
      </c>
      <c r="O188" t="s">
        <v>4</v>
      </c>
      <c r="P188" t="s">
        <v>12</v>
      </c>
      <c r="Q188" t="s">
        <v>4</v>
      </c>
      <c r="R188" t="s">
        <v>4</v>
      </c>
      <c r="S188" t="s">
        <v>4</v>
      </c>
      <c r="T188" t="s">
        <v>4</v>
      </c>
      <c r="U188" t="s">
        <v>4</v>
      </c>
      <c r="V188" t="s">
        <v>4</v>
      </c>
      <c r="W188" t="s">
        <v>4</v>
      </c>
      <c r="X188" t="s">
        <v>4</v>
      </c>
      <c r="Y188" t="s">
        <v>12</v>
      </c>
      <c r="Z188" t="s">
        <v>4</v>
      </c>
      <c r="AA188" t="s">
        <v>12</v>
      </c>
      <c r="AB188" t="s">
        <v>871</v>
      </c>
      <c r="AC188" t="s">
        <v>49</v>
      </c>
      <c r="AD188" t="s">
        <v>521</v>
      </c>
      <c r="AE188" t="s">
        <v>30</v>
      </c>
      <c r="AF188" t="s">
        <v>4</v>
      </c>
      <c r="AG188" t="s">
        <v>4</v>
      </c>
      <c r="AH188" t="s">
        <v>10897</v>
      </c>
      <c r="AI188" t="s">
        <v>61</v>
      </c>
      <c r="AJ188" t="s">
        <v>4</v>
      </c>
      <c r="AK188">
        <v>9371408015</v>
      </c>
      <c r="AL188" t="s">
        <v>10898</v>
      </c>
      <c r="AM188" t="s">
        <v>10899</v>
      </c>
      <c r="AN188" t="s">
        <v>12</v>
      </c>
      <c r="AO188" t="s">
        <v>10599</v>
      </c>
      <c r="AP188" t="s">
        <v>4</v>
      </c>
      <c r="AQ188" t="s">
        <v>5154</v>
      </c>
      <c r="AR188" t="s">
        <v>12</v>
      </c>
      <c r="AS188" t="s">
        <v>12</v>
      </c>
      <c r="AT188" t="s">
        <v>4</v>
      </c>
      <c r="AU188" t="s">
        <v>4</v>
      </c>
      <c r="AV188" t="s">
        <v>4</v>
      </c>
      <c r="AW188" t="s">
        <v>332</v>
      </c>
      <c r="AX188">
        <v>1600</v>
      </c>
      <c r="AY188">
        <v>13200</v>
      </c>
      <c r="AZ188" t="s">
        <v>12</v>
      </c>
      <c r="BA188" t="s">
        <v>12</v>
      </c>
      <c r="BB188" t="s">
        <v>4</v>
      </c>
      <c r="BC188" t="s">
        <v>1239</v>
      </c>
      <c r="BD188" t="s">
        <v>1238</v>
      </c>
      <c r="BE188" t="s">
        <v>4</v>
      </c>
      <c r="BF188" t="s">
        <v>12</v>
      </c>
      <c r="BG188" t="s">
        <v>4</v>
      </c>
      <c r="BH188" t="s">
        <v>12</v>
      </c>
      <c r="BI188" t="s">
        <v>12</v>
      </c>
      <c r="BJ188" t="s">
        <v>61</v>
      </c>
      <c r="BK188" t="s">
        <v>4</v>
      </c>
      <c r="BL188">
        <v>1</v>
      </c>
      <c r="BM188" t="s">
        <v>12</v>
      </c>
      <c r="BN188">
        <v>14800</v>
      </c>
      <c r="BO188" t="s">
        <v>12</v>
      </c>
      <c r="BP188" t="s">
        <v>12</v>
      </c>
      <c r="BQ188" t="s">
        <v>12</v>
      </c>
      <c r="BR188" t="s">
        <v>4</v>
      </c>
      <c r="BS188" t="s">
        <v>4</v>
      </c>
      <c r="BT188" t="s">
        <v>4</v>
      </c>
      <c r="BU188" t="s">
        <v>12</v>
      </c>
      <c r="BV188" t="s">
        <v>4</v>
      </c>
      <c r="BW188" t="s">
        <v>330</v>
      </c>
      <c r="BX188" t="s">
        <v>4</v>
      </c>
      <c r="BY188" t="s">
        <v>12</v>
      </c>
      <c r="BZ188" t="s">
        <v>12</v>
      </c>
      <c r="CA188" t="s">
        <v>12</v>
      </c>
      <c r="CB188" t="s">
        <v>12</v>
      </c>
      <c r="CC188" t="s">
        <v>12</v>
      </c>
      <c r="CD188" t="str" cm="1">
        <f t="array" aca="1" ref="CD188" ca="1">eConcatenar(A188:CB188,"|")</f>
        <v>5LG9k28lVOyW7MJp|CAR2021-2098|3|MEMORIAL |TABASCO |CARDENAS |CARDENAS |2021-5-27|14800|X|X|100|0|x|X|x|X|X|X|X|X|X|X|X|x|X|x|ROMERO|SANCHEZ|MARIA JESUS|CASADA|X|X|CALLE ERNESTO AGUIRRE|PUEBLO NUEVO|X|9371408015|LUIS FELIPE SILVA VAZQUEZ|BENEFICIARIO 2: ALEJANDRO SILVA VAZQUEZ|x|RUTA 3 M|X|MIERCOLES |x|x|X|X|X|DOMICILIO |1600|13200|x|x|X|2021-9-15|2021-9-22|X|x|X|x|x|PUEBLO NUEVO|X|1|x|14800|x|x|x|X|X|X|x|X|CARDENAS |X|x|x|x|x</v>
      </c>
    </row>
    <row r="189" spans="1:82" x14ac:dyDescent="0.25">
      <c r="A189" t="s">
        <v>10900</v>
      </c>
      <c r="B189" t="s">
        <v>10901</v>
      </c>
      <c r="C189">
        <v>3</v>
      </c>
      <c r="D189" t="s">
        <v>463</v>
      </c>
      <c r="E189" t="s">
        <v>396</v>
      </c>
      <c r="F189" t="s">
        <v>330</v>
      </c>
      <c r="G189" t="s">
        <v>330</v>
      </c>
      <c r="H189" t="s">
        <v>15949</v>
      </c>
      <c r="I189">
        <v>12900</v>
      </c>
      <c r="J189" t="s">
        <v>4</v>
      </c>
      <c r="K189" s="3" t="s">
        <v>4</v>
      </c>
      <c r="L189">
        <v>200</v>
      </c>
      <c r="M189">
        <v>1</v>
      </c>
      <c r="N189" t="s">
        <v>12</v>
      </c>
      <c r="O189" t="s">
        <v>4</v>
      </c>
      <c r="P189" t="s">
        <v>12</v>
      </c>
      <c r="Q189" t="s">
        <v>4</v>
      </c>
      <c r="R189" t="s">
        <v>4</v>
      </c>
      <c r="S189" t="s">
        <v>4</v>
      </c>
      <c r="T189" t="s">
        <v>4</v>
      </c>
      <c r="U189" t="s">
        <v>4</v>
      </c>
      <c r="V189" t="s">
        <v>4</v>
      </c>
      <c r="W189" t="s">
        <v>4</v>
      </c>
      <c r="X189" t="s">
        <v>4</v>
      </c>
      <c r="Y189" t="s">
        <v>12</v>
      </c>
      <c r="Z189" t="s">
        <v>4</v>
      </c>
      <c r="AA189" t="s">
        <v>12</v>
      </c>
      <c r="AB189" t="s">
        <v>407</v>
      </c>
      <c r="AC189" t="s">
        <v>59</v>
      </c>
      <c r="AD189" t="s">
        <v>335</v>
      </c>
      <c r="AE189" t="s">
        <v>4998</v>
      </c>
      <c r="AF189" t="s">
        <v>4</v>
      </c>
      <c r="AG189" t="s">
        <v>4</v>
      </c>
      <c r="AH189" t="s">
        <v>10902</v>
      </c>
      <c r="AI189" t="s">
        <v>10903</v>
      </c>
      <c r="AJ189" t="s">
        <v>4</v>
      </c>
      <c r="AK189">
        <v>9932191634</v>
      </c>
      <c r="AL189" t="s">
        <v>10904</v>
      </c>
      <c r="AM189" t="s">
        <v>10905</v>
      </c>
      <c r="AN189" t="s">
        <v>12</v>
      </c>
      <c r="AO189" t="s">
        <v>10599</v>
      </c>
      <c r="AP189" t="s">
        <v>4</v>
      </c>
      <c r="AQ189" t="s">
        <v>5154</v>
      </c>
      <c r="AR189" t="s">
        <v>12</v>
      </c>
      <c r="AS189" t="s">
        <v>12</v>
      </c>
      <c r="AT189" t="s">
        <v>4</v>
      </c>
      <c r="AU189" t="s">
        <v>4</v>
      </c>
      <c r="AV189" t="s">
        <v>4</v>
      </c>
      <c r="AW189" t="s">
        <v>332</v>
      </c>
      <c r="AX189">
        <v>5300</v>
      </c>
      <c r="AY189">
        <v>7600</v>
      </c>
      <c r="AZ189" t="s">
        <v>12</v>
      </c>
      <c r="BA189" t="s">
        <v>12</v>
      </c>
      <c r="BB189" t="s">
        <v>4</v>
      </c>
      <c r="BC189" t="s">
        <v>1239</v>
      </c>
      <c r="BD189" t="s">
        <v>10772</v>
      </c>
      <c r="BE189" t="s">
        <v>4</v>
      </c>
      <c r="BF189" t="s">
        <v>12</v>
      </c>
      <c r="BG189" t="s">
        <v>4</v>
      </c>
      <c r="BH189" t="s">
        <v>12</v>
      </c>
      <c r="BI189" t="s">
        <v>12</v>
      </c>
      <c r="BJ189" t="s">
        <v>10903</v>
      </c>
      <c r="BK189" t="s">
        <v>4</v>
      </c>
      <c r="BL189">
        <v>1</v>
      </c>
      <c r="BM189" t="s">
        <v>12</v>
      </c>
      <c r="BN189">
        <v>12900</v>
      </c>
      <c r="BO189" t="s">
        <v>12</v>
      </c>
      <c r="BP189" t="s">
        <v>12</v>
      </c>
      <c r="BQ189" t="s">
        <v>12</v>
      </c>
      <c r="BR189" t="s">
        <v>4</v>
      </c>
      <c r="BS189" t="s">
        <v>4</v>
      </c>
      <c r="BT189" t="s">
        <v>4</v>
      </c>
      <c r="BU189" t="s">
        <v>12</v>
      </c>
      <c r="BV189" t="s">
        <v>4</v>
      </c>
      <c r="BW189" t="s">
        <v>330</v>
      </c>
      <c r="BX189" t="s">
        <v>4</v>
      </c>
      <c r="BY189" t="s">
        <v>12</v>
      </c>
      <c r="BZ189" t="s">
        <v>12</v>
      </c>
      <c r="CA189" t="s">
        <v>12</v>
      </c>
      <c r="CB189" t="s">
        <v>12</v>
      </c>
      <c r="CC189" t="s">
        <v>12</v>
      </c>
      <c r="CD189" t="str" cm="1">
        <f t="array" aca="1" ref="CD189" ca="1">eConcatenar(A189:CB189,"|")</f>
        <v>ry5SkBtpWJzDPKPL|CAR2020-2893|3|ECONOLINE |TABASCO |CARDENAS |CARDENAS |2020-9-05|12900|X|X|200|1|x|X|x|X|X|X|X|X|X|X|X|x|X|x|REYES|GARCIA|SANTIAGO|SOLTERO |X|X|CALLE PRINCIPAL AL FONDO|LAS MARAVILLAS|X|9932191634|LUCRECIA REYES GARCIA |BENEFICIARIO 2: MATEA REYES GARCIA |x|RUTA 3 M|X|MIERCOLES |x|x|X|X|X|DOMICILIO |5300|7600|x|x|X|2021-9-15|2021-9-29|X|x|X|x|x|LAS MARAVILLAS|X|1|x|12900|x|x|x|X|X|X|x|X|CARDENAS |X|x|x|x|x</v>
      </c>
    </row>
    <row r="190" spans="1:82" x14ac:dyDescent="0.25">
      <c r="A190" t="s">
        <v>10906</v>
      </c>
      <c r="B190" t="s">
        <v>10907</v>
      </c>
      <c r="C190">
        <v>3</v>
      </c>
      <c r="D190" t="s">
        <v>4958</v>
      </c>
      <c r="E190" t="s">
        <v>396</v>
      </c>
      <c r="F190" t="s">
        <v>330</v>
      </c>
      <c r="G190" t="s">
        <v>330</v>
      </c>
      <c r="H190" t="s">
        <v>15950</v>
      </c>
      <c r="I190">
        <v>19800</v>
      </c>
      <c r="J190" t="s">
        <v>4</v>
      </c>
      <c r="K190" s="3" t="s">
        <v>4</v>
      </c>
      <c r="L190">
        <v>200</v>
      </c>
      <c r="M190">
        <v>1</v>
      </c>
      <c r="N190" t="s">
        <v>12</v>
      </c>
      <c r="O190" t="s">
        <v>4</v>
      </c>
      <c r="P190" t="s">
        <v>12</v>
      </c>
      <c r="Q190" t="s">
        <v>4</v>
      </c>
      <c r="R190" t="s">
        <v>4</v>
      </c>
      <c r="S190" t="s">
        <v>4</v>
      </c>
      <c r="T190" t="s">
        <v>4</v>
      </c>
      <c r="U190" t="s">
        <v>4</v>
      </c>
      <c r="V190" t="s">
        <v>4</v>
      </c>
      <c r="W190" t="s">
        <v>4</v>
      </c>
      <c r="X190" t="s">
        <v>4</v>
      </c>
      <c r="Y190" t="s">
        <v>12</v>
      </c>
      <c r="Z190" t="s">
        <v>4</v>
      </c>
      <c r="AA190" t="s">
        <v>12</v>
      </c>
      <c r="AB190" t="s">
        <v>87</v>
      </c>
      <c r="AC190" t="s">
        <v>10908</v>
      </c>
      <c r="AD190" t="s">
        <v>10909</v>
      </c>
      <c r="AE190" t="s">
        <v>63</v>
      </c>
      <c r="AF190" t="s">
        <v>4</v>
      </c>
      <c r="AG190" t="s">
        <v>4</v>
      </c>
      <c r="AH190" t="s">
        <v>10910</v>
      </c>
      <c r="AI190" t="s">
        <v>10911</v>
      </c>
      <c r="AJ190" t="s">
        <v>4</v>
      </c>
      <c r="AK190">
        <v>9371095942</v>
      </c>
      <c r="AL190" t="s">
        <v>10912</v>
      </c>
      <c r="AM190" t="s">
        <v>10913</v>
      </c>
      <c r="AN190" t="s">
        <v>12</v>
      </c>
      <c r="AO190" t="s">
        <v>10599</v>
      </c>
      <c r="AP190" t="s">
        <v>4</v>
      </c>
      <c r="AQ190" t="s">
        <v>5154</v>
      </c>
      <c r="AR190" t="s">
        <v>12</v>
      </c>
      <c r="AS190" t="s">
        <v>12</v>
      </c>
      <c r="AT190" t="s">
        <v>4</v>
      </c>
      <c r="AU190" t="s">
        <v>4</v>
      </c>
      <c r="AV190" t="s">
        <v>4</v>
      </c>
      <c r="AW190" t="s">
        <v>332</v>
      </c>
      <c r="AX190">
        <v>5000</v>
      </c>
      <c r="AY190">
        <v>14800</v>
      </c>
      <c r="AZ190" t="s">
        <v>12</v>
      </c>
      <c r="BA190" t="s">
        <v>12</v>
      </c>
      <c r="BB190" t="s">
        <v>4</v>
      </c>
      <c r="BC190" t="s">
        <v>1239</v>
      </c>
      <c r="BD190" t="s">
        <v>10772</v>
      </c>
      <c r="BE190" t="s">
        <v>4</v>
      </c>
      <c r="BF190" t="s">
        <v>12</v>
      </c>
      <c r="BG190" t="s">
        <v>4</v>
      </c>
      <c r="BH190" t="s">
        <v>12</v>
      </c>
      <c r="BI190" t="s">
        <v>12</v>
      </c>
      <c r="BJ190" t="s">
        <v>10914</v>
      </c>
      <c r="BK190" t="s">
        <v>4</v>
      </c>
      <c r="BL190">
        <v>1</v>
      </c>
      <c r="BM190" t="s">
        <v>12</v>
      </c>
      <c r="BN190">
        <v>19800</v>
      </c>
      <c r="BO190" t="s">
        <v>12</v>
      </c>
      <c r="BP190" t="s">
        <v>12</v>
      </c>
      <c r="BQ190" t="s">
        <v>12</v>
      </c>
      <c r="BR190" t="s">
        <v>4</v>
      </c>
      <c r="BS190" t="s">
        <v>4</v>
      </c>
      <c r="BT190" t="s">
        <v>4</v>
      </c>
      <c r="BU190" t="s">
        <v>12</v>
      </c>
      <c r="BV190" t="s">
        <v>4</v>
      </c>
      <c r="BW190" t="s">
        <v>330</v>
      </c>
      <c r="BX190" t="s">
        <v>4</v>
      </c>
      <c r="BY190" t="s">
        <v>12</v>
      </c>
      <c r="BZ190" t="s">
        <v>12</v>
      </c>
      <c r="CA190" t="s">
        <v>12</v>
      </c>
      <c r="CB190" t="s">
        <v>12</v>
      </c>
      <c r="CC190" t="s">
        <v>12</v>
      </c>
      <c r="CD190" t="str" cm="1">
        <f t="array" aca="1" ref="CD190" ca="1">eConcatenar(A190:CB190,"|")</f>
        <v>j2phB4bEfECmmQvK|CAR2020-2847|3|ZAFIRO |TABASCO |CARDENAS |CARDENAS |2020-9-03|19800|X|X|200|1|x|X|x|X|X|X|X|X|X|X|X|x|X|x|LOPEZ|BADAL|ABEL|CASADO|X|X|AVENIDA 16 DE SEPTIEMBRE MANZANA NUMERO 14 LOTE NUMERO 7 |FRACCIONAMIENTO INDEPENDENCIA|X|9371095942|MARIA TRINIDAD JIMENEZ ESPAÑA|BENEFICIARIO 2: ESMERALDA BADAL VAZQUEZ|x|RUTA 3 M|X|MIERCOLES |x|x|X|X|X|DOMICILIO |5000|14800|x|x|X|2021-9-15|2021-9-29|X|x|X|x|x|FRACCIONAMIENTO INDEPENDENCIA |X|1|x|19800|x|x|x|X|X|X|x|X|CARDENAS |X|x|x|x|x</v>
      </c>
    </row>
    <row r="191" spans="1:82" x14ac:dyDescent="0.25">
      <c r="A191" t="s">
        <v>10915</v>
      </c>
      <c r="B191" t="s">
        <v>10916</v>
      </c>
      <c r="C191">
        <v>3</v>
      </c>
      <c r="D191" t="s">
        <v>1</v>
      </c>
      <c r="E191" t="s">
        <v>396</v>
      </c>
      <c r="F191" t="s">
        <v>330</v>
      </c>
      <c r="G191" t="s">
        <v>330</v>
      </c>
      <c r="H191" t="s">
        <v>15929</v>
      </c>
      <c r="I191">
        <v>12900</v>
      </c>
      <c r="J191" t="s">
        <v>4</v>
      </c>
      <c r="K191" s="3" t="s">
        <v>4</v>
      </c>
      <c r="L191">
        <v>200</v>
      </c>
      <c r="M191">
        <v>1</v>
      </c>
      <c r="N191" t="s">
        <v>12</v>
      </c>
      <c r="O191" t="s">
        <v>4</v>
      </c>
      <c r="P191" t="s">
        <v>12</v>
      </c>
      <c r="Q191" t="s">
        <v>4</v>
      </c>
      <c r="R191" t="s">
        <v>4</v>
      </c>
      <c r="S191" t="s">
        <v>4</v>
      </c>
      <c r="T191" t="s">
        <v>4</v>
      </c>
      <c r="U191" t="s">
        <v>4</v>
      </c>
      <c r="V191" t="s">
        <v>4</v>
      </c>
      <c r="W191" t="s">
        <v>4</v>
      </c>
      <c r="X191" t="s">
        <v>4</v>
      </c>
      <c r="Y191" t="s">
        <v>12</v>
      </c>
      <c r="Z191" t="s">
        <v>4</v>
      </c>
      <c r="AA191" t="s">
        <v>12</v>
      </c>
      <c r="AB191" t="s">
        <v>589</v>
      </c>
      <c r="AC191" t="s">
        <v>359</v>
      </c>
      <c r="AD191" t="s">
        <v>10917</v>
      </c>
      <c r="AE191" t="s">
        <v>63</v>
      </c>
      <c r="AF191" t="s">
        <v>4</v>
      </c>
      <c r="AG191" t="s">
        <v>4</v>
      </c>
      <c r="AH191" t="s">
        <v>10859</v>
      </c>
      <c r="AI191" t="s">
        <v>2951</v>
      </c>
      <c r="AJ191" t="s">
        <v>4</v>
      </c>
      <c r="AK191">
        <v>9375931752</v>
      </c>
      <c r="AL191" t="s">
        <v>10918</v>
      </c>
      <c r="AM191" t="s">
        <v>10919</v>
      </c>
      <c r="AN191" t="s">
        <v>12</v>
      </c>
      <c r="AO191" t="s">
        <v>10599</v>
      </c>
      <c r="AP191" t="s">
        <v>4</v>
      </c>
      <c r="AQ191" t="s">
        <v>5154</v>
      </c>
      <c r="AR191" t="s">
        <v>12</v>
      </c>
      <c r="AS191" t="s">
        <v>12</v>
      </c>
      <c r="AT191" t="s">
        <v>4</v>
      </c>
      <c r="AU191" t="s">
        <v>4</v>
      </c>
      <c r="AV191" t="s">
        <v>4</v>
      </c>
      <c r="AW191" t="s">
        <v>332</v>
      </c>
      <c r="AX191">
        <v>4600</v>
      </c>
      <c r="AY191">
        <v>8300</v>
      </c>
      <c r="AZ191" t="s">
        <v>12</v>
      </c>
      <c r="BA191" t="s">
        <v>12</v>
      </c>
      <c r="BB191" t="s">
        <v>4</v>
      </c>
      <c r="BC191" t="s">
        <v>1239</v>
      </c>
      <c r="BD191" t="s">
        <v>10772</v>
      </c>
      <c r="BE191" t="s">
        <v>4</v>
      </c>
      <c r="BF191" t="s">
        <v>12</v>
      </c>
      <c r="BG191" t="s">
        <v>4</v>
      </c>
      <c r="BH191" t="s">
        <v>12</v>
      </c>
      <c r="BI191" t="s">
        <v>12</v>
      </c>
      <c r="BJ191" t="s">
        <v>5039</v>
      </c>
      <c r="BK191" t="s">
        <v>4</v>
      </c>
      <c r="BL191">
        <v>1</v>
      </c>
      <c r="BM191" t="s">
        <v>12</v>
      </c>
      <c r="BN191">
        <v>12900</v>
      </c>
      <c r="BO191" t="s">
        <v>12</v>
      </c>
      <c r="BP191" t="s">
        <v>12</v>
      </c>
      <c r="BQ191" t="s">
        <v>12</v>
      </c>
      <c r="BR191" t="s">
        <v>4</v>
      </c>
      <c r="BS191" t="s">
        <v>4</v>
      </c>
      <c r="BT191" t="s">
        <v>4</v>
      </c>
      <c r="BU191" t="s">
        <v>12</v>
      </c>
      <c r="BV191" t="s">
        <v>4</v>
      </c>
      <c r="BW191" t="s">
        <v>330</v>
      </c>
      <c r="BX191" t="s">
        <v>4</v>
      </c>
      <c r="BY191" t="s">
        <v>12</v>
      </c>
      <c r="BZ191" t="s">
        <v>12</v>
      </c>
      <c r="CA191" t="s">
        <v>12</v>
      </c>
      <c r="CB191" t="s">
        <v>12</v>
      </c>
      <c r="CC191" t="s">
        <v>12</v>
      </c>
      <c r="CD191" t="str" cm="1">
        <f t="array" aca="1" ref="CD191" ca="1">eConcatenar(A191:CB191,"|")</f>
        <v>ENWkihVJXzpqXN7L|CAR2020-3636|3|IMPERIAL DE LUJO|TABASCO |CARDENAS |CARDENAS |2020-10-03|12900|X|X|200|1|x|X|x|X|X|X|X|X|X|X|X|x|X|x|HERRERA|CASTILLO|ALFONSO|CASADO|X|X|CARRETERA CARDENAS - COMALCALCO|MIGUEL HIDALGO PRIMERA SECCION |X|9375931752|BLANCA NIEVE SANCHEZ HERNANDEZ|BENEFICIARIO 2: ABEL HERRERA HERNANDEZ|x|RUTA 3 M|X|MIERCOLES |x|x|X|X|X|DOMICILIO |4600|8300|x|x|X|2021-9-15|2021-9-29|X|x|X|x|x|MIGUEL HIDALGO PRIMERA SECCION|X|1|x|12900|x|x|x|X|X|X|x|X|CARDENAS |X|x|x|x|x</v>
      </c>
    </row>
    <row r="192" spans="1:82" x14ac:dyDescent="0.25">
      <c r="A192" t="s">
        <v>10920</v>
      </c>
      <c r="B192" t="s">
        <v>10921</v>
      </c>
      <c r="C192">
        <v>3</v>
      </c>
      <c r="D192" t="s">
        <v>463</v>
      </c>
      <c r="E192" t="s">
        <v>396</v>
      </c>
      <c r="F192" t="s">
        <v>330</v>
      </c>
      <c r="G192" t="s">
        <v>330</v>
      </c>
      <c r="H192" t="s">
        <v>15951</v>
      </c>
      <c r="I192">
        <v>12900</v>
      </c>
      <c r="J192" t="s">
        <v>4</v>
      </c>
      <c r="K192" s="3" t="s">
        <v>4</v>
      </c>
      <c r="L192">
        <v>100</v>
      </c>
      <c r="M192">
        <v>0</v>
      </c>
      <c r="N192" t="s">
        <v>12</v>
      </c>
      <c r="O192" t="s">
        <v>4</v>
      </c>
      <c r="P192" t="s">
        <v>12</v>
      </c>
      <c r="Q192" t="s">
        <v>4</v>
      </c>
      <c r="R192" t="s">
        <v>4</v>
      </c>
      <c r="S192" t="s">
        <v>4</v>
      </c>
      <c r="T192" t="s">
        <v>4</v>
      </c>
      <c r="U192" t="s">
        <v>4</v>
      </c>
      <c r="V192" t="s">
        <v>4</v>
      </c>
      <c r="W192" t="s">
        <v>4</v>
      </c>
      <c r="X192" t="s">
        <v>4</v>
      </c>
      <c r="Y192" t="s">
        <v>12</v>
      </c>
      <c r="Z192" t="s">
        <v>4</v>
      </c>
      <c r="AA192" t="s">
        <v>12</v>
      </c>
      <c r="AB192" t="s">
        <v>10922</v>
      </c>
      <c r="AC192" t="s">
        <v>10923</v>
      </c>
      <c r="AD192" t="s">
        <v>911</v>
      </c>
      <c r="AE192" t="s">
        <v>146</v>
      </c>
      <c r="AF192" t="s">
        <v>4</v>
      </c>
      <c r="AG192" t="s">
        <v>4</v>
      </c>
      <c r="AH192" t="s">
        <v>10924</v>
      </c>
      <c r="AI192" t="s">
        <v>10925</v>
      </c>
      <c r="AJ192" t="s">
        <v>4</v>
      </c>
      <c r="AK192">
        <v>9371254951</v>
      </c>
      <c r="AL192" t="s">
        <v>10926</v>
      </c>
      <c r="AM192" t="s">
        <v>10927</v>
      </c>
      <c r="AN192" t="s">
        <v>12</v>
      </c>
      <c r="AO192" t="s">
        <v>10599</v>
      </c>
      <c r="AP192" t="s">
        <v>4</v>
      </c>
      <c r="AQ192" t="s">
        <v>5154</v>
      </c>
      <c r="AR192" t="s">
        <v>12</v>
      </c>
      <c r="AS192" t="s">
        <v>12</v>
      </c>
      <c r="AT192" t="s">
        <v>4</v>
      </c>
      <c r="AU192" t="s">
        <v>4</v>
      </c>
      <c r="AV192" t="s">
        <v>4</v>
      </c>
      <c r="AW192" t="s">
        <v>332</v>
      </c>
      <c r="AX192">
        <v>7100</v>
      </c>
      <c r="AY192">
        <v>5800</v>
      </c>
      <c r="AZ192" t="s">
        <v>12</v>
      </c>
      <c r="BA192" t="s">
        <v>12</v>
      </c>
      <c r="BB192" t="s">
        <v>4</v>
      </c>
      <c r="BC192" t="s">
        <v>1239</v>
      </c>
      <c r="BD192" t="s">
        <v>1238</v>
      </c>
      <c r="BE192" t="s">
        <v>4</v>
      </c>
      <c r="BF192" t="s">
        <v>12</v>
      </c>
      <c r="BG192" t="s">
        <v>4</v>
      </c>
      <c r="BH192" t="s">
        <v>12</v>
      </c>
      <c r="BI192" t="s">
        <v>12</v>
      </c>
      <c r="BJ192" t="s">
        <v>10928</v>
      </c>
      <c r="BK192" t="s">
        <v>4</v>
      </c>
      <c r="BL192">
        <v>1</v>
      </c>
      <c r="BM192" t="s">
        <v>12</v>
      </c>
      <c r="BN192">
        <v>12900</v>
      </c>
      <c r="BO192" t="s">
        <v>12</v>
      </c>
      <c r="BP192" t="s">
        <v>12</v>
      </c>
      <c r="BQ192" t="s">
        <v>12</v>
      </c>
      <c r="BR192" t="s">
        <v>4</v>
      </c>
      <c r="BS192" t="s">
        <v>4</v>
      </c>
      <c r="BT192" t="s">
        <v>4</v>
      </c>
      <c r="BU192" t="s">
        <v>12</v>
      </c>
      <c r="BV192" t="s">
        <v>4</v>
      </c>
      <c r="BW192" t="s">
        <v>330</v>
      </c>
      <c r="BX192" t="s">
        <v>4</v>
      </c>
      <c r="BY192" t="s">
        <v>12</v>
      </c>
      <c r="BZ192" t="s">
        <v>12</v>
      </c>
      <c r="CA192" t="s">
        <v>12</v>
      </c>
      <c r="CB192" t="s">
        <v>12</v>
      </c>
      <c r="CC192" t="s">
        <v>12</v>
      </c>
      <c r="CD192" t="str" cm="1">
        <f t="array" aca="1" ref="CD192" ca="1">eConcatenar(A192:CB192,"|")</f>
        <v>4EQr1VFnhJzdDdEp|CAR2019-2792|3|ECONOLINE |TABASCO |CARDENAS |CARDENAS |2019-9-28|12900|X|X|100|0|x|X|x|X|X|X|X|X|X|X|X|x|X|x|ARANDA|VIELMA|MARIA DEL ROSARIO|VIUDA|X|X|AVENIDA REVOLUCION SIN NUMERO |AGRARIA DE LOS SANTOS|X|9371254951|GRACIELA SANTOS ARANDA |BENEFICIARIO 2: ROSARIO LORENA ARNADA|x|RUTA 3 M|X|MIERCOLES |x|x|X|X|X|DOMICILIO |7100|5800|x|x|X|2021-9-15|2021-9-22|X|x|X|x|x|AGRARIA DE LOS SANTOS |X|1|x|12900|x|x|x|X|X|X|x|X|CARDENAS |X|x|x|x|x</v>
      </c>
    </row>
    <row r="193" spans="1:82" x14ac:dyDescent="0.25">
      <c r="A193" t="s">
        <v>10929</v>
      </c>
      <c r="B193" t="s">
        <v>10930</v>
      </c>
      <c r="C193">
        <v>3</v>
      </c>
      <c r="D193" t="s">
        <v>463</v>
      </c>
      <c r="E193" t="s">
        <v>396</v>
      </c>
      <c r="F193" t="s">
        <v>330</v>
      </c>
      <c r="G193" t="s">
        <v>330</v>
      </c>
      <c r="H193" t="s">
        <v>15952</v>
      </c>
      <c r="I193">
        <v>12900</v>
      </c>
      <c r="J193" t="s">
        <v>4</v>
      </c>
      <c r="K193" s="3" t="s">
        <v>4</v>
      </c>
      <c r="L193">
        <v>100</v>
      </c>
      <c r="M193">
        <v>0</v>
      </c>
      <c r="N193" t="s">
        <v>12</v>
      </c>
      <c r="O193" t="s">
        <v>4</v>
      </c>
      <c r="P193" t="s">
        <v>12</v>
      </c>
      <c r="Q193" t="s">
        <v>4</v>
      </c>
      <c r="R193" t="s">
        <v>4</v>
      </c>
      <c r="S193" t="s">
        <v>4</v>
      </c>
      <c r="T193" t="s">
        <v>4</v>
      </c>
      <c r="U193" t="s">
        <v>4</v>
      </c>
      <c r="V193" t="s">
        <v>4</v>
      </c>
      <c r="W193" t="s">
        <v>4</v>
      </c>
      <c r="X193" t="s">
        <v>4</v>
      </c>
      <c r="Y193" t="s">
        <v>12</v>
      </c>
      <c r="Z193" t="s">
        <v>4</v>
      </c>
      <c r="AA193" t="s">
        <v>12</v>
      </c>
      <c r="AB193" t="s">
        <v>10931</v>
      </c>
      <c r="AC193" t="s">
        <v>342</v>
      </c>
      <c r="AD193" t="s">
        <v>5071</v>
      </c>
      <c r="AE193" t="s">
        <v>10932</v>
      </c>
      <c r="AF193" t="s">
        <v>4</v>
      </c>
      <c r="AG193" t="s">
        <v>4</v>
      </c>
      <c r="AH193" t="s">
        <v>10933</v>
      </c>
      <c r="AI193" t="s">
        <v>10933</v>
      </c>
      <c r="AJ193" t="s">
        <v>4</v>
      </c>
      <c r="AK193">
        <v>9372279777</v>
      </c>
      <c r="AL193" t="s">
        <v>10934</v>
      </c>
      <c r="AM193" t="s">
        <v>10935</v>
      </c>
      <c r="AN193" t="s">
        <v>12</v>
      </c>
      <c r="AO193" t="s">
        <v>10599</v>
      </c>
      <c r="AP193" t="s">
        <v>4</v>
      </c>
      <c r="AQ193" t="s">
        <v>5154</v>
      </c>
      <c r="AR193" t="s">
        <v>12</v>
      </c>
      <c r="AS193" t="s">
        <v>12</v>
      </c>
      <c r="AT193" t="s">
        <v>4</v>
      </c>
      <c r="AU193" t="s">
        <v>4</v>
      </c>
      <c r="AV193" t="s">
        <v>4</v>
      </c>
      <c r="AW193" t="s">
        <v>332</v>
      </c>
      <c r="AX193">
        <v>4600</v>
      </c>
      <c r="AY193">
        <v>8300</v>
      </c>
      <c r="AZ193" t="s">
        <v>12</v>
      </c>
      <c r="BA193" t="s">
        <v>12</v>
      </c>
      <c r="BB193" t="s">
        <v>4</v>
      </c>
      <c r="BC193" t="s">
        <v>1239</v>
      </c>
      <c r="BD193" t="s">
        <v>1238</v>
      </c>
      <c r="BE193" t="s">
        <v>4</v>
      </c>
      <c r="BF193" t="s">
        <v>12</v>
      </c>
      <c r="BG193" t="s">
        <v>4</v>
      </c>
      <c r="BH193" t="s">
        <v>12</v>
      </c>
      <c r="BI193" t="s">
        <v>12</v>
      </c>
      <c r="BJ193" t="s">
        <v>10933</v>
      </c>
      <c r="BK193" t="s">
        <v>4</v>
      </c>
      <c r="BL193">
        <v>1</v>
      </c>
      <c r="BM193" t="s">
        <v>12</v>
      </c>
      <c r="BN193">
        <v>12900</v>
      </c>
      <c r="BO193" t="s">
        <v>12</v>
      </c>
      <c r="BP193" t="s">
        <v>12</v>
      </c>
      <c r="BQ193" t="s">
        <v>12</v>
      </c>
      <c r="BR193" t="s">
        <v>4</v>
      </c>
      <c r="BS193" t="s">
        <v>4</v>
      </c>
      <c r="BT193" t="s">
        <v>4</v>
      </c>
      <c r="BU193" t="s">
        <v>12</v>
      </c>
      <c r="BV193" t="s">
        <v>4</v>
      </c>
      <c r="BW193" t="s">
        <v>330</v>
      </c>
      <c r="BX193" t="s">
        <v>4</v>
      </c>
      <c r="BY193" t="s">
        <v>12</v>
      </c>
      <c r="BZ193" t="s">
        <v>12</v>
      </c>
      <c r="CA193" t="s">
        <v>12</v>
      </c>
      <c r="CB193" t="s">
        <v>12</v>
      </c>
      <c r="CC193" t="s">
        <v>12</v>
      </c>
      <c r="CD193" t="str" cm="1">
        <f t="array" aca="1" ref="CD193" ca="1">eConcatenar(A193:CB193,"|")</f>
        <v>3NJtPSXjrkFjhzgy|CAR2020-2061|3|ECONOLINE |TABASCO |CARDENAS |CARDENAS |2020-8-01|12900|X|X|100|0|x|X|x|X|X|X|X|X|X|X|X|x|X|x|ESPINOZA|LOPEZ |JOSE LUIS|DIVORCIADO|X|X|CAMINO VECINAL SIN NUMERO|CAMINO VECINAL SIN NUMERO|X|9372279777|ANASTACIO ESPINOZA|BENEFICIARIO 2: MARIA MICAELA ESPINOZA LOPEZ|x|RUTA 3 M|X|MIERCOLES |x|x|X|X|X|DOMICILIO |4600|8300|x|x|X|2021-9-15|2021-9-22|X|x|X|x|x|CAMINO VECINAL SIN NUMERO|X|1|x|12900|x|x|x|X|X|X|x|X|CARDENAS |X|x|x|x|x</v>
      </c>
    </row>
    <row r="194" spans="1:82" x14ac:dyDescent="0.25">
      <c r="A194" t="s">
        <v>10936</v>
      </c>
      <c r="B194" t="s">
        <v>10937</v>
      </c>
      <c r="C194">
        <v>3</v>
      </c>
      <c r="D194" t="s">
        <v>1</v>
      </c>
      <c r="E194" t="s">
        <v>396</v>
      </c>
      <c r="F194" t="s">
        <v>330</v>
      </c>
      <c r="G194" t="s">
        <v>330</v>
      </c>
      <c r="H194" t="s">
        <v>5495</v>
      </c>
      <c r="I194">
        <v>12900</v>
      </c>
      <c r="J194" t="s">
        <v>4</v>
      </c>
      <c r="K194" s="3" t="s">
        <v>4</v>
      </c>
      <c r="L194">
        <v>200</v>
      </c>
      <c r="M194">
        <v>1</v>
      </c>
      <c r="N194" t="s">
        <v>12</v>
      </c>
      <c r="O194" t="s">
        <v>4</v>
      </c>
      <c r="P194" t="s">
        <v>12</v>
      </c>
      <c r="Q194" t="s">
        <v>4</v>
      </c>
      <c r="R194" t="s">
        <v>4</v>
      </c>
      <c r="S194" t="s">
        <v>4</v>
      </c>
      <c r="T194" t="s">
        <v>4</v>
      </c>
      <c r="U194" t="s">
        <v>4</v>
      </c>
      <c r="V194" t="s">
        <v>4</v>
      </c>
      <c r="W194" t="s">
        <v>4</v>
      </c>
      <c r="X194" t="s">
        <v>4</v>
      </c>
      <c r="Y194" t="s">
        <v>12</v>
      </c>
      <c r="Z194" t="s">
        <v>4</v>
      </c>
      <c r="AA194" t="s">
        <v>12</v>
      </c>
      <c r="AB194" t="s">
        <v>10931</v>
      </c>
      <c r="AC194" t="s">
        <v>342</v>
      </c>
      <c r="AD194" t="s">
        <v>10938</v>
      </c>
      <c r="AE194" t="s">
        <v>63</v>
      </c>
      <c r="AF194" t="s">
        <v>4</v>
      </c>
      <c r="AG194" t="s">
        <v>4</v>
      </c>
      <c r="AH194" t="s">
        <v>10939</v>
      </c>
      <c r="AI194" t="s">
        <v>239</v>
      </c>
      <c r="AJ194" t="s">
        <v>4</v>
      </c>
      <c r="AK194">
        <v>9372274672</v>
      </c>
      <c r="AL194" t="s">
        <v>10940</v>
      </c>
      <c r="AM194" t="s">
        <v>10941</v>
      </c>
      <c r="AN194" t="s">
        <v>12</v>
      </c>
      <c r="AO194" t="s">
        <v>10599</v>
      </c>
      <c r="AP194" t="s">
        <v>4</v>
      </c>
      <c r="AQ194" t="s">
        <v>5154</v>
      </c>
      <c r="AR194" t="s">
        <v>12</v>
      </c>
      <c r="AS194" t="s">
        <v>12</v>
      </c>
      <c r="AT194" t="s">
        <v>4</v>
      </c>
      <c r="AU194" t="s">
        <v>4</v>
      </c>
      <c r="AV194" t="s">
        <v>4</v>
      </c>
      <c r="AW194" t="s">
        <v>332</v>
      </c>
      <c r="AX194">
        <v>5000</v>
      </c>
      <c r="AY194">
        <v>7900</v>
      </c>
      <c r="AZ194" t="s">
        <v>12</v>
      </c>
      <c r="BA194" t="s">
        <v>12</v>
      </c>
      <c r="BB194" t="s">
        <v>4</v>
      </c>
      <c r="BC194" t="s">
        <v>1239</v>
      </c>
      <c r="BD194" t="s">
        <v>10772</v>
      </c>
      <c r="BE194" t="s">
        <v>4</v>
      </c>
      <c r="BF194" t="s">
        <v>12</v>
      </c>
      <c r="BG194" t="s">
        <v>4</v>
      </c>
      <c r="BH194" t="s">
        <v>12</v>
      </c>
      <c r="BI194" t="s">
        <v>12</v>
      </c>
      <c r="BJ194" t="s">
        <v>239</v>
      </c>
      <c r="BK194" t="s">
        <v>4</v>
      </c>
      <c r="BL194">
        <v>1</v>
      </c>
      <c r="BM194" t="s">
        <v>12</v>
      </c>
      <c r="BN194">
        <v>12900</v>
      </c>
      <c r="BO194" t="s">
        <v>12</v>
      </c>
      <c r="BP194" t="s">
        <v>12</v>
      </c>
      <c r="BQ194" t="s">
        <v>12</v>
      </c>
      <c r="BR194" t="s">
        <v>4</v>
      </c>
      <c r="BS194" t="s">
        <v>4</v>
      </c>
      <c r="BT194" t="s">
        <v>4</v>
      </c>
      <c r="BU194" t="s">
        <v>12</v>
      </c>
      <c r="BV194" t="s">
        <v>4</v>
      </c>
      <c r="BW194" t="s">
        <v>330</v>
      </c>
      <c r="BX194" t="s">
        <v>4</v>
      </c>
      <c r="BY194" t="s">
        <v>12</v>
      </c>
      <c r="BZ194" t="s">
        <v>12</v>
      </c>
      <c r="CA194" t="s">
        <v>12</v>
      </c>
      <c r="CB194" t="s">
        <v>12</v>
      </c>
      <c r="CC194" t="s">
        <v>12</v>
      </c>
      <c r="CD194" t="str" cm="1">
        <f t="array" aca="1" ref="CD194" ca="1">eConcatenar(A194:CB194,"|")</f>
        <v>ImFYsh3Y0HctUnJU|CAR2020-2698|3|IMPERIAL DE LUJO|TABASCO |CARDENAS |CARDENAS |2020-8-28|12900|X|X|200|1|x|X|x|X|X|X|X|X|X|X|X|x|X|x|ESPINOZA|LOPEZ |MARIA MICAELA|CASADO|X|X|CAMINO VECINAL AL FONDO|DE LOS SANTOS|X|9372274672|EMANUEL GIJON MENDEZ|BENEFICIARIO 2: MARIA DEL CARMEN ESPINOZA LOPEZ |x|RUTA 3 M|X|MIERCOLES |x|x|X|X|X|DOMICILIO |5000|7900|x|x|X|2021-9-15|2021-9-29|X|x|X|x|x|DE LOS SANTOS|X|1|x|12900|x|x|x|X|X|X|x|X|CARDENAS |X|x|x|x|x</v>
      </c>
    </row>
    <row r="195" spans="1:82" x14ac:dyDescent="0.25">
      <c r="A195" t="s">
        <v>10942</v>
      </c>
      <c r="B195" t="s">
        <v>10943</v>
      </c>
      <c r="C195">
        <v>3</v>
      </c>
      <c r="D195" t="s">
        <v>463</v>
      </c>
      <c r="E195" t="s">
        <v>396</v>
      </c>
      <c r="F195" t="s">
        <v>330</v>
      </c>
      <c r="G195" t="s">
        <v>330</v>
      </c>
      <c r="H195" t="s">
        <v>5491</v>
      </c>
      <c r="I195">
        <v>12900</v>
      </c>
      <c r="J195" t="s">
        <v>4</v>
      </c>
      <c r="K195" s="3" t="s">
        <v>4</v>
      </c>
      <c r="L195">
        <v>200</v>
      </c>
      <c r="M195">
        <v>1</v>
      </c>
      <c r="N195" t="s">
        <v>12</v>
      </c>
      <c r="O195" t="s">
        <v>4</v>
      </c>
      <c r="P195" t="s">
        <v>12</v>
      </c>
      <c r="Q195" t="s">
        <v>4</v>
      </c>
      <c r="R195" t="s">
        <v>4</v>
      </c>
      <c r="S195" t="s">
        <v>4</v>
      </c>
      <c r="T195" t="s">
        <v>4</v>
      </c>
      <c r="U195" t="s">
        <v>4</v>
      </c>
      <c r="V195" t="s">
        <v>4</v>
      </c>
      <c r="W195" t="s">
        <v>4</v>
      </c>
      <c r="X195" t="s">
        <v>4</v>
      </c>
      <c r="Y195" t="s">
        <v>12</v>
      </c>
      <c r="Z195" t="s">
        <v>4</v>
      </c>
      <c r="AA195" t="s">
        <v>12</v>
      </c>
      <c r="AB195" t="s">
        <v>119</v>
      </c>
      <c r="AC195" t="s">
        <v>524</v>
      </c>
      <c r="AD195" t="s">
        <v>603</v>
      </c>
      <c r="AE195" t="s">
        <v>390</v>
      </c>
      <c r="AF195" t="s">
        <v>4</v>
      </c>
      <c r="AG195" t="s">
        <v>4</v>
      </c>
      <c r="AH195" t="s">
        <v>10944</v>
      </c>
      <c r="AI195" t="s">
        <v>239</v>
      </c>
      <c r="AJ195" t="s">
        <v>4</v>
      </c>
      <c r="AK195">
        <v>9371394237</v>
      </c>
      <c r="AL195" t="s">
        <v>10945</v>
      </c>
      <c r="AM195" t="s">
        <v>10946</v>
      </c>
      <c r="AN195" t="s">
        <v>12</v>
      </c>
      <c r="AO195" t="s">
        <v>10599</v>
      </c>
      <c r="AP195" t="s">
        <v>4</v>
      </c>
      <c r="AQ195" t="s">
        <v>5154</v>
      </c>
      <c r="AR195" t="s">
        <v>12</v>
      </c>
      <c r="AS195" t="s">
        <v>12</v>
      </c>
      <c r="AT195" t="s">
        <v>4</v>
      </c>
      <c r="AU195" t="s">
        <v>4</v>
      </c>
      <c r="AV195" t="s">
        <v>4</v>
      </c>
      <c r="AW195" t="s">
        <v>332</v>
      </c>
      <c r="AX195">
        <v>5200</v>
      </c>
      <c r="AY195">
        <v>7700</v>
      </c>
      <c r="AZ195" t="s">
        <v>12</v>
      </c>
      <c r="BA195" t="s">
        <v>12</v>
      </c>
      <c r="BB195" t="s">
        <v>4</v>
      </c>
      <c r="BC195" t="s">
        <v>1239</v>
      </c>
      <c r="BD195" t="s">
        <v>10772</v>
      </c>
      <c r="BE195" t="s">
        <v>4</v>
      </c>
      <c r="BF195" t="s">
        <v>12</v>
      </c>
      <c r="BG195" t="s">
        <v>4</v>
      </c>
      <c r="BH195" t="s">
        <v>12</v>
      </c>
      <c r="BI195" t="s">
        <v>12</v>
      </c>
      <c r="BJ195" t="s">
        <v>239</v>
      </c>
      <c r="BK195" t="s">
        <v>4</v>
      </c>
      <c r="BL195">
        <v>1</v>
      </c>
      <c r="BM195" t="s">
        <v>12</v>
      </c>
      <c r="BN195">
        <v>12900</v>
      </c>
      <c r="BO195" t="s">
        <v>12</v>
      </c>
      <c r="BP195" t="s">
        <v>12</v>
      </c>
      <c r="BQ195" t="s">
        <v>12</v>
      </c>
      <c r="BR195" t="s">
        <v>4</v>
      </c>
      <c r="BS195" t="s">
        <v>4</v>
      </c>
      <c r="BT195" t="s">
        <v>4</v>
      </c>
      <c r="BU195" t="s">
        <v>12</v>
      </c>
      <c r="BV195" t="s">
        <v>4</v>
      </c>
      <c r="BW195" t="s">
        <v>330</v>
      </c>
      <c r="BX195" t="s">
        <v>4</v>
      </c>
      <c r="BY195" t="s">
        <v>12</v>
      </c>
      <c r="BZ195" t="s">
        <v>12</v>
      </c>
      <c r="CA195" t="s">
        <v>12</v>
      </c>
      <c r="CB195" t="s">
        <v>12</v>
      </c>
      <c r="CC195" t="s">
        <v>12</v>
      </c>
      <c r="CD195" t="str" cm="1">
        <f t="array" aca="1" ref="CD195" ca="1">eConcatenar(A195:CB195,"|")</f>
        <v>jf8iMdbKnxOuisX7|CAR2020-2816|3|ECONOLINE |TABASCO |CARDENAS |CARDENAS |2020-8-31|12900|X|X|200|1|x|X|x|X|X|X|X|X|X|X|X|x|X|x|PEREZ|RICARDEZ|CANDELARIA|SEPARADA|X|X|CARRETERA CARDENAS - COMALCALCO KILOMETRO 7 |DE LOS SANTOS|X|9371394237|LUIS CARRASCO PEREZ |BENEFICIARIO 2: MARTINA CARRASCO PEREZ|x|RUTA 3 M|X|MIERCOLES |x|x|X|X|X|DOMICILIO |5200|7700|x|x|X|2021-9-15|2021-9-29|X|x|X|x|x|DE LOS SANTOS|X|1|x|12900|x|x|x|X|X|X|x|X|CARDENAS |X|x|x|x|x</v>
      </c>
    </row>
    <row r="196" spans="1:82" x14ac:dyDescent="0.25">
      <c r="A196" t="s">
        <v>10947</v>
      </c>
      <c r="B196" t="s">
        <v>10948</v>
      </c>
      <c r="C196">
        <v>3</v>
      </c>
      <c r="D196" t="s">
        <v>463</v>
      </c>
      <c r="E196" t="s">
        <v>396</v>
      </c>
      <c r="F196" t="s">
        <v>330</v>
      </c>
      <c r="G196" t="s">
        <v>330</v>
      </c>
      <c r="H196" t="s">
        <v>15953</v>
      </c>
      <c r="I196">
        <v>12900</v>
      </c>
      <c r="J196" t="s">
        <v>4</v>
      </c>
      <c r="K196" s="3" t="s">
        <v>4</v>
      </c>
      <c r="L196">
        <v>200</v>
      </c>
      <c r="M196">
        <v>1</v>
      </c>
      <c r="N196" t="s">
        <v>12</v>
      </c>
      <c r="O196" t="s">
        <v>4</v>
      </c>
      <c r="P196" t="s">
        <v>12</v>
      </c>
      <c r="Q196" t="s">
        <v>4</v>
      </c>
      <c r="R196" t="s">
        <v>4</v>
      </c>
      <c r="S196" t="s">
        <v>4</v>
      </c>
      <c r="T196" t="s">
        <v>4</v>
      </c>
      <c r="U196" t="s">
        <v>4</v>
      </c>
      <c r="V196" t="s">
        <v>4</v>
      </c>
      <c r="W196" t="s">
        <v>4</v>
      </c>
      <c r="X196" t="s">
        <v>4</v>
      </c>
      <c r="Y196" t="s">
        <v>12</v>
      </c>
      <c r="Z196" t="s">
        <v>4</v>
      </c>
      <c r="AA196" t="s">
        <v>12</v>
      </c>
      <c r="AB196" t="s">
        <v>957</v>
      </c>
      <c r="AC196" t="s">
        <v>5200</v>
      </c>
      <c r="AD196" t="s">
        <v>135</v>
      </c>
      <c r="AE196" t="s">
        <v>63</v>
      </c>
      <c r="AF196" t="s">
        <v>4</v>
      </c>
      <c r="AG196" t="s">
        <v>4</v>
      </c>
      <c r="AH196" t="s">
        <v>10876</v>
      </c>
      <c r="AI196" t="s">
        <v>2951</v>
      </c>
      <c r="AJ196" t="s">
        <v>4</v>
      </c>
      <c r="AK196">
        <v>9934013041</v>
      </c>
      <c r="AL196" t="s">
        <v>10949</v>
      </c>
      <c r="AM196" t="s">
        <v>10950</v>
      </c>
      <c r="AN196" t="s">
        <v>12</v>
      </c>
      <c r="AO196" t="s">
        <v>10599</v>
      </c>
      <c r="AP196" t="s">
        <v>4</v>
      </c>
      <c r="AQ196" t="s">
        <v>5154</v>
      </c>
      <c r="AR196" t="s">
        <v>12</v>
      </c>
      <c r="AS196" t="s">
        <v>12</v>
      </c>
      <c r="AT196" t="s">
        <v>4</v>
      </c>
      <c r="AU196" t="s">
        <v>4</v>
      </c>
      <c r="AV196" t="s">
        <v>4</v>
      </c>
      <c r="AW196" t="s">
        <v>332</v>
      </c>
      <c r="AX196">
        <v>4400</v>
      </c>
      <c r="AY196">
        <v>8500</v>
      </c>
      <c r="AZ196" t="s">
        <v>12</v>
      </c>
      <c r="BA196" t="s">
        <v>12</v>
      </c>
      <c r="BB196" t="s">
        <v>4</v>
      </c>
      <c r="BC196" t="s">
        <v>1239</v>
      </c>
      <c r="BD196" t="s">
        <v>10772</v>
      </c>
      <c r="BE196" t="s">
        <v>4</v>
      </c>
      <c r="BF196" t="s">
        <v>12</v>
      </c>
      <c r="BG196" t="s">
        <v>4</v>
      </c>
      <c r="BH196" t="s">
        <v>12</v>
      </c>
      <c r="BI196" t="s">
        <v>12</v>
      </c>
      <c r="BJ196" t="s">
        <v>5039</v>
      </c>
      <c r="BK196" t="s">
        <v>4</v>
      </c>
      <c r="BL196">
        <v>1</v>
      </c>
      <c r="BM196" t="s">
        <v>12</v>
      </c>
      <c r="BN196">
        <v>12900</v>
      </c>
      <c r="BO196" t="s">
        <v>12</v>
      </c>
      <c r="BP196" t="s">
        <v>12</v>
      </c>
      <c r="BQ196" t="s">
        <v>12</v>
      </c>
      <c r="BR196" t="s">
        <v>4</v>
      </c>
      <c r="BS196" t="s">
        <v>4</v>
      </c>
      <c r="BT196" t="s">
        <v>4</v>
      </c>
      <c r="BU196" t="s">
        <v>12</v>
      </c>
      <c r="BV196" t="s">
        <v>4</v>
      </c>
      <c r="BW196" t="s">
        <v>330</v>
      </c>
      <c r="BX196" t="s">
        <v>4</v>
      </c>
      <c r="BY196" t="s">
        <v>12</v>
      </c>
      <c r="BZ196" t="s">
        <v>12</v>
      </c>
      <c r="CA196" t="s">
        <v>12</v>
      </c>
      <c r="CB196" t="s">
        <v>12</v>
      </c>
      <c r="CC196" t="s">
        <v>12</v>
      </c>
      <c r="CD196" t="str" cm="1">
        <f t="array" aca="1" ref="CD196" ca="1">eConcatenar(A196:CB196,"|")</f>
        <v>csr4A27e9qwFXsuX|CAR2020-3237|3|ECONOLINE |TABASCO |CARDENAS |CARDENAS |2020-9-17|12900|X|X|200|1|x|X|x|X|X|X|X|X|X|X|X|x|X|x|VICENTE|MENESES|CARMEN|CASADO|X|X|CARRETERA CARDENAS - COMALCALCO |MIGUEL HIDALGO PRIMERA SECCION |X|9934013041|MAYRA CANO BOLAINA|BENEFICIARIO 2: MARIA DEL ROSARIO LOPEZ MENESES |x|RUTA 3 M|X|MIERCOLES |x|x|X|X|X|DOMICILIO |4400|8500|x|x|X|2021-9-15|2021-9-29|X|x|X|x|x|MIGUEL HIDALGO PRIMERA SECCION|X|1|x|12900|x|x|x|X|X|X|x|X|CARDENAS |X|x|x|x|x</v>
      </c>
    </row>
    <row r="197" spans="1:82" x14ac:dyDescent="0.25">
      <c r="A197" t="s">
        <v>10951</v>
      </c>
      <c r="B197" t="s">
        <v>10952</v>
      </c>
      <c r="C197">
        <v>3</v>
      </c>
      <c r="D197" t="s">
        <v>463</v>
      </c>
      <c r="E197" t="s">
        <v>396</v>
      </c>
      <c r="F197" t="s">
        <v>330</v>
      </c>
      <c r="G197" t="s">
        <v>330</v>
      </c>
      <c r="H197" t="s">
        <v>5495</v>
      </c>
      <c r="I197">
        <v>12900</v>
      </c>
      <c r="J197" t="s">
        <v>4</v>
      </c>
      <c r="K197" s="3" t="s">
        <v>4</v>
      </c>
      <c r="L197">
        <v>400</v>
      </c>
      <c r="M197">
        <v>2</v>
      </c>
      <c r="N197" t="s">
        <v>12</v>
      </c>
      <c r="O197" t="s">
        <v>4</v>
      </c>
      <c r="P197" t="s">
        <v>12</v>
      </c>
      <c r="Q197" t="s">
        <v>4</v>
      </c>
      <c r="R197" t="s">
        <v>4</v>
      </c>
      <c r="S197" t="s">
        <v>4</v>
      </c>
      <c r="T197" t="s">
        <v>4</v>
      </c>
      <c r="U197" t="s">
        <v>4</v>
      </c>
      <c r="V197" t="s">
        <v>4</v>
      </c>
      <c r="W197" t="s">
        <v>4</v>
      </c>
      <c r="X197" t="s">
        <v>4</v>
      </c>
      <c r="Y197" t="s">
        <v>12</v>
      </c>
      <c r="Z197" t="s">
        <v>4</v>
      </c>
      <c r="AA197" t="s">
        <v>12</v>
      </c>
      <c r="AB197" t="s">
        <v>205</v>
      </c>
      <c r="AC197" t="s">
        <v>473</v>
      </c>
      <c r="AD197" t="s">
        <v>34</v>
      </c>
      <c r="AE197" t="s">
        <v>63</v>
      </c>
      <c r="AF197" t="s">
        <v>4</v>
      </c>
      <c r="AG197" t="s">
        <v>4</v>
      </c>
      <c r="AH197" t="s">
        <v>10953</v>
      </c>
      <c r="AI197" t="s">
        <v>10619</v>
      </c>
      <c r="AJ197" t="s">
        <v>4</v>
      </c>
      <c r="AK197">
        <v>9371275205</v>
      </c>
      <c r="AL197" t="s">
        <v>10954</v>
      </c>
      <c r="AM197" t="s">
        <v>10955</v>
      </c>
      <c r="AN197" t="s">
        <v>12</v>
      </c>
      <c r="AO197" t="s">
        <v>10599</v>
      </c>
      <c r="AP197" t="s">
        <v>4</v>
      </c>
      <c r="AQ197" t="s">
        <v>5154</v>
      </c>
      <c r="AR197" t="s">
        <v>12</v>
      </c>
      <c r="AS197" t="s">
        <v>12</v>
      </c>
      <c r="AT197" t="s">
        <v>4</v>
      </c>
      <c r="AU197" t="s">
        <v>4</v>
      </c>
      <c r="AV197" t="s">
        <v>4</v>
      </c>
      <c r="AW197" t="s">
        <v>332</v>
      </c>
      <c r="AX197">
        <v>5400</v>
      </c>
      <c r="AY197">
        <v>7500</v>
      </c>
      <c r="AZ197" t="s">
        <v>12</v>
      </c>
      <c r="BA197" t="s">
        <v>12</v>
      </c>
      <c r="BB197" t="s">
        <v>4</v>
      </c>
      <c r="BC197" t="s">
        <v>1239</v>
      </c>
      <c r="BD197" t="s">
        <v>10956</v>
      </c>
      <c r="BE197" t="s">
        <v>4</v>
      </c>
      <c r="BF197" t="s">
        <v>12</v>
      </c>
      <c r="BG197" t="s">
        <v>4</v>
      </c>
      <c r="BH197" t="s">
        <v>12</v>
      </c>
      <c r="BI197" t="s">
        <v>12</v>
      </c>
      <c r="BJ197" t="s">
        <v>10619</v>
      </c>
      <c r="BK197" t="s">
        <v>4</v>
      </c>
      <c r="BL197">
        <v>1</v>
      </c>
      <c r="BM197" t="s">
        <v>12</v>
      </c>
      <c r="BN197">
        <v>12900</v>
      </c>
      <c r="BO197" t="s">
        <v>12</v>
      </c>
      <c r="BP197" t="s">
        <v>12</v>
      </c>
      <c r="BQ197" t="s">
        <v>12</v>
      </c>
      <c r="BR197" t="s">
        <v>4</v>
      </c>
      <c r="BS197" t="s">
        <v>4</v>
      </c>
      <c r="BT197" t="s">
        <v>4</v>
      </c>
      <c r="BU197" t="s">
        <v>12</v>
      </c>
      <c r="BV197" t="s">
        <v>4</v>
      </c>
      <c r="BW197" t="s">
        <v>330</v>
      </c>
      <c r="BX197" t="s">
        <v>4</v>
      </c>
      <c r="BY197" t="s">
        <v>12</v>
      </c>
      <c r="BZ197" t="s">
        <v>12</v>
      </c>
      <c r="CA197" t="s">
        <v>12</v>
      </c>
      <c r="CB197" t="s">
        <v>12</v>
      </c>
      <c r="CC197" t="s">
        <v>12</v>
      </c>
      <c r="CD197" t="str" cm="1">
        <f t="array" aca="1" ref="CD197" ca="1">eConcatenar(A197:CB197,"|")</f>
        <v>HX1sZzmvKqXo7Tru|CAR2020-2696|3|ECONOLINE |TABASCO |CARDENAS |CARDENAS |2020-8-28|12900|X|X|400|2|x|X|x|X|X|X|X|X|X|X|X|x|X|x|OLAN|PEREZ |FRANCISCO|CASADO|X|X|CALLE CAMINO DE TERRACERIA |MELCHOR OCAMPO |X|9371275205|LUCIANO OLAN PEREZ|BENEFICIARIO 2: ANGEL OLAN PEREZ|x|RUTA 3 M|X|MIERCOLES |x|x|X|X|X|DOMICILIO |5400|7500|x|x|X|2021-9-15|2021-10-13|X|x|X|x|x|MELCHOR OCAMPO |X|1|x|12900|x|x|x|X|X|X|x|X|CARDENAS |X|x|x|x|x</v>
      </c>
    </row>
    <row r="198" spans="1:82" x14ac:dyDescent="0.25">
      <c r="A198" t="s">
        <v>10957</v>
      </c>
      <c r="B198" t="s">
        <v>10958</v>
      </c>
      <c r="C198">
        <v>3</v>
      </c>
      <c r="D198" t="s">
        <v>463</v>
      </c>
      <c r="E198" t="s">
        <v>396</v>
      </c>
      <c r="F198" t="s">
        <v>330</v>
      </c>
      <c r="G198" t="s">
        <v>330</v>
      </c>
      <c r="H198" t="s">
        <v>15944</v>
      </c>
      <c r="I198">
        <v>12900</v>
      </c>
      <c r="J198" t="s">
        <v>4</v>
      </c>
      <c r="K198" s="3" t="s">
        <v>4</v>
      </c>
      <c r="L198">
        <v>200</v>
      </c>
      <c r="M198">
        <v>1</v>
      </c>
      <c r="N198" t="s">
        <v>12</v>
      </c>
      <c r="O198" t="s">
        <v>4</v>
      </c>
      <c r="P198" t="s">
        <v>12</v>
      </c>
      <c r="Q198" t="s">
        <v>4</v>
      </c>
      <c r="R198" t="s">
        <v>4</v>
      </c>
      <c r="S198" t="s">
        <v>4</v>
      </c>
      <c r="T198" t="s">
        <v>4</v>
      </c>
      <c r="U198" t="s">
        <v>4</v>
      </c>
      <c r="V198" t="s">
        <v>4</v>
      </c>
      <c r="W198" t="s">
        <v>4</v>
      </c>
      <c r="X198" t="s">
        <v>4</v>
      </c>
      <c r="Y198" t="s">
        <v>12</v>
      </c>
      <c r="Z198" t="s">
        <v>4</v>
      </c>
      <c r="AA198" t="s">
        <v>12</v>
      </c>
      <c r="AB198" t="s">
        <v>205</v>
      </c>
      <c r="AC198" t="s">
        <v>10181</v>
      </c>
      <c r="AD198" t="s">
        <v>259</v>
      </c>
      <c r="AE198" t="s">
        <v>30</v>
      </c>
      <c r="AF198" t="s">
        <v>4</v>
      </c>
      <c r="AG198" t="s">
        <v>4</v>
      </c>
      <c r="AH198" t="s">
        <v>10859</v>
      </c>
      <c r="AI198" t="s">
        <v>10619</v>
      </c>
      <c r="AJ198" t="s">
        <v>4</v>
      </c>
      <c r="AK198">
        <v>9379993578</v>
      </c>
      <c r="AL198" t="s">
        <v>10959</v>
      </c>
      <c r="AM198" t="s">
        <v>10960</v>
      </c>
      <c r="AN198" t="s">
        <v>12</v>
      </c>
      <c r="AO198" t="s">
        <v>10599</v>
      </c>
      <c r="AP198" t="s">
        <v>4</v>
      </c>
      <c r="AQ198" t="s">
        <v>5154</v>
      </c>
      <c r="AR198" t="s">
        <v>12</v>
      </c>
      <c r="AS198" t="s">
        <v>12</v>
      </c>
      <c r="AT198" t="s">
        <v>4</v>
      </c>
      <c r="AU198" t="s">
        <v>4</v>
      </c>
      <c r="AV198" t="s">
        <v>4</v>
      </c>
      <c r="AW198" t="s">
        <v>332</v>
      </c>
      <c r="AX198">
        <v>5000</v>
      </c>
      <c r="AY198">
        <v>7900</v>
      </c>
      <c r="AZ198" t="s">
        <v>12</v>
      </c>
      <c r="BA198" t="s">
        <v>12</v>
      </c>
      <c r="BB198" t="s">
        <v>4</v>
      </c>
      <c r="BC198" t="s">
        <v>1239</v>
      </c>
      <c r="BD198" t="s">
        <v>10772</v>
      </c>
      <c r="BE198" t="s">
        <v>4</v>
      </c>
      <c r="BF198" t="s">
        <v>12</v>
      </c>
      <c r="BG198" t="s">
        <v>4</v>
      </c>
      <c r="BH198" t="s">
        <v>12</v>
      </c>
      <c r="BI198" t="s">
        <v>12</v>
      </c>
      <c r="BJ198" t="s">
        <v>10619</v>
      </c>
      <c r="BK198" t="s">
        <v>4</v>
      </c>
      <c r="BL198">
        <v>1</v>
      </c>
      <c r="BM198" t="s">
        <v>12</v>
      </c>
      <c r="BN198">
        <v>12900</v>
      </c>
      <c r="BO198" t="s">
        <v>12</v>
      </c>
      <c r="BP198" t="s">
        <v>12</v>
      </c>
      <c r="BQ198" t="s">
        <v>12</v>
      </c>
      <c r="BR198" t="s">
        <v>4</v>
      </c>
      <c r="BS198" t="s">
        <v>4</v>
      </c>
      <c r="BT198" t="s">
        <v>4</v>
      </c>
      <c r="BU198" t="s">
        <v>12</v>
      </c>
      <c r="BV198" t="s">
        <v>4</v>
      </c>
      <c r="BW198" t="s">
        <v>330</v>
      </c>
      <c r="BX198" t="s">
        <v>4</v>
      </c>
      <c r="BY198" t="s">
        <v>12</v>
      </c>
      <c r="BZ198" t="s">
        <v>12</v>
      </c>
      <c r="CA198" t="s">
        <v>12</v>
      </c>
      <c r="CB198" t="s">
        <v>12</v>
      </c>
      <c r="CC198" t="s">
        <v>12</v>
      </c>
      <c r="CD198" t="str" cm="1">
        <f t="array" aca="1" ref="CD198" ca="1">eConcatenar(A198:CB198,"|")</f>
        <v>Rs4PFCRZllPUONre|CAR2020-3212|3|ECONOLINE |TABASCO |CARDENAS |CARDENAS |2020-9-15|12900|X|X|200|1|x|X|x|X|X|X|X|X|X|X|X|x|X|x|OLAN|ESCALANTE|ADELA|CASADA|X|X|CARRETERA CARDENAS - COMALCALCO|MELCHOR OCAMPO |X|9379993578|ALEJANDRO PEREZ OLAN|BENEFICIARIO 2: ANTONIO PEREZ DOMINGUEZ |x|RUTA 3 M|X|MIERCOLES |x|x|X|X|X|DOMICILIO |5000|7900|x|x|X|2021-9-15|2021-9-29|X|x|X|x|x|MELCHOR OCAMPO |X|1|x|12900|x|x|x|X|X|X|x|X|CARDENAS |X|x|x|x|x</v>
      </c>
    </row>
    <row r="199" spans="1:82" x14ac:dyDescent="0.25">
      <c r="A199" t="s">
        <v>10961</v>
      </c>
      <c r="B199" t="s">
        <v>10962</v>
      </c>
      <c r="C199">
        <v>3</v>
      </c>
      <c r="D199" t="s">
        <v>1</v>
      </c>
      <c r="E199" t="s">
        <v>396</v>
      </c>
      <c r="F199" t="s">
        <v>330</v>
      </c>
      <c r="G199" t="s">
        <v>330</v>
      </c>
      <c r="H199" t="s">
        <v>15929</v>
      </c>
      <c r="I199">
        <v>12900</v>
      </c>
      <c r="J199" t="s">
        <v>4</v>
      </c>
      <c r="K199" s="3" t="s">
        <v>4</v>
      </c>
      <c r="L199">
        <v>100</v>
      </c>
      <c r="M199">
        <v>0</v>
      </c>
      <c r="N199" t="s">
        <v>12</v>
      </c>
      <c r="O199" t="s">
        <v>4</v>
      </c>
      <c r="P199" t="s">
        <v>12</v>
      </c>
      <c r="Q199" t="s">
        <v>4</v>
      </c>
      <c r="R199" t="s">
        <v>4</v>
      </c>
      <c r="S199" t="s">
        <v>4</v>
      </c>
      <c r="T199" t="s">
        <v>4</v>
      </c>
      <c r="U199" t="s">
        <v>4</v>
      </c>
      <c r="V199" t="s">
        <v>4</v>
      </c>
      <c r="W199" t="s">
        <v>4</v>
      </c>
      <c r="X199" t="s">
        <v>4</v>
      </c>
      <c r="Y199" t="s">
        <v>12</v>
      </c>
      <c r="Z199" t="s">
        <v>4</v>
      </c>
      <c r="AA199" t="s">
        <v>12</v>
      </c>
      <c r="AB199" t="s">
        <v>249</v>
      </c>
      <c r="AC199" t="s">
        <v>473</v>
      </c>
      <c r="AD199" t="s">
        <v>259</v>
      </c>
      <c r="AE199" t="s">
        <v>30</v>
      </c>
      <c r="AF199" t="s">
        <v>4</v>
      </c>
      <c r="AG199" t="s">
        <v>4</v>
      </c>
      <c r="AH199" t="s">
        <v>10859</v>
      </c>
      <c r="AI199" t="s">
        <v>10619</v>
      </c>
      <c r="AJ199" t="s">
        <v>4</v>
      </c>
      <c r="AK199">
        <v>9371432594</v>
      </c>
      <c r="AL199" t="s">
        <v>10963</v>
      </c>
      <c r="AM199" t="s">
        <v>10964</v>
      </c>
      <c r="AN199" t="s">
        <v>12</v>
      </c>
      <c r="AO199" t="s">
        <v>10599</v>
      </c>
      <c r="AP199" t="s">
        <v>4</v>
      </c>
      <c r="AQ199" t="s">
        <v>5154</v>
      </c>
      <c r="AR199" t="s">
        <v>12</v>
      </c>
      <c r="AS199" t="s">
        <v>12</v>
      </c>
      <c r="AT199" t="s">
        <v>4</v>
      </c>
      <c r="AU199" t="s">
        <v>4</v>
      </c>
      <c r="AV199" t="s">
        <v>4</v>
      </c>
      <c r="AW199" t="s">
        <v>332</v>
      </c>
      <c r="AX199">
        <v>3900</v>
      </c>
      <c r="AY199">
        <v>9000</v>
      </c>
      <c r="AZ199" t="s">
        <v>12</v>
      </c>
      <c r="BA199" t="s">
        <v>12</v>
      </c>
      <c r="BB199" t="s">
        <v>4</v>
      </c>
      <c r="BC199" t="s">
        <v>1239</v>
      </c>
      <c r="BD199" t="s">
        <v>1238</v>
      </c>
      <c r="BE199" t="s">
        <v>4</v>
      </c>
      <c r="BF199" t="s">
        <v>12</v>
      </c>
      <c r="BG199" t="s">
        <v>4</v>
      </c>
      <c r="BH199" t="s">
        <v>12</v>
      </c>
      <c r="BI199" t="s">
        <v>12</v>
      </c>
      <c r="BJ199" t="s">
        <v>10619</v>
      </c>
      <c r="BK199" t="s">
        <v>4</v>
      </c>
      <c r="BL199">
        <v>1</v>
      </c>
      <c r="BM199" t="s">
        <v>12</v>
      </c>
      <c r="BN199">
        <v>12900</v>
      </c>
      <c r="BO199" t="s">
        <v>12</v>
      </c>
      <c r="BP199" t="s">
        <v>12</v>
      </c>
      <c r="BQ199" t="s">
        <v>12</v>
      </c>
      <c r="BR199" t="s">
        <v>4</v>
      </c>
      <c r="BS199" t="s">
        <v>4</v>
      </c>
      <c r="BT199" t="s">
        <v>4</v>
      </c>
      <c r="BU199" t="s">
        <v>12</v>
      </c>
      <c r="BV199" t="s">
        <v>4</v>
      </c>
      <c r="BW199" t="s">
        <v>330</v>
      </c>
      <c r="BX199" t="s">
        <v>4</v>
      </c>
      <c r="BY199" t="s">
        <v>12</v>
      </c>
      <c r="BZ199" t="s">
        <v>12</v>
      </c>
      <c r="CA199" t="s">
        <v>12</v>
      </c>
      <c r="CB199" t="s">
        <v>12</v>
      </c>
      <c r="CC199" t="s">
        <v>12</v>
      </c>
      <c r="CD199" t="str" cm="1">
        <f t="array" aca="1" ref="CD199" ca="1">eConcatenar(A199:CB199,"|")</f>
        <v>tUgYRt6YYWXdg3zn|CAR2020-3648|3|IMPERIAL DE LUJO|TABASCO |CARDENAS |CARDENAS |2020-10-03|12900|X|X|100|0|x|X|x|X|X|X|X|X|X|X|X|x|X|x|TORRES|PEREZ |ADELA|CASADA|X|X|CARRETERA CARDENAS - COMALCALCO|MELCHOR OCAMPO |X|9371432594|JOSUEL ALPUIN MORALES|BENEFICIARIO 2: KARINA TORRES PEREZ|x|RUTA 3 M|X|MIERCOLES |x|x|X|X|X|DOMICILIO |3900|9000|x|x|X|2021-9-15|2021-9-22|X|x|X|x|x|MELCHOR OCAMPO |X|1|x|12900|x|x|x|X|X|X|x|X|CARDENAS |X|x|x|x|x</v>
      </c>
    </row>
    <row r="200" spans="1:82" x14ac:dyDescent="0.25">
      <c r="A200" t="s">
        <v>10965</v>
      </c>
      <c r="B200" t="s">
        <v>10966</v>
      </c>
      <c r="C200">
        <v>3</v>
      </c>
      <c r="D200" t="s">
        <v>10072</v>
      </c>
      <c r="E200" t="s">
        <v>396</v>
      </c>
      <c r="F200" t="s">
        <v>330</v>
      </c>
      <c r="G200" t="s">
        <v>330</v>
      </c>
      <c r="H200" t="s">
        <v>15895</v>
      </c>
      <c r="I200">
        <v>31800</v>
      </c>
      <c r="J200" t="s">
        <v>4</v>
      </c>
      <c r="K200" s="3" t="s">
        <v>4</v>
      </c>
      <c r="L200">
        <v>200</v>
      </c>
      <c r="M200">
        <v>1</v>
      </c>
      <c r="N200" t="s">
        <v>12</v>
      </c>
      <c r="O200" t="s">
        <v>4</v>
      </c>
      <c r="P200" t="s">
        <v>12</v>
      </c>
      <c r="Q200" t="s">
        <v>4</v>
      </c>
      <c r="R200" t="s">
        <v>4</v>
      </c>
      <c r="S200" t="s">
        <v>4</v>
      </c>
      <c r="T200" t="s">
        <v>4</v>
      </c>
      <c r="U200" t="s">
        <v>4</v>
      </c>
      <c r="V200" t="s">
        <v>4</v>
      </c>
      <c r="W200" t="s">
        <v>4</v>
      </c>
      <c r="X200" t="s">
        <v>4</v>
      </c>
      <c r="Y200" t="s">
        <v>12</v>
      </c>
      <c r="Z200" t="s">
        <v>4</v>
      </c>
      <c r="AA200" t="s">
        <v>12</v>
      </c>
      <c r="AB200" t="s">
        <v>407</v>
      </c>
      <c r="AC200" t="s">
        <v>301</v>
      </c>
      <c r="AD200" t="s">
        <v>218</v>
      </c>
      <c r="AE200" t="s">
        <v>63</v>
      </c>
      <c r="AF200" t="s">
        <v>4</v>
      </c>
      <c r="AG200" t="s">
        <v>4</v>
      </c>
      <c r="AH200" t="s">
        <v>10859</v>
      </c>
      <c r="AI200" t="s">
        <v>10619</v>
      </c>
      <c r="AJ200" t="s">
        <v>4</v>
      </c>
      <c r="AK200">
        <v>9371089214</v>
      </c>
      <c r="AL200" t="s">
        <v>10967</v>
      </c>
      <c r="AM200" t="s">
        <v>10968</v>
      </c>
      <c r="AN200" t="s">
        <v>12</v>
      </c>
      <c r="AO200" t="s">
        <v>10599</v>
      </c>
      <c r="AP200" t="s">
        <v>4</v>
      </c>
      <c r="AQ200" t="s">
        <v>5154</v>
      </c>
      <c r="AR200" t="s">
        <v>12</v>
      </c>
      <c r="AS200" t="s">
        <v>12</v>
      </c>
      <c r="AT200" t="s">
        <v>4</v>
      </c>
      <c r="AU200" t="s">
        <v>4</v>
      </c>
      <c r="AV200" t="s">
        <v>4</v>
      </c>
      <c r="AW200" t="s">
        <v>332</v>
      </c>
      <c r="AX200">
        <v>12000</v>
      </c>
      <c r="AY200">
        <v>19800</v>
      </c>
      <c r="AZ200" t="s">
        <v>12</v>
      </c>
      <c r="BA200" t="s">
        <v>12</v>
      </c>
      <c r="BB200" t="s">
        <v>4</v>
      </c>
      <c r="BC200" t="s">
        <v>1239</v>
      </c>
      <c r="BD200" t="s">
        <v>10772</v>
      </c>
      <c r="BE200" t="s">
        <v>4</v>
      </c>
      <c r="BF200" t="s">
        <v>12</v>
      </c>
      <c r="BG200" t="s">
        <v>4</v>
      </c>
      <c r="BH200" t="s">
        <v>12</v>
      </c>
      <c r="BI200" t="s">
        <v>12</v>
      </c>
      <c r="BJ200" t="s">
        <v>10619</v>
      </c>
      <c r="BK200" t="s">
        <v>4</v>
      </c>
      <c r="BL200">
        <v>1</v>
      </c>
      <c r="BM200" t="s">
        <v>12</v>
      </c>
      <c r="BN200">
        <v>31800</v>
      </c>
      <c r="BO200" t="s">
        <v>12</v>
      </c>
      <c r="BP200" t="s">
        <v>12</v>
      </c>
      <c r="BQ200" t="s">
        <v>12</v>
      </c>
      <c r="BR200" t="s">
        <v>4</v>
      </c>
      <c r="BS200" t="s">
        <v>4</v>
      </c>
      <c r="BT200" t="s">
        <v>4</v>
      </c>
      <c r="BU200" t="s">
        <v>12</v>
      </c>
      <c r="BV200" t="s">
        <v>4</v>
      </c>
      <c r="BW200" t="s">
        <v>330</v>
      </c>
      <c r="BX200" t="s">
        <v>4</v>
      </c>
      <c r="BY200" t="s">
        <v>12</v>
      </c>
      <c r="BZ200" t="s">
        <v>12</v>
      </c>
      <c r="CA200" t="s">
        <v>12</v>
      </c>
      <c r="CB200" t="s">
        <v>12</v>
      </c>
      <c r="CC200" t="s">
        <v>12</v>
      </c>
      <c r="CD200" t="str" cm="1">
        <f t="array" aca="1" ref="CD200" ca="1">eConcatenar(A200:CB200,"|")</f>
        <v>f2AkjAYv7pP1gGsJ|CAR2020-4086|3|CREMACION|TABASCO |CARDENAS |CARDENAS |2020-10-19|31800|X|X|200|1|x|X|x|X|X|X|X|X|X|X|X|x|X|x|REYES|CRUZ|ROBERTO|CASADO|X|X|CARRETERA CARDENAS - COMALCALCO|MELCHOR OCAMPO |X|9371089214|LAURA MANU REYES|BENEFICIARIO 2: HILDA ELENA REYES PEREZ|x|RUTA 3 M|X|MIERCOLES |x|x|X|X|X|DOMICILIO |12000|19800|x|x|X|2021-9-15|2021-9-29|X|x|X|x|x|MELCHOR OCAMPO |X|1|x|31800|x|x|x|X|X|X|x|X|CARDENAS |X|x|x|x|x</v>
      </c>
    </row>
    <row r="201" spans="1:82" x14ac:dyDescent="0.25">
      <c r="A201" t="s">
        <v>10969</v>
      </c>
      <c r="B201" t="s">
        <v>10970</v>
      </c>
      <c r="C201">
        <v>3</v>
      </c>
      <c r="D201" t="s">
        <v>1</v>
      </c>
      <c r="E201" t="s">
        <v>396</v>
      </c>
      <c r="F201" t="s">
        <v>330</v>
      </c>
      <c r="G201" t="s">
        <v>330</v>
      </c>
      <c r="H201" t="s">
        <v>15937</v>
      </c>
      <c r="I201">
        <v>12900</v>
      </c>
      <c r="J201" t="s">
        <v>4</v>
      </c>
      <c r="K201" s="3" t="s">
        <v>4</v>
      </c>
      <c r="L201">
        <v>200</v>
      </c>
      <c r="M201">
        <v>1</v>
      </c>
      <c r="N201" t="s">
        <v>12</v>
      </c>
      <c r="O201" t="s">
        <v>4</v>
      </c>
      <c r="P201" t="s">
        <v>12</v>
      </c>
      <c r="Q201" t="s">
        <v>4</v>
      </c>
      <c r="R201" t="s">
        <v>4</v>
      </c>
      <c r="S201" t="s">
        <v>4</v>
      </c>
      <c r="T201" t="s">
        <v>4</v>
      </c>
      <c r="U201" t="s">
        <v>4</v>
      </c>
      <c r="V201" t="s">
        <v>4</v>
      </c>
      <c r="W201" t="s">
        <v>4</v>
      </c>
      <c r="X201" t="s">
        <v>4</v>
      </c>
      <c r="Y201" t="s">
        <v>12</v>
      </c>
      <c r="Z201" t="s">
        <v>4</v>
      </c>
      <c r="AA201" t="s">
        <v>12</v>
      </c>
      <c r="AB201" t="s">
        <v>22</v>
      </c>
      <c r="AC201" t="s">
        <v>784</v>
      </c>
      <c r="AD201" t="s">
        <v>4834</v>
      </c>
      <c r="AE201" t="s">
        <v>30</v>
      </c>
      <c r="AF201" t="s">
        <v>4</v>
      </c>
      <c r="AG201" t="s">
        <v>4</v>
      </c>
      <c r="AH201" t="s">
        <v>10971</v>
      </c>
      <c r="AI201" t="s">
        <v>10619</v>
      </c>
      <c r="AJ201" t="s">
        <v>4</v>
      </c>
      <c r="AK201">
        <v>9371754535</v>
      </c>
      <c r="AL201" t="s">
        <v>10972</v>
      </c>
      <c r="AM201" t="s">
        <v>10973</v>
      </c>
      <c r="AN201" t="s">
        <v>12</v>
      </c>
      <c r="AO201" t="s">
        <v>10599</v>
      </c>
      <c r="AP201" t="s">
        <v>4</v>
      </c>
      <c r="AQ201" t="s">
        <v>5154</v>
      </c>
      <c r="AR201" t="s">
        <v>12</v>
      </c>
      <c r="AS201" t="s">
        <v>12</v>
      </c>
      <c r="AT201" t="s">
        <v>4</v>
      </c>
      <c r="AU201" t="s">
        <v>4</v>
      </c>
      <c r="AV201" t="s">
        <v>4</v>
      </c>
      <c r="AW201" t="s">
        <v>332</v>
      </c>
      <c r="AX201">
        <v>4300</v>
      </c>
      <c r="AY201">
        <v>8600</v>
      </c>
      <c r="AZ201" t="s">
        <v>12</v>
      </c>
      <c r="BA201" t="s">
        <v>12</v>
      </c>
      <c r="BB201" t="s">
        <v>4</v>
      </c>
      <c r="BC201" t="s">
        <v>1239</v>
      </c>
      <c r="BD201" t="s">
        <v>10772</v>
      </c>
      <c r="BE201" t="s">
        <v>4</v>
      </c>
      <c r="BF201" t="s">
        <v>12</v>
      </c>
      <c r="BG201" t="s">
        <v>4</v>
      </c>
      <c r="BH201" t="s">
        <v>12</v>
      </c>
      <c r="BI201" t="s">
        <v>12</v>
      </c>
      <c r="BJ201" t="s">
        <v>10619</v>
      </c>
      <c r="BK201" t="s">
        <v>4</v>
      </c>
      <c r="BL201">
        <v>1</v>
      </c>
      <c r="BM201" t="s">
        <v>12</v>
      </c>
      <c r="BN201">
        <v>12900</v>
      </c>
      <c r="BO201" t="s">
        <v>12</v>
      </c>
      <c r="BP201" t="s">
        <v>12</v>
      </c>
      <c r="BQ201" t="s">
        <v>12</v>
      </c>
      <c r="BR201" t="s">
        <v>4</v>
      </c>
      <c r="BS201" t="s">
        <v>4</v>
      </c>
      <c r="BT201" t="s">
        <v>4</v>
      </c>
      <c r="BU201" t="s">
        <v>12</v>
      </c>
      <c r="BV201" t="s">
        <v>4</v>
      </c>
      <c r="BW201" t="s">
        <v>330</v>
      </c>
      <c r="BX201" t="s">
        <v>4</v>
      </c>
      <c r="BY201" t="s">
        <v>12</v>
      </c>
      <c r="BZ201" t="s">
        <v>12</v>
      </c>
      <c r="CA201" t="s">
        <v>12</v>
      </c>
      <c r="CB201" t="s">
        <v>12</v>
      </c>
      <c r="CC201" t="s">
        <v>12</v>
      </c>
      <c r="CD201" t="str" cm="1">
        <f t="array" aca="1" ref="CD201" ca="1">eConcatenar(A201:CB201,"|")</f>
        <v>FlIL4MkoXAFzUGY9|CAR2020-3668|3|IMPERIAL DE LUJO|TABASCO |CARDENAS |CARDENAS |2020-10-05|12900|X|X|200|1|x|X|x|X|X|X|X|X|X|X|X|x|X|x|JIMENEZ |GALLEGOS|BERTHA LILA|CASADA|X|X|CERRADA SANTO DOMINGO CASA NUMERO 232|MELCHOR OCAMPO |X|9371754535|FRANCISCO JAVIER IZQUIERDO JIMENEZ|BENEFICIARIO 2: MIRSHA ISABEL IZQUIERDO JIMENEZ|x|RUTA 3 M|X|MIERCOLES |x|x|X|X|X|DOMICILIO |4300|8600|x|x|X|2021-9-15|2021-9-29|X|x|X|x|x|MELCHOR OCAMPO |X|1|x|12900|x|x|x|X|X|X|x|X|CARDENAS |X|x|x|x|x</v>
      </c>
    </row>
    <row r="202" spans="1:82" x14ac:dyDescent="0.25">
      <c r="A202" t="s">
        <v>10974</v>
      </c>
      <c r="B202" t="s">
        <v>10975</v>
      </c>
      <c r="C202">
        <v>3</v>
      </c>
      <c r="D202" t="s">
        <v>1</v>
      </c>
      <c r="E202" t="s">
        <v>396</v>
      </c>
      <c r="F202" t="s">
        <v>330</v>
      </c>
      <c r="G202" t="s">
        <v>330</v>
      </c>
      <c r="H202" t="s">
        <v>15954</v>
      </c>
      <c r="I202">
        <v>12900</v>
      </c>
      <c r="J202" t="s">
        <v>4</v>
      </c>
      <c r="K202" s="3" t="s">
        <v>4</v>
      </c>
      <c r="L202">
        <v>100</v>
      </c>
      <c r="M202">
        <v>0</v>
      </c>
      <c r="N202" t="s">
        <v>12</v>
      </c>
      <c r="O202" t="s">
        <v>4</v>
      </c>
      <c r="P202" t="s">
        <v>12</v>
      </c>
      <c r="Q202" t="s">
        <v>4</v>
      </c>
      <c r="R202" t="s">
        <v>4</v>
      </c>
      <c r="S202" t="s">
        <v>4</v>
      </c>
      <c r="T202" t="s">
        <v>4</v>
      </c>
      <c r="U202" t="s">
        <v>4</v>
      </c>
      <c r="V202" t="s">
        <v>4</v>
      </c>
      <c r="W202" t="s">
        <v>4</v>
      </c>
      <c r="X202" t="s">
        <v>4</v>
      </c>
      <c r="Y202" t="s">
        <v>12</v>
      </c>
      <c r="Z202" t="s">
        <v>4</v>
      </c>
      <c r="AA202" t="s">
        <v>12</v>
      </c>
      <c r="AB202" t="s">
        <v>10976</v>
      </c>
      <c r="AC202" t="s">
        <v>4914</v>
      </c>
      <c r="AD202" t="s">
        <v>1013</v>
      </c>
      <c r="AE202" t="s">
        <v>479</v>
      </c>
      <c r="AF202" t="s">
        <v>4</v>
      </c>
      <c r="AG202" t="s">
        <v>4</v>
      </c>
      <c r="AH202" t="s">
        <v>10977</v>
      </c>
      <c r="AI202" t="s">
        <v>2538</v>
      </c>
      <c r="AJ202" t="s">
        <v>4</v>
      </c>
      <c r="AK202">
        <v>9371061078</v>
      </c>
      <c r="AL202" t="s">
        <v>10978</v>
      </c>
      <c r="AM202" t="s">
        <v>10979</v>
      </c>
      <c r="AN202" t="s">
        <v>12</v>
      </c>
      <c r="AO202" t="s">
        <v>10599</v>
      </c>
      <c r="AP202" t="s">
        <v>4</v>
      </c>
      <c r="AQ202" t="s">
        <v>5154</v>
      </c>
      <c r="AR202" t="s">
        <v>12</v>
      </c>
      <c r="AS202" t="s">
        <v>12</v>
      </c>
      <c r="AT202" t="s">
        <v>4</v>
      </c>
      <c r="AU202" t="s">
        <v>4</v>
      </c>
      <c r="AV202" t="s">
        <v>4</v>
      </c>
      <c r="AW202" t="s">
        <v>332</v>
      </c>
      <c r="AX202">
        <v>2500</v>
      </c>
      <c r="AY202">
        <v>10400</v>
      </c>
      <c r="AZ202" t="s">
        <v>12</v>
      </c>
      <c r="BA202" t="s">
        <v>12</v>
      </c>
      <c r="BB202" t="s">
        <v>4</v>
      </c>
      <c r="BC202" t="s">
        <v>1239</v>
      </c>
      <c r="BD202" t="s">
        <v>1238</v>
      </c>
      <c r="BE202" t="s">
        <v>4</v>
      </c>
      <c r="BF202" t="s">
        <v>12</v>
      </c>
      <c r="BG202" t="s">
        <v>4</v>
      </c>
      <c r="BH202" t="s">
        <v>12</v>
      </c>
      <c r="BI202" t="s">
        <v>12</v>
      </c>
      <c r="BJ202" t="s">
        <v>2538</v>
      </c>
      <c r="BK202" t="s">
        <v>4</v>
      </c>
      <c r="BL202">
        <v>1</v>
      </c>
      <c r="BM202" t="s">
        <v>12</v>
      </c>
      <c r="BN202">
        <v>12900</v>
      </c>
      <c r="BO202" t="s">
        <v>12</v>
      </c>
      <c r="BP202" t="s">
        <v>12</v>
      </c>
      <c r="BQ202" t="s">
        <v>12</v>
      </c>
      <c r="BR202" t="s">
        <v>4</v>
      </c>
      <c r="BS202" t="s">
        <v>4</v>
      </c>
      <c r="BT202" t="s">
        <v>4</v>
      </c>
      <c r="BU202" t="s">
        <v>12</v>
      </c>
      <c r="BV202" t="s">
        <v>4</v>
      </c>
      <c r="BW202" t="s">
        <v>330</v>
      </c>
      <c r="BX202" t="s">
        <v>4</v>
      </c>
      <c r="BY202" t="s">
        <v>12</v>
      </c>
      <c r="BZ202" t="s">
        <v>12</v>
      </c>
      <c r="CA202" t="s">
        <v>12</v>
      </c>
      <c r="CB202" t="s">
        <v>12</v>
      </c>
      <c r="CC202" t="s">
        <v>12</v>
      </c>
      <c r="CD202" t="str" cm="1">
        <f t="array" aca="1" ref="CD202" ca="1">eConcatenar(A202:CB202,"|")</f>
        <v>uaVgwbDFw0vjf971|CAR2020-3828|3|IMPERIAL DE LUJO|TABASCO |CARDENAS |CARDENAS |2020-10-08|12900|X|X|100|0|x|X|x|X|X|X|X|X|X|X|X|x|X|x|CASANOVA|ALMEIDA|ALBERTO|UNION LIBRE |X|X|CALLE SANTO DOMINGO SIN NUMERO AL FONDO|NUEVA ESPERANZA|X|9371061078|DOLORES PEREZ PEREZ|BENEFICIARIO 2: MARCO ANTONIO CASANOVA ALMEIDA|x|RUTA 3 M|X|MIERCOLES |x|x|X|X|X|DOMICILIO |2500|10400|x|x|X|2021-9-15|2021-9-22|X|x|X|x|x|NUEVA ESPERANZA|X|1|x|12900|x|x|x|X|X|X|x|X|CARDENAS |X|x|x|x|x</v>
      </c>
    </row>
    <row r="203" spans="1:82" x14ac:dyDescent="0.25">
      <c r="A203" t="s">
        <v>10980</v>
      </c>
      <c r="B203" t="s">
        <v>10981</v>
      </c>
      <c r="C203">
        <v>3</v>
      </c>
      <c r="D203" t="s">
        <v>4958</v>
      </c>
      <c r="E203" t="s">
        <v>396</v>
      </c>
      <c r="F203" t="s">
        <v>330</v>
      </c>
      <c r="G203" t="s">
        <v>330</v>
      </c>
      <c r="H203" t="s">
        <v>15955</v>
      </c>
      <c r="I203">
        <v>19800</v>
      </c>
      <c r="J203" t="s">
        <v>4</v>
      </c>
      <c r="K203" s="3" t="s">
        <v>4</v>
      </c>
      <c r="L203">
        <v>200</v>
      </c>
      <c r="M203">
        <v>1</v>
      </c>
      <c r="N203" t="s">
        <v>12</v>
      </c>
      <c r="O203" t="s">
        <v>4</v>
      </c>
      <c r="P203" t="s">
        <v>12</v>
      </c>
      <c r="Q203" t="s">
        <v>4</v>
      </c>
      <c r="R203" t="s">
        <v>4</v>
      </c>
      <c r="S203" t="s">
        <v>4</v>
      </c>
      <c r="T203" t="s">
        <v>4</v>
      </c>
      <c r="U203" t="s">
        <v>4</v>
      </c>
      <c r="V203" t="s">
        <v>4</v>
      </c>
      <c r="W203" t="s">
        <v>4</v>
      </c>
      <c r="X203" t="s">
        <v>4</v>
      </c>
      <c r="Y203" t="s">
        <v>12</v>
      </c>
      <c r="Z203" t="s">
        <v>4</v>
      </c>
      <c r="AA203" t="s">
        <v>12</v>
      </c>
      <c r="AB203" t="s">
        <v>291</v>
      </c>
      <c r="AC203" t="s">
        <v>6</v>
      </c>
      <c r="AD203" t="s">
        <v>10982</v>
      </c>
      <c r="AE203" t="s">
        <v>30</v>
      </c>
      <c r="AF203" t="s">
        <v>4</v>
      </c>
      <c r="AG203" t="s">
        <v>4</v>
      </c>
      <c r="AH203" t="s">
        <v>10983</v>
      </c>
      <c r="AI203" t="s">
        <v>2538</v>
      </c>
      <c r="AJ203" t="s">
        <v>4</v>
      </c>
      <c r="AK203">
        <v>9371063824</v>
      </c>
      <c r="AL203" t="s">
        <v>10984</v>
      </c>
      <c r="AM203" t="s">
        <v>10985</v>
      </c>
      <c r="AN203" t="s">
        <v>12</v>
      </c>
      <c r="AO203" t="s">
        <v>10599</v>
      </c>
      <c r="AP203" t="s">
        <v>4</v>
      </c>
      <c r="AQ203" t="s">
        <v>5154</v>
      </c>
      <c r="AR203" t="s">
        <v>12</v>
      </c>
      <c r="AS203" t="s">
        <v>12</v>
      </c>
      <c r="AT203" t="s">
        <v>4</v>
      </c>
      <c r="AU203" t="s">
        <v>4</v>
      </c>
      <c r="AV203" t="s">
        <v>4</v>
      </c>
      <c r="AW203" t="s">
        <v>332</v>
      </c>
      <c r="AX203">
        <v>5400</v>
      </c>
      <c r="AY203">
        <v>14400</v>
      </c>
      <c r="AZ203" t="s">
        <v>12</v>
      </c>
      <c r="BA203" t="s">
        <v>12</v>
      </c>
      <c r="BB203" t="s">
        <v>4</v>
      </c>
      <c r="BC203" t="s">
        <v>1239</v>
      </c>
      <c r="BD203" t="s">
        <v>10772</v>
      </c>
      <c r="BE203" t="s">
        <v>4</v>
      </c>
      <c r="BF203" t="s">
        <v>12</v>
      </c>
      <c r="BG203" t="s">
        <v>4</v>
      </c>
      <c r="BH203" t="s">
        <v>12</v>
      </c>
      <c r="BI203" t="s">
        <v>12</v>
      </c>
      <c r="BJ203" t="s">
        <v>2538</v>
      </c>
      <c r="BK203" t="s">
        <v>4</v>
      </c>
      <c r="BL203">
        <v>1</v>
      </c>
      <c r="BM203" t="s">
        <v>12</v>
      </c>
      <c r="BN203">
        <v>19800</v>
      </c>
      <c r="BO203" t="s">
        <v>12</v>
      </c>
      <c r="BP203" t="s">
        <v>12</v>
      </c>
      <c r="BQ203" t="s">
        <v>12</v>
      </c>
      <c r="BR203" t="s">
        <v>4</v>
      </c>
      <c r="BS203" t="s">
        <v>4</v>
      </c>
      <c r="BT203" t="s">
        <v>4</v>
      </c>
      <c r="BU203" t="s">
        <v>12</v>
      </c>
      <c r="BV203" t="s">
        <v>4</v>
      </c>
      <c r="BW203" t="s">
        <v>330</v>
      </c>
      <c r="BX203" t="s">
        <v>4</v>
      </c>
      <c r="BY203" t="s">
        <v>12</v>
      </c>
      <c r="BZ203" t="s">
        <v>12</v>
      </c>
      <c r="CA203" t="s">
        <v>12</v>
      </c>
      <c r="CB203" t="s">
        <v>12</v>
      </c>
      <c r="CC203" t="s">
        <v>12</v>
      </c>
      <c r="CD203" t="str" cm="1">
        <f t="array" aca="1" ref="CD203" ca="1">eConcatenar(A203:CB203,"|")</f>
        <v>FZkd7DC8wqRylL38|CAR2020-2608|3|ZAFIRO |TABASCO |CARDENAS |CARDENAS |2020-3-20|19800|X|X|200|1|x|X|x|X|X|X|X|X|X|X|X|x|X|x|DOMINGUEZ|DE LA CRUZ|LAURA SOFIA|CASADA|X|X|CALLE LA PALMA|NUEVA ESPERANZA|X|9371063824|JOSE PEREZ JIMENEZ|BENEFICIARIO 2: MARIA ANTONIETA DOMINGUEZ DE LA CRUZ|x|RUTA 3 M|X|MIERCOLES |x|x|X|X|X|DOMICILIO |5400|14400|x|x|X|2021-9-15|2021-9-29|X|x|X|x|x|NUEVA ESPERANZA|X|1|x|19800|x|x|x|X|X|X|x|X|CARDENAS |X|x|x|x|x</v>
      </c>
    </row>
    <row r="204" spans="1:82" x14ac:dyDescent="0.25">
      <c r="A204" t="s">
        <v>10986</v>
      </c>
      <c r="B204" t="s">
        <v>10987</v>
      </c>
      <c r="C204">
        <v>3</v>
      </c>
      <c r="D204" t="s">
        <v>4958</v>
      </c>
      <c r="E204" t="s">
        <v>396</v>
      </c>
      <c r="F204" t="s">
        <v>330</v>
      </c>
      <c r="G204" t="s">
        <v>330</v>
      </c>
      <c r="H204" t="s">
        <v>5495</v>
      </c>
      <c r="I204">
        <v>19800</v>
      </c>
      <c r="J204" t="s">
        <v>4</v>
      </c>
      <c r="K204" s="3" t="s">
        <v>4</v>
      </c>
      <c r="L204">
        <v>200</v>
      </c>
      <c r="M204">
        <v>1</v>
      </c>
      <c r="N204" t="s">
        <v>12</v>
      </c>
      <c r="O204" t="s">
        <v>4</v>
      </c>
      <c r="P204" t="s">
        <v>12</v>
      </c>
      <c r="Q204" t="s">
        <v>4</v>
      </c>
      <c r="R204" t="s">
        <v>4</v>
      </c>
      <c r="S204" t="s">
        <v>4</v>
      </c>
      <c r="T204" t="s">
        <v>4</v>
      </c>
      <c r="U204" t="s">
        <v>4</v>
      </c>
      <c r="V204" t="s">
        <v>4</v>
      </c>
      <c r="W204" t="s">
        <v>4</v>
      </c>
      <c r="X204" t="s">
        <v>4</v>
      </c>
      <c r="Y204" t="s">
        <v>12</v>
      </c>
      <c r="Z204" t="s">
        <v>4</v>
      </c>
      <c r="AA204" t="s">
        <v>12</v>
      </c>
      <c r="AB204" t="s">
        <v>10988</v>
      </c>
      <c r="AC204" t="s">
        <v>10989</v>
      </c>
      <c r="AD204" t="s">
        <v>5094</v>
      </c>
      <c r="AE204" t="s">
        <v>4961</v>
      </c>
      <c r="AF204" t="s">
        <v>4</v>
      </c>
      <c r="AG204" t="s">
        <v>4</v>
      </c>
      <c r="AH204" t="s">
        <v>10990</v>
      </c>
      <c r="AI204" t="s">
        <v>2538</v>
      </c>
      <c r="AJ204" t="s">
        <v>4</v>
      </c>
      <c r="AK204">
        <v>9371289309</v>
      </c>
      <c r="AL204" t="s">
        <v>10991</v>
      </c>
      <c r="AM204" t="s">
        <v>10992</v>
      </c>
      <c r="AN204" t="s">
        <v>12</v>
      </c>
      <c r="AO204" t="s">
        <v>10599</v>
      </c>
      <c r="AP204" t="s">
        <v>4</v>
      </c>
      <c r="AQ204" t="s">
        <v>5154</v>
      </c>
      <c r="AR204" t="s">
        <v>12</v>
      </c>
      <c r="AS204" t="s">
        <v>12</v>
      </c>
      <c r="AT204" t="s">
        <v>4</v>
      </c>
      <c r="AU204" t="s">
        <v>4</v>
      </c>
      <c r="AV204" t="s">
        <v>4</v>
      </c>
      <c r="AW204" t="s">
        <v>332</v>
      </c>
      <c r="AX204">
        <v>5400</v>
      </c>
      <c r="AY204">
        <v>14400</v>
      </c>
      <c r="AZ204" t="s">
        <v>12</v>
      </c>
      <c r="BA204" t="s">
        <v>12</v>
      </c>
      <c r="BB204" t="s">
        <v>4</v>
      </c>
      <c r="BC204" t="s">
        <v>1239</v>
      </c>
      <c r="BD204" t="s">
        <v>10772</v>
      </c>
      <c r="BE204" t="s">
        <v>4</v>
      </c>
      <c r="BF204" t="s">
        <v>12</v>
      </c>
      <c r="BG204" t="s">
        <v>4</v>
      </c>
      <c r="BH204" t="s">
        <v>12</v>
      </c>
      <c r="BI204" t="s">
        <v>12</v>
      </c>
      <c r="BJ204" t="s">
        <v>2538</v>
      </c>
      <c r="BK204" t="s">
        <v>4</v>
      </c>
      <c r="BL204">
        <v>1</v>
      </c>
      <c r="BM204" t="s">
        <v>12</v>
      </c>
      <c r="BN204">
        <v>19800</v>
      </c>
      <c r="BO204" t="s">
        <v>12</v>
      </c>
      <c r="BP204" t="s">
        <v>12</v>
      </c>
      <c r="BQ204" t="s">
        <v>12</v>
      </c>
      <c r="BR204" t="s">
        <v>4</v>
      </c>
      <c r="BS204" t="s">
        <v>4</v>
      </c>
      <c r="BT204" t="s">
        <v>4</v>
      </c>
      <c r="BU204" t="s">
        <v>12</v>
      </c>
      <c r="BV204" t="s">
        <v>4</v>
      </c>
      <c r="BW204" t="s">
        <v>330</v>
      </c>
      <c r="BX204" t="s">
        <v>4</v>
      </c>
      <c r="BY204" t="s">
        <v>12</v>
      </c>
      <c r="BZ204" t="s">
        <v>12</v>
      </c>
      <c r="CA204" t="s">
        <v>12</v>
      </c>
      <c r="CB204" t="s">
        <v>12</v>
      </c>
      <c r="CC204" t="s">
        <v>12</v>
      </c>
      <c r="CD204" t="str" cm="1">
        <f t="array" aca="1" ref="CD204" ca="1">eConcatenar(A204:CB204,"|")</f>
        <v>BnJ4gnnwL8BJlMgo|CAR2020-2687|3|ZAFIRO |TABASCO |CARDENAS |CARDENAS |2020-8-28|19800|X|X|200|1|x|X|x|X|X|X|X|X|X|X|X|x|X|x|SIGALA|CARDONA|REBECA|SOLTERA |X|X|CALLE LA PALMA SIN NUMERO CASA NUMERO 1 |NUEVA ESPERANZA|X|9371289309|ELIAS FRANCISCO SIGALA|BENEFICIARIO 2: GUADALUPE SIGALA CARDONA|x|RUTA 3 M|X|MIERCOLES |x|x|X|X|X|DOMICILIO |5400|14400|x|x|X|2021-9-15|2021-9-29|X|x|X|x|x|NUEVA ESPERANZA|X|1|x|19800|x|x|x|X|X|X|x|X|CARDENAS |X|x|x|x|x</v>
      </c>
    </row>
    <row r="205" spans="1:82" x14ac:dyDescent="0.25">
      <c r="A205" t="s">
        <v>10993</v>
      </c>
      <c r="B205" t="s">
        <v>10994</v>
      </c>
      <c r="C205">
        <v>3</v>
      </c>
      <c r="D205" t="s">
        <v>4958</v>
      </c>
      <c r="E205" t="s">
        <v>396</v>
      </c>
      <c r="F205" t="s">
        <v>330</v>
      </c>
      <c r="G205" t="s">
        <v>330</v>
      </c>
      <c r="H205" t="s">
        <v>15956</v>
      </c>
      <c r="I205">
        <v>19800</v>
      </c>
      <c r="J205" t="s">
        <v>4</v>
      </c>
      <c r="K205" s="3" t="s">
        <v>4</v>
      </c>
      <c r="L205">
        <v>200</v>
      </c>
      <c r="M205">
        <v>1</v>
      </c>
      <c r="N205" t="s">
        <v>12</v>
      </c>
      <c r="O205" t="s">
        <v>4</v>
      </c>
      <c r="P205" t="s">
        <v>12</v>
      </c>
      <c r="Q205" t="s">
        <v>4</v>
      </c>
      <c r="R205" t="s">
        <v>4</v>
      </c>
      <c r="S205" t="s">
        <v>4</v>
      </c>
      <c r="T205" t="s">
        <v>4</v>
      </c>
      <c r="U205" t="s">
        <v>4</v>
      </c>
      <c r="V205" t="s">
        <v>4</v>
      </c>
      <c r="W205" t="s">
        <v>4</v>
      </c>
      <c r="X205" t="s">
        <v>4</v>
      </c>
      <c r="Y205" t="s">
        <v>12</v>
      </c>
      <c r="Z205" t="s">
        <v>4</v>
      </c>
      <c r="AA205" t="s">
        <v>12</v>
      </c>
      <c r="AB205" t="s">
        <v>59</v>
      </c>
      <c r="AC205" t="s">
        <v>10995</v>
      </c>
      <c r="AD205" t="s">
        <v>10996</v>
      </c>
      <c r="AE205" t="s">
        <v>63</v>
      </c>
      <c r="AF205" t="s">
        <v>4</v>
      </c>
      <c r="AG205" t="s">
        <v>4</v>
      </c>
      <c r="AH205" t="s">
        <v>10997</v>
      </c>
      <c r="AI205" t="s">
        <v>10619</v>
      </c>
      <c r="AJ205" t="s">
        <v>4</v>
      </c>
      <c r="AK205">
        <v>9371028087</v>
      </c>
      <c r="AL205" t="s">
        <v>10998</v>
      </c>
      <c r="AM205" t="s">
        <v>10999</v>
      </c>
      <c r="AN205" t="s">
        <v>12</v>
      </c>
      <c r="AO205" t="s">
        <v>10599</v>
      </c>
      <c r="AP205" t="s">
        <v>4</v>
      </c>
      <c r="AQ205" t="s">
        <v>5154</v>
      </c>
      <c r="AR205" t="s">
        <v>12</v>
      </c>
      <c r="AS205" t="s">
        <v>12</v>
      </c>
      <c r="AT205" t="s">
        <v>4</v>
      </c>
      <c r="AU205" t="s">
        <v>4</v>
      </c>
      <c r="AV205" t="s">
        <v>4</v>
      </c>
      <c r="AW205" t="s">
        <v>332</v>
      </c>
      <c r="AX205">
        <v>7900</v>
      </c>
      <c r="AY205">
        <v>11900</v>
      </c>
      <c r="AZ205" t="s">
        <v>12</v>
      </c>
      <c r="BA205" t="s">
        <v>12</v>
      </c>
      <c r="BB205" t="s">
        <v>4</v>
      </c>
      <c r="BC205" t="s">
        <v>1239</v>
      </c>
      <c r="BD205" t="s">
        <v>10772</v>
      </c>
      <c r="BE205" t="s">
        <v>4</v>
      </c>
      <c r="BF205" t="s">
        <v>12</v>
      </c>
      <c r="BG205" t="s">
        <v>4</v>
      </c>
      <c r="BH205" t="s">
        <v>12</v>
      </c>
      <c r="BI205" t="s">
        <v>12</v>
      </c>
      <c r="BJ205" t="s">
        <v>10619</v>
      </c>
      <c r="BK205" t="s">
        <v>4</v>
      </c>
      <c r="BL205">
        <v>1</v>
      </c>
      <c r="BM205" t="s">
        <v>12</v>
      </c>
      <c r="BN205">
        <v>19800</v>
      </c>
      <c r="BO205" t="s">
        <v>12</v>
      </c>
      <c r="BP205" t="s">
        <v>12</v>
      </c>
      <c r="BQ205" t="s">
        <v>12</v>
      </c>
      <c r="BR205" t="s">
        <v>4</v>
      </c>
      <c r="BS205" t="s">
        <v>4</v>
      </c>
      <c r="BT205" t="s">
        <v>4</v>
      </c>
      <c r="BU205" t="s">
        <v>12</v>
      </c>
      <c r="BV205" t="s">
        <v>4</v>
      </c>
      <c r="BW205" t="s">
        <v>330</v>
      </c>
      <c r="BX205" t="s">
        <v>4</v>
      </c>
      <c r="BY205" t="s">
        <v>12</v>
      </c>
      <c r="BZ205" t="s">
        <v>12</v>
      </c>
      <c r="CA205" t="s">
        <v>12</v>
      </c>
      <c r="CB205" t="s">
        <v>12</v>
      </c>
      <c r="CC205" t="s">
        <v>12</v>
      </c>
      <c r="CD205" t="str" cm="1">
        <f t="array" aca="1" ref="CD205" ca="1">eConcatenar(A205:CB205,"|")</f>
        <v>rPBEYQ7wW999q7Nt|CAR2020-2625|3|ZAFIRO |TABASCO |CARDENAS |CARDENAS |2020-8-21|19800|X|X|200|1|x|X|x|X|X|X|X|X|X|X|X|x|X|x|GARCIA|BAÑOS|ANSELMO|CASADO|X|X|CALLE CERRADA CARLOS A MADRAZO|MELCHOR OCAMPO |X|9371028087|GUADALUPE SAUZ ACOSTA |BENEFICIARIO 2: MARIA GUADALUPE GARCIA ALAMILLA|x|RUTA 3 M|X|MIERCOLES |x|x|X|X|X|DOMICILIO |7900|11900|x|x|X|2021-9-15|2021-9-29|X|x|X|x|x|MELCHOR OCAMPO |X|1|x|19800|x|x|x|X|X|X|x|X|CARDENAS |X|x|x|x|x</v>
      </c>
    </row>
    <row r="206" spans="1:82" x14ac:dyDescent="0.25">
      <c r="A206" t="s">
        <v>11000</v>
      </c>
      <c r="B206" t="s">
        <v>11001</v>
      </c>
      <c r="C206">
        <v>3</v>
      </c>
      <c r="D206" t="s">
        <v>463</v>
      </c>
      <c r="E206" t="s">
        <v>396</v>
      </c>
      <c r="F206" t="s">
        <v>330</v>
      </c>
      <c r="G206" t="s">
        <v>330</v>
      </c>
      <c r="H206" t="s">
        <v>15957</v>
      </c>
      <c r="I206">
        <v>12900</v>
      </c>
      <c r="J206" t="s">
        <v>4</v>
      </c>
      <c r="K206" s="3" t="s">
        <v>4</v>
      </c>
      <c r="L206">
        <v>200</v>
      </c>
      <c r="M206">
        <v>1</v>
      </c>
      <c r="N206" t="s">
        <v>12</v>
      </c>
      <c r="O206" t="s">
        <v>4</v>
      </c>
      <c r="P206" t="s">
        <v>12</v>
      </c>
      <c r="Q206" t="s">
        <v>4</v>
      </c>
      <c r="R206" t="s">
        <v>4</v>
      </c>
      <c r="S206" t="s">
        <v>4</v>
      </c>
      <c r="T206" t="s">
        <v>4</v>
      </c>
      <c r="U206" t="s">
        <v>4</v>
      </c>
      <c r="V206" t="s">
        <v>4</v>
      </c>
      <c r="W206" t="s">
        <v>4</v>
      </c>
      <c r="X206" t="s">
        <v>4</v>
      </c>
      <c r="Y206" t="s">
        <v>12</v>
      </c>
      <c r="Z206" t="s">
        <v>4</v>
      </c>
      <c r="AA206" t="s">
        <v>12</v>
      </c>
      <c r="AB206" t="s">
        <v>898</v>
      </c>
      <c r="AC206" t="s">
        <v>4866</v>
      </c>
      <c r="AD206" t="s">
        <v>5206</v>
      </c>
      <c r="AE206" t="s">
        <v>30</v>
      </c>
      <c r="AF206" t="s">
        <v>4</v>
      </c>
      <c r="AG206" t="s">
        <v>4</v>
      </c>
      <c r="AH206" t="s">
        <v>11002</v>
      </c>
      <c r="AI206" t="s">
        <v>10619</v>
      </c>
      <c r="AJ206" t="s">
        <v>4</v>
      </c>
      <c r="AK206">
        <v>9371670308</v>
      </c>
      <c r="AL206" t="s">
        <v>11003</v>
      </c>
      <c r="AM206" t="s">
        <v>11004</v>
      </c>
      <c r="AN206" t="s">
        <v>12</v>
      </c>
      <c r="AO206" t="s">
        <v>10599</v>
      </c>
      <c r="AP206" t="s">
        <v>4</v>
      </c>
      <c r="AQ206" t="s">
        <v>5154</v>
      </c>
      <c r="AR206" t="s">
        <v>12</v>
      </c>
      <c r="AS206" t="s">
        <v>12</v>
      </c>
      <c r="AT206" t="s">
        <v>4</v>
      </c>
      <c r="AU206" t="s">
        <v>4</v>
      </c>
      <c r="AV206" t="s">
        <v>4</v>
      </c>
      <c r="AW206" t="s">
        <v>332</v>
      </c>
      <c r="AX206">
        <v>4600</v>
      </c>
      <c r="AY206">
        <v>8300</v>
      </c>
      <c r="AZ206" t="s">
        <v>12</v>
      </c>
      <c r="BA206" t="s">
        <v>12</v>
      </c>
      <c r="BB206" t="s">
        <v>4</v>
      </c>
      <c r="BC206" t="s">
        <v>1239</v>
      </c>
      <c r="BD206" t="s">
        <v>10772</v>
      </c>
      <c r="BE206" t="s">
        <v>4</v>
      </c>
      <c r="BF206" t="s">
        <v>12</v>
      </c>
      <c r="BG206" t="s">
        <v>4</v>
      </c>
      <c r="BH206" t="s">
        <v>12</v>
      </c>
      <c r="BI206" t="s">
        <v>12</v>
      </c>
      <c r="BJ206" t="s">
        <v>10619</v>
      </c>
      <c r="BK206" t="s">
        <v>4</v>
      </c>
      <c r="BL206">
        <v>1</v>
      </c>
      <c r="BM206" t="s">
        <v>12</v>
      </c>
      <c r="BN206">
        <v>12900</v>
      </c>
      <c r="BO206" t="s">
        <v>12</v>
      </c>
      <c r="BP206" t="s">
        <v>12</v>
      </c>
      <c r="BQ206" t="s">
        <v>12</v>
      </c>
      <c r="BR206" t="s">
        <v>4</v>
      </c>
      <c r="BS206" t="s">
        <v>4</v>
      </c>
      <c r="BT206" t="s">
        <v>4</v>
      </c>
      <c r="BU206" t="s">
        <v>12</v>
      </c>
      <c r="BV206" t="s">
        <v>4</v>
      </c>
      <c r="BW206" t="s">
        <v>330</v>
      </c>
      <c r="BX206" t="s">
        <v>4</v>
      </c>
      <c r="BY206" t="s">
        <v>12</v>
      </c>
      <c r="BZ206" t="s">
        <v>12</v>
      </c>
      <c r="CA206" t="s">
        <v>12</v>
      </c>
      <c r="CB206" t="s">
        <v>12</v>
      </c>
      <c r="CC206" t="s">
        <v>12</v>
      </c>
      <c r="CD206" t="str" cm="1">
        <f t="array" aca="1" ref="CD206" ca="1">eConcatenar(A206:CB206,"|")</f>
        <v>ojLFlXCyvLOitPud|CAR2020-2674|3|ECONOLINE |TABASCO |CARDENAS |CARDENAS |2020-8-27|12900|X|X|200|1|x|X|x|X|X|X|X|X|X|X|X|x|X|x|LEYVA|AREVALO|ESMERALDA |CASADA|X|X|CALLE CARLOS PELLICER CAMARA NUMERO 8 |MELCHOR OCAMPO |X|9371670308|MIGUEL ANGEL SANCHEZ LEYVA |BENEFICIARIO 2: FABIOLA SANCHEZ LEYVA|x|RUTA 3 M|X|MIERCOLES |x|x|X|X|X|DOMICILIO |4600|8300|x|x|X|2021-9-15|2021-9-29|X|x|X|x|x|MELCHOR OCAMPO |X|1|x|12900|x|x|x|X|X|X|x|X|CARDENAS |X|x|x|x|x</v>
      </c>
    </row>
    <row r="207" spans="1:82" x14ac:dyDescent="0.25">
      <c r="A207" t="s">
        <v>11005</v>
      </c>
      <c r="B207" t="s">
        <v>11006</v>
      </c>
      <c r="C207">
        <v>3</v>
      </c>
      <c r="D207" t="s">
        <v>1</v>
      </c>
      <c r="E207" t="s">
        <v>396</v>
      </c>
      <c r="F207" t="s">
        <v>330</v>
      </c>
      <c r="G207" t="s">
        <v>330</v>
      </c>
      <c r="H207" t="s">
        <v>15900</v>
      </c>
      <c r="I207">
        <v>12900</v>
      </c>
      <c r="J207" t="s">
        <v>4</v>
      </c>
      <c r="K207" s="3" t="s">
        <v>4</v>
      </c>
      <c r="L207">
        <v>200</v>
      </c>
      <c r="M207">
        <v>1</v>
      </c>
      <c r="N207" t="s">
        <v>12</v>
      </c>
      <c r="O207" t="s">
        <v>4</v>
      </c>
      <c r="P207" t="s">
        <v>12</v>
      </c>
      <c r="Q207" t="s">
        <v>4</v>
      </c>
      <c r="R207" t="s">
        <v>4</v>
      </c>
      <c r="S207" t="s">
        <v>4</v>
      </c>
      <c r="T207" t="s">
        <v>4</v>
      </c>
      <c r="U207" t="s">
        <v>4</v>
      </c>
      <c r="V207" t="s">
        <v>4</v>
      </c>
      <c r="W207" t="s">
        <v>4</v>
      </c>
      <c r="X207" t="s">
        <v>4</v>
      </c>
      <c r="Y207" t="s">
        <v>12</v>
      </c>
      <c r="Z207" t="s">
        <v>4</v>
      </c>
      <c r="AA207" t="s">
        <v>12</v>
      </c>
      <c r="AB207" t="s">
        <v>731</v>
      </c>
      <c r="AC207" t="s">
        <v>11007</v>
      </c>
      <c r="AD207" t="s">
        <v>11008</v>
      </c>
      <c r="AE207" t="s">
        <v>479</v>
      </c>
      <c r="AF207" t="s">
        <v>4</v>
      </c>
      <c r="AG207" t="s">
        <v>4</v>
      </c>
      <c r="AH207" t="s">
        <v>11009</v>
      </c>
      <c r="AI207" t="s">
        <v>11010</v>
      </c>
      <c r="AJ207" t="s">
        <v>4</v>
      </c>
      <c r="AK207">
        <v>9372034336</v>
      </c>
      <c r="AL207" t="s">
        <v>11011</v>
      </c>
      <c r="AM207" t="s">
        <v>11012</v>
      </c>
      <c r="AN207" t="s">
        <v>12</v>
      </c>
      <c r="AO207" t="s">
        <v>10599</v>
      </c>
      <c r="AP207" t="s">
        <v>4</v>
      </c>
      <c r="AQ207" t="s">
        <v>5154</v>
      </c>
      <c r="AR207" t="s">
        <v>12</v>
      </c>
      <c r="AS207" t="s">
        <v>12</v>
      </c>
      <c r="AT207" t="s">
        <v>4</v>
      </c>
      <c r="AU207" t="s">
        <v>4</v>
      </c>
      <c r="AV207" t="s">
        <v>4</v>
      </c>
      <c r="AW207" t="s">
        <v>332</v>
      </c>
      <c r="AX207">
        <v>4600</v>
      </c>
      <c r="AY207">
        <v>8300</v>
      </c>
      <c r="AZ207" t="s">
        <v>12</v>
      </c>
      <c r="BA207" t="s">
        <v>12</v>
      </c>
      <c r="BB207" t="s">
        <v>4</v>
      </c>
      <c r="BC207" t="s">
        <v>1239</v>
      </c>
      <c r="BD207" t="s">
        <v>10772</v>
      </c>
      <c r="BE207" t="s">
        <v>4</v>
      </c>
      <c r="BF207" t="s">
        <v>12</v>
      </c>
      <c r="BG207" t="s">
        <v>4</v>
      </c>
      <c r="BH207" t="s">
        <v>12</v>
      </c>
      <c r="BI207" t="s">
        <v>12</v>
      </c>
      <c r="BJ207" t="s">
        <v>194</v>
      </c>
      <c r="BK207" t="s">
        <v>4</v>
      </c>
      <c r="BL207">
        <v>1</v>
      </c>
      <c r="BM207" t="s">
        <v>12</v>
      </c>
      <c r="BN207">
        <v>12900</v>
      </c>
      <c r="BO207" t="s">
        <v>12</v>
      </c>
      <c r="BP207" t="s">
        <v>12</v>
      </c>
      <c r="BQ207" t="s">
        <v>12</v>
      </c>
      <c r="BR207" t="s">
        <v>4</v>
      </c>
      <c r="BS207" t="s">
        <v>4</v>
      </c>
      <c r="BT207" t="s">
        <v>4</v>
      </c>
      <c r="BU207" t="s">
        <v>12</v>
      </c>
      <c r="BV207" t="s">
        <v>4</v>
      </c>
      <c r="BW207" t="s">
        <v>330</v>
      </c>
      <c r="BX207" t="s">
        <v>4</v>
      </c>
      <c r="BY207" t="s">
        <v>12</v>
      </c>
      <c r="BZ207" t="s">
        <v>12</v>
      </c>
      <c r="CA207" t="s">
        <v>12</v>
      </c>
      <c r="CB207" t="s">
        <v>12</v>
      </c>
      <c r="CC207" t="s">
        <v>12</v>
      </c>
      <c r="CD207" t="str" cm="1">
        <f t="array" aca="1" ref="CD207" ca="1">eConcatenar(A207:CB207,"|")</f>
        <v>8JlLUEEJLONvOIIh|CAR2020-3844|3|IMPERIAL DE LUJO|TABASCO |CARDENAS |CARDENAS |2020-10-09|12900|X|X|200|1|x|X|x|X|X|X|X|X|X|X|X|x|X|x|AVALOS|ARENAS|VANESSA|UNION LIBRE |X|X|CALLE NUMERO 5 CASA NUMERO 22|ALAMEDA |X|9372034336|ISIDRO PEREZ SANCHEZ|BENEFICIARIO 2: JELSABER ARENAS BARAHONA|x|RUTA 3 M|X|MIERCOLES |x|x|X|X|X|DOMICILIO |4600|8300|x|x|X|2021-9-15|2021-9-29|X|x|X|x|x|ALAMEDA|X|1|x|12900|x|x|x|X|X|X|x|X|CARDENAS |X|x|x|x|x</v>
      </c>
    </row>
    <row r="208" spans="1:82" x14ac:dyDescent="0.25">
      <c r="A208" t="s">
        <v>11013</v>
      </c>
      <c r="B208" t="s">
        <v>11014</v>
      </c>
      <c r="C208">
        <v>3</v>
      </c>
      <c r="D208" t="s">
        <v>10072</v>
      </c>
      <c r="E208" t="s">
        <v>396</v>
      </c>
      <c r="F208" t="s">
        <v>330</v>
      </c>
      <c r="G208" t="s">
        <v>330</v>
      </c>
      <c r="H208" t="s">
        <v>15900</v>
      </c>
      <c r="I208">
        <v>31800</v>
      </c>
      <c r="J208" t="s">
        <v>4</v>
      </c>
      <c r="K208" s="3" t="s">
        <v>4</v>
      </c>
      <c r="L208">
        <v>200</v>
      </c>
      <c r="M208">
        <v>1</v>
      </c>
      <c r="N208" t="s">
        <v>12</v>
      </c>
      <c r="O208" t="s">
        <v>4</v>
      </c>
      <c r="P208" t="s">
        <v>12</v>
      </c>
      <c r="Q208" t="s">
        <v>4</v>
      </c>
      <c r="R208" t="s">
        <v>4</v>
      </c>
      <c r="S208" t="s">
        <v>4</v>
      </c>
      <c r="T208" t="s">
        <v>4</v>
      </c>
      <c r="U208" t="s">
        <v>4</v>
      </c>
      <c r="V208" t="s">
        <v>4</v>
      </c>
      <c r="W208" t="s">
        <v>4</v>
      </c>
      <c r="X208" t="s">
        <v>4</v>
      </c>
      <c r="Y208" t="s">
        <v>12</v>
      </c>
      <c r="Z208" t="s">
        <v>4</v>
      </c>
      <c r="AA208" t="s">
        <v>12</v>
      </c>
      <c r="AB208" t="s">
        <v>49</v>
      </c>
      <c r="AC208" t="s">
        <v>102</v>
      </c>
      <c r="AD208" t="s">
        <v>11015</v>
      </c>
      <c r="AE208" t="s">
        <v>63</v>
      </c>
      <c r="AF208" t="s">
        <v>4</v>
      </c>
      <c r="AG208" t="s">
        <v>4</v>
      </c>
      <c r="AH208" t="s">
        <v>11016</v>
      </c>
      <c r="AI208" t="s">
        <v>11010</v>
      </c>
      <c r="AJ208" t="s">
        <v>4</v>
      </c>
      <c r="AK208">
        <v>9933834525</v>
      </c>
      <c r="AL208" t="s">
        <v>11017</v>
      </c>
      <c r="AM208" t="s">
        <v>11018</v>
      </c>
      <c r="AN208" t="s">
        <v>12</v>
      </c>
      <c r="AO208" t="s">
        <v>10599</v>
      </c>
      <c r="AP208" t="s">
        <v>4</v>
      </c>
      <c r="AQ208" t="s">
        <v>5154</v>
      </c>
      <c r="AR208" t="s">
        <v>12</v>
      </c>
      <c r="AS208" t="s">
        <v>12</v>
      </c>
      <c r="AT208" t="s">
        <v>4</v>
      </c>
      <c r="AU208" t="s">
        <v>4</v>
      </c>
      <c r="AV208" t="s">
        <v>4</v>
      </c>
      <c r="AW208" t="s">
        <v>332</v>
      </c>
      <c r="AX208">
        <v>9800</v>
      </c>
      <c r="AY208">
        <v>22000</v>
      </c>
      <c r="AZ208" t="s">
        <v>12</v>
      </c>
      <c r="BA208" t="s">
        <v>12</v>
      </c>
      <c r="BB208" t="s">
        <v>4</v>
      </c>
      <c r="BC208" t="s">
        <v>1239</v>
      </c>
      <c r="BD208" t="s">
        <v>10772</v>
      </c>
      <c r="BE208" t="s">
        <v>4</v>
      </c>
      <c r="BF208" t="s">
        <v>12</v>
      </c>
      <c r="BG208" t="s">
        <v>4</v>
      </c>
      <c r="BH208" t="s">
        <v>12</v>
      </c>
      <c r="BI208" t="s">
        <v>12</v>
      </c>
      <c r="BJ208" t="s">
        <v>194</v>
      </c>
      <c r="BK208" t="s">
        <v>4</v>
      </c>
      <c r="BL208">
        <v>1</v>
      </c>
      <c r="BM208" t="s">
        <v>12</v>
      </c>
      <c r="BN208">
        <v>31800</v>
      </c>
      <c r="BO208" t="s">
        <v>12</v>
      </c>
      <c r="BP208" t="s">
        <v>12</v>
      </c>
      <c r="BQ208" t="s">
        <v>12</v>
      </c>
      <c r="BR208" t="s">
        <v>4</v>
      </c>
      <c r="BS208" t="s">
        <v>4</v>
      </c>
      <c r="BT208" t="s">
        <v>4</v>
      </c>
      <c r="BU208" t="s">
        <v>12</v>
      </c>
      <c r="BV208" t="s">
        <v>4</v>
      </c>
      <c r="BW208" t="s">
        <v>330</v>
      </c>
      <c r="BX208" t="s">
        <v>4</v>
      </c>
      <c r="BY208" t="s">
        <v>12</v>
      </c>
      <c r="BZ208" t="s">
        <v>12</v>
      </c>
      <c r="CA208" t="s">
        <v>12</v>
      </c>
      <c r="CB208" t="s">
        <v>12</v>
      </c>
      <c r="CC208" t="s">
        <v>12</v>
      </c>
      <c r="CD208" t="str" cm="1">
        <f t="array" aca="1" ref="CD208" ca="1">eConcatenar(A208:CB208,"|")</f>
        <v>TCgrzQY09qDEcbjc|CAR2020-3836|3|CREMACION|TABASCO |CARDENAS |CARDENAS |2020-10-09|31800|X|X|200|1|x|X|x|X|X|X|X|X|X|X|X|x|X|x|SANCHEZ|GOMEZ|ANTONO DE JESUS|CASADO|X|X|CALLE NUMERO 1 CASA NUMERO 7 |ALAMEDA |X|9933834525|OFELIA DEL CARMEN GOMEZ GARCIA|BENEFICIARIO 2: SHEILA ISABEL GALLEGOS GARCIA |x|RUTA 3 M|X|MIERCOLES |x|x|X|X|X|DOMICILIO |9800|22000|x|x|X|2021-9-15|2021-9-29|X|x|X|x|x|ALAMEDA|X|1|x|31800|x|x|x|X|X|X|x|X|CARDENAS |X|x|x|x|x</v>
      </c>
    </row>
    <row r="209" spans="1:82" x14ac:dyDescent="0.25">
      <c r="A209" t="s">
        <v>11019</v>
      </c>
      <c r="B209" t="s">
        <v>11020</v>
      </c>
      <c r="C209">
        <v>3</v>
      </c>
      <c r="D209" t="s">
        <v>463</v>
      </c>
      <c r="E209" t="s">
        <v>396</v>
      </c>
      <c r="F209" t="s">
        <v>330</v>
      </c>
      <c r="G209" t="s">
        <v>330</v>
      </c>
      <c r="H209" t="s">
        <v>1200</v>
      </c>
      <c r="I209">
        <v>12900</v>
      </c>
      <c r="J209" t="s">
        <v>4</v>
      </c>
      <c r="K209" s="3" t="s">
        <v>4</v>
      </c>
      <c r="L209">
        <v>100</v>
      </c>
      <c r="M209">
        <v>0</v>
      </c>
      <c r="N209" t="s">
        <v>12</v>
      </c>
      <c r="O209" t="s">
        <v>4</v>
      </c>
      <c r="P209" t="s">
        <v>12</v>
      </c>
      <c r="Q209" t="s">
        <v>4</v>
      </c>
      <c r="R209" t="s">
        <v>4</v>
      </c>
      <c r="S209" t="s">
        <v>4</v>
      </c>
      <c r="T209" t="s">
        <v>4</v>
      </c>
      <c r="U209" t="s">
        <v>4</v>
      </c>
      <c r="V209" t="s">
        <v>4</v>
      </c>
      <c r="W209" t="s">
        <v>4</v>
      </c>
      <c r="X209" t="s">
        <v>4</v>
      </c>
      <c r="Y209" t="s">
        <v>12</v>
      </c>
      <c r="Z209" t="s">
        <v>4</v>
      </c>
      <c r="AA209" t="s">
        <v>12</v>
      </c>
      <c r="AB209" t="s">
        <v>11021</v>
      </c>
      <c r="AC209" t="s">
        <v>11022</v>
      </c>
      <c r="AD209" t="s">
        <v>11023</v>
      </c>
      <c r="AE209" t="s">
        <v>479</v>
      </c>
      <c r="AF209" t="s">
        <v>4</v>
      </c>
      <c r="AG209" t="s">
        <v>4</v>
      </c>
      <c r="AH209" t="s">
        <v>11024</v>
      </c>
      <c r="AI209" t="s">
        <v>11010</v>
      </c>
      <c r="AJ209" t="s">
        <v>4</v>
      </c>
      <c r="AK209">
        <v>9371272044</v>
      </c>
      <c r="AL209" t="s">
        <v>11025</v>
      </c>
      <c r="AM209" t="s">
        <v>11026</v>
      </c>
      <c r="AN209" t="s">
        <v>12</v>
      </c>
      <c r="AO209" t="s">
        <v>10599</v>
      </c>
      <c r="AP209" t="s">
        <v>4</v>
      </c>
      <c r="AQ209" t="s">
        <v>5154</v>
      </c>
      <c r="AR209" t="s">
        <v>12</v>
      </c>
      <c r="AS209" t="s">
        <v>12</v>
      </c>
      <c r="AT209" t="s">
        <v>4</v>
      </c>
      <c r="AU209" t="s">
        <v>4</v>
      </c>
      <c r="AV209" t="s">
        <v>4</v>
      </c>
      <c r="AW209" t="s">
        <v>332</v>
      </c>
      <c r="AX209">
        <v>5250</v>
      </c>
      <c r="AY209">
        <v>7650</v>
      </c>
      <c r="AZ209" t="s">
        <v>12</v>
      </c>
      <c r="BA209" t="s">
        <v>12</v>
      </c>
      <c r="BB209" t="s">
        <v>4</v>
      </c>
      <c r="BC209" t="s">
        <v>1239</v>
      </c>
      <c r="BD209" t="s">
        <v>1238</v>
      </c>
      <c r="BE209" t="s">
        <v>4</v>
      </c>
      <c r="BF209" t="s">
        <v>12</v>
      </c>
      <c r="BG209" t="s">
        <v>4</v>
      </c>
      <c r="BH209" t="s">
        <v>12</v>
      </c>
      <c r="BI209" t="s">
        <v>12</v>
      </c>
      <c r="BJ209" t="s">
        <v>194</v>
      </c>
      <c r="BK209" t="s">
        <v>4</v>
      </c>
      <c r="BL209">
        <v>1</v>
      </c>
      <c r="BM209" t="s">
        <v>12</v>
      </c>
      <c r="BN209">
        <v>12900</v>
      </c>
      <c r="BO209" t="s">
        <v>12</v>
      </c>
      <c r="BP209" t="s">
        <v>12</v>
      </c>
      <c r="BQ209" t="s">
        <v>12</v>
      </c>
      <c r="BR209" t="s">
        <v>4</v>
      </c>
      <c r="BS209" t="s">
        <v>4</v>
      </c>
      <c r="BT209" t="s">
        <v>4</v>
      </c>
      <c r="BU209" t="s">
        <v>12</v>
      </c>
      <c r="BV209" t="s">
        <v>4</v>
      </c>
      <c r="BW209" t="s">
        <v>330</v>
      </c>
      <c r="BX209" t="s">
        <v>4</v>
      </c>
      <c r="BY209" t="s">
        <v>12</v>
      </c>
      <c r="BZ209" t="s">
        <v>12</v>
      </c>
      <c r="CA209" t="s">
        <v>12</v>
      </c>
      <c r="CB209" t="s">
        <v>12</v>
      </c>
      <c r="CC209" t="s">
        <v>12</v>
      </c>
      <c r="CD209" t="str" cm="1">
        <f t="array" aca="1" ref="CD209" ca="1">eConcatenar(A209:CB209,"|")</f>
        <v>YhLWH1gLUvglRWOz|CAR2020-1024|3|ECONOLINE |TABASCO |CARDENAS |CARDENAS |2020-3-25|12900|X|X|100|0|x|X|x|X|X|X|X|X|X|X|X|x|X|x|GALICIA|ORTEGA |KARLA|UNION LIBRE |X|X|CALLE NUMERO 2|ALAMEDA |X|9371272044|SANTA ORTEGA SUAREZ|BENEFICIARIO 2: ALEJANDRO FLORES DOMINGUEZ|x|RUTA 3 M|X|MIERCOLES |x|x|X|X|X|DOMICILIO |5250|7650|x|x|X|2021-9-15|2021-9-22|X|x|X|x|x|ALAMEDA|X|1|x|12900|x|x|x|X|X|X|x|X|CARDENAS |X|x|x|x|x</v>
      </c>
    </row>
    <row r="210" spans="1:82" x14ac:dyDescent="0.25">
      <c r="A210" t="s">
        <v>11027</v>
      </c>
      <c r="B210" t="s">
        <v>11028</v>
      </c>
      <c r="C210">
        <v>3</v>
      </c>
      <c r="D210" t="s">
        <v>463</v>
      </c>
      <c r="E210" t="s">
        <v>396</v>
      </c>
      <c r="F210" t="s">
        <v>330</v>
      </c>
      <c r="G210" t="s">
        <v>330</v>
      </c>
      <c r="H210" t="s">
        <v>15932</v>
      </c>
      <c r="I210">
        <v>12900</v>
      </c>
      <c r="J210" t="s">
        <v>4</v>
      </c>
      <c r="K210" s="3" t="s">
        <v>4</v>
      </c>
      <c r="L210">
        <v>100</v>
      </c>
      <c r="M210">
        <v>1</v>
      </c>
      <c r="N210" t="s">
        <v>12</v>
      </c>
      <c r="O210" t="s">
        <v>4</v>
      </c>
      <c r="P210" t="s">
        <v>12</v>
      </c>
      <c r="Q210" t="s">
        <v>4</v>
      </c>
      <c r="R210" t="s">
        <v>4</v>
      </c>
      <c r="S210" t="s">
        <v>4</v>
      </c>
      <c r="T210" t="s">
        <v>4</v>
      </c>
      <c r="U210" t="s">
        <v>4</v>
      </c>
      <c r="V210" t="s">
        <v>4</v>
      </c>
      <c r="W210" t="s">
        <v>4</v>
      </c>
      <c r="X210" t="s">
        <v>4</v>
      </c>
      <c r="Y210" t="s">
        <v>12</v>
      </c>
      <c r="Z210" t="s">
        <v>4</v>
      </c>
      <c r="AA210" t="s">
        <v>12</v>
      </c>
      <c r="AB210" t="s">
        <v>258</v>
      </c>
      <c r="AC210" t="s">
        <v>4884</v>
      </c>
      <c r="AD210" t="s">
        <v>11029</v>
      </c>
      <c r="AE210" t="s">
        <v>4961</v>
      </c>
      <c r="AF210" t="s">
        <v>4</v>
      </c>
      <c r="AG210" t="s">
        <v>4</v>
      </c>
      <c r="AH210" t="s">
        <v>11030</v>
      </c>
      <c r="AI210" t="s">
        <v>2538</v>
      </c>
      <c r="AJ210" t="s">
        <v>4</v>
      </c>
      <c r="AK210">
        <v>9982250732</v>
      </c>
      <c r="AL210" t="s">
        <v>11031</v>
      </c>
      <c r="AM210" t="s">
        <v>11032</v>
      </c>
      <c r="AN210" t="s">
        <v>12</v>
      </c>
      <c r="AO210" t="s">
        <v>10599</v>
      </c>
      <c r="AP210" t="s">
        <v>4</v>
      </c>
      <c r="AQ210" t="s">
        <v>11033</v>
      </c>
      <c r="AR210" t="s">
        <v>12</v>
      </c>
      <c r="AS210" t="s">
        <v>12</v>
      </c>
      <c r="AT210" t="s">
        <v>4</v>
      </c>
      <c r="AU210" t="s">
        <v>4</v>
      </c>
      <c r="AV210" t="s">
        <v>4</v>
      </c>
      <c r="AW210" t="s">
        <v>332</v>
      </c>
      <c r="AX210">
        <v>5000</v>
      </c>
      <c r="AY210">
        <v>7900</v>
      </c>
      <c r="AZ210" t="s">
        <v>12</v>
      </c>
      <c r="BA210" t="s">
        <v>12</v>
      </c>
      <c r="BB210" t="s">
        <v>4</v>
      </c>
      <c r="BC210" t="s">
        <v>1240</v>
      </c>
      <c r="BD210" t="s">
        <v>11034</v>
      </c>
      <c r="BE210" t="s">
        <v>4</v>
      </c>
      <c r="BF210" t="s">
        <v>12</v>
      </c>
      <c r="BG210" t="s">
        <v>4</v>
      </c>
      <c r="BH210" t="s">
        <v>12</v>
      </c>
      <c r="BI210" t="s">
        <v>12</v>
      </c>
      <c r="BJ210" t="s">
        <v>2538</v>
      </c>
      <c r="BK210" t="s">
        <v>4</v>
      </c>
      <c r="BL210">
        <v>1</v>
      </c>
      <c r="BM210" t="s">
        <v>12</v>
      </c>
      <c r="BN210">
        <v>12900</v>
      </c>
      <c r="BO210" t="s">
        <v>12</v>
      </c>
      <c r="BP210" t="s">
        <v>12</v>
      </c>
      <c r="BQ210" t="s">
        <v>12</v>
      </c>
      <c r="BR210" t="s">
        <v>4</v>
      </c>
      <c r="BS210" t="s">
        <v>4</v>
      </c>
      <c r="BT210" t="s">
        <v>4</v>
      </c>
      <c r="BU210" t="s">
        <v>12</v>
      </c>
      <c r="BV210" t="s">
        <v>4</v>
      </c>
      <c r="BW210" t="s">
        <v>330</v>
      </c>
      <c r="BX210" t="s">
        <v>4</v>
      </c>
      <c r="BY210" t="s">
        <v>12</v>
      </c>
      <c r="BZ210" t="s">
        <v>12</v>
      </c>
      <c r="CA210" t="s">
        <v>12</v>
      </c>
      <c r="CB210" t="s">
        <v>12</v>
      </c>
      <c r="CC210" t="s">
        <v>12</v>
      </c>
      <c r="CD210" t="str" cm="1">
        <f t="array" aca="1" ref="CD210" ca="1">eConcatenar(A210:CB210,"|")</f>
        <v>mBXv0NKWbBGIO4QW|CAR2020-3066|3|ECONOLINE |TABASCO |CARDENAS |CARDENAS |2020-9-10|12900|X|X|100|1|x|X|x|X|X|X|X|X|X|X|X|x|X|x|ARIAS |DE LA CRUZ |VIRGINIA |SOLTERA |X|X|CERRADA SANTO DOMINGO CASA NUMERO 724|NUEVA ESPERANZA|X|9982250732|ISABEL MARTINEZ LOPEZ |BENEFICIARIO 2: ISAAC MARTINEZ LOPEZ |x|RUTA 3 M|X|JUEVES |x|x|X|X|X|DOMICILIO |5000|7900|x|x|X|2021-9-16|2021-10-07|X|x|X|x|x|NUEVA ESPERANZA|X|1|x|12900|x|x|x|X|X|X|x|X|CARDENAS |X|x|x|x|x</v>
      </c>
    </row>
    <row r="211" spans="1:82" x14ac:dyDescent="0.25">
      <c r="A211" t="s">
        <v>11035</v>
      </c>
      <c r="B211" t="s">
        <v>11036</v>
      </c>
      <c r="C211">
        <v>3</v>
      </c>
      <c r="D211" t="s">
        <v>1</v>
      </c>
      <c r="E211" t="s">
        <v>396</v>
      </c>
      <c r="F211" t="s">
        <v>330</v>
      </c>
      <c r="G211" t="s">
        <v>330</v>
      </c>
      <c r="H211" t="s">
        <v>15958</v>
      </c>
      <c r="I211">
        <v>12900</v>
      </c>
      <c r="J211" t="s">
        <v>4</v>
      </c>
      <c r="K211" s="3" t="s">
        <v>4</v>
      </c>
      <c r="L211">
        <v>200</v>
      </c>
      <c r="M211">
        <v>1</v>
      </c>
      <c r="N211" t="s">
        <v>12</v>
      </c>
      <c r="O211" t="s">
        <v>4</v>
      </c>
      <c r="P211" t="s">
        <v>12</v>
      </c>
      <c r="Q211" t="s">
        <v>4</v>
      </c>
      <c r="R211" t="s">
        <v>4</v>
      </c>
      <c r="S211" t="s">
        <v>4</v>
      </c>
      <c r="T211" t="s">
        <v>4</v>
      </c>
      <c r="U211" t="s">
        <v>4</v>
      </c>
      <c r="V211" t="s">
        <v>4</v>
      </c>
      <c r="W211" t="s">
        <v>4</v>
      </c>
      <c r="X211" t="s">
        <v>4</v>
      </c>
      <c r="Y211" t="s">
        <v>12</v>
      </c>
      <c r="Z211" t="s">
        <v>4</v>
      </c>
      <c r="AA211" t="s">
        <v>12</v>
      </c>
      <c r="AB211" t="s">
        <v>797</v>
      </c>
      <c r="AC211" t="s">
        <v>4884</v>
      </c>
      <c r="AD211" t="s">
        <v>11037</v>
      </c>
      <c r="AE211" t="s">
        <v>30</v>
      </c>
      <c r="AF211" t="s">
        <v>4</v>
      </c>
      <c r="AG211" t="s">
        <v>4</v>
      </c>
      <c r="AH211" t="s">
        <v>11038</v>
      </c>
      <c r="AI211" t="s">
        <v>228</v>
      </c>
      <c r="AJ211" t="s">
        <v>4</v>
      </c>
      <c r="AK211">
        <v>9371177718</v>
      </c>
      <c r="AL211" t="s">
        <v>11039</v>
      </c>
      <c r="AM211" t="s">
        <v>11040</v>
      </c>
      <c r="AN211" t="s">
        <v>12</v>
      </c>
      <c r="AO211" t="s">
        <v>10599</v>
      </c>
      <c r="AP211" t="s">
        <v>4</v>
      </c>
      <c r="AQ211" t="s">
        <v>11033</v>
      </c>
      <c r="AR211" t="s">
        <v>12</v>
      </c>
      <c r="AS211" t="s">
        <v>12</v>
      </c>
      <c r="AT211" t="s">
        <v>4</v>
      </c>
      <c r="AU211" t="s">
        <v>4</v>
      </c>
      <c r="AV211" t="s">
        <v>4</v>
      </c>
      <c r="AW211" t="s">
        <v>332</v>
      </c>
      <c r="AX211">
        <v>4450</v>
      </c>
      <c r="AY211">
        <v>8450</v>
      </c>
      <c r="AZ211" t="s">
        <v>12</v>
      </c>
      <c r="BA211" t="s">
        <v>12</v>
      </c>
      <c r="BB211" t="s">
        <v>4</v>
      </c>
      <c r="BC211" t="s">
        <v>1240</v>
      </c>
      <c r="BD211" t="s">
        <v>11034</v>
      </c>
      <c r="BE211" t="s">
        <v>4</v>
      </c>
      <c r="BF211" t="s">
        <v>12</v>
      </c>
      <c r="BG211" t="s">
        <v>4</v>
      </c>
      <c r="BH211" t="s">
        <v>12</v>
      </c>
      <c r="BI211" t="s">
        <v>12</v>
      </c>
      <c r="BJ211" t="s">
        <v>228</v>
      </c>
      <c r="BK211" t="s">
        <v>4</v>
      </c>
      <c r="BL211">
        <v>1</v>
      </c>
      <c r="BM211" t="s">
        <v>12</v>
      </c>
      <c r="BN211">
        <v>12900</v>
      </c>
      <c r="BO211" t="s">
        <v>12</v>
      </c>
      <c r="BP211" t="s">
        <v>12</v>
      </c>
      <c r="BQ211" t="s">
        <v>12</v>
      </c>
      <c r="BR211" t="s">
        <v>4</v>
      </c>
      <c r="BS211" t="s">
        <v>4</v>
      </c>
      <c r="BT211" t="s">
        <v>4</v>
      </c>
      <c r="BU211" t="s">
        <v>12</v>
      </c>
      <c r="BV211" t="s">
        <v>4</v>
      </c>
      <c r="BW211" t="s">
        <v>330</v>
      </c>
      <c r="BX211" t="s">
        <v>4</v>
      </c>
      <c r="BY211" t="s">
        <v>12</v>
      </c>
      <c r="BZ211" t="s">
        <v>12</v>
      </c>
      <c r="CA211" t="s">
        <v>12</v>
      </c>
      <c r="CB211" t="s">
        <v>12</v>
      </c>
      <c r="CC211" t="s">
        <v>12</v>
      </c>
      <c r="CD211" t="str" cm="1">
        <f t="array" aca="1" ref="CD211" ca="1">eConcatenar(A211:CB211,"|")</f>
        <v>dacYPeuhdmhgOKFu|CAR2021-0096|3|IMPERIAL DE LUJO|TABASCO |CARDENAS |CARDENAS |2021-1-20|12900|X|X|200|1|x|X|x|X|X|X|X|X|X|X|X|x|X|x|GONZALEZ |DE LA CRUZ |YESMIN |CASADA|X|X|CALLE TACOTALPA NUMERO 128 B |SECCION 40|X|9371177718|RAFEL MARTINEZ HERNANDEZ |BENEFICIARIO 2: SALACAIN GONZALEZ AGUILAR |x|RUTA 3 M|X|JUEVES |x|x|X|X|X|DOMICILIO |4450|8450|x|x|X|2021-9-16|2021-10-07|X|x|X|x|x|SECCION 40|X|1|x|12900|x|x|x|X|X|X|x|X|CARDENAS |X|x|x|x|x</v>
      </c>
    </row>
    <row r="212" spans="1:82" x14ac:dyDescent="0.25">
      <c r="A212" t="s">
        <v>11041</v>
      </c>
      <c r="B212" t="s">
        <v>11042</v>
      </c>
      <c r="C212">
        <v>3</v>
      </c>
      <c r="D212" t="s">
        <v>463</v>
      </c>
      <c r="E212" t="s">
        <v>396</v>
      </c>
      <c r="F212" t="s">
        <v>330</v>
      </c>
      <c r="G212" t="s">
        <v>330</v>
      </c>
      <c r="H212" t="s">
        <v>15959</v>
      </c>
      <c r="I212">
        <v>12900</v>
      </c>
      <c r="J212" t="s">
        <v>4</v>
      </c>
      <c r="K212" s="3" t="s">
        <v>4</v>
      </c>
      <c r="L212">
        <v>200</v>
      </c>
      <c r="M212">
        <v>1</v>
      </c>
      <c r="N212" t="s">
        <v>12</v>
      </c>
      <c r="O212" t="s">
        <v>4</v>
      </c>
      <c r="P212" t="s">
        <v>12</v>
      </c>
      <c r="Q212" t="s">
        <v>4</v>
      </c>
      <c r="R212" t="s">
        <v>4</v>
      </c>
      <c r="S212" t="s">
        <v>4</v>
      </c>
      <c r="T212" t="s">
        <v>4</v>
      </c>
      <c r="U212" t="s">
        <v>4</v>
      </c>
      <c r="V212" t="s">
        <v>4</v>
      </c>
      <c r="W212" t="s">
        <v>4</v>
      </c>
      <c r="X212" t="s">
        <v>4</v>
      </c>
      <c r="Y212" t="s">
        <v>12</v>
      </c>
      <c r="Z212" t="s">
        <v>4</v>
      </c>
      <c r="AA212" t="s">
        <v>12</v>
      </c>
      <c r="AB212" t="s">
        <v>4979</v>
      </c>
      <c r="AC212" t="s">
        <v>10046</v>
      </c>
      <c r="AD212" t="s">
        <v>11043</v>
      </c>
      <c r="AE212" t="s">
        <v>474</v>
      </c>
      <c r="AF212" t="s">
        <v>4</v>
      </c>
      <c r="AG212" t="s">
        <v>4</v>
      </c>
      <c r="AH212" t="s">
        <v>11044</v>
      </c>
      <c r="AI212" t="s">
        <v>11045</v>
      </c>
      <c r="AJ212" t="s">
        <v>4</v>
      </c>
      <c r="AK212">
        <v>9371906567</v>
      </c>
      <c r="AL212" t="s">
        <v>11046</v>
      </c>
      <c r="AM212" t="s">
        <v>11047</v>
      </c>
      <c r="AN212" t="s">
        <v>12</v>
      </c>
      <c r="AO212" t="s">
        <v>10599</v>
      </c>
      <c r="AP212" t="s">
        <v>4</v>
      </c>
      <c r="AQ212" t="s">
        <v>11033</v>
      </c>
      <c r="AR212" t="s">
        <v>12</v>
      </c>
      <c r="AS212" t="s">
        <v>12</v>
      </c>
      <c r="AT212" t="s">
        <v>4</v>
      </c>
      <c r="AU212" t="s">
        <v>4</v>
      </c>
      <c r="AV212" t="s">
        <v>4</v>
      </c>
      <c r="AW212" t="s">
        <v>332</v>
      </c>
      <c r="AX212">
        <v>4500</v>
      </c>
      <c r="AY212">
        <v>8400</v>
      </c>
      <c r="AZ212" t="s">
        <v>12</v>
      </c>
      <c r="BA212" t="s">
        <v>12</v>
      </c>
      <c r="BB212" t="s">
        <v>4</v>
      </c>
      <c r="BC212" t="s">
        <v>1240</v>
      </c>
      <c r="BD212" t="s">
        <v>11034</v>
      </c>
      <c r="BE212" t="s">
        <v>4</v>
      </c>
      <c r="BF212" t="s">
        <v>12</v>
      </c>
      <c r="BG212" t="s">
        <v>4</v>
      </c>
      <c r="BH212" t="s">
        <v>12</v>
      </c>
      <c r="BI212" t="s">
        <v>12</v>
      </c>
      <c r="BJ212" t="s">
        <v>61</v>
      </c>
      <c r="BK212" t="s">
        <v>4</v>
      </c>
      <c r="BL212">
        <v>1</v>
      </c>
      <c r="BM212" t="s">
        <v>12</v>
      </c>
      <c r="BN212">
        <v>12900</v>
      </c>
      <c r="BO212" t="s">
        <v>12</v>
      </c>
      <c r="BP212" t="s">
        <v>12</v>
      </c>
      <c r="BQ212" t="s">
        <v>12</v>
      </c>
      <c r="BR212" t="s">
        <v>4</v>
      </c>
      <c r="BS212" t="s">
        <v>4</v>
      </c>
      <c r="BT212" t="s">
        <v>4</v>
      </c>
      <c r="BU212" t="s">
        <v>12</v>
      </c>
      <c r="BV212" t="s">
        <v>4</v>
      </c>
      <c r="BW212" t="s">
        <v>330</v>
      </c>
      <c r="BX212" t="s">
        <v>4</v>
      </c>
      <c r="BY212" t="s">
        <v>12</v>
      </c>
      <c r="BZ212" t="s">
        <v>12</v>
      </c>
      <c r="CA212" t="s">
        <v>12</v>
      </c>
      <c r="CB212" t="s">
        <v>12</v>
      </c>
      <c r="CC212" t="s">
        <v>12</v>
      </c>
      <c r="CD212" t="str" cm="1">
        <f t="array" aca="1" ref="CD212" ca="1">eConcatenar(A212:CB212,"|")</f>
        <v>p9BqJuj9IEL9Jaes|CAR 2020-0637|3|ECONOLINE |TABASCO |CARDENAS |CARDENAS |2020-2-24|12900|X|X|200|1|x|X|x|X|X|X|X|X|X|X|X|x|X|x|RODRIGUEZ |ESCUDERO |NELBA |CASADA |X|X|CALLE REVOLUCION NUMERO 58 INTERIOS 2|PUEBLO NUEVO |X|9371906567|ANGIE BRIGITE SOVERANES RODRIGUEZ |BENEFICIARIO 2: DAMARIS RODRIGUEZ ESCUDERO  |x|RUTA 3 M|X|JUEVES |x|x|X|X|X|DOMICILIO |4500|8400|x|x|X|2021-9-16|2021-10-07|X|x|X|x|x|PUEBLO NUEVO|X|1|x|12900|x|x|x|X|X|X|x|X|CARDENAS |X|x|x|x|x</v>
      </c>
    </row>
    <row r="213" spans="1:82" x14ac:dyDescent="0.25">
      <c r="A213" t="s">
        <v>11048</v>
      </c>
      <c r="B213" t="s">
        <v>11049</v>
      </c>
      <c r="C213">
        <v>3</v>
      </c>
      <c r="D213" t="s">
        <v>11050</v>
      </c>
      <c r="E213" t="s">
        <v>396</v>
      </c>
      <c r="F213" t="s">
        <v>330</v>
      </c>
      <c r="G213" t="s">
        <v>330</v>
      </c>
      <c r="H213" t="s">
        <v>15960</v>
      </c>
      <c r="I213">
        <v>24500</v>
      </c>
      <c r="J213" t="s">
        <v>4</v>
      </c>
      <c r="K213" s="3" t="s">
        <v>4</v>
      </c>
      <c r="L213">
        <v>400</v>
      </c>
      <c r="M213">
        <v>1</v>
      </c>
      <c r="N213" t="s">
        <v>12</v>
      </c>
      <c r="O213" t="s">
        <v>4</v>
      </c>
      <c r="P213" t="s">
        <v>12</v>
      </c>
      <c r="Q213" t="s">
        <v>4</v>
      </c>
      <c r="R213" t="s">
        <v>4</v>
      </c>
      <c r="S213" t="s">
        <v>4</v>
      </c>
      <c r="T213" t="s">
        <v>4</v>
      </c>
      <c r="U213" t="s">
        <v>4</v>
      </c>
      <c r="V213" t="s">
        <v>4</v>
      </c>
      <c r="W213" t="s">
        <v>4</v>
      </c>
      <c r="X213" t="s">
        <v>4</v>
      </c>
      <c r="Y213" t="s">
        <v>12</v>
      </c>
      <c r="Z213" t="s">
        <v>4</v>
      </c>
      <c r="AA213" t="s">
        <v>12</v>
      </c>
      <c r="AB213" t="s">
        <v>5309</v>
      </c>
      <c r="AC213" t="s">
        <v>4874</v>
      </c>
      <c r="AD213" t="s">
        <v>11051</v>
      </c>
      <c r="AE213" t="s">
        <v>474</v>
      </c>
      <c r="AF213" t="s">
        <v>4</v>
      </c>
      <c r="AG213" t="s">
        <v>4</v>
      </c>
      <c r="AH213" t="s">
        <v>11052</v>
      </c>
      <c r="AI213" t="s">
        <v>11053</v>
      </c>
      <c r="AJ213" t="s">
        <v>4</v>
      </c>
      <c r="AK213">
        <v>9371293319</v>
      </c>
      <c r="AL213" t="s">
        <v>11054</v>
      </c>
      <c r="AM213" t="s">
        <v>11055</v>
      </c>
      <c r="AN213" t="s">
        <v>12</v>
      </c>
      <c r="AO213" t="s">
        <v>10599</v>
      </c>
      <c r="AP213" t="s">
        <v>4</v>
      </c>
      <c r="AQ213" t="s">
        <v>11033</v>
      </c>
      <c r="AR213" t="s">
        <v>12</v>
      </c>
      <c r="AS213" t="s">
        <v>12</v>
      </c>
      <c r="AT213" t="s">
        <v>4</v>
      </c>
      <c r="AU213" t="s">
        <v>4</v>
      </c>
      <c r="AV213" t="s">
        <v>4</v>
      </c>
      <c r="AW213" t="s">
        <v>332</v>
      </c>
      <c r="AX213">
        <v>5500</v>
      </c>
      <c r="AY213">
        <v>19000</v>
      </c>
      <c r="AZ213" t="s">
        <v>12</v>
      </c>
      <c r="BA213" t="s">
        <v>12</v>
      </c>
      <c r="BB213" t="s">
        <v>4</v>
      </c>
      <c r="BC213" t="s">
        <v>1240</v>
      </c>
      <c r="BD213" t="s">
        <v>11034</v>
      </c>
      <c r="BE213" t="s">
        <v>4</v>
      </c>
      <c r="BF213" t="s">
        <v>12</v>
      </c>
      <c r="BG213" t="s">
        <v>4</v>
      </c>
      <c r="BH213" t="s">
        <v>12</v>
      </c>
      <c r="BI213" t="s">
        <v>12</v>
      </c>
      <c r="BJ213" t="s">
        <v>11056</v>
      </c>
      <c r="BK213" t="s">
        <v>4</v>
      </c>
      <c r="BL213">
        <v>1</v>
      </c>
      <c r="BM213" t="s">
        <v>12</v>
      </c>
      <c r="BN213">
        <v>24500</v>
      </c>
      <c r="BO213" t="s">
        <v>12</v>
      </c>
      <c r="BP213" t="s">
        <v>12</v>
      </c>
      <c r="BQ213" t="s">
        <v>12</v>
      </c>
      <c r="BR213" t="s">
        <v>4</v>
      </c>
      <c r="BS213" t="s">
        <v>4</v>
      </c>
      <c r="BT213" t="s">
        <v>4</v>
      </c>
      <c r="BU213" t="s">
        <v>12</v>
      </c>
      <c r="BV213" t="s">
        <v>4</v>
      </c>
      <c r="BW213" t="s">
        <v>330</v>
      </c>
      <c r="BX213" t="s">
        <v>4</v>
      </c>
      <c r="BY213" t="s">
        <v>12</v>
      </c>
      <c r="BZ213" t="s">
        <v>12</v>
      </c>
      <c r="CA213" t="s">
        <v>12</v>
      </c>
      <c r="CB213" t="s">
        <v>12</v>
      </c>
      <c r="CC213" t="s">
        <v>12</v>
      </c>
      <c r="CD213" t="str" cm="1">
        <f t="array" aca="1" ref="CD213" ca="1">eConcatenar(A213:CB213,"|")</f>
        <v>VNmoy77pPOoQ0NTz|CAR2021-0892|3|DIGNITY |TABASCO |CARDENAS |CARDENAS |2021-3-16|24500|X|X|400|1|x|X|x|X|X|X|X|X|X|X|X|x|X|x|TORRES |IZQUIERDO |CRISTABEL |CASADA |X|X|CALLE LA GAVIA |HACIENDA LAS MORALES |X|9371293319|MATEO OSORIO MIRANDA |BENEFICIARIO 2: MIGUEL ANGEL TORRES IZQUIERDO |x|RUTA 3 M|X|JUEVES |x|x|X|X|X|DOMICILIO |5500|19000|x|x|X|2021-9-16|2021-10-07|X|x|X|x|x|HACIENDA LOS MORALES |X|1|x|24500|x|x|x|X|X|X|x|X|CARDENAS |X|x|x|x|x</v>
      </c>
    </row>
    <row r="214" spans="1:82" x14ac:dyDescent="0.25">
      <c r="A214" t="s">
        <v>11057</v>
      </c>
      <c r="B214" t="s">
        <v>11058</v>
      </c>
      <c r="C214">
        <v>3</v>
      </c>
      <c r="D214" t="s">
        <v>4958</v>
      </c>
      <c r="E214" t="s">
        <v>396</v>
      </c>
      <c r="F214" t="s">
        <v>330</v>
      </c>
      <c r="G214" t="s">
        <v>330</v>
      </c>
      <c r="H214" t="s">
        <v>15941</v>
      </c>
      <c r="I214">
        <v>19800</v>
      </c>
      <c r="J214" t="s">
        <v>4</v>
      </c>
      <c r="K214" s="3" t="s">
        <v>4</v>
      </c>
      <c r="L214">
        <v>200</v>
      </c>
      <c r="M214">
        <v>1</v>
      </c>
      <c r="N214" t="s">
        <v>12</v>
      </c>
      <c r="O214" t="s">
        <v>4</v>
      </c>
      <c r="P214" t="s">
        <v>12</v>
      </c>
      <c r="Q214" t="s">
        <v>4</v>
      </c>
      <c r="R214" t="s">
        <v>4</v>
      </c>
      <c r="S214" t="s">
        <v>4</v>
      </c>
      <c r="T214" t="s">
        <v>4</v>
      </c>
      <c r="U214" t="s">
        <v>4</v>
      </c>
      <c r="V214" t="s">
        <v>4</v>
      </c>
      <c r="W214" t="s">
        <v>4</v>
      </c>
      <c r="X214" t="s">
        <v>4</v>
      </c>
      <c r="Y214" t="s">
        <v>12</v>
      </c>
      <c r="Z214" t="s">
        <v>4</v>
      </c>
      <c r="AA214" t="s">
        <v>12</v>
      </c>
      <c r="AB214" t="s">
        <v>473</v>
      </c>
      <c r="AC214" t="s">
        <v>11059</v>
      </c>
      <c r="AD214" t="s">
        <v>5018</v>
      </c>
      <c r="AE214" t="s">
        <v>474</v>
      </c>
      <c r="AF214" t="s">
        <v>4</v>
      </c>
      <c r="AG214" t="s">
        <v>4</v>
      </c>
      <c r="AH214" t="s">
        <v>11060</v>
      </c>
      <c r="AI214" t="s">
        <v>597</v>
      </c>
      <c r="AJ214" t="s">
        <v>4</v>
      </c>
      <c r="AK214">
        <v>9371704747</v>
      </c>
      <c r="AL214" t="s">
        <v>11061</v>
      </c>
      <c r="AM214" t="s">
        <v>11062</v>
      </c>
      <c r="AN214" t="s">
        <v>12</v>
      </c>
      <c r="AO214" t="s">
        <v>10599</v>
      </c>
      <c r="AP214" t="s">
        <v>4</v>
      </c>
      <c r="AQ214" t="s">
        <v>11033</v>
      </c>
      <c r="AR214" t="s">
        <v>12</v>
      </c>
      <c r="AS214" t="s">
        <v>12</v>
      </c>
      <c r="AT214" t="s">
        <v>4</v>
      </c>
      <c r="AU214" t="s">
        <v>4</v>
      </c>
      <c r="AV214" t="s">
        <v>4</v>
      </c>
      <c r="AW214" t="s">
        <v>332</v>
      </c>
      <c r="AX214">
        <v>3800</v>
      </c>
      <c r="AY214">
        <v>16000</v>
      </c>
      <c r="AZ214" t="s">
        <v>12</v>
      </c>
      <c r="BA214" t="s">
        <v>12</v>
      </c>
      <c r="BB214" t="s">
        <v>4</v>
      </c>
      <c r="BC214" t="s">
        <v>1240</v>
      </c>
      <c r="BD214" t="s">
        <v>11034</v>
      </c>
      <c r="BE214" t="s">
        <v>4</v>
      </c>
      <c r="BF214" t="s">
        <v>12</v>
      </c>
      <c r="BG214" t="s">
        <v>4</v>
      </c>
      <c r="BH214" t="s">
        <v>12</v>
      </c>
      <c r="BI214" t="s">
        <v>12</v>
      </c>
      <c r="BJ214" t="s">
        <v>597</v>
      </c>
      <c r="BK214" t="s">
        <v>4</v>
      </c>
      <c r="BL214">
        <v>1</v>
      </c>
      <c r="BM214" t="s">
        <v>12</v>
      </c>
      <c r="BN214">
        <v>19800</v>
      </c>
      <c r="BO214" t="s">
        <v>12</v>
      </c>
      <c r="BP214" t="s">
        <v>12</v>
      </c>
      <c r="BQ214" t="s">
        <v>12</v>
      </c>
      <c r="BR214" t="s">
        <v>4</v>
      </c>
      <c r="BS214" t="s">
        <v>4</v>
      </c>
      <c r="BT214" t="s">
        <v>4</v>
      </c>
      <c r="BU214" t="s">
        <v>12</v>
      </c>
      <c r="BV214" t="s">
        <v>4</v>
      </c>
      <c r="BW214" t="s">
        <v>330</v>
      </c>
      <c r="BX214" t="s">
        <v>4</v>
      </c>
      <c r="BY214" t="s">
        <v>12</v>
      </c>
      <c r="BZ214" t="s">
        <v>12</v>
      </c>
      <c r="CA214" t="s">
        <v>12</v>
      </c>
      <c r="CB214" t="s">
        <v>12</v>
      </c>
      <c r="CC214" t="s">
        <v>12</v>
      </c>
      <c r="CD214" t="str" cm="1">
        <f t="array" aca="1" ref="CD214" ca="1">eConcatenar(A214:CB214,"|")</f>
        <v>BOPBYxjZtJmaTcTz|CAR 2020-4048|3|ZAFIRO |TABASCO |CARDENAS |CARDENAS |2020-10-16|19800|X|X|200|1|x|X|x|X|X|X|X|X|X|X|X|x|X|x|PEREZ |PRESENDA |MARIA DEL SOCORRO |CASADA |X|X|CALLE JAIME NUNO|NUEVO PROGRESO |X|9371704747|DULCE MARIA GALAN PEREZ |BENEFICIARIO 2: MARIA DEL ROSARIO PEREZ PRESENDA |x|RUTA 3 M|X|JUEVES |x|x|X|X|X|DOMICILIO |3800|16000|x|x|X|2021-9-16|2021-10-07|X|x|X|x|x|NUEVO PROGRESO |X|1|x|19800|x|x|x|X|X|X|x|X|CARDENAS |X|x|x|x|x</v>
      </c>
    </row>
    <row r="215" spans="1:82" x14ac:dyDescent="0.25">
      <c r="A215" t="s">
        <v>11063</v>
      </c>
      <c r="B215" t="s">
        <v>11064</v>
      </c>
      <c r="C215">
        <v>3</v>
      </c>
      <c r="D215" t="s">
        <v>463</v>
      </c>
      <c r="E215" t="s">
        <v>396</v>
      </c>
      <c r="F215" t="s">
        <v>330</v>
      </c>
      <c r="G215" t="s">
        <v>330</v>
      </c>
      <c r="H215" t="s">
        <v>15961</v>
      </c>
      <c r="I215">
        <v>12900</v>
      </c>
      <c r="J215" t="s">
        <v>4</v>
      </c>
      <c r="K215" s="3" t="s">
        <v>4</v>
      </c>
      <c r="L215">
        <v>100</v>
      </c>
      <c r="M215">
        <v>0</v>
      </c>
      <c r="N215" t="s">
        <v>12</v>
      </c>
      <c r="O215" t="s">
        <v>4</v>
      </c>
      <c r="P215" t="s">
        <v>12</v>
      </c>
      <c r="Q215" t="s">
        <v>4</v>
      </c>
      <c r="R215" t="s">
        <v>4</v>
      </c>
      <c r="S215" t="s">
        <v>4</v>
      </c>
      <c r="T215" t="s">
        <v>4</v>
      </c>
      <c r="U215" t="s">
        <v>4</v>
      </c>
      <c r="V215" t="s">
        <v>4</v>
      </c>
      <c r="W215" t="s">
        <v>4</v>
      </c>
      <c r="X215" t="s">
        <v>4</v>
      </c>
      <c r="Y215" t="s">
        <v>12</v>
      </c>
      <c r="Z215" t="s">
        <v>4</v>
      </c>
      <c r="AA215" t="s">
        <v>12</v>
      </c>
      <c r="AB215" t="s">
        <v>80</v>
      </c>
      <c r="AC215" t="s">
        <v>464</v>
      </c>
      <c r="AD215" t="s">
        <v>4968</v>
      </c>
      <c r="AE215" t="s">
        <v>30</v>
      </c>
      <c r="AF215" t="s">
        <v>4</v>
      </c>
      <c r="AG215" t="s">
        <v>4</v>
      </c>
      <c r="AH215" t="s">
        <v>11065</v>
      </c>
      <c r="AI215" t="s">
        <v>11066</v>
      </c>
      <c r="AJ215" t="s">
        <v>4</v>
      </c>
      <c r="AK215">
        <v>9371045617</v>
      </c>
      <c r="AL215" t="s">
        <v>11067</v>
      </c>
      <c r="AM215" t="s">
        <v>11068</v>
      </c>
      <c r="AN215" t="s">
        <v>12</v>
      </c>
      <c r="AO215" t="s">
        <v>10599</v>
      </c>
      <c r="AP215" t="s">
        <v>4</v>
      </c>
      <c r="AQ215" t="s">
        <v>11033</v>
      </c>
      <c r="AR215" t="s">
        <v>12</v>
      </c>
      <c r="AS215" t="s">
        <v>12</v>
      </c>
      <c r="AT215" t="s">
        <v>4</v>
      </c>
      <c r="AU215" t="s">
        <v>4</v>
      </c>
      <c r="AV215" t="s">
        <v>4</v>
      </c>
      <c r="AW215" t="s">
        <v>332</v>
      </c>
      <c r="AX215">
        <v>5200</v>
      </c>
      <c r="AY215">
        <v>7700</v>
      </c>
      <c r="AZ215" t="s">
        <v>12</v>
      </c>
      <c r="BA215" t="s">
        <v>12</v>
      </c>
      <c r="BB215" t="s">
        <v>4</v>
      </c>
      <c r="BC215" t="s">
        <v>1240</v>
      </c>
      <c r="BD215" t="s">
        <v>5294</v>
      </c>
      <c r="BE215" t="s">
        <v>4</v>
      </c>
      <c r="BF215" t="s">
        <v>12</v>
      </c>
      <c r="BG215" t="s">
        <v>4</v>
      </c>
      <c r="BH215" t="s">
        <v>12</v>
      </c>
      <c r="BI215" t="s">
        <v>12</v>
      </c>
      <c r="BJ215" t="s">
        <v>11066</v>
      </c>
      <c r="BK215" t="s">
        <v>4</v>
      </c>
      <c r="BL215">
        <v>1</v>
      </c>
      <c r="BM215" t="s">
        <v>12</v>
      </c>
      <c r="BN215">
        <v>12900</v>
      </c>
      <c r="BO215" t="s">
        <v>12</v>
      </c>
      <c r="BP215" t="s">
        <v>12</v>
      </c>
      <c r="BQ215" t="s">
        <v>12</v>
      </c>
      <c r="BR215" t="s">
        <v>4</v>
      </c>
      <c r="BS215" t="s">
        <v>4</v>
      </c>
      <c r="BT215" t="s">
        <v>4</v>
      </c>
      <c r="BU215" t="s">
        <v>12</v>
      </c>
      <c r="BV215" t="s">
        <v>4</v>
      </c>
      <c r="BW215" t="s">
        <v>330</v>
      </c>
      <c r="BX215" t="s">
        <v>4</v>
      </c>
      <c r="BY215" t="s">
        <v>12</v>
      </c>
      <c r="BZ215" t="s">
        <v>12</v>
      </c>
      <c r="CA215" t="s">
        <v>12</v>
      </c>
      <c r="CB215" t="s">
        <v>12</v>
      </c>
      <c r="CC215" t="s">
        <v>12</v>
      </c>
      <c r="CD215" t="str" cm="1">
        <f t="array" aca="1" ref="CD215" ca="1">eConcatenar(A215:CB215,"|")</f>
        <v>R3SDb7G1tvY1lKH8|CAR 2020-2401|3|ECONOLINE |TABASCO |CARDENAS |CARDENAS |2020-6-12|12900|X|X|100|0|x|X|x|X|X|X|X|X|X|X|X|x|X|x|GARCIA |HERNANDEZ |LETICIA |CASADA|X|X|CALLE 3 LADO SUR MANZANA 2 LOTE 24|CAÑALES DOS |X|9371045617|OSIEL JIMENEZ HERNANDEZ |BENEFICIARIO 2: JUAN GARCIA HERNANDEZ |x|RUTA 3 M|X|JUEVES |x|x|X|X|X|DOMICILIO |5200|7700|x|x|X|2021-9-16|2021-9-23|X|x|X|x|x|CAÑALES DOS |X|1|x|12900|x|x|x|X|X|X|x|X|CARDENAS |X|x|x|x|x</v>
      </c>
    </row>
    <row r="216" spans="1:82" x14ac:dyDescent="0.25">
      <c r="A216" t="s">
        <v>11069</v>
      </c>
      <c r="B216" t="s">
        <v>11070</v>
      </c>
      <c r="C216">
        <v>3</v>
      </c>
      <c r="D216" t="s">
        <v>463</v>
      </c>
      <c r="E216" t="s">
        <v>396</v>
      </c>
      <c r="F216" t="s">
        <v>330</v>
      </c>
      <c r="G216" t="s">
        <v>330</v>
      </c>
      <c r="H216" t="s">
        <v>15962</v>
      </c>
      <c r="I216">
        <v>12900</v>
      </c>
      <c r="J216" t="s">
        <v>4</v>
      </c>
      <c r="K216" s="3" t="s">
        <v>4</v>
      </c>
      <c r="L216">
        <v>100</v>
      </c>
      <c r="M216">
        <v>0</v>
      </c>
      <c r="N216" t="s">
        <v>12</v>
      </c>
      <c r="O216" t="s">
        <v>4</v>
      </c>
      <c r="P216" t="s">
        <v>12</v>
      </c>
      <c r="Q216" t="s">
        <v>4</v>
      </c>
      <c r="R216" t="s">
        <v>4</v>
      </c>
      <c r="S216" t="s">
        <v>4</v>
      </c>
      <c r="T216" t="s">
        <v>4</v>
      </c>
      <c r="U216" t="s">
        <v>4</v>
      </c>
      <c r="V216" t="s">
        <v>4</v>
      </c>
      <c r="W216" t="s">
        <v>4</v>
      </c>
      <c r="X216" t="s">
        <v>4</v>
      </c>
      <c r="Y216" t="s">
        <v>12</v>
      </c>
      <c r="Z216" t="s">
        <v>4</v>
      </c>
      <c r="AA216" t="s">
        <v>12</v>
      </c>
      <c r="AB216" t="s">
        <v>11071</v>
      </c>
      <c r="AC216" t="s">
        <v>464</v>
      </c>
      <c r="AD216" t="s">
        <v>1013</v>
      </c>
      <c r="AE216" t="s">
        <v>479</v>
      </c>
      <c r="AF216" t="s">
        <v>4</v>
      </c>
      <c r="AG216" t="s">
        <v>4</v>
      </c>
      <c r="AH216" t="s">
        <v>11072</v>
      </c>
      <c r="AI216" t="s">
        <v>10707</v>
      </c>
      <c r="AJ216" t="s">
        <v>4</v>
      </c>
      <c r="AK216">
        <v>9932239455</v>
      </c>
      <c r="AL216" t="s">
        <v>11073</v>
      </c>
      <c r="AM216" t="s">
        <v>11074</v>
      </c>
      <c r="AN216" t="s">
        <v>12</v>
      </c>
      <c r="AO216" t="s">
        <v>10599</v>
      </c>
      <c r="AP216" t="s">
        <v>4</v>
      </c>
      <c r="AQ216" t="s">
        <v>11033</v>
      </c>
      <c r="AR216" t="s">
        <v>12</v>
      </c>
      <c r="AS216" t="s">
        <v>12</v>
      </c>
      <c r="AT216" t="s">
        <v>4</v>
      </c>
      <c r="AU216" t="s">
        <v>4</v>
      </c>
      <c r="AV216" t="s">
        <v>4</v>
      </c>
      <c r="AW216" t="s">
        <v>332</v>
      </c>
      <c r="AX216">
        <v>3500</v>
      </c>
      <c r="AY216">
        <v>9400</v>
      </c>
      <c r="AZ216" t="s">
        <v>12</v>
      </c>
      <c r="BA216" t="s">
        <v>12</v>
      </c>
      <c r="BB216" t="s">
        <v>4</v>
      </c>
      <c r="BC216" t="s">
        <v>1240</v>
      </c>
      <c r="BD216" t="s">
        <v>5294</v>
      </c>
      <c r="BE216" t="s">
        <v>4</v>
      </c>
      <c r="BF216" t="s">
        <v>12</v>
      </c>
      <c r="BG216" t="s">
        <v>4</v>
      </c>
      <c r="BH216" t="s">
        <v>12</v>
      </c>
      <c r="BI216" t="s">
        <v>12</v>
      </c>
      <c r="BJ216" t="s">
        <v>10707</v>
      </c>
      <c r="BK216" t="s">
        <v>4</v>
      </c>
      <c r="BL216">
        <v>1</v>
      </c>
      <c r="BM216" t="s">
        <v>12</v>
      </c>
      <c r="BN216">
        <v>12900</v>
      </c>
      <c r="BO216" t="s">
        <v>12</v>
      </c>
      <c r="BP216" t="s">
        <v>12</v>
      </c>
      <c r="BQ216" t="s">
        <v>12</v>
      </c>
      <c r="BR216" t="s">
        <v>4</v>
      </c>
      <c r="BS216" t="s">
        <v>4</v>
      </c>
      <c r="BT216" t="s">
        <v>4</v>
      </c>
      <c r="BU216" t="s">
        <v>12</v>
      </c>
      <c r="BV216" t="s">
        <v>4</v>
      </c>
      <c r="BW216" t="s">
        <v>330</v>
      </c>
      <c r="BX216" t="s">
        <v>4</v>
      </c>
      <c r="BY216" t="s">
        <v>12</v>
      </c>
      <c r="BZ216" t="s">
        <v>12</v>
      </c>
      <c r="CA216" t="s">
        <v>12</v>
      </c>
      <c r="CB216" t="s">
        <v>12</v>
      </c>
      <c r="CC216" t="s">
        <v>12</v>
      </c>
      <c r="CD216" t="str" cm="1">
        <f t="array" aca="1" ref="CD216" ca="1">eConcatenar(A216:CB216,"|")</f>
        <v>epG713wJYFuqWF0N|CAR 2020-2471|3|ECONOLINE |TABASCO |CARDENAS |CARDENAS |2020-6-17|12900|X|X|100|0|x|X|x|X|X|X|X|X|X|X|X|x|X|x|JUAREZ |HERNANDEZ |ALBERTO|UNION LIBRE |X|X|CALLE 10 MANZANA 32 LOTE 5 |CAÑALES TERCERA ETAPA LADO NORTE |X|9932239455|GUENDY LOPEZ IZQUIERDO |BENEFICIARIO 2: MARICELA HERNANDEZ MEDINA |x|RUTA 3 M|X|JUEVES |x|x|X|X|X|DOMICILIO |3500|9400|x|x|X|2021-9-16|2021-9-23|X|x|X|x|x|CAÑALES TERCERA ETAPA LADO NORTE |X|1|x|12900|x|x|x|X|X|X|x|X|CARDENAS |X|x|x|x|x</v>
      </c>
    </row>
    <row r="217" spans="1:82" x14ac:dyDescent="0.25">
      <c r="A217" t="s">
        <v>11075</v>
      </c>
      <c r="B217" t="s">
        <v>11076</v>
      </c>
      <c r="C217">
        <v>3</v>
      </c>
      <c r="D217" t="s">
        <v>413</v>
      </c>
      <c r="E217" t="s">
        <v>396</v>
      </c>
      <c r="F217" t="s">
        <v>330</v>
      </c>
      <c r="G217" t="s">
        <v>330</v>
      </c>
      <c r="H217" t="s">
        <v>5220</v>
      </c>
      <c r="I217">
        <v>14800</v>
      </c>
      <c r="J217" t="s">
        <v>4</v>
      </c>
      <c r="K217" s="3" t="s">
        <v>4</v>
      </c>
      <c r="L217">
        <v>200</v>
      </c>
      <c r="M217">
        <v>1</v>
      </c>
      <c r="N217" t="s">
        <v>12</v>
      </c>
      <c r="O217" t="s">
        <v>4</v>
      </c>
      <c r="P217" t="s">
        <v>12</v>
      </c>
      <c r="Q217" t="s">
        <v>4</v>
      </c>
      <c r="R217" t="s">
        <v>4</v>
      </c>
      <c r="S217" t="s">
        <v>4</v>
      </c>
      <c r="T217" t="s">
        <v>4</v>
      </c>
      <c r="U217" t="s">
        <v>4</v>
      </c>
      <c r="V217" t="s">
        <v>4</v>
      </c>
      <c r="W217" t="s">
        <v>4</v>
      </c>
      <c r="X217" t="s">
        <v>4</v>
      </c>
      <c r="Y217" t="s">
        <v>12</v>
      </c>
      <c r="Z217" t="s">
        <v>4</v>
      </c>
      <c r="AA217" t="s">
        <v>12</v>
      </c>
      <c r="AB217" t="s">
        <v>11077</v>
      </c>
      <c r="AC217" t="s">
        <v>464</v>
      </c>
      <c r="AD217" t="s">
        <v>11078</v>
      </c>
      <c r="AE217" t="s">
        <v>474</v>
      </c>
      <c r="AF217" t="s">
        <v>4</v>
      </c>
      <c r="AG217" t="s">
        <v>4</v>
      </c>
      <c r="AH217" t="s">
        <v>11079</v>
      </c>
      <c r="AI217" t="s">
        <v>160</v>
      </c>
      <c r="AJ217" t="s">
        <v>4</v>
      </c>
      <c r="AK217">
        <v>9372725742</v>
      </c>
      <c r="AL217" t="s">
        <v>11080</v>
      </c>
      <c r="AM217" t="s">
        <v>11081</v>
      </c>
      <c r="AN217" t="s">
        <v>12</v>
      </c>
      <c r="AO217" t="s">
        <v>10599</v>
      </c>
      <c r="AP217" t="s">
        <v>4</v>
      </c>
      <c r="AQ217" t="s">
        <v>11033</v>
      </c>
      <c r="AR217" t="s">
        <v>12</v>
      </c>
      <c r="AS217" t="s">
        <v>12</v>
      </c>
      <c r="AT217" t="s">
        <v>4</v>
      </c>
      <c r="AU217" t="s">
        <v>4</v>
      </c>
      <c r="AV217" t="s">
        <v>4</v>
      </c>
      <c r="AW217" t="s">
        <v>332</v>
      </c>
      <c r="AX217">
        <v>2000</v>
      </c>
      <c r="AY217">
        <v>12800</v>
      </c>
      <c r="AZ217" t="s">
        <v>12</v>
      </c>
      <c r="BA217" t="s">
        <v>12</v>
      </c>
      <c r="BB217" t="s">
        <v>4</v>
      </c>
      <c r="BC217" t="s">
        <v>1240</v>
      </c>
      <c r="BD217" t="s">
        <v>11034</v>
      </c>
      <c r="BE217" t="s">
        <v>4</v>
      </c>
      <c r="BF217" t="s">
        <v>12</v>
      </c>
      <c r="BG217" t="s">
        <v>4</v>
      </c>
      <c r="BH217" t="s">
        <v>12</v>
      </c>
      <c r="BI217" t="s">
        <v>12</v>
      </c>
      <c r="BJ217" t="s">
        <v>160</v>
      </c>
      <c r="BK217" t="s">
        <v>4</v>
      </c>
      <c r="BL217">
        <v>1</v>
      </c>
      <c r="BM217" t="s">
        <v>12</v>
      </c>
      <c r="BN217">
        <v>14800</v>
      </c>
      <c r="BO217" t="s">
        <v>12</v>
      </c>
      <c r="BP217" t="s">
        <v>12</v>
      </c>
      <c r="BQ217" t="s">
        <v>12</v>
      </c>
      <c r="BR217" t="s">
        <v>4</v>
      </c>
      <c r="BS217" t="s">
        <v>4</v>
      </c>
      <c r="BT217" t="s">
        <v>4</v>
      </c>
      <c r="BU217" t="s">
        <v>12</v>
      </c>
      <c r="BV217" t="s">
        <v>4</v>
      </c>
      <c r="BW217" t="s">
        <v>330</v>
      </c>
      <c r="BX217" t="s">
        <v>4</v>
      </c>
      <c r="BY217" t="s">
        <v>12</v>
      </c>
      <c r="BZ217" t="s">
        <v>12</v>
      </c>
      <c r="CA217" t="s">
        <v>12</v>
      </c>
      <c r="CB217" t="s">
        <v>12</v>
      </c>
      <c r="CC217" t="s">
        <v>12</v>
      </c>
      <c r="CD217" t="str" cm="1">
        <f t="array" aca="1" ref="CD217" ca="1">eConcatenar(A217:CB217,"|")</f>
        <v>ZdVYIb8eCGvnarA8|CAR2021-2056|3|MEMORIAL |TABASCO |CARDENAS |CARDENAS |2021-5-22|14800|X|X|200|1|x|X|x|X|X|X|X|X|X|X|X|x|X|x|ORTIZ|HERNANDEZ |TERESA |CASADA |X|X|CALLE BENGALA MANZANA 32 LOTE 28|AMPLIACION CAÑALES SEGUNDA ETAPA|X|9372725742|KAREN YAZMIN ANGLES ORTIZ |BENEFICIARIO 2: JOSE MANUEL ANGLES JIMENEZ |x|RUTA 3 M|X|JUEVES |x|x|X|X|X|DOMICILIO |2000|12800|x|x|X|2021-9-16|2021-10-07|X|x|X|x|x|AMPLIACION CAÑALES SEGUNDA ETAPA|X|1|x|14800|x|x|x|X|X|X|x|X|CARDENAS |X|x|x|x|x</v>
      </c>
    </row>
    <row r="218" spans="1:82" x14ac:dyDescent="0.25">
      <c r="A218" t="s">
        <v>11082</v>
      </c>
      <c r="B218" t="s">
        <v>11083</v>
      </c>
      <c r="C218">
        <v>3</v>
      </c>
      <c r="D218" t="s">
        <v>1</v>
      </c>
      <c r="E218" t="s">
        <v>396</v>
      </c>
      <c r="F218" t="s">
        <v>330</v>
      </c>
      <c r="G218" t="s">
        <v>330</v>
      </c>
      <c r="H218" t="s">
        <v>15917</v>
      </c>
      <c r="I218">
        <v>12900</v>
      </c>
      <c r="J218" t="s">
        <v>4</v>
      </c>
      <c r="K218" s="3" t="s">
        <v>4</v>
      </c>
      <c r="L218">
        <v>100</v>
      </c>
      <c r="M218">
        <v>0</v>
      </c>
      <c r="N218" t="s">
        <v>12</v>
      </c>
      <c r="O218" t="s">
        <v>4</v>
      </c>
      <c r="P218" t="s">
        <v>12</v>
      </c>
      <c r="Q218" t="s">
        <v>4</v>
      </c>
      <c r="R218" t="s">
        <v>4</v>
      </c>
      <c r="S218" t="s">
        <v>4</v>
      </c>
      <c r="T218" t="s">
        <v>4</v>
      </c>
      <c r="U218" t="s">
        <v>4</v>
      </c>
      <c r="V218" t="s">
        <v>4</v>
      </c>
      <c r="W218" t="s">
        <v>4</v>
      </c>
      <c r="X218" t="s">
        <v>4</v>
      </c>
      <c r="Y218" t="s">
        <v>12</v>
      </c>
      <c r="Z218" t="s">
        <v>4</v>
      </c>
      <c r="AA218" t="s">
        <v>12</v>
      </c>
      <c r="AB218" t="s">
        <v>76</v>
      </c>
      <c r="AC218" t="s">
        <v>4884</v>
      </c>
      <c r="AD218" t="s">
        <v>832</v>
      </c>
      <c r="AE218" t="s">
        <v>4961</v>
      </c>
      <c r="AF218" t="s">
        <v>4</v>
      </c>
      <c r="AG218" t="s">
        <v>4</v>
      </c>
      <c r="AH218" t="s">
        <v>11084</v>
      </c>
      <c r="AI218" t="s">
        <v>10707</v>
      </c>
      <c r="AJ218" t="s">
        <v>4</v>
      </c>
      <c r="AK218">
        <v>9321211156</v>
      </c>
      <c r="AL218" t="s">
        <v>11085</v>
      </c>
      <c r="AM218" t="s">
        <v>11086</v>
      </c>
      <c r="AN218" t="s">
        <v>12</v>
      </c>
      <c r="AO218" t="s">
        <v>10599</v>
      </c>
      <c r="AP218" t="s">
        <v>4</v>
      </c>
      <c r="AQ218" t="s">
        <v>11033</v>
      </c>
      <c r="AR218" t="s">
        <v>12</v>
      </c>
      <c r="AS218" t="s">
        <v>12</v>
      </c>
      <c r="AT218" t="s">
        <v>4</v>
      </c>
      <c r="AU218" t="s">
        <v>4</v>
      </c>
      <c r="AV218" t="s">
        <v>4</v>
      </c>
      <c r="AW218" t="s">
        <v>332</v>
      </c>
      <c r="AX218">
        <v>3950</v>
      </c>
      <c r="AY218">
        <v>8950</v>
      </c>
      <c r="AZ218" t="s">
        <v>12</v>
      </c>
      <c r="BA218" t="s">
        <v>12</v>
      </c>
      <c r="BB218" t="s">
        <v>4</v>
      </c>
      <c r="BC218" t="s">
        <v>1240</v>
      </c>
      <c r="BD218" t="s">
        <v>5294</v>
      </c>
      <c r="BE218" t="s">
        <v>4</v>
      </c>
      <c r="BF218" t="s">
        <v>12</v>
      </c>
      <c r="BG218" t="s">
        <v>4</v>
      </c>
      <c r="BH218" t="s">
        <v>12</v>
      </c>
      <c r="BI218" t="s">
        <v>12</v>
      </c>
      <c r="BJ218" t="s">
        <v>10707</v>
      </c>
      <c r="BK218" t="s">
        <v>4</v>
      </c>
      <c r="BL218">
        <v>1</v>
      </c>
      <c r="BM218" t="s">
        <v>12</v>
      </c>
      <c r="BN218">
        <v>12900</v>
      </c>
      <c r="BO218" t="s">
        <v>12</v>
      </c>
      <c r="BP218" t="s">
        <v>12</v>
      </c>
      <c r="BQ218" t="s">
        <v>12</v>
      </c>
      <c r="BR218" t="s">
        <v>4</v>
      </c>
      <c r="BS218" t="s">
        <v>4</v>
      </c>
      <c r="BT218" t="s">
        <v>4</v>
      </c>
      <c r="BU218" t="s">
        <v>12</v>
      </c>
      <c r="BV218" t="s">
        <v>4</v>
      </c>
      <c r="BW218" t="s">
        <v>330</v>
      </c>
      <c r="BX218" t="s">
        <v>4</v>
      </c>
      <c r="BY218" t="s">
        <v>12</v>
      </c>
      <c r="BZ218" t="s">
        <v>12</v>
      </c>
      <c r="CA218" t="s">
        <v>12</v>
      </c>
      <c r="CB218" t="s">
        <v>12</v>
      </c>
      <c r="CC218" t="s">
        <v>12</v>
      </c>
      <c r="CD218" t="str" cm="1">
        <f t="array" aca="1" ref="CD218" ca="1">eConcatenar(A218:CB218,"|")</f>
        <v>rQ1plax3QYnNGMhq|CAR2020-3688|3|IMPERIAL DE LUJO|TABASCO |CARDENAS |CARDENAS |2020-10-06|12900|X|X|100|0|x|X|x|X|X|X|X|X|X|X|X|x|X|x|GOMEZ |DE LA CRUZ |MARIA GUADALUPE|SOLTERA |X|X|CALLE AVNIDA CAÑAVERALES SIN NUMERO |CAÑALES TERCERA ETAPA LADO NORTE |X|9321211156|MARIA CRISTINA DE LA CRUZ RUIZ |BENEFICIARIO 2 : GABRIELA GOMEZ DE LA CRUZ |x|RUTA 3 M|X|JUEVES |x|x|X|X|X|DOMICILIO |3950|8950|x|x|X|2021-9-16|2021-9-23|X|x|X|x|x|CAÑALES TERCERA ETAPA LADO NORTE |X|1|x|12900|x|x|x|X|X|X|x|X|CARDENAS |X|x|x|x|x</v>
      </c>
    </row>
    <row r="219" spans="1:82" x14ac:dyDescent="0.25">
      <c r="A219" t="s">
        <v>11087</v>
      </c>
      <c r="B219" t="s">
        <v>11088</v>
      </c>
      <c r="C219">
        <v>3</v>
      </c>
      <c r="D219" t="s">
        <v>1</v>
      </c>
      <c r="E219" t="s">
        <v>396</v>
      </c>
      <c r="F219" t="s">
        <v>330</v>
      </c>
      <c r="G219" t="s">
        <v>330</v>
      </c>
      <c r="H219" t="s">
        <v>15919</v>
      </c>
      <c r="I219">
        <v>12900</v>
      </c>
      <c r="J219" t="s">
        <v>4</v>
      </c>
      <c r="K219" s="3" t="s">
        <v>4</v>
      </c>
      <c r="L219">
        <v>100</v>
      </c>
      <c r="M219">
        <v>0</v>
      </c>
      <c r="N219" t="s">
        <v>12</v>
      </c>
      <c r="O219" t="s">
        <v>4</v>
      </c>
      <c r="P219" t="s">
        <v>12</v>
      </c>
      <c r="Q219" t="s">
        <v>4</v>
      </c>
      <c r="R219" t="s">
        <v>4</v>
      </c>
      <c r="S219" t="s">
        <v>4</v>
      </c>
      <c r="T219" t="s">
        <v>4</v>
      </c>
      <c r="U219" t="s">
        <v>4</v>
      </c>
      <c r="V219" t="s">
        <v>4</v>
      </c>
      <c r="W219" t="s">
        <v>4</v>
      </c>
      <c r="X219" t="s">
        <v>4</v>
      </c>
      <c r="Y219" t="s">
        <v>12</v>
      </c>
      <c r="Z219" t="s">
        <v>4</v>
      </c>
      <c r="AA219" t="s">
        <v>12</v>
      </c>
      <c r="AB219" t="s">
        <v>22</v>
      </c>
      <c r="AC219" t="s">
        <v>11089</v>
      </c>
      <c r="AD219" t="s">
        <v>11090</v>
      </c>
      <c r="AE219" t="s">
        <v>474</v>
      </c>
      <c r="AF219" t="s">
        <v>4</v>
      </c>
      <c r="AG219" t="s">
        <v>4</v>
      </c>
      <c r="AH219" t="s">
        <v>11091</v>
      </c>
      <c r="AI219" t="s">
        <v>11092</v>
      </c>
      <c r="AJ219" t="s">
        <v>4</v>
      </c>
      <c r="AK219">
        <v>9371400192</v>
      </c>
      <c r="AL219" t="s">
        <v>11093</v>
      </c>
      <c r="AM219" t="s">
        <v>11094</v>
      </c>
      <c r="AN219" t="s">
        <v>12</v>
      </c>
      <c r="AO219" t="s">
        <v>10599</v>
      </c>
      <c r="AP219" t="s">
        <v>4</v>
      </c>
      <c r="AQ219" t="s">
        <v>11033</v>
      </c>
      <c r="AR219" t="s">
        <v>12</v>
      </c>
      <c r="AS219" t="s">
        <v>12</v>
      </c>
      <c r="AT219" t="s">
        <v>4</v>
      </c>
      <c r="AU219" t="s">
        <v>4</v>
      </c>
      <c r="AV219" t="s">
        <v>4</v>
      </c>
      <c r="AW219" t="s">
        <v>332</v>
      </c>
      <c r="AX219">
        <v>9500</v>
      </c>
      <c r="AY219">
        <v>3400</v>
      </c>
      <c r="AZ219" t="s">
        <v>12</v>
      </c>
      <c r="BA219" t="s">
        <v>12</v>
      </c>
      <c r="BB219" t="s">
        <v>4</v>
      </c>
      <c r="BC219" t="s">
        <v>1240</v>
      </c>
      <c r="BD219" t="s">
        <v>5294</v>
      </c>
      <c r="BE219" t="s">
        <v>4</v>
      </c>
      <c r="BF219" t="s">
        <v>12</v>
      </c>
      <c r="BG219" t="s">
        <v>4</v>
      </c>
      <c r="BH219" t="s">
        <v>12</v>
      </c>
      <c r="BI219" t="s">
        <v>12</v>
      </c>
      <c r="BJ219" t="s">
        <v>10777</v>
      </c>
      <c r="BK219" t="s">
        <v>4</v>
      </c>
      <c r="BL219">
        <v>1</v>
      </c>
      <c r="BM219" t="s">
        <v>12</v>
      </c>
      <c r="BN219">
        <v>12900</v>
      </c>
      <c r="BO219" t="s">
        <v>12</v>
      </c>
      <c r="BP219" t="s">
        <v>12</v>
      </c>
      <c r="BQ219" t="s">
        <v>12</v>
      </c>
      <c r="BR219" t="s">
        <v>4</v>
      </c>
      <c r="BS219" t="s">
        <v>4</v>
      </c>
      <c r="BT219" t="s">
        <v>4</v>
      </c>
      <c r="BU219" t="s">
        <v>12</v>
      </c>
      <c r="BV219" t="s">
        <v>4</v>
      </c>
      <c r="BW219" t="s">
        <v>330</v>
      </c>
      <c r="BX219" t="s">
        <v>4</v>
      </c>
      <c r="BY219" t="s">
        <v>12</v>
      </c>
      <c r="BZ219" t="s">
        <v>12</v>
      </c>
      <c r="CA219" t="s">
        <v>12</v>
      </c>
      <c r="CB219" t="s">
        <v>12</v>
      </c>
      <c r="CC219" t="s">
        <v>12</v>
      </c>
      <c r="CD219" t="str" cm="1">
        <f t="array" aca="1" ref="CD219" ca="1">eConcatenar(A219:CB219,"|")</f>
        <v>BefURuMDxPkg84aV|CAR2020-3891|3|IMPERIAL DE LUJO|TABASCO |CARDENAS |CARDENAS |2020-10-13|12900|X|X|100|0|x|X|x|X|X|X|X|X|X|X|X|x|X|x|JIMENEZ |MENA |ANGELA |CASADA |X|X|CALLE 3 NUMERO 10|C- 20 MIGUEL HIDALGO Y COSTILLA |X|9371400192|PETRONILA QUIROGA JIMENEZ |BENEFICIARIO 2: MARIANA PULIDO QUIROGA |x|RUTA 3 M|X|JUEVES |x|x|X|X|X|DOMICILIO |9500|3400|x|x|X|2021-9-16|2021-9-23|X|x|X|x|x|CAÑALES SEGUNDA ETAPA SUR|X|1|x|12900|x|x|x|X|X|X|x|X|CARDENAS |X|x|x|x|x</v>
      </c>
    </row>
    <row r="220" spans="1:82" x14ac:dyDescent="0.25">
      <c r="A220" t="s">
        <v>11095</v>
      </c>
      <c r="B220" t="s">
        <v>11096</v>
      </c>
      <c r="C220">
        <v>3</v>
      </c>
      <c r="D220" t="s">
        <v>463</v>
      </c>
      <c r="E220" t="s">
        <v>396</v>
      </c>
      <c r="F220" t="s">
        <v>330</v>
      </c>
      <c r="G220" t="s">
        <v>330</v>
      </c>
      <c r="H220" t="s">
        <v>15914</v>
      </c>
      <c r="I220">
        <v>12900</v>
      </c>
      <c r="J220" t="s">
        <v>4</v>
      </c>
      <c r="K220" s="3" t="s">
        <v>4</v>
      </c>
      <c r="L220">
        <v>200</v>
      </c>
      <c r="M220">
        <v>1</v>
      </c>
      <c r="N220" t="s">
        <v>12</v>
      </c>
      <c r="O220" t="s">
        <v>4</v>
      </c>
      <c r="P220" t="s">
        <v>12</v>
      </c>
      <c r="Q220" t="s">
        <v>4</v>
      </c>
      <c r="R220" t="s">
        <v>4</v>
      </c>
      <c r="S220" t="s">
        <v>4</v>
      </c>
      <c r="T220" t="s">
        <v>4</v>
      </c>
      <c r="U220" t="s">
        <v>4</v>
      </c>
      <c r="V220" t="s">
        <v>4</v>
      </c>
      <c r="W220" t="s">
        <v>4</v>
      </c>
      <c r="X220" t="s">
        <v>4</v>
      </c>
      <c r="Y220" t="s">
        <v>12</v>
      </c>
      <c r="Z220" t="s">
        <v>4</v>
      </c>
      <c r="AA220" t="s">
        <v>12</v>
      </c>
      <c r="AB220" t="s">
        <v>465</v>
      </c>
      <c r="AC220" t="s">
        <v>5205</v>
      </c>
      <c r="AD220" t="s">
        <v>5221</v>
      </c>
      <c r="AE220" t="s">
        <v>474</v>
      </c>
      <c r="AF220" t="s">
        <v>4</v>
      </c>
      <c r="AG220" t="s">
        <v>4</v>
      </c>
      <c r="AH220" t="s">
        <v>11097</v>
      </c>
      <c r="AI220" t="s">
        <v>11098</v>
      </c>
      <c r="AJ220" t="s">
        <v>4</v>
      </c>
      <c r="AK220">
        <v>9371183919</v>
      </c>
      <c r="AL220" t="s">
        <v>11099</v>
      </c>
      <c r="AM220" t="s">
        <v>11100</v>
      </c>
      <c r="AN220" t="s">
        <v>12</v>
      </c>
      <c r="AO220" t="s">
        <v>10599</v>
      </c>
      <c r="AP220" t="s">
        <v>4</v>
      </c>
      <c r="AQ220" t="s">
        <v>11033</v>
      </c>
      <c r="AR220" t="s">
        <v>12</v>
      </c>
      <c r="AS220" t="s">
        <v>12</v>
      </c>
      <c r="AT220" t="s">
        <v>4</v>
      </c>
      <c r="AU220" t="s">
        <v>4</v>
      </c>
      <c r="AV220" t="s">
        <v>4</v>
      </c>
      <c r="AW220" t="s">
        <v>332</v>
      </c>
      <c r="AX220">
        <v>4800</v>
      </c>
      <c r="AY220">
        <v>8100</v>
      </c>
      <c r="AZ220" t="s">
        <v>12</v>
      </c>
      <c r="BA220" t="s">
        <v>12</v>
      </c>
      <c r="BB220" t="s">
        <v>4</v>
      </c>
      <c r="BC220" t="s">
        <v>1240</v>
      </c>
      <c r="BD220" t="s">
        <v>11034</v>
      </c>
      <c r="BE220" t="s">
        <v>4</v>
      </c>
      <c r="BF220" t="s">
        <v>12</v>
      </c>
      <c r="BG220" t="s">
        <v>4</v>
      </c>
      <c r="BH220" t="s">
        <v>12</v>
      </c>
      <c r="BI220" t="s">
        <v>12</v>
      </c>
      <c r="BJ220" t="s">
        <v>2772</v>
      </c>
      <c r="BK220" t="s">
        <v>4</v>
      </c>
      <c r="BL220">
        <v>1</v>
      </c>
      <c r="BM220" t="s">
        <v>12</v>
      </c>
      <c r="BN220">
        <v>12900</v>
      </c>
      <c r="BO220" t="s">
        <v>12</v>
      </c>
      <c r="BP220" t="s">
        <v>12</v>
      </c>
      <c r="BQ220" t="s">
        <v>12</v>
      </c>
      <c r="BR220" t="s">
        <v>4</v>
      </c>
      <c r="BS220" t="s">
        <v>4</v>
      </c>
      <c r="BT220" t="s">
        <v>4</v>
      </c>
      <c r="BU220" t="s">
        <v>12</v>
      </c>
      <c r="BV220" t="s">
        <v>4</v>
      </c>
      <c r="BW220" t="s">
        <v>330</v>
      </c>
      <c r="BX220" t="s">
        <v>4</v>
      </c>
      <c r="BY220" t="s">
        <v>12</v>
      </c>
      <c r="BZ220" t="s">
        <v>12</v>
      </c>
      <c r="CA220" t="s">
        <v>12</v>
      </c>
      <c r="CB220" t="s">
        <v>12</v>
      </c>
      <c r="CC220" t="s">
        <v>12</v>
      </c>
      <c r="CD220" t="str" cm="1">
        <f t="array" aca="1" ref="CD220" ca="1">eConcatenar(A220:CB220,"|")</f>
        <v>wQuxGE5dQvUQAFND|CAR 2020-3247|3|ECONOLINE |TABASCO |CARDENAS |CARDENAS |2020-9-18|12900|X|X|200|1|x|X|x|X|X|X|X|X|X|X|X|x|X|x|DE DIOS |RICARDEZ |ROSA MARIA |CASADA |X|X|CERRADA DE CANAGUA NUMERO 5|FRACCIONAMIENTO CAÑALES DOS |X|9371183919|EDUARDO REYES ANTONIO|BENEFICIARIO 2: GUILLERMO DE DIOS HERNANDEZ |x|RUTA 3 M|X|JUEVES |x|x|X|X|X|DOMICILIO |4800|8100|x|x|X|2021-9-16|2021-10-07|X|x|X|x|x|FRACCIONAMIENTO CAÑALES DOS|X|1|x|12900|x|x|x|X|X|X|x|X|CARDENAS |X|x|x|x|x</v>
      </c>
    </row>
    <row r="221" spans="1:82" x14ac:dyDescent="0.25">
      <c r="A221" t="s">
        <v>11101</v>
      </c>
      <c r="B221" t="s">
        <v>11102</v>
      </c>
      <c r="C221">
        <v>3</v>
      </c>
      <c r="D221" t="s">
        <v>1</v>
      </c>
      <c r="E221" t="s">
        <v>396</v>
      </c>
      <c r="F221" t="s">
        <v>330</v>
      </c>
      <c r="G221" t="s">
        <v>330</v>
      </c>
      <c r="H221" t="s">
        <v>15925</v>
      </c>
      <c r="I221">
        <v>12900</v>
      </c>
      <c r="J221" t="s">
        <v>4</v>
      </c>
      <c r="K221" s="3" t="s">
        <v>4</v>
      </c>
      <c r="L221">
        <v>200</v>
      </c>
      <c r="M221">
        <v>1</v>
      </c>
      <c r="N221" t="s">
        <v>12</v>
      </c>
      <c r="O221" t="s">
        <v>4</v>
      </c>
      <c r="P221" t="s">
        <v>12</v>
      </c>
      <c r="Q221" t="s">
        <v>4</v>
      </c>
      <c r="R221" t="s">
        <v>4</v>
      </c>
      <c r="S221" t="s">
        <v>4</v>
      </c>
      <c r="T221" t="s">
        <v>4</v>
      </c>
      <c r="U221" t="s">
        <v>4</v>
      </c>
      <c r="V221" t="s">
        <v>4</v>
      </c>
      <c r="W221" t="s">
        <v>4</v>
      </c>
      <c r="X221" t="s">
        <v>4</v>
      </c>
      <c r="Y221" t="s">
        <v>12</v>
      </c>
      <c r="Z221" t="s">
        <v>4</v>
      </c>
      <c r="AA221" t="s">
        <v>12</v>
      </c>
      <c r="AB221" t="s">
        <v>70</v>
      </c>
      <c r="AC221" t="s">
        <v>11103</v>
      </c>
      <c r="AD221" t="s">
        <v>11104</v>
      </c>
      <c r="AE221" t="s">
        <v>474</v>
      </c>
      <c r="AF221" t="s">
        <v>4</v>
      </c>
      <c r="AG221" t="s">
        <v>4</v>
      </c>
      <c r="AH221" t="s">
        <v>11105</v>
      </c>
      <c r="AI221" t="s">
        <v>10814</v>
      </c>
      <c r="AJ221" t="s">
        <v>4</v>
      </c>
      <c r="AK221">
        <v>9371268852</v>
      </c>
      <c r="AL221" t="s">
        <v>11106</v>
      </c>
      <c r="AM221" t="s">
        <v>11107</v>
      </c>
      <c r="AN221" t="s">
        <v>12</v>
      </c>
      <c r="AO221" t="s">
        <v>10599</v>
      </c>
      <c r="AP221" t="s">
        <v>4</v>
      </c>
      <c r="AQ221" t="s">
        <v>11033</v>
      </c>
      <c r="AR221" t="s">
        <v>12</v>
      </c>
      <c r="AS221" t="s">
        <v>12</v>
      </c>
      <c r="AT221" t="s">
        <v>4</v>
      </c>
      <c r="AU221" t="s">
        <v>4</v>
      </c>
      <c r="AV221" t="s">
        <v>4</v>
      </c>
      <c r="AW221" t="s">
        <v>332</v>
      </c>
      <c r="AX221">
        <v>4600</v>
      </c>
      <c r="AY221">
        <v>8300</v>
      </c>
      <c r="AZ221" t="s">
        <v>12</v>
      </c>
      <c r="BA221" t="s">
        <v>12</v>
      </c>
      <c r="BB221" t="s">
        <v>4</v>
      </c>
      <c r="BC221" t="s">
        <v>1240</v>
      </c>
      <c r="BD221" t="s">
        <v>11034</v>
      </c>
      <c r="BE221" t="s">
        <v>4</v>
      </c>
      <c r="BF221" t="s">
        <v>12</v>
      </c>
      <c r="BG221" t="s">
        <v>4</v>
      </c>
      <c r="BH221" t="s">
        <v>12</v>
      </c>
      <c r="BI221" t="s">
        <v>12</v>
      </c>
      <c r="BJ221" t="s">
        <v>11108</v>
      </c>
      <c r="BK221" t="s">
        <v>4</v>
      </c>
      <c r="BL221">
        <v>1</v>
      </c>
      <c r="BM221" t="s">
        <v>12</v>
      </c>
      <c r="BN221">
        <v>12900</v>
      </c>
      <c r="BO221" t="s">
        <v>12</v>
      </c>
      <c r="BP221" t="s">
        <v>12</v>
      </c>
      <c r="BQ221" t="s">
        <v>12</v>
      </c>
      <c r="BR221" t="s">
        <v>4</v>
      </c>
      <c r="BS221" t="s">
        <v>4</v>
      </c>
      <c r="BT221" t="s">
        <v>4</v>
      </c>
      <c r="BU221" t="s">
        <v>12</v>
      </c>
      <c r="BV221" t="s">
        <v>4</v>
      </c>
      <c r="BW221" t="s">
        <v>330</v>
      </c>
      <c r="BX221" t="s">
        <v>4</v>
      </c>
      <c r="BY221" t="s">
        <v>12</v>
      </c>
      <c r="BZ221" t="s">
        <v>12</v>
      </c>
      <c r="CA221" t="s">
        <v>12</v>
      </c>
      <c r="CB221" t="s">
        <v>12</v>
      </c>
      <c r="CC221" t="s">
        <v>12</v>
      </c>
      <c r="CD221" t="str" cm="1">
        <f t="array" aca="1" ref="CD221" ca="1">eConcatenar(A221:CB221,"|")</f>
        <v>XJBdI67Z0LXCK8g6|CAR 2020-4069|3|IMPERIAL DE LUJO|TABASCO |CARDENAS |CARDENAS |2020-10-17|12900|X|X|200|1|x|X|x|X|X|X|X|X|X|X|X|x|X|x|MENDEZ |ULLOA |GLADIS |CASADA |X|X|CARRETERA A SANTA ROSALIA SIN NUMERO |RIO SECO SEGUNDA SECCION |X|9371268852|CARLOS HUMBERTO RAMOS MENDEZ |BENEFICIARIO 2: ALEJANDRO RAMOS MENDEZ |x|RUTA 3 M|X|JUEVES |x|x|X|X|X|DOMICILIO |4600|8300|x|x|X|2021-9-16|2021-10-07|X|x|X|x|x|RIO SECO SEGUNDA SECCION  |X|1|x|12900|x|x|x|X|X|X|x|X|CARDENAS |X|x|x|x|x</v>
      </c>
    </row>
    <row r="222" spans="1:82" x14ac:dyDescent="0.25">
      <c r="A222" t="s">
        <v>11109</v>
      </c>
      <c r="B222" t="s">
        <v>11110</v>
      </c>
      <c r="C222">
        <v>3</v>
      </c>
      <c r="D222" t="s">
        <v>1</v>
      </c>
      <c r="E222" t="s">
        <v>396</v>
      </c>
      <c r="F222" t="s">
        <v>330</v>
      </c>
      <c r="G222" t="s">
        <v>330</v>
      </c>
      <c r="H222" t="s">
        <v>15963</v>
      </c>
      <c r="I222">
        <v>12900</v>
      </c>
      <c r="J222" t="s">
        <v>4</v>
      </c>
      <c r="K222" s="3" t="s">
        <v>4</v>
      </c>
      <c r="L222">
        <v>100</v>
      </c>
      <c r="M222">
        <v>0</v>
      </c>
      <c r="N222" t="s">
        <v>12</v>
      </c>
      <c r="O222" t="s">
        <v>4</v>
      </c>
      <c r="P222" t="s">
        <v>12</v>
      </c>
      <c r="Q222" t="s">
        <v>4</v>
      </c>
      <c r="R222" t="s">
        <v>4</v>
      </c>
      <c r="S222" t="s">
        <v>4</v>
      </c>
      <c r="T222" t="s">
        <v>4</v>
      </c>
      <c r="U222" t="s">
        <v>4</v>
      </c>
      <c r="V222" t="s">
        <v>4</v>
      </c>
      <c r="W222" t="s">
        <v>4</v>
      </c>
      <c r="X222" t="s">
        <v>4</v>
      </c>
      <c r="Y222" t="s">
        <v>12</v>
      </c>
      <c r="Z222" t="s">
        <v>4</v>
      </c>
      <c r="AA222" t="s">
        <v>12</v>
      </c>
      <c r="AB222" t="s">
        <v>4979</v>
      </c>
      <c r="AC222" t="s">
        <v>464</v>
      </c>
      <c r="AD222" t="s">
        <v>11111</v>
      </c>
      <c r="AE222" t="s">
        <v>4961</v>
      </c>
      <c r="AF222" t="s">
        <v>4</v>
      </c>
      <c r="AG222" t="s">
        <v>4</v>
      </c>
      <c r="AH222" t="s">
        <v>11112</v>
      </c>
      <c r="AI222" t="s">
        <v>11113</v>
      </c>
      <c r="AJ222" t="s">
        <v>4</v>
      </c>
      <c r="AK222">
        <v>4961268075</v>
      </c>
      <c r="AL222" t="s">
        <v>11114</v>
      </c>
      <c r="AM222" t="s">
        <v>11115</v>
      </c>
      <c r="AN222" t="s">
        <v>12</v>
      </c>
      <c r="AO222" t="s">
        <v>10599</v>
      </c>
      <c r="AP222" t="s">
        <v>4</v>
      </c>
      <c r="AQ222" t="s">
        <v>11033</v>
      </c>
      <c r="AR222" t="s">
        <v>12</v>
      </c>
      <c r="AS222" t="s">
        <v>12</v>
      </c>
      <c r="AT222" t="s">
        <v>4</v>
      </c>
      <c r="AU222" t="s">
        <v>4</v>
      </c>
      <c r="AV222" t="s">
        <v>4</v>
      </c>
      <c r="AW222" t="s">
        <v>332</v>
      </c>
      <c r="AX222">
        <v>4200</v>
      </c>
      <c r="AY222">
        <v>8700</v>
      </c>
      <c r="AZ222" t="s">
        <v>12</v>
      </c>
      <c r="BA222" t="s">
        <v>12</v>
      </c>
      <c r="BB222" t="s">
        <v>4</v>
      </c>
      <c r="BC222" t="s">
        <v>1240</v>
      </c>
      <c r="BD222" t="s">
        <v>5294</v>
      </c>
      <c r="BE222" t="s">
        <v>4</v>
      </c>
      <c r="BF222" t="s">
        <v>12</v>
      </c>
      <c r="BG222" t="s">
        <v>4</v>
      </c>
      <c r="BH222" t="s">
        <v>12</v>
      </c>
      <c r="BI222" t="s">
        <v>12</v>
      </c>
      <c r="BJ222" t="s">
        <v>11113</v>
      </c>
      <c r="BK222" t="s">
        <v>4</v>
      </c>
      <c r="BL222">
        <v>1</v>
      </c>
      <c r="BM222" t="s">
        <v>12</v>
      </c>
      <c r="BN222">
        <v>12900</v>
      </c>
      <c r="BO222" t="s">
        <v>12</v>
      </c>
      <c r="BP222" t="s">
        <v>12</v>
      </c>
      <c r="BQ222" t="s">
        <v>12</v>
      </c>
      <c r="BR222" t="s">
        <v>4</v>
      </c>
      <c r="BS222" t="s">
        <v>4</v>
      </c>
      <c r="BT222" t="s">
        <v>4</v>
      </c>
      <c r="BU222" t="s">
        <v>12</v>
      </c>
      <c r="BV222" t="s">
        <v>4</v>
      </c>
      <c r="BW222" t="s">
        <v>330</v>
      </c>
      <c r="BX222" t="s">
        <v>4</v>
      </c>
      <c r="BY222" t="s">
        <v>12</v>
      </c>
      <c r="BZ222" t="s">
        <v>12</v>
      </c>
      <c r="CA222" t="s">
        <v>12</v>
      </c>
      <c r="CB222" t="s">
        <v>12</v>
      </c>
      <c r="CC222" t="s">
        <v>12</v>
      </c>
      <c r="CD222" t="str" cm="1">
        <f t="array" aca="1" ref="CD222" ca="1">eConcatenar(A222:CB222,"|")</f>
        <v>01R0fYtB4niosr4c|CAR 2020-4857|3|IMPERIAL DE LUJO|TABASCO |CARDENAS |CARDENAS |2020-11-26|12900|X|X|100|0|x|X|x|X|X|X|X|X|X|X|X|x|X|x|RODRIGUEZ |HERNANDEZ |ELDA |SOLTERA |X|X|CALLE SIN NOMBRE |MIGUEL HIDALGO SEGUNDA SECCION |X|4961268075|MARIBEL HERNANDEZ RODRIGUEZ |BENEFICIARIO 2: GERARDO HERNANDEZ RODRIGUEZ |x|RUTA 3 M|X|JUEVES |x|x|X|X|X|DOMICILIO |4200|8700|x|x|X|2021-9-16|2021-9-23|X|x|X|x|x|MIGUEL HIDALGO SEGUNDA SECCION |X|1|x|12900|x|x|x|X|X|X|x|X|CARDENAS |X|x|x|x|x</v>
      </c>
    </row>
    <row r="223" spans="1:82" x14ac:dyDescent="0.25">
      <c r="A223" t="s">
        <v>11116</v>
      </c>
      <c r="B223" t="s">
        <v>11117</v>
      </c>
      <c r="C223">
        <v>3</v>
      </c>
      <c r="D223" t="s">
        <v>463</v>
      </c>
      <c r="E223" t="s">
        <v>396</v>
      </c>
      <c r="F223" t="s">
        <v>330</v>
      </c>
      <c r="G223" t="s">
        <v>330</v>
      </c>
      <c r="H223" t="s">
        <v>15964</v>
      </c>
      <c r="I223">
        <v>12900</v>
      </c>
      <c r="J223" t="s">
        <v>4</v>
      </c>
      <c r="K223" s="3" t="s">
        <v>4</v>
      </c>
      <c r="L223">
        <v>100</v>
      </c>
      <c r="M223">
        <v>0</v>
      </c>
      <c r="N223" t="s">
        <v>12</v>
      </c>
      <c r="O223" t="s">
        <v>4</v>
      </c>
      <c r="P223" t="s">
        <v>12</v>
      </c>
      <c r="Q223" t="s">
        <v>4</v>
      </c>
      <c r="R223" t="s">
        <v>4</v>
      </c>
      <c r="S223" t="s">
        <v>4</v>
      </c>
      <c r="T223" t="s">
        <v>4</v>
      </c>
      <c r="U223" t="s">
        <v>4</v>
      </c>
      <c r="V223" t="s">
        <v>4</v>
      </c>
      <c r="W223" t="s">
        <v>4</v>
      </c>
      <c r="X223" t="s">
        <v>4</v>
      </c>
      <c r="Y223" t="s">
        <v>12</v>
      </c>
      <c r="Z223" t="s">
        <v>4</v>
      </c>
      <c r="AA223" t="s">
        <v>12</v>
      </c>
      <c r="AB223" t="s">
        <v>11118</v>
      </c>
      <c r="AC223" t="s">
        <v>602</v>
      </c>
      <c r="AD223" t="s">
        <v>11119</v>
      </c>
      <c r="AE223" t="s">
        <v>214</v>
      </c>
      <c r="AF223" t="s">
        <v>4</v>
      </c>
      <c r="AG223" t="s">
        <v>4</v>
      </c>
      <c r="AH223" t="s">
        <v>11120</v>
      </c>
      <c r="AI223" t="s">
        <v>10888</v>
      </c>
      <c r="AJ223" t="s">
        <v>4</v>
      </c>
      <c r="AK223">
        <v>9371006561</v>
      </c>
      <c r="AL223" t="s">
        <v>11121</v>
      </c>
      <c r="AM223" t="s">
        <v>11122</v>
      </c>
      <c r="AN223" t="s">
        <v>12</v>
      </c>
      <c r="AO223" t="s">
        <v>10599</v>
      </c>
      <c r="AP223" t="s">
        <v>4</v>
      </c>
      <c r="AQ223" t="s">
        <v>11033</v>
      </c>
      <c r="AR223" t="s">
        <v>12</v>
      </c>
      <c r="AS223" t="s">
        <v>12</v>
      </c>
      <c r="AT223" t="s">
        <v>4</v>
      </c>
      <c r="AU223" t="s">
        <v>4</v>
      </c>
      <c r="AV223" t="s">
        <v>4</v>
      </c>
      <c r="AW223" t="s">
        <v>332</v>
      </c>
      <c r="AX223">
        <v>10550</v>
      </c>
      <c r="AY223">
        <v>2350</v>
      </c>
      <c r="AZ223" t="s">
        <v>12</v>
      </c>
      <c r="BA223" t="s">
        <v>12</v>
      </c>
      <c r="BB223" t="s">
        <v>4</v>
      </c>
      <c r="BC223" t="s">
        <v>1240</v>
      </c>
      <c r="BD223" t="s">
        <v>5294</v>
      </c>
      <c r="BE223" t="s">
        <v>4</v>
      </c>
      <c r="BF223" t="s">
        <v>12</v>
      </c>
      <c r="BG223" t="s">
        <v>4</v>
      </c>
      <c r="BH223" t="s">
        <v>12</v>
      </c>
      <c r="BI223" t="s">
        <v>12</v>
      </c>
      <c r="BJ223" t="s">
        <v>10888</v>
      </c>
      <c r="BK223" t="s">
        <v>4</v>
      </c>
      <c r="BL223">
        <v>1</v>
      </c>
      <c r="BM223" t="s">
        <v>12</v>
      </c>
      <c r="BN223">
        <v>12900</v>
      </c>
      <c r="BO223" t="s">
        <v>12</v>
      </c>
      <c r="BP223" t="s">
        <v>12</v>
      </c>
      <c r="BQ223" t="s">
        <v>12</v>
      </c>
      <c r="BR223" t="s">
        <v>4</v>
      </c>
      <c r="BS223" t="s">
        <v>4</v>
      </c>
      <c r="BT223" t="s">
        <v>4</v>
      </c>
      <c r="BU223" t="s">
        <v>12</v>
      </c>
      <c r="BV223" t="s">
        <v>4</v>
      </c>
      <c r="BW223" t="s">
        <v>330</v>
      </c>
      <c r="BX223" t="s">
        <v>4</v>
      </c>
      <c r="BY223" t="s">
        <v>12</v>
      </c>
      <c r="BZ223" t="s">
        <v>12</v>
      </c>
      <c r="CA223" t="s">
        <v>12</v>
      </c>
      <c r="CB223" t="s">
        <v>12</v>
      </c>
      <c r="CC223" t="s">
        <v>12</v>
      </c>
      <c r="CD223" t="str" cm="1">
        <f t="array" aca="1" ref="CD223" ca="1">eConcatenar(A223:CB223,"|")</f>
        <v>jNp5xhg0v1RPqWPS|CAR2018-1465|3|ECONOLINE |TABASCO |CARDENAS |CARDENAS |2018-6-22|12900|X|X|100|0|x|X|x|X|X|X|X|X|X|X|X|x|X|x|CEBALLOS |TRINIDAD|REYNOL |CASADO |X|X|CARRETERA CARDENAS - COMALCALCO SIN NUMERO |MIGUEL HIDALGO SEGUNDA SECCION B LA NATIVIDAD|X|9371006561|MARCOS DANIEL CEBALLOS DE LA CRUZ |BENEFICIARIO 2: MARISOL DE LA CRUZ PALMA |x|RUTA 3 M|X|JUEVES |x|x|X|X|X|DOMICILIO |10550|2350|x|x|X|2021-9-16|2021-9-23|X|x|X|x|x|MIGUEL HIDALGO SEGUNDA SECCION B LA NATIVIDAD|X|1|x|12900|x|x|x|X|X|X|x|X|CARDENAS |X|x|x|x|x</v>
      </c>
    </row>
    <row r="224" spans="1:82" x14ac:dyDescent="0.25">
      <c r="A224" t="s">
        <v>11123</v>
      </c>
      <c r="B224" t="s">
        <v>11124</v>
      </c>
      <c r="C224">
        <v>3</v>
      </c>
      <c r="D224" t="s">
        <v>11050</v>
      </c>
      <c r="E224" t="s">
        <v>2</v>
      </c>
      <c r="F224" t="s">
        <v>3</v>
      </c>
      <c r="G224" t="s">
        <v>330</v>
      </c>
      <c r="H224" t="s">
        <v>14986</v>
      </c>
      <c r="I224">
        <v>24500</v>
      </c>
      <c r="J224" t="s">
        <v>4</v>
      </c>
      <c r="K224" t="s">
        <v>4</v>
      </c>
      <c r="L224">
        <v>200</v>
      </c>
      <c r="M224">
        <v>1</v>
      </c>
      <c r="N224" t="s">
        <v>12</v>
      </c>
      <c r="O224" t="s">
        <v>4</v>
      </c>
      <c r="P224" t="s">
        <v>12</v>
      </c>
      <c r="Q224" t="s">
        <v>4</v>
      </c>
      <c r="R224" t="s">
        <v>4</v>
      </c>
      <c r="S224" t="s">
        <v>4</v>
      </c>
      <c r="T224" t="s">
        <v>4</v>
      </c>
      <c r="U224" t="s">
        <v>4</v>
      </c>
      <c r="V224" t="s">
        <v>4</v>
      </c>
      <c r="W224" t="s">
        <v>4</v>
      </c>
      <c r="X224" t="s">
        <v>4</v>
      </c>
      <c r="Y224" t="s">
        <v>12</v>
      </c>
      <c r="Z224" t="s">
        <v>4</v>
      </c>
      <c r="AA224" t="s">
        <v>12</v>
      </c>
      <c r="AB224" t="s">
        <v>707</v>
      </c>
      <c r="AC224" t="s">
        <v>96</v>
      </c>
      <c r="AD224" t="s">
        <v>10041</v>
      </c>
      <c r="AE224" t="s">
        <v>479</v>
      </c>
      <c r="AF224" t="s">
        <v>4</v>
      </c>
      <c r="AG224" t="s">
        <v>4</v>
      </c>
      <c r="AH224" t="s">
        <v>11125</v>
      </c>
      <c r="AI224" t="s">
        <v>11126</v>
      </c>
      <c r="AJ224" t="s">
        <v>4</v>
      </c>
      <c r="AK224">
        <v>9371292266</v>
      </c>
      <c r="AL224" t="s">
        <v>11127</v>
      </c>
      <c r="AM224" t="s">
        <v>11128</v>
      </c>
      <c r="AN224" t="s">
        <v>12</v>
      </c>
      <c r="AO224" t="s">
        <v>10599</v>
      </c>
      <c r="AP224" t="s">
        <v>4</v>
      </c>
      <c r="AQ224" t="s">
        <v>710</v>
      </c>
      <c r="AR224" t="s">
        <v>12</v>
      </c>
      <c r="AS224" t="s">
        <v>12</v>
      </c>
      <c r="AT224" t="s">
        <v>4</v>
      </c>
      <c r="AU224" t="s">
        <v>4</v>
      </c>
      <c r="AV224" t="s">
        <v>4</v>
      </c>
      <c r="AW224" t="s">
        <v>332</v>
      </c>
      <c r="AX224">
        <v>11450</v>
      </c>
      <c r="AY224">
        <v>13050</v>
      </c>
      <c r="AZ224" t="s">
        <v>12</v>
      </c>
      <c r="BA224" t="s">
        <v>12</v>
      </c>
      <c r="BB224" t="s">
        <v>4</v>
      </c>
      <c r="BC224" t="s">
        <v>1240</v>
      </c>
      <c r="BD224" t="s">
        <v>10772</v>
      </c>
      <c r="BE224" t="s">
        <v>4</v>
      </c>
      <c r="BF224" t="s">
        <v>12</v>
      </c>
      <c r="BG224" t="s">
        <v>4</v>
      </c>
      <c r="BH224" t="s">
        <v>12</v>
      </c>
      <c r="BI224" t="s">
        <v>12</v>
      </c>
      <c r="BJ224" t="s">
        <v>11126</v>
      </c>
      <c r="BK224" t="s">
        <v>4</v>
      </c>
      <c r="BL224">
        <v>1</v>
      </c>
      <c r="BM224" t="s">
        <v>12</v>
      </c>
      <c r="BN224">
        <v>24500</v>
      </c>
      <c r="BO224" t="s">
        <v>12</v>
      </c>
      <c r="BP224" t="s">
        <v>12</v>
      </c>
      <c r="BQ224" t="s">
        <v>12</v>
      </c>
      <c r="BR224" t="s">
        <v>4</v>
      </c>
      <c r="BS224" t="s">
        <v>4</v>
      </c>
      <c r="BT224" t="s">
        <v>4</v>
      </c>
      <c r="BU224" t="s">
        <v>12</v>
      </c>
      <c r="BV224" t="s">
        <v>4</v>
      </c>
      <c r="BW224" t="s">
        <v>3</v>
      </c>
      <c r="BX224" t="s">
        <v>4</v>
      </c>
      <c r="BY224" t="s">
        <v>12</v>
      </c>
      <c r="BZ224" t="s">
        <v>12</v>
      </c>
      <c r="CA224" t="s">
        <v>12</v>
      </c>
      <c r="CB224" t="s">
        <v>12</v>
      </c>
      <c r="CC224" t="s">
        <v>12</v>
      </c>
      <c r="CD224" t="str" cm="1">
        <f t="array" aca="1" ref="CD224" ca="1">eConcatenar(A224:CB224,"|")</f>
        <v>DlHwLLXns1azLJqK|CAR2021-2488|3|DIGNITY |TABASCO|CARDENAS|CARDENAS |2021-6-11|24500|X|X|200|1|x|X|x|X|X|X|X|X|X|X|X|x|X|x|FLORES|MARTINEZ|ERIKA|UNION LIBRE |X|X|CARRETERA CARDENAS COMALCALCO SIN NUMERO |MIGUEL HIDALGO SEGUNDA SECCION B |X|9371292266|ROSA NELY FLORES MARTINEZ |BENEFICIARIO 2: ISIDRO REYES GARCIA |x|RUTA 3 M|X|MIERCOLES|x|x|X|X|X|DOMICILIO |11450|13050|x|x|X|2021-9-16|2021-9-29|X|x|X|x|x|MIGUEL HIDALGO SEGUNDA SECCION B |X|1|x|24500|x|x|x|X|X|X|x|X|CARDENAS|X|x|x|x|x</v>
      </c>
    </row>
    <row r="225" spans="1:82" x14ac:dyDescent="0.25">
      <c r="A225" t="s">
        <v>11129</v>
      </c>
      <c r="B225" t="s">
        <v>11130</v>
      </c>
      <c r="C225">
        <v>3</v>
      </c>
      <c r="D225" t="s">
        <v>463</v>
      </c>
      <c r="E225" t="s">
        <v>2</v>
      </c>
      <c r="F225" t="s">
        <v>3</v>
      </c>
      <c r="G225" t="s">
        <v>330</v>
      </c>
      <c r="H225" t="s">
        <v>15965</v>
      </c>
      <c r="I225">
        <v>12900</v>
      </c>
      <c r="J225" t="s">
        <v>4</v>
      </c>
      <c r="K225" t="s">
        <v>4</v>
      </c>
      <c r="L225">
        <v>100</v>
      </c>
      <c r="M225">
        <v>0</v>
      </c>
      <c r="N225" t="s">
        <v>12</v>
      </c>
      <c r="O225" t="s">
        <v>4</v>
      </c>
      <c r="P225" t="s">
        <v>12</v>
      </c>
      <c r="Q225" t="s">
        <v>4</v>
      </c>
      <c r="R225" t="s">
        <v>4</v>
      </c>
      <c r="S225" t="s">
        <v>4</v>
      </c>
      <c r="T225" t="s">
        <v>4</v>
      </c>
      <c r="U225" t="s">
        <v>4</v>
      </c>
      <c r="V225" t="s">
        <v>4</v>
      </c>
      <c r="W225" t="s">
        <v>4</v>
      </c>
      <c r="X225" t="s">
        <v>4</v>
      </c>
      <c r="Y225" t="s">
        <v>12</v>
      </c>
      <c r="Z225" t="s">
        <v>4</v>
      </c>
      <c r="AA225" t="s">
        <v>12</v>
      </c>
      <c r="AB225" t="s">
        <v>239</v>
      </c>
      <c r="AC225" t="s">
        <v>465</v>
      </c>
      <c r="AD225" t="s">
        <v>11131</v>
      </c>
      <c r="AE225" t="s">
        <v>474</v>
      </c>
      <c r="AF225" t="s">
        <v>4</v>
      </c>
      <c r="AG225" t="s">
        <v>4</v>
      </c>
      <c r="AH225" t="s">
        <v>11132</v>
      </c>
      <c r="AI225" t="s">
        <v>11133</v>
      </c>
      <c r="AJ225" t="s">
        <v>11134</v>
      </c>
      <c r="AK225">
        <v>9311190755</v>
      </c>
      <c r="AL225" t="s">
        <v>11135</v>
      </c>
      <c r="AM225" t="s">
        <v>11136</v>
      </c>
      <c r="AN225" t="s">
        <v>12</v>
      </c>
      <c r="AO225" t="s">
        <v>10599</v>
      </c>
      <c r="AP225" t="s">
        <v>4</v>
      </c>
      <c r="AQ225" t="s">
        <v>710</v>
      </c>
      <c r="AR225" t="s">
        <v>12</v>
      </c>
      <c r="AS225" t="s">
        <v>12</v>
      </c>
      <c r="AT225" t="s">
        <v>4</v>
      </c>
      <c r="AU225" t="s">
        <v>4</v>
      </c>
      <c r="AV225" t="s">
        <v>4</v>
      </c>
      <c r="AW225" t="s">
        <v>332</v>
      </c>
      <c r="AX225">
        <v>5000</v>
      </c>
      <c r="AY225">
        <v>7900</v>
      </c>
      <c r="AZ225" t="s">
        <v>12</v>
      </c>
      <c r="BA225" t="s">
        <v>12</v>
      </c>
      <c r="BB225" t="s">
        <v>4</v>
      </c>
      <c r="BC225" t="s">
        <v>1240</v>
      </c>
      <c r="BD225" t="s">
        <v>1238</v>
      </c>
      <c r="BE225" t="s">
        <v>4</v>
      </c>
      <c r="BF225" t="s">
        <v>12</v>
      </c>
      <c r="BG225" t="s">
        <v>4</v>
      </c>
      <c r="BH225" t="s">
        <v>12</v>
      </c>
      <c r="BI225" t="s">
        <v>12</v>
      </c>
      <c r="BJ225" t="s">
        <v>11133</v>
      </c>
      <c r="BK225" t="s">
        <v>4</v>
      </c>
      <c r="BL225">
        <v>1</v>
      </c>
      <c r="BM225" t="s">
        <v>12</v>
      </c>
      <c r="BN225">
        <v>12900</v>
      </c>
      <c r="BO225" t="s">
        <v>12</v>
      </c>
      <c r="BP225" t="s">
        <v>12</v>
      </c>
      <c r="BQ225" t="s">
        <v>12</v>
      </c>
      <c r="BR225" t="s">
        <v>4</v>
      </c>
      <c r="BS225" t="s">
        <v>4</v>
      </c>
      <c r="BT225" t="s">
        <v>4</v>
      </c>
      <c r="BU225" t="s">
        <v>12</v>
      </c>
      <c r="BV225" t="s">
        <v>4</v>
      </c>
      <c r="BW225" t="s">
        <v>3</v>
      </c>
      <c r="BX225" t="s">
        <v>4</v>
      </c>
      <c r="BY225" t="s">
        <v>12</v>
      </c>
      <c r="BZ225" t="s">
        <v>12</v>
      </c>
      <c r="CA225" t="s">
        <v>12</v>
      </c>
      <c r="CB225" t="s">
        <v>12</v>
      </c>
      <c r="CC225" t="s">
        <v>12</v>
      </c>
      <c r="CD225" t="str" cm="1">
        <f t="array" aca="1" ref="CD225" ca="1">eConcatenar(A225:CB225,"|")</f>
        <v>jvgrSxZf2mXFAw7i|CAR2021-2844|3|ECONOLINE |TABASCO|CARDENAS|CARDENAS |2021-9-02|12900|X|X|100|0|x|X|x|X|X|X|X|X|X|X|X|x|X|x|DE LOS SANTOS|DE DIOS |MIRIAM |CASADA |X|X|CALLE PRINCIPAL 16 DE SEPTIEMBRE |INDEPENDENCIA MIGUEL HIDALGO PRIMERA |COLONIA NUEVA |9311190755|ISRAEL DE LOS SANTOS DE DIOS |BENEFICIARIO 2: JOSE ANTONIO HERNANDEZ HERNANDEZ |x|RUTA 3 M|X|MIERCOLES|x|x|X|X|X|DOMICILIO |5000|7900|x|x|X|2021-9-16|2021-9-22|X|x|X|x|x|INDEPENDENCIA MIGUEL HIDALGO PRIMERA |X|1|x|12900|x|x|x|X|X|X|x|X|CARDENAS|X|x|x|x|x</v>
      </c>
    </row>
    <row r="226" spans="1:82" x14ac:dyDescent="0.25">
      <c r="A226" t="s">
        <v>11137</v>
      </c>
      <c r="B226" t="s">
        <v>11138</v>
      </c>
      <c r="C226">
        <v>3</v>
      </c>
      <c r="D226" t="s">
        <v>4988</v>
      </c>
      <c r="E226" t="s">
        <v>2</v>
      </c>
      <c r="F226" t="s">
        <v>3</v>
      </c>
      <c r="G226" t="s">
        <v>330</v>
      </c>
      <c r="H226" t="s">
        <v>1163</v>
      </c>
      <c r="I226">
        <v>12900</v>
      </c>
      <c r="J226" t="s">
        <v>4</v>
      </c>
      <c r="K226" t="s">
        <v>4</v>
      </c>
      <c r="L226">
        <v>100</v>
      </c>
      <c r="M226">
        <v>0</v>
      </c>
      <c r="N226" t="s">
        <v>12</v>
      </c>
      <c r="O226" t="s">
        <v>4</v>
      </c>
      <c r="P226" t="s">
        <v>12</v>
      </c>
      <c r="Q226" t="s">
        <v>4</v>
      </c>
      <c r="R226" t="s">
        <v>4</v>
      </c>
      <c r="S226" t="s">
        <v>4</v>
      </c>
      <c r="T226" t="s">
        <v>4</v>
      </c>
      <c r="U226" t="s">
        <v>4</v>
      </c>
      <c r="V226" t="s">
        <v>4</v>
      </c>
      <c r="W226" t="s">
        <v>4</v>
      </c>
      <c r="X226" t="s">
        <v>4</v>
      </c>
      <c r="Y226" t="s">
        <v>12</v>
      </c>
      <c r="Z226" t="s">
        <v>4</v>
      </c>
      <c r="AA226" t="s">
        <v>12</v>
      </c>
      <c r="AB226" t="s">
        <v>359</v>
      </c>
      <c r="AC226" t="s">
        <v>11139</v>
      </c>
      <c r="AD226" t="s">
        <v>11140</v>
      </c>
      <c r="AE226" t="s">
        <v>214</v>
      </c>
      <c r="AF226" t="s">
        <v>4</v>
      </c>
      <c r="AG226" t="s">
        <v>4</v>
      </c>
      <c r="AH226" t="s">
        <v>11125</v>
      </c>
      <c r="AI226" t="s">
        <v>2951</v>
      </c>
      <c r="AJ226" t="s">
        <v>11141</v>
      </c>
      <c r="AK226">
        <v>9371094104</v>
      </c>
      <c r="AL226" t="s">
        <v>11142</v>
      </c>
      <c r="AM226" t="s">
        <v>11143</v>
      </c>
      <c r="AN226" t="s">
        <v>12</v>
      </c>
      <c r="AO226" t="s">
        <v>10599</v>
      </c>
      <c r="AP226" t="s">
        <v>4</v>
      </c>
      <c r="AQ226" t="s">
        <v>710</v>
      </c>
      <c r="AR226" t="s">
        <v>12</v>
      </c>
      <c r="AS226" t="s">
        <v>12</v>
      </c>
      <c r="AT226" t="s">
        <v>4</v>
      </c>
      <c r="AU226" t="s">
        <v>4</v>
      </c>
      <c r="AV226" t="s">
        <v>4</v>
      </c>
      <c r="AW226" t="s">
        <v>332</v>
      </c>
      <c r="AX226">
        <v>4300</v>
      </c>
      <c r="AY226">
        <v>8600</v>
      </c>
      <c r="AZ226" t="s">
        <v>12</v>
      </c>
      <c r="BA226" t="s">
        <v>12</v>
      </c>
      <c r="BB226" t="s">
        <v>4</v>
      </c>
      <c r="BC226" t="s">
        <v>1240</v>
      </c>
      <c r="BD226" t="s">
        <v>10772</v>
      </c>
      <c r="BE226" t="s">
        <v>4</v>
      </c>
      <c r="BF226" t="s">
        <v>12</v>
      </c>
      <c r="BG226" t="s">
        <v>4</v>
      </c>
      <c r="BH226" t="s">
        <v>12</v>
      </c>
      <c r="BI226" t="s">
        <v>12</v>
      </c>
      <c r="BJ226" t="s">
        <v>5039</v>
      </c>
      <c r="BK226" t="s">
        <v>4</v>
      </c>
      <c r="BL226">
        <v>1</v>
      </c>
      <c r="BM226" t="s">
        <v>12</v>
      </c>
      <c r="BN226">
        <v>12900</v>
      </c>
      <c r="BO226" t="s">
        <v>12</v>
      </c>
      <c r="BP226" t="s">
        <v>12</v>
      </c>
      <c r="BQ226" t="s">
        <v>12</v>
      </c>
      <c r="BR226" t="s">
        <v>4</v>
      </c>
      <c r="BS226" t="s">
        <v>4</v>
      </c>
      <c r="BT226" t="s">
        <v>4</v>
      </c>
      <c r="BU226" t="s">
        <v>12</v>
      </c>
      <c r="BV226" t="s">
        <v>4</v>
      </c>
      <c r="BW226" t="s">
        <v>3</v>
      </c>
      <c r="BX226" t="s">
        <v>4</v>
      </c>
      <c r="BY226" t="s">
        <v>12</v>
      </c>
      <c r="BZ226" t="s">
        <v>12</v>
      </c>
      <c r="CA226" t="s">
        <v>12</v>
      </c>
      <c r="CB226" t="s">
        <v>12</v>
      </c>
      <c r="CC226" t="s">
        <v>12</v>
      </c>
      <c r="CD226" t="str" cm="1">
        <f t="array" aca="1" ref="CD226" ca="1">eConcatenar(A226:CB226,"|")</f>
        <v>FKvBtVVOHs8j1vSY|CAR2020-4812|3|IMPERIAL DE LUJO |TABASCO|CARDENAS|CARDENAS |2020-11-24|12900|X|X|100|0|x|X|x|X|X|X|X|X|X|X|X|x|X|x|CASTILLO|VIDAL |JUAN JOSE |CASADO |X|X|CARRETERA CARDENAS COMALCALCO SIN NUMERO |MIGUEL HIDALGO PRIMERA SECCION |ENTRADA LOS LAGOS |9371094104|DEYBI JESUS CASTILLO GONZALEZ |BENEFICIARIO 2: JUANA GONZALEZ RAMOS |x|RUTA 3 M|X|MIERCOLES|x|x|X|X|X|DOMICILIO |4300|8600|x|x|X|2021-9-16|2021-9-29|X|x|X|x|x|MIGUEL HIDALGO PRIMERA SECCION|X|1|x|12900|x|x|x|X|X|X|x|X|CARDENAS|X|x|x|x|x</v>
      </c>
    </row>
    <row r="227" spans="1:82" x14ac:dyDescent="0.25">
      <c r="A227" t="s">
        <v>11144</v>
      </c>
      <c r="B227" t="s">
        <v>11145</v>
      </c>
      <c r="C227">
        <v>3</v>
      </c>
      <c r="D227" t="s">
        <v>463</v>
      </c>
      <c r="E227" t="s">
        <v>2</v>
      </c>
      <c r="F227" t="s">
        <v>3</v>
      </c>
      <c r="G227" t="s">
        <v>330</v>
      </c>
      <c r="H227" t="s">
        <v>15966</v>
      </c>
      <c r="I227">
        <v>12900</v>
      </c>
      <c r="J227" t="s">
        <v>4</v>
      </c>
      <c r="K227" t="s">
        <v>4</v>
      </c>
      <c r="L227">
        <v>200</v>
      </c>
      <c r="M227">
        <v>1</v>
      </c>
      <c r="N227" t="s">
        <v>12</v>
      </c>
      <c r="O227" t="s">
        <v>4</v>
      </c>
      <c r="P227" t="s">
        <v>12</v>
      </c>
      <c r="Q227" t="s">
        <v>4</v>
      </c>
      <c r="R227" t="s">
        <v>4</v>
      </c>
      <c r="S227" t="s">
        <v>4</v>
      </c>
      <c r="T227" t="s">
        <v>4</v>
      </c>
      <c r="U227" t="s">
        <v>4</v>
      </c>
      <c r="V227" t="s">
        <v>4</v>
      </c>
      <c r="W227" t="s">
        <v>4</v>
      </c>
      <c r="X227" t="s">
        <v>4</v>
      </c>
      <c r="Y227" t="s">
        <v>12</v>
      </c>
      <c r="Z227" t="s">
        <v>4</v>
      </c>
      <c r="AA227" t="s">
        <v>12</v>
      </c>
      <c r="AB227" t="s">
        <v>5086</v>
      </c>
      <c r="AC227" t="s">
        <v>49</v>
      </c>
      <c r="AD227" t="s">
        <v>11146</v>
      </c>
      <c r="AE227" t="s">
        <v>479</v>
      </c>
      <c r="AF227" t="s">
        <v>4</v>
      </c>
      <c r="AG227" t="s">
        <v>4</v>
      </c>
      <c r="AH227" t="s">
        <v>11147</v>
      </c>
      <c r="AI227" t="s">
        <v>5111</v>
      </c>
      <c r="AJ227" t="s">
        <v>11148</v>
      </c>
      <c r="AK227">
        <v>9341648795</v>
      </c>
      <c r="AL227" t="s">
        <v>11149</v>
      </c>
      <c r="AM227" t="s">
        <v>11150</v>
      </c>
      <c r="AN227" t="s">
        <v>12</v>
      </c>
      <c r="AO227" t="s">
        <v>10599</v>
      </c>
      <c r="AP227" t="s">
        <v>4</v>
      </c>
      <c r="AQ227" t="s">
        <v>710</v>
      </c>
      <c r="AR227" t="s">
        <v>12</v>
      </c>
      <c r="AS227" t="s">
        <v>12</v>
      </c>
      <c r="AT227" t="s">
        <v>4</v>
      </c>
      <c r="AU227" t="s">
        <v>4</v>
      </c>
      <c r="AV227" t="s">
        <v>4</v>
      </c>
      <c r="AW227" t="s">
        <v>332</v>
      </c>
      <c r="AX227">
        <v>5200</v>
      </c>
      <c r="AY227">
        <v>7700</v>
      </c>
      <c r="AZ227" t="s">
        <v>12</v>
      </c>
      <c r="BA227" t="s">
        <v>12</v>
      </c>
      <c r="BB227" t="s">
        <v>4</v>
      </c>
      <c r="BC227" t="s">
        <v>1240</v>
      </c>
      <c r="BD227" t="s">
        <v>10772</v>
      </c>
      <c r="BE227" t="s">
        <v>4</v>
      </c>
      <c r="BF227" t="s">
        <v>12</v>
      </c>
      <c r="BG227" t="s">
        <v>4</v>
      </c>
      <c r="BH227" t="s">
        <v>12</v>
      </c>
      <c r="BI227" t="s">
        <v>12</v>
      </c>
      <c r="BJ227" t="s">
        <v>5111</v>
      </c>
      <c r="BK227" t="s">
        <v>4</v>
      </c>
      <c r="BL227">
        <v>1</v>
      </c>
      <c r="BM227" t="s">
        <v>12</v>
      </c>
      <c r="BN227">
        <v>12900</v>
      </c>
      <c r="BO227" t="s">
        <v>12</v>
      </c>
      <c r="BP227" t="s">
        <v>12</v>
      </c>
      <c r="BQ227" t="s">
        <v>12</v>
      </c>
      <c r="BR227" t="s">
        <v>4</v>
      </c>
      <c r="BS227" t="s">
        <v>4</v>
      </c>
      <c r="BT227" t="s">
        <v>4</v>
      </c>
      <c r="BU227" t="s">
        <v>12</v>
      </c>
      <c r="BV227" t="s">
        <v>4</v>
      </c>
      <c r="BW227" t="s">
        <v>3</v>
      </c>
      <c r="BX227" t="s">
        <v>4</v>
      </c>
      <c r="BY227" t="s">
        <v>12</v>
      </c>
      <c r="BZ227" t="s">
        <v>12</v>
      </c>
      <c r="CA227" t="s">
        <v>12</v>
      </c>
      <c r="CB227" t="s">
        <v>12</v>
      </c>
      <c r="CC227" t="s">
        <v>12</v>
      </c>
      <c r="CD227" t="str" cm="1">
        <f t="array" aca="1" ref="CD227" ca="1">eConcatenar(A227:CB227,"|")</f>
        <v>oJx426vsGsiABhyG|CAR2020-2828|3|ECONOLINE |TABASCO|CARDENAS|CARDENAS |2020-9-01|12900|X|X|200|1|x|X|x|X|X|X|X|X|X|X|X|x|X|x|SANTOS |SANCHEZ|ANAHI |UNION LIBRE |X|X|CAMINO VECINAL |DE LOS SANTOS |A 100 METROS DE LA CARRETERA FEDERAL |9341648795|ANGEL FERMIN HERNANDEZ CORTES|BENEFICIARIO 2: MARIA DEL CARMEN SANCHEZ DE LA CRUZ|x|RUTA 3 M|X|MIERCOLES|x|x|X|X|X|DOMICILIO |5200|7700|x|x|X|2021-9-16|2021-9-29|X|x|X|x|x|DE LOS SANTOS |X|1|x|12900|x|x|x|X|X|X|x|X|CARDENAS|X|x|x|x|x</v>
      </c>
    </row>
    <row r="228" spans="1:82" x14ac:dyDescent="0.25">
      <c r="A228" t="s">
        <v>11151</v>
      </c>
      <c r="B228" t="s">
        <v>11152</v>
      </c>
      <c r="C228">
        <v>3</v>
      </c>
      <c r="D228" t="s">
        <v>4988</v>
      </c>
      <c r="E228" t="s">
        <v>2</v>
      </c>
      <c r="F228" t="s">
        <v>3</v>
      </c>
      <c r="G228" t="s">
        <v>330</v>
      </c>
      <c r="H228" t="s">
        <v>15929</v>
      </c>
      <c r="I228">
        <v>12900</v>
      </c>
      <c r="J228" t="s">
        <v>4</v>
      </c>
      <c r="K228" t="s">
        <v>4</v>
      </c>
      <c r="L228">
        <v>200</v>
      </c>
      <c r="M228">
        <v>1</v>
      </c>
      <c r="N228" t="s">
        <v>12</v>
      </c>
      <c r="O228" t="s">
        <v>4</v>
      </c>
      <c r="P228" t="s">
        <v>12</v>
      </c>
      <c r="Q228" t="s">
        <v>4</v>
      </c>
      <c r="R228" t="s">
        <v>4</v>
      </c>
      <c r="S228" t="s">
        <v>4</v>
      </c>
      <c r="T228" t="s">
        <v>4</v>
      </c>
      <c r="U228" t="s">
        <v>4</v>
      </c>
      <c r="V228" t="s">
        <v>4</v>
      </c>
      <c r="W228" t="s">
        <v>4</v>
      </c>
      <c r="X228" t="s">
        <v>4</v>
      </c>
      <c r="Y228" t="s">
        <v>12</v>
      </c>
      <c r="Z228" t="s">
        <v>4</v>
      </c>
      <c r="AA228" t="s">
        <v>12</v>
      </c>
      <c r="AB228" t="s">
        <v>11153</v>
      </c>
      <c r="AC228" t="s">
        <v>15</v>
      </c>
      <c r="AD228" t="s">
        <v>11154</v>
      </c>
      <c r="AE228" t="s">
        <v>5489</v>
      </c>
      <c r="AF228" t="s">
        <v>4</v>
      </c>
      <c r="AG228" t="s">
        <v>4</v>
      </c>
      <c r="AH228" t="s">
        <v>5259</v>
      </c>
      <c r="AI228" t="s">
        <v>3080</v>
      </c>
      <c r="AJ228" t="s">
        <v>4</v>
      </c>
      <c r="AK228">
        <v>9371290048</v>
      </c>
      <c r="AL228" t="s">
        <v>11155</v>
      </c>
      <c r="AM228" t="s">
        <v>11156</v>
      </c>
      <c r="AN228" t="s">
        <v>4</v>
      </c>
      <c r="AO228" t="s">
        <v>10599</v>
      </c>
      <c r="AP228" t="s">
        <v>4</v>
      </c>
      <c r="AQ228" t="s">
        <v>710</v>
      </c>
      <c r="AR228" t="s">
        <v>12</v>
      </c>
      <c r="AS228" t="s">
        <v>12</v>
      </c>
      <c r="AT228" t="s">
        <v>4</v>
      </c>
      <c r="AU228" t="s">
        <v>4</v>
      </c>
      <c r="AV228" t="s">
        <v>4</v>
      </c>
      <c r="AW228" t="s">
        <v>332</v>
      </c>
      <c r="AX228">
        <v>3400</v>
      </c>
      <c r="AY228">
        <v>9500</v>
      </c>
      <c r="AZ228" t="s">
        <v>12</v>
      </c>
      <c r="BA228" t="s">
        <v>12</v>
      </c>
      <c r="BB228" t="s">
        <v>4</v>
      </c>
      <c r="BC228" t="s">
        <v>1240</v>
      </c>
      <c r="BD228" t="s">
        <v>10772</v>
      </c>
      <c r="BE228" t="s">
        <v>4</v>
      </c>
      <c r="BF228" t="s">
        <v>12</v>
      </c>
      <c r="BG228" t="s">
        <v>4</v>
      </c>
      <c r="BH228" t="s">
        <v>12</v>
      </c>
      <c r="BI228" t="s">
        <v>12</v>
      </c>
      <c r="BJ228" t="s">
        <v>3080</v>
      </c>
      <c r="BK228" t="s">
        <v>4</v>
      </c>
      <c r="BL228">
        <v>1</v>
      </c>
      <c r="BM228" t="s">
        <v>12</v>
      </c>
      <c r="BN228">
        <v>12900</v>
      </c>
      <c r="BO228" t="s">
        <v>12</v>
      </c>
      <c r="BP228" t="s">
        <v>12</v>
      </c>
      <c r="BQ228" t="s">
        <v>12</v>
      </c>
      <c r="BR228" t="s">
        <v>4</v>
      </c>
      <c r="BS228" t="s">
        <v>4</v>
      </c>
      <c r="BT228" t="s">
        <v>4</v>
      </c>
      <c r="BU228" t="s">
        <v>12</v>
      </c>
      <c r="BV228" t="s">
        <v>4</v>
      </c>
      <c r="BW228" t="s">
        <v>3</v>
      </c>
      <c r="BX228" t="s">
        <v>4</v>
      </c>
      <c r="BY228" t="s">
        <v>12</v>
      </c>
      <c r="BZ228" t="s">
        <v>12</v>
      </c>
      <c r="CA228" t="s">
        <v>12</v>
      </c>
      <c r="CB228" t="s">
        <v>12</v>
      </c>
      <c r="CC228" t="s">
        <v>12</v>
      </c>
      <c r="CD228" t="str" cm="1">
        <f t="array" aca="1" ref="CD228" ca="1">eConcatenar(A228:CB228,"|")</f>
        <v>aO4II1dM35GIAif9|CAR2020-3635|3|IMPERIAL DE LUJO |TABASCO|CARDENAS|CARDENAS |2020-10-03|12900|X|X|200|1|x|X|x|X|X|X|X|X|X|X|X|x|X|x|OLMEDO|JIMENEZ|HILDA |MADRE SOLTERA|X|X|CALLE NIÑOS HEROES SIN NUMERO |LAZARO CARDENAS |X|9371290048|ABRAHAM OLMEDO JIMENEZ|BENEFICIARIO 2: CINTIA LILIANA OLMEDO JIMENEZ |X|RUTA 3 M|X|MIERCOLES|x|x|X|X|X|DOMICILIO |3400|9500|x|x|X|2021-9-16|2021-9-29|X|x|X|x|x|LAZARO CARDENAS |X|1|x|12900|x|x|x|X|X|X|x|X|CARDENAS|X|x|x|x|x</v>
      </c>
    </row>
    <row r="229" spans="1:82" x14ac:dyDescent="0.25">
      <c r="A229" t="s">
        <v>11157</v>
      </c>
      <c r="B229" t="s">
        <v>11158</v>
      </c>
      <c r="C229">
        <v>3</v>
      </c>
      <c r="D229" t="s">
        <v>4958</v>
      </c>
      <c r="E229" t="s">
        <v>2</v>
      </c>
      <c r="F229" t="s">
        <v>3</v>
      </c>
      <c r="G229" t="s">
        <v>330</v>
      </c>
      <c r="H229" t="s">
        <v>15925</v>
      </c>
      <c r="I229">
        <v>19800</v>
      </c>
      <c r="J229" t="s">
        <v>4</v>
      </c>
      <c r="K229" t="s">
        <v>4</v>
      </c>
      <c r="L229">
        <v>200</v>
      </c>
      <c r="M229">
        <v>1</v>
      </c>
      <c r="N229" t="s">
        <v>12</v>
      </c>
      <c r="O229" t="s">
        <v>4</v>
      </c>
      <c r="P229" t="s">
        <v>12</v>
      </c>
      <c r="Q229" t="s">
        <v>4</v>
      </c>
      <c r="R229" t="s">
        <v>4</v>
      </c>
      <c r="S229" t="s">
        <v>4</v>
      </c>
      <c r="T229" t="s">
        <v>4</v>
      </c>
      <c r="U229" t="s">
        <v>4</v>
      </c>
      <c r="V229" t="s">
        <v>4</v>
      </c>
      <c r="W229" t="s">
        <v>4</v>
      </c>
      <c r="X229" t="s">
        <v>4</v>
      </c>
      <c r="Y229" t="s">
        <v>12</v>
      </c>
      <c r="Z229" t="s">
        <v>4</v>
      </c>
      <c r="AA229" t="s">
        <v>12</v>
      </c>
      <c r="AB229" t="s">
        <v>504</v>
      </c>
      <c r="AC229" t="s">
        <v>11159</v>
      </c>
      <c r="AD229" t="s">
        <v>11160</v>
      </c>
      <c r="AE229" t="s">
        <v>474</v>
      </c>
      <c r="AF229" t="s">
        <v>4</v>
      </c>
      <c r="AG229" t="s">
        <v>4</v>
      </c>
      <c r="AH229" t="s">
        <v>11161</v>
      </c>
      <c r="AI229" t="s">
        <v>597</v>
      </c>
      <c r="AJ229" t="s">
        <v>4</v>
      </c>
      <c r="AK229">
        <v>9373778347</v>
      </c>
      <c r="AL229" t="s">
        <v>11162</v>
      </c>
      <c r="AM229" t="s">
        <v>11163</v>
      </c>
      <c r="AN229" t="s">
        <v>12</v>
      </c>
      <c r="AO229" t="s">
        <v>10599</v>
      </c>
      <c r="AP229" t="s">
        <v>4</v>
      </c>
      <c r="AQ229" t="s">
        <v>710</v>
      </c>
      <c r="AR229" t="s">
        <v>12</v>
      </c>
      <c r="AS229" t="s">
        <v>12</v>
      </c>
      <c r="AT229" t="s">
        <v>4</v>
      </c>
      <c r="AU229" t="s">
        <v>4</v>
      </c>
      <c r="AV229" t="s">
        <v>4</v>
      </c>
      <c r="AW229" t="s">
        <v>332</v>
      </c>
      <c r="AX229">
        <v>4600</v>
      </c>
      <c r="AY229">
        <v>15200</v>
      </c>
      <c r="AZ229" t="s">
        <v>12</v>
      </c>
      <c r="BA229" t="s">
        <v>12</v>
      </c>
      <c r="BB229" t="s">
        <v>4</v>
      </c>
      <c r="BC229" t="s">
        <v>1240</v>
      </c>
      <c r="BD229" t="s">
        <v>10772</v>
      </c>
      <c r="BE229" t="s">
        <v>4</v>
      </c>
      <c r="BF229" t="s">
        <v>12</v>
      </c>
      <c r="BG229" t="s">
        <v>4</v>
      </c>
      <c r="BH229" t="s">
        <v>12</v>
      </c>
      <c r="BI229" t="s">
        <v>12</v>
      </c>
      <c r="BJ229" t="s">
        <v>597</v>
      </c>
      <c r="BK229" t="s">
        <v>4</v>
      </c>
      <c r="BL229">
        <v>1</v>
      </c>
      <c r="BM229" t="s">
        <v>12</v>
      </c>
      <c r="BN229">
        <v>19800</v>
      </c>
      <c r="BO229" t="s">
        <v>12</v>
      </c>
      <c r="BP229" t="s">
        <v>12</v>
      </c>
      <c r="BQ229" t="s">
        <v>12</v>
      </c>
      <c r="BR229" t="s">
        <v>4</v>
      </c>
      <c r="BS229" t="s">
        <v>4</v>
      </c>
      <c r="BT229" t="s">
        <v>4</v>
      </c>
      <c r="BU229" t="s">
        <v>12</v>
      </c>
      <c r="BV229" t="s">
        <v>4</v>
      </c>
      <c r="BW229" t="s">
        <v>3</v>
      </c>
      <c r="BX229" t="s">
        <v>4</v>
      </c>
      <c r="BY229" t="s">
        <v>12</v>
      </c>
      <c r="BZ229" t="s">
        <v>12</v>
      </c>
      <c r="CA229" t="s">
        <v>12</v>
      </c>
      <c r="CB229" t="s">
        <v>12</v>
      </c>
      <c r="CC229" t="s">
        <v>12</v>
      </c>
      <c r="CD229" t="str" cm="1">
        <f t="array" aca="1" ref="CD229" ca="1">eConcatenar(A229:CB229,"|")</f>
        <v>b1KU8kykGPWIUjYV|CAR2020-4057|3|ZAFIRO |TABASCO|CARDENAS|CARDENAS |2020-10-17|19800|X|X|200|1|x|X|x|X|X|X|X|X|X|X|X|x|X|x|MAY|PUC|ELSY |CASADA |X|X|CALLE PLUTARCO ELIAS CALLES NUMERO 616|NUEVO PROGRESO |X|9373778347|NELLY LIN MAY PUC|BENEFICIARIO 2: WILLIAM ALBERTO IZQUIERDO MAY |x|RUTA 3 M|X|MIERCOLES|x|x|X|X|X|DOMICILIO |4600|15200|x|x|X|2021-9-16|2021-9-29|X|x|X|x|x|NUEVO PROGRESO |X|1|x|19800|x|x|x|X|X|X|x|X|CARDENAS|X|x|x|x|x</v>
      </c>
    </row>
    <row r="230" spans="1:82" x14ac:dyDescent="0.25">
      <c r="A230" t="s">
        <v>11164</v>
      </c>
      <c r="B230" t="s">
        <v>11165</v>
      </c>
      <c r="C230">
        <v>3</v>
      </c>
      <c r="D230" t="s">
        <v>11050</v>
      </c>
      <c r="E230" t="s">
        <v>2</v>
      </c>
      <c r="F230" t="s">
        <v>3</v>
      </c>
      <c r="G230" t="s">
        <v>330</v>
      </c>
      <c r="H230" t="s">
        <v>15967</v>
      </c>
      <c r="I230">
        <v>24500</v>
      </c>
      <c r="J230" t="s">
        <v>4</v>
      </c>
      <c r="K230" t="s">
        <v>4</v>
      </c>
      <c r="L230">
        <v>200</v>
      </c>
      <c r="M230">
        <v>1</v>
      </c>
      <c r="N230" t="s">
        <v>12</v>
      </c>
      <c r="O230" t="s">
        <v>4</v>
      </c>
      <c r="P230" t="s">
        <v>12</v>
      </c>
      <c r="Q230" t="s">
        <v>4</v>
      </c>
      <c r="R230" t="s">
        <v>4</v>
      </c>
      <c r="S230" t="s">
        <v>4</v>
      </c>
      <c r="T230" t="s">
        <v>4</v>
      </c>
      <c r="U230" t="s">
        <v>4</v>
      </c>
      <c r="V230" t="s">
        <v>4</v>
      </c>
      <c r="W230" t="s">
        <v>4</v>
      </c>
      <c r="X230" t="s">
        <v>4</v>
      </c>
      <c r="Y230" t="s">
        <v>12</v>
      </c>
      <c r="Z230" t="s">
        <v>4</v>
      </c>
      <c r="AA230" t="s">
        <v>12</v>
      </c>
      <c r="AB230" t="s">
        <v>11166</v>
      </c>
      <c r="AC230" t="s">
        <v>11167</v>
      </c>
      <c r="AD230" t="s">
        <v>11168</v>
      </c>
      <c r="AE230" t="s">
        <v>146</v>
      </c>
      <c r="AF230" t="s">
        <v>4</v>
      </c>
      <c r="AG230" t="s">
        <v>4</v>
      </c>
      <c r="AH230" t="s">
        <v>11169</v>
      </c>
      <c r="AI230" t="s">
        <v>597</v>
      </c>
      <c r="AJ230" t="s">
        <v>4</v>
      </c>
      <c r="AK230">
        <v>9371711281</v>
      </c>
      <c r="AL230" t="s">
        <v>11170</v>
      </c>
      <c r="AM230" t="s">
        <v>11171</v>
      </c>
      <c r="AN230" t="s">
        <v>12</v>
      </c>
      <c r="AO230" t="s">
        <v>10599</v>
      </c>
      <c r="AP230" t="s">
        <v>4</v>
      </c>
      <c r="AQ230" t="s">
        <v>710</v>
      </c>
      <c r="AR230" t="s">
        <v>12</v>
      </c>
      <c r="AS230" t="s">
        <v>12</v>
      </c>
      <c r="AT230" t="s">
        <v>4</v>
      </c>
      <c r="AU230" t="s">
        <v>4</v>
      </c>
      <c r="AV230" t="s">
        <v>4</v>
      </c>
      <c r="AW230" t="s">
        <v>332</v>
      </c>
      <c r="AX230">
        <v>3600</v>
      </c>
      <c r="AY230">
        <v>20900</v>
      </c>
      <c r="AZ230" t="s">
        <v>12</v>
      </c>
      <c r="BA230" t="s">
        <v>12</v>
      </c>
      <c r="BB230" t="s">
        <v>4</v>
      </c>
      <c r="BC230" t="s">
        <v>1240</v>
      </c>
      <c r="BD230" t="s">
        <v>10772</v>
      </c>
      <c r="BE230" t="s">
        <v>4</v>
      </c>
      <c r="BF230" t="s">
        <v>12</v>
      </c>
      <c r="BG230" t="s">
        <v>4</v>
      </c>
      <c r="BH230" t="s">
        <v>12</v>
      </c>
      <c r="BI230" t="s">
        <v>12</v>
      </c>
      <c r="BJ230" t="s">
        <v>597</v>
      </c>
      <c r="BK230" t="s">
        <v>4</v>
      </c>
      <c r="BL230">
        <v>1</v>
      </c>
      <c r="BM230" t="s">
        <v>12</v>
      </c>
      <c r="BN230">
        <v>24500</v>
      </c>
      <c r="BO230" t="s">
        <v>12</v>
      </c>
      <c r="BP230" t="s">
        <v>12</v>
      </c>
      <c r="BQ230" t="s">
        <v>12</v>
      </c>
      <c r="BR230" t="s">
        <v>4</v>
      </c>
      <c r="BS230" t="s">
        <v>4</v>
      </c>
      <c r="BT230" t="s">
        <v>4</v>
      </c>
      <c r="BU230" t="s">
        <v>12</v>
      </c>
      <c r="BV230" t="s">
        <v>4</v>
      </c>
      <c r="BW230" t="s">
        <v>3</v>
      </c>
      <c r="BX230" t="s">
        <v>4</v>
      </c>
      <c r="BY230" t="s">
        <v>12</v>
      </c>
      <c r="BZ230" t="s">
        <v>12</v>
      </c>
      <c r="CA230" t="s">
        <v>12</v>
      </c>
      <c r="CB230" t="s">
        <v>12</v>
      </c>
      <c r="CC230" t="s">
        <v>12</v>
      </c>
      <c r="CD230" t="str" cm="1">
        <f t="array" aca="1" ref="CD230" ca="1">eConcatenar(A230:CB230,"|")</f>
        <v>Tkswi5ogDSa6Ulsb|CAR2021-1853|3|DIGNITY |TABASCO|CARDENAS|CARDENAS |2021-5-07|24500|X|X|200|1|x|X|x|X|X|X|X|X|X|X|X|x|X|x|VILLALOBOS|PARRA|MARINA |VIUDA|X|X|CALLE VENUSTIANO CARRANZA NUMERO 617|NUEVO PROGRESO |X|9371711281|LISBETH MARIA SEDANO VILLALOBOS |BENEFICIARIO 2: ANGEL MARIO MERIDA SEDANO |x|RUTA 3 M|X|MIERCOLES|x|x|X|X|X|DOMICILIO |3600|20900|x|x|X|2021-9-16|2021-9-29|X|x|X|x|x|NUEVO PROGRESO |X|1|x|24500|x|x|x|X|X|X|x|X|CARDENAS|X|x|x|x|x</v>
      </c>
    </row>
    <row r="231" spans="1:82" x14ac:dyDescent="0.25">
      <c r="A231" t="s">
        <v>11172</v>
      </c>
      <c r="B231" t="s">
        <v>11173</v>
      </c>
      <c r="C231">
        <v>3</v>
      </c>
      <c r="D231" t="s">
        <v>413</v>
      </c>
      <c r="E231" t="s">
        <v>2</v>
      </c>
      <c r="F231" t="s">
        <v>3</v>
      </c>
      <c r="G231" t="s">
        <v>330</v>
      </c>
      <c r="H231" t="s">
        <v>4941</v>
      </c>
      <c r="I231">
        <v>14800</v>
      </c>
      <c r="J231" t="s">
        <v>4</v>
      </c>
      <c r="K231" t="s">
        <v>4</v>
      </c>
      <c r="L231">
        <v>200</v>
      </c>
      <c r="M231">
        <v>1</v>
      </c>
      <c r="N231" t="s">
        <v>12</v>
      </c>
      <c r="O231" t="s">
        <v>4</v>
      </c>
      <c r="P231" t="s">
        <v>12</v>
      </c>
      <c r="Q231" t="s">
        <v>4</v>
      </c>
      <c r="R231" t="s">
        <v>4</v>
      </c>
      <c r="S231" t="s">
        <v>4</v>
      </c>
      <c r="T231" t="s">
        <v>4</v>
      </c>
      <c r="U231" t="s">
        <v>4</v>
      </c>
      <c r="V231" t="s">
        <v>4</v>
      </c>
      <c r="W231" t="s">
        <v>4</v>
      </c>
      <c r="X231" t="s">
        <v>4</v>
      </c>
      <c r="Y231" t="s">
        <v>12</v>
      </c>
      <c r="Z231" t="s">
        <v>4</v>
      </c>
      <c r="AA231" t="s">
        <v>12</v>
      </c>
      <c r="AB231" t="s">
        <v>11174</v>
      </c>
      <c r="AC231" t="s">
        <v>11175</v>
      </c>
      <c r="AD231" t="s">
        <v>11176</v>
      </c>
      <c r="AE231" t="s">
        <v>214</v>
      </c>
      <c r="AF231" t="s">
        <v>4</v>
      </c>
      <c r="AG231" t="s">
        <v>4</v>
      </c>
      <c r="AH231" t="s">
        <v>11177</v>
      </c>
      <c r="AI231" t="s">
        <v>597</v>
      </c>
      <c r="AJ231" t="s">
        <v>4</v>
      </c>
      <c r="AK231">
        <v>9371363507</v>
      </c>
      <c r="AL231" t="s">
        <v>11178</v>
      </c>
      <c r="AM231" t="s">
        <v>11179</v>
      </c>
      <c r="AN231" t="s">
        <v>4</v>
      </c>
      <c r="AO231" t="s">
        <v>10599</v>
      </c>
      <c r="AP231" t="s">
        <v>4</v>
      </c>
      <c r="AQ231" t="s">
        <v>5252</v>
      </c>
      <c r="AR231" t="s">
        <v>12</v>
      </c>
      <c r="AS231" t="s">
        <v>12</v>
      </c>
      <c r="AT231" t="s">
        <v>4</v>
      </c>
      <c r="AU231" t="s">
        <v>4</v>
      </c>
      <c r="AV231" t="s">
        <v>4</v>
      </c>
      <c r="AW231" t="s">
        <v>332</v>
      </c>
      <c r="AX231">
        <v>1700</v>
      </c>
      <c r="AY231">
        <v>13100</v>
      </c>
      <c r="AZ231" t="s">
        <v>12</v>
      </c>
      <c r="BA231" t="s">
        <v>12</v>
      </c>
      <c r="BB231" t="s">
        <v>4</v>
      </c>
      <c r="BC231" t="s">
        <v>1240</v>
      </c>
      <c r="BD231" t="s">
        <v>1234</v>
      </c>
      <c r="BE231" t="s">
        <v>4</v>
      </c>
      <c r="BF231" t="s">
        <v>12</v>
      </c>
      <c r="BG231" t="s">
        <v>4</v>
      </c>
      <c r="BH231" t="s">
        <v>12</v>
      </c>
      <c r="BI231" t="s">
        <v>12</v>
      </c>
      <c r="BJ231" t="s">
        <v>597</v>
      </c>
      <c r="BK231" t="s">
        <v>4</v>
      </c>
      <c r="BL231">
        <v>1</v>
      </c>
      <c r="BM231" t="s">
        <v>12</v>
      </c>
      <c r="BN231">
        <v>14800</v>
      </c>
      <c r="BO231" t="s">
        <v>12</v>
      </c>
      <c r="BP231" t="s">
        <v>12</v>
      </c>
      <c r="BQ231" t="s">
        <v>12</v>
      </c>
      <c r="BR231" t="s">
        <v>4</v>
      </c>
      <c r="BS231" t="s">
        <v>4</v>
      </c>
      <c r="BT231" t="s">
        <v>4</v>
      </c>
      <c r="BU231" t="s">
        <v>12</v>
      </c>
      <c r="BV231" t="s">
        <v>4</v>
      </c>
      <c r="BW231" t="s">
        <v>3</v>
      </c>
      <c r="BX231" t="s">
        <v>4</v>
      </c>
      <c r="BY231" t="s">
        <v>12</v>
      </c>
      <c r="BZ231" t="s">
        <v>12</v>
      </c>
      <c r="CA231" t="s">
        <v>12</v>
      </c>
      <c r="CB231" t="s">
        <v>12</v>
      </c>
      <c r="CC231" t="s">
        <v>12</v>
      </c>
      <c r="CD231" t="str" cm="1">
        <f t="array" aca="1" ref="CD231" ca="1">eConcatenar(A231:CB231,"|")</f>
        <v>PWOgC9p2hJJKNGI9|CAR2021-1874|3|MEMORIAL |TABASCO|CARDENAS|CARDENAS |2021-5-11|14800|X|X|200|1|x|X|x|X|X|X|X|X|X|X|X|x|X|x|SANTANA |GARDUZA|JOSE HUMBERTO |CASADO |X|X|VENUSTIANO CARRANZA SIN NUMERO |NUEVO PROGRESO |X|9371363507|BEATRIZ ADRIANA ALAMILLA ARIAS |BENEFICIARIO 2: RODRIGO ISMAEL ALAMILLA |X|RUTA 3 M|X|JUEVES|x|x|X|X|X|DOMICILIO |1700|13100|x|x|X|2021-9-16|2021-9-30|X|x|X|x|x|NUEVO PROGRESO |X|1|x|14800|x|x|x|X|X|X|x|X|CARDENAS|X|x|x|x|x</v>
      </c>
    </row>
    <row r="232" spans="1:82" x14ac:dyDescent="0.25">
      <c r="A232" t="s">
        <v>11180</v>
      </c>
      <c r="B232" t="s">
        <v>11181</v>
      </c>
      <c r="C232">
        <v>3</v>
      </c>
      <c r="D232" t="s">
        <v>413</v>
      </c>
      <c r="E232" t="s">
        <v>2</v>
      </c>
      <c r="F232" t="s">
        <v>3</v>
      </c>
      <c r="G232" t="s">
        <v>330</v>
      </c>
      <c r="H232" t="s">
        <v>4941</v>
      </c>
      <c r="I232">
        <v>14800</v>
      </c>
      <c r="J232" t="s">
        <v>4</v>
      </c>
      <c r="K232" t="s">
        <v>4</v>
      </c>
      <c r="L232">
        <v>100</v>
      </c>
      <c r="M232">
        <v>0</v>
      </c>
      <c r="N232" t="s">
        <v>12</v>
      </c>
      <c r="O232" t="s">
        <v>4</v>
      </c>
      <c r="P232" t="s">
        <v>12</v>
      </c>
      <c r="Q232" t="s">
        <v>4</v>
      </c>
      <c r="R232" t="s">
        <v>4</v>
      </c>
      <c r="S232" t="s">
        <v>4</v>
      </c>
      <c r="T232" t="s">
        <v>4</v>
      </c>
      <c r="U232" t="s">
        <v>4</v>
      </c>
      <c r="V232" t="s">
        <v>4</v>
      </c>
      <c r="W232" t="s">
        <v>4</v>
      </c>
      <c r="X232" t="s">
        <v>4</v>
      </c>
      <c r="Y232" t="s">
        <v>12</v>
      </c>
      <c r="Z232" t="s">
        <v>4</v>
      </c>
      <c r="AA232" t="s">
        <v>12</v>
      </c>
      <c r="AB232" t="s">
        <v>11182</v>
      </c>
      <c r="AC232" t="s">
        <v>59</v>
      </c>
      <c r="AD232" t="s">
        <v>10111</v>
      </c>
      <c r="AE232" t="s">
        <v>214</v>
      </c>
      <c r="AF232" t="s">
        <v>4</v>
      </c>
      <c r="AG232" t="s">
        <v>4</v>
      </c>
      <c r="AH232" t="s">
        <v>11183</v>
      </c>
      <c r="AI232" t="s">
        <v>597</v>
      </c>
      <c r="AJ232" t="s">
        <v>4</v>
      </c>
      <c r="AK232">
        <v>9371080375</v>
      </c>
      <c r="AL232" t="s">
        <v>11184</v>
      </c>
      <c r="AM232" t="s">
        <v>11185</v>
      </c>
      <c r="AN232" t="s">
        <v>12</v>
      </c>
      <c r="AO232" t="s">
        <v>10599</v>
      </c>
      <c r="AP232" t="s">
        <v>4</v>
      </c>
      <c r="AQ232" t="s">
        <v>5252</v>
      </c>
      <c r="AR232" t="s">
        <v>12</v>
      </c>
      <c r="AS232" t="s">
        <v>12</v>
      </c>
      <c r="AT232" t="s">
        <v>4</v>
      </c>
      <c r="AU232" t="s">
        <v>4</v>
      </c>
      <c r="AV232" t="s">
        <v>4</v>
      </c>
      <c r="AW232" t="s">
        <v>332</v>
      </c>
      <c r="AX232">
        <v>1800</v>
      </c>
      <c r="AY232">
        <v>13000</v>
      </c>
      <c r="AZ232" t="s">
        <v>12</v>
      </c>
      <c r="BA232" t="s">
        <v>12</v>
      </c>
      <c r="BB232" t="s">
        <v>4</v>
      </c>
      <c r="BC232" t="s">
        <v>1240</v>
      </c>
      <c r="BD232" t="s">
        <v>5294</v>
      </c>
      <c r="BE232" t="s">
        <v>4</v>
      </c>
      <c r="BF232" t="s">
        <v>12</v>
      </c>
      <c r="BG232" t="s">
        <v>4</v>
      </c>
      <c r="BH232" t="s">
        <v>12</v>
      </c>
      <c r="BI232" t="s">
        <v>12</v>
      </c>
      <c r="BJ232" t="s">
        <v>597</v>
      </c>
      <c r="BK232" t="s">
        <v>4</v>
      </c>
      <c r="BL232">
        <v>1</v>
      </c>
      <c r="BM232" t="s">
        <v>12</v>
      </c>
      <c r="BN232">
        <v>14800</v>
      </c>
      <c r="BO232" t="s">
        <v>12</v>
      </c>
      <c r="BP232" t="s">
        <v>12</v>
      </c>
      <c r="BQ232" t="s">
        <v>12</v>
      </c>
      <c r="BR232" t="s">
        <v>4</v>
      </c>
      <c r="BS232" t="s">
        <v>4</v>
      </c>
      <c r="BT232" t="s">
        <v>4</v>
      </c>
      <c r="BU232" t="s">
        <v>12</v>
      </c>
      <c r="BV232" t="s">
        <v>4</v>
      </c>
      <c r="BW232" t="s">
        <v>3</v>
      </c>
      <c r="BX232" t="s">
        <v>4</v>
      </c>
      <c r="BY232" t="s">
        <v>12</v>
      </c>
      <c r="BZ232" t="s">
        <v>12</v>
      </c>
      <c r="CA232" t="s">
        <v>12</v>
      </c>
      <c r="CB232" t="s">
        <v>12</v>
      </c>
      <c r="CC232" t="s">
        <v>12</v>
      </c>
      <c r="CD232" t="str" cm="1">
        <f t="array" aca="1" ref="CD232" ca="1">eConcatenar(A232:CB232,"|")</f>
        <v>ZWDqnNprm0ofwsvR|CAR2021-1875|3|MEMORIAL |TABASCO|CARDENAS|CARDENAS |2021-5-11|14800|X|X|100|0|x|X|x|X|X|X|X|X|X|X|X|x|X|x|CORDVA |GARCIA|LUIS ROBERTO |CASADO |X|X|GREFGORIO MENDEZ NUMERO 158|NUEVO PROGRESO |X|9371080375|MATIAS VARILLA BROCA |BENEFICIARIO 2: LUCIA VARILLA BROCA |x|RUTA 3 M|X|JUEVES|x|x|X|X|X|DOMICILIO |1800|13000|x|x|X|2021-9-16|2021-9-23|X|x|X|x|x|NUEVO PROGRESO |X|1|x|14800|x|x|x|X|X|X|x|X|CARDENAS|X|x|x|x|x</v>
      </c>
    </row>
    <row r="233" spans="1:82" x14ac:dyDescent="0.25">
      <c r="A233" t="s">
        <v>11186</v>
      </c>
      <c r="B233" t="s">
        <v>11187</v>
      </c>
      <c r="C233">
        <v>3</v>
      </c>
      <c r="D233" t="s">
        <v>413</v>
      </c>
      <c r="E233" t="s">
        <v>2</v>
      </c>
      <c r="F233" t="s">
        <v>3</v>
      </c>
      <c r="G233" t="s">
        <v>330</v>
      </c>
      <c r="H233" t="s">
        <v>15968</v>
      </c>
      <c r="I233">
        <v>14800</v>
      </c>
      <c r="J233" t="s">
        <v>4</v>
      </c>
      <c r="K233" t="s">
        <v>4</v>
      </c>
      <c r="L233">
        <v>100</v>
      </c>
      <c r="M233">
        <v>0</v>
      </c>
      <c r="N233" t="s">
        <v>12</v>
      </c>
      <c r="O233" t="s">
        <v>4</v>
      </c>
      <c r="P233" t="s">
        <v>12</v>
      </c>
      <c r="Q233" t="s">
        <v>4</v>
      </c>
      <c r="R233" t="s">
        <v>4</v>
      </c>
      <c r="S233" t="s">
        <v>4</v>
      </c>
      <c r="T233" t="s">
        <v>4</v>
      </c>
      <c r="U233" t="s">
        <v>4</v>
      </c>
      <c r="V233" t="s">
        <v>4</v>
      </c>
      <c r="W233" t="s">
        <v>4</v>
      </c>
      <c r="X233" t="s">
        <v>4</v>
      </c>
      <c r="Y233" t="s">
        <v>12</v>
      </c>
      <c r="Z233" t="s">
        <v>4</v>
      </c>
      <c r="AA233" t="s">
        <v>12</v>
      </c>
      <c r="AB233" t="s">
        <v>385</v>
      </c>
      <c r="AC233" t="s">
        <v>11188</v>
      </c>
      <c r="AD233" t="s">
        <v>11189</v>
      </c>
      <c r="AE233" t="s">
        <v>4998</v>
      </c>
      <c r="AF233" t="s">
        <v>4</v>
      </c>
      <c r="AG233" t="s">
        <v>4</v>
      </c>
      <c r="AH233" t="s">
        <v>11190</v>
      </c>
      <c r="AI233" t="s">
        <v>597</v>
      </c>
      <c r="AJ233" t="s">
        <v>4</v>
      </c>
      <c r="AK233">
        <v>9931928253</v>
      </c>
      <c r="AL233" t="s">
        <v>11191</v>
      </c>
      <c r="AM233" t="s">
        <v>11192</v>
      </c>
      <c r="AN233" t="s">
        <v>12</v>
      </c>
      <c r="AO233" t="s">
        <v>10599</v>
      </c>
      <c r="AP233" t="s">
        <v>4</v>
      </c>
      <c r="AQ233" t="s">
        <v>5252</v>
      </c>
      <c r="AR233" t="s">
        <v>12</v>
      </c>
      <c r="AS233" t="s">
        <v>12</v>
      </c>
      <c r="AT233" t="s">
        <v>4</v>
      </c>
      <c r="AU233" t="s">
        <v>4</v>
      </c>
      <c r="AV233" t="s">
        <v>4</v>
      </c>
      <c r="AW233" t="s">
        <v>332</v>
      </c>
      <c r="AX233">
        <v>1500</v>
      </c>
      <c r="AY233">
        <v>13300</v>
      </c>
      <c r="AZ233" t="s">
        <v>12</v>
      </c>
      <c r="BA233" t="s">
        <v>12</v>
      </c>
      <c r="BB233" t="s">
        <v>4</v>
      </c>
      <c r="BC233" t="s">
        <v>1240</v>
      </c>
      <c r="BD233" t="s">
        <v>5294</v>
      </c>
      <c r="BE233" t="s">
        <v>4</v>
      </c>
      <c r="BF233" t="s">
        <v>12</v>
      </c>
      <c r="BG233" t="s">
        <v>4</v>
      </c>
      <c r="BH233" t="s">
        <v>12</v>
      </c>
      <c r="BI233" t="s">
        <v>12</v>
      </c>
      <c r="BJ233" t="s">
        <v>597</v>
      </c>
      <c r="BK233" t="s">
        <v>4</v>
      </c>
      <c r="BL233">
        <v>1</v>
      </c>
      <c r="BM233" t="s">
        <v>12</v>
      </c>
      <c r="BN233">
        <v>14800</v>
      </c>
      <c r="BO233" t="s">
        <v>12</v>
      </c>
      <c r="BP233" t="s">
        <v>12</v>
      </c>
      <c r="BQ233" t="s">
        <v>12</v>
      </c>
      <c r="BR233" t="s">
        <v>4</v>
      </c>
      <c r="BS233" t="s">
        <v>4</v>
      </c>
      <c r="BT233" t="s">
        <v>4</v>
      </c>
      <c r="BU233" t="s">
        <v>12</v>
      </c>
      <c r="BV233" t="s">
        <v>4</v>
      </c>
      <c r="BW233" t="s">
        <v>3</v>
      </c>
      <c r="BX233" t="s">
        <v>4</v>
      </c>
      <c r="BY233" t="s">
        <v>12</v>
      </c>
      <c r="BZ233" t="s">
        <v>12</v>
      </c>
      <c r="CA233" t="s">
        <v>12</v>
      </c>
      <c r="CB233" t="s">
        <v>12</v>
      </c>
      <c r="CC233" t="s">
        <v>12</v>
      </c>
      <c r="CD233" t="str" cm="1">
        <f t="array" aca="1" ref="CD233" ca="1">eConcatenar(A233:CB233,"|")</f>
        <v>R22mq2i9Lhj8GodG|CAR2021-1841|3|MEMORIAL |TABASCO|CARDENAS|CARDENAS |2021-5-06|14800|X|X|100|0|x|X|x|X|X|X|X|X|X|X|X|x|X|x|MENDEZ|CORREA|ROBERTO |SOLTERO |X|X|CALLE NARCISO MENDOZA NUMERO 122 A |NUEVO PROGRESO |X|9931928253|MARBELLA MENDEZ CORREA |BENEFICIARIO 2: CECILIA MENDEZ CORREA |x|RUTA 3 M|X|JUEVES|x|x|X|X|X|DOMICILIO |1500|13300|x|x|X|2021-9-16|2021-9-23|X|x|X|x|x|NUEVO PROGRESO |X|1|x|14800|x|x|x|X|X|X|x|X|CARDENAS|X|x|x|x|x</v>
      </c>
    </row>
    <row r="234" spans="1:82" x14ac:dyDescent="0.25">
      <c r="A234" t="s">
        <v>11193</v>
      </c>
      <c r="B234" t="s">
        <v>11194</v>
      </c>
      <c r="C234">
        <v>3</v>
      </c>
      <c r="D234" t="s">
        <v>413</v>
      </c>
      <c r="E234" t="s">
        <v>2</v>
      </c>
      <c r="F234" t="s">
        <v>3</v>
      </c>
      <c r="G234" t="s">
        <v>330</v>
      </c>
      <c r="H234" t="s">
        <v>15967</v>
      </c>
      <c r="I234">
        <v>14800</v>
      </c>
      <c r="J234" t="s">
        <v>4</v>
      </c>
      <c r="K234" t="s">
        <v>4</v>
      </c>
      <c r="L234">
        <v>100</v>
      </c>
      <c r="M234">
        <v>0</v>
      </c>
      <c r="N234" t="s">
        <v>12</v>
      </c>
      <c r="O234" t="s">
        <v>4</v>
      </c>
      <c r="P234" t="s">
        <v>12</v>
      </c>
      <c r="Q234" t="s">
        <v>4</v>
      </c>
      <c r="R234" t="s">
        <v>4</v>
      </c>
      <c r="S234" t="s">
        <v>4</v>
      </c>
      <c r="T234" t="s">
        <v>4</v>
      </c>
      <c r="U234" t="s">
        <v>4</v>
      </c>
      <c r="V234" t="s">
        <v>4</v>
      </c>
      <c r="W234" t="s">
        <v>4</v>
      </c>
      <c r="X234" t="s">
        <v>4</v>
      </c>
      <c r="Y234" t="s">
        <v>12</v>
      </c>
      <c r="Z234" t="s">
        <v>4</v>
      </c>
      <c r="AA234" t="s">
        <v>12</v>
      </c>
      <c r="AB234" t="s">
        <v>11195</v>
      </c>
      <c r="AC234" t="s">
        <v>11196</v>
      </c>
      <c r="AD234" t="s">
        <v>11197</v>
      </c>
      <c r="AE234" t="s">
        <v>214</v>
      </c>
      <c r="AF234" t="s">
        <v>4</v>
      </c>
      <c r="AG234" t="s">
        <v>4</v>
      </c>
      <c r="AH234" t="s">
        <v>11198</v>
      </c>
      <c r="AI234" t="s">
        <v>597</v>
      </c>
      <c r="AJ234" t="s">
        <v>4</v>
      </c>
      <c r="AK234">
        <v>9371620405</v>
      </c>
      <c r="AL234" t="s">
        <v>11199</v>
      </c>
      <c r="AM234" t="s">
        <v>11200</v>
      </c>
      <c r="AN234" t="s">
        <v>4</v>
      </c>
      <c r="AO234" t="s">
        <v>10599</v>
      </c>
      <c r="AP234" t="s">
        <v>4</v>
      </c>
      <c r="AQ234" t="s">
        <v>5252</v>
      </c>
      <c r="AR234" t="s">
        <v>12</v>
      </c>
      <c r="AS234" t="s">
        <v>12</v>
      </c>
      <c r="AT234" t="s">
        <v>4</v>
      </c>
      <c r="AU234" t="s">
        <v>4</v>
      </c>
      <c r="AV234" t="s">
        <v>4</v>
      </c>
      <c r="AW234" t="s">
        <v>332</v>
      </c>
      <c r="AX234">
        <v>1800</v>
      </c>
      <c r="AY234">
        <v>13000</v>
      </c>
      <c r="AZ234" t="s">
        <v>12</v>
      </c>
      <c r="BA234" t="s">
        <v>12</v>
      </c>
      <c r="BB234" t="s">
        <v>4</v>
      </c>
      <c r="BC234" t="s">
        <v>1240</v>
      </c>
      <c r="BD234" t="s">
        <v>5294</v>
      </c>
      <c r="BE234" t="s">
        <v>4</v>
      </c>
      <c r="BF234" t="s">
        <v>12</v>
      </c>
      <c r="BG234" t="s">
        <v>4</v>
      </c>
      <c r="BH234" t="s">
        <v>12</v>
      </c>
      <c r="BI234" t="s">
        <v>12</v>
      </c>
      <c r="BJ234" t="s">
        <v>597</v>
      </c>
      <c r="BK234" t="s">
        <v>4</v>
      </c>
      <c r="BL234">
        <v>1</v>
      </c>
      <c r="BM234" t="s">
        <v>12</v>
      </c>
      <c r="BN234">
        <v>14800</v>
      </c>
      <c r="BO234" t="s">
        <v>12</v>
      </c>
      <c r="BP234" t="s">
        <v>12</v>
      </c>
      <c r="BQ234" t="s">
        <v>12</v>
      </c>
      <c r="BR234" t="s">
        <v>4</v>
      </c>
      <c r="BS234" t="s">
        <v>4</v>
      </c>
      <c r="BT234" t="s">
        <v>4</v>
      </c>
      <c r="BU234" t="s">
        <v>12</v>
      </c>
      <c r="BV234" t="s">
        <v>4</v>
      </c>
      <c r="BW234" t="s">
        <v>3</v>
      </c>
      <c r="BX234" t="s">
        <v>4</v>
      </c>
      <c r="BY234" t="s">
        <v>12</v>
      </c>
      <c r="BZ234" t="s">
        <v>12</v>
      </c>
      <c r="CA234" t="s">
        <v>12</v>
      </c>
      <c r="CB234" t="s">
        <v>12</v>
      </c>
      <c r="CC234" t="s">
        <v>12</v>
      </c>
      <c r="CD234" t="str" cm="1">
        <f t="array" aca="1" ref="CD234" ca="1">eConcatenar(A234:CB234,"|")</f>
        <v>S5lounpsfh02cnW8|CAR2021-1843|3|MEMORIAL |TABASCO|CARDENAS|CARDENAS |2021-5-07|14800|X|X|100|0|x|X|x|X|X|X|X|X|X|X|X|x|X|x|LICONA |ZEPETA|BENJAMIN |CASADO |X|X|CALLE CERRADA FERNANDEP MONTES DE OCA |NUEVO PROGRESO |X|9371620405|CINTHIA PAULA LICONA |BENEFICIARIO 2: CRISTIAN EDUARDO LICONA |X|RUTA 3 M|X|JUEVES|x|x|X|X|X|DOMICILIO |1800|13000|x|x|X|2021-9-16|2021-9-23|X|x|X|x|x|NUEVO PROGRESO |X|1|x|14800|x|x|x|X|X|X|x|X|CARDENAS|X|x|x|x|x</v>
      </c>
    </row>
    <row r="235" spans="1:82" x14ac:dyDescent="0.25">
      <c r="A235" t="s">
        <v>11201</v>
      </c>
      <c r="B235" t="s">
        <v>11202</v>
      </c>
      <c r="C235">
        <v>3</v>
      </c>
      <c r="D235" t="s">
        <v>4988</v>
      </c>
      <c r="E235" t="s">
        <v>2</v>
      </c>
      <c r="F235" t="s">
        <v>3</v>
      </c>
      <c r="G235" t="s">
        <v>330</v>
      </c>
      <c r="H235" t="s">
        <v>15925</v>
      </c>
      <c r="I235">
        <v>12900</v>
      </c>
      <c r="J235" t="s">
        <v>4</v>
      </c>
      <c r="K235" t="s">
        <v>4</v>
      </c>
      <c r="L235">
        <v>200</v>
      </c>
      <c r="M235">
        <v>1</v>
      </c>
      <c r="N235" t="s">
        <v>12</v>
      </c>
      <c r="O235" t="s">
        <v>4</v>
      </c>
      <c r="P235" t="s">
        <v>12</v>
      </c>
      <c r="Q235" t="s">
        <v>4</v>
      </c>
      <c r="R235" t="s">
        <v>4</v>
      </c>
      <c r="S235" t="s">
        <v>4</v>
      </c>
      <c r="T235" t="s">
        <v>4</v>
      </c>
      <c r="U235" t="s">
        <v>4</v>
      </c>
      <c r="V235" t="s">
        <v>4</v>
      </c>
      <c r="W235" t="s">
        <v>4</v>
      </c>
      <c r="X235" t="s">
        <v>4</v>
      </c>
      <c r="Y235" t="s">
        <v>12</v>
      </c>
      <c r="Z235" t="s">
        <v>4</v>
      </c>
      <c r="AA235" t="s">
        <v>12</v>
      </c>
      <c r="AB235" t="s">
        <v>59</v>
      </c>
      <c r="AC235" t="s">
        <v>747</v>
      </c>
      <c r="AD235" t="s">
        <v>11203</v>
      </c>
      <c r="AE235" t="s">
        <v>4961</v>
      </c>
      <c r="AF235" t="s">
        <v>4</v>
      </c>
      <c r="AG235" t="s">
        <v>4</v>
      </c>
      <c r="AH235" t="s">
        <v>11204</v>
      </c>
      <c r="AI235" t="s">
        <v>597</v>
      </c>
      <c r="AJ235" t="s">
        <v>4</v>
      </c>
      <c r="AK235">
        <v>9371296765</v>
      </c>
      <c r="AL235" t="s">
        <v>11205</v>
      </c>
      <c r="AM235" t="s">
        <v>11206</v>
      </c>
      <c r="AN235" t="s">
        <v>12</v>
      </c>
      <c r="AO235" t="s">
        <v>10599</v>
      </c>
      <c r="AP235" t="s">
        <v>4</v>
      </c>
      <c r="AQ235" t="s">
        <v>5252</v>
      </c>
      <c r="AR235" t="s">
        <v>12</v>
      </c>
      <c r="AS235" t="s">
        <v>12</v>
      </c>
      <c r="AT235" t="s">
        <v>4</v>
      </c>
      <c r="AU235" t="s">
        <v>4</v>
      </c>
      <c r="AV235" t="s">
        <v>4</v>
      </c>
      <c r="AW235" t="s">
        <v>332</v>
      </c>
      <c r="AX235">
        <v>3700</v>
      </c>
      <c r="AY235">
        <v>9200</v>
      </c>
      <c r="AZ235" t="s">
        <v>12</v>
      </c>
      <c r="BA235" t="s">
        <v>12</v>
      </c>
      <c r="BB235" t="s">
        <v>4</v>
      </c>
      <c r="BC235" t="s">
        <v>1240</v>
      </c>
      <c r="BD235" t="s">
        <v>10772</v>
      </c>
      <c r="BE235" t="s">
        <v>4</v>
      </c>
      <c r="BF235" t="s">
        <v>12</v>
      </c>
      <c r="BG235" t="s">
        <v>4</v>
      </c>
      <c r="BH235" t="s">
        <v>12</v>
      </c>
      <c r="BI235" t="s">
        <v>12</v>
      </c>
      <c r="BJ235" t="s">
        <v>597</v>
      </c>
      <c r="BK235" t="s">
        <v>4</v>
      </c>
      <c r="BL235">
        <v>1</v>
      </c>
      <c r="BM235" t="s">
        <v>12</v>
      </c>
      <c r="BN235">
        <v>12900</v>
      </c>
      <c r="BO235" t="s">
        <v>12</v>
      </c>
      <c r="BP235" t="s">
        <v>12</v>
      </c>
      <c r="BQ235" t="s">
        <v>12</v>
      </c>
      <c r="BR235" t="s">
        <v>4</v>
      </c>
      <c r="BS235" t="s">
        <v>4</v>
      </c>
      <c r="BT235" t="s">
        <v>4</v>
      </c>
      <c r="BU235" t="s">
        <v>12</v>
      </c>
      <c r="BV235" t="s">
        <v>4</v>
      </c>
      <c r="BW235" t="s">
        <v>3</v>
      </c>
      <c r="BX235" t="s">
        <v>4</v>
      </c>
      <c r="BY235" t="s">
        <v>12</v>
      </c>
      <c r="BZ235" t="s">
        <v>12</v>
      </c>
      <c r="CA235" t="s">
        <v>12</v>
      </c>
      <c r="CB235" t="s">
        <v>12</v>
      </c>
      <c r="CC235" t="s">
        <v>12</v>
      </c>
      <c r="CD235" t="str" cm="1">
        <f t="array" aca="1" ref="CD235" ca="1">eConcatenar(A235:CB235,"|")</f>
        <v>fbALJ50rdAzUp4vr|CAR2020-4063|3|IMPERIAL DE LUJO |TABASCO|CARDENAS|CARDENAS |2020-10-17|12900|X|X|200|1|x|X|x|X|X|X|X|X|X|X|X|x|X|x|GARCIA|DOMINGUEZ |ESMERALDA|SOLTERA |X|X|CALLE NARCISO MENDOZA NUMERO 92|NUEVO PROGRESO |X|9371296765|RITA DEL CARMEN PALMA JIMENEZ |BENEFICIARIO 2: CARMEN CERINO LOPEZ|x|RUTA 3 M|X|JUEVES|x|x|X|X|X|DOMICILIO |3700|9200|x|x|X|2021-9-16|2021-9-29|X|x|X|x|x|NUEVO PROGRESO |X|1|x|12900|x|x|x|X|X|X|x|X|CARDENAS|X|x|x|x|x</v>
      </c>
    </row>
    <row r="236" spans="1:82" x14ac:dyDescent="0.25">
      <c r="A236" t="s">
        <v>11207</v>
      </c>
      <c r="B236" t="s">
        <v>11208</v>
      </c>
      <c r="C236">
        <v>3</v>
      </c>
      <c r="D236" t="s">
        <v>413</v>
      </c>
      <c r="E236" t="s">
        <v>2</v>
      </c>
      <c r="F236" t="s">
        <v>3</v>
      </c>
      <c r="G236" t="s">
        <v>330</v>
      </c>
      <c r="H236" t="s">
        <v>1167</v>
      </c>
      <c r="I236">
        <v>14800</v>
      </c>
      <c r="J236" t="s">
        <v>4</v>
      </c>
      <c r="K236" t="s">
        <v>4</v>
      </c>
      <c r="L236">
        <v>100</v>
      </c>
      <c r="M236">
        <v>0</v>
      </c>
      <c r="N236" t="s">
        <v>12</v>
      </c>
      <c r="O236" t="s">
        <v>4</v>
      </c>
      <c r="P236" t="s">
        <v>12</v>
      </c>
      <c r="Q236" t="s">
        <v>4</v>
      </c>
      <c r="R236" t="s">
        <v>4</v>
      </c>
      <c r="S236" t="s">
        <v>4</v>
      </c>
      <c r="T236" t="s">
        <v>4</v>
      </c>
      <c r="U236" t="s">
        <v>4</v>
      </c>
      <c r="V236" t="s">
        <v>4</v>
      </c>
      <c r="W236" t="s">
        <v>4</v>
      </c>
      <c r="X236" t="s">
        <v>4</v>
      </c>
      <c r="Y236" t="s">
        <v>12</v>
      </c>
      <c r="Z236" t="s">
        <v>4</v>
      </c>
      <c r="AA236" t="s">
        <v>12</v>
      </c>
      <c r="AB236" t="s">
        <v>119</v>
      </c>
      <c r="AC236" t="s">
        <v>49</v>
      </c>
      <c r="AD236" t="s">
        <v>11209</v>
      </c>
      <c r="AE236" t="s">
        <v>214</v>
      </c>
      <c r="AF236" t="s">
        <v>4</v>
      </c>
      <c r="AG236" t="s">
        <v>4</v>
      </c>
      <c r="AH236" t="s">
        <v>11210</v>
      </c>
      <c r="AI236" t="s">
        <v>597</v>
      </c>
      <c r="AJ236" t="s">
        <v>4</v>
      </c>
      <c r="AK236">
        <v>9371700042</v>
      </c>
      <c r="AL236" t="s">
        <v>11211</v>
      </c>
      <c r="AM236" t="s">
        <v>11212</v>
      </c>
      <c r="AN236" t="s">
        <v>4</v>
      </c>
      <c r="AO236" t="s">
        <v>10599</v>
      </c>
      <c r="AP236" t="s">
        <v>4</v>
      </c>
      <c r="AQ236" t="s">
        <v>5252</v>
      </c>
      <c r="AR236" t="s">
        <v>12</v>
      </c>
      <c r="AS236" t="s">
        <v>12</v>
      </c>
      <c r="AT236" t="s">
        <v>4</v>
      </c>
      <c r="AU236" t="s">
        <v>4</v>
      </c>
      <c r="AV236" t="s">
        <v>4</v>
      </c>
      <c r="AW236" t="s">
        <v>332</v>
      </c>
      <c r="AX236">
        <v>4300</v>
      </c>
      <c r="AY236">
        <v>10500</v>
      </c>
      <c r="AZ236" t="s">
        <v>12</v>
      </c>
      <c r="BA236" t="s">
        <v>12</v>
      </c>
      <c r="BB236" t="s">
        <v>4</v>
      </c>
      <c r="BC236" t="s">
        <v>1229</v>
      </c>
      <c r="BD236" t="s">
        <v>5294</v>
      </c>
      <c r="BE236" t="s">
        <v>4</v>
      </c>
      <c r="BF236" t="s">
        <v>12</v>
      </c>
      <c r="BG236" t="s">
        <v>4</v>
      </c>
      <c r="BH236" t="s">
        <v>12</v>
      </c>
      <c r="BI236" t="s">
        <v>12</v>
      </c>
      <c r="BJ236" t="s">
        <v>597</v>
      </c>
      <c r="BK236" t="s">
        <v>4</v>
      </c>
      <c r="BL236">
        <v>1</v>
      </c>
      <c r="BM236" t="s">
        <v>12</v>
      </c>
      <c r="BN236">
        <v>14800</v>
      </c>
      <c r="BO236" t="s">
        <v>12</v>
      </c>
      <c r="BP236" t="s">
        <v>12</v>
      </c>
      <c r="BQ236" t="s">
        <v>12</v>
      </c>
      <c r="BR236" t="s">
        <v>4</v>
      </c>
      <c r="BS236" t="s">
        <v>4</v>
      </c>
      <c r="BT236" t="s">
        <v>4</v>
      </c>
      <c r="BU236" t="s">
        <v>12</v>
      </c>
      <c r="BV236" t="s">
        <v>4</v>
      </c>
      <c r="BW236" t="s">
        <v>3</v>
      </c>
      <c r="BX236" t="s">
        <v>4</v>
      </c>
      <c r="BY236" t="s">
        <v>12</v>
      </c>
      <c r="BZ236" t="s">
        <v>12</v>
      </c>
      <c r="CA236" t="s">
        <v>12</v>
      </c>
      <c r="CB236" t="s">
        <v>12</v>
      </c>
      <c r="CC236" t="s">
        <v>12</v>
      </c>
      <c r="CD236" t="str" cm="1">
        <f t="array" aca="1" ref="CD236" ca="1">eConcatenar(A236:CB236,"|")</f>
        <v>rJdagcuAsKUldH81|CAR2020-2018|3|MEMORIAL |TABASCO|CARDENAS|CARDENAS |2021-5-20|14800|X|X|100|0|x|X|x|X|X|X|X|X|X|X|X|x|X|x|PEREZ|SANCHEZ|JOSE MANUEL |CASADO |X|X|CALLE FRANCISCO MONTES DE OCA |NUEVO PROGRESO |X|9371700042|NORMA OLIVA MADRIGAL |BENEFICARIO 2: JESUS PEREZ SANCHEZ |X|RUTA 3 M|X|JUEVES|x|x|X|X|X|DOMICILIO |4300|10500|x|x|X|2021-9-2|2021-9-23|X|x|X|x|x|NUEVO PROGRESO |X|1|x|14800|x|x|x|X|X|X|x|X|CARDENAS|X|x|x|x|x</v>
      </c>
    </row>
    <row r="237" spans="1:82" x14ac:dyDescent="0.25">
      <c r="A237" t="s">
        <v>11213</v>
      </c>
      <c r="B237" t="s">
        <v>11214</v>
      </c>
      <c r="C237">
        <v>3</v>
      </c>
      <c r="D237" t="s">
        <v>413</v>
      </c>
      <c r="E237" t="s">
        <v>2</v>
      </c>
      <c r="F237" t="s">
        <v>3</v>
      </c>
      <c r="G237" t="s">
        <v>330</v>
      </c>
      <c r="H237" t="s">
        <v>1175</v>
      </c>
      <c r="I237">
        <v>14800</v>
      </c>
      <c r="J237" t="s">
        <v>4</v>
      </c>
      <c r="K237" t="s">
        <v>4</v>
      </c>
      <c r="L237">
        <v>200</v>
      </c>
      <c r="M237">
        <v>1</v>
      </c>
      <c r="N237" t="s">
        <v>12</v>
      </c>
      <c r="O237" t="s">
        <v>4</v>
      </c>
      <c r="P237" t="s">
        <v>12</v>
      </c>
      <c r="Q237" t="s">
        <v>4</v>
      </c>
      <c r="R237" t="s">
        <v>4</v>
      </c>
      <c r="S237" t="s">
        <v>4</v>
      </c>
      <c r="T237" t="s">
        <v>4</v>
      </c>
      <c r="U237" t="s">
        <v>4</v>
      </c>
      <c r="V237" t="s">
        <v>4</v>
      </c>
      <c r="W237" t="s">
        <v>4</v>
      </c>
      <c r="X237" t="s">
        <v>4</v>
      </c>
      <c r="Y237" t="s">
        <v>12</v>
      </c>
      <c r="Z237" t="s">
        <v>4</v>
      </c>
      <c r="AA237" t="s">
        <v>12</v>
      </c>
      <c r="AB237" t="s">
        <v>226</v>
      </c>
      <c r="AC237" t="s">
        <v>11215</v>
      </c>
      <c r="AD237" t="s">
        <v>11216</v>
      </c>
      <c r="AE237" t="s">
        <v>214</v>
      </c>
      <c r="AF237" t="s">
        <v>4</v>
      </c>
      <c r="AG237" t="s">
        <v>4</v>
      </c>
      <c r="AH237" t="s">
        <v>11217</v>
      </c>
      <c r="AI237" t="s">
        <v>10619</v>
      </c>
      <c r="AJ237" t="s">
        <v>4</v>
      </c>
      <c r="AK237">
        <v>9371375012</v>
      </c>
      <c r="AL237" t="s">
        <v>11218</v>
      </c>
      <c r="AM237" t="s">
        <v>11219</v>
      </c>
      <c r="AN237" t="s">
        <v>4</v>
      </c>
      <c r="AO237" t="s">
        <v>10599</v>
      </c>
      <c r="AP237" t="s">
        <v>4</v>
      </c>
      <c r="AQ237" t="s">
        <v>5252</v>
      </c>
      <c r="AR237" t="s">
        <v>12</v>
      </c>
      <c r="AS237" t="s">
        <v>12</v>
      </c>
      <c r="AT237" t="s">
        <v>4</v>
      </c>
      <c r="AU237" t="s">
        <v>4</v>
      </c>
      <c r="AV237" t="s">
        <v>4</v>
      </c>
      <c r="AW237" t="s">
        <v>332</v>
      </c>
      <c r="AX237">
        <v>5950</v>
      </c>
      <c r="AY237">
        <v>8850</v>
      </c>
      <c r="AZ237" t="s">
        <v>12</v>
      </c>
      <c r="BA237" t="s">
        <v>12</v>
      </c>
      <c r="BB237" t="s">
        <v>4</v>
      </c>
      <c r="BC237" t="s">
        <v>1193</v>
      </c>
      <c r="BD237" t="s">
        <v>5294</v>
      </c>
      <c r="BE237" t="s">
        <v>4</v>
      </c>
      <c r="BF237" t="s">
        <v>12</v>
      </c>
      <c r="BG237" t="s">
        <v>4</v>
      </c>
      <c r="BH237" t="s">
        <v>12</v>
      </c>
      <c r="BI237" t="s">
        <v>12</v>
      </c>
      <c r="BJ237" t="s">
        <v>10619</v>
      </c>
      <c r="BK237" t="s">
        <v>4</v>
      </c>
      <c r="BL237">
        <v>1</v>
      </c>
      <c r="BM237" t="s">
        <v>12</v>
      </c>
      <c r="BN237">
        <v>14800</v>
      </c>
      <c r="BO237" t="s">
        <v>12</v>
      </c>
      <c r="BP237" t="s">
        <v>12</v>
      </c>
      <c r="BQ237" t="s">
        <v>12</v>
      </c>
      <c r="BR237" t="s">
        <v>4</v>
      </c>
      <c r="BS237" t="s">
        <v>4</v>
      </c>
      <c r="BT237" t="s">
        <v>4</v>
      </c>
      <c r="BU237" t="s">
        <v>12</v>
      </c>
      <c r="BV237" t="s">
        <v>4</v>
      </c>
      <c r="BW237" t="s">
        <v>3</v>
      </c>
      <c r="BX237" t="s">
        <v>4</v>
      </c>
      <c r="BY237" t="s">
        <v>12</v>
      </c>
      <c r="BZ237" t="s">
        <v>12</v>
      </c>
      <c r="CA237" t="s">
        <v>12</v>
      </c>
      <c r="CB237" t="s">
        <v>12</v>
      </c>
      <c r="CC237" t="s">
        <v>12</v>
      </c>
      <c r="CD237" t="str" cm="1">
        <f t="array" aca="1" ref="CD237" ca="1">eConcatenar(A237:CB237,"|")</f>
        <v>TUhmI7ouhIjrAS63|CAR2021-2815|3|MEMORIAL |TABASCO|CARDENAS|CARDENAS |2021-6-22|14800|X|X|200|1|x|X|x|X|X|X|X|X|X|X|X|x|X|x|ALVAREZ|NARVAEZ|FLORENTINO |CASADO |X|X|CALLE PRIMERA DE SAN JUAN CERRADA |MELCHOR OCAMPO |X|9371375012|ERNESTINA JUAREZ TADEO|BENEFICIARIO 2: MARIA DOLORES ALVAREZ JUAREZ |X|RUTA 3 M|X|JUEVES|x|x|X|X|X|DOMICILIO |5950|8850|x|x|X|2021-9-8|2021-9-23|X|x|X|x|x|MELCHOR OCAMPO |X|1|x|14800|x|x|x|X|X|X|x|X|CARDENAS|X|x|x|x|x</v>
      </c>
    </row>
    <row r="238" spans="1:82" x14ac:dyDescent="0.25">
      <c r="A238" t="s">
        <v>11220</v>
      </c>
      <c r="B238" t="s">
        <v>11221</v>
      </c>
      <c r="C238">
        <v>3</v>
      </c>
      <c r="D238" t="s">
        <v>4988</v>
      </c>
      <c r="E238" t="s">
        <v>2</v>
      </c>
      <c r="F238" t="s">
        <v>3</v>
      </c>
      <c r="G238" t="s">
        <v>330</v>
      </c>
      <c r="H238" t="s">
        <v>15969</v>
      </c>
      <c r="I238">
        <v>12900</v>
      </c>
      <c r="J238" t="s">
        <v>4</v>
      </c>
      <c r="K238" t="s">
        <v>4</v>
      </c>
      <c r="L238">
        <v>100</v>
      </c>
      <c r="M238">
        <v>0</v>
      </c>
      <c r="N238" t="s">
        <v>12</v>
      </c>
      <c r="O238" t="s">
        <v>4</v>
      </c>
      <c r="P238" t="s">
        <v>12</v>
      </c>
      <c r="Q238" t="s">
        <v>4</v>
      </c>
      <c r="R238" t="s">
        <v>4</v>
      </c>
      <c r="S238" t="s">
        <v>4</v>
      </c>
      <c r="T238" t="s">
        <v>4</v>
      </c>
      <c r="U238" t="s">
        <v>4</v>
      </c>
      <c r="V238" t="s">
        <v>4</v>
      </c>
      <c r="W238" t="s">
        <v>4</v>
      </c>
      <c r="X238" t="s">
        <v>4</v>
      </c>
      <c r="Y238" t="s">
        <v>12</v>
      </c>
      <c r="Z238" t="s">
        <v>4</v>
      </c>
      <c r="AA238" t="s">
        <v>12</v>
      </c>
      <c r="AB238" t="s">
        <v>484</v>
      </c>
      <c r="AC238" t="s">
        <v>119</v>
      </c>
      <c r="AD238" t="s">
        <v>11222</v>
      </c>
      <c r="AE238" t="s">
        <v>479</v>
      </c>
      <c r="AF238" t="s">
        <v>4</v>
      </c>
      <c r="AG238" t="s">
        <v>4</v>
      </c>
      <c r="AH238" t="s">
        <v>11223</v>
      </c>
      <c r="AI238" t="s">
        <v>11224</v>
      </c>
      <c r="AJ238" t="s">
        <v>4</v>
      </c>
      <c r="AK238">
        <v>9371653114</v>
      </c>
      <c r="AL238" t="s">
        <v>11225</v>
      </c>
      <c r="AM238" t="s">
        <v>11226</v>
      </c>
      <c r="AN238" t="s">
        <v>4</v>
      </c>
      <c r="AO238" t="s">
        <v>10599</v>
      </c>
      <c r="AP238" t="s">
        <v>4</v>
      </c>
      <c r="AQ238" t="s">
        <v>5252</v>
      </c>
      <c r="AR238" t="s">
        <v>12</v>
      </c>
      <c r="AS238" t="s">
        <v>12</v>
      </c>
      <c r="AT238" t="s">
        <v>4</v>
      </c>
      <c r="AU238" t="s">
        <v>4</v>
      </c>
      <c r="AV238" t="s">
        <v>4</v>
      </c>
      <c r="AW238" t="s">
        <v>332</v>
      </c>
      <c r="AX238">
        <v>2800</v>
      </c>
      <c r="AY238">
        <v>10100</v>
      </c>
      <c r="AZ238" t="s">
        <v>12</v>
      </c>
      <c r="BA238" t="s">
        <v>12</v>
      </c>
      <c r="BB238" t="s">
        <v>4</v>
      </c>
      <c r="BC238" t="s">
        <v>1229</v>
      </c>
      <c r="BD238" t="s">
        <v>5294</v>
      </c>
      <c r="BE238" t="s">
        <v>4</v>
      </c>
      <c r="BF238" t="s">
        <v>12</v>
      </c>
      <c r="BG238" t="s">
        <v>4</v>
      </c>
      <c r="BH238" t="s">
        <v>12</v>
      </c>
      <c r="BI238" t="s">
        <v>12</v>
      </c>
      <c r="BJ238" t="s">
        <v>720</v>
      </c>
      <c r="BK238" t="s">
        <v>4</v>
      </c>
      <c r="BL238">
        <v>1</v>
      </c>
      <c r="BM238" t="s">
        <v>12</v>
      </c>
      <c r="BN238">
        <v>12900</v>
      </c>
      <c r="BO238" t="s">
        <v>12</v>
      </c>
      <c r="BP238" t="s">
        <v>12</v>
      </c>
      <c r="BQ238" t="s">
        <v>12</v>
      </c>
      <c r="BR238" t="s">
        <v>4</v>
      </c>
      <c r="BS238" t="s">
        <v>4</v>
      </c>
      <c r="BT238" t="s">
        <v>4</v>
      </c>
      <c r="BU238" t="s">
        <v>12</v>
      </c>
      <c r="BV238" t="s">
        <v>4</v>
      </c>
      <c r="BW238" t="s">
        <v>3</v>
      </c>
      <c r="BX238" t="s">
        <v>4</v>
      </c>
      <c r="BY238" t="s">
        <v>12</v>
      </c>
      <c r="BZ238" t="s">
        <v>12</v>
      </c>
      <c r="CA238" t="s">
        <v>12</v>
      </c>
      <c r="CB238" t="s">
        <v>12</v>
      </c>
      <c r="CC238" t="s">
        <v>12</v>
      </c>
      <c r="CD238" t="str" cm="1">
        <f t="array" aca="1" ref="CD238" ca="1">eConcatenar(A238:CB238,"|")</f>
        <v>MFASr9DlcnJno2GJ|CAR2020-4835|3|IMPERIAL DE LUJO |TABASCO|CARDENAS|CARDENAS |2020-9-25|12900|X|X|100|0|x|X|x|X|X|X|X|X|X|X|X|x|X|x|RAMOS |PEREZ|CELSO |UNION LIBRE |X|X|CALLE JOSEFA ORTIZ DE DOMIGUEZ |AGUASOL |X|9371653114|CARMITA LOPEZ RUEDA |BENEFICIARIO 2: LAZARO RAMOS PEREZ|X|RUTA 3 M|X|JUEVES|x|x|X|X|X|DOMICILIO |2800|10100|x|x|X|2021-9-2|2021-9-23|X|x|X|x|x|AGUASOL|X|1|x|12900|x|x|x|X|X|X|x|X|CARDENAS|X|x|x|x|x</v>
      </c>
    </row>
    <row r="239" spans="1:82" x14ac:dyDescent="0.25">
      <c r="A239" t="s">
        <v>11227</v>
      </c>
      <c r="B239" t="s">
        <v>11228</v>
      </c>
      <c r="C239">
        <v>3</v>
      </c>
      <c r="D239" t="s">
        <v>463</v>
      </c>
      <c r="E239" t="s">
        <v>2</v>
      </c>
      <c r="F239" t="s">
        <v>3</v>
      </c>
      <c r="G239" t="s">
        <v>330</v>
      </c>
      <c r="H239" t="s">
        <v>15970</v>
      </c>
      <c r="I239">
        <v>12900</v>
      </c>
      <c r="J239" t="s">
        <v>4</v>
      </c>
      <c r="K239" t="s">
        <v>4</v>
      </c>
      <c r="L239">
        <v>200</v>
      </c>
      <c r="M239">
        <v>1</v>
      </c>
      <c r="N239" t="s">
        <v>12</v>
      </c>
      <c r="O239" t="s">
        <v>4</v>
      </c>
      <c r="P239" t="s">
        <v>12</v>
      </c>
      <c r="Q239" t="s">
        <v>4</v>
      </c>
      <c r="R239" t="s">
        <v>4</v>
      </c>
      <c r="S239" t="s">
        <v>4</v>
      </c>
      <c r="T239" t="s">
        <v>4</v>
      </c>
      <c r="U239" t="s">
        <v>4</v>
      </c>
      <c r="V239" t="s">
        <v>4</v>
      </c>
      <c r="W239" t="s">
        <v>4</v>
      </c>
      <c r="X239" t="s">
        <v>4</v>
      </c>
      <c r="Y239" t="s">
        <v>12</v>
      </c>
      <c r="Z239" t="s">
        <v>4</v>
      </c>
      <c r="AA239" t="s">
        <v>12</v>
      </c>
      <c r="AB239" t="s">
        <v>205</v>
      </c>
      <c r="AC239" t="s">
        <v>359</v>
      </c>
      <c r="AD239" t="s">
        <v>11229</v>
      </c>
      <c r="AE239" t="s">
        <v>214</v>
      </c>
      <c r="AF239" t="s">
        <v>4</v>
      </c>
      <c r="AG239" t="s">
        <v>4</v>
      </c>
      <c r="AH239" t="s">
        <v>2951</v>
      </c>
      <c r="AI239" t="s">
        <v>2951</v>
      </c>
      <c r="AJ239" t="s">
        <v>4</v>
      </c>
      <c r="AK239">
        <v>9371716541</v>
      </c>
      <c r="AL239" t="s">
        <v>11230</v>
      </c>
      <c r="AM239" t="s">
        <v>11231</v>
      </c>
      <c r="AN239" t="s">
        <v>4</v>
      </c>
      <c r="AO239" t="s">
        <v>10599</v>
      </c>
      <c r="AP239" t="s">
        <v>4</v>
      </c>
      <c r="AQ239" t="s">
        <v>710</v>
      </c>
      <c r="AR239" t="s">
        <v>12</v>
      </c>
      <c r="AS239" t="s">
        <v>12</v>
      </c>
      <c r="AT239" t="s">
        <v>4</v>
      </c>
      <c r="AU239" t="s">
        <v>4</v>
      </c>
      <c r="AV239" t="s">
        <v>4</v>
      </c>
      <c r="AW239" t="s">
        <v>332</v>
      </c>
      <c r="AX239">
        <v>11900</v>
      </c>
      <c r="AY239">
        <v>1000</v>
      </c>
      <c r="AZ239" t="s">
        <v>12</v>
      </c>
      <c r="BA239" t="s">
        <v>12</v>
      </c>
      <c r="BB239" t="s">
        <v>4</v>
      </c>
      <c r="BC239" t="s">
        <v>1227</v>
      </c>
      <c r="BD239" t="s">
        <v>1238</v>
      </c>
      <c r="BE239" t="s">
        <v>4</v>
      </c>
      <c r="BF239" t="s">
        <v>12</v>
      </c>
      <c r="BG239" t="s">
        <v>4</v>
      </c>
      <c r="BH239" t="s">
        <v>12</v>
      </c>
      <c r="BI239" t="s">
        <v>12</v>
      </c>
      <c r="BJ239" t="s">
        <v>5039</v>
      </c>
      <c r="BK239" t="s">
        <v>4</v>
      </c>
      <c r="BL239">
        <v>1</v>
      </c>
      <c r="BM239" t="s">
        <v>12</v>
      </c>
      <c r="BN239">
        <v>12900</v>
      </c>
      <c r="BO239" t="s">
        <v>12</v>
      </c>
      <c r="BP239" t="s">
        <v>12</v>
      </c>
      <c r="BQ239" t="s">
        <v>12</v>
      </c>
      <c r="BR239" t="s">
        <v>4</v>
      </c>
      <c r="BS239" t="s">
        <v>4</v>
      </c>
      <c r="BT239" t="s">
        <v>4</v>
      </c>
      <c r="BU239" t="s">
        <v>12</v>
      </c>
      <c r="BV239" t="s">
        <v>4</v>
      </c>
      <c r="BW239" t="s">
        <v>3</v>
      </c>
      <c r="BX239" t="s">
        <v>4</v>
      </c>
      <c r="BY239" t="s">
        <v>12</v>
      </c>
      <c r="BZ239" t="s">
        <v>12</v>
      </c>
      <c r="CA239" t="s">
        <v>12</v>
      </c>
      <c r="CB239" t="s">
        <v>12</v>
      </c>
      <c r="CC239" t="s">
        <v>12</v>
      </c>
      <c r="CD239" t="str" cm="1">
        <f t="array" aca="1" ref="CD239" ca="1">eConcatenar(A239:CB239,"|")</f>
        <v>BBtdKAvlhRvsPfEw|CAR2019-0274|3|ECONOLINE |TABASCO|CARDENAS|CARDENAS |2019-2-06|12900|X|X|200|1|x|X|x|X|X|X|X|X|X|X|X|x|X|x|OLAN|CASTILLO|JOSE DEL CARMEN |CASADO |X|X|MIGUEL HIDALGO PRIMERA SECCION |MIGUEL HIDALGO PRIMERA SECCION |X|9371716541|ETANISLADA VALENCIA OVANDO |BENEFICIARIO 2: WILBER OLAN VALENCIA |X|RUTA 3 M|X|MIERCOLES|x|x|X|X|X|DOMICILIO |11900|1000|x|x|X|2021-9-1|2021-9-22|X|x|X|x|x|MIGUEL HIDALGO PRIMERA SECCION|X|1|x|12900|x|x|x|X|X|X|x|X|CARDENAS|X|x|x|x|x</v>
      </c>
    </row>
    <row r="240" spans="1:82" x14ac:dyDescent="0.25">
      <c r="A240" t="s">
        <v>11232</v>
      </c>
      <c r="B240" t="s">
        <v>11233</v>
      </c>
      <c r="C240">
        <v>3</v>
      </c>
      <c r="D240" t="s">
        <v>4988</v>
      </c>
      <c r="E240" t="s">
        <v>2</v>
      </c>
      <c r="F240" t="s">
        <v>3</v>
      </c>
      <c r="G240" t="s">
        <v>330</v>
      </c>
      <c r="H240" t="s">
        <v>15893</v>
      </c>
      <c r="I240">
        <v>12900</v>
      </c>
      <c r="J240" t="s">
        <v>4</v>
      </c>
      <c r="K240" t="s">
        <v>4</v>
      </c>
      <c r="L240">
        <v>100</v>
      </c>
      <c r="M240">
        <v>0</v>
      </c>
      <c r="N240" t="s">
        <v>12</v>
      </c>
      <c r="O240" t="s">
        <v>4</v>
      </c>
      <c r="P240" t="s">
        <v>12</v>
      </c>
      <c r="Q240" t="s">
        <v>4</v>
      </c>
      <c r="R240" t="s">
        <v>4</v>
      </c>
      <c r="S240" t="s">
        <v>4</v>
      </c>
      <c r="T240" t="s">
        <v>4</v>
      </c>
      <c r="U240" t="s">
        <v>4</v>
      </c>
      <c r="V240" t="s">
        <v>4</v>
      </c>
      <c r="W240" t="s">
        <v>4</v>
      </c>
      <c r="X240" t="s">
        <v>4</v>
      </c>
      <c r="Y240" t="s">
        <v>12</v>
      </c>
      <c r="Z240" t="s">
        <v>4</v>
      </c>
      <c r="AA240" t="s">
        <v>12</v>
      </c>
      <c r="AB240" t="s">
        <v>11234</v>
      </c>
      <c r="AC240" t="s">
        <v>4884</v>
      </c>
      <c r="AD240" t="s">
        <v>88</v>
      </c>
      <c r="AE240" t="s">
        <v>479</v>
      </c>
      <c r="AF240" t="s">
        <v>4</v>
      </c>
      <c r="AG240" t="s">
        <v>4</v>
      </c>
      <c r="AH240" t="s">
        <v>10814</v>
      </c>
      <c r="AI240" t="s">
        <v>10814</v>
      </c>
      <c r="AJ240" t="s">
        <v>4</v>
      </c>
      <c r="AK240">
        <v>9371637706</v>
      </c>
      <c r="AL240" t="s">
        <v>11235</v>
      </c>
      <c r="AM240" t="s">
        <v>11236</v>
      </c>
      <c r="AN240" t="s">
        <v>4</v>
      </c>
      <c r="AO240" t="s">
        <v>10599</v>
      </c>
      <c r="AP240" t="s">
        <v>4</v>
      </c>
      <c r="AQ240" t="s">
        <v>710</v>
      </c>
      <c r="AR240" t="s">
        <v>12</v>
      </c>
      <c r="AS240" t="s">
        <v>12</v>
      </c>
      <c r="AT240" t="s">
        <v>4</v>
      </c>
      <c r="AU240" t="s">
        <v>4</v>
      </c>
      <c r="AV240" t="s">
        <v>4</v>
      </c>
      <c r="AW240" t="s">
        <v>332</v>
      </c>
      <c r="AX240">
        <v>3600</v>
      </c>
      <c r="AY240">
        <v>9300</v>
      </c>
      <c r="AZ240" t="s">
        <v>12</v>
      </c>
      <c r="BA240" t="s">
        <v>12</v>
      </c>
      <c r="BB240" t="s">
        <v>4</v>
      </c>
      <c r="BC240" t="s">
        <v>1227</v>
      </c>
      <c r="BD240" t="s">
        <v>1238</v>
      </c>
      <c r="BE240" t="s">
        <v>4</v>
      </c>
      <c r="BF240" t="s">
        <v>12</v>
      </c>
      <c r="BG240" t="s">
        <v>4</v>
      </c>
      <c r="BH240" t="s">
        <v>12</v>
      </c>
      <c r="BI240" t="s">
        <v>12</v>
      </c>
      <c r="BJ240" t="s">
        <v>10814</v>
      </c>
      <c r="BK240" t="s">
        <v>4</v>
      </c>
      <c r="BL240">
        <v>1</v>
      </c>
      <c r="BM240" t="s">
        <v>12</v>
      </c>
      <c r="BN240">
        <v>12900</v>
      </c>
      <c r="BO240" t="s">
        <v>12</v>
      </c>
      <c r="BP240" t="s">
        <v>12</v>
      </c>
      <c r="BQ240" t="s">
        <v>12</v>
      </c>
      <c r="BR240" t="s">
        <v>4</v>
      </c>
      <c r="BS240" t="s">
        <v>4</v>
      </c>
      <c r="BT240" t="s">
        <v>4</v>
      </c>
      <c r="BU240" t="s">
        <v>12</v>
      </c>
      <c r="BV240" t="s">
        <v>4</v>
      </c>
      <c r="BW240" t="s">
        <v>3</v>
      </c>
      <c r="BX240" t="s">
        <v>4</v>
      </c>
      <c r="BY240" t="s">
        <v>12</v>
      </c>
      <c r="BZ240" t="s">
        <v>12</v>
      </c>
      <c r="CA240" t="s">
        <v>12</v>
      </c>
      <c r="CB240" t="s">
        <v>12</v>
      </c>
      <c r="CC240" t="s">
        <v>12</v>
      </c>
      <c r="CD240" t="str" cm="1">
        <f t="array" aca="1" ref="CD240" ca="1">eConcatenar(A240:CB240,"|")</f>
        <v>8XmjLhyQYYui2LeK|CAR2020-4284|3|IMPERIAL DE LUJO |TABASCO|CARDENAS|CARDENAS |2020-10-24|12900|X|X|100|0|x|X|x|X|X|X|X|X|X|X|X|x|X|x|GUTIERREZ |DE LA CRUZ |GUADALUPE|UNION LIBRE |X|X|RIO SECO SEGUNDA SECCION |RIO SECO SEGUNDA SECCION |X|9371637706|EDGAR ALFONSO GUTIERREZ DE LA CRUZ |BENEFICIARIO 2: DEYSI GUTIERREZ DE LA CRUZ |X|RUTA 3 M|X|MIERCOLES|x|x|X|X|X|DOMICILIO |3600|9300|x|x|X|2021-9-1|2021-9-22|X|x|X|x|x|RIO SECO SEGUNDA SECCION |X|1|x|12900|x|x|x|X|X|X|x|X|CARDENAS|X|x|x|x|x</v>
      </c>
    </row>
    <row r="241" spans="1:82" x14ac:dyDescent="0.25">
      <c r="A241" t="s">
        <v>11237</v>
      </c>
      <c r="B241" t="s">
        <v>11238</v>
      </c>
      <c r="C241">
        <v>3</v>
      </c>
      <c r="D241" t="s">
        <v>463</v>
      </c>
      <c r="E241" t="s">
        <v>2</v>
      </c>
      <c r="F241" t="s">
        <v>3</v>
      </c>
      <c r="G241" t="s">
        <v>330</v>
      </c>
      <c r="H241" t="s">
        <v>15939</v>
      </c>
      <c r="I241">
        <v>12900</v>
      </c>
      <c r="J241" t="s">
        <v>4</v>
      </c>
      <c r="K241" t="s">
        <v>4</v>
      </c>
      <c r="L241">
        <v>100</v>
      </c>
      <c r="M241">
        <v>0</v>
      </c>
      <c r="N241" t="s">
        <v>12</v>
      </c>
      <c r="O241" t="s">
        <v>4</v>
      </c>
      <c r="P241" t="s">
        <v>12</v>
      </c>
      <c r="Q241" t="s">
        <v>4</v>
      </c>
      <c r="R241" t="s">
        <v>4</v>
      </c>
      <c r="S241" t="s">
        <v>4</v>
      </c>
      <c r="T241" t="s">
        <v>4</v>
      </c>
      <c r="U241" t="s">
        <v>4</v>
      </c>
      <c r="V241" t="s">
        <v>4</v>
      </c>
      <c r="W241" t="s">
        <v>4</v>
      </c>
      <c r="X241" t="s">
        <v>4</v>
      </c>
      <c r="Y241" t="s">
        <v>12</v>
      </c>
      <c r="Z241" t="s">
        <v>4</v>
      </c>
      <c r="AA241" t="s">
        <v>12</v>
      </c>
      <c r="AB241" t="s">
        <v>11239</v>
      </c>
      <c r="AC241" t="s">
        <v>10028</v>
      </c>
      <c r="AD241" t="s">
        <v>11240</v>
      </c>
      <c r="AE241" t="s">
        <v>4961</v>
      </c>
      <c r="AF241" t="s">
        <v>4</v>
      </c>
      <c r="AG241" t="s">
        <v>4</v>
      </c>
      <c r="AH241" t="s">
        <v>11241</v>
      </c>
      <c r="AI241" t="s">
        <v>11242</v>
      </c>
      <c r="AJ241" t="s">
        <v>4</v>
      </c>
      <c r="AK241">
        <v>9984891572</v>
      </c>
      <c r="AL241" t="s">
        <v>11243</v>
      </c>
      <c r="AM241" t="s">
        <v>11244</v>
      </c>
      <c r="AN241" t="s">
        <v>12</v>
      </c>
      <c r="AO241" t="s">
        <v>10599</v>
      </c>
      <c r="AP241" t="s">
        <v>4</v>
      </c>
      <c r="AQ241" t="s">
        <v>5252</v>
      </c>
      <c r="AR241" t="s">
        <v>12</v>
      </c>
      <c r="AS241" t="s">
        <v>12</v>
      </c>
      <c r="AT241" t="s">
        <v>4</v>
      </c>
      <c r="AU241" t="s">
        <v>4</v>
      </c>
      <c r="AV241" t="s">
        <v>4</v>
      </c>
      <c r="AW241" t="s">
        <v>332</v>
      </c>
      <c r="AX241">
        <v>3700</v>
      </c>
      <c r="AY241">
        <v>9200</v>
      </c>
      <c r="AZ241" t="s">
        <v>12</v>
      </c>
      <c r="BA241" t="s">
        <v>12</v>
      </c>
      <c r="BB241" t="s">
        <v>4</v>
      </c>
      <c r="BC241" t="s">
        <v>1229</v>
      </c>
      <c r="BD241" t="s">
        <v>5294</v>
      </c>
      <c r="BE241" t="s">
        <v>4</v>
      </c>
      <c r="BF241" t="s">
        <v>12</v>
      </c>
      <c r="BG241" t="s">
        <v>4</v>
      </c>
      <c r="BH241" t="s">
        <v>12</v>
      </c>
      <c r="BI241" t="s">
        <v>12</v>
      </c>
      <c r="BJ241" t="s">
        <v>11242</v>
      </c>
      <c r="BK241" t="s">
        <v>4</v>
      </c>
      <c r="BL241">
        <v>1</v>
      </c>
      <c r="BM241" t="s">
        <v>12</v>
      </c>
      <c r="BN241">
        <v>12900</v>
      </c>
      <c r="BO241" t="s">
        <v>12</v>
      </c>
      <c r="BP241" t="s">
        <v>12</v>
      </c>
      <c r="BQ241" t="s">
        <v>12</v>
      </c>
      <c r="BR241" t="s">
        <v>4</v>
      </c>
      <c r="BS241" t="s">
        <v>4</v>
      </c>
      <c r="BT241" t="s">
        <v>4</v>
      </c>
      <c r="BU241" t="s">
        <v>12</v>
      </c>
      <c r="BV241" t="s">
        <v>4</v>
      </c>
      <c r="BW241" t="s">
        <v>3</v>
      </c>
      <c r="BX241" t="s">
        <v>4</v>
      </c>
      <c r="BY241" t="s">
        <v>12</v>
      </c>
      <c r="BZ241" t="s">
        <v>12</v>
      </c>
      <c r="CA241" t="s">
        <v>12</v>
      </c>
      <c r="CB241" t="s">
        <v>12</v>
      </c>
      <c r="CC241" t="s">
        <v>12</v>
      </c>
      <c r="CD241" t="str" cm="1">
        <f t="array" aca="1" ref="CD241" ca="1">eConcatenar(A241:CB241,"|")</f>
        <v>Ob7Wzc1qNiMF42kW|CAR2020-2430|3|ECONOLINE |TABASCO|CARDENAS|CARDENAS |2020-8-13|12900|X|X|100|0|x|X|x|X|X|X|X|X|X|X|X|x|X|x|CARRASCO |ALVARADO |CECILIA |SOLTERA |X|X|CANAHUA SIN NUMERO |CAÑALES EGUNDA ETAPA |X|9984891572|SHEYLA YUNEIKE CARRASCO ALVARADO |BENEFICIARIO 2: MARIA DEL ROSARIO CUEVAS ALVARADO |x|RUTA 3 M|X|JUEVES|x|x|X|X|X|DOMICILIO |3700|9200|x|x|X|2021-9-2|2021-9-23|X|x|X|x|x|CAÑALES EGUNDA ETAPA |X|1|x|12900|x|x|x|X|X|X|x|X|CARDENAS|X|x|x|x|x</v>
      </c>
    </row>
    <row r="242" spans="1:82" x14ac:dyDescent="0.25">
      <c r="A242" t="s">
        <v>11245</v>
      </c>
      <c r="B242" t="s">
        <v>11246</v>
      </c>
      <c r="C242">
        <v>3</v>
      </c>
      <c r="D242" t="s">
        <v>463</v>
      </c>
      <c r="E242" t="s">
        <v>396</v>
      </c>
      <c r="F242" t="s">
        <v>3</v>
      </c>
      <c r="G242" t="s">
        <v>330</v>
      </c>
      <c r="H242" t="s">
        <v>15940</v>
      </c>
      <c r="I242">
        <v>12900</v>
      </c>
      <c r="J242" t="s">
        <v>4</v>
      </c>
      <c r="K242" t="s">
        <v>4</v>
      </c>
      <c r="L242">
        <v>200</v>
      </c>
      <c r="M242">
        <v>1</v>
      </c>
      <c r="N242" t="s">
        <v>12</v>
      </c>
      <c r="O242" t="s">
        <v>4</v>
      </c>
      <c r="P242" t="s">
        <v>12</v>
      </c>
      <c r="Q242" t="s">
        <v>4</v>
      </c>
      <c r="R242" t="s">
        <v>4</v>
      </c>
      <c r="S242" t="s">
        <v>4</v>
      </c>
      <c r="T242" t="s">
        <v>4</v>
      </c>
      <c r="U242" t="s">
        <v>4</v>
      </c>
      <c r="V242" t="s">
        <v>4</v>
      </c>
      <c r="W242" t="s">
        <v>4</v>
      </c>
      <c r="X242" t="s">
        <v>4</v>
      </c>
      <c r="Y242" t="s">
        <v>12</v>
      </c>
      <c r="Z242" t="s">
        <v>4</v>
      </c>
      <c r="AA242" t="s">
        <v>12</v>
      </c>
      <c r="AB242" t="s">
        <v>102</v>
      </c>
      <c r="AC242" t="s">
        <v>11247</v>
      </c>
      <c r="AD242" t="s">
        <v>674</v>
      </c>
      <c r="AE242" t="s">
        <v>214</v>
      </c>
      <c r="AF242" s="1" t="s">
        <v>4</v>
      </c>
      <c r="AG242" t="s">
        <v>4</v>
      </c>
      <c r="AH242" t="s">
        <v>11248</v>
      </c>
      <c r="AI242" t="s">
        <v>160</v>
      </c>
      <c r="AJ242" t="s">
        <v>11249</v>
      </c>
      <c r="AK242">
        <v>9372031022</v>
      </c>
      <c r="AL242" t="s">
        <v>11250</v>
      </c>
      <c r="AM242" t="s">
        <v>11251</v>
      </c>
      <c r="AN242" t="s">
        <v>12</v>
      </c>
      <c r="AO242" t="s">
        <v>10599</v>
      </c>
      <c r="AP242" t="s">
        <v>4</v>
      </c>
      <c r="AQ242" t="s">
        <v>5252</v>
      </c>
      <c r="AR242" t="s">
        <v>12</v>
      </c>
      <c r="AS242" t="s">
        <v>12</v>
      </c>
      <c r="AT242" t="s">
        <v>4</v>
      </c>
      <c r="AU242" t="s">
        <v>4</v>
      </c>
      <c r="AV242" t="s">
        <v>4</v>
      </c>
      <c r="AW242" t="s">
        <v>332</v>
      </c>
      <c r="AX242">
        <v>3550</v>
      </c>
      <c r="AY242">
        <v>9350</v>
      </c>
      <c r="AZ242" t="s">
        <v>12</v>
      </c>
      <c r="BA242" t="s">
        <v>12</v>
      </c>
      <c r="BB242" t="s">
        <v>11252</v>
      </c>
      <c r="BC242" t="s">
        <v>4822</v>
      </c>
      <c r="BD242" t="s">
        <v>1234</v>
      </c>
      <c r="BE242" s="1" t="s">
        <v>4</v>
      </c>
      <c r="BF242" t="s">
        <v>12</v>
      </c>
      <c r="BG242" t="s">
        <v>4</v>
      </c>
      <c r="BH242" t="s">
        <v>12</v>
      </c>
      <c r="BI242" t="s">
        <v>12</v>
      </c>
      <c r="BJ242" t="s">
        <v>161</v>
      </c>
      <c r="BK242" t="s">
        <v>4</v>
      </c>
      <c r="BL242">
        <v>0</v>
      </c>
      <c r="BM242" s="2" t="s">
        <v>12</v>
      </c>
      <c r="BN242">
        <v>12900</v>
      </c>
      <c r="BO242" t="s">
        <v>12</v>
      </c>
      <c r="BP242" t="s">
        <v>12</v>
      </c>
      <c r="BQ242" t="s">
        <v>12</v>
      </c>
      <c r="BR242" t="s">
        <v>4</v>
      </c>
      <c r="BS242" t="s">
        <v>4</v>
      </c>
      <c r="BT242" t="s">
        <v>4</v>
      </c>
      <c r="BU242" t="s">
        <v>12</v>
      </c>
      <c r="BV242" t="s">
        <v>4</v>
      </c>
      <c r="BW242" t="s">
        <v>3</v>
      </c>
      <c r="BX242" t="s">
        <v>4</v>
      </c>
      <c r="BY242" t="s">
        <v>12</v>
      </c>
      <c r="BZ242" t="s">
        <v>12</v>
      </c>
      <c r="CA242" t="s">
        <v>12</v>
      </c>
      <c r="CB242" t="s">
        <v>12</v>
      </c>
      <c r="CC242" t="s">
        <v>12</v>
      </c>
      <c r="CD242" t="str" cm="1">
        <f t="array" aca="1" ref="CD242" ca="1">eConcatenar(A242:CB242,"|")</f>
        <v>FA2T5q8NGg1wQtNg|CAR2020-2405|3|ECONOLINE |TABASCO |CARDENAS|CARDENAS |2020-8-12|12900|X|X|200|1|x|X|x|X|X|X|X|X|X|X|X|x|X|x|GOMEZ|BOLAINA |ALEJANDRO |CASADO |X|X|CALLE NUMERO 05 ITCOATL NUMERO 98|AMPLIACION CAÑALES SEGUNDA ETAPA|CALLE NUMERO 5 |9372031022|LIDIA GOMEZ CHABLE |BENEFICIARIO 2: MARICELA VAZQUEZ GOMEZ |x|RUTA 3 M|X|JUEVES|x|x|X|X|X|DOMICILIO |3550|9350|x|x|RETRASO 13 |2021-8-25|2021-9-30|X|x|X|x|x|AMPLIACION CAÑALES SEGUNDA ETAPA |X|0|x|12900|x|x|x|X|X|X|x|X|CARDENAS|X|x|x|x|x</v>
      </c>
    </row>
    <row r="243" spans="1:82" x14ac:dyDescent="0.25">
      <c r="A243" t="s">
        <v>11253</v>
      </c>
      <c r="B243" t="s">
        <v>11254</v>
      </c>
      <c r="C243">
        <v>3</v>
      </c>
      <c r="D243" t="s">
        <v>4988</v>
      </c>
      <c r="E243" t="s">
        <v>396</v>
      </c>
      <c r="F243" t="s">
        <v>3</v>
      </c>
      <c r="G243" t="s">
        <v>330</v>
      </c>
      <c r="H243" t="s">
        <v>15901</v>
      </c>
      <c r="I243">
        <v>12900</v>
      </c>
      <c r="J243" t="s">
        <v>4</v>
      </c>
      <c r="K243" t="s">
        <v>4</v>
      </c>
      <c r="L243">
        <v>200</v>
      </c>
      <c r="M243">
        <v>1</v>
      </c>
      <c r="N243" t="s">
        <v>12</v>
      </c>
      <c r="O243" t="s">
        <v>4</v>
      </c>
      <c r="P243" t="s">
        <v>12</v>
      </c>
      <c r="Q243" t="s">
        <v>4</v>
      </c>
      <c r="R243" t="s">
        <v>4</v>
      </c>
      <c r="S243" t="s">
        <v>4</v>
      </c>
      <c r="T243" t="s">
        <v>4</v>
      </c>
      <c r="U243" t="s">
        <v>4</v>
      </c>
      <c r="V243" t="s">
        <v>4</v>
      </c>
      <c r="W243" t="s">
        <v>4</v>
      </c>
      <c r="X243" t="s">
        <v>4</v>
      </c>
      <c r="Y243" t="s">
        <v>12</v>
      </c>
      <c r="Z243" t="s">
        <v>4</v>
      </c>
      <c r="AA243" t="s">
        <v>12</v>
      </c>
      <c r="AB243" t="s">
        <v>11255</v>
      </c>
      <c r="AC243" t="s">
        <v>732</v>
      </c>
      <c r="AD243" t="s">
        <v>5006</v>
      </c>
      <c r="AE243" t="s">
        <v>214</v>
      </c>
      <c r="AF243" t="s">
        <v>4</v>
      </c>
      <c r="AG243" t="s">
        <v>4</v>
      </c>
      <c r="AH243" t="s">
        <v>11256</v>
      </c>
      <c r="AI243" t="s">
        <v>11257</v>
      </c>
      <c r="AJ243" t="s">
        <v>11258</v>
      </c>
      <c r="AK243">
        <v>9373690395</v>
      </c>
      <c r="AL243" t="s">
        <v>11259</v>
      </c>
      <c r="AM243" t="s">
        <v>11260</v>
      </c>
      <c r="AN243" t="s">
        <v>12</v>
      </c>
      <c r="AO243" t="s">
        <v>10599</v>
      </c>
      <c r="AP243" t="s">
        <v>4</v>
      </c>
      <c r="AQ243" t="s">
        <v>5154</v>
      </c>
      <c r="AR243" t="s">
        <v>12</v>
      </c>
      <c r="AS243" t="s">
        <v>12</v>
      </c>
      <c r="AT243" t="s">
        <v>4</v>
      </c>
      <c r="AU243" t="s">
        <v>4</v>
      </c>
      <c r="AV243" t="s">
        <v>4</v>
      </c>
      <c r="AW243" t="s">
        <v>332</v>
      </c>
      <c r="AX243">
        <v>4600</v>
      </c>
      <c r="AY243">
        <v>8300</v>
      </c>
      <c r="AZ243" t="s">
        <v>12</v>
      </c>
      <c r="BA243" t="s">
        <v>12</v>
      </c>
      <c r="BB243" t="s">
        <v>4</v>
      </c>
      <c r="BC243" t="s">
        <v>1227</v>
      </c>
      <c r="BD243" t="s">
        <v>10772</v>
      </c>
      <c r="BE243" t="s">
        <v>4</v>
      </c>
      <c r="BF243" t="s">
        <v>12</v>
      </c>
      <c r="BG243" t="s">
        <v>4</v>
      </c>
      <c r="BH243" t="s">
        <v>12</v>
      </c>
      <c r="BI243" t="s">
        <v>12</v>
      </c>
      <c r="BJ243" t="s">
        <v>11257</v>
      </c>
      <c r="BK243" t="s">
        <v>4</v>
      </c>
      <c r="BL243">
        <v>0</v>
      </c>
      <c r="BM243" t="s">
        <v>12</v>
      </c>
      <c r="BN243">
        <v>12900</v>
      </c>
      <c r="BO243" t="s">
        <v>12</v>
      </c>
      <c r="BP243" t="s">
        <v>12</v>
      </c>
      <c r="BQ243" t="s">
        <v>12</v>
      </c>
      <c r="BR243" t="s">
        <v>4</v>
      </c>
      <c r="BS243" t="s">
        <v>4</v>
      </c>
      <c r="BT243" t="s">
        <v>4</v>
      </c>
      <c r="BU243" t="s">
        <v>12</v>
      </c>
      <c r="BV243" t="s">
        <v>4</v>
      </c>
      <c r="BW243" t="s">
        <v>3</v>
      </c>
      <c r="BX243" t="s">
        <v>4</v>
      </c>
      <c r="BY243" t="s">
        <v>12</v>
      </c>
      <c r="BZ243" t="s">
        <v>12</v>
      </c>
      <c r="CA243" t="s">
        <v>12</v>
      </c>
      <c r="CB243" t="s">
        <v>12</v>
      </c>
      <c r="CC243" t="s">
        <v>12</v>
      </c>
      <c r="CD243" t="str" cm="1">
        <f t="array" aca="1" ref="CD243" ca="1">eConcatenar(A243:CB243,"|")</f>
        <v>jEYRzCxOq4WObWcs|CAR2020-3812|3|IMPERIAL DE LUJO |TABASCO |CARDENAS|CARDENAS |2020-10-07|12900|X|X|200|1|x|X|x|X|X|X|X|X|X|X|X|x|X|x|GOBIN |IZQUIERDO|JESUS |CASADO |X|X|CALLE LA LLORONA SIN NUMERO |EL SUSPIRO |ENTRADA EL VIVERO |9373690395|HUGO ALBERTO GOBIN ARIAS |BENEFICIARIO 2: ANA LUISA GOBIN ARIAS |x|RUTA 3 M|X|MIERCOLES |x|x|X|X|X|DOMICILIO |4600|8300|x|x|X|2021-9-1|2021-9-29|X|x|X|x|x|EL SUSPIRO |X|0|x|12900|x|x|x|X|X|X|x|X|CARDENAS|X|x|x|x|x</v>
      </c>
    </row>
    <row r="244" spans="1:82" x14ac:dyDescent="0.25">
      <c r="A244" t="s">
        <v>11261</v>
      </c>
      <c r="B244" t="s">
        <v>11262</v>
      </c>
      <c r="C244">
        <v>3</v>
      </c>
      <c r="D244" t="s">
        <v>463</v>
      </c>
      <c r="E244" t="s">
        <v>396</v>
      </c>
      <c r="F244" t="s">
        <v>3</v>
      </c>
      <c r="G244" t="s">
        <v>330</v>
      </c>
      <c r="H244" t="s">
        <v>5287</v>
      </c>
      <c r="I244">
        <v>12900</v>
      </c>
      <c r="J244" t="s">
        <v>4</v>
      </c>
      <c r="K244" s="3" t="s">
        <v>4</v>
      </c>
      <c r="L244">
        <v>100</v>
      </c>
      <c r="M244">
        <v>0</v>
      </c>
      <c r="N244" t="s">
        <v>12</v>
      </c>
      <c r="O244" t="s">
        <v>4</v>
      </c>
      <c r="P244" t="s">
        <v>12</v>
      </c>
      <c r="Q244" t="s">
        <v>4</v>
      </c>
      <c r="R244" t="s">
        <v>4</v>
      </c>
      <c r="S244" t="s">
        <v>4</v>
      </c>
      <c r="T244" t="s">
        <v>4</v>
      </c>
      <c r="U244" t="s">
        <v>4</v>
      </c>
      <c r="V244" t="s">
        <v>4</v>
      </c>
      <c r="W244" t="s">
        <v>4</v>
      </c>
      <c r="X244" t="s">
        <v>4</v>
      </c>
      <c r="Y244" t="s">
        <v>12</v>
      </c>
      <c r="Z244" t="s">
        <v>4</v>
      </c>
      <c r="AA244" t="s">
        <v>12</v>
      </c>
      <c r="AB244" t="s">
        <v>226</v>
      </c>
      <c r="AC244" t="s">
        <v>80</v>
      </c>
      <c r="AD244" t="s">
        <v>11263</v>
      </c>
      <c r="AE244" t="s">
        <v>479</v>
      </c>
      <c r="AF244" t="s">
        <v>4</v>
      </c>
      <c r="AG244" t="s">
        <v>4</v>
      </c>
      <c r="AH244" t="s">
        <v>11264</v>
      </c>
      <c r="AI244" t="s">
        <v>688</v>
      </c>
      <c r="AJ244" t="s">
        <v>11265</v>
      </c>
      <c r="AK244">
        <v>9371387391</v>
      </c>
      <c r="AL244" t="s">
        <v>11266</v>
      </c>
      <c r="AM244" t="s">
        <v>4</v>
      </c>
      <c r="AN244" t="s">
        <v>12</v>
      </c>
      <c r="AO244" t="s">
        <v>10599</v>
      </c>
      <c r="AP244" t="s">
        <v>4</v>
      </c>
      <c r="AQ244" t="s">
        <v>11033</v>
      </c>
      <c r="AR244" t="s">
        <v>12</v>
      </c>
      <c r="AS244" t="s">
        <v>12</v>
      </c>
      <c r="AT244" t="s">
        <v>4</v>
      </c>
      <c r="AU244" t="s">
        <v>4</v>
      </c>
      <c r="AV244" t="s">
        <v>4</v>
      </c>
      <c r="AW244" t="s">
        <v>332</v>
      </c>
      <c r="AX244">
        <v>6400</v>
      </c>
      <c r="AY244">
        <v>6500</v>
      </c>
      <c r="AZ244" t="s">
        <v>12</v>
      </c>
      <c r="BA244" t="s">
        <v>12</v>
      </c>
      <c r="BB244" t="s">
        <v>11267</v>
      </c>
      <c r="BC244" t="s">
        <v>5293</v>
      </c>
      <c r="BD244" t="s">
        <v>1238</v>
      </c>
      <c r="BE244" t="s">
        <v>4</v>
      </c>
      <c r="BF244" t="s">
        <v>12</v>
      </c>
      <c r="BG244" t="s">
        <v>4</v>
      </c>
      <c r="BH244" t="s">
        <v>12</v>
      </c>
      <c r="BI244" t="s">
        <v>12</v>
      </c>
      <c r="BJ244" t="s">
        <v>688</v>
      </c>
      <c r="BK244" t="s">
        <v>4</v>
      </c>
      <c r="BL244">
        <v>0</v>
      </c>
      <c r="BM244" t="s">
        <v>12</v>
      </c>
      <c r="BN244">
        <v>12900</v>
      </c>
      <c r="BO244" t="s">
        <v>12</v>
      </c>
      <c r="BP244" t="s">
        <v>12</v>
      </c>
      <c r="BQ244" t="s">
        <v>12</v>
      </c>
      <c r="BR244" t="s">
        <v>4</v>
      </c>
      <c r="BS244" t="s">
        <v>4</v>
      </c>
      <c r="BT244" t="s">
        <v>4</v>
      </c>
      <c r="BU244" t="s">
        <v>12</v>
      </c>
      <c r="BV244" t="s">
        <v>4</v>
      </c>
      <c r="BW244" t="s">
        <v>3</v>
      </c>
      <c r="BX244" t="s">
        <v>4</v>
      </c>
      <c r="BY244" t="s">
        <v>12</v>
      </c>
      <c r="BZ244" t="s">
        <v>12</v>
      </c>
      <c r="CA244" t="s">
        <v>12</v>
      </c>
      <c r="CB244" t="s">
        <v>12</v>
      </c>
      <c r="CC244" t="s">
        <v>12</v>
      </c>
      <c r="CD244" t="str" cm="1">
        <f t="array" aca="1" ref="CD244" ca="1">eConcatenar(A244:CB244,"|")</f>
        <v>8AaScOG09kDfh2xG|CAR2020-2455|3|ECONOLINE |TABASCO |CARDENAS|CARDENAS |2020-8-15|12900|X|X|100|0|x|X|x|X|X|X|X|X|X|X|X|x|X|x|ALVAREZ|GARCIA |FRANCISCO |UNION LIBRE |X|X|CALLE NUMERO 17 LOTE NUMERO 17 |AMPLIACION CAÑALES TERCERA ETAPA |LA ULTIMA CALLE COCONUTUS |9371387391|MARELI ARIAS CORDOVA |X|x|RUTA 3 M|X|JUEVES |x|x|X|X|X|DOMICILIO |6400|6500|x|x|RETRASO 9 |2021-9-9|2021-9-22|X|x|X|x|x|AMPLIACION CAÑALES TERCERA ETAPA |X|0|x|12900|x|x|x|X|X|X|x|X|CARDENAS|X|x|x|x|x</v>
      </c>
    </row>
    <row r="245" spans="1:82" x14ac:dyDescent="0.25">
      <c r="A245" t="s">
        <v>11268</v>
      </c>
      <c r="B245" t="s">
        <v>11269</v>
      </c>
      <c r="C245">
        <v>3</v>
      </c>
      <c r="D245" t="s">
        <v>4988</v>
      </c>
      <c r="E245" t="s">
        <v>396</v>
      </c>
      <c r="F245" t="s">
        <v>3</v>
      </c>
      <c r="G245" t="s">
        <v>330</v>
      </c>
      <c r="H245" t="s">
        <v>15937</v>
      </c>
      <c r="I245">
        <v>12900</v>
      </c>
      <c r="J245" t="s">
        <v>4</v>
      </c>
      <c r="K245" s="3" t="s">
        <v>4</v>
      </c>
      <c r="L245">
        <v>100</v>
      </c>
      <c r="M245">
        <v>0</v>
      </c>
      <c r="N245" t="s">
        <v>12</v>
      </c>
      <c r="O245" t="s">
        <v>4</v>
      </c>
      <c r="P245" t="s">
        <v>12</v>
      </c>
      <c r="Q245" t="s">
        <v>4</v>
      </c>
      <c r="R245" t="s">
        <v>4</v>
      </c>
      <c r="S245" t="s">
        <v>4</v>
      </c>
      <c r="T245" t="s">
        <v>4</v>
      </c>
      <c r="U245" t="s">
        <v>4</v>
      </c>
      <c r="V245" t="s">
        <v>4</v>
      </c>
      <c r="W245" t="s">
        <v>4</v>
      </c>
      <c r="X245" t="s">
        <v>4</v>
      </c>
      <c r="Y245" t="s">
        <v>12</v>
      </c>
      <c r="Z245" t="s">
        <v>4</v>
      </c>
      <c r="AA245" t="s">
        <v>12</v>
      </c>
      <c r="AB245" t="s">
        <v>38</v>
      </c>
      <c r="AC245" t="s">
        <v>80</v>
      </c>
      <c r="AD245" t="s">
        <v>11270</v>
      </c>
      <c r="AE245" t="s">
        <v>214</v>
      </c>
      <c r="AF245" t="s">
        <v>4</v>
      </c>
      <c r="AG245" t="s">
        <v>4</v>
      </c>
      <c r="AH245" t="s">
        <v>11271</v>
      </c>
      <c r="AI245" t="s">
        <v>467</v>
      </c>
      <c r="AJ245" t="s">
        <v>4</v>
      </c>
      <c r="AK245">
        <v>9372296645</v>
      </c>
      <c r="AL245" t="s">
        <v>11272</v>
      </c>
      <c r="AM245" t="s">
        <v>11273</v>
      </c>
      <c r="AN245" t="s">
        <v>12</v>
      </c>
      <c r="AO245" t="s">
        <v>10599</v>
      </c>
      <c r="AP245" t="s">
        <v>4</v>
      </c>
      <c r="AQ245" t="s">
        <v>5154</v>
      </c>
      <c r="AR245" t="s">
        <v>12</v>
      </c>
      <c r="AS245" t="s">
        <v>12</v>
      </c>
      <c r="AT245" t="s">
        <v>4</v>
      </c>
      <c r="AU245" t="s">
        <v>4</v>
      </c>
      <c r="AV245" t="s">
        <v>4</v>
      </c>
      <c r="AW245" t="s">
        <v>332</v>
      </c>
      <c r="AX245">
        <v>3500</v>
      </c>
      <c r="AY245">
        <v>9400</v>
      </c>
      <c r="AZ245" t="s">
        <v>12</v>
      </c>
      <c r="BA245" t="s">
        <v>12</v>
      </c>
      <c r="BB245" t="s">
        <v>11274</v>
      </c>
      <c r="BC245" t="s">
        <v>5293</v>
      </c>
      <c r="BD245" t="s">
        <v>1238</v>
      </c>
      <c r="BE245" t="s">
        <v>4</v>
      </c>
      <c r="BF245" t="s">
        <v>12</v>
      </c>
      <c r="BG245" t="s">
        <v>4</v>
      </c>
      <c r="BH245" t="s">
        <v>12</v>
      </c>
      <c r="BI245" t="s">
        <v>12</v>
      </c>
      <c r="BJ245" t="s">
        <v>467</v>
      </c>
      <c r="BK245" t="s">
        <v>4</v>
      </c>
      <c r="BL245">
        <v>0</v>
      </c>
      <c r="BM245" t="s">
        <v>12</v>
      </c>
      <c r="BN245">
        <v>12900</v>
      </c>
      <c r="BO245" t="s">
        <v>12</v>
      </c>
      <c r="BP245" t="s">
        <v>12</v>
      </c>
      <c r="BQ245" t="s">
        <v>12</v>
      </c>
      <c r="BR245" t="s">
        <v>4</v>
      </c>
      <c r="BS245" t="s">
        <v>4</v>
      </c>
      <c r="BT245" t="s">
        <v>4</v>
      </c>
      <c r="BU245" t="s">
        <v>12</v>
      </c>
      <c r="BV245" t="s">
        <v>4</v>
      </c>
      <c r="BW245" t="s">
        <v>3</v>
      </c>
      <c r="BX245" t="s">
        <v>4</v>
      </c>
      <c r="BY245" t="s">
        <v>12</v>
      </c>
      <c r="BZ245" t="s">
        <v>12</v>
      </c>
      <c r="CA245" t="s">
        <v>12</v>
      </c>
      <c r="CB245" t="s">
        <v>12</v>
      </c>
      <c r="CC245" t="s">
        <v>12</v>
      </c>
      <c r="CD245" t="str" cm="1">
        <f t="array" aca="1" ref="CD245" ca="1">eConcatenar(A245:CB245,"|")</f>
        <v>gQ8ANYinW2n5ltkT|CAR2020-3666|3|IMPERIAL DE LUJO |TABASCO |CARDENAS|CARDENAS |2020-10-05|12900|X|X|100|0|x|X|x|X|X|X|X|X|X|X|X|x|X|x|HERNANDEZ|GARCIA |JOSE DAVID |CASADO |X|X|CARRETERA A CALZADA |CALZADA PRIMERA SECCION |X|9372296645|HERMINDA GARCIA ARIAS |BENEFICIARIO 2: MARIA DE LOS ANGELES HERNANEZ GARCIA |x|RUTA 3 M|X|MIERCOLES |x|x|X|X|X|DOMICILIO |3500|9400|x|x|RETRASO 8|2021-9-9|2021-9-22|X|x|X|x|x|CALZADA PRIMERA SECCION |X|0|x|12900|x|x|x|X|X|X|x|X|CARDENAS|X|x|x|x|x</v>
      </c>
    </row>
    <row r="246" spans="1:82" x14ac:dyDescent="0.25">
      <c r="A246" t="s">
        <v>11275</v>
      </c>
      <c r="B246" t="s">
        <v>11276</v>
      </c>
      <c r="C246">
        <v>3</v>
      </c>
      <c r="D246" t="s">
        <v>69</v>
      </c>
      <c r="E246" t="s">
        <v>396</v>
      </c>
      <c r="F246" t="s">
        <v>3</v>
      </c>
      <c r="G246" t="s">
        <v>330</v>
      </c>
      <c r="H246" t="s">
        <v>15942</v>
      </c>
      <c r="I246">
        <v>14800</v>
      </c>
      <c r="J246" t="s">
        <v>4</v>
      </c>
      <c r="K246" s="3" t="s">
        <v>4</v>
      </c>
      <c r="L246">
        <v>200</v>
      </c>
      <c r="M246">
        <v>1</v>
      </c>
      <c r="N246" t="s">
        <v>12</v>
      </c>
      <c r="O246" t="s">
        <v>4</v>
      </c>
      <c r="P246" t="s">
        <v>12</v>
      </c>
      <c r="Q246" t="s">
        <v>4</v>
      </c>
      <c r="R246" t="s">
        <v>4</v>
      </c>
      <c r="S246" t="s">
        <v>4</v>
      </c>
      <c r="T246" t="s">
        <v>4</v>
      </c>
      <c r="U246" t="s">
        <v>4</v>
      </c>
      <c r="V246" t="s">
        <v>4</v>
      </c>
      <c r="W246" t="s">
        <v>4</v>
      </c>
      <c r="X246" t="s">
        <v>4</v>
      </c>
      <c r="Y246" t="s">
        <v>12</v>
      </c>
      <c r="Z246" t="s">
        <v>4</v>
      </c>
      <c r="AA246" t="s">
        <v>12</v>
      </c>
      <c r="AB246" t="s">
        <v>11277</v>
      </c>
      <c r="AC246" t="s">
        <v>407</v>
      </c>
      <c r="AD246" t="s">
        <v>5223</v>
      </c>
      <c r="AE246" t="s">
        <v>214</v>
      </c>
      <c r="AF246" t="s">
        <v>4</v>
      </c>
      <c r="AG246" t="s">
        <v>4</v>
      </c>
      <c r="AH246" t="s">
        <v>597</v>
      </c>
      <c r="AI246" t="s">
        <v>597</v>
      </c>
      <c r="AJ246" t="s">
        <v>4</v>
      </c>
      <c r="AK246">
        <v>9371621323</v>
      </c>
      <c r="AL246" t="s">
        <v>11278</v>
      </c>
      <c r="AM246" t="s">
        <v>11279</v>
      </c>
      <c r="AN246" t="s">
        <v>12</v>
      </c>
      <c r="AO246" t="s">
        <v>10599</v>
      </c>
      <c r="AP246" t="s">
        <v>4</v>
      </c>
      <c r="AQ246" t="s">
        <v>5154</v>
      </c>
      <c r="AR246" t="s">
        <v>12</v>
      </c>
      <c r="AS246" t="s">
        <v>12</v>
      </c>
      <c r="AT246" t="s">
        <v>4</v>
      </c>
      <c r="AU246" t="s">
        <v>4</v>
      </c>
      <c r="AV246" t="s">
        <v>4</v>
      </c>
      <c r="AW246" t="s">
        <v>332</v>
      </c>
      <c r="AX246">
        <v>3200</v>
      </c>
      <c r="AY246">
        <v>11600</v>
      </c>
      <c r="AZ246" t="s">
        <v>12</v>
      </c>
      <c r="BA246" t="s">
        <v>12</v>
      </c>
      <c r="BB246" t="s">
        <v>4</v>
      </c>
      <c r="BC246" t="s">
        <v>1193</v>
      </c>
      <c r="BD246" t="s">
        <v>10772</v>
      </c>
      <c r="BE246" t="s">
        <v>4</v>
      </c>
      <c r="BF246" t="s">
        <v>12</v>
      </c>
      <c r="BG246" t="s">
        <v>4</v>
      </c>
      <c r="BH246" t="s">
        <v>12</v>
      </c>
      <c r="BI246" t="s">
        <v>12</v>
      </c>
      <c r="BJ246" t="s">
        <v>597</v>
      </c>
      <c r="BK246" t="s">
        <v>4</v>
      </c>
      <c r="BL246">
        <v>0</v>
      </c>
      <c r="BM246" t="s">
        <v>12</v>
      </c>
      <c r="BN246">
        <v>14800</v>
      </c>
      <c r="BO246" t="s">
        <v>12</v>
      </c>
      <c r="BP246" t="s">
        <v>12</v>
      </c>
      <c r="BQ246" t="s">
        <v>12</v>
      </c>
      <c r="BR246" t="s">
        <v>4</v>
      </c>
      <c r="BS246" t="s">
        <v>4</v>
      </c>
      <c r="BT246" t="s">
        <v>4</v>
      </c>
      <c r="BU246" t="s">
        <v>12</v>
      </c>
      <c r="BV246" t="s">
        <v>4</v>
      </c>
      <c r="BW246" t="s">
        <v>3</v>
      </c>
      <c r="BX246" t="s">
        <v>4</v>
      </c>
      <c r="BY246" t="s">
        <v>12</v>
      </c>
      <c r="BZ246" t="s">
        <v>12</v>
      </c>
      <c r="CA246" t="s">
        <v>12</v>
      </c>
      <c r="CB246" t="s">
        <v>12</v>
      </c>
      <c r="CC246" t="s">
        <v>12</v>
      </c>
      <c r="CD246" t="str" cm="1">
        <f t="array" aca="1" ref="CD246" ca="1">eConcatenar(A246:CB246,"|")</f>
        <v>U1Yk3WUT71MBwAdb|CAR2020-4093|3|MEMORIAL|TABASCO |CARDENAS|CARDENAS |2020-10-20|14800|X|X|200|1|x|X|x|X|X|X|X|X|X|X|X|x|X|x|RUIS|REYES|JULIO CESAR |CASADO |X|X|NUEVO PROGRESO |NUEVO PROGRESO |X|9371621323|SEBASTIANA REYES DE LA CRUZ |BENEFICIARIO 2: CONSTANTINO RUIZ |x|RUTA 3 M|X|MIERCOLES |x|x|X|X|X|DOMICILIO |3200|11600|x|x|X|2021-9-8|2021-9-29|X|x|X|x|x|NUEVO PROGRESO |X|0|x|14800|x|x|x|X|X|X|x|X|CARDENAS|X|x|x|x|x</v>
      </c>
    </row>
    <row r="247" spans="1:82" x14ac:dyDescent="0.25">
      <c r="A247" t="s">
        <v>11280</v>
      </c>
      <c r="B247" t="s">
        <v>11281</v>
      </c>
      <c r="C247">
        <v>3</v>
      </c>
      <c r="D247" t="s">
        <v>69</v>
      </c>
      <c r="E247" t="s">
        <v>396</v>
      </c>
      <c r="F247" t="s">
        <v>3</v>
      </c>
      <c r="G247" t="s">
        <v>330</v>
      </c>
      <c r="H247" t="s">
        <v>15971</v>
      </c>
      <c r="I247">
        <v>14800</v>
      </c>
      <c r="J247" t="s">
        <v>4</v>
      </c>
      <c r="K247" s="3" t="s">
        <v>4</v>
      </c>
      <c r="L247">
        <v>100</v>
      </c>
      <c r="M247">
        <v>0</v>
      </c>
      <c r="N247" t="s">
        <v>12</v>
      </c>
      <c r="O247" t="s">
        <v>4</v>
      </c>
      <c r="P247" t="s">
        <v>12</v>
      </c>
      <c r="Q247" t="s">
        <v>4</v>
      </c>
      <c r="R247" t="s">
        <v>4</v>
      </c>
      <c r="S247" t="s">
        <v>4</v>
      </c>
      <c r="T247" t="s">
        <v>4</v>
      </c>
      <c r="U247" t="s">
        <v>4</v>
      </c>
      <c r="V247" t="s">
        <v>4</v>
      </c>
      <c r="W247" t="s">
        <v>4</v>
      </c>
      <c r="X247" t="s">
        <v>4</v>
      </c>
      <c r="Y247" t="s">
        <v>12</v>
      </c>
      <c r="Z247" t="s">
        <v>4</v>
      </c>
      <c r="AA247" t="s">
        <v>12</v>
      </c>
      <c r="AB247" t="s">
        <v>11282</v>
      </c>
      <c r="AC247" t="s">
        <v>11283</v>
      </c>
      <c r="AD247" t="s">
        <v>4928</v>
      </c>
      <c r="AE247" t="s">
        <v>4998</v>
      </c>
      <c r="AF247" t="s">
        <v>4</v>
      </c>
      <c r="AG247" t="s">
        <v>4</v>
      </c>
      <c r="AH247" t="s">
        <v>11284</v>
      </c>
      <c r="AI247" t="s">
        <v>42</v>
      </c>
      <c r="AJ247" t="s">
        <v>4</v>
      </c>
      <c r="AK247">
        <v>9371171843</v>
      </c>
      <c r="AL247" t="s">
        <v>11285</v>
      </c>
      <c r="AM247" t="s">
        <v>11286</v>
      </c>
      <c r="AN247" t="s">
        <v>12</v>
      </c>
      <c r="AO247" t="s">
        <v>10599</v>
      </c>
      <c r="AP247" t="s">
        <v>4</v>
      </c>
      <c r="AQ247" t="s">
        <v>5252</v>
      </c>
      <c r="AR247" t="s">
        <v>12</v>
      </c>
      <c r="AS247" t="s">
        <v>12</v>
      </c>
      <c r="AT247" t="s">
        <v>4</v>
      </c>
      <c r="AU247" t="s">
        <v>4</v>
      </c>
      <c r="AV247" t="s">
        <v>4</v>
      </c>
      <c r="AW247" t="s">
        <v>332</v>
      </c>
      <c r="AX247">
        <v>1200</v>
      </c>
      <c r="AY247">
        <v>13600</v>
      </c>
      <c r="AZ247" t="s">
        <v>12</v>
      </c>
      <c r="BA247" t="s">
        <v>12</v>
      </c>
      <c r="BB247" t="s">
        <v>4</v>
      </c>
      <c r="BC247" t="s">
        <v>5293</v>
      </c>
      <c r="BD247" t="s">
        <v>5294</v>
      </c>
      <c r="BE247" t="s">
        <v>4</v>
      </c>
      <c r="BF247" t="s">
        <v>12</v>
      </c>
      <c r="BG247" t="s">
        <v>4</v>
      </c>
      <c r="BH247" t="s">
        <v>12</v>
      </c>
      <c r="BI247" t="s">
        <v>12</v>
      </c>
      <c r="BJ247" t="s">
        <v>41</v>
      </c>
      <c r="BK247" t="s">
        <v>4</v>
      </c>
      <c r="BL247">
        <v>0</v>
      </c>
      <c r="BM247" t="s">
        <v>12</v>
      </c>
      <c r="BN247">
        <v>14800</v>
      </c>
      <c r="BO247" t="s">
        <v>12</v>
      </c>
      <c r="BP247" t="s">
        <v>12</v>
      </c>
      <c r="BQ247" t="s">
        <v>12</v>
      </c>
      <c r="BR247" t="s">
        <v>4</v>
      </c>
      <c r="BS247" t="s">
        <v>4</v>
      </c>
      <c r="BT247" t="s">
        <v>4</v>
      </c>
      <c r="BU247" t="s">
        <v>12</v>
      </c>
      <c r="BV247" t="s">
        <v>4</v>
      </c>
      <c r="BW247" t="s">
        <v>3</v>
      </c>
      <c r="BX247" t="s">
        <v>4</v>
      </c>
      <c r="BY247" t="s">
        <v>12</v>
      </c>
      <c r="BZ247" t="s">
        <v>12</v>
      </c>
      <c r="CA247" t="s">
        <v>12</v>
      </c>
      <c r="CB247" t="s">
        <v>12</v>
      </c>
      <c r="CC247" t="s">
        <v>12</v>
      </c>
      <c r="CD247" t="str" cm="1">
        <f t="array" aca="1" ref="CD247" ca="1">eConcatenar(A247:CB247,"|")</f>
        <v>i2Jwjq3VBD0lZKkM|CAR2021-2895|3|MEMORIAL|TABASCO |CARDENAS|CARDENAS |2021-6-26|14800|X|X|100|0|x|X|x|X|X|X|X|X|X|X|X|x|X|x|ESPINOZA |PALACIOS |IGNACIO |SOLTERO |X|X|CALLE CAUTEMOC |CENTRO|X|9371171843|HESUS MANUEL HERNANDEZ|BENEFICIARIO 2: MARIA SUSANA ESPINOZA |x|RUTA 3 M|X|JUEVES|x|x|X|X|X|DOMICILIO |1200|13600|x|x|X|2021-9-9|2021-9-23|X|x|X|x|x|CENTRO |X|0|x|14800|x|x|x|X|X|X|x|X|CARDENAS|X|x|x|x|x</v>
      </c>
    </row>
    <row r="248" spans="1:82" x14ac:dyDescent="0.25">
      <c r="A248" t="s">
        <v>11287</v>
      </c>
      <c r="B248" t="s">
        <v>11288</v>
      </c>
      <c r="C248">
        <v>3</v>
      </c>
      <c r="D248" t="s">
        <v>463</v>
      </c>
      <c r="E248" t="s">
        <v>396</v>
      </c>
      <c r="F248" t="s">
        <v>3</v>
      </c>
      <c r="G248" t="s">
        <v>330</v>
      </c>
      <c r="H248" t="s">
        <v>15928</v>
      </c>
      <c r="I248">
        <v>12900</v>
      </c>
      <c r="J248" t="s">
        <v>4</v>
      </c>
      <c r="K248" s="3" t="s">
        <v>4</v>
      </c>
      <c r="L248">
        <v>100</v>
      </c>
      <c r="M248">
        <v>0</v>
      </c>
      <c r="N248" t="s">
        <v>12</v>
      </c>
      <c r="O248" t="s">
        <v>4</v>
      </c>
      <c r="P248" t="s">
        <v>12</v>
      </c>
      <c r="Q248" t="s">
        <v>4</v>
      </c>
      <c r="R248" t="s">
        <v>4</v>
      </c>
      <c r="S248" t="s">
        <v>4</v>
      </c>
      <c r="T248" t="s">
        <v>4</v>
      </c>
      <c r="U248" t="s">
        <v>4</v>
      </c>
      <c r="V248" t="s">
        <v>4</v>
      </c>
      <c r="W248" t="s">
        <v>4</v>
      </c>
      <c r="X248" t="s">
        <v>4</v>
      </c>
      <c r="Y248" t="s">
        <v>12</v>
      </c>
      <c r="Z248" t="s">
        <v>4</v>
      </c>
      <c r="AA248" t="s">
        <v>12</v>
      </c>
      <c r="AB248" t="s">
        <v>102</v>
      </c>
      <c r="AC248" t="s">
        <v>385</v>
      </c>
      <c r="AD248" t="s">
        <v>11289</v>
      </c>
      <c r="AE248" t="s">
        <v>4998</v>
      </c>
      <c r="AF248" t="s">
        <v>4</v>
      </c>
      <c r="AG248" t="s">
        <v>4</v>
      </c>
      <c r="AH248" t="s">
        <v>11290</v>
      </c>
      <c r="AI248" t="s">
        <v>540</v>
      </c>
      <c r="AJ248" t="s">
        <v>1865</v>
      </c>
      <c r="AK248">
        <v>9371286580</v>
      </c>
      <c r="AL248" t="s">
        <v>11291</v>
      </c>
      <c r="AM248" t="s">
        <v>4</v>
      </c>
      <c r="AN248" t="s">
        <v>12</v>
      </c>
      <c r="AO248" t="s">
        <v>10599</v>
      </c>
      <c r="AP248" t="s">
        <v>4</v>
      </c>
      <c r="AQ248" t="s">
        <v>5154</v>
      </c>
      <c r="AR248" t="s">
        <v>12</v>
      </c>
      <c r="AS248" t="s">
        <v>12</v>
      </c>
      <c r="AT248" t="s">
        <v>4</v>
      </c>
      <c r="AU248" t="s">
        <v>4</v>
      </c>
      <c r="AV248" t="s">
        <v>4</v>
      </c>
      <c r="AW248" t="s">
        <v>332</v>
      </c>
      <c r="AX248">
        <v>7300</v>
      </c>
      <c r="AY248">
        <v>5600</v>
      </c>
      <c r="AZ248" t="s">
        <v>12</v>
      </c>
      <c r="BA248" t="s">
        <v>12</v>
      </c>
      <c r="BB248" t="s">
        <v>11292</v>
      </c>
      <c r="BC248" t="s">
        <v>1227</v>
      </c>
      <c r="BD248" t="s">
        <v>1238</v>
      </c>
      <c r="BE248" t="s">
        <v>4</v>
      </c>
      <c r="BF248" t="s">
        <v>12</v>
      </c>
      <c r="BG248" t="s">
        <v>4</v>
      </c>
      <c r="BH248" t="s">
        <v>12</v>
      </c>
      <c r="BI248" t="s">
        <v>12</v>
      </c>
      <c r="BJ248" t="s">
        <v>11293</v>
      </c>
      <c r="BK248" t="s">
        <v>4</v>
      </c>
      <c r="BL248">
        <v>0</v>
      </c>
      <c r="BM248" t="s">
        <v>12</v>
      </c>
      <c r="BN248">
        <v>12900</v>
      </c>
      <c r="BO248" t="s">
        <v>12</v>
      </c>
      <c r="BP248" t="s">
        <v>12</v>
      </c>
      <c r="BQ248" t="s">
        <v>12</v>
      </c>
      <c r="BR248" t="s">
        <v>4</v>
      </c>
      <c r="BS248" t="s">
        <v>4</v>
      </c>
      <c r="BT248" t="s">
        <v>4</v>
      </c>
      <c r="BU248" t="s">
        <v>12</v>
      </c>
      <c r="BV248" t="s">
        <v>4</v>
      </c>
      <c r="BW248" t="s">
        <v>3</v>
      </c>
      <c r="BX248" t="s">
        <v>4</v>
      </c>
      <c r="BY248" t="s">
        <v>12</v>
      </c>
      <c r="BZ248" t="s">
        <v>12</v>
      </c>
      <c r="CA248" t="s">
        <v>12</v>
      </c>
      <c r="CB248" t="s">
        <v>12</v>
      </c>
      <c r="CC248" t="s">
        <v>12</v>
      </c>
      <c r="CD248" t="str" cm="1">
        <f t="array" aca="1" ref="CD248" ca="1">eConcatenar(A248:CB248,"|")</f>
        <v>YbC53sPaJBsmPmRk|CAR2020-3026|3|ECONOLINE |TABASCO |CARDENAS|CARDENAS |2020-9-08|12900|X|X|100|0|x|X|x|X|X|X|X|X|X|X|X|x|X|x|GOMEZ|MENDEZ|FRANCISCO JAVIER |SOLTERO |X|X|CALLE MAIZ MANZANA NUMERO 8 LOTE NUMERO 10 |INVITAB|FRANCISCO I MADERO |9371286580|CRISTIAN IVAN GOMEZ MENDEZ |X|x|RUTA 3 M|X|MIERCOLES |x|x|X|X|X|DOMICILIO |7300|5600|x|x|RETRASO 1|2021-9-1|2021-9-22|X|x|X|x|x|INVITAB |X|0|x|12900|x|x|x|X|X|X|x|X|CARDENAS|X|x|x|x|x</v>
      </c>
    </row>
    <row r="249" spans="1:82" x14ac:dyDescent="0.25">
      <c r="A249" t="s">
        <v>11294</v>
      </c>
      <c r="B249" t="s">
        <v>11295</v>
      </c>
      <c r="C249">
        <v>3</v>
      </c>
      <c r="D249" t="s">
        <v>4988</v>
      </c>
      <c r="E249" t="s">
        <v>396</v>
      </c>
      <c r="F249" t="s">
        <v>4959</v>
      </c>
      <c r="G249" t="s">
        <v>775</v>
      </c>
      <c r="H249" t="s">
        <v>15958</v>
      </c>
      <c r="I249">
        <v>12900</v>
      </c>
      <c r="J249" t="s">
        <v>4</v>
      </c>
      <c r="K249" t="s">
        <v>4</v>
      </c>
      <c r="L249">
        <v>200</v>
      </c>
      <c r="M249">
        <v>2</v>
      </c>
      <c r="N249" t="s">
        <v>12</v>
      </c>
      <c r="O249" t="s">
        <v>4</v>
      </c>
      <c r="P249" t="s">
        <v>12</v>
      </c>
      <c r="Q249" t="s">
        <v>4</v>
      </c>
      <c r="R249" t="s">
        <v>4</v>
      </c>
      <c r="S249" t="s">
        <v>4</v>
      </c>
      <c r="T249" t="s">
        <v>4</v>
      </c>
      <c r="U249" t="s">
        <v>4</v>
      </c>
      <c r="V249" t="s">
        <v>4</v>
      </c>
      <c r="W249" t="s">
        <v>4</v>
      </c>
      <c r="X249" t="s">
        <v>4</v>
      </c>
      <c r="Y249" t="s">
        <v>12</v>
      </c>
      <c r="Z249" t="s">
        <v>4</v>
      </c>
      <c r="AA249" t="s">
        <v>12</v>
      </c>
      <c r="AB249" t="s">
        <v>22</v>
      </c>
      <c r="AC249" t="s">
        <v>11296</v>
      </c>
      <c r="AD249" t="s">
        <v>11263</v>
      </c>
      <c r="AE249" t="s">
        <v>214</v>
      </c>
      <c r="AF249" s="1" t="s">
        <v>4</v>
      </c>
      <c r="AG249" t="s">
        <v>4</v>
      </c>
      <c r="AH249" t="s">
        <v>11297</v>
      </c>
      <c r="AI249" t="s">
        <v>11298</v>
      </c>
      <c r="AJ249" t="s">
        <v>4</v>
      </c>
      <c r="AK249">
        <v>9932896660</v>
      </c>
      <c r="AL249" t="s">
        <v>11299</v>
      </c>
      <c r="AM249" t="s">
        <v>11300</v>
      </c>
      <c r="AN249" t="s">
        <v>12</v>
      </c>
      <c r="AO249" t="s">
        <v>10599</v>
      </c>
      <c r="AP249" t="s">
        <v>4</v>
      </c>
      <c r="AQ249" t="s">
        <v>11033</v>
      </c>
      <c r="AR249" t="s">
        <v>12</v>
      </c>
      <c r="AS249" t="s">
        <v>12</v>
      </c>
      <c r="AT249" t="s">
        <v>4</v>
      </c>
      <c r="AU249" t="s">
        <v>4</v>
      </c>
      <c r="AV249" t="s">
        <v>4</v>
      </c>
      <c r="AW249" t="s">
        <v>332</v>
      </c>
      <c r="AX249">
        <v>14000</v>
      </c>
      <c r="AY249">
        <v>11500</v>
      </c>
      <c r="AZ249" t="s">
        <v>12</v>
      </c>
      <c r="BA249" t="s">
        <v>12</v>
      </c>
      <c r="BB249" t="s">
        <v>11301</v>
      </c>
      <c r="BC249" t="s">
        <v>1231</v>
      </c>
      <c r="BD249" t="s">
        <v>11034</v>
      </c>
      <c r="BE249" s="1" t="s">
        <v>4</v>
      </c>
      <c r="BF249" t="s">
        <v>12</v>
      </c>
      <c r="BG249" t="s">
        <v>4</v>
      </c>
      <c r="BH249" t="s">
        <v>12</v>
      </c>
      <c r="BI249" t="s">
        <v>12</v>
      </c>
      <c r="BJ249" t="s">
        <v>11298</v>
      </c>
      <c r="BK249" t="s">
        <v>4</v>
      </c>
      <c r="BL249">
        <v>0</v>
      </c>
      <c r="BM249" s="2" t="s">
        <v>12</v>
      </c>
      <c r="BN249">
        <v>12900</v>
      </c>
      <c r="BO249" t="s">
        <v>12</v>
      </c>
      <c r="BP249" t="s">
        <v>12</v>
      </c>
      <c r="BQ249" t="s">
        <v>12</v>
      </c>
      <c r="BR249" t="s">
        <v>4</v>
      </c>
      <c r="BS249" t="s">
        <v>4</v>
      </c>
      <c r="BT249" t="s">
        <v>4</v>
      </c>
      <c r="BU249" t="s">
        <v>12</v>
      </c>
      <c r="BV249" t="s">
        <v>4</v>
      </c>
      <c r="BW249" t="s">
        <v>330</v>
      </c>
      <c r="BX249" t="s">
        <v>4</v>
      </c>
      <c r="BY249" t="s">
        <v>12</v>
      </c>
      <c r="BZ249" t="s">
        <v>12</v>
      </c>
      <c r="CA249" t="s">
        <v>12</v>
      </c>
      <c r="CB249" t="s">
        <v>12</v>
      </c>
      <c r="CC249" t="s">
        <v>12</v>
      </c>
      <c r="CD249" t="str" cm="1">
        <f t="array" aca="1" ref="CD249" ca="1">eConcatenar(A249:CB249,"|")</f>
        <v>Yk21CZFnRznS0gG6|CAR2021-0087|3|IMPERIAL DE LUJO |TABASCO |COMALCALCO |COMALCALCO|2021-1-20|12900|X|X|200|2|x|X|x|X|X|X|X|X|X|X|X|x|X|x|JIMENEZ |VIZCARRO |FRANCISCO |CASADO |X|X|CARRETERA FEDERAL COMALCALCO CARDENAS |ORIENTE QUINTA SECCION |X|9932896660|GLADIS DE LA CRUZ SUAREZ |BENEFICIARIO 2: JESSICA JIMENEZ DE LA CRUZ |x|RUTA 3 M|X|JUEVES |x|x|X|X|X|DOMICILIO |14000|11500|x|x|RETRASO 3|2021-8-5|2021-10-07|X|x|X|x|x|ORIENTE QUINTA SECCION |X|0|x|12900|x|x|x|X|X|X|x|X|CARDENAS |X|x|x|x|x</v>
      </c>
    </row>
    <row r="250" spans="1:82" x14ac:dyDescent="0.25">
      <c r="A250" t="s">
        <v>11302</v>
      </c>
      <c r="B250" t="s">
        <v>11303</v>
      </c>
      <c r="C250">
        <v>3</v>
      </c>
      <c r="D250" t="s">
        <v>4988</v>
      </c>
      <c r="E250" t="s">
        <v>396</v>
      </c>
      <c r="F250" t="s">
        <v>4959</v>
      </c>
      <c r="G250" t="s">
        <v>775</v>
      </c>
      <c r="H250" t="s">
        <v>15972</v>
      </c>
      <c r="I250">
        <v>12900</v>
      </c>
      <c r="J250" t="s">
        <v>4</v>
      </c>
      <c r="K250" t="s">
        <v>4</v>
      </c>
      <c r="L250">
        <v>100</v>
      </c>
      <c r="M250">
        <v>0</v>
      </c>
      <c r="N250" t="s">
        <v>12</v>
      </c>
      <c r="O250" t="s">
        <v>4</v>
      </c>
      <c r="P250" t="s">
        <v>12</v>
      </c>
      <c r="Q250" t="s">
        <v>4</v>
      </c>
      <c r="R250" t="s">
        <v>4</v>
      </c>
      <c r="S250" t="s">
        <v>4</v>
      </c>
      <c r="T250" t="s">
        <v>4</v>
      </c>
      <c r="U250" t="s">
        <v>4</v>
      </c>
      <c r="V250" t="s">
        <v>4</v>
      </c>
      <c r="W250" t="s">
        <v>4</v>
      </c>
      <c r="X250" t="s">
        <v>4</v>
      </c>
      <c r="Y250" t="s">
        <v>4</v>
      </c>
      <c r="Z250" t="s">
        <v>4</v>
      </c>
      <c r="AA250" t="s">
        <v>12</v>
      </c>
      <c r="AB250" t="s">
        <v>80</v>
      </c>
      <c r="AC250" t="s">
        <v>11304</v>
      </c>
      <c r="AD250" t="s">
        <v>11305</v>
      </c>
      <c r="AE250" t="s">
        <v>4872</v>
      </c>
      <c r="AF250" t="s">
        <v>4</v>
      </c>
      <c r="AG250" t="s">
        <v>4</v>
      </c>
      <c r="AH250" t="s">
        <v>11306</v>
      </c>
      <c r="AI250" t="s">
        <v>11307</v>
      </c>
      <c r="AJ250" t="s">
        <v>4</v>
      </c>
      <c r="AK250">
        <v>9331640660</v>
      </c>
      <c r="AL250" t="s">
        <v>11308</v>
      </c>
      <c r="AM250" t="s">
        <v>11309</v>
      </c>
      <c r="AN250" t="s">
        <v>12</v>
      </c>
      <c r="AO250" t="s">
        <v>10599</v>
      </c>
      <c r="AP250" t="s">
        <v>4</v>
      </c>
      <c r="AQ250" t="s">
        <v>710</v>
      </c>
      <c r="AR250" t="s">
        <v>12</v>
      </c>
      <c r="AS250" t="s">
        <v>12</v>
      </c>
      <c r="AT250" t="s">
        <v>4</v>
      </c>
      <c r="AU250" t="s">
        <v>4</v>
      </c>
      <c r="AV250" t="s">
        <v>4</v>
      </c>
      <c r="AW250" t="s">
        <v>332</v>
      </c>
      <c r="AX250">
        <v>3200</v>
      </c>
      <c r="AY250">
        <v>9700</v>
      </c>
      <c r="AZ250" t="s">
        <v>12</v>
      </c>
      <c r="BA250" t="s">
        <v>12</v>
      </c>
      <c r="BB250" t="s">
        <v>11310</v>
      </c>
      <c r="BC250" t="s">
        <v>1185</v>
      </c>
      <c r="BD250" t="s">
        <v>1238</v>
      </c>
      <c r="BE250" t="s">
        <v>4</v>
      </c>
      <c r="BF250" t="s">
        <v>12</v>
      </c>
      <c r="BG250" t="s">
        <v>4</v>
      </c>
      <c r="BH250" t="s">
        <v>12</v>
      </c>
      <c r="BI250" t="s">
        <v>12</v>
      </c>
      <c r="BJ250" t="s">
        <v>11307</v>
      </c>
      <c r="BK250" t="s">
        <v>4</v>
      </c>
      <c r="BL250">
        <v>0</v>
      </c>
      <c r="BM250" t="s">
        <v>12</v>
      </c>
      <c r="BN250">
        <v>12900</v>
      </c>
      <c r="BO250" t="s">
        <v>12</v>
      </c>
      <c r="BP250" t="s">
        <v>12</v>
      </c>
      <c r="BQ250" t="s">
        <v>12</v>
      </c>
      <c r="BR250" t="s">
        <v>4</v>
      </c>
      <c r="BS250" t="s">
        <v>4</v>
      </c>
      <c r="BT250" t="s">
        <v>4</v>
      </c>
      <c r="BU250" t="s">
        <v>12</v>
      </c>
      <c r="BV250" t="s">
        <v>4</v>
      </c>
      <c r="BW250" t="s">
        <v>330</v>
      </c>
      <c r="BX250" t="s">
        <v>4</v>
      </c>
      <c r="BY250" t="s">
        <v>12</v>
      </c>
      <c r="BZ250" t="s">
        <v>12</v>
      </c>
      <c r="CA250" t="s">
        <v>12</v>
      </c>
      <c r="CB250" t="s">
        <v>12</v>
      </c>
      <c r="CC250" t="s">
        <v>12</v>
      </c>
      <c r="CD250" t="str" cm="1">
        <f t="array" aca="1" ref="CD250" ca="1">eConcatenar(A250:CB250,"|")</f>
        <v>pLmuwQlZKLtnBQW5|CAR2021-0088|3|IMPERIAL DE LUJO |TABASCO |COMALCALCO |COMALCALCO|2021-1-19|12900|X|X|100|0|x|X|x|X|X|X|X|X|X|X|X|X|X|x|GARCIA |DE LA FUENTE |CELSO|VIUDO |X|X|CARRETERA PRINCIPAL EL COMUNAL SIN NUMERO |ORIENTE SEXTA SECCION |X|9331640660|FABIAN GARCIA MONTEJO |BENEFICIARIO 2: MARINA GARCIA DE LA FUENTE |x|RUTA 3 M|X|MIERCOLES|x|x|X|X|X|DOMICILIO |3200|9700|x|x|RETRASO 16|2021-5-26|2021-9-22|X|x|X|x|x|ORIENTE SEXTA SECCION |X|0|x|12900|x|x|x|X|X|X|x|X|CARDENAS |X|x|x|x|x</v>
      </c>
    </row>
    <row r="251" spans="1:82" x14ac:dyDescent="0.25">
      <c r="A251" t="s">
        <v>11311</v>
      </c>
      <c r="B251" t="s">
        <v>11312</v>
      </c>
      <c r="C251">
        <v>3</v>
      </c>
      <c r="D251" t="s">
        <v>4988</v>
      </c>
      <c r="E251" t="s">
        <v>396</v>
      </c>
      <c r="F251" t="s">
        <v>11313</v>
      </c>
      <c r="G251" t="s">
        <v>11314</v>
      </c>
      <c r="H251" t="s">
        <v>15972</v>
      </c>
      <c r="I251">
        <v>12900</v>
      </c>
      <c r="J251" t="s">
        <v>4</v>
      </c>
      <c r="K251" s="3" t="s">
        <v>4</v>
      </c>
      <c r="L251">
        <v>100</v>
      </c>
      <c r="M251">
        <v>0</v>
      </c>
      <c r="N251" t="s">
        <v>12</v>
      </c>
      <c r="O251" t="s">
        <v>4</v>
      </c>
      <c r="P251" t="s">
        <v>12</v>
      </c>
      <c r="Q251" t="s">
        <v>4</v>
      </c>
      <c r="R251" t="s">
        <v>4</v>
      </c>
      <c r="S251" t="s">
        <v>4</v>
      </c>
      <c r="T251" t="s">
        <v>4</v>
      </c>
      <c r="U251" t="s">
        <v>4</v>
      </c>
      <c r="V251" t="s">
        <v>4</v>
      </c>
      <c r="W251" t="s">
        <v>4</v>
      </c>
      <c r="X251" t="s">
        <v>4</v>
      </c>
      <c r="Y251" t="s">
        <v>4</v>
      </c>
      <c r="Z251" t="s">
        <v>4</v>
      </c>
      <c r="AA251" t="s">
        <v>12</v>
      </c>
      <c r="AB251" t="s">
        <v>11315</v>
      </c>
      <c r="AC251" t="s">
        <v>96</v>
      </c>
      <c r="AD251" t="s">
        <v>11316</v>
      </c>
      <c r="AE251" t="s">
        <v>214</v>
      </c>
      <c r="AF251" t="s">
        <v>4</v>
      </c>
      <c r="AG251" t="s">
        <v>4</v>
      </c>
      <c r="AH251" t="s">
        <v>11317</v>
      </c>
      <c r="AI251" t="s">
        <v>11318</v>
      </c>
      <c r="AJ251" t="s">
        <v>11319</v>
      </c>
      <c r="AK251">
        <v>9141315147</v>
      </c>
      <c r="AL251" t="s">
        <v>11320</v>
      </c>
      <c r="AM251" t="s">
        <v>11321</v>
      </c>
      <c r="AN251" t="s">
        <v>12</v>
      </c>
      <c r="AO251" t="s">
        <v>10599</v>
      </c>
      <c r="AP251" t="s">
        <v>4</v>
      </c>
      <c r="AQ251" t="s">
        <v>11033</v>
      </c>
      <c r="AR251" t="s">
        <v>12</v>
      </c>
      <c r="AS251" t="s">
        <v>12</v>
      </c>
      <c r="AT251" t="s">
        <v>4</v>
      </c>
      <c r="AU251" t="s">
        <v>4</v>
      </c>
      <c r="AV251" t="s">
        <v>4</v>
      </c>
      <c r="AW251" t="s">
        <v>332</v>
      </c>
      <c r="AX251">
        <v>900</v>
      </c>
      <c r="AY251">
        <v>12000</v>
      </c>
      <c r="AZ251" t="s">
        <v>12</v>
      </c>
      <c r="BA251" t="s">
        <v>12</v>
      </c>
      <c r="BB251" t="s">
        <v>11322</v>
      </c>
      <c r="BC251" t="s">
        <v>4923</v>
      </c>
      <c r="BD251" t="s">
        <v>5294</v>
      </c>
      <c r="BE251" t="s">
        <v>4</v>
      </c>
      <c r="BF251" t="s">
        <v>12</v>
      </c>
      <c r="BG251" t="s">
        <v>4</v>
      </c>
      <c r="BH251" t="s">
        <v>12</v>
      </c>
      <c r="BI251" t="s">
        <v>12</v>
      </c>
      <c r="BJ251" t="s">
        <v>11323</v>
      </c>
      <c r="BK251" t="s">
        <v>4</v>
      </c>
      <c r="BL251">
        <v>0</v>
      </c>
      <c r="BM251" t="s">
        <v>12</v>
      </c>
      <c r="BN251">
        <v>12900</v>
      </c>
      <c r="BO251" t="s">
        <v>12</v>
      </c>
      <c r="BP251" t="s">
        <v>12</v>
      </c>
      <c r="BQ251" t="s">
        <v>12</v>
      </c>
      <c r="BR251" t="s">
        <v>4</v>
      </c>
      <c r="BS251" t="s">
        <v>4</v>
      </c>
      <c r="BT251" t="s">
        <v>4</v>
      </c>
      <c r="BU251" t="s">
        <v>12</v>
      </c>
      <c r="BV251" t="s">
        <v>4</v>
      </c>
      <c r="BW251" t="s">
        <v>330</v>
      </c>
      <c r="BX251" t="s">
        <v>4</v>
      </c>
      <c r="BY251" t="s">
        <v>12</v>
      </c>
      <c r="BZ251" t="s">
        <v>12</v>
      </c>
      <c r="CA251" t="s">
        <v>12</v>
      </c>
      <c r="CB251" t="s">
        <v>12</v>
      </c>
      <c r="CC251" t="s">
        <v>12</v>
      </c>
      <c r="CD251" t="str" cm="1">
        <f t="array" aca="1" ref="CD251" ca="1">eConcatenar(A251:CB251,"|")</f>
        <v>YblBDgcZsJTqCDpG|CAR2021-0089|3|IMPERIAL DE LUJO |TABASCO |CUNDUACAN |CUNDUCAN |2021-1-19|12900|X|X|100|0|x|X|x|X|X|X|X|X|X|X|X|X|X|x|GARCAI|MARTINEZ|DARNIEL |CASADO |X|X|CARRETERA VECINAL SIN NUMERO |CASA BLANCA SEGUNDA SECCION |RIO SECO |9141315147|MARLI PEREZ ARIAS |BENEFICIARIO 2: ALBERTO GARCIA PEREZ |x|RUTA 3 M|X|JUEVES |x|x|X|X|X|DOMICILIO |900|12000|x|x|RETRASO 18|2021-5-13|2021-9-23|X|x|X|x|x|CASA BLANCA SEGUNDA SECCION|X|0|x|12900|x|x|x|X|X|X|x|X|CARDENAS |X|x|x|x|x</v>
      </c>
    </row>
    <row r="252" spans="1:82" x14ac:dyDescent="0.25">
      <c r="A252" t="s">
        <v>11324</v>
      </c>
      <c r="B252" t="s">
        <v>11325</v>
      </c>
      <c r="C252">
        <v>3</v>
      </c>
      <c r="D252" t="s">
        <v>4988</v>
      </c>
      <c r="E252" t="s">
        <v>396</v>
      </c>
      <c r="F252" t="s">
        <v>11313</v>
      </c>
      <c r="G252" t="s">
        <v>11326</v>
      </c>
      <c r="H252" t="s">
        <v>15972</v>
      </c>
      <c r="I252">
        <v>12900</v>
      </c>
      <c r="J252" t="s">
        <v>4</v>
      </c>
      <c r="K252" s="3" t="s">
        <v>4</v>
      </c>
      <c r="L252">
        <v>200</v>
      </c>
      <c r="M252">
        <v>1</v>
      </c>
      <c r="N252" t="s">
        <v>12</v>
      </c>
      <c r="O252" t="s">
        <v>4</v>
      </c>
      <c r="P252" t="s">
        <v>12</v>
      </c>
      <c r="Q252" t="s">
        <v>4</v>
      </c>
      <c r="R252" t="s">
        <v>4</v>
      </c>
      <c r="S252" t="s">
        <v>4</v>
      </c>
      <c r="T252" t="s">
        <v>4</v>
      </c>
      <c r="U252" t="s">
        <v>4</v>
      </c>
      <c r="V252" t="s">
        <v>4</v>
      </c>
      <c r="W252" t="s">
        <v>4</v>
      </c>
      <c r="X252" t="s">
        <v>4</v>
      </c>
      <c r="Y252" t="s">
        <v>4</v>
      </c>
      <c r="Z252" t="s">
        <v>4</v>
      </c>
      <c r="AA252" t="s">
        <v>12</v>
      </c>
      <c r="AB252" t="s">
        <v>96</v>
      </c>
      <c r="AC252" t="s">
        <v>15</v>
      </c>
      <c r="AD252" t="s">
        <v>5223</v>
      </c>
      <c r="AE252" t="s">
        <v>214</v>
      </c>
      <c r="AF252" t="s">
        <v>4</v>
      </c>
      <c r="AG252" t="s">
        <v>4</v>
      </c>
      <c r="AH252" t="s">
        <v>11327</v>
      </c>
      <c r="AI252" t="s">
        <v>11318</v>
      </c>
      <c r="AJ252" t="s">
        <v>4</v>
      </c>
      <c r="AK252">
        <v>9141074823</v>
      </c>
      <c r="AL252" t="s">
        <v>11328</v>
      </c>
      <c r="AM252" t="s">
        <v>11329</v>
      </c>
      <c r="AN252" t="s">
        <v>12</v>
      </c>
      <c r="AO252" t="s">
        <v>10599</v>
      </c>
      <c r="AP252" t="s">
        <v>4</v>
      </c>
      <c r="AQ252" t="s">
        <v>11033</v>
      </c>
      <c r="AR252" t="s">
        <v>12</v>
      </c>
      <c r="AS252" t="s">
        <v>12</v>
      </c>
      <c r="AT252" t="s">
        <v>4</v>
      </c>
      <c r="AU252" t="s">
        <v>4</v>
      </c>
      <c r="AV252" t="s">
        <v>4</v>
      </c>
      <c r="AW252" t="s">
        <v>332</v>
      </c>
      <c r="AX252">
        <v>2250</v>
      </c>
      <c r="AY252">
        <v>10650</v>
      </c>
      <c r="AZ252" t="s">
        <v>12</v>
      </c>
      <c r="BA252" t="s">
        <v>12</v>
      </c>
      <c r="BB252" t="s">
        <v>5108</v>
      </c>
      <c r="BC252" t="s">
        <v>1189</v>
      </c>
      <c r="BD252" t="s">
        <v>1234</v>
      </c>
      <c r="BE252" t="s">
        <v>4</v>
      </c>
      <c r="BF252" t="s">
        <v>12</v>
      </c>
      <c r="BG252" t="s">
        <v>4</v>
      </c>
      <c r="BH252" t="s">
        <v>12</v>
      </c>
      <c r="BI252" t="s">
        <v>12</v>
      </c>
      <c r="BJ252" t="s">
        <v>11323</v>
      </c>
      <c r="BK252" t="s">
        <v>4</v>
      </c>
      <c r="BL252">
        <v>0</v>
      </c>
      <c r="BM252" t="s">
        <v>12</v>
      </c>
      <c r="BN252">
        <v>12900</v>
      </c>
      <c r="BO252" t="s">
        <v>12</v>
      </c>
      <c r="BP252" t="s">
        <v>12</v>
      </c>
      <c r="BQ252" t="s">
        <v>12</v>
      </c>
      <c r="BR252" t="s">
        <v>4</v>
      </c>
      <c r="BS252" t="s">
        <v>4</v>
      </c>
      <c r="BT252" t="s">
        <v>4</v>
      </c>
      <c r="BU252" t="s">
        <v>12</v>
      </c>
      <c r="BV252" t="s">
        <v>4</v>
      </c>
      <c r="BW252" t="s">
        <v>330</v>
      </c>
      <c r="BX252" t="s">
        <v>4</v>
      </c>
      <c r="BY252" t="s">
        <v>12</v>
      </c>
      <c r="BZ252" t="s">
        <v>12</v>
      </c>
      <c r="CA252" t="s">
        <v>12</v>
      </c>
      <c r="CB252" t="s">
        <v>12</v>
      </c>
      <c r="CC252" t="s">
        <v>12</v>
      </c>
      <c r="CD252" t="str" cm="1">
        <f t="array" aca="1" ref="CD252" ca="1">eConcatenar(A252:CB252,"|")</f>
        <v>RhXEwUgKNDB6l3Ca|CAR2021-0090|3|IMPERIAL DE LUJO |TABASCO |CUNDUACAN |CUNDUACAN  |2021-1-19|12900|X|X|200|1|x|X|x|X|X|X|X|X|X|X|X|X|X|x|MARTINEZ|JIMENEZ|JULIO CESAR |CASADO |X|X|ENTRADA EL MANGO SIN NUMERO |CASA BLANCA SEGUNDA SECCION |X|9141074823|MARI ALUCIA PEREZ TORRES|BENEFICIARIO 2: GUSTAVO MARTINEZ PONS|x|RUTA 3 M|X|JUEVES |x|x|X|X|X|DOMICILIO |2250|10650|x|x|RETRASO 6 |2021-6-17|2021-9-30|X|x|X|x|x|CASA BLANCA SEGUNDA SECCION|X|0|x|12900|x|x|x|X|X|X|x|X|CARDENAS |X|x|x|x|x</v>
      </c>
    </row>
    <row r="253" spans="1:82" x14ac:dyDescent="0.25">
      <c r="A253" t="s">
        <v>11330</v>
      </c>
      <c r="B253" t="s">
        <v>11331</v>
      </c>
      <c r="C253">
        <v>3</v>
      </c>
      <c r="D253" t="s">
        <v>4988</v>
      </c>
      <c r="E253" t="s">
        <v>396</v>
      </c>
      <c r="F253" t="s">
        <v>3</v>
      </c>
      <c r="G253" t="s">
        <v>11326</v>
      </c>
      <c r="H253" t="s">
        <v>15972</v>
      </c>
      <c r="I253">
        <v>12900</v>
      </c>
      <c r="J253" t="s">
        <v>4</v>
      </c>
      <c r="K253" s="3" t="s">
        <v>4</v>
      </c>
      <c r="L253">
        <v>200</v>
      </c>
      <c r="M253">
        <v>1</v>
      </c>
      <c r="N253" t="s">
        <v>12</v>
      </c>
      <c r="O253" t="s">
        <v>4</v>
      </c>
      <c r="P253" t="s">
        <v>12</v>
      </c>
      <c r="Q253" t="s">
        <v>4</v>
      </c>
      <c r="R253" t="s">
        <v>4</v>
      </c>
      <c r="S253" t="s">
        <v>4</v>
      </c>
      <c r="T253" t="s">
        <v>4</v>
      </c>
      <c r="U253" t="s">
        <v>4</v>
      </c>
      <c r="V253" t="s">
        <v>4</v>
      </c>
      <c r="W253" t="s">
        <v>4</v>
      </c>
      <c r="X253" t="s">
        <v>4</v>
      </c>
      <c r="Y253" t="s">
        <v>4</v>
      </c>
      <c r="Z253" t="s">
        <v>4</v>
      </c>
      <c r="AA253" t="s">
        <v>12</v>
      </c>
      <c r="AB253" t="s">
        <v>797</v>
      </c>
      <c r="AC253" t="s">
        <v>4884</v>
      </c>
      <c r="AD253" t="s">
        <v>11332</v>
      </c>
      <c r="AE253" t="s">
        <v>474</v>
      </c>
      <c r="AF253" t="s">
        <v>4</v>
      </c>
      <c r="AG253" t="s">
        <v>4</v>
      </c>
      <c r="AH253" t="s">
        <v>11333</v>
      </c>
      <c r="AI253" t="s">
        <v>2519</v>
      </c>
      <c r="AJ253" t="s">
        <v>4</v>
      </c>
      <c r="AK253">
        <v>9141252664</v>
      </c>
      <c r="AL253" t="s">
        <v>11334</v>
      </c>
      <c r="AM253" t="s">
        <v>11335</v>
      </c>
      <c r="AN253" t="s">
        <v>12</v>
      </c>
      <c r="AO253" t="s">
        <v>10599</v>
      </c>
      <c r="AP253" t="s">
        <v>4</v>
      </c>
      <c r="AQ253" t="s">
        <v>710</v>
      </c>
      <c r="AR253" t="s">
        <v>12</v>
      </c>
      <c r="AS253" t="s">
        <v>12</v>
      </c>
      <c r="AT253" t="s">
        <v>4</v>
      </c>
      <c r="AU253" t="s">
        <v>4</v>
      </c>
      <c r="AV253" t="s">
        <v>4</v>
      </c>
      <c r="AW253" t="s">
        <v>332</v>
      </c>
      <c r="AX253">
        <v>2700</v>
      </c>
      <c r="AY253">
        <v>10200</v>
      </c>
      <c r="AZ253" t="s">
        <v>12</v>
      </c>
      <c r="BA253" t="s">
        <v>12</v>
      </c>
      <c r="BB253" t="s">
        <v>11336</v>
      </c>
      <c r="BC253" t="s">
        <v>1177</v>
      </c>
      <c r="BD253" t="s">
        <v>10772</v>
      </c>
      <c r="BE253" t="s">
        <v>4</v>
      </c>
      <c r="BF253" t="s">
        <v>12</v>
      </c>
      <c r="BG253" t="s">
        <v>4</v>
      </c>
      <c r="BH253" t="s">
        <v>12</v>
      </c>
      <c r="BI253" t="s">
        <v>12</v>
      </c>
      <c r="BJ253" t="s">
        <v>2519</v>
      </c>
      <c r="BK253" t="s">
        <v>4</v>
      </c>
      <c r="BL253">
        <v>1</v>
      </c>
      <c r="BM253" t="s">
        <v>12</v>
      </c>
      <c r="BN253">
        <v>12900</v>
      </c>
      <c r="BO253" t="s">
        <v>12</v>
      </c>
      <c r="BP253" t="s">
        <v>12</v>
      </c>
      <c r="BQ253" t="s">
        <v>12</v>
      </c>
      <c r="BR253" t="s">
        <v>4</v>
      </c>
      <c r="BS253" t="s">
        <v>4</v>
      </c>
      <c r="BT253" t="s">
        <v>4</v>
      </c>
      <c r="BU253" t="s">
        <v>12</v>
      </c>
      <c r="BV253" t="s">
        <v>4</v>
      </c>
      <c r="BW253" t="s">
        <v>330</v>
      </c>
      <c r="BX253" t="s">
        <v>4</v>
      </c>
      <c r="BY253" t="s">
        <v>12</v>
      </c>
      <c r="BZ253" t="s">
        <v>12</v>
      </c>
      <c r="CA253" t="s">
        <v>12</v>
      </c>
      <c r="CB253" t="s">
        <v>12</v>
      </c>
      <c r="CC253" t="s">
        <v>12</v>
      </c>
      <c r="CD253" t="str" cm="1">
        <f t="array" aca="1" ref="CD253" ca="1">eConcatenar(A253:CB253,"|")</f>
        <v>kPWcxkgoHFdVgpOW|CAR2021-0091|3|IMPERIAL DE LUJO |TABASCO |CARDENAS|CUNDUACAN  |2021-1-19|12900|X|X|200|1|x|X|x|X|X|X|X|X|X|X|X|X|X|x|GONZALEZ |DE LA CRUZ |ALBA |CASADA |X|X|CARRETERA SANTA ROSALIA SIN NUMER |RIO SECO PRIMERA SECCION |X|9141252664|JERONIMO ESCALANTE TORREZ |BENEFICIARIO 2: ANGELICA GONZALEZ DE LA CRUZ |x|RUTA 3 M|X|MIERCOLES|x|x|X|X|X|DOMICILIO |2700|10200|x|x| RETRASO 4 |2021-8-18|2021-9-29|X|x|X|x|x|RIO SECO PRIMERA SECCION |X|1|x|12900|x|x|x|X|X|X|x|X|CARDENAS |X|x|x|x|x</v>
      </c>
    </row>
    <row r="254" spans="1:82" x14ac:dyDescent="0.25">
      <c r="A254" t="s">
        <v>11337</v>
      </c>
      <c r="B254" t="s">
        <v>11338</v>
      </c>
      <c r="C254">
        <v>3</v>
      </c>
      <c r="D254" t="s">
        <v>4988</v>
      </c>
      <c r="E254" t="s">
        <v>396</v>
      </c>
      <c r="F254" t="s">
        <v>3</v>
      </c>
      <c r="G254" t="s">
        <v>330</v>
      </c>
      <c r="H254" t="s">
        <v>1196</v>
      </c>
      <c r="I254">
        <v>12900</v>
      </c>
      <c r="J254" t="s">
        <v>4</v>
      </c>
      <c r="K254" s="3" t="s">
        <v>4</v>
      </c>
      <c r="L254">
        <v>400</v>
      </c>
      <c r="M254">
        <v>2</v>
      </c>
      <c r="N254" t="s">
        <v>12</v>
      </c>
      <c r="O254" t="s">
        <v>4</v>
      </c>
      <c r="P254" t="s">
        <v>12</v>
      </c>
      <c r="Q254" t="s">
        <v>4</v>
      </c>
      <c r="R254" t="s">
        <v>4</v>
      </c>
      <c r="S254" t="s">
        <v>4</v>
      </c>
      <c r="T254" t="s">
        <v>4</v>
      </c>
      <c r="U254" t="s">
        <v>4</v>
      </c>
      <c r="V254" t="s">
        <v>4</v>
      </c>
      <c r="W254" t="s">
        <v>4</v>
      </c>
      <c r="X254" t="s">
        <v>4</v>
      </c>
      <c r="Y254" t="s">
        <v>4</v>
      </c>
      <c r="Z254" t="s">
        <v>4</v>
      </c>
      <c r="AA254" t="s">
        <v>12</v>
      </c>
      <c r="AB254" t="s">
        <v>22</v>
      </c>
      <c r="AC254" t="s">
        <v>11339</v>
      </c>
      <c r="AD254" t="s">
        <v>5225</v>
      </c>
      <c r="AE254" t="s">
        <v>214</v>
      </c>
      <c r="AF254" t="s">
        <v>4</v>
      </c>
      <c r="AG254" t="s">
        <v>4</v>
      </c>
      <c r="AH254" t="s">
        <v>11340</v>
      </c>
      <c r="AI254" t="s">
        <v>2844</v>
      </c>
      <c r="AJ254" t="s">
        <v>4</v>
      </c>
      <c r="AK254">
        <v>9371019886</v>
      </c>
      <c r="AL254" t="s">
        <v>11341</v>
      </c>
      <c r="AM254" t="s">
        <v>11342</v>
      </c>
      <c r="AN254" t="s">
        <v>12</v>
      </c>
      <c r="AO254" t="s">
        <v>10599</v>
      </c>
      <c r="AP254" t="s">
        <v>4</v>
      </c>
      <c r="AQ254" t="s">
        <v>710</v>
      </c>
      <c r="AR254" t="s">
        <v>12</v>
      </c>
      <c r="AS254" t="s">
        <v>12</v>
      </c>
      <c r="AT254" t="s">
        <v>4</v>
      </c>
      <c r="AU254" t="s">
        <v>4</v>
      </c>
      <c r="AV254" t="s">
        <v>4</v>
      </c>
      <c r="AW254" t="s">
        <v>332</v>
      </c>
      <c r="AX254">
        <v>3400</v>
      </c>
      <c r="AY254">
        <v>9500</v>
      </c>
      <c r="AZ254" t="s">
        <v>12</v>
      </c>
      <c r="BA254" t="s">
        <v>12</v>
      </c>
      <c r="BB254" t="s">
        <v>11292</v>
      </c>
      <c r="BC254" t="s">
        <v>1193</v>
      </c>
      <c r="BD254" t="s">
        <v>10600</v>
      </c>
      <c r="BE254" t="s">
        <v>4</v>
      </c>
      <c r="BF254" t="s">
        <v>12</v>
      </c>
      <c r="BG254" t="s">
        <v>4</v>
      </c>
      <c r="BH254" t="s">
        <v>12</v>
      </c>
      <c r="BI254" t="s">
        <v>12</v>
      </c>
      <c r="BJ254" t="s">
        <v>2844</v>
      </c>
      <c r="BK254" t="s">
        <v>4</v>
      </c>
      <c r="BL254">
        <v>0</v>
      </c>
      <c r="BM254" t="s">
        <v>12</v>
      </c>
      <c r="BN254">
        <v>12900</v>
      </c>
      <c r="BO254" t="s">
        <v>12</v>
      </c>
      <c r="BP254" t="s">
        <v>12</v>
      </c>
      <c r="BQ254" t="s">
        <v>12</v>
      </c>
      <c r="BR254" t="s">
        <v>4</v>
      </c>
      <c r="BS254" t="s">
        <v>4</v>
      </c>
      <c r="BT254" t="s">
        <v>4</v>
      </c>
      <c r="BU254" t="s">
        <v>12</v>
      </c>
      <c r="BV254" t="s">
        <v>4</v>
      </c>
      <c r="BW254" t="s">
        <v>330</v>
      </c>
      <c r="BX254" t="s">
        <v>4</v>
      </c>
      <c r="BY254" t="s">
        <v>12</v>
      </c>
      <c r="BZ254" t="s">
        <v>12</v>
      </c>
      <c r="CA254" t="s">
        <v>12</v>
      </c>
      <c r="CB254" t="s">
        <v>12</v>
      </c>
      <c r="CC254" t="s">
        <v>12</v>
      </c>
      <c r="CD254" t="str" cm="1">
        <f t="array" aca="1" ref="CD254" ca="1">eConcatenar(A254:CB254,"|")</f>
        <v>jSCK2NpjSSzF3Alc|CAR2021-0257|3|IMPERIAL DE LUJO |TABASCO |CARDENAS|CARDENAS |2020-1-27|12900|X|X|400|2|x|X|x|X|X|X|X|X|X|X|X|X|X|x|JIMENEZ |ACEVEDO |BARTOLO |CASADO |X|X|CALLE JUAN DE LA BARRERA |SANTA ROSALIA |X|9371019886|ADY LIZBETH JIMENEZ CORTAZAR |BENEFICIARIO 2: MARIA DE LOS ANGELES JIMENEZ CORTAZAR |x|RUTA 3 M|X|MIERCOLES|x|x|X|X|X|DOMICILIO |3400|9500|x|x|RETRASO 1|2021-9-8|2021-10-06|X|x|X|x|x|SANTA ROSALIA |X|0|x|12900|x|x|x|X|X|X|x|X|CARDENAS |X|x|x|x|x</v>
      </c>
    </row>
    <row r="255" spans="1:82" x14ac:dyDescent="0.25">
      <c r="A255" t="s">
        <v>11343</v>
      </c>
      <c r="B255" t="s">
        <v>11344</v>
      </c>
      <c r="C255">
        <v>3</v>
      </c>
      <c r="D255" t="s">
        <v>4988</v>
      </c>
      <c r="E255" t="s">
        <v>396</v>
      </c>
      <c r="F255" t="s">
        <v>11313</v>
      </c>
      <c r="G255" t="s">
        <v>11326</v>
      </c>
      <c r="H255" t="s">
        <v>15973</v>
      </c>
      <c r="I255">
        <v>12900</v>
      </c>
      <c r="J255" t="s">
        <v>4</v>
      </c>
      <c r="K255" s="3" t="s">
        <v>4</v>
      </c>
      <c r="L255">
        <v>400</v>
      </c>
      <c r="M255">
        <v>2</v>
      </c>
      <c r="N255" t="s">
        <v>12</v>
      </c>
      <c r="O255" t="s">
        <v>4</v>
      </c>
      <c r="P255" t="s">
        <v>12</v>
      </c>
      <c r="Q255" t="s">
        <v>4</v>
      </c>
      <c r="R255" t="s">
        <v>4</v>
      </c>
      <c r="S255" t="s">
        <v>4</v>
      </c>
      <c r="T255" t="s">
        <v>4</v>
      </c>
      <c r="U255" t="s">
        <v>4</v>
      </c>
      <c r="V255" t="s">
        <v>4</v>
      </c>
      <c r="W255" t="s">
        <v>4</v>
      </c>
      <c r="X255" t="s">
        <v>4</v>
      </c>
      <c r="Y255" t="s">
        <v>4</v>
      </c>
      <c r="Z255" t="s">
        <v>4</v>
      </c>
      <c r="AA255" t="s">
        <v>12</v>
      </c>
      <c r="AB255" t="s">
        <v>291</v>
      </c>
      <c r="AC255" t="s">
        <v>472</v>
      </c>
      <c r="AD255" t="s">
        <v>11345</v>
      </c>
      <c r="AE255" t="s">
        <v>474</v>
      </c>
      <c r="AF255" t="s">
        <v>4</v>
      </c>
      <c r="AG255" t="s">
        <v>4</v>
      </c>
      <c r="AH255" t="s">
        <v>11346</v>
      </c>
      <c r="AI255" t="s">
        <v>11347</v>
      </c>
      <c r="AJ255" t="s">
        <v>11348</v>
      </c>
      <c r="AK255">
        <v>9372703706</v>
      </c>
      <c r="AL255" t="s">
        <v>11349</v>
      </c>
      <c r="AM255" t="s">
        <v>11350</v>
      </c>
      <c r="AN255" t="s">
        <v>12</v>
      </c>
      <c r="AO255" t="s">
        <v>10599</v>
      </c>
      <c r="AP255" t="s">
        <v>4</v>
      </c>
      <c r="AQ255" t="s">
        <v>710</v>
      </c>
      <c r="AR255" t="s">
        <v>12</v>
      </c>
      <c r="AS255" t="s">
        <v>12</v>
      </c>
      <c r="AT255" t="s">
        <v>4</v>
      </c>
      <c r="AU255" t="s">
        <v>4</v>
      </c>
      <c r="AV255" t="s">
        <v>4</v>
      </c>
      <c r="AW255" t="s">
        <v>332</v>
      </c>
      <c r="AX255">
        <v>2400</v>
      </c>
      <c r="AY255">
        <v>10500</v>
      </c>
      <c r="AZ255" t="s">
        <v>12</v>
      </c>
      <c r="BA255" t="s">
        <v>12</v>
      </c>
      <c r="BB255" t="s">
        <v>11292</v>
      </c>
      <c r="BC255" t="s">
        <v>5293</v>
      </c>
      <c r="BD255" t="s">
        <v>10600</v>
      </c>
      <c r="BE255" t="s">
        <v>4</v>
      </c>
      <c r="BF255" t="s">
        <v>12</v>
      </c>
      <c r="BG255" t="s">
        <v>4</v>
      </c>
      <c r="BH255" t="s">
        <v>12</v>
      </c>
      <c r="BI255" t="s">
        <v>12</v>
      </c>
      <c r="BJ255" t="s">
        <v>11347</v>
      </c>
      <c r="BK255" t="s">
        <v>4</v>
      </c>
      <c r="BL255">
        <v>1</v>
      </c>
      <c r="BM255" t="s">
        <v>12</v>
      </c>
      <c r="BN255">
        <v>12900</v>
      </c>
      <c r="BO255" t="s">
        <v>12</v>
      </c>
      <c r="BP255" t="s">
        <v>12</v>
      </c>
      <c r="BQ255" t="s">
        <v>12</v>
      </c>
      <c r="BR255" t="s">
        <v>4</v>
      </c>
      <c r="BS255" t="s">
        <v>4</v>
      </c>
      <c r="BT255" t="s">
        <v>4</v>
      </c>
      <c r="BU255" t="s">
        <v>12</v>
      </c>
      <c r="BV255" t="s">
        <v>4</v>
      </c>
      <c r="BW255" t="s">
        <v>330</v>
      </c>
      <c r="BX255" t="s">
        <v>4</v>
      </c>
      <c r="BY255" t="s">
        <v>12</v>
      </c>
      <c r="BZ255" t="s">
        <v>12</v>
      </c>
      <c r="CA255" t="s">
        <v>12</v>
      </c>
      <c r="CB255" t="s">
        <v>12</v>
      </c>
      <c r="CC255" t="s">
        <v>12</v>
      </c>
      <c r="CD255" t="str" cm="1">
        <f t="array" aca="1" ref="CD255" ca="1">eConcatenar(A255:CB255,"|")</f>
        <v>3E4Fbncxq2bJ0MJF|CAR2021-0424|3|IMPERIAL DE LUJO |TABASCO |CUNDUACAN |CUNDUACAN  |2021-2-04|12900|X|X|400|2|x|X|x|X|X|X|X|X|X|X|X|X|X|x|DOMINGUEZ|MONTEJO |DOMITILIA|CASADA |X|X|CALLE ROSARIO RAMIREZ |AMPLIACION LA PLAYITA |CARRETERA RIO SECO TULIPAN |9372703706|LAURA ESTELA ADORNO DOMINGUEZ |BENEFICIARIO 2: JOSE IGNACIO RODRIGUEZ VALENZUELA |x|RUTA 3 M|X|MIERCOLES|x|x|X|X|X|DOMICILIO |2400|10500|x|x|RETRASO 1|2021-9-9|2021-10-06|X|x|X|x|x|AMPLIACION LA PLAYITA |X|1|x|12900|x|x|x|X|X|X|x|X|CARDENAS |X|x|x|x|x</v>
      </c>
    </row>
    <row r="256" spans="1:82" x14ac:dyDescent="0.25">
      <c r="A256" t="s">
        <v>11351</v>
      </c>
      <c r="B256" t="s">
        <v>11352</v>
      </c>
      <c r="C256">
        <v>3</v>
      </c>
      <c r="D256" t="s">
        <v>4988</v>
      </c>
      <c r="E256" t="s">
        <v>396</v>
      </c>
      <c r="F256" t="s">
        <v>3</v>
      </c>
      <c r="G256" t="s">
        <v>330</v>
      </c>
      <c r="H256" t="s">
        <v>15974</v>
      </c>
      <c r="I256">
        <v>12900</v>
      </c>
      <c r="J256" t="s">
        <v>4</v>
      </c>
      <c r="K256" s="3" t="s">
        <v>4</v>
      </c>
      <c r="L256">
        <v>400</v>
      </c>
      <c r="M256">
        <v>2</v>
      </c>
      <c r="N256" t="s">
        <v>12</v>
      </c>
      <c r="O256" t="s">
        <v>4</v>
      </c>
      <c r="P256" t="s">
        <v>12</v>
      </c>
      <c r="Q256" t="s">
        <v>4</v>
      </c>
      <c r="R256" t="s">
        <v>4</v>
      </c>
      <c r="S256" t="s">
        <v>4</v>
      </c>
      <c r="T256" t="s">
        <v>4</v>
      </c>
      <c r="U256" t="s">
        <v>4</v>
      </c>
      <c r="V256" t="s">
        <v>4</v>
      </c>
      <c r="W256" t="s">
        <v>4</v>
      </c>
      <c r="X256" t="s">
        <v>4</v>
      </c>
      <c r="Y256" t="s">
        <v>4</v>
      </c>
      <c r="Z256" t="s">
        <v>4</v>
      </c>
      <c r="AA256" t="s">
        <v>12</v>
      </c>
      <c r="AB256" t="s">
        <v>5398</v>
      </c>
      <c r="AC256" t="s">
        <v>10704</v>
      </c>
      <c r="AD256" t="s">
        <v>4887</v>
      </c>
      <c r="AE256" t="s">
        <v>30</v>
      </c>
      <c r="AF256" t="s">
        <v>4</v>
      </c>
      <c r="AG256" t="s">
        <v>4</v>
      </c>
      <c r="AH256" t="s">
        <v>11353</v>
      </c>
      <c r="AI256" t="s">
        <v>2844</v>
      </c>
      <c r="AJ256" t="s">
        <v>4</v>
      </c>
      <c r="AK256">
        <v>9373734042</v>
      </c>
      <c r="AL256" t="s">
        <v>11354</v>
      </c>
      <c r="AM256" t="s">
        <v>11355</v>
      </c>
      <c r="AN256" t="s">
        <v>12</v>
      </c>
      <c r="AO256" t="s">
        <v>10599</v>
      </c>
      <c r="AP256" t="s">
        <v>4</v>
      </c>
      <c r="AQ256" t="s">
        <v>710</v>
      </c>
      <c r="AR256" t="s">
        <v>12</v>
      </c>
      <c r="AS256" t="s">
        <v>12</v>
      </c>
      <c r="AT256" t="s">
        <v>4</v>
      </c>
      <c r="AU256" t="s">
        <v>4</v>
      </c>
      <c r="AV256" t="s">
        <v>4</v>
      </c>
      <c r="AW256" t="s">
        <v>332</v>
      </c>
      <c r="AX256">
        <v>3200</v>
      </c>
      <c r="AY256">
        <v>9700</v>
      </c>
      <c r="AZ256" t="s">
        <v>12</v>
      </c>
      <c r="BA256" t="s">
        <v>12</v>
      </c>
      <c r="BB256" t="s">
        <v>4</v>
      </c>
      <c r="BC256" t="s">
        <v>5293</v>
      </c>
      <c r="BD256" t="s">
        <v>10600</v>
      </c>
      <c r="BE256" t="s">
        <v>4</v>
      </c>
      <c r="BF256" t="s">
        <v>12</v>
      </c>
      <c r="BG256" t="s">
        <v>4</v>
      </c>
      <c r="BH256" t="s">
        <v>12</v>
      </c>
      <c r="BI256" t="s">
        <v>12</v>
      </c>
      <c r="BJ256" t="s">
        <v>2844</v>
      </c>
      <c r="BK256" t="s">
        <v>4</v>
      </c>
      <c r="BL256">
        <v>1</v>
      </c>
      <c r="BM256" t="s">
        <v>12</v>
      </c>
      <c r="BN256">
        <v>12900</v>
      </c>
      <c r="BO256" t="s">
        <v>12</v>
      </c>
      <c r="BP256" t="s">
        <v>12</v>
      </c>
      <c r="BQ256" t="s">
        <v>12</v>
      </c>
      <c r="BR256" t="s">
        <v>4</v>
      </c>
      <c r="BS256" t="s">
        <v>4</v>
      </c>
      <c r="BT256" t="s">
        <v>4</v>
      </c>
      <c r="BU256" t="s">
        <v>12</v>
      </c>
      <c r="BV256" t="s">
        <v>4</v>
      </c>
      <c r="BW256" t="s">
        <v>330</v>
      </c>
      <c r="BX256" t="s">
        <v>4</v>
      </c>
      <c r="BY256" t="s">
        <v>12</v>
      </c>
      <c r="BZ256" t="s">
        <v>12</v>
      </c>
      <c r="CA256" t="s">
        <v>12</v>
      </c>
      <c r="CB256" t="s">
        <v>12</v>
      </c>
      <c r="CC256" t="s">
        <v>12</v>
      </c>
      <c r="CD256" t="str" cm="1">
        <f t="array" aca="1" ref="CD256" ca="1">eConcatenar(A256:CB256,"|")</f>
        <v>EOIbtmLo1tsgGgiB|CAR2021-0446|3|IMPERIAL DE LUJO |TABASCO |CARDENAS|CARDENAS |2021-2-09|12900|X|X|400|2|x|X|x|X|X|X|X|X|X|X|X|X|X|x|CUSTODIO |MORALES |ANTONIA |CASADA|X|X|BUGAMBILIA NUMERO 3|SANTA ROSALIA |X|9373734042|ESTHER URRUTIA CUSTODIO |BENEFICIARIO 2: LUIS URRUTIA CUSTODIO |x|RUTA 3 M|X|MIERCOLES|x|x|X|X|X|DOMICILIO |3200|9700|x|x|X|2021-9-9|2021-10-06|X|x|X|x|x|SANTA ROSALIA |X|1|x|12900|x|x|x|X|X|X|x|X|CARDENAS |X|x|x|x|x</v>
      </c>
    </row>
    <row r="257" spans="1:82" x14ac:dyDescent="0.25">
      <c r="A257" t="s">
        <v>11356</v>
      </c>
      <c r="B257" t="s">
        <v>11357</v>
      </c>
      <c r="C257">
        <v>3</v>
      </c>
      <c r="D257" t="s">
        <v>4988</v>
      </c>
      <c r="E257" t="s">
        <v>396</v>
      </c>
      <c r="F257" t="s">
        <v>4959</v>
      </c>
      <c r="G257" t="s">
        <v>775</v>
      </c>
      <c r="H257" t="s">
        <v>15974</v>
      </c>
      <c r="I257">
        <v>12900</v>
      </c>
      <c r="J257" t="s">
        <v>4</v>
      </c>
      <c r="K257" s="3" t="s">
        <v>4</v>
      </c>
      <c r="L257">
        <v>100</v>
      </c>
      <c r="M257">
        <v>0</v>
      </c>
      <c r="N257" t="s">
        <v>12</v>
      </c>
      <c r="O257" t="s">
        <v>4</v>
      </c>
      <c r="P257" t="s">
        <v>12</v>
      </c>
      <c r="Q257" t="s">
        <v>4</v>
      </c>
      <c r="R257" t="s">
        <v>4</v>
      </c>
      <c r="S257" t="s">
        <v>4</v>
      </c>
      <c r="T257" t="s">
        <v>4</v>
      </c>
      <c r="U257" t="s">
        <v>4</v>
      </c>
      <c r="V257" t="s">
        <v>4</v>
      </c>
      <c r="W257" t="s">
        <v>4</v>
      </c>
      <c r="X257" t="s">
        <v>4</v>
      </c>
      <c r="Y257" t="s">
        <v>4</v>
      </c>
      <c r="Z257" t="s">
        <v>4</v>
      </c>
      <c r="AA257" t="s">
        <v>12</v>
      </c>
      <c r="AB257" t="s">
        <v>80</v>
      </c>
      <c r="AC257" t="s">
        <v>59</v>
      </c>
      <c r="AD257" t="s">
        <v>11358</v>
      </c>
      <c r="AE257" t="s">
        <v>214</v>
      </c>
      <c r="AF257" t="s">
        <v>4</v>
      </c>
      <c r="AG257" t="s">
        <v>4</v>
      </c>
      <c r="AH257" t="s">
        <v>11359</v>
      </c>
      <c r="AI257" t="s">
        <v>11307</v>
      </c>
      <c r="AJ257" t="s">
        <v>4</v>
      </c>
      <c r="AK257">
        <v>9331587448</v>
      </c>
      <c r="AL257" t="s">
        <v>11360</v>
      </c>
      <c r="AM257" t="s">
        <v>11361</v>
      </c>
      <c r="AN257" t="s">
        <v>12</v>
      </c>
      <c r="AO257" t="s">
        <v>10599</v>
      </c>
      <c r="AP257" t="s">
        <v>4</v>
      </c>
      <c r="AQ257" t="s">
        <v>710</v>
      </c>
      <c r="AR257" t="s">
        <v>12</v>
      </c>
      <c r="AS257" t="s">
        <v>12</v>
      </c>
      <c r="AT257" t="s">
        <v>4</v>
      </c>
      <c r="AU257" t="s">
        <v>4</v>
      </c>
      <c r="AV257" t="s">
        <v>4</v>
      </c>
      <c r="AW257" t="s">
        <v>332</v>
      </c>
      <c r="AX257">
        <v>2250</v>
      </c>
      <c r="AY257">
        <v>10650</v>
      </c>
      <c r="AZ257" t="s">
        <v>12</v>
      </c>
      <c r="BA257" t="s">
        <v>12</v>
      </c>
      <c r="BB257" t="s">
        <v>11301</v>
      </c>
      <c r="BC257" t="s">
        <v>5257</v>
      </c>
      <c r="BD257" t="s">
        <v>1238</v>
      </c>
      <c r="BE257" t="s">
        <v>4</v>
      </c>
      <c r="BF257" t="s">
        <v>12</v>
      </c>
      <c r="BG257" t="s">
        <v>4</v>
      </c>
      <c r="BH257" t="s">
        <v>12</v>
      </c>
      <c r="BI257" t="s">
        <v>12</v>
      </c>
      <c r="BJ257" t="s">
        <v>11307</v>
      </c>
      <c r="BK257" t="s">
        <v>4</v>
      </c>
      <c r="BL257">
        <v>0</v>
      </c>
      <c r="BM257" t="s">
        <v>12</v>
      </c>
      <c r="BN257">
        <v>12900</v>
      </c>
      <c r="BO257" t="s">
        <v>12</v>
      </c>
      <c r="BP257" t="s">
        <v>12</v>
      </c>
      <c r="BQ257" t="s">
        <v>12</v>
      </c>
      <c r="BR257" t="s">
        <v>4</v>
      </c>
      <c r="BS257" t="s">
        <v>4</v>
      </c>
      <c r="BT257" t="s">
        <v>4</v>
      </c>
      <c r="BU257" t="s">
        <v>12</v>
      </c>
      <c r="BV257" t="s">
        <v>4</v>
      </c>
      <c r="BW257" t="s">
        <v>330</v>
      </c>
      <c r="BX257" t="s">
        <v>4</v>
      </c>
      <c r="BY257" t="s">
        <v>12</v>
      </c>
      <c r="BZ257" t="s">
        <v>12</v>
      </c>
      <c r="CA257" t="s">
        <v>12</v>
      </c>
      <c r="CB257" t="s">
        <v>12</v>
      </c>
      <c r="CC257" t="s">
        <v>12</v>
      </c>
      <c r="CD257" t="str" cm="1">
        <f t="array" aca="1" ref="CD257" ca="1">eConcatenar(A257:CB257,"|")</f>
        <v>y35lHQ0JWQGWVHnq|CAR2021-0448|3|IMPERIAL DE LUJO |TABASCO |COMALCALCO |COMALCALCO|2021-2-09|12900|X|X|100|0|x|X|x|X|X|X|X|X|X|X|X|X|X|x|GARCIA |GARCIA|FAUSTINO |CASADO |X|X|CARRETERA AL MANGAL SUN NUMERO |ORIENTE SEXTA SECCION |X|9331587448|KARINA GARCIA LOPEZ |BENEFICIARIO 2: LOURDES LOPEZ GARCIA |x|RUTA 3 M|X|MIERCOLES|x|x|X|X|X|DOMICILIO |2250|10650|x|x|RETRASO 3|2021-8-4|2021-9-22|X|x|X|x|x|ORIENTE SEXTA SECCION |X|0|x|12900|x|x|x|X|X|X|x|X|CARDENAS |X|x|x|x|x</v>
      </c>
    </row>
    <row r="258" spans="1:82" x14ac:dyDescent="0.25">
      <c r="A258" t="s">
        <v>11362</v>
      </c>
      <c r="B258" t="s">
        <v>11363</v>
      </c>
      <c r="C258">
        <v>3</v>
      </c>
      <c r="D258" t="s">
        <v>4988</v>
      </c>
      <c r="E258" t="s">
        <v>396</v>
      </c>
      <c r="F258" t="s">
        <v>3</v>
      </c>
      <c r="G258" t="s">
        <v>11326</v>
      </c>
      <c r="H258" t="s">
        <v>1217</v>
      </c>
      <c r="I258">
        <v>12900</v>
      </c>
      <c r="J258" t="s">
        <v>4</v>
      </c>
      <c r="K258" s="3" t="s">
        <v>4</v>
      </c>
      <c r="L258">
        <v>100</v>
      </c>
      <c r="M258">
        <v>0</v>
      </c>
      <c r="N258" t="s">
        <v>12</v>
      </c>
      <c r="O258" t="s">
        <v>4</v>
      </c>
      <c r="P258" t="s">
        <v>12</v>
      </c>
      <c r="Q258" t="s">
        <v>4</v>
      </c>
      <c r="R258" t="s">
        <v>4</v>
      </c>
      <c r="S258" t="s">
        <v>4</v>
      </c>
      <c r="T258" t="s">
        <v>4</v>
      </c>
      <c r="U258" t="s">
        <v>4</v>
      </c>
      <c r="V258" t="s">
        <v>4</v>
      </c>
      <c r="W258" t="s">
        <v>4</v>
      </c>
      <c r="X258" t="s">
        <v>4</v>
      </c>
      <c r="Y258" t="s">
        <v>4</v>
      </c>
      <c r="Z258" t="s">
        <v>4</v>
      </c>
      <c r="AA258" t="s">
        <v>12</v>
      </c>
      <c r="AB258" t="s">
        <v>38</v>
      </c>
      <c r="AC258" t="s">
        <v>38</v>
      </c>
      <c r="AD258" t="s">
        <v>11364</v>
      </c>
      <c r="AE258" t="s">
        <v>214</v>
      </c>
      <c r="AF258" t="s">
        <v>4</v>
      </c>
      <c r="AG258" t="s">
        <v>4</v>
      </c>
      <c r="AH258" t="s">
        <v>11365</v>
      </c>
      <c r="AI258" t="s">
        <v>11366</v>
      </c>
      <c r="AJ258" t="s">
        <v>4</v>
      </c>
      <c r="AK258">
        <v>9371231699</v>
      </c>
      <c r="AL258" t="s">
        <v>11367</v>
      </c>
      <c r="AM258" t="s">
        <v>11368</v>
      </c>
      <c r="AN258" t="s">
        <v>12</v>
      </c>
      <c r="AO258" t="s">
        <v>10599</v>
      </c>
      <c r="AP258" t="s">
        <v>4</v>
      </c>
      <c r="AQ258" t="s">
        <v>11033</v>
      </c>
      <c r="AR258" t="s">
        <v>12</v>
      </c>
      <c r="AS258" t="s">
        <v>12</v>
      </c>
      <c r="AT258" t="s">
        <v>4</v>
      </c>
      <c r="AU258" t="s">
        <v>4</v>
      </c>
      <c r="AV258" t="s">
        <v>4</v>
      </c>
      <c r="AW258" t="s">
        <v>332</v>
      </c>
      <c r="AX258">
        <v>1720</v>
      </c>
      <c r="AY258">
        <v>11180</v>
      </c>
      <c r="AZ258" t="s">
        <v>12</v>
      </c>
      <c r="BA258" t="s">
        <v>12</v>
      </c>
      <c r="BB258" t="s">
        <v>11301</v>
      </c>
      <c r="BC258" t="s">
        <v>4822</v>
      </c>
      <c r="BD258" t="s">
        <v>5294</v>
      </c>
      <c r="BE258" t="s">
        <v>4</v>
      </c>
      <c r="BF258" t="s">
        <v>12</v>
      </c>
      <c r="BG258" t="s">
        <v>4</v>
      </c>
      <c r="BH258" t="s">
        <v>12</v>
      </c>
      <c r="BI258" t="s">
        <v>12</v>
      </c>
      <c r="BJ258" t="s">
        <v>11366</v>
      </c>
      <c r="BK258" t="s">
        <v>4</v>
      </c>
      <c r="BL258">
        <v>0</v>
      </c>
      <c r="BM258" t="s">
        <v>12</v>
      </c>
      <c r="BN258">
        <v>12900</v>
      </c>
      <c r="BO258" t="s">
        <v>12</v>
      </c>
      <c r="BP258" t="s">
        <v>12</v>
      </c>
      <c r="BQ258" t="s">
        <v>12</v>
      </c>
      <c r="BR258" t="s">
        <v>4</v>
      </c>
      <c r="BS258" t="s">
        <v>4</v>
      </c>
      <c r="BT258" t="s">
        <v>4</v>
      </c>
      <c r="BU258" t="s">
        <v>12</v>
      </c>
      <c r="BV258" t="s">
        <v>4</v>
      </c>
      <c r="BW258" t="s">
        <v>330</v>
      </c>
      <c r="BX258" t="s">
        <v>4</v>
      </c>
      <c r="BY258" t="s">
        <v>12</v>
      </c>
      <c r="BZ258" t="s">
        <v>12</v>
      </c>
      <c r="CA258" t="s">
        <v>12</v>
      </c>
      <c r="CB258" t="s">
        <v>12</v>
      </c>
      <c r="CC258" t="s">
        <v>12</v>
      </c>
      <c r="CD258" t="str" cm="1">
        <f t="array" aca="1" ref="CD258" ca="1">eConcatenar(A258:CB258,"|")</f>
        <v>gyWyAimgBNlzAnUL|CAR2021-0485|3|IMPERIAL DE LUJO |TABASCO |CARDENAS|CUNDUACAN  |2021-2-13|12900|X|X|100|0|x|X|x|X|X|X|X|X|X|X|X|X|X|x|HERNANDEZ|HERNANDEZ|CARLOS |CASADO |X|X|CALLE ARCILA GOMEZ CASA NUMERO 10 |LA PLAYITA |X|9371231699|CARLOS DANIEL HERNANDDEZ PEREZ |BENEFICIARIO 2: DEYANIRA PEREZ GOMEZ |x|RUTA 3 M|X|JUEVES |x|x|X|X|X|DOMICILIO |1720|11180|x|x|RETRASO 3|2021-8-25|2021-9-23|X|x|X|x|x|LA PLAYITA |X|0|x|12900|x|x|x|X|X|X|x|X|CARDENAS |X|x|x|x|x</v>
      </c>
    </row>
    <row r="259" spans="1:82" x14ac:dyDescent="0.25">
      <c r="A259" t="s">
        <v>11369</v>
      </c>
      <c r="B259" t="s">
        <v>11370</v>
      </c>
      <c r="C259">
        <v>3</v>
      </c>
      <c r="D259" t="s">
        <v>4988</v>
      </c>
      <c r="E259" t="s">
        <v>396</v>
      </c>
      <c r="F259" t="s">
        <v>3</v>
      </c>
      <c r="G259" t="s">
        <v>11326</v>
      </c>
      <c r="H259" t="s">
        <v>15975</v>
      </c>
      <c r="I259">
        <v>12900</v>
      </c>
      <c r="J259" t="s">
        <v>4</v>
      </c>
      <c r="K259" s="3" t="s">
        <v>4</v>
      </c>
      <c r="L259">
        <v>100</v>
      </c>
      <c r="M259">
        <v>0</v>
      </c>
      <c r="N259" t="s">
        <v>12</v>
      </c>
      <c r="O259" t="s">
        <v>4</v>
      </c>
      <c r="P259" t="s">
        <v>12</v>
      </c>
      <c r="Q259" t="s">
        <v>4</v>
      </c>
      <c r="R259" t="s">
        <v>4</v>
      </c>
      <c r="S259" t="s">
        <v>4</v>
      </c>
      <c r="T259" t="s">
        <v>4</v>
      </c>
      <c r="U259" t="s">
        <v>4</v>
      </c>
      <c r="V259" t="s">
        <v>4</v>
      </c>
      <c r="W259" t="s">
        <v>4</v>
      </c>
      <c r="X259" t="s">
        <v>4</v>
      </c>
      <c r="Y259" t="s">
        <v>4</v>
      </c>
      <c r="Z259" t="s">
        <v>4</v>
      </c>
      <c r="AA259" t="s">
        <v>12</v>
      </c>
      <c r="AB259" t="s">
        <v>11371</v>
      </c>
      <c r="AC259" t="s">
        <v>10386</v>
      </c>
      <c r="AD259" t="s">
        <v>11372</v>
      </c>
      <c r="AE259" t="s">
        <v>479</v>
      </c>
      <c r="AF259" t="s">
        <v>4</v>
      </c>
      <c r="AG259" t="s">
        <v>4</v>
      </c>
      <c r="AH259" t="s">
        <v>11373</v>
      </c>
      <c r="AI259" t="s">
        <v>11374</v>
      </c>
      <c r="AJ259" t="s">
        <v>4</v>
      </c>
      <c r="AK259">
        <v>9141090719</v>
      </c>
      <c r="AL259" t="s">
        <v>11375</v>
      </c>
      <c r="AM259" t="s">
        <v>11376</v>
      </c>
      <c r="AN259" t="s">
        <v>12</v>
      </c>
      <c r="AO259" t="s">
        <v>10599</v>
      </c>
      <c r="AP259" t="s">
        <v>4</v>
      </c>
      <c r="AQ259" t="s">
        <v>710</v>
      </c>
      <c r="AR259" t="s">
        <v>12</v>
      </c>
      <c r="AS259" t="s">
        <v>12</v>
      </c>
      <c r="AT259" t="s">
        <v>4</v>
      </c>
      <c r="AU259" t="s">
        <v>4</v>
      </c>
      <c r="AV259" t="s">
        <v>4</v>
      </c>
      <c r="AW259" t="s">
        <v>332</v>
      </c>
      <c r="AX259">
        <v>1875</v>
      </c>
      <c r="AY259">
        <v>11025</v>
      </c>
      <c r="AZ259" t="s">
        <v>12</v>
      </c>
      <c r="BA259" t="s">
        <v>12</v>
      </c>
      <c r="BB259" t="s">
        <v>11377</v>
      </c>
      <c r="BC259" t="s">
        <v>1169</v>
      </c>
      <c r="BD259" t="s">
        <v>1238</v>
      </c>
      <c r="BE259" t="s">
        <v>4</v>
      </c>
      <c r="BF259" t="s">
        <v>12</v>
      </c>
      <c r="BG259" t="s">
        <v>4</v>
      </c>
      <c r="BH259" t="s">
        <v>12</v>
      </c>
      <c r="BI259" t="s">
        <v>12</v>
      </c>
      <c r="BJ259" t="s">
        <v>11374</v>
      </c>
      <c r="BK259" t="s">
        <v>4</v>
      </c>
      <c r="BL259">
        <v>1</v>
      </c>
      <c r="BM259" t="s">
        <v>12</v>
      </c>
      <c r="BN259">
        <v>12900</v>
      </c>
      <c r="BO259" t="s">
        <v>12</v>
      </c>
      <c r="BP259" t="s">
        <v>12</v>
      </c>
      <c r="BQ259" t="s">
        <v>12</v>
      </c>
      <c r="BR259" t="s">
        <v>4</v>
      </c>
      <c r="BS259" t="s">
        <v>4</v>
      </c>
      <c r="BT259" t="s">
        <v>4</v>
      </c>
      <c r="BU259" t="s">
        <v>12</v>
      </c>
      <c r="BV259" t="s">
        <v>4</v>
      </c>
      <c r="BW259" t="s">
        <v>330</v>
      </c>
      <c r="BX259" t="s">
        <v>4</v>
      </c>
      <c r="BY259" t="s">
        <v>12</v>
      </c>
      <c r="BZ259" t="s">
        <v>12</v>
      </c>
      <c r="CA259" t="s">
        <v>12</v>
      </c>
      <c r="CB259" t="s">
        <v>12</v>
      </c>
      <c r="CC259" t="s">
        <v>12</v>
      </c>
      <c r="CD259" t="str" cm="1">
        <f t="array" aca="1" ref="CD259" ca="1">eConcatenar(A259:CB259,"|")</f>
        <v>Il2TFnMDp3VK86dH|CAR2021-0079|3|IMPERIAL DE LUJO |TABASCO |CARDENAS|CUNDUACAN  |2021-1-18|12900|X|X|100|0|x|X|x|X|X|X|X|X|X|X|X|X|X|x|MOHENO|RUIZ|MARTHA PATRICIA |UNION LIBRE |X|X|CARRETERA VECINAL COMALCALCO |CASA BLANCA PRIMERA |X|9141090719|MARIA ISABEL LOPEZ MOHENO |BENEFICIARIO 2: BEATRIZ LOPEZ MOHENO |x|RUTA 3 M|X|MIERCOLES|x|x|X|X|X|DOMICILIO |1875|11025|x|x|RETRASO 17|2021-6-9|2021-9-22|X|x|X|x|x|CASA BLANCA PRIMERA |X|1|x|12900|x|x|x|X|X|X|x|X|CARDENAS |X|x|x|x|x</v>
      </c>
    </row>
    <row r="260" spans="1:82" x14ac:dyDescent="0.25">
      <c r="A260" t="s">
        <v>11378</v>
      </c>
      <c r="B260" t="s">
        <v>11379</v>
      </c>
      <c r="C260">
        <v>3</v>
      </c>
      <c r="D260" t="s">
        <v>4988</v>
      </c>
      <c r="E260" t="s">
        <v>396</v>
      </c>
      <c r="F260" t="s">
        <v>3</v>
      </c>
      <c r="G260" t="s">
        <v>11326</v>
      </c>
      <c r="H260" t="s">
        <v>15975</v>
      </c>
      <c r="I260">
        <v>12900</v>
      </c>
      <c r="J260" t="s">
        <v>4</v>
      </c>
      <c r="K260" s="3" t="s">
        <v>4</v>
      </c>
      <c r="L260">
        <v>200</v>
      </c>
      <c r="M260">
        <v>1</v>
      </c>
      <c r="N260" t="s">
        <v>12</v>
      </c>
      <c r="O260" t="s">
        <v>4</v>
      </c>
      <c r="P260" t="s">
        <v>12</v>
      </c>
      <c r="Q260" t="s">
        <v>4</v>
      </c>
      <c r="R260" t="s">
        <v>4</v>
      </c>
      <c r="S260" t="s">
        <v>4</v>
      </c>
      <c r="T260" t="s">
        <v>4</v>
      </c>
      <c r="U260" t="s">
        <v>4</v>
      </c>
      <c r="V260" t="s">
        <v>4</v>
      </c>
      <c r="W260" t="s">
        <v>4</v>
      </c>
      <c r="X260" t="s">
        <v>4</v>
      </c>
      <c r="Y260" t="s">
        <v>4</v>
      </c>
      <c r="Z260" t="s">
        <v>4</v>
      </c>
      <c r="AA260" t="s">
        <v>12</v>
      </c>
      <c r="AB260" t="s">
        <v>87</v>
      </c>
      <c r="AC260" t="s">
        <v>54</v>
      </c>
      <c r="AD260" t="s">
        <v>5006</v>
      </c>
      <c r="AE260" t="s">
        <v>4998</v>
      </c>
      <c r="AF260" t="s">
        <v>4</v>
      </c>
      <c r="AG260" t="s">
        <v>4</v>
      </c>
      <c r="AH260" t="s">
        <v>11125</v>
      </c>
      <c r="AI260" t="s">
        <v>11380</v>
      </c>
      <c r="AJ260" t="s">
        <v>4</v>
      </c>
      <c r="AK260">
        <v>9141297282</v>
      </c>
      <c r="AL260" t="s">
        <v>11381</v>
      </c>
      <c r="AM260" t="s">
        <v>11382</v>
      </c>
      <c r="AN260" t="s">
        <v>12</v>
      </c>
      <c r="AO260" t="s">
        <v>10599</v>
      </c>
      <c r="AP260" t="s">
        <v>4</v>
      </c>
      <c r="AQ260" t="s">
        <v>11033</v>
      </c>
      <c r="AR260" t="s">
        <v>12</v>
      </c>
      <c r="AS260" t="s">
        <v>12</v>
      </c>
      <c r="AT260" t="s">
        <v>4</v>
      </c>
      <c r="AU260" t="s">
        <v>4</v>
      </c>
      <c r="AV260" t="s">
        <v>4</v>
      </c>
      <c r="AW260" t="s">
        <v>332</v>
      </c>
      <c r="AX260">
        <v>2099</v>
      </c>
      <c r="AY260">
        <v>10801</v>
      </c>
      <c r="AZ260" t="s">
        <v>12</v>
      </c>
      <c r="BA260" t="s">
        <v>12</v>
      </c>
      <c r="BB260" t="s">
        <v>11383</v>
      </c>
      <c r="BC260" t="s">
        <v>1215</v>
      </c>
      <c r="BD260" t="s">
        <v>1234</v>
      </c>
      <c r="BE260" t="s">
        <v>4</v>
      </c>
      <c r="BF260" t="s">
        <v>12</v>
      </c>
      <c r="BG260" t="s">
        <v>4</v>
      </c>
      <c r="BH260" t="s">
        <v>12</v>
      </c>
      <c r="BI260" t="s">
        <v>12</v>
      </c>
      <c r="BJ260" t="s">
        <v>11380</v>
      </c>
      <c r="BK260" t="s">
        <v>4</v>
      </c>
      <c r="BL260">
        <v>0</v>
      </c>
      <c r="BM260" t="s">
        <v>12</v>
      </c>
      <c r="BN260">
        <v>12900</v>
      </c>
      <c r="BO260" t="s">
        <v>12</v>
      </c>
      <c r="BP260" t="s">
        <v>12</v>
      </c>
      <c r="BQ260" t="s">
        <v>12</v>
      </c>
      <c r="BR260" t="s">
        <v>4</v>
      </c>
      <c r="BS260" t="s">
        <v>4</v>
      </c>
      <c r="BT260" t="s">
        <v>4</v>
      </c>
      <c r="BU260" t="s">
        <v>12</v>
      </c>
      <c r="BV260" t="s">
        <v>4</v>
      </c>
      <c r="BW260" t="s">
        <v>330</v>
      </c>
      <c r="BX260" t="s">
        <v>4</v>
      </c>
      <c r="BY260" t="s">
        <v>12</v>
      </c>
      <c r="BZ260" t="s">
        <v>12</v>
      </c>
      <c r="CA260" t="s">
        <v>12</v>
      </c>
      <c r="CB260" t="s">
        <v>12</v>
      </c>
      <c r="CC260" t="s">
        <v>12</v>
      </c>
      <c r="CD260" t="str" cm="1">
        <f t="array" aca="1" ref="CD260" ca="1">eConcatenar(A260:CB260,"|")</f>
        <v>yr7de4224CZeFQGM|CAR2021-0077|3|IMPERIAL DE LUJO |TABASCO |CARDENAS|CUNDUACAN  |2021-1-18|12900|X|X|200|1|x|X|x|X|X|X|X|X|X|X|X|X|X|x|LOPEZ|OLAN |JESUS |SOLTERO |X|X|CARRETERA CARDENAS COMALCALCO SIN NUMERO |TULIPAN |X|9141297282|JOSE MANUEL LOPEZ GALLEGOS |BENEFICIARIO 2: JESUS SANTIAGO LOPEZ GALLEGOS |x|RUTA 3 M|X|JUEVES |x|x|X|X|X|DOMICILIO |2099|10801|x|x|RETRASO 14|2021-2-4|2021-9-30|X|x|X|x|x|TULIPAN |X|0|x|12900|x|x|x|X|X|X|x|X|CARDENAS |X|x|x|x|x</v>
      </c>
    </row>
    <row r="261" spans="1:82" x14ac:dyDescent="0.25">
      <c r="A261" t="s">
        <v>11384</v>
      </c>
      <c r="B261" t="s">
        <v>11385</v>
      </c>
      <c r="C261">
        <v>3</v>
      </c>
      <c r="D261" t="s">
        <v>4958</v>
      </c>
      <c r="E261" t="s">
        <v>396</v>
      </c>
      <c r="F261" t="s">
        <v>3</v>
      </c>
      <c r="G261" t="s">
        <v>11326</v>
      </c>
      <c r="H261" t="s">
        <v>15976</v>
      </c>
      <c r="I261">
        <v>19800</v>
      </c>
      <c r="J261" t="s">
        <v>4</v>
      </c>
      <c r="K261" s="3" t="s">
        <v>4</v>
      </c>
      <c r="L261">
        <v>400</v>
      </c>
      <c r="M261">
        <v>2</v>
      </c>
      <c r="N261" t="s">
        <v>12</v>
      </c>
      <c r="O261" t="s">
        <v>4</v>
      </c>
      <c r="P261" t="s">
        <v>12</v>
      </c>
      <c r="Q261" t="s">
        <v>4</v>
      </c>
      <c r="R261" t="s">
        <v>4</v>
      </c>
      <c r="S261" t="s">
        <v>4</v>
      </c>
      <c r="T261" t="s">
        <v>4</v>
      </c>
      <c r="U261" t="s">
        <v>4</v>
      </c>
      <c r="V261" t="s">
        <v>4</v>
      </c>
      <c r="W261" t="s">
        <v>4</v>
      </c>
      <c r="X261" t="s">
        <v>4</v>
      </c>
      <c r="Y261" t="s">
        <v>12</v>
      </c>
      <c r="Z261" t="s">
        <v>4</v>
      </c>
      <c r="AA261" t="s">
        <v>12</v>
      </c>
      <c r="AB261" t="s">
        <v>11386</v>
      </c>
      <c r="AC261" t="s">
        <v>11387</v>
      </c>
      <c r="AD261" t="s">
        <v>11131</v>
      </c>
      <c r="AE261" t="s">
        <v>4991</v>
      </c>
      <c r="AF261" t="s">
        <v>4</v>
      </c>
      <c r="AG261" t="s">
        <v>4</v>
      </c>
      <c r="AH261" t="s">
        <v>11388</v>
      </c>
      <c r="AI261" t="s">
        <v>2519</v>
      </c>
      <c r="AJ261" t="s">
        <v>4</v>
      </c>
      <c r="AK261">
        <v>9371376421</v>
      </c>
      <c r="AL261" t="s">
        <v>11389</v>
      </c>
      <c r="AM261" t="s">
        <v>11390</v>
      </c>
      <c r="AN261" t="s">
        <v>12</v>
      </c>
      <c r="AO261" t="s">
        <v>10599</v>
      </c>
      <c r="AP261" t="s">
        <v>4</v>
      </c>
      <c r="AQ261" t="s">
        <v>11033</v>
      </c>
      <c r="AR261" t="s">
        <v>12</v>
      </c>
      <c r="AS261" t="s">
        <v>12</v>
      </c>
      <c r="AT261" t="s">
        <v>4</v>
      </c>
      <c r="AU261" t="s">
        <v>4</v>
      </c>
      <c r="AV261" t="s">
        <v>4</v>
      </c>
      <c r="AW261" t="s">
        <v>332</v>
      </c>
      <c r="AX261">
        <v>2900</v>
      </c>
      <c r="AY261">
        <v>16900</v>
      </c>
      <c r="AZ261" t="s">
        <v>12</v>
      </c>
      <c r="BA261" t="s">
        <v>12</v>
      </c>
      <c r="BB261" t="s">
        <v>4</v>
      </c>
      <c r="BC261" t="s">
        <v>5293</v>
      </c>
      <c r="BD261" t="s">
        <v>11034</v>
      </c>
      <c r="BE261" t="s">
        <v>4</v>
      </c>
      <c r="BF261" t="s">
        <v>12</v>
      </c>
      <c r="BG261" t="s">
        <v>4</v>
      </c>
      <c r="BH261" t="s">
        <v>12</v>
      </c>
      <c r="BI261" t="s">
        <v>12</v>
      </c>
      <c r="BJ261" t="s">
        <v>2519</v>
      </c>
      <c r="BK261" t="s">
        <v>4</v>
      </c>
      <c r="BL261">
        <v>1</v>
      </c>
      <c r="BM261" t="s">
        <v>12</v>
      </c>
      <c r="BN261">
        <v>19800</v>
      </c>
      <c r="BO261" t="s">
        <v>12</v>
      </c>
      <c r="BP261" t="s">
        <v>12</v>
      </c>
      <c r="BQ261" t="s">
        <v>12</v>
      </c>
      <c r="BR261" t="s">
        <v>4</v>
      </c>
      <c r="BS261" t="s">
        <v>4</v>
      </c>
      <c r="BT261" t="s">
        <v>4</v>
      </c>
      <c r="BU261" t="s">
        <v>12</v>
      </c>
      <c r="BV261" t="s">
        <v>4</v>
      </c>
      <c r="BW261" t="s">
        <v>330</v>
      </c>
      <c r="BX261" t="s">
        <v>4</v>
      </c>
      <c r="BY261" t="s">
        <v>12</v>
      </c>
      <c r="BZ261" t="s">
        <v>12</v>
      </c>
      <c r="CA261" t="s">
        <v>12</v>
      </c>
      <c r="CB261" t="s">
        <v>12</v>
      </c>
      <c r="CC261" t="s">
        <v>12</v>
      </c>
      <c r="CD261" t="str" cm="1">
        <f t="array" aca="1" ref="CD261" ca="1">eConcatenar(A261:CB261,"|")</f>
        <v>mJNQFzCjF05Vl2IC|CAR2021-0066|3|ZAFIRO |TABASCO |CARDENAS|CUNDUACAN  |2021-1-13|19800|X|X|400|2|x|X|x|X|X|X|X|X|X|X|X|x|X|x|INTERIANO |RIVERA |MIRIAM |VIUDA |X|X|CARRETERA CARDENAS COMALCALCO |RIO SECO PRIMERA SECCION |X|9371376421|JORGE LUIS RUIZ RIVERA |BENEFICIARIO 2: CRISTIAN GUADALUPE RUIZ RIVERA |x|RUTA 3 M|X|JUEVES |x|x|X|X|X|DOMICILIO |2900|16900|x|x|X|2021-9-9|2021-10-07|X|x|X|x|x|RIO SECO PRIMERA SECCION |X|1|x|19800|x|x|x|X|X|X|x|X|CARDENAS |X|x|x|x|x</v>
      </c>
    </row>
    <row r="262" spans="1:82" x14ac:dyDescent="0.25">
      <c r="A262" t="s">
        <v>11391</v>
      </c>
      <c r="B262" t="s">
        <v>11392</v>
      </c>
      <c r="C262">
        <v>3</v>
      </c>
      <c r="D262" t="s">
        <v>4988</v>
      </c>
      <c r="E262" t="s">
        <v>396</v>
      </c>
      <c r="F262" t="s">
        <v>3</v>
      </c>
      <c r="G262" t="s">
        <v>11326</v>
      </c>
      <c r="H262" t="s">
        <v>15977</v>
      </c>
      <c r="I262">
        <v>12900</v>
      </c>
      <c r="J262" t="s">
        <v>4</v>
      </c>
      <c r="K262" s="3" t="s">
        <v>4</v>
      </c>
      <c r="L262">
        <v>400</v>
      </c>
      <c r="M262">
        <v>2</v>
      </c>
      <c r="N262" t="s">
        <v>12</v>
      </c>
      <c r="O262" t="s">
        <v>4</v>
      </c>
      <c r="P262" t="s">
        <v>12</v>
      </c>
      <c r="Q262" t="s">
        <v>4</v>
      </c>
      <c r="R262" t="s">
        <v>4</v>
      </c>
      <c r="S262" t="s">
        <v>4</v>
      </c>
      <c r="T262" t="s">
        <v>4</v>
      </c>
      <c r="U262" t="s">
        <v>4</v>
      </c>
      <c r="V262" t="s">
        <v>4</v>
      </c>
      <c r="W262" t="s">
        <v>4</v>
      </c>
      <c r="X262" t="s">
        <v>4</v>
      </c>
      <c r="Y262" t="s">
        <v>12</v>
      </c>
      <c r="Z262" t="s">
        <v>4</v>
      </c>
      <c r="AA262" t="s">
        <v>12</v>
      </c>
      <c r="AB262" t="s">
        <v>38</v>
      </c>
      <c r="AC262" t="s">
        <v>119</v>
      </c>
      <c r="AD262" t="s">
        <v>11393</v>
      </c>
      <c r="AE262" t="s">
        <v>214</v>
      </c>
      <c r="AF262" s="1" t="s">
        <v>4</v>
      </c>
      <c r="AG262" t="s">
        <v>4</v>
      </c>
      <c r="AH262" t="s">
        <v>11394</v>
      </c>
      <c r="AI262" t="s">
        <v>11395</v>
      </c>
      <c r="AJ262" t="s">
        <v>4</v>
      </c>
      <c r="AK262">
        <v>9371187502</v>
      </c>
      <c r="AL262" t="s">
        <v>11396</v>
      </c>
      <c r="AM262" t="s">
        <v>11397</v>
      </c>
      <c r="AN262" t="s">
        <v>12</v>
      </c>
      <c r="AO262" t="s">
        <v>10599</v>
      </c>
      <c r="AP262" t="s">
        <v>4</v>
      </c>
      <c r="AQ262" t="s">
        <v>11033</v>
      </c>
      <c r="AR262" t="s">
        <v>12</v>
      </c>
      <c r="AS262" t="s">
        <v>12</v>
      </c>
      <c r="AT262" t="s">
        <v>4</v>
      </c>
      <c r="AU262" t="s">
        <v>4</v>
      </c>
      <c r="AV262" t="s">
        <v>4</v>
      </c>
      <c r="AW262" t="s">
        <v>332</v>
      </c>
      <c r="AX262">
        <v>3200</v>
      </c>
      <c r="AY262">
        <v>9700</v>
      </c>
      <c r="AZ262" t="s">
        <v>12</v>
      </c>
      <c r="BA262" t="s">
        <v>12</v>
      </c>
      <c r="BB262" t="s">
        <v>4</v>
      </c>
      <c r="BC262" t="s">
        <v>5293</v>
      </c>
      <c r="BD262" t="s">
        <v>11034</v>
      </c>
      <c r="BE262" t="s">
        <v>4</v>
      </c>
      <c r="BF262" t="s">
        <v>12</v>
      </c>
      <c r="BG262" t="s">
        <v>4</v>
      </c>
      <c r="BH262" t="s">
        <v>12</v>
      </c>
      <c r="BI262" t="s">
        <v>12</v>
      </c>
      <c r="BJ262" t="s">
        <v>11395</v>
      </c>
      <c r="BK262" t="s">
        <v>4</v>
      </c>
      <c r="BL262">
        <v>0</v>
      </c>
      <c r="BM262" t="s">
        <v>12</v>
      </c>
      <c r="BN262">
        <v>12900</v>
      </c>
      <c r="BO262" t="s">
        <v>12</v>
      </c>
      <c r="BP262" t="s">
        <v>12</v>
      </c>
      <c r="BQ262" t="s">
        <v>12</v>
      </c>
      <c r="BR262" t="s">
        <v>4</v>
      </c>
      <c r="BS262" t="s">
        <v>4</v>
      </c>
      <c r="BT262" t="s">
        <v>4</v>
      </c>
      <c r="BU262" t="s">
        <v>12</v>
      </c>
      <c r="BV262" t="s">
        <v>4</v>
      </c>
      <c r="BW262" t="s">
        <v>330</v>
      </c>
      <c r="BX262" t="s">
        <v>4</v>
      </c>
      <c r="BY262" t="s">
        <v>12</v>
      </c>
      <c r="BZ262" t="s">
        <v>12</v>
      </c>
      <c r="CA262" t="s">
        <v>12</v>
      </c>
      <c r="CB262" t="s">
        <v>12</v>
      </c>
      <c r="CC262" t="s">
        <v>12</v>
      </c>
      <c r="CD262" t="str" cm="1">
        <f t="array" aca="1" ref="CD262" ca="1">eConcatenar(A262:CB262,"|")</f>
        <v>QyeJDDXpPifq5plO|CAR2021-0036|3|IMPERIAL DE LUJO |TABASCO |CARDENAS|CUNDUACAN  |2021-1-08|12900|X|X|400|2|x|X|x|X|X|X|X|X|X|X|X|x|X|x|HERNANDEZ|PEREZ|HORACIO |CASADO |X|X| CALLE HACIA EL DREN SIN NUMERO |LIBERTAD TERCERA SECCION |X|9371187502|JAHIR ASBEL HERNANDEZ PEREZ|BENEFICIARIO 2: ELMER JIMENEZ MARTINEZ |x|RUTA 3 M|X|JUEVES |x|x|X|X|X|DOMICILIO |3200|9700|x|x|X|2021-9-9|2021-10-07|X|x|X|x|x|LIBERTAD TERCERA SECCION |X|0|x|12900|x|x|x|X|X|X|x|X|CARDENAS |X|x|x|x|x</v>
      </c>
    </row>
    <row r="263" spans="1:82" x14ac:dyDescent="0.25">
      <c r="A263" t="s">
        <v>11398</v>
      </c>
      <c r="B263" t="s">
        <v>11399</v>
      </c>
      <c r="C263">
        <v>3</v>
      </c>
      <c r="D263" t="s">
        <v>4988</v>
      </c>
      <c r="E263" t="s">
        <v>396</v>
      </c>
      <c r="F263" t="s">
        <v>3</v>
      </c>
      <c r="G263" t="s">
        <v>11326</v>
      </c>
      <c r="H263" t="s">
        <v>15978</v>
      </c>
      <c r="I263">
        <v>12900</v>
      </c>
      <c r="J263" t="s">
        <v>4</v>
      </c>
      <c r="K263" s="3" t="s">
        <v>4</v>
      </c>
      <c r="L263">
        <v>400</v>
      </c>
      <c r="M263">
        <v>2</v>
      </c>
      <c r="N263" t="s">
        <v>12</v>
      </c>
      <c r="O263" t="s">
        <v>4</v>
      </c>
      <c r="P263" t="s">
        <v>12</v>
      </c>
      <c r="Q263" t="s">
        <v>4</v>
      </c>
      <c r="R263" t="s">
        <v>4</v>
      </c>
      <c r="S263" t="s">
        <v>4</v>
      </c>
      <c r="T263" t="s">
        <v>4</v>
      </c>
      <c r="U263" t="s">
        <v>4</v>
      </c>
      <c r="V263" t="s">
        <v>4</v>
      </c>
      <c r="W263" t="s">
        <v>4</v>
      </c>
      <c r="X263" t="s">
        <v>4</v>
      </c>
      <c r="Y263" t="s">
        <v>12</v>
      </c>
      <c r="Z263" t="s">
        <v>4</v>
      </c>
      <c r="AA263" t="s">
        <v>12</v>
      </c>
      <c r="AB263" t="s">
        <v>10386</v>
      </c>
      <c r="AC263" t="s">
        <v>54</v>
      </c>
      <c r="AD263" t="s">
        <v>11400</v>
      </c>
      <c r="AE263" t="s">
        <v>214</v>
      </c>
      <c r="AF263" t="s">
        <v>4</v>
      </c>
      <c r="AG263" t="s">
        <v>4</v>
      </c>
      <c r="AH263" t="s">
        <v>11125</v>
      </c>
      <c r="AI263" t="s">
        <v>11380</v>
      </c>
      <c r="AJ263" t="s">
        <v>4</v>
      </c>
      <c r="AK263">
        <v>9331561492</v>
      </c>
      <c r="AL263" t="s">
        <v>11401</v>
      </c>
      <c r="AM263" t="s">
        <v>11402</v>
      </c>
      <c r="AN263" t="s">
        <v>12</v>
      </c>
      <c r="AO263" t="s">
        <v>10599</v>
      </c>
      <c r="AP263" t="s">
        <v>4</v>
      </c>
      <c r="AQ263" t="s">
        <v>11033</v>
      </c>
      <c r="AR263" t="s">
        <v>12</v>
      </c>
      <c r="AS263" t="s">
        <v>12</v>
      </c>
      <c r="AT263" t="s">
        <v>4</v>
      </c>
      <c r="AU263" t="s">
        <v>4</v>
      </c>
      <c r="AV263" t="s">
        <v>4</v>
      </c>
      <c r="AW263" t="s">
        <v>332</v>
      </c>
      <c r="AX263">
        <v>3200</v>
      </c>
      <c r="AY263">
        <v>9700</v>
      </c>
      <c r="AZ263" t="s">
        <v>12</v>
      </c>
      <c r="BA263" t="s">
        <v>12</v>
      </c>
      <c r="BB263" t="s">
        <v>4</v>
      </c>
      <c r="BC263" t="s">
        <v>5293</v>
      </c>
      <c r="BD263" t="s">
        <v>11034</v>
      </c>
      <c r="BE263" t="s">
        <v>4</v>
      </c>
      <c r="BF263" t="s">
        <v>12</v>
      </c>
      <c r="BG263" t="s">
        <v>4</v>
      </c>
      <c r="BH263" t="s">
        <v>12</v>
      </c>
      <c r="BI263" t="s">
        <v>12</v>
      </c>
      <c r="BJ263" t="s">
        <v>11380</v>
      </c>
      <c r="BK263" t="s">
        <v>4</v>
      </c>
      <c r="BL263">
        <v>0</v>
      </c>
      <c r="BM263" t="s">
        <v>12</v>
      </c>
      <c r="BN263">
        <v>12900</v>
      </c>
      <c r="BO263" t="s">
        <v>12</v>
      </c>
      <c r="BP263" t="s">
        <v>12</v>
      </c>
      <c r="BQ263" t="s">
        <v>12</v>
      </c>
      <c r="BR263" t="s">
        <v>4</v>
      </c>
      <c r="BS263" t="s">
        <v>4</v>
      </c>
      <c r="BT263" t="s">
        <v>4</v>
      </c>
      <c r="BU263" t="s">
        <v>12</v>
      </c>
      <c r="BV263" t="s">
        <v>4</v>
      </c>
      <c r="BW263" t="s">
        <v>330</v>
      </c>
      <c r="BX263" t="s">
        <v>4</v>
      </c>
      <c r="BY263" t="s">
        <v>12</v>
      </c>
      <c r="BZ263" t="s">
        <v>12</v>
      </c>
      <c r="CA263" t="s">
        <v>12</v>
      </c>
      <c r="CB263" t="s">
        <v>12</v>
      </c>
      <c r="CC263" t="s">
        <v>12</v>
      </c>
      <c r="CD263" t="str" cm="1">
        <f t="array" aca="1" ref="CD263" ca="1">eConcatenar(A263:CB263,"|")</f>
        <v>YWoZJZt38bEwAGHS|CAR2021-0010|3|IMPERIAL DE LUJO |TABASCO |CARDENAS|CUNDUACAN  |2021-1-05|12900|X|X|400|2|x|X|x|X|X|X|X|X|X|X|X|x|X|x|RUIZ|OLAN |ANGEL |CASADO |X|X|CARRETERA CARDENAS COMALCALCO SIN NUMERO |TULIPAN |X|9331561492|NORMA LETICIA RUIZ MIRANDA |BENEFICIARIO 2 : JESUS EMMANUEL RUIZ RODRIGUEZ|x|RUTA 3 M|X|JUEVES |x|x|X|X|X|DOMICILIO |3200|9700|x|x|X|2021-9-9|2021-10-07|X|x|X|x|x|TULIPAN |X|0|x|12900|x|x|x|X|X|X|x|X|CARDENAS |X|x|x|x|x</v>
      </c>
    </row>
    <row r="264" spans="1:82" x14ac:dyDescent="0.25">
      <c r="A264" t="s">
        <v>11403</v>
      </c>
      <c r="B264" t="s">
        <v>11404</v>
      </c>
      <c r="C264">
        <v>3</v>
      </c>
      <c r="D264" t="s">
        <v>4988</v>
      </c>
      <c r="E264" t="s">
        <v>396</v>
      </c>
      <c r="F264" t="s">
        <v>3</v>
      </c>
      <c r="G264" t="s">
        <v>11326</v>
      </c>
      <c r="H264" t="s">
        <v>15978</v>
      </c>
      <c r="I264">
        <v>12900</v>
      </c>
      <c r="J264" t="s">
        <v>4</v>
      </c>
      <c r="K264" s="3" t="s">
        <v>4</v>
      </c>
      <c r="L264">
        <v>200</v>
      </c>
      <c r="M264">
        <v>1</v>
      </c>
      <c r="N264" t="s">
        <v>12</v>
      </c>
      <c r="O264" t="s">
        <v>4</v>
      </c>
      <c r="P264" t="s">
        <v>12</v>
      </c>
      <c r="Q264" t="s">
        <v>4</v>
      </c>
      <c r="R264" t="s">
        <v>4</v>
      </c>
      <c r="S264" t="s">
        <v>4</v>
      </c>
      <c r="T264" t="s">
        <v>4</v>
      </c>
      <c r="U264" t="s">
        <v>4</v>
      </c>
      <c r="V264" t="s">
        <v>4</v>
      </c>
      <c r="W264" t="s">
        <v>4</v>
      </c>
      <c r="X264" t="s">
        <v>4</v>
      </c>
      <c r="Y264" t="s">
        <v>12</v>
      </c>
      <c r="Z264" t="s">
        <v>4</v>
      </c>
      <c r="AA264" t="s">
        <v>12</v>
      </c>
      <c r="AB264" t="s">
        <v>4884</v>
      </c>
      <c r="AC264" t="s">
        <v>80</v>
      </c>
      <c r="AD264" t="s">
        <v>5106</v>
      </c>
      <c r="AE264" t="s">
        <v>214</v>
      </c>
      <c r="AF264" t="s">
        <v>4</v>
      </c>
      <c r="AG264" t="s">
        <v>4</v>
      </c>
      <c r="AH264" t="s">
        <v>11405</v>
      </c>
      <c r="AI264" t="s">
        <v>11406</v>
      </c>
      <c r="AJ264" t="s">
        <v>4</v>
      </c>
      <c r="AK264">
        <v>9141007380</v>
      </c>
      <c r="AL264" t="s">
        <v>11407</v>
      </c>
      <c r="AM264" t="s">
        <v>11408</v>
      </c>
      <c r="AN264" t="s">
        <v>12</v>
      </c>
      <c r="AO264" t="s">
        <v>10599</v>
      </c>
      <c r="AP264" t="s">
        <v>4</v>
      </c>
      <c r="AQ264" t="s">
        <v>11033</v>
      </c>
      <c r="AR264" t="s">
        <v>12</v>
      </c>
      <c r="AS264" t="s">
        <v>12</v>
      </c>
      <c r="AT264" t="s">
        <v>4</v>
      </c>
      <c r="AU264" t="s">
        <v>4</v>
      </c>
      <c r="AV264" t="s">
        <v>4</v>
      </c>
      <c r="AW264" t="s">
        <v>332</v>
      </c>
      <c r="AX264">
        <v>2000</v>
      </c>
      <c r="AY264">
        <v>10900</v>
      </c>
      <c r="AZ264" t="s">
        <v>12</v>
      </c>
      <c r="BA264" t="s">
        <v>12</v>
      </c>
      <c r="BB264" t="s">
        <v>5108</v>
      </c>
      <c r="BC264" t="s">
        <v>11409</v>
      </c>
      <c r="BD264" t="s">
        <v>1234</v>
      </c>
      <c r="BE264" t="s">
        <v>4</v>
      </c>
      <c r="BF264" t="s">
        <v>12</v>
      </c>
      <c r="BG264" t="s">
        <v>4</v>
      </c>
      <c r="BH264" t="s">
        <v>12</v>
      </c>
      <c r="BI264" t="s">
        <v>12</v>
      </c>
      <c r="BJ264" t="s">
        <v>11406</v>
      </c>
      <c r="BK264" t="s">
        <v>4</v>
      </c>
      <c r="BL264">
        <v>0</v>
      </c>
      <c r="BM264" t="s">
        <v>12</v>
      </c>
      <c r="BN264">
        <v>12900</v>
      </c>
      <c r="BO264" t="s">
        <v>12</v>
      </c>
      <c r="BP264" t="s">
        <v>12</v>
      </c>
      <c r="BQ264" t="s">
        <v>12</v>
      </c>
      <c r="BR264" t="s">
        <v>4</v>
      </c>
      <c r="BS264" t="s">
        <v>4</v>
      </c>
      <c r="BT264" t="s">
        <v>4</v>
      </c>
      <c r="BU264" t="s">
        <v>12</v>
      </c>
      <c r="BV264" t="s">
        <v>4</v>
      </c>
      <c r="BW264" t="s">
        <v>330</v>
      </c>
      <c r="BX264" t="s">
        <v>4</v>
      </c>
      <c r="BY264" t="s">
        <v>12</v>
      </c>
      <c r="BZ264" t="s">
        <v>12</v>
      </c>
      <c r="CA264" t="s">
        <v>12</v>
      </c>
      <c r="CB264" t="s">
        <v>12</v>
      </c>
      <c r="CC264" t="s">
        <v>12</v>
      </c>
      <c r="CD264" t="str" cm="1">
        <f t="array" aca="1" ref="CD264" ca="1">eConcatenar(A264:CB264,"|")</f>
        <v>tK96gn2oQvCo9GGg|CAR2021-0002|3|IMPERIAL DE LUJO |TABASCO |CARDENAS|CUNDUACAN  |2021-1-05|12900|X|X|200|1|x|X|x|X|X|X|X|X|X|X|X|x|X|x|DE LA CRUZ |GARCIA |ESTEBAN |CASADO |X|X|CALLE DEL CASINO SIN NUMERO |AMADO GOMEZ |X|9141007380|YESENIA SUAREZ RAMOS|BENEFICIARIO 2: MAGDIEL DE LA CRUZ |x|RUTA 3 M|X|JUEVES |x|x|X|X|X|DOMICILIO |2000|10900|x|x|RETRASO 6 |2021-7-7|2021-9-30|X|x|X|x|x|AMADO GOMEZ |X|0|x|12900|x|x|x|X|X|X|x|X|CARDENAS |X|x|x|x|x</v>
      </c>
    </row>
    <row r="265" spans="1:82" x14ac:dyDescent="0.25">
      <c r="A265" t="s">
        <v>11410</v>
      </c>
      <c r="B265" t="s">
        <v>11411</v>
      </c>
      <c r="C265">
        <v>3</v>
      </c>
      <c r="D265" t="s">
        <v>4988</v>
      </c>
      <c r="E265" t="s">
        <v>396</v>
      </c>
      <c r="F265" t="s">
        <v>3</v>
      </c>
      <c r="G265" t="s">
        <v>11326</v>
      </c>
      <c r="H265" t="s">
        <v>15979</v>
      </c>
      <c r="I265">
        <v>12900</v>
      </c>
      <c r="J265" t="s">
        <v>4</v>
      </c>
      <c r="K265" s="3" t="s">
        <v>4</v>
      </c>
      <c r="L265">
        <v>100</v>
      </c>
      <c r="M265">
        <v>0</v>
      </c>
      <c r="N265" t="s">
        <v>12</v>
      </c>
      <c r="O265" t="s">
        <v>4</v>
      </c>
      <c r="P265" t="s">
        <v>12</v>
      </c>
      <c r="Q265" t="s">
        <v>4</v>
      </c>
      <c r="R265" t="s">
        <v>4</v>
      </c>
      <c r="S265" t="s">
        <v>4</v>
      </c>
      <c r="T265" t="s">
        <v>4</v>
      </c>
      <c r="U265" t="s">
        <v>4</v>
      </c>
      <c r="V265" t="s">
        <v>4</v>
      </c>
      <c r="W265" t="s">
        <v>4</v>
      </c>
      <c r="X265" t="s">
        <v>4</v>
      </c>
      <c r="Y265" t="s">
        <v>12</v>
      </c>
      <c r="Z265" t="s">
        <v>4</v>
      </c>
      <c r="AA265" t="s">
        <v>12</v>
      </c>
      <c r="AB265" t="s">
        <v>4884</v>
      </c>
      <c r="AC265" t="s">
        <v>192</v>
      </c>
      <c r="AD265" t="s">
        <v>11412</v>
      </c>
      <c r="AE265" t="s">
        <v>479</v>
      </c>
      <c r="AF265" t="s">
        <v>4</v>
      </c>
      <c r="AG265" t="s">
        <v>4</v>
      </c>
      <c r="AH265" t="s">
        <v>11413</v>
      </c>
      <c r="AI265" t="s">
        <v>1678</v>
      </c>
      <c r="AJ265" t="s">
        <v>4</v>
      </c>
      <c r="AK265">
        <v>9141199237</v>
      </c>
      <c r="AL265" t="s">
        <v>11414</v>
      </c>
      <c r="AM265" t="s">
        <v>11415</v>
      </c>
      <c r="AN265" t="s">
        <v>12</v>
      </c>
      <c r="AO265" t="s">
        <v>10599</v>
      </c>
      <c r="AP265" t="s">
        <v>4</v>
      </c>
      <c r="AQ265" t="s">
        <v>710</v>
      </c>
      <c r="AR265" t="s">
        <v>12</v>
      </c>
      <c r="AS265" t="s">
        <v>12</v>
      </c>
      <c r="AT265" t="s">
        <v>4</v>
      </c>
      <c r="AU265" t="s">
        <v>4</v>
      </c>
      <c r="AV265" t="s">
        <v>4</v>
      </c>
      <c r="AW265" t="s">
        <v>332</v>
      </c>
      <c r="AX265">
        <v>700</v>
      </c>
      <c r="AY265">
        <v>12200</v>
      </c>
      <c r="AZ265" t="s">
        <v>12</v>
      </c>
      <c r="BA265" t="s">
        <v>12</v>
      </c>
      <c r="BB265" t="s">
        <v>5125</v>
      </c>
      <c r="BC265" t="s">
        <v>1227</v>
      </c>
      <c r="BD265" t="s">
        <v>1238</v>
      </c>
      <c r="BE265" t="s">
        <v>4</v>
      </c>
      <c r="BF265" t="s">
        <v>12</v>
      </c>
      <c r="BG265" t="s">
        <v>4</v>
      </c>
      <c r="BH265" t="s">
        <v>12</v>
      </c>
      <c r="BI265" t="s">
        <v>12</v>
      </c>
      <c r="BJ265" t="s">
        <v>1678</v>
      </c>
      <c r="BK265" t="s">
        <v>4</v>
      </c>
      <c r="BL265">
        <v>0</v>
      </c>
      <c r="BM265" t="s">
        <v>12</v>
      </c>
      <c r="BN265">
        <v>12900</v>
      </c>
      <c r="BO265" t="s">
        <v>12</v>
      </c>
      <c r="BP265" t="s">
        <v>12</v>
      </c>
      <c r="BQ265" t="s">
        <v>12</v>
      </c>
      <c r="BR265" t="s">
        <v>4</v>
      </c>
      <c r="BS265" t="s">
        <v>4</v>
      </c>
      <c r="BT265" t="s">
        <v>4</v>
      </c>
      <c r="BU265" t="s">
        <v>12</v>
      </c>
      <c r="BV265" t="s">
        <v>4</v>
      </c>
      <c r="BW265" t="s">
        <v>330</v>
      </c>
      <c r="BX265" t="s">
        <v>4</v>
      </c>
      <c r="BY265" t="s">
        <v>12</v>
      </c>
      <c r="BZ265" t="s">
        <v>12</v>
      </c>
      <c r="CA265" t="s">
        <v>12</v>
      </c>
      <c r="CB265" t="s">
        <v>12</v>
      </c>
      <c r="CC265" t="s">
        <v>12</v>
      </c>
      <c r="CD265" t="str" cm="1">
        <f t="array" aca="1" ref="CD265" ca="1">eConcatenar(A265:CB265,"|")</f>
        <v>aqdZ3Ks6O845hzKK|CAR2021-0696|3|IMPERIAL DE LUJO |TABASCO |CARDENAS|CUNDUACAN  |2021-3-04|12900|X|X|100|0|x|X|x|X|X|X|X|X|X|X|X|x|X|x|DE LA CRUZ |SUAREZ|HILARIO CESAR |UNION LIBRE |X|X|LIBERTAD |LIBERTAD|X|9141199237|MATILDE HIDALGO GARCIA |BENEFICARIO 2: GUADALUPE SUAREZ DE LA CRUZ |x|RUTA 3 M|X|MIERCOLES|x|x|X|X|X|DOMICILIO |700|12200|x|x|RETRASO 4|2021-9-1|2021-9-22|X|x|X|x|x|LIBERTAD|X|0|x|12900|x|x|x|X|X|X|x|X|CARDENAS |X|x|x|x|x</v>
      </c>
    </row>
    <row r="266" spans="1:82" x14ac:dyDescent="0.25">
      <c r="A266" t="s">
        <v>11416</v>
      </c>
      <c r="B266" t="s">
        <v>11417</v>
      </c>
      <c r="C266">
        <v>3</v>
      </c>
      <c r="D266" t="s">
        <v>4988</v>
      </c>
      <c r="E266" t="s">
        <v>396</v>
      </c>
      <c r="F266" t="s">
        <v>3</v>
      </c>
      <c r="G266" t="s">
        <v>11326</v>
      </c>
      <c r="H266" t="s">
        <v>15979</v>
      </c>
      <c r="I266">
        <v>12900</v>
      </c>
      <c r="J266" t="s">
        <v>4</v>
      </c>
      <c r="K266" s="3" t="s">
        <v>4</v>
      </c>
      <c r="L266">
        <v>200</v>
      </c>
      <c r="M266">
        <v>1</v>
      </c>
      <c r="N266" t="s">
        <v>12</v>
      </c>
      <c r="O266" t="s">
        <v>4</v>
      </c>
      <c r="P266" t="s">
        <v>12</v>
      </c>
      <c r="Q266" t="s">
        <v>4</v>
      </c>
      <c r="R266" t="s">
        <v>4</v>
      </c>
      <c r="S266" t="s">
        <v>4</v>
      </c>
      <c r="T266" t="s">
        <v>4</v>
      </c>
      <c r="U266" t="s">
        <v>4</v>
      </c>
      <c r="V266" t="s">
        <v>4</v>
      </c>
      <c r="W266" t="s">
        <v>4</v>
      </c>
      <c r="X266" t="s">
        <v>4</v>
      </c>
      <c r="Y266" t="s">
        <v>12</v>
      </c>
      <c r="Z266" t="s">
        <v>4</v>
      </c>
      <c r="AA266" t="s">
        <v>12</v>
      </c>
      <c r="AB266" t="s">
        <v>192</v>
      </c>
      <c r="AC266" t="s">
        <v>11418</v>
      </c>
      <c r="AD266" t="s">
        <v>11419</v>
      </c>
      <c r="AE266" t="s">
        <v>479</v>
      </c>
      <c r="AF266" t="s">
        <v>4</v>
      </c>
      <c r="AG266" t="s">
        <v>4</v>
      </c>
      <c r="AH266" t="s">
        <v>11420</v>
      </c>
      <c r="AI266" t="s">
        <v>11421</v>
      </c>
      <c r="AJ266" t="s">
        <v>4</v>
      </c>
      <c r="AK266">
        <v>9331083894</v>
      </c>
      <c r="AL266" t="s">
        <v>11422</v>
      </c>
      <c r="AM266" t="s">
        <v>11423</v>
      </c>
      <c r="AN266" t="s">
        <v>12</v>
      </c>
      <c r="AO266" t="s">
        <v>10599</v>
      </c>
      <c r="AP266" t="s">
        <v>4</v>
      </c>
      <c r="AQ266" t="s">
        <v>710</v>
      </c>
      <c r="AR266" t="s">
        <v>12</v>
      </c>
      <c r="AS266" t="s">
        <v>12</v>
      </c>
      <c r="AT266" t="s">
        <v>4</v>
      </c>
      <c r="AU266" t="s">
        <v>4</v>
      </c>
      <c r="AV266" t="s">
        <v>4</v>
      </c>
      <c r="AW266" t="s">
        <v>332</v>
      </c>
      <c r="AX266">
        <v>200</v>
      </c>
      <c r="AY266">
        <v>12700</v>
      </c>
      <c r="AZ266" t="s">
        <v>12</v>
      </c>
      <c r="BA266" t="s">
        <v>12</v>
      </c>
      <c r="BB266" t="s">
        <v>11424</v>
      </c>
      <c r="BC266" t="s">
        <v>11425</v>
      </c>
      <c r="BD266" t="s">
        <v>10772</v>
      </c>
      <c r="BE266" t="s">
        <v>4</v>
      </c>
      <c r="BF266" t="s">
        <v>12</v>
      </c>
      <c r="BG266" t="s">
        <v>4</v>
      </c>
      <c r="BH266" t="s">
        <v>12</v>
      </c>
      <c r="BI266" t="s">
        <v>12</v>
      </c>
      <c r="BJ266" t="s">
        <v>11426</v>
      </c>
      <c r="BK266" t="s">
        <v>4</v>
      </c>
      <c r="BL266">
        <v>0</v>
      </c>
      <c r="BM266" t="s">
        <v>12</v>
      </c>
      <c r="BN266">
        <v>12900</v>
      </c>
      <c r="BO266" t="s">
        <v>12</v>
      </c>
      <c r="BP266" t="s">
        <v>12</v>
      </c>
      <c r="BQ266" t="s">
        <v>12</v>
      </c>
      <c r="BR266" t="s">
        <v>4</v>
      </c>
      <c r="BS266" t="s">
        <v>4</v>
      </c>
      <c r="BT266" t="s">
        <v>4</v>
      </c>
      <c r="BU266" t="s">
        <v>12</v>
      </c>
      <c r="BV266" t="s">
        <v>4</v>
      </c>
      <c r="BW266" t="s">
        <v>330</v>
      </c>
      <c r="BX266" t="s">
        <v>4</v>
      </c>
      <c r="BY266" t="s">
        <v>12</v>
      </c>
      <c r="BZ266" t="s">
        <v>12</v>
      </c>
      <c r="CA266" t="s">
        <v>12</v>
      </c>
      <c r="CB266" t="s">
        <v>12</v>
      </c>
      <c r="CC266" t="s">
        <v>12</v>
      </c>
      <c r="CD266" t="str" cm="1">
        <f t="array" aca="1" ref="CD266" ca="1">eConcatenar(A266:CB266,"|")</f>
        <v>Bh7p4RD3tgZRQca8|CAR2021-0697|3|IMPERIAL DE LUJO |TABASCO |CARDENAS|CUNDUACAN  |2021-3-04|12900|X|X|200|1|x|X|x|X|X|X|X|X|X|X|X|x|X|x|SUAREZ|BERNAR |EFREN |UNION LIBRE |X|X|CALLE DORIA SOLIS NUMERO 10 |AMPLIACION LA PLAYITA SIN NUMERO |X|9331083894|ELUZMELIA BERNAR |BENEFICIARIO 2: GUADALUPE REYES HERNANDEZ |x|RUTA 3 M|X|MIERCOLES|x|x|X|X|X|DOMICILIO |200|12700|x|x|RETRASO 12|2021-4-1|2021-9-29|X|x|X|x|x|LA PLAYITA SIN NUMERO|X|0|x|12900|x|x|x|X|X|X|x|X|CARDENAS |X|x|x|x|x</v>
      </c>
    </row>
    <row r="267" spans="1:82" x14ac:dyDescent="0.25">
      <c r="A267" t="s">
        <v>11427</v>
      </c>
      <c r="B267" t="s">
        <v>11428</v>
      </c>
      <c r="C267">
        <v>3</v>
      </c>
      <c r="D267" t="s">
        <v>4988</v>
      </c>
      <c r="E267" t="s">
        <v>396</v>
      </c>
      <c r="F267" t="s">
        <v>3</v>
      </c>
      <c r="G267" t="s">
        <v>330</v>
      </c>
      <c r="H267" t="s">
        <v>15980</v>
      </c>
      <c r="I267">
        <v>12900</v>
      </c>
      <c r="J267" t="s">
        <v>4</v>
      </c>
      <c r="K267" s="3" t="s">
        <v>4</v>
      </c>
      <c r="L267">
        <v>100</v>
      </c>
      <c r="M267">
        <v>0</v>
      </c>
      <c r="N267" t="s">
        <v>12</v>
      </c>
      <c r="O267" t="s">
        <v>4</v>
      </c>
      <c r="P267" t="s">
        <v>12</v>
      </c>
      <c r="Q267" t="s">
        <v>4</v>
      </c>
      <c r="R267" t="s">
        <v>4</v>
      </c>
      <c r="S267" t="s">
        <v>4</v>
      </c>
      <c r="T267" t="s">
        <v>4</v>
      </c>
      <c r="U267" t="s">
        <v>4</v>
      </c>
      <c r="V267" t="s">
        <v>4</v>
      </c>
      <c r="W267" t="s">
        <v>4</v>
      </c>
      <c r="X267" t="s">
        <v>4</v>
      </c>
      <c r="Y267" t="s">
        <v>12</v>
      </c>
      <c r="Z267" t="s">
        <v>4</v>
      </c>
      <c r="AA267" t="s">
        <v>12</v>
      </c>
      <c r="AB267" t="s">
        <v>4970</v>
      </c>
      <c r="AC267" t="s">
        <v>5102</v>
      </c>
      <c r="AD267" t="s">
        <v>11429</v>
      </c>
      <c r="AE267" t="s">
        <v>30</v>
      </c>
      <c r="AF267" t="s">
        <v>4</v>
      </c>
      <c r="AG267" t="s">
        <v>4</v>
      </c>
      <c r="AH267" t="s">
        <v>11430</v>
      </c>
      <c r="AI267" t="s">
        <v>11431</v>
      </c>
      <c r="AJ267" t="s">
        <v>4</v>
      </c>
      <c r="AK267">
        <v>9372713714</v>
      </c>
      <c r="AL267" t="s">
        <v>11432</v>
      </c>
      <c r="AM267" t="s">
        <v>11433</v>
      </c>
      <c r="AN267" t="s">
        <v>12</v>
      </c>
      <c r="AO267" t="s">
        <v>10599</v>
      </c>
      <c r="AP267" t="s">
        <v>4</v>
      </c>
      <c r="AQ267" t="s">
        <v>11033</v>
      </c>
      <c r="AR267" t="s">
        <v>12</v>
      </c>
      <c r="AS267" t="s">
        <v>12</v>
      </c>
      <c r="AT267" t="s">
        <v>4</v>
      </c>
      <c r="AU267" t="s">
        <v>4</v>
      </c>
      <c r="AV267" t="s">
        <v>4</v>
      </c>
      <c r="AW267" t="s">
        <v>332</v>
      </c>
      <c r="AX267">
        <v>6100</v>
      </c>
      <c r="AY267">
        <v>6800</v>
      </c>
      <c r="AZ267" t="s">
        <v>12</v>
      </c>
      <c r="BA267" t="s">
        <v>12</v>
      </c>
      <c r="BB267" t="s">
        <v>11434</v>
      </c>
      <c r="BC267" t="s">
        <v>1190</v>
      </c>
      <c r="BD267" t="s">
        <v>5294</v>
      </c>
      <c r="BE267" t="s">
        <v>4</v>
      </c>
      <c r="BF267" t="s">
        <v>12</v>
      </c>
      <c r="BG267" t="s">
        <v>4</v>
      </c>
      <c r="BH267" t="s">
        <v>12</v>
      </c>
      <c r="BI267" t="s">
        <v>12</v>
      </c>
      <c r="BJ267" t="s">
        <v>11435</v>
      </c>
      <c r="BK267" t="s">
        <v>4</v>
      </c>
      <c r="BL267">
        <v>1</v>
      </c>
      <c r="BM267" t="s">
        <v>12</v>
      </c>
      <c r="BN267">
        <v>12900</v>
      </c>
      <c r="BO267" t="s">
        <v>12</v>
      </c>
      <c r="BP267" t="s">
        <v>12</v>
      </c>
      <c r="BQ267" t="s">
        <v>12</v>
      </c>
      <c r="BR267" t="s">
        <v>4</v>
      </c>
      <c r="BS267" t="s">
        <v>4</v>
      </c>
      <c r="BT267" t="s">
        <v>4</v>
      </c>
      <c r="BU267" t="s">
        <v>12</v>
      </c>
      <c r="BV267" t="s">
        <v>4</v>
      </c>
      <c r="BW267" t="s">
        <v>330</v>
      </c>
      <c r="BX267" t="s">
        <v>4</v>
      </c>
      <c r="BY267" t="s">
        <v>12</v>
      </c>
      <c r="BZ267" t="s">
        <v>12</v>
      </c>
      <c r="CA267" t="s">
        <v>12</v>
      </c>
      <c r="CB267" t="s">
        <v>12</v>
      </c>
      <c r="CC267" t="s">
        <v>12</v>
      </c>
      <c r="CD267" t="str" cm="1">
        <f t="array" aca="1" ref="CD267" ca="1">eConcatenar(A267:CB267,"|")</f>
        <v>7RDFysPwjWj9Twyh|CAR2021-0821|3|IMPERIAL DE LUJO |TABASCO |CARDENAS|CARDENAS |2021-3-06|12900|X|X|100|0|x|X|x|X|X|X|X|X|X|X|X|x|X|x|DIAZ |RAMIREZ |CATALINA |CASADA|X|X|MARGARITA NUMERO 10 |SANTA ROSALIA 86500|X|9372713714|INEZ DIAZ RAMIREZ |BENEFICIARIO 2: CANDELARIA RAMIREZ OSORIO |x|RUTA 3 M|X|JUEVES |x|x|X|X|X|DOMICILIO |6100|6800|x|x|RETRASO 8 |2021-6-24|2021-9-23|X|x|X|x|x|SANTA ROSALIA 86500 |X|1|x|12900|x|x|x|X|X|X|x|X|CARDENAS |X|x|x|x|x</v>
      </c>
    </row>
    <row r="268" spans="1:82" x14ac:dyDescent="0.25">
      <c r="A268" t="s">
        <v>11436</v>
      </c>
      <c r="B268" t="s">
        <v>11437</v>
      </c>
      <c r="C268">
        <v>3</v>
      </c>
      <c r="D268" t="s">
        <v>4988</v>
      </c>
      <c r="E268" t="s">
        <v>396</v>
      </c>
      <c r="F268" t="s">
        <v>3</v>
      </c>
      <c r="G268" t="s">
        <v>11326</v>
      </c>
      <c r="H268" t="s">
        <v>15980</v>
      </c>
      <c r="I268">
        <v>12900</v>
      </c>
      <c r="J268" t="s">
        <v>4</v>
      </c>
      <c r="K268" s="3" t="s">
        <v>4</v>
      </c>
      <c r="L268">
        <v>200</v>
      </c>
      <c r="M268">
        <v>1</v>
      </c>
      <c r="N268" t="s">
        <v>12</v>
      </c>
      <c r="O268" t="s">
        <v>4</v>
      </c>
      <c r="P268" t="s">
        <v>12</v>
      </c>
      <c r="Q268" t="s">
        <v>4</v>
      </c>
      <c r="R268" t="s">
        <v>4</v>
      </c>
      <c r="S268" t="s">
        <v>4</v>
      </c>
      <c r="T268" t="s">
        <v>4</v>
      </c>
      <c r="U268" t="s">
        <v>4</v>
      </c>
      <c r="V268" t="s">
        <v>4</v>
      </c>
      <c r="W268" t="s">
        <v>4</v>
      </c>
      <c r="X268" t="s">
        <v>4</v>
      </c>
      <c r="Y268" t="s">
        <v>12</v>
      </c>
      <c r="Z268" t="s">
        <v>4</v>
      </c>
      <c r="AA268" t="s">
        <v>12</v>
      </c>
      <c r="AB268" t="s">
        <v>49</v>
      </c>
      <c r="AC268" t="s">
        <v>102</v>
      </c>
      <c r="AD268" t="s">
        <v>11438</v>
      </c>
      <c r="AE268" t="s">
        <v>474</v>
      </c>
      <c r="AF268" t="s">
        <v>4</v>
      </c>
      <c r="AG268" t="s">
        <v>4</v>
      </c>
      <c r="AH268" t="s">
        <v>11439</v>
      </c>
      <c r="AI268" t="s">
        <v>11440</v>
      </c>
      <c r="AJ268" t="s">
        <v>4</v>
      </c>
      <c r="AK268">
        <v>9331641987</v>
      </c>
      <c r="AL268" t="s">
        <v>11441</v>
      </c>
      <c r="AM268" t="s">
        <v>11442</v>
      </c>
      <c r="AN268" t="s">
        <v>12</v>
      </c>
      <c r="AO268" t="s">
        <v>10599</v>
      </c>
      <c r="AP268" t="s">
        <v>4</v>
      </c>
      <c r="AQ268" t="s">
        <v>11033</v>
      </c>
      <c r="AR268" t="s">
        <v>12</v>
      </c>
      <c r="AS268" t="s">
        <v>12</v>
      </c>
      <c r="AT268" t="s">
        <v>4</v>
      </c>
      <c r="AU268" t="s">
        <v>4</v>
      </c>
      <c r="AV268" t="s">
        <v>4</v>
      </c>
      <c r="AW268" t="s">
        <v>332</v>
      </c>
      <c r="AX268">
        <v>500</v>
      </c>
      <c r="AY268">
        <v>12400</v>
      </c>
      <c r="AZ268" t="s">
        <v>12</v>
      </c>
      <c r="BA268" t="s">
        <v>12</v>
      </c>
      <c r="BB268" t="s">
        <v>11443</v>
      </c>
      <c r="BC268" t="s">
        <v>11444</v>
      </c>
      <c r="BD268" t="s">
        <v>1234</v>
      </c>
      <c r="BE268" t="s">
        <v>4</v>
      </c>
      <c r="BF268" t="s">
        <v>12</v>
      </c>
      <c r="BG268" t="s">
        <v>4</v>
      </c>
      <c r="BH268" t="s">
        <v>12</v>
      </c>
      <c r="BI268" t="s">
        <v>12</v>
      </c>
      <c r="BJ268" t="s">
        <v>11440</v>
      </c>
      <c r="BK268" t="s">
        <v>4</v>
      </c>
      <c r="BL268">
        <v>1</v>
      </c>
      <c r="BM268" t="s">
        <v>12</v>
      </c>
      <c r="BN268">
        <v>12900</v>
      </c>
      <c r="BO268" t="s">
        <v>12</v>
      </c>
      <c r="BP268" t="s">
        <v>12</v>
      </c>
      <c r="BQ268" t="s">
        <v>12</v>
      </c>
      <c r="BR268" t="s">
        <v>4</v>
      </c>
      <c r="BS268" t="s">
        <v>4</v>
      </c>
      <c r="BT268" t="s">
        <v>4</v>
      </c>
      <c r="BU268" t="s">
        <v>12</v>
      </c>
      <c r="BV268" t="s">
        <v>4</v>
      </c>
      <c r="BW268" t="s">
        <v>330</v>
      </c>
      <c r="BX268" t="s">
        <v>4</v>
      </c>
      <c r="BY268" t="s">
        <v>12</v>
      </c>
      <c r="BZ268" t="s">
        <v>12</v>
      </c>
      <c r="CA268" t="s">
        <v>12</v>
      </c>
      <c r="CB268" t="s">
        <v>12</v>
      </c>
      <c r="CC268" t="s">
        <v>12</v>
      </c>
      <c r="CD268" t="str" cm="1">
        <f t="array" aca="1" ref="CD268" ca="1">eConcatenar(A268:CB268,"|")</f>
        <v>XwDVxQW6RB3MCMuq|CAR2021-0823|3|IMPERIAL DE LUJO |TABASCO |CARDENAS|CUNDUACAN  |2021-3-06|12900|X|X|200|1|x|X|x|X|X|X|X|X|X|X|X|x|X|x|SANCHEZ|GOMEZ|ABIATAR |CASADA |X|X|CARRETERA AL RIO SANTANA SIN NUMERO |LIBERTAD TERCERA SECCION MONTE GRANDE |X|9331641987|DOLORES CORDOVA ALCUDIA|BENEFICIARIO 2: ROBERTO SANCHEZ CORDOVA |x|RUTA 3 M|X|JUEVES |x|x|X|X|X|DOMICILIO |500|12400|x|x|RETRASO 9|2021-3-31|2021-9-30|X|x|X|x|x|LIBERTAD TERCERA SECCION MONTE GRANDE |X|1|x|12900|x|x|x|X|X|X|x|X|CARDENAS |X|x|x|x|x</v>
      </c>
    </row>
    <row r="269" spans="1:82" x14ac:dyDescent="0.25">
      <c r="A269" t="s">
        <v>11445</v>
      </c>
      <c r="B269" t="s">
        <v>11446</v>
      </c>
      <c r="C269">
        <v>3</v>
      </c>
      <c r="D269" t="s">
        <v>4988</v>
      </c>
      <c r="E269" t="s">
        <v>396</v>
      </c>
      <c r="F269" t="s">
        <v>3</v>
      </c>
      <c r="G269" t="s">
        <v>11326</v>
      </c>
      <c r="H269" t="s">
        <v>15980</v>
      </c>
      <c r="I269">
        <v>12900</v>
      </c>
      <c r="J269" t="s">
        <v>4</v>
      </c>
      <c r="K269" s="3" t="s">
        <v>4</v>
      </c>
      <c r="L269">
        <v>400</v>
      </c>
      <c r="M269">
        <v>2</v>
      </c>
      <c r="N269" t="s">
        <v>12</v>
      </c>
      <c r="O269" t="s">
        <v>4</v>
      </c>
      <c r="P269" t="s">
        <v>12</v>
      </c>
      <c r="Q269" t="s">
        <v>4</v>
      </c>
      <c r="R269" t="s">
        <v>4</v>
      </c>
      <c r="S269" t="s">
        <v>4</v>
      </c>
      <c r="T269" t="s">
        <v>4</v>
      </c>
      <c r="U269" t="s">
        <v>4</v>
      </c>
      <c r="V269" t="s">
        <v>4</v>
      </c>
      <c r="W269" t="s">
        <v>4</v>
      </c>
      <c r="X269" t="s">
        <v>4</v>
      </c>
      <c r="Y269" t="s">
        <v>12</v>
      </c>
      <c r="Z269" t="s">
        <v>4</v>
      </c>
      <c r="AA269" t="s">
        <v>12</v>
      </c>
      <c r="AB269" t="s">
        <v>11447</v>
      </c>
      <c r="AC269" t="s">
        <v>11448</v>
      </c>
      <c r="AD269" t="s">
        <v>102</v>
      </c>
      <c r="AE269" t="s">
        <v>479</v>
      </c>
      <c r="AF269" t="s">
        <v>4</v>
      </c>
      <c r="AG269" t="s">
        <v>4</v>
      </c>
      <c r="AH269" t="s">
        <v>11449</v>
      </c>
      <c r="AI269" t="s">
        <v>11440</v>
      </c>
      <c r="AJ269" t="s">
        <v>4</v>
      </c>
      <c r="AK269">
        <v>9332093680</v>
      </c>
      <c r="AL269" t="s">
        <v>11450</v>
      </c>
      <c r="AM269" t="s">
        <v>11451</v>
      </c>
      <c r="AN269" t="s">
        <v>12</v>
      </c>
      <c r="AO269" t="s">
        <v>10599</v>
      </c>
      <c r="AP269" t="s">
        <v>4</v>
      </c>
      <c r="AQ269" t="s">
        <v>11033</v>
      </c>
      <c r="AR269" t="s">
        <v>12</v>
      </c>
      <c r="AS269" t="s">
        <v>12</v>
      </c>
      <c r="AT269" t="s">
        <v>4</v>
      </c>
      <c r="AU269" t="s">
        <v>4</v>
      </c>
      <c r="AV269" t="s">
        <v>4</v>
      </c>
      <c r="AW269" t="s">
        <v>332</v>
      </c>
      <c r="AX269">
        <v>2200</v>
      </c>
      <c r="AY269">
        <v>10700</v>
      </c>
      <c r="AZ269" t="s">
        <v>12</v>
      </c>
      <c r="BA269" t="s">
        <v>12</v>
      </c>
      <c r="BB269" t="s">
        <v>11292</v>
      </c>
      <c r="BC269" t="s">
        <v>1231</v>
      </c>
      <c r="BD269" t="s">
        <v>11034</v>
      </c>
      <c r="BE269" t="s">
        <v>4</v>
      </c>
      <c r="BF269" t="s">
        <v>12</v>
      </c>
      <c r="BG269" t="s">
        <v>4</v>
      </c>
      <c r="BH269" t="s">
        <v>12</v>
      </c>
      <c r="BI269" t="s">
        <v>12</v>
      </c>
      <c r="BJ269" t="s">
        <v>11440</v>
      </c>
      <c r="BK269" t="s">
        <v>4</v>
      </c>
      <c r="BL269">
        <v>0</v>
      </c>
      <c r="BM269" t="s">
        <v>12</v>
      </c>
      <c r="BN269">
        <v>12900</v>
      </c>
      <c r="BO269" t="s">
        <v>12</v>
      </c>
      <c r="BP269" t="s">
        <v>12</v>
      </c>
      <c r="BQ269" t="s">
        <v>12</v>
      </c>
      <c r="BR269" t="s">
        <v>4</v>
      </c>
      <c r="BS269" t="s">
        <v>4</v>
      </c>
      <c r="BT269" t="s">
        <v>4</v>
      </c>
      <c r="BU269" t="s">
        <v>12</v>
      </c>
      <c r="BV269" t="s">
        <v>4</v>
      </c>
      <c r="BW269" t="s">
        <v>330</v>
      </c>
      <c r="BX269" t="s">
        <v>4</v>
      </c>
      <c r="BY269" t="s">
        <v>12</v>
      </c>
      <c r="BZ269" t="s">
        <v>12</v>
      </c>
      <c r="CA269" t="s">
        <v>12</v>
      </c>
      <c r="CB269" t="s">
        <v>12</v>
      </c>
      <c r="CC269" t="s">
        <v>12</v>
      </c>
      <c r="CD269" t="str" cm="1">
        <f t="array" aca="1" ref="CD269" ca="1">eConcatenar(A269:CB269,"|")</f>
        <v>SyhU56EXjKGOJ1vz|CAR2021-0824|3|IMPERIAL DE LUJO |TABASCO |CARDENAS|CUNDUACAN  |2021-3-06|12900|X|X|400|2|x|X|x|X|X|X|X|X|X|X|X|x|X|x|ERBEY|BROCA |GOMEZ|UNION LIBRE |X|X|CALLE DEL PARQUE MANZANA NUMERO 18 |LIBERTAD TERCERA SECCION MONTE GRANDE |X|9332093680|JOSE LUIS BROCA CORDOVA |BENEFICIARIO 2: ROSA NELY GOMEZ SUAREZ |x|RUTA 3 M|X|JUEVES |x|x|X|X|X|DOMICILIO |2200|10700|x|x|RETRASO 1|2021-8-5|2021-10-07|X|x|X|x|x|LIBERTAD TERCERA SECCION MONTE GRANDE |X|0|x|12900|x|x|x|X|X|X|x|X|CARDENAS |X|x|x|x|x</v>
      </c>
    </row>
    <row r="270" spans="1:82" x14ac:dyDescent="0.25">
      <c r="A270" t="s">
        <v>11452</v>
      </c>
      <c r="B270" t="s">
        <v>11453</v>
      </c>
      <c r="C270">
        <v>3</v>
      </c>
      <c r="D270" t="s">
        <v>69</v>
      </c>
      <c r="E270" t="s">
        <v>396</v>
      </c>
      <c r="F270" t="s">
        <v>3</v>
      </c>
      <c r="G270" t="s">
        <v>330</v>
      </c>
      <c r="H270" t="s">
        <v>15981</v>
      </c>
      <c r="I270">
        <v>14800</v>
      </c>
      <c r="J270" t="s">
        <v>4</v>
      </c>
      <c r="K270" s="3" t="s">
        <v>4</v>
      </c>
      <c r="L270">
        <v>200</v>
      </c>
      <c r="M270">
        <v>1</v>
      </c>
      <c r="N270" t="s">
        <v>12</v>
      </c>
      <c r="O270" t="s">
        <v>4</v>
      </c>
      <c r="P270" t="s">
        <v>12</v>
      </c>
      <c r="Q270" t="s">
        <v>4</v>
      </c>
      <c r="R270" t="s">
        <v>4</v>
      </c>
      <c r="S270" t="s">
        <v>4</v>
      </c>
      <c r="T270" t="s">
        <v>4</v>
      </c>
      <c r="U270" t="s">
        <v>4</v>
      </c>
      <c r="V270" t="s">
        <v>4</v>
      </c>
      <c r="W270" t="s">
        <v>4</v>
      </c>
      <c r="X270" t="s">
        <v>4</v>
      </c>
      <c r="Y270" t="s">
        <v>12</v>
      </c>
      <c r="Z270" t="s">
        <v>4</v>
      </c>
      <c r="AA270" t="s">
        <v>12</v>
      </c>
      <c r="AB270" t="s">
        <v>87</v>
      </c>
      <c r="AC270" t="s">
        <v>484</v>
      </c>
      <c r="AD270" t="s">
        <v>5086</v>
      </c>
      <c r="AE270" t="s">
        <v>214</v>
      </c>
      <c r="AF270" t="s">
        <v>4</v>
      </c>
      <c r="AG270" t="s">
        <v>4</v>
      </c>
      <c r="AH270" t="s">
        <v>11454</v>
      </c>
      <c r="AI270" t="s">
        <v>11455</v>
      </c>
      <c r="AJ270" t="s">
        <v>11388</v>
      </c>
      <c r="AK270">
        <v>9933723856</v>
      </c>
      <c r="AL270" t="s">
        <v>11456</v>
      </c>
      <c r="AM270" t="s">
        <v>11457</v>
      </c>
      <c r="AN270" t="s">
        <v>12</v>
      </c>
      <c r="AO270" t="s">
        <v>10599</v>
      </c>
      <c r="AP270" t="s">
        <v>4</v>
      </c>
      <c r="AQ270" t="s">
        <v>710</v>
      </c>
      <c r="AR270" t="s">
        <v>12</v>
      </c>
      <c r="AS270" t="s">
        <v>12</v>
      </c>
      <c r="AT270" t="s">
        <v>4</v>
      </c>
      <c r="AU270" t="s">
        <v>4</v>
      </c>
      <c r="AV270" t="s">
        <v>4</v>
      </c>
      <c r="AW270" t="s">
        <v>332</v>
      </c>
      <c r="AX270">
        <v>1100</v>
      </c>
      <c r="AY270">
        <v>13700</v>
      </c>
      <c r="AZ270" t="s">
        <v>12</v>
      </c>
      <c r="BA270" t="s">
        <v>12</v>
      </c>
      <c r="BB270" t="s">
        <v>11458</v>
      </c>
      <c r="BC270" t="s">
        <v>11409</v>
      </c>
      <c r="BD270" t="s">
        <v>10772</v>
      </c>
      <c r="BE270" t="s">
        <v>4</v>
      </c>
      <c r="BF270" t="s">
        <v>12</v>
      </c>
      <c r="BG270" t="s">
        <v>4</v>
      </c>
      <c r="BH270" t="s">
        <v>12</v>
      </c>
      <c r="BI270" t="s">
        <v>12</v>
      </c>
      <c r="BJ270" t="s">
        <v>11455</v>
      </c>
      <c r="BK270" t="s">
        <v>4</v>
      </c>
      <c r="BL270">
        <v>0</v>
      </c>
      <c r="BM270" t="s">
        <v>12</v>
      </c>
      <c r="BN270">
        <v>14800</v>
      </c>
      <c r="BO270" t="s">
        <v>12</v>
      </c>
      <c r="BP270" t="s">
        <v>12</v>
      </c>
      <c r="BQ270" t="s">
        <v>12</v>
      </c>
      <c r="BR270" t="s">
        <v>4</v>
      </c>
      <c r="BS270" t="s">
        <v>4</v>
      </c>
      <c r="BT270" t="s">
        <v>4</v>
      </c>
      <c r="BU270" t="s">
        <v>12</v>
      </c>
      <c r="BV270" t="s">
        <v>4</v>
      </c>
      <c r="BW270" t="s">
        <v>330</v>
      </c>
      <c r="BX270" t="s">
        <v>4</v>
      </c>
      <c r="BY270" t="s">
        <v>12</v>
      </c>
      <c r="BZ270" t="s">
        <v>12</v>
      </c>
      <c r="CA270" t="s">
        <v>12</v>
      </c>
      <c r="CB270" t="s">
        <v>12</v>
      </c>
      <c r="CC270" t="s">
        <v>12</v>
      </c>
      <c r="CD270" t="str" cm="1">
        <f t="array" aca="1" ref="CD270" ca="1">eConcatenar(A270:CB270,"|")</f>
        <v>6b2hu4i91sZivOgn|CAR2021-0862|3|MEMORIAL|TABASCO |CARDENAS|CARDENAS |2021-3-10|14800|X|X|200|1|x|X|x|X|X|X|X|X|X|X|X|x|X|x|LOPEZ|RAMOS |SANTOS |CASADO |X|X|CALLE ISABEL DE LA PARRA LOTE NUMERO 27 |LUIS DONALDO COLOSIO |CARRETERA CARDENAS COMALCALCO |9933723856|SOCORRO PEREZ MENDEZ |BENEFICIARIO 2: ANNY MISHEL LOPEZ PEREZ |x|RUTA 3 M|X|MIERCOLES|x|x|X|X|X|DOMICILIO |1100|13700|x|x|RETRASO 5|2021-7-7|2021-9-29|X|x|X|x|x|LUIS DONALDO COLOSIO |X|0|x|14800|x|x|x|X|X|X|x|X|CARDENAS |X|x|x|x|x</v>
      </c>
    </row>
    <row r="271" spans="1:82" x14ac:dyDescent="0.25">
      <c r="A271" t="s">
        <v>11459</v>
      </c>
      <c r="B271" t="s">
        <v>11460</v>
      </c>
      <c r="C271">
        <v>3</v>
      </c>
      <c r="D271" t="s">
        <v>69</v>
      </c>
      <c r="E271" t="s">
        <v>396</v>
      </c>
      <c r="F271" t="s">
        <v>3</v>
      </c>
      <c r="G271" t="s">
        <v>330</v>
      </c>
      <c r="H271" t="s">
        <v>15981</v>
      </c>
      <c r="I271">
        <v>14800</v>
      </c>
      <c r="J271" t="s">
        <v>4</v>
      </c>
      <c r="K271" s="3" t="s">
        <v>4</v>
      </c>
      <c r="L271">
        <v>200</v>
      </c>
      <c r="M271">
        <v>1</v>
      </c>
      <c r="N271" t="s">
        <v>12</v>
      </c>
      <c r="O271" t="s">
        <v>4</v>
      </c>
      <c r="P271" t="s">
        <v>12</v>
      </c>
      <c r="Q271" t="s">
        <v>4</v>
      </c>
      <c r="R271" t="s">
        <v>4</v>
      </c>
      <c r="S271" t="s">
        <v>4</v>
      </c>
      <c r="T271" t="s">
        <v>4</v>
      </c>
      <c r="U271" t="s">
        <v>4</v>
      </c>
      <c r="V271" t="s">
        <v>4</v>
      </c>
      <c r="W271" t="s">
        <v>4</v>
      </c>
      <c r="X271" t="s">
        <v>4</v>
      </c>
      <c r="Y271" t="s">
        <v>12</v>
      </c>
      <c r="Z271" t="s">
        <v>4</v>
      </c>
      <c r="AA271" t="s">
        <v>12</v>
      </c>
      <c r="AB271" t="s">
        <v>87</v>
      </c>
      <c r="AC271" t="s">
        <v>119</v>
      </c>
      <c r="AD271" t="s">
        <v>11461</v>
      </c>
      <c r="AE271" t="s">
        <v>4961</v>
      </c>
      <c r="AF271" t="s">
        <v>4</v>
      </c>
      <c r="AG271" t="s">
        <v>4</v>
      </c>
      <c r="AH271" t="s">
        <v>11462</v>
      </c>
      <c r="AI271" t="s">
        <v>11455</v>
      </c>
      <c r="AJ271" t="s">
        <v>11388</v>
      </c>
      <c r="AK271">
        <v>9371015162</v>
      </c>
      <c r="AL271" t="s">
        <v>11463</v>
      </c>
      <c r="AM271" t="s">
        <v>11464</v>
      </c>
      <c r="AN271" t="s">
        <v>12</v>
      </c>
      <c r="AO271" t="s">
        <v>10599</v>
      </c>
      <c r="AP271" t="s">
        <v>4</v>
      </c>
      <c r="AQ271" t="s">
        <v>710</v>
      </c>
      <c r="AR271" t="s">
        <v>12</v>
      </c>
      <c r="AS271" t="s">
        <v>12</v>
      </c>
      <c r="AT271" t="s">
        <v>4</v>
      </c>
      <c r="AU271" t="s">
        <v>4</v>
      </c>
      <c r="AV271" t="s">
        <v>4</v>
      </c>
      <c r="AW271" t="s">
        <v>332</v>
      </c>
      <c r="AX271">
        <v>1500</v>
      </c>
      <c r="AY271">
        <v>13300</v>
      </c>
      <c r="AZ271" t="s">
        <v>12</v>
      </c>
      <c r="BA271" t="s">
        <v>12</v>
      </c>
      <c r="BB271" t="s">
        <v>11458</v>
      </c>
      <c r="BC271" t="s">
        <v>11409</v>
      </c>
      <c r="BD271" t="s">
        <v>10772</v>
      </c>
      <c r="BE271" t="s">
        <v>4</v>
      </c>
      <c r="BF271" t="s">
        <v>12</v>
      </c>
      <c r="BG271" t="s">
        <v>4</v>
      </c>
      <c r="BH271" t="s">
        <v>12</v>
      </c>
      <c r="BI271" t="s">
        <v>12</v>
      </c>
      <c r="BJ271" t="s">
        <v>11455</v>
      </c>
      <c r="BK271" t="s">
        <v>4</v>
      </c>
      <c r="BL271">
        <v>1</v>
      </c>
      <c r="BM271" t="s">
        <v>12</v>
      </c>
      <c r="BN271">
        <v>14800</v>
      </c>
      <c r="BO271" t="s">
        <v>12</v>
      </c>
      <c r="BP271" t="s">
        <v>12</v>
      </c>
      <c r="BQ271" t="s">
        <v>12</v>
      </c>
      <c r="BR271" t="s">
        <v>4</v>
      </c>
      <c r="BS271" t="s">
        <v>4</v>
      </c>
      <c r="BT271" t="s">
        <v>4</v>
      </c>
      <c r="BU271" t="s">
        <v>12</v>
      </c>
      <c r="BV271" t="s">
        <v>4</v>
      </c>
      <c r="BW271" t="s">
        <v>330</v>
      </c>
      <c r="BX271" t="s">
        <v>4</v>
      </c>
      <c r="BY271" t="s">
        <v>12</v>
      </c>
      <c r="BZ271" t="s">
        <v>12</v>
      </c>
      <c r="CA271" t="s">
        <v>12</v>
      </c>
      <c r="CB271" t="s">
        <v>12</v>
      </c>
      <c r="CC271" t="s">
        <v>12</v>
      </c>
      <c r="CD271" t="str" cm="1">
        <f t="array" aca="1" ref="CD271" ca="1">eConcatenar(A271:CB271,"|")</f>
        <v>QTnlCtogHb4JgRvR|CAR2021-0864|3|MEMORIAL|TABASCO |CARDENAS|CARDENAS |2021-3-10|14800|X|X|200|1|x|X|x|X|X|X|X|X|X|X|X|x|X|x|LOPEZ|PEREZ|ERIKA |SOLTERA |X|X|CALLE ISABEL DE LA PARRA |LUIS DONALDO COLOSIO |CARRETERA CARDENAS COMALCALCO |9371015162|JULISSA PEREZ MENDEZ |BENEFICIARIO 2: SOCORRO PEREZ MENDEZ |x|RUTA 3 M|X|MIERCOLES|x|x|X|X|X|DOMICILIO |1500|13300|x|x|RETRASO 5|2021-7-7|2021-9-29|X|x|X|x|x|LUIS DONALDO COLOSIO |X|1|x|14800|x|x|x|X|X|X|x|X|CARDENAS |X|x|x|x|x</v>
      </c>
    </row>
    <row r="272" spans="1:82" x14ac:dyDescent="0.25">
      <c r="A272" t="s">
        <v>11465</v>
      </c>
      <c r="B272" t="s">
        <v>11466</v>
      </c>
      <c r="C272">
        <v>3</v>
      </c>
      <c r="D272" t="s">
        <v>69</v>
      </c>
      <c r="E272" t="s">
        <v>396</v>
      </c>
      <c r="F272" t="s">
        <v>3</v>
      </c>
      <c r="G272" t="s">
        <v>330</v>
      </c>
      <c r="H272" t="s">
        <v>15982</v>
      </c>
      <c r="I272">
        <v>14800</v>
      </c>
      <c r="J272" t="s">
        <v>4</v>
      </c>
      <c r="K272" s="3" t="s">
        <v>4</v>
      </c>
      <c r="L272">
        <v>400</v>
      </c>
      <c r="M272">
        <v>2</v>
      </c>
      <c r="N272" t="s">
        <v>12</v>
      </c>
      <c r="O272" t="s">
        <v>4</v>
      </c>
      <c r="P272" t="s">
        <v>12</v>
      </c>
      <c r="Q272" t="s">
        <v>4</v>
      </c>
      <c r="R272" t="s">
        <v>4</v>
      </c>
      <c r="S272" t="s">
        <v>4</v>
      </c>
      <c r="T272" t="s">
        <v>4</v>
      </c>
      <c r="U272" t="s">
        <v>4</v>
      </c>
      <c r="V272" t="s">
        <v>4</v>
      </c>
      <c r="W272" t="s">
        <v>4</v>
      </c>
      <c r="X272" t="s">
        <v>4</v>
      </c>
      <c r="Y272" t="s">
        <v>12</v>
      </c>
      <c r="Z272" t="s">
        <v>4</v>
      </c>
      <c r="AA272" t="s">
        <v>12</v>
      </c>
      <c r="AB272" t="s">
        <v>119</v>
      </c>
      <c r="AC272" t="s">
        <v>49</v>
      </c>
      <c r="AD272" t="s">
        <v>11467</v>
      </c>
      <c r="AE272" t="s">
        <v>4991</v>
      </c>
      <c r="AF272" t="s">
        <v>4</v>
      </c>
      <c r="AG272" t="s">
        <v>4</v>
      </c>
      <c r="AH272" t="s">
        <v>11468</v>
      </c>
      <c r="AI272" t="s">
        <v>11366</v>
      </c>
      <c r="AJ272" t="s">
        <v>11469</v>
      </c>
      <c r="AK272">
        <v>9371532378</v>
      </c>
      <c r="AL272" t="s">
        <v>11470</v>
      </c>
      <c r="AM272" t="s">
        <v>11471</v>
      </c>
      <c r="AN272" t="s">
        <v>12</v>
      </c>
      <c r="AO272" t="s">
        <v>10599</v>
      </c>
      <c r="AP272" t="s">
        <v>4</v>
      </c>
      <c r="AQ272" t="s">
        <v>710</v>
      </c>
      <c r="AR272" t="s">
        <v>12</v>
      </c>
      <c r="AS272" t="s">
        <v>12</v>
      </c>
      <c r="AT272" t="s">
        <v>4</v>
      </c>
      <c r="AU272" t="s">
        <v>4</v>
      </c>
      <c r="AV272" t="s">
        <v>4</v>
      </c>
      <c r="AW272" t="s">
        <v>332</v>
      </c>
      <c r="AX272">
        <v>2800</v>
      </c>
      <c r="AY272">
        <v>12000</v>
      </c>
      <c r="AZ272" t="s">
        <v>12</v>
      </c>
      <c r="BA272" t="s">
        <v>12</v>
      </c>
      <c r="BB272" t="s">
        <v>4</v>
      </c>
      <c r="BC272" t="s">
        <v>1193</v>
      </c>
      <c r="BD272" t="s">
        <v>10600</v>
      </c>
      <c r="BE272" t="s">
        <v>4</v>
      </c>
      <c r="BF272" t="s">
        <v>12</v>
      </c>
      <c r="BG272" t="s">
        <v>4</v>
      </c>
      <c r="BH272" t="s">
        <v>12</v>
      </c>
      <c r="BI272" t="s">
        <v>12</v>
      </c>
      <c r="BJ272" t="s">
        <v>11366</v>
      </c>
      <c r="BK272" t="s">
        <v>4</v>
      </c>
      <c r="BL272">
        <v>1</v>
      </c>
      <c r="BM272" t="s">
        <v>12</v>
      </c>
      <c r="BN272">
        <v>14800</v>
      </c>
      <c r="BO272" t="s">
        <v>12</v>
      </c>
      <c r="BP272" t="s">
        <v>12</v>
      </c>
      <c r="BQ272" t="s">
        <v>12</v>
      </c>
      <c r="BR272" t="s">
        <v>4</v>
      </c>
      <c r="BS272" t="s">
        <v>4</v>
      </c>
      <c r="BT272" t="s">
        <v>4</v>
      </c>
      <c r="BU272" t="s">
        <v>12</v>
      </c>
      <c r="BV272" t="s">
        <v>4</v>
      </c>
      <c r="BW272" t="s">
        <v>330</v>
      </c>
      <c r="BX272" t="s">
        <v>4</v>
      </c>
      <c r="BY272" t="s">
        <v>12</v>
      </c>
      <c r="BZ272" t="s">
        <v>12</v>
      </c>
      <c r="CA272" t="s">
        <v>12</v>
      </c>
      <c r="CB272" t="s">
        <v>12</v>
      </c>
      <c r="CC272" t="s">
        <v>12</v>
      </c>
      <c r="CD272" t="str" cm="1">
        <f t="array" aca="1" ref="CD272" ca="1">eConcatenar(A272:CB272,"|")</f>
        <v>AFpaJczq7XKif7JC|CAR2021-1024|3|MEMORIAL|TABASCO |CARDENAS|CARDENAS |2021-3-18|14800|X|X|400|2|x|X|x|X|X|X|X|X|X|X|X|x|X|x|PEREZ|SANCHEZ|MARIA CONCEPCION |VIUDA |X|X|CALLE ERSILIA GOMEZ CONTRERA |LA PLAYITA |CARRETERA FEDERAL CARDENAS COMALCALCO |9371532378|ANAELIS MORALES PEREZ |BENEFICIARIO 2: ISIDRO AQUINO PEREZ |x|RUTA 3 M|X|MIERCOLES|x|x|X|X|X|DOMICILIO |2800|12000|x|x|X|2021-9-8|2021-10-06|X|x|X|x|x|LA PLAYITA |X|1|x|14800|x|x|x|X|X|X|x|X|CARDENAS |X|x|x|x|x</v>
      </c>
    </row>
    <row r="273" spans="1:82" x14ac:dyDescent="0.25">
      <c r="A273" t="s">
        <v>11472</v>
      </c>
      <c r="B273" t="s">
        <v>11473</v>
      </c>
      <c r="C273">
        <v>3</v>
      </c>
      <c r="D273" t="s">
        <v>69</v>
      </c>
      <c r="E273" t="s">
        <v>396</v>
      </c>
      <c r="F273" t="s">
        <v>11313</v>
      </c>
      <c r="G273" t="s">
        <v>11326</v>
      </c>
      <c r="H273" t="s">
        <v>15960</v>
      </c>
      <c r="I273">
        <v>14800</v>
      </c>
      <c r="J273" t="s">
        <v>4</v>
      </c>
      <c r="K273" s="3" t="s">
        <v>4</v>
      </c>
      <c r="L273">
        <v>200</v>
      </c>
      <c r="M273">
        <v>1</v>
      </c>
      <c r="N273" t="s">
        <v>12</v>
      </c>
      <c r="O273" t="s">
        <v>4</v>
      </c>
      <c r="P273" t="s">
        <v>12</v>
      </c>
      <c r="Q273" t="s">
        <v>4</v>
      </c>
      <c r="R273" t="s">
        <v>4</v>
      </c>
      <c r="S273" t="s">
        <v>4</v>
      </c>
      <c r="T273" t="s">
        <v>4</v>
      </c>
      <c r="U273" t="s">
        <v>4</v>
      </c>
      <c r="V273" t="s">
        <v>4</v>
      </c>
      <c r="W273" t="s">
        <v>4</v>
      </c>
      <c r="X273" t="s">
        <v>4</v>
      </c>
      <c r="Y273" t="s">
        <v>12</v>
      </c>
      <c r="Z273" t="s">
        <v>4</v>
      </c>
      <c r="AA273" t="s">
        <v>12</v>
      </c>
      <c r="AB273" t="s">
        <v>113</v>
      </c>
      <c r="AC273" t="s">
        <v>87</v>
      </c>
      <c r="AD273" t="s">
        <v>11474</v>
      </c>
      <c r="AE273" t="s">
        <v>474</v>
      </c>
      <c r="AF273" t="s">
        <v>4</v>
      </c>
      <c r="AG273" t="s">
        <v>4</v>
      </c>
      <c r="AH273" t="s">
        <v>11475</v>
      </c>
      <c r="AI273" t="s">
        <v>11366</v>
      </c>
      <c r="AJ273" t="s">
        <v>4</v>
      </c>
      <c r="AK273">
        <v>9371186495</v>
      </c>
      <c r="AL273" t="s">
        <v>11476</v>
      </c>
      <c r="AM273" t="s">
        <v>11477</v>
      </c>
      <c r="AN273" t="s">
        <v>12</v>
      </c>
      <c r="AO273" t="s">
        <v>10599</v>
      </c>
      <c r="AP273" t="s">
        <v>4</v>
      </c>
      <c r="AQ273" t="s">
        <v>710</v>
      </c>
      <c r="AR273" t="s">
        <v>12</v>
      </c>
      <c r="AS273" t="s">
        <v>12</v>
      </c>
      <c r="AT273" t="s">
        <v>4</v>
      </c>
      <c r="AU273" t="s">
        <v>4</v>
      </c>
      <c r="AV273" t="s">
        <v>4</v>
      </c>
      <c r="AW273" t="s">
        <v>332</v>
      </c>
      <c r="AX273">
        <v>1600</v>
      </c>
      <c r="AY273">
        <v>13200</v>
      </c>
      <c r="AZ273" t="s">
        <v>12</v>
      </c>
      <c r="BA273" t="s">
        <v>12</v>
      </c>
      <c r="BB273" t="s">
        <v>11478</v>
      </c>
      <c r="BC273" t="s">
        <v>11479</v>
      </c>
      <c r="BD273" t="s">
        <v>10772</v>
      </c>
      <c r="BE273" t="s">
        <v>4</v>
      </c>
      <c r="BF273" t="s">
        <v>12</v>
      </c>
      <c r="BG273" t="s">
        <v>4</v>
      </c>
      <c r="BH273" t="s">
        <v>12</v>
      </c>
      <c r="BI273" t="s">
        <v>12</v>
      </c>
      <c r="BJ273" t="s">
        <v>11366</v>
      </c>
      <c r="BK273" t="s">
        <v>4</v>
      </c>
      <c r="BL273">
        <v>1</v>
      </c>
      <c r="BM273" t="s">
        <v>12</v>
      </c>
      <c r="BN273">
        <v>14800</v>
      </c>
      <c r="BO273" t="s">
        <v>12</v>
      </c>
      <c r="BP273" t="s">
        <v>12</v>
      </c>
      <c r="BQ273" t="s">
        <v>12</v>
      </c>
      <c r="BR273" t="s">
        <v>4</v>
      </c>
      <c r="BS273" t="s">
        <v>4</v>
      </c>
      <c r="BT273" t="s">
        <v>4</v>
      </c>
      <c r="BU273" t="s">
        <v>12</v>
      </c>
      <c r="BV273" t="s">
        <v>4</v>
      </c>
      <c r="BW273" t="s">
        <v>330</v>
      </c>
      <c r="BX273" t="s">
        <v>4</v>
      </c>
      <c r="BY273" t="s">
        <v>12</v>
      </c>
      <c r="BZ273" t="s">
        <v>12</v>
      </c>
      <c r="CA273" t="s">
        <v>12</v>
      </c>
      <c r="CB273" t="s">
        <v>12</v>
      </c>
      <c r="CC273" t="s">
        <v>12</v>
      </c>
      <c r="CD273" t="str" cm="1">
        <f t="array" aca="1" ref="CD273" ca="1">eConcatenar(A273:CB273,"|")</f>
        <v>1YGv875bd5SJG7DC|CAR2021-1017|3|MEMORIAL|TABASCO |CUNDUACAN |CUNDUACAN  |2021-3-16|14800|X|X|200|1|x|X|x|X|X|X|X|X|X|X|X|x|X|x|SOBERANO |LOPEZ|MARISOL|CASADA |X|X|CALLE JOSE CEJAS JIMENEZ NUMERO 23|LA PLAYITA |X|9371186495|GUADALUPE GARCIA SOBERANO |BENEFICIARIO 2: LORENA DEL CARMEN ULIN SOBERANO |x|RUTA 3 M|X|MIERCOLES|x|x|X|X|X|DOMICILIO |1600|13200|x|x|RETASO 11|2021-4-28|2021-9-29|X|x|X|x|x|LA PLAYITA |X|1|x|14800|x|x|x|X|X|X|x|X|CARDENAS |X|x|x|x|x</v>
      </c>
    </row>
    <row r="274" spans="1:82" x14ac:dyDescent="0.25">
      <c r="A274" t="s">
        <v>11480</v>
      </c>
      <c r="B274" t="s">
        <v>11481</v>
      </c>
      <c r="C274">
        <v>3</v>
      </c>
      <c r="D274" t="s">
        <v>69</v>
      </c>
      <c r="E274" t="s">
        <v>396</v>
      </c>
      <c r="F274" t="s">
        <v>3</v>
      </c>
      <c r="G274" t="s">
        <v>330</v>
      </c>
      <c r="H274" t="s">
        <v>15960</v>
      </c>
      <c r="I274">
        <v>14800</v>
      </c>
      <c r="J274" t="s">
        <v>4</v>
      </c>
      <c r="K274" s="3" t="s">
        <v>4</v>
      </c>
      <c r="L274">
        <v>400</v>
      </c>
      <c r="M274">
        <v>2</v>
      </c>
      <c r="N274" t="s">
        <v>12</v>
      </c>
      <c r="O274" t="s">
        <v>4</v>
      </c>
      <c r="P274" t="s">
        <v>12</v>
      </c>
      <c r="Q274" t="s">
        <v>4</v>
      </c>
      <c r="R274" t="s">
        <v>4</v>
      </c>
      <c r="S274" t="s">
        <v>4</v>
      </c>
      <c r="T274" t="s">
        <v>4</v>
      </c>
      <c r="U274" t="s">
        <v>4</v>
      </c>
      <c r="V274" t="s">
        <v>4</v>
      </c>
      <c r="W274" t="s">
        <v>4</v>
      </c>
      <c r="X274" t="s">
        <v>4</v>
      </c>
      <c r="Y274" t="s">
        <v>12</v>
      </c>
      <c r="Z274" t="s">
        <v>4</v>
      </c>
      <c r="AA274" t="s">
        <v>12</v>
      </c>
      <c r="AB274" t="s">
        <v>11482</v>
      </c>
      <c r="AC274" t="s">
        <v>4979</v>
      </c>
      <c r="AD274" t="s">
        <v>11483</v>
      </c>
      <c r="AE274" t="s">
        <v>214</v>
      </c>
      <c r="AF274" t="s">
        <v>4</v>
      </c>
      <c r="AG274" t="s">
        <v>4</v>
      </c>
      <c r="AH274" t="s">
        <v>11484</v>
      </c>
      <c r="AI274" t="s">
        <v>11485</v>
      </c>
      <c r="AJ274" t="s">
        <v>4</v>
      </c>
      <c r="AK274">
        <v>9371396117</v>
      </c>
      <c r="AL274" t="s">
        <v>11486</v>
      </c>
      <c r="AM274" t="s">
        <v>11487</v>
      </c>
      <c r="AN274" t="s">
        <v>12</v>
      </c>
      <c r="AO274" t="s">
        <v>10599</v>
      </c>
      <c r="AP274" t="s">
        <v>4</v>
      </c>
      <c r="AQ274" t="s">
        <v>710</v>
      </c>
      <c r="AR274" t="s">
        <v>12</v>
      </c>
      <c r="AS274" t="s">
        <v>12</v>
      </c>
      <c r="AT274" t="s">
        <v>4</v>
      </c>
      <c r="AU274" t="s">
        <v>4</v>
      </c>
      <c r="AV274" t="s">
        <v>4</v>
      </c>
      <c r="AW274" t="s">
        <v>332</v>
      </c>
      <c r="AX274">
        <v>1000</v>
      </c>
      <c r="AY274">
        <v>13800</v>
      </c>
      <c r="AZ274" t="s">
        <v>12</v>
      </c>
      <c r="BA274" t="s">
        <v>12</v>
      </c>
      <c r="BB274" t="s">
        <v>5120</v>
      </c>
      <c r="BC274" t="s">
        <v>11488</v>
      </c>
      <c r="BD274" t="s">
        <v>1238</v>
      </c>
      <c r="BE274" t="s">
        <v>4</v>
      </c>
      <c r="BF274" t="s">
        <v>12</v>
      </c>
      <c r="BG274" t="s">
        <v>4</v>
      </c>
      <c r="BH274" t="s">
        <v>12</v>
      </c>
      <c r="BI274" t="s">
        <v>12</v>
      </c>
      <c r="BJ274" t="s">
        <v>11489</v>
      </c>
      <c r="BK274" t="s">
        <v>4</v>
      </c>
      <c r="BL274">
        <v>0</v>
      </c>
      <c r="BM274" t="s">
        <v>12</v>
      </c>
      <c r="BN274">
        <v>14800</v>
      </c>
      <c r="BO274" t="s">
        <v>12</v>
      </c>
      <c r="BP274" t="s">
        <v>12</v>
      </c>
      <c r="BQ274" t="s">
        <v>12</v>
      </c>
      <c r="BR274" t="s">
        <v>4</v>
      </c>
      <c r="BS274" t="s">
        <v>4</v>
      </c>
      <c r="BT274" t="s">
        <v>4</v>
      </c>
      <c r="BU274" t="s">
        <v>12</v>
      </c>
      <c r="BV274" t="s">
        <v>4</v>
      </c>
      <c r="BW274" t="s">
        <v>330</v>
      </c>
      <c r="BX274" t="s">
        <v>4</v>
      </c>
      <c r="BY274" t="s">
        <v>12</v>
      </c>
      <c r="BZ274" t="s">
        <v>12</v>
      </c>
      <c r="CA274" t="s">
        <v>12</v>
      </c>
      <c r="CB274" t="s">
        <v>12</v>
      </c>
      <c r="CC274" t="s">
        <v>12</v>
      </c>
      <c r="CD274" t="str" cm="1">
        <f t="array" aca="1" ref="CD274" ca="1">eConcatenar(A274:CB274,"|")</f>
        <v>XcDxISMHZfkaXvN4|CAR2021-1011|3|MEMORIAL|TABASCO |CARDENAS|CARDENAS |2021-3-16|14800|X|X|400|2|x|X|x|X|X|X|X|X|X|X|X|x|X|x|ACOPA |RODRIGUEZ |ROMAN |CASADO |X|X|CARRETERA PRINCIPAL CARDENAS COMALCALCO |HIDALGO SEGUNDA SECCION 86500|X|9371396117|ANTONIO ACOPA DE LA CRUZ |BENEFICIARIO 2: ALEJANDRA ACOPA DE LA CRUZ |x|RUTA 3 M|X|MIERCOLES|x|x|X|X|X|DOMICILIO |1000|13800|x|x|RETRASO 3 |2021-3-5|2021-9-22|X|x|X|x|x|HIDALGO SEGUNDA SECCION 86500 |X|0|x|14800|x|x|x|X|X|X|x|X|CARDENAS |X|x|x|x|x</v>
      </c>
    </row>
    <row r="275" spans="1:82" x14ac:dyDescent="0.25">
      <c r="A275" t="s">
        <v>11490</v>
      </c>
      <c r="B275" t="s">
        <v>11491</v>
      </c>
      <c r="C275">
        <v>3</v>
      </c>
      <c r="D275" t="s">
        <v>69</v>
      </c>
      <c r="E275" t="s">
        <v>396</v>
      </c>
      <c r="F275" t="s">
        <v>3</v>
      </c>
      <c r="G275" t="s">
        <v>330</v>
      </c>
      <c r="H275" t="s">
        <v>15983</v>
      </c>
      <c r="I275">
        <v>14800</v>
      </c>
      <c r="J275" t="s">
        <v>4</v>
      </c>
      <c r="K275" s="3" t="s">
        <v>4</v>
      </c>
      <c r="L275">
        <v>400</v>
      </c>
      <c r="M275">
        <v>2</v>
      </c>
      <c r="N275" t="s">
        <v>12</v>
      </c>
      <c r="O275" t="s">
        <v>4</v>
      </c>
      <c r="P275" t="s">
        <v>12</v>
      </c>
      <c r="Q275" t="s">
        <v>4</v>
      </c>
      <c r="R275" t="s">
        <v>4</v>
      </c>
      <c r="S275" t="s">
        <v>4</v>
      </c>
      <c r="T275" t="s">
        <v>4</v>
      </c>
      <c r="U275" t="s">
        <v>4</v>
      </c>
      <c r="V275" t="s">
        <v>4</v>
      </c>
      <c r="W275" t="s">
        <v>4</v>
      </c>
      <c r="X275" t="s">
        <v>4</v>
      </c>
      <c r="Y275" t="s">
        <v>12</v>
      </c>
      <c r="Z275" t="s">
        <v>4</v>
      </c>
      <c r="AA275" t="s">
        <v>12</v>
      </c>
      <c r="AB275" t="s">
        <v>127</v>
      </c>
      <c r="AC275" t="s">
        <v>484</v>
      </c>
      <c r="AD275" t="s">
        <v>11492</v>
      </c>
      <c r="AE275" t="s">
        <v>4991</v>
      </c>
      <c r="AF275" t="s">
        <v>4</v>
      </c>
      <c r="AG275" t="s">
        <v>4</v>
      </c>
      <c r="AH275" t="s">
        <v>4937</v>
      </c>
      <c r="AI275" t="s">
        <v>10845</v>
      </c>
      <c r="AJ275" t="s">
        <v>11493</v>
      </c>
      <c r="AK275">
        <v>9371716411</v>
      </c>
      <c r="AL275" t="s">
        <v>11494</v>
      </c>
      <c r="AM275" t="s">
        <v>11495</v>
      </c>
      <c r="AN275" t="s">
        <v>12</v>
      </c>
      <c r="AO275" t="s">
        <v>10599</v>
      </c>
      <c r="AP275" t="s">
        <v>4</v>
      </c>
      <c r="AQ275" t="s">
        <v>11033</v>
      </c>
      <c r="AR275" t="s">
        <v>12</v>
      </c>
      <c r="AS275" t="s">
        <v>12</v>
      </c>
      <c r="AT275" t="s">
        <v>4</v>
      </c>
      <c r="AU275" t="s">
        <v>4</v>
      </c>
      <c r="AV275" t="s">
        <v>4</v>
      </c>
      <c r="AW275" t="s">
        <v>332</v>
      </c>
      <c r="AX275">
        <v>1800</v>
      </c>
      <c r="AY275">
        <v>13000</v>
      </c>
      <c r="AZ275" t="s">
        <v>12</v>
      </c>
      <c r="BA275" t="s">
        <v>12</v>
      </c>
      <c r="BB275" t="s">
        <v>829</v>
      </c>
      <c r="BC275" t="s">
        <v>5293</v>
      </c>
      <c r="BD275" t="s">
        <v>11034</v>
      </c>
      <c r="BE275" t="s">
        <v>4</v>
      </c>
      <c r="BF275" t="s">
        <v>12</v>
      </c>
      <c r="BG275" t="s">
        <v>4</v>
      </c>
      <c r="BH275" t="s">
        <v>12</v>
      </c>
      <c r="BI275" t="s">
        <v>12</v>
      </c>
      <c r="BJ275" t="s">
        <v>11496</v>
      </c>
      <c r="BK275" t="s">
        <v>4</v>
      </c>
      <c r="BL275">
        <v>1</v>
      </c>
      <c r="BM275" t="s">
        <v>12</v>
      </c>
      <c r="BN275">
        <v>14800</v>
      </c>
      <c r="BO275" t="s">
        <v>12</v>
      </c>
      <c r="BP275" t="s">
        <v>12</v>
      </c>
      <c r="BQ275" t="s">
        <v>12</v>
      </c>
      <c r="BR275" t="s">
        <v>4</v>
      </c>
      <c r="BS275" t="s">
        <v>4</v>
      </c>
      <c r="BT275" t="s">
        <v>4</v>
      </c>
      <c r="BU275" t="s">
        <v>12</v>
      </c>
      <c r="BV275" t="s">
        <v>4</v>
      </c>
      <c r="BW275" t="s">
        <v>330</v>
      </c>
      <c r="BX275" t="s">
        <v>4</v>
      </c>
      <c r="BY275" t="s">
        <v>12</v>
      </c>
      <c r="BZ275" t="s">
        <v>12</v>
      </c>
      <c r="CA275" t="s">
        <v>12</v>
      </c>
      <c r="CB275" t="s">
        <v>12</v>
      </c>
      <c r="CC275" t="s">
        <v>12</v>
      </c>
      <c r="CD275" t="str" cm="1">
        <f t="array" aca="1" ref="CD275" ca="1">eConcatenar(A275:CB275,"|")</f>
        <v>PtUB8EYMcF1GlRBt|CAR2021-0884|3|MEMORIAL|TABASCO |CARDENAS|CARDENAS |2021-3-12|14800|X|X|400|2|x|X|x|X|X|X|X|X|X|X|X|x|X|x|RODRIGUEZ|RAMOS |CEFERINA |VIUDA |X|X|CARRETERA PRINCIPAL SIN NUMERO |MIGUEL HIDALGO SEGUNDA SECCION EL EDEN |CARRETERA SANTA ROSA TULIPAN |9371716411|JOAQUIN RODRIGUEZ RODRIGUEZ |BENEFICIARIO 2: MARIA MAGDALENA RODRIGIEZ RODRIGUEZ |x|RUTA 3 M|X|JUEVES |x|x|X|X|X|DOMICILIO |1800|13000|x|x|RETRASO 2|2021-9-9|2021-10-07|X|x|X|x|x|MIGUEL HILDALGO SEGUNDA SECCION EL EDEN |X|1|x|14800|x|x|x|X|X|X|x|X|CARDENAS |X|x|x|x|x</v>
      </c>
    </row>
    <row r="276" spans="1:82" x14ac:dyDescent="0.25">
      <c r="A276" t="s">
        <v>11497</v>
      </c>
      <c r="B276" t="s">
        <v>11498</v>
      </c>
      <c r="C276">
        <v>3</v>
      </c>
      <c r="D276" t="s">
        <v>69</v>
      </c>
      <c r="E276" t="s">
        <v>396</v>
      </c>
      <c r="F276" t="s">
        <v>3</v>
      </c>
      <c r="G276" t="s">
        <v>330</v>
      </c>
      <c r="H276" t="s">
        <v>15983</v>
      </c>
      <c r="I276">
        <v>14800</v>
      </c>
      <c r="J276" t="s">
        <v>4</v>
      </c>
      <c r="K276" s="3" t="s">
        <v>4</v>
      </c>
      <c r="L276">
        <v>400</v>
      </c>
      <c r="M276">
        <v>2</v>
      </c>
      <c r="N276" t="s">
        <v>12</v>
      </c>
      <c r="O276" t="s">
        <v>4</v>
      </c>
      <c r="P276" t="s">
        <v>12</v>
      </c>
      <c r="Q276" t="s">
        <v>4</v>
      </c>
      <c r="R276" t="s">
        <v>4</v>
      </c>
      <c r="S276" t="s">
        <v>4</v>
      </c>
      <c r="T276" t="s">
        <v>4</v>
      </c>
      <c r="U276" t="s">
        <v>4</v>
      </c>
      <c r="V276" t="s">
        <v>4</v>
      </c>
      <c r="W276" t="s">
        <v>4</v>
      </c>
      <c r="X276" t="s">
        <v>4</v>
      </c>
      <c r="Y276" t="s">
        <v>12</v>
      </c>
      <c r="Z276" t="s">
        <v>4</v>
      </c>
      <c r="AA276" t="s">
        <v>12</v>
      </c>
      <c r="AB276" t="s">
        <v>385</v>
      </c>
      <c r="AC276" t="s">
        <v>11499</v>
      </c>
      <c r="AD276" t="s">
        <v>11500</v>
      </c>
      <c r="AE276" t="s">
        <v>214</v>
      </c>
      <c r="AF276" t="s">
        <v>4</v>
      </c>
      <c r="AG276" t="s">
        <v>4</v>
      </c>
      <c r="AH276" t="s">
        <v>11125</v>
      </c>
      <c r="AI276" t="s">
        <v>10845</v>
      </c>
      <c r="AJ276" t="s">
        <v>4</v>
      </c>
      <c r="AK276">
        <v>9371008794</v>
      </c>
      <c r="AL276" t="s">
        <v>11501</v>
      </c>
      <c r="AM276" t="s">
        <v>11502</v>
      </c>
      <c r="AN276" t="s">
        <v>12</v>
      </c>
      <c r="AO276" t="s">
        <v>10599</v>
      </c>
      <c r="AP276" t="s">
        <v>4</v>
      </c>
      <c r="AQ276" t="s">
        <v>710</v>
      </c>
      <c r="AR276" t="s">
        <v>12</v>
      </c>
      <c r="AS276" t="s">
        <v>12</v>
      </c>
      <c r="AT276" t="s">
        <v>4</v>
      </c>
      <c r="AU276" t="s">
        <v>4</v>
      </c>
      <c r="AV276" t="s">
        <v>4</v>
      </c>
      <c r="AW276" t="s">
        <v>332</v>
      </c>
      <c r="AX276">
        <v>2600</v>
      </c>
      <c r="AY276">
        <v>12200</v>
      </c>
      <c r="AZ276" t="s">
        <v>12</v>
      </c>
      <c r="BA276" t="s">
        <v>12</v>
      </c>
      <c r="BB276" t="s">
        <v>4</v>
      </c>
      <c r="BC276" t="s">
        <v>1193</v>
      </c>
      <c r="BD276" t="s">
        <v>11503</v>
      </c>
      <c r="BE276" t="s">
        <v>4</v>
      </c>
      <c r="BF276" t="s">
        <v>12</v>
      </c>
      <c r="BG276" t="s">
        <v>4</v>
      </c>
      <c r="BH276" t="s">
        <v>12</v>
      </c>
      <c r="BI276" t="s">
        <v>12</v>
      </c>
      <c r="BJ276" t="s">
        <v>11496</v>
      </c>
      <c r="BK276" t="s">
        <v>4</v>
      </c>
      <c r="BL276">
        <v>0</v>
      </c>
      <c r="BM276" t="s">
        <v>12</v>
      </c>
      <c r="BN276">
        <v>14800</v>
      </c>
      <c r="BO276" t="s">
        <v>12</v>
      </c>
      <c r="BP276" t="s">
        <v>12</v>
      </c>
      <c r="BQ276" t="s">
        <v>12</v>
      </c>
      <c r="BR276" t="s">
        <v>4</v>
      </c>
      <c r="BS276" t="s">
        <v>4</v>
      </c>
      <c r="BT276" t="s">
        <v>4</v>
      </c>
      <c r="BU276" t="s">
        <v>12</v>
      </c>
      <c r="BV276" t="s">
        <v>4</v>
      </c>
      <c r="BW276" t="s">
        <v>330</v>
      </c>
      <c r="BX276" t="s">
        <v>4</v>
      </c>
      <c r="BY276" t="s">
        <v>12</v>
      </c>
      <c r="BZ276" t="s">
        <v>12</v>
      </c>
      <c r="CA276" t="s">
        <v>12</v>
      </c>
      <c r="CB276" t="s">
        <v>12</v>
      </c>
      <c r="CC276" t="s">
        <v>12</v>
      </c>
      <c r="CD276" t="str" cm="1">
        <f t="array" aca="1" ref="CD276" ca="1">eConcatenar(A276:CB276,"|")</f>
        <v>oJsqTwsnEJiPWVpz|CAR2021-0882|3|MEMORIAL|TABASCO |CARDENAS|CARDENAS |2021-3-12|14800|X|X|400|2|x|X|x|X|X|X|X|X|X|X|X|x|X|x|MENDEZ|ESCALANTES |CERVANTES |CASADO |X|X|CARRETERA CARDENAS COMALCALCO SIN NUMERO |MIGUEL HIDALGO SEGUNDA SECCION EL EDEN |X|9371008794|PATRICIA MENDEZ DOMINGUEZ |BENEFICIARIO 2: ADRIANA MENDEZ DOMINGUEZ |x|RUTA 3 M|X|MIERCOLES|x|x|X|X|X|DOMICILIO |2600|12200|x|x|X|2021-9-8|2021-9-06|X|x|X|x|x|MIGUEL HILDALGO SEGUNDA SECCION EL EDEN |X|0|x|14800|x|x|x|X|X|X|x|X|CARDENAS |X|x|x|x|x</v>
      </c>
    </row>
    <row r="277" spans="1:82" x14ac:dyDescent="0.25">
      <c r="A277" t="s">
        <v>11504</v>
      </c>
      <c r="B277" t="s">
        <v>11505</v>
      </c>
      <c r="C277">
        <v>3</v>
      </c>
      <c r="D277" t="s">
        <v>69</v>
      </c>
      <c r="E277" t="s">
        <v>396</v>
      </c>
      <c r="F277" t="s">
        <v>3</v>
      </c>
      <c r="G277" t="s">
        <v>330</v>
      </c>
      <c r="H277" t="s">
        <v>15983</v>
      </c>
      <c r="I277">
        <v>14800</v>
      </c>
      <c r="J277" t="s">
        <v>4</v>
      </c>
      <c r="K277" s="3" t="s">
        <v>4</v>
      </c>
      <c r="L277">
        <v>400</v>
      </c>
      <c r="M277">
        <v>2</v>
      </c>
      <c r="N277" t="s">
        <v>12</v>
      </c>
      <c r="O277" t="s">
        <v>4</v>
      </c>
      <c r="P277" t="s">
        <v>12</v>
      </c>
      <c r="Q277" t="s">
        <v>4</v>
      </c>
      <c r="R277" t="s">
        <v>4</v>
      </c>
      <c r="S277" t="s">
        <v>4</v>
      </c>
      <c r="T277" t="s">
        <v>4</v>
      </c>
      <c r="U277" t="s">
        <v>4</v>
      </c>
      <c r="V277" t="s">
        <v>4</v>
      </c>
      <c r="W277" t="s">
        <v>4</v>
      </c>
      <c r="X277" t="s">
        <v>4</v>
      </c>
      <c r="Y277" t="s">
        <v>12</v>
      </c>
      <c r="Z277" t="s">
        <v>4</v>
      </c>
      <c r="AA277" t="s">
        <v>12</v>
      </c>
      <c r="AB277" t="s">
        <v>80</v>
      </c>
      <c r="AC277" t="s">
        <v>11506</v>
      </c>
      <c r="AD277" t="s">
        <v>11507</v>
      </c>
      <c r="AE277" t="s">
        <v>4998</v>
      </c>
      <c r="AF277" t="s">
        <v>4</v>
      </c>
      <c r="AG277" t="s">
        <v>4</v>
      </c>
      <c r="AH277" t="s">
        <v>2951</v>
      </c>
      <c r="AI277" t="s">
        <v>2951</v>
      </c>
      <c r="AJ277" t="s">
        <v>4</v>
      </c>
      <c r="AK277">
        <v>9371323323</v>
      </c>
      <c r="AL277" t="s">
        <v>11508</v>
      </c>
      <c r="AM277" t="s">
        <v>11509</v>
      </c>
      <c r="AN277" t="s">
        <v>12</v>
      </c>
      <c r="AO277" t="s">
        <v>10599</v>
      </c>
      <c r="AP277" t="s">
        <v>4</v>
      </c>
      <c r="AQ277" t="s">
        <v>710</v>
      </c>
      <c r="AR277" t="s">
        <v>12</v>
      </c>
      <c r="AS277" t="s">
        <v>12</v>
      </c>
      <c r="AT277" t="s">
        <v>4</v>
      </c>
      <c r="AU277" t="s">
        <v>4</v>
      </c>
      <c r="AV277" t="s">
        <v>4</v>
      </c>
      <c r="AW277" t="s">
        <v>332</v>
      </c>
      <c r="AX277">
        <v>2800</v>
      </c>
      <c r="AY277">
        <v>12000</v>
      </c>
      <c r="AZ277" t="s">
        <v>12</v>
      </c>
      <c r="BA277" t="s">
        <v>12</v>
      </c>
      <c r="BB277" t="s">
        <v>11301</v>
      </c>
      <c r="BC277" t="s">
        <v>1177</v>
      </c>
      <c r="BD277" t="s">
        <v>1238</v>
      </c>
      <c r="BE277" t="s">
        <v>4</v>
      </c>
      <c r="BF277" t="s">
        <v>12</v>
      </c>
      <c r="BG277" t="s">
        <v>4</v>
      </c>
      <c r="BH277" t="s">
        <v>12</v>
      </c>
      <c r="BI277" t="s">
        <v>12</v>
      </c>
      <c r="BJ277" t="s">
        <v>2951</v>
      </c>
      <c r="BK277" t="s">
        <v>4</v>
      </c>
      <c r="BL277">
        <v>0</v>
      </c>
      <c r="BM277" t="s">
        <v>12</v>
      </c>
      <c r="BN277">
        <v>14800</v>
      </c>
      <c r="BO277" t="s">
        <v>12</v>
      </c>
      <c r="BP277" t="s">
        <v>12</v>
      </c>
      <c r="BQ277" t="s">
        <v>12</v>
      </c>
      <c r="BR277" t="s">
        <v>4</v>
      </c>
      <c r="BS277" t="s">
        <v>4</v>
      </c>
      <c r="BT277" t="s">
        <v>4</v>
      </c>
      <c r="BU277" t="s">
        <v>12</v>
      </c>
      <c r="BV277" t="s">
        <v>4</v>
      </c>
      <c r="BW277" t="s">
        <v>330</v>
      </c>
      <c r="BX277" t="s">
        <v>4</v>
      </c>
      <c r="BY277" t="s">
        <v>12</v>
      </c>
      <c r="BZ277" t="s">
        <v>12</v>
      </c>
      <c r="CA277" t="s">
        <v>12</v>
      </c>
      <c r="CB277" t="s">
        <v>12</v>
      </c>
      <c r="CC277" t="s">
        <v>12</v>
      </c>
      <c r="CD277" t="str" cm="1">
        <f t="array" aca="1" ref="CD277" ca="1">eConcatenar(A277:CB277,"|")</f>
        <v>cpFr7lzW1OBRE7dS|CAR2021-0880|3|MEMORIAL|TABASCO |CARDENAS|CARDENAS |2021-3-12|14800|X|X|400|2|x|X|x|X|X|X|X|X|X|X|X|x|X|x|GARCIA |WHISTHER |SAUL |SOLTERO |X|X|MIGUEL HIDALGO PRIMERA SECCION |MIGUEL HIDALGO PRIMERA SECCION |X|9371323323|SAUL ERNESTO GARCIA GOMEZ |BENENFICIARIO 2: GUADALUPE GARCIA GOMEZ |x|RUTA 3 M|X|MIERCOLES|x|x|X|X|X|DOMICILIO |2800|12000|x|x|RETRASO 3|2021-8-18|2021-9-22|X|x|X|x|x|MIGUEL HIDALGO PRIMERA SECCION |X|0|x|14800|x|x|x|X|X|X|x|X|CARDENAS |X|x|x|x|x</v>
      </c>
    </row>
    <row r="278" spans="1:82" x14ac:dyDescent="0.25">
      <c r="A278" t="s">
        <v>11510</v>
      </c>
      <c r="B278" t="s">
        <v>11511</v>
      </c>
      <c r="C278">
        <v>3</v>
      </c>
      <c r="D278" t="s">
        <v>4988</v>
      </c>
      <c r="E278" t="s">
        <v>396</v>
      </c>
      <c r="F278" t="s">
        <v>330</v>
      </c>
      <c r="G278" t="s">
        <v>330</v>
      </c>
      <c r="H278" t="s">
        <v>15984</v>
      </c>
      <c r="I278">
        <v>12900</v>
      </c>
      <c r="J278" t="s">
        <v>4</v>
      </c>
      <c r="K278" t="s">
        <v>4</v>
      </c>
      <c r="L278">
        <v>400</v>
      </c>
      <c r="M278">
        <v>2</v>
      </c>
      <c r="N278" t="s">
        <v>12</v>
      </c>
      <c r="O278" t="s">
        <v>4</v>
      </c>
      <c r="P278" t="s">
        <v>12</v>
      </c>
      <c r="Q278" t="s">
        <v>4</v>
      </c>
      <c r="R278" t="s">
        <v>4</v>
      </c>
      <c r="S278" t="s">
        <v>4</v>
      </c>
      <c r="T278" t="s">
        <v>4</v>
      </c>
      <c r="U278" t="s">
        <v>4</v>
      </c>
      <c r="V278" t="s">
        <v>4</v>
      </c>
      <c r="W278" t="s">
        <v>4</v>
      </c>
      <c r="X278" t="s">
        <v>4</v>
      </c>
      <c r="Y278" t="s">
        <v>12</v>
      </c>
      <c r="Z278" t="s">
        <v>4</v>
      </c>
      <c r="AA278" t="s">
        <v>12</v>
      </c>
      <c r="AB278" t="s">
        <v>342</v>
      </c>
      <c r="AC278" t="s">
        <v>4</v>
      </c>
      <c r="AD278" t="s">
        <v>4899</v>
      </c>
      <c r="AE278" t="s">
        <v>214</v>
      </c>
      <c r="AF278" t="s">
        <v>4</v>
      </c>
      <c r="AG278" t="s">
        <v>4</v>
      </c>
      <c r="AH278" t="s">
        <v>11512</v>
      </c>
      <c r="AI278" t="s">
        <v>11513</v>
      </c>
      <c r="AJ278" t="s">
        <v>4</v>
      </c>
      <c r="AK278">
        <v>9371082713</v>
      </c>
      <c r="AL278" t="s">
        <v>11514</v>
      </c>
      <c r="AM278" t="s">
        <v>11515</v>
      </c>
      <c r="AN278" t="s">
        <v>12</v>
      </c>
      <c r="AO278" t="s">
        <v>11516</v>
      </c>
      <c r="AP278" t="s">
        <v>4</v>
      </c>
      <c r="AQ278" t="s">
        <v>10092</v>
      </c>
      <c r="AR278" t="s">
        <v>12</v>
      </c>
      <c r="AS278" t="s">
        <v>12</v>
      </c>
      <c r="AT278" t="s">
        <v>4</v>
      </c>
      <c r="AU278" t="s">
        <v>4</v>
      </c>
      <c r="AV278" t="s">
        <v>4</v>
      </c>
      <c r="AW278" t="s">
        <v>332</v>
      </c>
      <c r="AX278">
        <v>4900</v>
      </c>
      <c r="AY278">
        <v>8000</v>
      </c>
      <c r="AZ278" t="s">
        <v>12</v>
      </c>
      <c r="BA278" t="s">
        <v>12</v>
      </c>
      <c r="BB278" t="s">
        <v>4</v>
      </c>
      <c r="BC278" t="s">
        <v>1219</v>
      </c>
      <c r="BD278" t="s">
        <v>10372</v>
      </c>
      <c r="BE278" t="s">
        <v>4</v>
      </c>
      <c r="BF278" t="s">
        <v>12</v>
      </c>
      <c r="BG278" t="s">
        <v>4</v>
      </c>
      <c r="BH278" t="s">
        <v>12</v>
      </c>
      <c r="BI278" t="s">
        <v>12</v>
      </c>
      <c r="BJ278" t="s">
        <v>11517</v>
      </c>
      <c r="BK278" t="s">
        <v>4</v>
      </c>
      <c r="BL278">
        <v>1</v>
      </c>
      <c r="BM278" t="s">
        <v>12</v>
      </c>
      <c r="BN278">
        <v>12900</v>
      </c>
      <c r="BO278" t="s">
        <v>12</v>
      </c>
      <c r="BP278" t="s">
        <v>12</v>
      </c>
      <c r="BQ278" t="s">
        <v>12</v>
      </c>
      <c r="BR278" t="s">
        <v>4</v>
      </c>
      <c r="BS278" t="s">
        <v>4</v>
      </c>
      <c r="BT278" t="s">
        <v>4</v>
      </c>
      <c r="BU278" t="s">
        <v>12</v>
      </c>
      <c r="BV278" t="s">
        <v>4</v>
      </c>
      <c r="BW278" t="s">
        <v>330</v>
      </c>
      <c r="BX278" t="s">
        <v>4</v>
      </c>
      <c r="BY278" t="s">
        <v>12</v>
      </c>
      <c r="BZ278" t="s">
        <v>12</v>
      </c>
      <c r="CA278" t="s">
        <v>12</v>
      </c>
      <c r="CB278" t="s">
        <v>12</v>
      </c>
      <c r="CC278" t="s">
        <v>12</v>
      </c>
      <c r="CD278" t="str" cm="1">
        <f t="array" aca="1" ref="CD278" ca="1">eConcatenar(A278:CB278,"|")</f>
        <v>HXLAeLJV5o6g0oMC|CAR2020-4260|3|IMPERIAL DE LUJO |TABASCO |CARDENAS |CARDENAS |0-0-00|12900|X|X|400|2|x|X|x|X|X|X|X|X|X|X|X|x|X|x|LOPEZ |X|PEDRO|CASADO |X|X|CALLE 6 NUMERO 135|C-23 VENUSTIANO CARRANZA |X|9371082713|ROSA LOPEZ ESTEBAN |BENEFICIARIO 2: ROSA URANIA ESTEBAN SANCHEZ|x|RUTA 7 L |X|LUNES |x|x|X|X|X|DOMICILIO |4900|8000|x|x|X|2021-9-6|2021-10-04|X|x|X|x|x|C-23 VENUSTIANO CARRANZA|X|1|x|12900|x|x|x|X|X|X|x|X|CARDENAS |X|x|x|x|x</v>
      </c>
    </row>
    <row r="279" spans="1:82" x14ac:dyDescent="0.25">
      <c r="A279" t="s">
        <v>11518</v>
      </c>
      <c r="B279" t="s">
        <v>11519</v>
      </c>
      <c r="C279">
        <v>3</v>
      </c>
      <c r="D279" t="s">
        <v>4958</v>
      </c>
      <c r="E279" t="s">
        <v>396</v>
      </c>
      <c r="F279" t="s">
        <v>330</v>
      </c>
      <c r="G279" t="s">
        <v>330</v>
      </c>
      <c r="H279" t="s">
        <v>15984</v>
      </c>
      <c r="I279">
        <v>19800</v>
      </c>
      <c r="J279" t="s">
        <v>4</v>
      </c>
      <c r="K279" t="s">
        <v>4</v>
      </c>
      <c r="L279">
        <v>400</v>
      </c>
      <c r="M279">
        <v>2</v>
      </c>
      <c r="N279" t="s">
        <v>12</v>
      </c>
      <c r="O279" t="s">
        <v>4</v>
      </c>
      <c r="P279" t="s">
        <v>12</v>
      </c>
      <c r="Q279" t="s">
        <v>4</v>
      </c>
      <c r="R279" t="s">
        <v>4</v>
      </c>
      <c r="S279" t="s">
        <v>4</v>
      </c>
      <c r="T279" t="s">
        <v>4</v>
      </c>
      <c r="U279" t="s">
        <v>4</v>
      </c>
      <c r="V279" t="s">
        <v>4</v>
      </c>
      <c r="W279" t="s">
        <v>4</v>
      </c>
      <c r="X279" t="s">
        <v>4</v>
      </c>
      <c r="Y279" t="s">
        <v>12</v>
      </c>
      <c r="Z279" t="s">
        <v>4</v>
      </c>
      <c r="AA279" t="s">
        <v>12</v>
      </c>
      <c r="AB279" t="s">
        <v>350</v>
      </c>
      <c r="AC279" t="s">
        <v>465</v>
      </c>
      <c r="AD279" t="s">
        <v>11520</v>
      </c>
      <c r="AE279" t="s">
        <v>63</v>
      </c>
      <c r="AF279" t="s">
        <v>4</v>
      </c>
      <c r="AG279" t="s">
        <v>4</v>
      </c>
      <c r="AH279" t="s">
        <v>11521</v>
      </c>
      <c r="AI279" t="s">
        <v>11513</v>
      </c>
      <c r="AJ279" t="s">
        <v>4</v>
      </c>
      <c r="AK279">
        <v>9371063542</v>
      </c>
      <c r="AL279" t="s">
        <v>11522</v>
      </c>
      <c r="AM279" t="s">
        <v>11523</v>
      </c>
      <c r="AN279" t="s">
        <v>12</v>
      </c>
      <c r="AO279" t="s">
        <v>11516</v>
      </c>
      <c r="AP279" t="s">
        <v>4</v>
      </c>
      <c r="AQ279" t="s">
        <v>10092</v>
      </c>
      <c r="AR279" t="s">
        <v>12</v>
      </c>
      <c r="AS279" t="s">
        <v>12</v>
      </c>
      <c r="AT279" t="s">
        <v>4</v>
      </c>
      <c r="AU279" t="s">
        <v>4</v>
      </c>
      <c r="AV279" t="s">
        <v>4</v>
      </c>
      <c r="AW279" t="s">
        <v>332</v>
      </c>
      <c r="AX279">
        <v>4400</v>
      </c>
      <c r="AY279">
        <v>15400</v>
      </c>
      <c r="AZ279" t="s">
        <v>12</v>
      </c>
      <c r="BA279" t="s">
        <v>12</v>
      </c>
      <c r="BB279" t="s">
        <v>4</v>
      </c>
      <c r="BC279" t="s">
        <v>1236</v>
      </c>
      <c r="BD279" t="s">
        <v>10372</v>
      </c>
      <c r="BE279" t="s">
        <v>4</v>
      </c>
      <c r="BF279" t="s">
        <v>12</v>
      </c>
      <c r="BG279" t="s">
        <v>4</v>
      </c>
      <c r="BH279" t="s">
        <v>12</v>
      </c>
      <c r="BI279" t="s">
        <v>12</v>
      </c>
      <c r="BJ279" t="s">
        <v>11517</v>
      </c>
      <c r="BK279" t="s">
        <v>4</v>
      </c>
      <c r="BL279">
        <v>1</v>
      </c>
      <c r="BM279" t="s">
        <v>12</v>
      </c>
      <c r="BN279">
        <v>19800</v>
      </c>
      <c r="BO279" t="s">
        <v>12</v>
      </c>
      <c r="BP279" t="s">
        <v>12</v>
      </c>
      <c r="BQ279" t="s">
        <v>12</v>
      </c>
      <c r="BR279" t="s">
        <v>4</v>
      </c>
      <c r="BS279" t="s">
        <v>4</v>
      </c>
      <c r="BT279" t="s">
        <v>4</v>
      </c>
      <c r="BU279" t="s">
        <v>12</v>
      </c>
      <c r="BV279" t="s">
        <v>4</v>
      </c>
      <c r="BW279" t="s">
        <v>330</v>
      </c>
      <c r="BX279" t="s">
        <v>4</v>
      </c>
      <c r="BY279" t="s">
        <v>12</v>
      </c>
      <c r="BZ279" t="s">
        <v>12</v>
      </c>
      <c r="CA279" t="s">
        <v>12</v>
      </c>
      <c r="CB279" t="s">
        <v>12</v>
      </c>
      <c r="CC279" t="s">
        <v>12</v>
      </c>
      <c r="CD279" t="str" cm="1">
        <f t="array" aca="1" ref="CD279" ca="1">eConcatenar(A279:CB279,"|")</f>
        <v>nZM2SIx1QvcmYq0K|CAR2020-4271|3|ZAFIRO |TABASCO |CARDENAS |CARDENAS |0-0-00|19800|X|X|400|2|x|X|x|X|X|X|X|X|X|X|X|x|X|x|CORDOVA |DE DIOS |ALNIBAR |CASADO|X|X|CALLE 6 NUMERO 139|C-23 VENUSTIANO CARRANZA |X|9371063542|YOLANDA HERNANDEZ RODRIGUEZ |BENEFICIARIO 2: MARISA CODOVA HERNANDEZ |x|RUTA 7 L |X|LUNES |x|x|X|X|X|DOMICILIO |4400|15400|x|x|X|2021-9-4|2021-10-04|X|x|X|x|x|C-23 VENUSTIANO CARRANZA|X|1|x|19800|x|x|x|X|X|X|x|X|CARDENAS |X|x|x|x|x</v>
      </c>
    </row>
    <row r="280" spans="1:82" x14ac:dyDescent="0.25">
      <c r="A280" t="s">
        <v>11524</v>
      </c>
      <c r="B280" t="s">
        <v>11525</v>
      </c>
      <c r="C280">
        <v>3</v>
      </c>
      <c r="D280" t="s">
        <v>4988</v>
      </c>
      <c r="E280" t="s">
        <v>396</v>
      </c>
      <c r="F280" t="s">
        <v>330</v>
      </c>
      <c r="G280" t="s">
        <v>330</v>
      </c>
      <c r="H280" t="s">
        <v>15984</v>
      </c>
      <c r="I280">
        <v>12900</v>
      </c>
      <c r="J280" t="s">
        <v>4</v>
      </c>
      <c r="K280" t="s">
        <v>4</v>
      </c>
      <c r="L280">
        <v>400</v>
      </c>
      <c r="M280">
        <v>2</v>
      </c>
      <c r="N280" t="s">
        <v>12</v>
      </c>
      <c r="O280" t="s">
        <v>4</v>
      </c>
      <c r="P280" t="s">
        <v>12</v>
      </c>
      <c r="Q280" t="s">
        <v>4</v>
      </c>
      <c r="R280" t="s">
        <v>4</v>
      </c>
      <c r="S280" t="s">
        <v>4</v>
      </c>
      <c r="T280" t="s">
        <v>4</v>
      </c>
      <c r="U280" t="s">
        <v>4</v>
      </c>
      <c r="V280" t="s">
        <v>4</v>
      </c>
      <c r="W280" t="s">
        <v>4</v>
      </c>
      <c r="X280" t="s">
        <v>4</v>
      </c>
      <c r="Y280" t="s">
        <v>12</v>
      </c>
      <c r="Z280" t="s">
        <v>4</v>
      </c>
      <c r="AA280" t="s">
        <v>12</v>
      </c>
      <c r="AB280" t="s">
        <v>11526</v>
      </c>
      <c r="AC280" t="s">
        <v>291</v>
      </c>
      <c r="AD280" t="s">
        <v>9898</v>
      </c>
      <c r="AE280" t="s">
        <v>4872</v>
      </c>
      <c r="AF280" t="s">
        <v>4</v>
      </c>
      <c r="AG280" t="s">
        <v>4</v>
      </c>
      <c r="AH280" t="s">
        <v>11527</v>
      </c>
      <c r="AI280" t="s">
        <v>11513</v>
      </c>
      <c r="AJ280" t="s">
        <v>4</v>
      </c>
      <c r="AK280">
        <v>9375938573</v>
      </c>
      <c r="AL280" t="s">
        <v>11528</v>
      </c>
      <c r="AM280" t="s">
        <v>11529</v>
      </c>
      <c r="AN280" t="s">
        <v>12</v>
      </c>
      <c r="AO280" t="s">
        <v>11516</v>
      </c>
      <c r="AP280" t="s">
        <v>4</v>
      </c>
      <c r="AQ280" t="s">
        <v>10092</v>
      </c>
      <c r="AR280" t="s">
        <v>12</v>
      </c>
      <c r="AS280" t="s">
        <v>12</v>
      </c>
      <c r="AT280" t="s">
        <v>4</v>
      </c>
      <c r="AU280" t="s">
        <v>4</v>
      </c>
      <c r="AV280" t="s">
        <v>4</v>
      </c>
      <c r="AW280" t="s">
        <v>332</v>
      </c>
      <c r="AX280">
        <v>4400</v>
      </c>
      <c r="AY280">
        <v>8500</v>
      </c>
      <c r="AZ280" t="s">
        <v>12</v>
      </c>
      <c r="BA280" t="s">
        <v>12</v>
      </c>
      <c r="BB280" t="s">
        <v>4</v>
      </c>
      <c r="BC280" t="s">
        <v>1236</v>
      </c>
      <c r="BD280" t="s">
        <v>10372</v>
      </c>
      <c r="BE280" t="s">
        <v>4</v>
      </c>
      <c r="BF280" t="s">
        <v>12</v>
      </c>
      <c r="BG280" t="s">
        <v>4</v>
      </c>
      <c r="BH280" t="s">
        <v>12</v>
      </c>
      <c r="BI280" t="s">
        <v>12</v>
      </c>
      <c r="BJ280" t="s">
        <v>11517</v>
      </c>
      <c r="BK280" t="s">
        <v>4</v>
      </c>
      <c r="BL280">
        <v>1</v>
      </c>
      <c r="BM280" t="s">
        <v>12</v>
      </c>
      <c r="BN280">
        <v>12900</v>
      </c>
      <c r="BO280" t="s">
        <v>12</v>
      </c>
      <c r="BP280" t="s">
        <v>12</v>
      </c>
      <c r="BQ280" t="s">
        <v>12</v>
      </c>
      <c r="BR280" t="s">
        <v>4</v>
      </c>
      <c r="BS280" t="s">
        <v>4</v>
      </c>
      <c r="BT280" t="s">
        <v>4</v>
      </c>
      <c r="BU280" t="s">
        <v>12</v>
      </c>
      <c r="BV280" t="s">
        <v>4</v>
      </c>
      <c r="BW280" t="s">
        <v>330</v>
      </c>
      <c r="BX280" t="s">
        <v>4</v>
      </c>
      <c r="BY280" t="s">
        <v>12</v>
      </c>
      <c r="BZ280" t="s">
        <v>12</v>
      </c>
      <c r="CA280" t="s">
        <v>12</v>
      </c>
      <c r="CB280" t="s">
        <v>12</v>
      </c>
      <c r="CC280" t="s">
        <v>12</v>
      </c>
      <c r="CD280" t="str" cm="1">
        <f t="array" aca="1" ref="CD280" ca="1">eConcatenar(A280:CB280,"|")</f>
        <v>UUybkVcufHfOCunH|CAR2020-5001|3|IMPERIAL DE LUJO |TABASCO |CARDENAS |CARDENAS |0-0-00|12900|X|X|400|2|x|X|x|X|X|X|X|X|X|X|X|x|X|x|ARENAS |DOMINGUEZ|CANDELARIO |VIUDO |X|X|CALLE 32 NUMERO 116|C-23 VENUSTIANO CARRANZA |X|9375938573|EULALIO ARENAS DE LA CRUZ |BENEFICIARIO 2: ROSA MARIA ARENAS DE LA CRUZ |x|RUTA 7 L |X|LUNES |x|x|X|X|X|DOMICILIO |4400|8500|x|x|X|2021-9-4|2021-10-04|X|x|X|x|x|C-23 VENUSTIANO CARRANZA|X|1|x|12900|x|x|x|X|X|X|x|X|CARDENAS |X|x|x|x|x</v>
      </c>
    </row>
    <row r="281" spans="1:82" x14ac:dyDescent="0.25">
      <c r="A281" t="s">
        <v>11530</v>
      </c>
      <c r="B281" t="s">
        <v>11531</v>
      </c>
      <c r="C281">
        <v>3</v>
      </c>
      <c r="D281" t="s">
        <v>463</v>
      </c>
      <c r="E281" t="s">
        <v>396</v>
      </c>
      <c r="F281" t="s">
        <v>330</v>
      </c>
      <c r="G281" t="s">
        <v>330</v>
      </c>
      <c r="H281" t="s">
        <v>15984</v>
      </c>
      <c r="I281">
        <v>12900</v>
      </c>
      <c r="J281" t="s">
        <v>4</v>
      </c>
      <c r="K281" t="s">
        <v>4</v>
      </c>
      <c r="L281">
        <v>400</v>
      </c>
      <c r="M281">
        <v>2</v>
      </c>
      <c r="N281" t="s">
        <v>12</v>
      </c>
      <c r="O281" t="s">
        <v>4</v>
      </c>
      <c r="P281" t="s">
        <v>12</v>
      </c>
      <c r="Q281" t="s">
        <v>4</v>
      </c>
      <c r="R281" t="s">
        <v>4</v>
      </c>
      <c r="S281" t="s">
        <v>4</v>
      </c>
      <c r="T281" t="s">
        <v>4</v>
      </c>
      <c r="U281" t="s">
        <v>4</v>
      </c>
      <c r="V281" t="s">
        <v>4</v>
      </c>
      <c r="W281" t="s">
        <v>4</v>
      </c>
      <c r="X281" t="s">
        <v>4</v>
      </c>
      <c r="Y281" t="s">
        <v>12</v>
      </c>
      <c r="Z281" t="s">
        <v>4</v>
      </c>
      <c r="AA281" t="s">
        <v>12</v>
      </c>
      <c r="AB281" t="s">
        <v>5197</v>
      </c>
      <c r="AC281" t="s">
        <v>11532</v>
      </c>
      <c r="AD281" t="s">
        <v>11533</v>
      </c>
      <c r="AE281" t="s">
        <v>30</v>
      </c>
      <c r="AF281" t="s">
        <v>4</v>
      </c>
      <c r="AG281" t="s">
        <v>4</v>
      </c>
      <c r="AH281" t="s">
        <v>11534</v>
      </c>
      <c r="AI281" t="s">
        <v>11513</v>
      </c>
      <c r="AJ281" t="s">
        <v>4</v>
      </c>
      <c r="AK281">
        <v>9371256946</v>
      </c>
      <c r="AL281" t="s">
        <v>11535</v>
      </c>
      <c r="AM281" t="s">
        <v>11536</v>
      </c>
      <c r="AN281" t="s">
        <v>12</v>
      </c>
      <c r="AO281" t="s">
        <v>11516</v>
      </c>
      <c r="AP281" t="s">
        <v>4</v>
      </c>
      <c r="AQ281" t="s">
        <v>10092</v>
      </c>
      <c r="AR281" t="s">
        <v>12</v>
      </c>
      <c r="AS281" t="s">
        <v>12</v>
      </c>
      <c r="AT281" t="s">
        <v>4</v>
      </c>
      <c r="AU281" t="s">
        <v>4</v>
      </c>
      <c r="AV281" t="s">
        <v>4</v>
      </c>
      <c r="AW281" t="s">
        <v>332</v>
      </c>
      <c r="AX281">
        <v>6900</v>
      </c>
      <c r="AY281">
        <v>6000</v>
      </c>
      <c r="AZ281" t="s">
        <v>12</v>
      </c>
      <c r="BA281" t="s">
        <v>12</v>
      </c>
      <c r="BB281" t="s">
        <v>4</v>
      </c>
      <c r="BC281" t="s">
        <v>1236</v>
      </c>
      <c r="BD281" t="s">
        <v>10372</v>
      </c>
      <c r="BE281" t="s">
        <v>4</v>
      </c>
      <c r="BF281" t="s">
        <v>12</v>
      </c>
      <c r="BG281" t="s">
        <v>4</v>
      </c>
      <c r="BH281" t="s">
        <v>12</v>
      </c>
      <c r="BI281" t="s">
        <v>12</v>
      </c>
      <c r="BJ281" t="s">
        <v>11517</v>
      </c>
      <c r="BK281" t="s">
        <v>4</v>
      </c>
      <c r="BL281">
        <v>1</v>
      </c>
      <c r="BM281" t="s">
        <v>12</v>
      </c>
      <c r="BN281">
        <v>12900</v>
      </c>
      <c r="BO281" t="s">
        <v>12</v>
      </c>
      <c r="BP281" t="s">
        <v>12</v>
      </c>
      <c r="BQ281" t="s">
        <v>12</v>
      </c>
      <c r="BR281" t="s">
        <v>4</v>
      </c>
      <c r="BS281" t="s">
        <v>4</v>
      </c>
      <c r="BT281" t="s">
        <v>4</v>
      </c>
      <c r="BU281" t="s">
        <v>12</v>
      </c>
      <c r="BV281" t="s">
        <v>4</v>
      </c>
      <c r="BW281" t="s">
        <v>330</v>
      </c>
      <c r="BX281" t="s">
        <v>4</v>
      </c>
      <c r="BY281" t="s">
        <v>12</v>
      </c>
      <c r="BZ281" t="s">
        <v>12</v>
      </c>
      <c r="CA281" t="s">
        <v>12</v>
      </c>
      <c r="CB281" t="s">
        <v>12</v>
      </c>
      <c r="CC281" t="s">
        <v>12</v>
      </c>
      <c r="CD281" t="str" cm="1">
        <f t="array" aca="1" ref="CD281" ca="1">eConcatenar(A281:CB281,"|")</f>
        <v>wnodOt2q6L4uB1BB|CAR2020-0814|3|ECONOLINE |TABASCO |CARDENAS |CARDENAS |0-0-00|12900|X|X|400|2|x|X|x|X|X|X|X|X|X|X|X|x|X|x|MARTINEZ |MAYO |MARIA INES |CASADA|X|X|CALLE 3 NUMERO 108|C-23 VENUSTIANO CARRANZA |X|9371256946|MARTHA ELBA ARENAS MARTINEZ |BENEFICIARIO 2: DANIEL ARENAS MARTINEZ |x|RUTA 7 L |X|LUNES |x|x|X|X|X|DOMICILIO |6900|6000|x|x|X|2021-9-4|2021-10-04|X|x|X|x|x|C-23 VENUSTIANO CARRANZA|X|1|x|12900|x|x|x|X|X|X|x|X|CARDENAS |X|x|x|x|x</v>
      </c>
    </row>
    <row r="282" spans="1:82" x14ac:dyDescent="0.25">
      <c r="A282" t="s">
        <v>11537</v>
      </c>
      <c r="B282" t="s">
        <v>11538</v>
      </c>
      <c r="C282">
        <v>3</v>
      </c>
      <c r="D282" t="s">
        <v>4988</v>
      </c>
      <c r="E282" t="s">
        <v>396</v>
      </c>
      <c r="F282" t="s">
        <v>330</v>
      </c>
      <c r="G282" t="s">
        <v>330</v>
      </c>
      <c r="H282" t="s">
        <v>15984</v>
      </c>
      <c r="I282">
        <v>12900</v>
      </c>
      <c r="J282" t="s">
        <v>4</v>
      </c>
      <c r="K282" t="s">
        <v>4</v>
      </c>
      <c r="L282">
        <v>400</v>
      </c>
      <c r="M282">
        <v>2</v>
      </c>
      <c r="N282" t="s">
        <v>12</v>
      </c>
      <c r="O282" t="s">
        <v>4</v>
      </c>
      <c r="P282" t="s">
        <v>12</v>
      </c>
      <c r="Q282" t="s">
        <v>4</v>
      </c>
      <c r="R282" t="s">
        <v>4</v>
      </c>
      <c r="S282" t="s">
        <v>4</v>
      </c>
      <c r="T282" t="s">
        <v>4</v>
      </c>
      <c r="U282" t="s">
        <v>4</v>
      </c>
      <c r="V282" t="s">
        <v>4</v>
      </c>
      <c r="W282" t="s">
        <v>4</v>
      </c>
      <c r="X282" t="s">
        <v>4</v>
      </c>
      <c r="Y282" t="s">
        <v>12</v>
      </c>
      <c r="Z282" t="s">
        <v>4</v>
      </c>
      <c r="AA282" t="s">
        <v>12</v>
      </c>
      <c r="AB282" t="s">
        <v>4972</v>
      </c>
      <c r="AC282" t="s">
        <v>11539</v>
      </c>
      <c r="AD282" t="s">
        <v>11540</v>
      </c>
      <c r="AE282" t="s">
        <v>4991</v>
      </c>
      <c r="AF282" t="s">
        <v>4</v>
      </c>
      <c r="AG282" t="s">
        <v>4</v>
      </c>
      <c r="AH282" t="s">
        <v>11541</v>
      </c>
      <c r="AI282" t="s">
        <v>11513</v>
      </c>
      <c r="AJ282" t="s">
        <v>4</v>
      </c>
      <c r="AK282" t="s">
        <v>4</v>
      </c>
      <c r="AL282" t="s">
        <v>11542</v>
      </c>
      <c r="AM282" t="s">
        <v>11543</v>
      </c>
      <c r="AN282" t="s">
        <v>12</v>
      </c>
      <c r="AO282" t="s">
        <v>11516</v>
      </c>
      <c r="AP282" t="s">
        <v>4</v>
      </c>
      <c r="AQ282" t="s">
        <v>10092</v>
      </c>
      <c r="AR282" t="s">
        <v>12</v>
      </c>
      <c r="AS282" t="s">
        <v>12</v>
      </c>
      <c r="AT282" t="s">
        <v>4</v>
      </c>
      <c r="AU282" t="s">
        <v>4</v>
      </c>
      <c r="AV282" t="s">
        <v>4</v>
      </c>
      <c r="AW282" t="s">
        <v>332</v>
      </c>
      <c r="AX282">
        <v>4200</v>
      </c>
      <c r="AY282">
        <v>8700</v>
      </c>
      <c r="AZ282" t="s">
        <v>12</v>
      </c>
      <c r="BA282" t="s">
        <v>12</v>
      </c>
      <c r="BB282" t="s">
        <v>12</v>
      </c>
      <c r="BC282" t="s">
        <v>1219</v>
      </c>
      <c r="BD282" t="s">
        <v>10372</v>
      </c>
      <c r="BE282" t="s">
        <v>12</v>
      </c>
      <c r="BF282" t="s">
        <v>12</v>
      </c>
      <c r="BG282" t="s">
        <v>12</v>
      </c>
      <c r="BH282" t="s">
        <v>12</v>
      </c>
      <c r="BI282" t="s">
        <v>12</v>
      </c>
      <c r="BJ282" t="s">
        <v>11517</v>
      </c>
      <c r="BK282" t="s">
        <v>12</v>
      </c>
      <c r="BL282">
        <v>1</v>
      </c>
      <c r="BM282" t="s">
        <v>12</v>
      </c>
      <c r="BN282">
        <v>12900</v>
      </c>
      <c r="BO282" t="s">
        <v>12</v>
      </c>
      <c r="BP282" t="s">
        <v>12</v>
      </c>
      <c r="BQ282" t="s">
        <v>12</v>
      </c>
      <c r="BR282" t="s">
        <v>4</v>
      </c>
      <c r="BS282" t="s">
        <v>4</v>
      </c>
      <c r="BT282" t="s">
        <v>4</v>
      </c>
      <c r="BU282" t="s">
        <v>12</v>
      </c>
      <c r="BV282" t="s">
        <v>4</v>
      </c>
      <c r="BW282" t="s">
        <v>330</v>
      </c>
      <c r="BX282" t="s">
        <v>4</v>
      </c>
      <c r="BY282" t="s">
        <v>12</v>
      </c>
      <c r="BZ282" t="s">
        <v>12</v>
      </c>
      <c r="CA282" t="s">
        <v>12</v>
      </c>
      <c r="CB282" t="s">
        <v>12</v>
      </c>
      <c r="CC282" t="s">
        <v>12</v>
      </c>
      <c r="CD282" t="str" cm="1">
        <f t="array" aca="1" ref="CD282" ca="1">eConcatenar(A282:CB282,"|")</f>
        <v>F30oJqewGhtUd6Nh|CAR2020-4239|3|IMPERIAL DE LUJO |TABASCO |CARDENAS |CARDENAS |0-0-00|12900|X|X|400|2|x|X|x|X|X|X|X|X|X|X|X|x|X|x|CARRILLO |DIAS |BALDOMERO |VIUDA |X|X|CALLE 2 NUMERO 85|C-23 VENUSTIANO CARRANZA |X|X|ENRRIQUE CARRILLO ALAMILLA |BENEFICIARIO 2: PAULA CARROLLO RODRIGUEZ|x|RUTA 7 L |X|LUNES |x|x|X|X|X|DOMICILIO |4200|8700|x|x|x|2021-9-6|2021-10-04|x|x|x|x|x|C-23 VENUSTIANO CARRANZA|x|1|x|12900|x|x|x|X|X|X|x|X|CARDENAS |X|x|x|x|x</v>
      </c>
    </row>
    <row r="283" spans="1:82" x14ac:dyDescent="0.25">
      <c r="A283" t="s">
        <v>11544</v>
      </c>
      <c r="B283" t="s">
        <v>11545</v>
      </c>
      <c r="C283">
        <v>3</v>
      </c>
      <c r="D283" t="s">
        <v>4958</v>
      </c>
      <c r="E283" t="s">
        <v>396</v>
      </c>
      <c r="F283" t="s">
        <v>330</v>
      </c>
      <c r="G283" t="s">
        <v>330</v>
      </c>
      <c r="H283" t="s">
        <v>15984</v>
      </c>
      <c r="I283">
        <v>19800</v>
      </c>
      <c r="J283" t="s">
        <v>4</v>
      </c>
      <c r="K283" t="s">
        <v>4</v>
      </c>
      <c r="L283">
        <v>400</v>
      </c>
      <c r="M283">
        <v>2</v>
      </c>
      <c r="N283" t="s">
        <v>12</v>
      </c>
      <c r="O283" t="s">
        <v>4</v>
      </c>
      <c r="P283" t="s">
        <v>12</v>
      </c>
      <c r="Q283" t="s">
        <v>4</v>
      </c>
      <c r="R283" t="s">
        <v>4</v>
      </c>
      <c r="S283" t="s">
        <v>4</v>
      </c>
      <c r="T283" t="s">
        <v>4</v>
      </c>
      <c r="U283" t="s">
        <v>4</v>
      </c>
      <c r="V283" t="s">
        <v>4</v>
      </c>
      <c r="W283" t="s">
        <v>4</v>
      </c>
      <c r="X283" t="s">
        <v>4</v>
      </c>
      <c r="Y283" t="s">
        <v>12</v>
      </c>
      <c r="Z283" t="s">
        <v>4</v>
      </c>
      <c r="AA283" t="s">
        <v>12</v>
      </c>
      <c r="AB283" t="s">
        <v>80</v>
      </c>
      <c r="AC283" t="s">
        <v>242</v>
      </c>
      <c r="AD283" t="s">
        <v>11546</v>
      </c>
      <c r="AE283" t="s">
        <v>4998</v>
      </c>
      <c r="AF283" t="s">
        <v>4</v>
      </c>
      <c r="AG283" t="s">
        <v>4</v>
      </c>
      <c r="AH283" t="s">
        <v>11547</v>
      </c>
      <c r="AI283" t="s">
        <v>11548</v>
      </c>
      <c r="AJ283" t="s">
        <v>4</v>
      </c>
      <c r="AK283">
        <v>9371220363</v>
      </c>
      <c r="AL283" t="s">
        <v>11549</v>
      </c>
      <c r="AM283" t="s">
        <v>11550</v>
      </c>
      <c r="AN283" t="s">
        <v>12</v>
      </c>
      <c r="AO283" t="s">
        <v>11516</v>
      </c>
      <c r="AP283" t="s">
        <v>4</v>
      </c>
      <c r="AQ283" t="s">
        <v>10092</v>
      </c>
      <c r="AR283" t="s">
        <v>12</v>
      </c>
      <c r="AS283" t="s">
        <v>12</v>
      </c>
      <c r="AT283" t="s">
        <v>12</v>
      </c>
      <c r="AU283" t="s">
        <v>12</v>
      </c>
      <c r="AV283" t="s">
        <v>12</v>
      </c>
      <c r="AW283" t="s">
        <v>332</v>
      </c>
      <c r="AX283">
        <v>18800</v>
      </c>
      <c r="AY283">
        <v>1000</v>
      </c>
      <c r="AZ283" t="s">
        <v>12</v>
      </c>
      <c r="BA283" t="s">
        <v>12</v>
      </c>
      <c r="BB283" t="s">
        <v>4</v>
      </c>
      <c r="BC283" t="s">
        <v>1219</v>
      </c>
      <c r="BD283" t="s">
        <v>10372</v>
      </c>
      <c r="BE283" t="s">
        <v>4</v>
      </c>
      <c r="BF283" t="s">
        <v>12</v>
      </c>
      <c r="BG283" t="s">
        <v>4</v>
      </c>
      <c r="BH283" t="s">
        <v>12</v>
      </c>
      <c r="BI283" t="s">
        <v>12</v>
      </c>
      <c r="BJ283" t="s">
        <v>11548</v>
      </c>
      <c r="BK283" t="s">
        <v>4</v>
      </c>
      <c r="BL283">
        <v>1</v>
      </c>
      <c r="BM283" t="s">
        <v>12</v>
      </c>
      <c r="BN283">
        <v>19800</v>
      </c>
      <c r="BO283" t="s">
        <v>12</v>
      </c>
      <c r="BP283" t="s">
        <v>12</v>
      </c>
      <c r="BQ283" t="s">
        <v>12</v>
      </c>
      <c r="BR283" t="s">
        <v>4</v>
      </c>
      <c r="BS283" t="s">
        <v>4</v>
      </c>
      <c r="BT283" t="s">
        <v>4</v>
      </c>
      <c r="BU283" t="s">
        <v>12</v>
      </c>
      <c r="BV283" t="s">
        <v>4</v>
      </c>
      <c r="BW283" t="s">
        <v>330</v>
      </c>
      <c r="BX283" t="s">
        <v>4</v>
      </c>
      <c r="BY283" t="s">
        <v>12</v>
      </c>
      <c r="BZ283" t="s">
        <v>12</v>
      </c>
      <c r="CA283" t="s">
        <v>12</v>
      </c>
      <c r="CB283" t="s">
        <v>12</v>
      </c>
      <c r="CC283" t="s">
        <v>12</v>
      </c>
      <c r="CD283" t="str" cm="1">
        <f t="array" aca="1" ref="CD283" ca="1">eConcatenar(A283:CB283,"|")</f>
        <v>Rhf0Kyd5Rr0mE7ml|CAR2020-00054|3|ZAFIRO |TABASCO |CARDENAS |CARDENAS |0-0-00|19800|X|X|400|2|x|X|x|X|X|X|X|X|X|X|X|x|X|x|GARCIA |VELAZQUEZ|LEONIDES |SOLTERO |X|X|CALLE 7 NUMERO 197|C-33 VEINTE DE NOVIEMBRE |X|9371220363|MARCELO GARCIA VELAZQUEZ |BENEFICIARIO 2: MARIA ISABEL GARCIA VELAZQUEZ |x|RUTA 7 L |X|LUNES |x|x|x|x|x|DOMICILIO |18800|1000|x|x|X|2021-9-6|2021-10-04|X|x|X|x|x|C-33 VEINTE DE NOVIEMBRE |X|1|x|19800|x|x|x|X|X|X|x|X|CARDENAS |X|x|x|x|x</v>
      </c>
    </row>
    <row r="284" spans="1:82" x14ac:dyDescent="0.25">
      <c r="A284" t="s">
        <v>11551</v>
      </c>
      <c r="B284" t="s">
        <v>11552</v>
      </c>
      <c r="C284">
        <v>3</v>
      </c>
      <c r="D284" t="s">
        <v>463</v>
      </c>
      <c r="E284" t="s">
        <v>396</v>
      </c>
      <c r="F284" t="s">
        <v>11553</v>
      </c>
      <c r="G284" t="s">
        <v>11553</v>
      </c>
      <c r="H284" t="s">
        <v>15984</v>
      </c>
      <c r="I284">
        <v>12900</v>
      </c>
      <c r="J284" t="s">
        <v>4</v>
      </c>
      <c r="K284" t="s">
        <v>4</v>
      </c>
      <c r="L284">
        <v>200</v>
      </c>
      <c r="M284">
        <v>1</v>
      </c>
      <c r="N284" t="s">
        <v>12</v>
      </c>
      <c r="O284" t="s">
        <v>4</v>
      </c>
      <c r="P284" t="s">
        <v>12</v>
      </c>
      <c r="Q284" t="s">
        <v>4</v>
      </c>
      <c r="R284" t="s">
        <v>4</v>
      </c>
      <c r="S284" t="s">
        <v>4</v>
      </c>
      <c r="T284" t="s">
        <v>4</v>
      </c>
      <c r="U284" t="s">
        <v>4</v>
      </c>
      <c r="V284" t="s">
        <v>4</v>
      </c>
      <c r="W284" t="s">
        <v>4</v>
      </c>
      <c r="X284" t="s">
        <v>4</v>
      </c>
      <c r="Y284" t="s">
        <v>12</v>
      </c>
      <c r="Z284" t="s">
        <v>4</v>
      </c>
      <c r="AA284" t="s">
        <v>12</v>
      </c>
      <c r="AB284" t="s">
        <v>118</v>
      </c>
      <c r="AC284" t="s">
        <v>4</v>
      </c>
      <c r="AD284" t="s">
        <v>11554</v>
      </c>
      <c r="AE284" t="s">
        <v>4991</v>
      </c>
      <c r="AF284" t="s">
        <v>4</v>
      </c>
      <c r="AG284" t="s">
        <v>4</v>
      </c>
      <c r="AH284" t="s">
        <v>11555</v>
      </c>
      <c r="AI284" t="s">
        <v>11556</v>
      </c>
      <c r="AJ284" t="s">
        <v>4</v>
      </c>
      <c r="AK284">
        <v>9371708835</v>
      </c>
      <c r="AL284" t="s">
        <v>11557</v>
      </c>
      <c r="AM284" t="s">
        <v>11558</v>
      </c>
      <c r="AN284" t="s">
        <v>12</v>
      </c>
      <c r="AO284" t="s">
        <v>11516</v>
      </c>
      <c r="AP284" t="s">
        <v>4</v>
      </c>
      <c r="AQ284" t="s">
        <v>10092</v>
      </c>
      <c r="AR284" t="s">
        <v>12</v>
      </c>
      <c r="AS284" t="s">
        <v>12</v>
      </c>
      <c r="AT284" t="s">
        <v>4</v>
      </c>
      <c r="AU284" t="s">
        <v>4</v>
      </c>
      <c r="AV284" t="s">
        <v>4</v>
      </c>
      <c r="AW284" t="s">
        <v>332</v>
      </c>
      <c r="AX284">
        <v>5600</v>
      </c>
      <c r="AY284">
        <v>7300</v>
      </c>
      <c r="AZ284" t="s">
        <v>12</v>
      </c>
      <c r="BA284" t="s">
        <v>12</v>
      </c>
      <c r="BB284" t="s">
        <v>4</v>
      </c>
      <c r="BC284" t="s">
        <v>1219</v>
      </c>
      <c r="BD284" t="s">
        <v>1232</v>
      </c>
      <c r="BE284" t="s">
        <v>4</v>
      </c>
      <c r="BF284" t="s">
        <v>12</v>
      </c>
      <c r="BG284" t="s">
        <v>4</v>
      </c>
      <c r="BH284" t="s">
        <v>12</v>
      </c>
      <c r="BI284" t="s">
        <v>12</v>
      </c>
      <c r="BJ284" t="s">
        <v>11556</v>
      </c>
      <c r="BK284" t="s">
        <v>4</v>
      </c>
      <c r="BL284">
        <v>1</v>
      </c>
      <c r="BM284" t="s">
        <v>12</v>
      </c>
      <c r="BN284">
        <v>12900</v>
      </c>
      <c r="BO284" t="s">
        <v>12</v>
      </c>
      <c r="BP284" t="s">
        <v>12</v>
      </c>
      <c r="BQ284" t="s">
        <v>12</v>
      </c>
      <c r="BR284" t="s">
        <v>4</v>
      </c>
      <c r="BS284" t="s">
        <v>4</v>
      </c>
      <c r="BT284" t="s">
        <v>4</v>
      </c>
      <c r="BU284" t="s">
        <v>12</v>
      </c>
      <c r="BV284" t="s">
        <v>4</v>
      </c>
      <c r="BW284" t="s">
        <v>330</v>
      </c>
      <c r="BX284" t="s">
        <v>4</v>
      </c>
      <c r="BY284" t="s">
        <v>12</v>
      </c>
      <c r="BZ284" t="s">
        <v>12</v>
      </c>
      <c r="CA284" t="s">
        <v>12</v>
      </c>
      <c r="CB284" t="s">
        <v>12</v>
      </c>
      <c r="CC284" t="s">
        <v>12</v>
      </c>
      <c r="CD284" t="str" cm="1">
        <f t="array" aca="1" ref="CD284" ca="1">eConcatenar(A284:CB284,"|")</f>
        <v>tFd1aaiGct7g8Ebs|CAR2019-3715|3|ECONOLINE |TABASCO |HUIMANGUILLO |HUIMANGUILLO |0-0-00|12900|X|X|200|1|x|X|x|X|X|X|X|X|X|X|X|x|X|x|VELAZQUEZ |X|CANDELARIA |VIUDA |X|X|CALLE UNO NUMERO 37|C-32 FRANCISCO TRUJILLO GURRIA |X|9371708835|CRUZ CRUZ GLADYS |BENEFICIARIO 2: ANDRES JIMENEZ VELAZQUEZ |x|RUTA 7 L |X|LUNES |x|x|X|X|X|DOMICILIO |5600|7300|x|x|X|2021-9-6|2021-9-20|X|x|X|x|x|C-32 FRANCISCO TRUJILLO GURRIA |X|1|x|12900|x|x|x|X|X|X|x|X|CARDENAS |X|x|x|x|x</v>
      </c>
    </row>
    <row r="285" spans="1:82" x14ac:dyDescent="0.25">
      <c r="A285" t="s">
        <v>11559</v>
      </c>
      <c r="B285" t="s">
        <v>11560</v>
      </c>
      <c r="C285">
        <v>3</v>
      </c>
      <c r="D285" t="s">
        <v>463</v>
      </c>
      <c r="E285" t="s">
        <v>396</v>
      </c>
      <c r="F285" t="s">
        <v>330</v>
      </c>
      <c r="G285" t="s">
        <v>330</v>
      </c>
      <c r="H285" t="s">
        <v>15984</v>
      </c>
      <c r="I285">
        <v>12900</v>
      </c>
      <c r="J285" t="s">
        <v>4</v>
      </c>
      <c r="K285" t="s">
        <v>4</v>
      </c>
      <c r="L285">
        <v>100</v>
      </c>
      <c r="M285">
        <v>0</v>
      </c>
      <c r="N285" t="s">
        <v>12</v>
      </c>
      <c r="O285" t="s">
        <v>4</v>
      </c>
      <c r="P285" t="s">
        <v>12</v>
      </c>
      <c r="Q285" t="s">
        <v>4</v>
      </c>
      <c r="R285" t="s">
        <v>4</v>
      </c>
      <c r="S285" t="s">
        <v>4</v>
      </c>
      <c r="T285" t="s">
        <v>4</v>
      </c>
      <c r="U285" t="s">
        <v>4</v>
      </c>
      <c r="V285" t="s">
        <v>4</v>
      </c>
      <c r="W285" t="s">
        <v>4</v>
      </c>
      <c r="X285" t="s">
        <v>4</v>
      </c>
      <c r="Y285" t="s">
        <v>12</v>
      </c>
      <c r="Z285" t="s">
        <v>4</v>
      </c>
      <c r="AA285" t="s">
        <v>12</v>
      </c>
      <c r="AB285" t="s">
        <v>113</v>
      </c>
      <c r="AC285" t="s">
        <v>342</v>
      </c>
      <c r="AD285" t="s">
        <v>11561</v>
      </c>
      <c r="AE285" t="s">
        <v>474</v>
      </c>
      <c r="AF285" t="s">
        <v>4</v>
      </c>
      <c r="AG285" t="s">
        <v>4</v>
      </c>
      <c r="AH285" t="s">
        <v>11562</v>
      </c>
      <c r="AI285" t="s">
        <v>11548</v>
      </c>
      <c r="AJ285" t="s">
        <v>4</v>
      </c>
      <c r="AK285">
        <v>9171188015</v>
      </c>
      <c r="AL285" t="s">
        <v>11563</v>
      </c>
      <c r="AM285" t="s">
        <v>11564</v>
      </c>
      <c r="AN285" t="s">
        <v>12</v>
      </c>
      <c r="AO285" t="s">
        <v>11516</v>
      </c>
      <c r="AP285" t="s">
        <v>4</v>
      </c>
      <c r="AQ285" t="s">
        <v>10092</v>
      </c>
      <c r="AR285" t="s">
        <v>12</v>
      </c>
      <c r="AS285" t="s">
        <v>12</v>
      </c>
      <c r="AT285" t="s">
        <v>4</v>
      </c>
      <c r="AU285" t="s">
        <v>4</v>
      </c>
      <c r="AV285" t="s">
        <v>4</v>
      </c>
      <c r="AW285" t="s">
        <v>332</v>
      </c>
      <c r="AX285">
        <v>9200</v>
      </c>
      <c r="AY285">
        <v>3700</v>
      </c>
      <c r="AZ285" t="s">
        <v>12</v>
      </c>
      <c r="BA285" t="s">
        <v>12</v>
      </c>
      <c r="BB285" t="s">
        <v>4</v>
      </c>
      <c r="BC285" t="s">
        <v>1219</v>
      </c>
      <c r="BD285" t="s">
        <v>1225</v>
      </c>
      <c r="BE285" t="s">
        <v>4</v>
      </c>
      <c r="BF285" t="s">
        <v>12</v>
      </c>
      <c r="BG285" t="s">
        <v>4</v>
      </c>
      <c r="BH285" t="s">
        <v>12</v>
      </c>
      <c r="BI285" t="s">
        <v>12</v>
      </c>
      <c r="BJ285" t="s">
        <v>11548</v>
      </c>
      <c r="BK285" t="s">
        <v>4</v>
      </c>
      <c r="BL285">
        <v>1</v>
      </c>
      <c r="BM285" t="s">
        <v>12</v>
      </c>
      <c r="BN285">
        <v>12900</v>
      </c>
      <c r="BO285" t="s">
        <v>12</v>
      </c>
      <c r="BP285" t="s">
        <v>12</v>
      </c>
      <c r="BQ285" t="s">
        <v>12</v>
      </c>
      <c r="BR285" t="s">
        <v>4</v>
      </c>
      <c r="BS285" t="s">
        <v>4</v>
      </c>
      <c r="BT285" t="s">
        <v>4</v>
      </c>
      <c r="BU285" t="s">
        <v>12</v>
      </c>
      <c r="BV285" t="s">
        <v>4</v>
      </c>
      <c r="BW285" t="s">
        <v>330</v>
      </c>
      <c r="BX285" t="s">
        <v>4</v>
      </c>
      <c r="BY285" t="s">
        <v>12</v>
      </c>
      <c r="BZ285" t="s">
        <v>12</v>
      </c>
      <c r="CA285" t="s">
        <v>12</v>
      </c>
      <c r="CB285" t="s">
        <v>12</v>
      </c>
      <c r="CC285" t="s">
        <v>12</v>
      </c>
      <c r="CD285" t="str" cm="1">
        <f t="array" aca="1" ref="CD285" ca="1">eConcatenar(A285:CB285,"|")</f>
        <v>lqLX5xES27yDD5tu|CAR2019-2960|3|ECONOLINE |TABASCO |CARDENAS |CARDENAS |0-0-00|12900|X|X|100|0|x|X|x|X|X|X|X|X|X|X|X|x|X|x|SOBERANO |LOPEZ |MARIA MARTHA |CASADA |X|X|CALLE 8 SIN NUMERO |C-33 VEINTE DE NOVIEMBRE |X|9171188015|EFRAIN MADRIGAL ESQUIVEL |BENEFICIARIO 2: RUTH MADRIGAL SOBERNO |x|RUTA 7 L |X|LUNES |x|x|X|X|X|DOMICILIO |9200|3700|x|x|X|2021-9-6|2021-9-13|X|x|X|x|x|C-33 VEINTE DE NOVIEMBRE |X|1|x|12900|x|x|x|X|X|X|x|X|CARDENAS |X|x|x|x|x</v>
      </c>
    </row>
    <row r="286" spans="1:82" x14ac:dyDescent="0.25">
      <c r="A286" t="s">
        <v>11565</v>
      </c>
      <c r="B286" t="s">
        <v>11566</v>
      </c>
      <c r="C286">
        <v>3</v>
      </c>
      <c r="D286" t="s">
        <v>413</v>
      </c>
      <c r="E286" t="s">
        <v>396</v>
      </c>
      <c r="F286" t="s">
        <v>11553</v>
      </c>
      <c r="G286" t="s">
        <v>11553</v>
      </c>
      <c r="H286" t="s">
        <v>15984</v>
      </c>
      <c r="I286">
        <v>14800</v>
      </c>
      <c r="J286" t="s">
        <v>4</v>
      </c>
      <c r="K286" t="s">
        <v>4</v>
      </c>
      <c r="L286">
        <v>100</v>
      </c>
      <c r="M286">
        <v>0</v>
      </c>
      <c r="N286" t="s">
        <v>12</v>
      </c>
      <c r="O286" t="s">
        <v>4</v>
      </c>
      <c r="P286" t="s">
        <v>12</v>
      </c>
      <c r="Q286" t="s">
        <v>4</v>
      </c>
      <c r="R286" t="s">
        <v>4</v>
      </c>
      <c r="S286" t="s">
        <v>4</v>
      </c>
      <c r="T286" t="s">
        <v>4</v>
      </c>
      <c r="U286" t="s">
        <v>4</v>
      </c>
      <c r="V286" t="s">
        <v>4</v>
      </c>
      <c r="W286" t="s">
        <v>4</v>
      </c>
      <c r="X286" t="s">
        <v>4</v>
      </c>
      <c r="Y286" t="s">
        <v>12</v>
      </c>
      <c r="Z286" t="s">
        <v>4</v>
      </c>
      <c r="AA286" t="s">
        <v>12</v>
      </c>
      <c r="AB286" t="s">
        <v>11567</v>
      </c>
      <c r="AC286" t="s">
        <v>342</v>
      </c>
      <c r="AD286" t="s">
        <v>11568</v>
      </c>
      <c r="AE286" t="s">
        <v>214</v>
      </c>
      <c r="AF286" t="s">
        <v>4</v>
      </c>
      <c r="AG286" t="s">
        <v>4</v>
      </c>
      <c r="AH286" t="s">
        <v>11569</v>
      </c>
      <c r="AI286" t="s">
        <v>11570</v>
      </c>
      <c r="AJ286" t="s">
        <v>4</v>
      </c>
      <c r="AK286">
        <v>9172822156</v>
      </c>
      <c r="AL286" t="s">
        <v>11571</v>
      </c>
      <c r="AM286" t="s">
        <v>11572</v>
      </c>
      <c r="AN286" t="s">
        <v>12</v>
      </c>
      <c r="AO286" t="s">
        <v>11516</v>
      </c>
      <c r="AP286" t="s">
        <v>4</v>
      </c>
      <c r="AQ286" t="s">
        <v>10092</v>
      </c>
      <c r="AR286" t="s">
        <v>12</v>
      </c>
      <c r="AS286" t="s">
        <v>12</v>
      </c>
      <c r="AT286" t="s">
        <v>4</v>
      </c>
      <c r="AU286" t="s">
        <v>4</v>
      </c>
      <c r="AV286" t="s">
        <v>4</v>
      </c>
      <c r="AW286" t="s">
        <v>332</v>
      </c>
      <c r="AX286">
        <v>1700</v>
      </c>
      <c r="AY286">
        <v>13100</v>
      </c>
      <c r="AZ286" t="s">
        <v>12</v>
      </c>
      <c r="BA286" t="s">
        <v>12</v>
      </c>
      <c r="BB286" t="s">
        <v>4</v>
      </c>
      <c r="BC286" t="s">
        <v>1219</v>
      </c>
      <c r="BD286" t="s">
        <v>1225</v>
      </c>
      <c r="BE286" t="s">
        <v>4</v>
      </c>
      <c r="BF286" t="s">
        <v>12</v>
      </c>
      <c r="BG286" t="s">
        <v>4</v>
      </c>
      <c r="BH286" t="s">
        <v>12</v>
      </c>
      <c r="BI286" t="s">
        <v>12</v>
      </c>
      <c r="BJ286" t="s">
        <v>11570</v>
      </c>
      <c r="BK286" t="s">
        <v>4</v>
      </c>
      <c r="BL286">
        <v>1</v>
      </c>
      <c r="BM286" t="s">
        <v>12</v>
      </c>
      <c r="BN286">
        <v>14800</v>
      </c>
      <c r="BO286" t="s">
        <v>12</v>
      </c>
      <c r="BP286" t="s">
        <v>12</v>
      </c>
      <c r="BQ286" t="s">
        <v>12</v>
      </c>
      <c r="BR286" t="s">
        <v>4</v>
      </c>
      <c r="BS286" t="s">
        <v>4</v>
      </c>
      <c r="BT286" t="s">
        <v>4</v>
      </c>
      <c r="BU286" t="s">
        <v>12</v>
      </c>
      <c r="BV286" t="s">
        <v>4</v>
      </c>
      <c r="BW286" t="s">
        <v>330</v>
      </c>
      <c r="BX286" t="s">
        <v>4</v>
      </c>
      <c r="BY286" t="s">
        <v>12</v>
      </c>
      <c r="BZ286" t="s">
        <v>12</v>
      </c>
      <c r="CA286" t="s">
        <v>12</v>
      </c>
      <c r="CB286" t="s">
        <v>12</v>
      </c>
      <c r="CC286" t="s">
        <v>12</v>
      </c>
      <c r="CD286" t="str" cm="1">
        <f t="array" aca="1" ref="CD286" ca="1">eConcatenar(A286:CB286,"|")</f>
        <v>sJXUUJGvsZXOE53S|CAR2021-2270|3|MEMORIAL |TABASCO |HUIMANGUILLO |HUIMANGUILLO |0-0-00|14800|X|X|100|0|x|X|x|X|X|X|X|X|X|X|X|x|X|x|GUERRERO |LOPEZ |DAMIAN |CASADO |X|X|ENTRADA DE LA CALLE 7|C-34 LICENCIADO BENITO JUAREZ |X|9172822156|LEYSU HERNANDEZ LOPEZ |BENEFICIARIO 2: JOVANA GUERRERO HERNANDEZ|x|RUTA 7 L |X|LUNES |x|x|X|X|X|DOMICILIO |1700|13100|x|x|X|2021-9-6|2021-9-13|X|x|X|x|x|C-34 LICENCIADO BENITO JUAREZ |X|1|x|14800|x|x|x|X|X|X|x|X|CARDENAS |X|x|x|x|x</v>
      </c>
    </row>
    <row r="287" spans="1:82" x14ac:dyDescent="0.25">
      <c r="A287" t="s">
        <v>11573</v>
      </c>
      <c r="B287" t="s">
        <v>11574</v>
      </c>
      <c r="C287">
        <v>3</v>
      </c>
      <c r="D287" t="s">
        <v>413</v>
      </c>
      <c r="E287" t="s">
        <v>396</v>
      </c>
      <c r="F287" t="s">
        <v>11553</v>
      </c>
      <c r="G287" t="s">
        <v>11553</v>
      </c>
      <c r="H287" t="s">
        <v>15984</v>
      </c>
      <c r="I287">
        <v>14800</v>
      </c>
      <c r="J287" t="s">
        <v>4</v>
      </c>
      <c r="K287" t="s">
        <v>4</v>
      </c>
      <c r="L287">
        <v>200</v>
      </c>
      <c r="M287">
        <v>1</v>
      </c>
      <c r="N287" t="s">
        <v>12</v>
      </c>
      <c r="O287" t="s">
        <v>4</v>
      </c>
      <c r="P287" t="s">
        <v>12</v>
      </c>
      <c r="Q287" t="s">
        <v>4</v>
      </c>
      <c r="R287" t="s">
        <v>4</v>
      </c>
      <c r="S287" t="s">
        <v>4</v>
      </c>
      <c r="T287" t="s">
        <v>4</v>
      </c>
      <c r="U287" t="s">
        <v>4</v>
      </c>
      <c r="V287" t="s">
        <v>4</v>
      </c>
      <c r="W287" t="s">
        <v>4</v>
      </c>
      <c r="X287" t="s">
        <v>4</v>
      </c>
      <c r="Y287" t="s">
        <v>12</v>
      </c>
      <c r="Z287" t="s">
        <v>4</v>
      </c>
      <c r="AA287" t="s">
        <v>12</v>
      </c>
      <c r="AB287" t="s">
        <v>342</v>
      </c>
      <c r="AC287" t="s">
        <v>11575</v>
      </c>
      <c r="AD287" t="s">
        <v>11576</v>
      </c>
      <c r="AE287" t="s">
        <v>474</v>
      </c>
      <c r="AF287" t="s">
        <v>4</v>
      </c>
      <c r="AG287" t="s">
        <v>4</v>
      </c>
      <c r="AH287" t="s">
        <v>11577</v>
      </c>
      <c r="AI287" t="s">
        <v>11570</v>
      </c>
      <c r="AJ287" t="s">
        <v>4</v>
      </c>
      <c r="AK287">
        <v>9371364980</v>
      </c>
      <c r="AL287" t="s">
        <v>11578</v>
      </c>
      <c r="AM287" t="s">
        <v>11579</v>
      </c>
      <c r="AN287" t="s">
        <v>12</v>
      </c>
      <c r="AO287" t="s">
        <v>11516</v>
      </c>
      <c r="AP287" t="s">
        <v>4</v>
      </c>
      <c r="AQ287" t="s">
        <v>10092</v>
      </c>
      <c r="AR287" t="s">
        <v>12</v>
      </c>
      <c r="AS287" t="s">
        <v>12</v>
      </c>
      <c r="AT287" t="s">
        <v>4</v>
      </c>
      <c r="AU287" t="s">
        <v>4</v>
      </c>
      <c r="AV287" t="s">
        <v>4</v>
      </c>
      <c r="AW287" t="s">
        <v>332</v>
      </c>
      <c r="AX287">
        <v>1300</v>
      </c>
      <c r="AY287">
        <v>13500</v>
      </c>
      <c r="AZ287" t="s">
        <v>12</v>
      </c>
      <c r="BA287" t="s">
        <v>12</v>
      </c>
      <c r="BB287" t="s">
        <v>4</v>
      </c>
      <c r="BC287" t="s">
        <v>1219</v>
      </c>
      <c r="BD287" t="s">
        <v>1232</v>
      </c>
      <c r="BE287" t="s">
        <v>4</v>
      </c>
      <c r="BF287" t="s">
        <v>12</v>
      </c>
      <c r="BG287" t="s">
        <v>4</v>
      </c>
      <c r="BH287" t="s">
        <v>12</v>
      </c>
      <c r="BI287" t="s">
        <v>12</v>
      </c>
      <c r="BJ287" t="s">
        <v>11570</v>
      </c>
      <c r="BK287" t="s">
        <v>4</v>
      </c>
      <c r="BL287">
        <v>1</v>
      </c>
      <c r="BM287" t="s">
        <v>12</v>
      </c>
      <c r="BN287">
        <v>14800</v>
      </c>
      <c r="BO287" t="s">
        <v>12</v>
      </c>
      <c r="BP287" t="s">
        <v>12</v>
      </c>
      <c r="BQ287" t="s">
        <v>12</v>
      </c>
      <c r="BR287" t="s">
        <v>4</v>
      </c>
      <c r="BS287" t="s">
        <v>4</v>
      </c>
      <c r="BT287" t="s">
        <v>4</v>
      </c>
      <c r="BU287" t="s">
        <v>12</v>
      </c>
      <c r="BV287" t="s">
        <v>4</v>
      </c>
      <c r="BW287" t="s">
        <v>330</v>
      </c>
      <c r="BX287" t="s">
        <v>4</v>
      </c>
      <c r="BY287" t="s">
        <v>12</v>
      </c>
      <c r="BZ287" t="s">
        <v>12</v>
      </c>
      <c r="CA287" t="s">
        <v>12</v>
      </c>
      <c r="CB287" t="s">
        <v>12</v>
      </c>
      <c r="CC287" t="s">
        <v>12</v>
      </c>
      <c r="CD287" t="str" cm="1">
        <f t="array" aca="1" ref="CD287" ca="1">eConcatenar(A287:CB287,"|")</f>
        <v>wjADWdC6tiapqe5w|CAR2021-2277|3|MEMORIAL |TABASCO |HUIMANGUILLO |HUIMANGUILLO |0-0-00|14800|X|X|200|1|x|X|x|X|X|X|X|X|X|X|X|x|X|x|LOPEZ |PRESENDA|DARVELIA |CASADA |X|X|CALLE 1|C-34 LICENCIADO BENITO JUAREZ |X|9371364980|ZURISADAY RIVERA LOPEZ |BENEFICIARIO 2: JOSE ALBERTO RIVERA LOPEZ|x|RUTA 7 L |X|LUNES |x|x|X|X|X|DOMICILIO |1300|13500|x|x|X|2021-9-6|2021-9-20|X|x|X|x|x|C-34 LICENCIADO BENITO JUAREZ |X|1|x|14800|x|x|x|X|X|X|x|X|CARDENAS |X|x|x|x|x</v>
      </c>
    </row>
    <row r="288" spans="1:82" x14ac:dyDescent="0.25">
      <c r="A288" t="s">
        <v>11580</v>
      </c>
      <c r="B288" t="s">
        <v>11581</v>
      </c>
      <c r="C288">
        <v>3</v>
      </c>
      <c r="D288" t="s">
        <v>4988</v>
      </c>
      <c r="E288" t="s">
        <v>396</v>
      </c>
      <c r="F288" t="s">
        <v>11553</v>
      </c>
      <c r="G288" t="s">
        <v>11553</v>
      </c>
      <c r="H288" t="s">
        <v>15984</v>
      </c>
      <c r="I288">
        <v>12900</v>
      </c>
      <c r="J288" t="s">
        <v>4</v>
      </c>
      <c r="K288" t="s">
        <v>4</v>
      </c>
      <c r="L288">
        <v>100</v>
      </c>
      <c r="M288">
        <v>0</v>
      </c>
      <c r="N288" t="s">
        <v>12</v>
      </c>
      <c r="O288" t="s">
        <v>4</v>
      </c>
      <c r="P288" t="s">
        <v>12</v>
      </c>
      <c r="Q288" t="s">
        <v>4</v>
      </c>
      <c r="R288" t="s">
        <v>4</v>
      </c>
      <c r="S288" t="s">
        <v>4</v>
      </c>
      <c r="T288" t="s">
        <v>4</v>
      </c>
      <c r="U288" t="s">
        <v>4</v>
      </c>
      <c r="V288" t="s">
        <v>4</v>
      </c>
      <c r="W288" t="s">
        <v>4</v>
      </c>
      <c r="X288" t="s">
        <v>4</v>
      </c>
      <c r="Y288" t="s">
        <v>12</v>
      </c>
      <c r="Z288" t="s">
        <v>4</v>
      </c>
      <c r="AA288" t="s">
        <v>12</v>
      </c>
      <c r="AB288" t="s">
        <v>464</v>
      </c>
      <c r="AC288" t="s">
        <v>6</v>
      </c>
      <c r="AD288" t="s">
        <v>11582</v>
      </c>
      <c r="AE288" t="s">
        <v>474</v>
      </c>
      <c r="AF288" t="s">
        <v>4</v>
      </c>
      <c r="AG288" t="s">
        <v>4</v>
      </c>
      <c r="AH288" t="s">
        <v>11583</v>
      </c>
      <c r="AI288" t="s">
        <v>11584</v>
      </c>
      <c r="AJ288" t="s">
        <v>4</v>
      </c>
      <c r="AK288">
        <v>9171095663</v>
      </c>
      <c r="AL288" t="s">
        <v>11585</v>
      </c>
      <c r="AM288" t="s">
        <v>11586</v>
      </c>
      <c r="AN288" t="s">
        <v>12</v>
      </c>
      <c r="AO288" t="s">
        <v>11516</v>
      </c>
      <c r="AP288" t="s">
        <v>4</v>
      </c>
      <c r="AQ288" t="s">
        <v>10092</v>
      </c>
      <c r="AR288" t="s">
        <v>12</v>
      </c>
      <c r="AS288" t="s">
        <v>12</v>
      </c>
      <c r="AT288" t="s">
        <v>4</v>
      </c>
      <c r="AU288" t="s">
        <v>4</v>
      </c>
      <c r="AV288" t="s">
        <v>4</v>
      </c>
      <c r="AW288" t="s">
        <v>332</v>
      </c>
      <c r="AX288">
        <v>6300</v>
      </c>
      <c r="AY288">
        <v>6600</v>
      </c>
      <c r="AZ288" t="s">
        <v>12</v>
      </c>
      <c r="BA288" t="s">
        <v>12</v>
      </c>
      <c r="BB288" t="s">
        <v>4</v>
      </c>
      <c r="BC288" t="s">
        <v>1219</v>
      </c>
      <c r="BD288" t="s">
        <v>1225</v>
      </c>
      <c r="BE288" t="s">
        <v>4</v>
      </c>
      <c r="BF288" t="s">
        <v>12</v>
      </c>
      <c r="BG288" t="s">
        <v>4</v>
      </c>
      <c r="BH288" t="s">
        <v>12</v>
      </c>
      <c r="BI288" t="s">
        <v>12</v>
      </c>
      <c r="BJ288" t="s">
        <v>11584</v>
      </c>
      <c r="BK288" t="s">
        <v>4</v>
      </c>
      <c r="BL288">
        <v>1</v>
      </c>
      <c r="BM288" t="s">
        <v>12</v>
      </c>
      <c r="BN288">
        <v>12900</v>
      </c>
      <c r="BO288" t="s">
        <v>12</v>
      </c>
      <c r="BP288" t="s">
        <v>12</v>
      </c>
      <c r="BQ288" t="s">
        <v>12</v>
      </c>
      <c r="BR288" t="s">
        <v>4</v>
      </c>
      <c r="BS288" t="s">
        <v>4</v>
      </c>
      <c r="BT288" t="s">
        <v>4</v>
      </c>
      <c r="BU288" t="s">
        <v>12</v>
      </c>
      <c r="BV288" t="s">
        <v>4</v>
      </c>
      <c r="BW288" t="s">
        <v>330</v>
      </c>
      <c r="BX288" t="s">
        <v>4</v>
      </c>
      <c r="BY288" t="s">
        <v>12</v>
      </c>
      <c r="BZ288" t="s">
        <v>12</v>
      </c>
      <c r="CA288" t="s">
        <v>12</v>
      </c>
      <c r="CB288" t="s">
        <v>12</v>
      </c>
      <c r="CC288" t="s">
        <v>12</v>
      </c>
      <c r="CD288" t="str" cm="1">
        <f t="array" aca="1" ref="CD288" ca="1">eConcatenar(A288:CB288,"|")</f>
        <v>m9sphF8IUPr4268r|CAR2020-4084|3|IMPERIAL DE LUJO |TABASCO |HUIMANGUILLO |HUIMANGUILLO |0-0-00|12900|X|X|100|0|x|X|x|X|X|X|X|X|X|X|X|x|X|x|HERNANDEZ |DE LA CRUZ|MARTIMIANA |CASADA |X|X|CARRETERA CARDENAS - COATZACOALCOS KILOMETRO 94.5|SAN FERNANDO |X|9171095663|LEONEL GARDUZA CRUZ |BENEFICIARIO 2: MANUELA HERNANDEZ DE LA CRUZ |x|RUTA 7 L |X|LUNES |x|x|X|X|X|DOMICILIO |6300|6600|x|x|X|2021-9-6|2021-9-13|X|x|X|x|x|SAN FERNANDO |X|1|x|12900|x|x|x|X|X|X|x|X|CARDENAS |X|x|x|x|x</v>
      </c>
    </row>
    <row r="289" spans="1:82" x14ac:dyDescent="0.25">
      <c r="A289" t="s">
        <v>11587</v>
      </c>
      <c r="B289" t="s">
        <v>11588</v>
      </c>
      <c r="C289">
        <v>3</v>
      </c>
      <c r="D289" t="s">
        <v>4988</v>
      </c>
      <c r="E289" t="s">
        <v>396</v>
      </c>
      <c r="F289" t="s">
        <v>330</v>
      </c>
      <c r="G289" t="s">
        <v>330</v>
      </c>
      <c r="H289" t="s">
        <v>15984</v>
      </c>
      <c r="I289">
        <v>12900</v>
      </c>
      <c r="J289" t="s">
        <v>4</v>
      </c>
      <c r="K289" t="s">
        <v>4</v>
      </c>
      <c r="L289">
        <v>200</v>
      </c>
      <c r="M289">
        <v>1</v>
      </c>
      <c r="N289" t="s">
        <v>12</v>
      </c>
      <c r="O289" t="s">
        <v>4</v>
      </c>
      <c r="P289" t="s">
        <v>12</v>
      </c>
      <c r="Q289" t="s">
        <v>4</v>
      </c>
      <c r="R289" t="s">
        <v>4</v>
      </c>
      <c r="S289" t="s">
        <v>4</v>
      </c>
      <c r="T289" t="s">
        <v>4</v>
      </c>
      <c r="U289" t="s">
        <v>4</v>
      </c>
      <c r="V289" t="s">
        <v>4</v>
      </c>
      <c r="W289" t="s">
        <v>4</v>
      </c>
      <c r="X289" t="s">
        <v>4</v>
      </c>
      <c r="Y289" t="s">
        <v>12</v>
      </c>
      <c r="Z289" t="s">
        <v>4</v>
      </c>
      <c r="AA289" t="s">
        <v>12</v>
      </c>
      <c r="AB289" t="s">
        <v>797</v>
      </c>
      <c r="AC289" t="s">
        <v>4884</v>
      </c>
      <c r="AD289" t="s">
        <v>5221</v>
      </c>
      <c r="AE289" t="s">
        <v>4991</v>
      </c>
      <c r="AF289" t="s">
        <v>4</v>
      </c>
      <c r="AG289" t="s">
        <v>4</v>
      </c>
      <c r="AH289" t="s">
        <v>11589</v>
      </c>
      <c r="AI289" t="s">
        <v>11584</v>
      </c>
      <c r="AJ289" t="s">
        <v>4</v>
      </c>
      <c r="AK289">
        <v>9371330842</v>
      </c>
      <c r="AL289" t="s">
        <v>11590</v>
      </c>
      <c r="AM289" t="s">
        <v>11591</v>
      </c>
      <c r="AN289" t="s">
        <v>12</v>
      </c>
      <c r="AO289" t="s">
        <v>11516</v>
      </c>
      <c r="AP289" t="s">
        <v>4</v>
      </c>
      <c r="AQ289" t="s">
        <v>10092</v>
      </c>
      <c r="AR289" t="s">
        <v>12</v>
      </c>
      <c r="AS289" t="s">
        <v>12</v>
      </c>
      <c r="AT289" t="s">
        <v>4</v>
      </c>
      <c r="AU289" t="s">
        <v>4</v>
      </c>
      <c r="AV289" t="s">
        <v>4</v>
      </c>
      <c r="AW289" t="s">
        <v>332</v>
      </c>
      <c r="AX289">
        <v>4400</v>
      </c>
      <c r="AY289">
        <v>8500</v>
      </c>
      <c r="AZ289" t="s">
        <v>12</v>
      </c>
      <c r="BA289" t="s">
        <v>12</v>
      </c>
      <c r="BB289" t="s">
        <v>4</v>
      </c>
      <c r="BC289" t="s">
        <v>1219</v>
      </c>
      <c r="BD289" t="s">
        <v>1232</v>
      </c>
      <c r="BE289" t="s">
        <v>4</v>
      </c>
      <c r="BF289" t="s">
        <v>12</v>
      </c>
      <c r="BG289" t="s">
        <v>4</v>
      </c>
      <c r="BH289" t="s">
        <v>12</v>
      </c>
      <c r="BI289" t="s">
        <v>12</v>
      </c>
      <c r="BJ289" t="s">
        <v>11584</v>
      </c>
      <c r="BK289" t="s">
        <v>4</v>
      </c>
      <c r="BL289">
        <v>1</v>
      </c>
      <c r="BM289" t="s">
        <v>12</v>
      </c>
      <c r="BN289">
        <v>12900</v>
      </c>
      <c r="BO289" t="s">
        <v>12</v>
      </c>
      <c r="BP289" t="s">
        <v>12</v>
      </c>
      <c r="BQ289" t="s">
        <v>12</v>
      </c>
      <c r="BR289" t="s">
        <v>4</v>
      </c>
      <c r="BS289" t="s">
        <v>4</v>
      </c>
      <c r="BT289" t="s">
        <v>4</v>
      </c>
      <c r="BU289" t="s">
        <v>12</v>
      </c>
      <c r="BV289" t="s">
        <v>4</v>
      </c>
      <c r="BW289" t="s">
        <v>330</v>
      </c>
      <c r="BX289" t="s">
        <v>4</v>
      </c>
      <c r="BY289" t="s">
        <v>12</v>
      </c>
      <c r="BZ289" t="s">
        <v>12</v>
      </c>
      <c r="CA289" t="s">
        <v>12</v>
      </c>
      <c r="CB289" t="s">
        <v>12</v>
      </c>
      <c r="CC289" t="s">
        <v>12</v>
      </c>
      <c r="CD289" t="str" cm="1">
        <f t="array" aca="1" ref="CD289" ca="1">eConcatenar(A289:CB289,"|")</f>
        <v>Ngu2gJGjR9AkLsZZ|CAR2020-4226|3|IMPERIAL DE LUJO |TABASCO |CARDENAS |CARDENAS |0-0-00|12900|X|X|200|1|x|X|x|X|X|X|X|X|X|X|X|x|X|x|GONZALEZ |DE LA CRUZ |ROSA MARIA |VIUDA |X|X|CARRETERA CARDENAS - COATZACOALCOS KILOMETRO 93|SAN FERNANDO |X|9371330842|CRISTIAN EDUARDO LOPEZ DE LA CRUZ |BENEFICIARIO 2: JOSE GUADALUPE SANCHEZ GONZALEZ |x|RUTA 7 L |X|LUNES |x|x|X|X|X|DOMICILIO |4400|8500|x|x|X|2021-9-6|2021-9-20|X|x|X|x|x|SAN FERNANDO |X|1|x|12900|x|x|x|X|X|X|x|X|CARDENAS |X|x|x|x|x</v>
      </c>
    </row>
    <row r="290" spans="1:82" x14ac:dyDescent="0.25">
      <c r="A290" t="s">
        <v>11592</v>
      </c>
      <c r="B290" t="s">
        <v>11593</v>
      </c>
      <c r="C290">
        <v>3</v>
      </c>
      <c r="D290" t="s">
        <v>463</v>
      </c>
      <c r="E290" t="s">
        <v>396</v>
      </c>
      <c r="F290" t="s">
        <v>330</v>
      </c>
      <c r="G290" t="s">
        <v>330</v>
      </c>
      <c r="H290" t="s">
        <v>15984</v>
      </c>
      <c r="I290">
        <v>12900</v>
      </c>
      <c r="J290" t="s">
        <v>4</v>
      </c>
      <c r="K290" t="s">
        <v>4</v>
      </c>
      <c r="L290">
        <v>100</v>
      </c>
      <c r="M290">
        <v>0</v>
      </c>
      <c r="N290" t="s">
        <v>12</v>
      </c>
      <c r="O290" t="s">
        <v>4</v>
      </c>
      <c r="P290" t="s">
        <v>12</v>
      </c>
      <c r="Q290" t="s">
        <v>4</v>
      </c>
      <c r="R290" t="s">
        <v>4</v>
      </c>
      <c r="S290" t="s">
        <v>4</v>
      </c>
      <c r="T290" t="s">
        <v>4</v>
      </c>
      <c r="U290" t="s">
        <v>4</v>
      </c>
      <c r="V290" t="s">
        <v>4</v>
      </c>
      <c r="W290" t="s">
        <v>4</v>
      </c>
      <c r="X290" t="s">
        <v>4</v>
      </c>
      <c r="Y290" t="s">
        <v>12</v>
      </c>
      <c r="Z290" t="s">
        <v>4</v>
      </c>
      <c r="AA290" t="s">
        <v>12</v>
      </c>
      <c r="AB290" t="s">
        <v>11526</v>
      </c>
      <c r="AC290" t="s">
        <v>4884</v>
      </c>
      <c r="AD290" t="s">
        <v>11594</v>
      </c>
      <c r="AE290" t="s">
        <v>479</v>
      </c>
      <c r="AF290" t="s">
        <v>4</v>
      </c>
      <c r="AG290" t="s">
        <v>4</v>
      </c>
      <c r="AH290" t="s">
        <v>11595</v>
      </c>
      <c r="AI290" t="s">
        <v>11596</v>
      </c>
      <c r="AJ290" t="s">
        <v>4</v>
      </c>
      <c r="AK290">
        <v>9171185602</v>
      </c>
      <c r="AL290" t="s">
        <v>11597</v>
      </c>
      <c r="AM290" t="s">
        <v>11598</v>
      </c>
      <c r="AN290" t="s">
        <v>12</v>
      </c>
      <c r="AO290" t="s">
        <v>11516</v>
      </c>
      <c r="AP290" t="s">
        <v>4</v>
      </c>
      <c r="AQ290" t="s">
        <v>10092</v>
      </c>
      <c r="AR290" t="s">
        <v>12</v>
      </c>
      <c r="AS290" t="s">
        <v>12</v>
      </c>
      <c r="AT290" t="s">
        <v>4</v>
      </c>
      <c r="AU290" t="s">
        <v>4</v>
      </c>
      <c r="AV290" t="s">
        <v>4</v>
      </c>
      <c r="AW290" t="s">
        <v>332</v>
      </c>
      <c r="AX290">
        <v>7900</v>
      </c>
      <c r="AY290">
        <v>5000</v>
      </c>
      <c r="AZ290" t="s">
        <v>12</v>
      </c>
      <c r="BA290" t="s">
        <v>12</v>
      </c>
      <c r="BB290" t="s">
        <v>4</v>
      </c>
      <c r="BC290" t="s">
        <v>1219</v>
      </c>
      <c r="BD290" t="s">
        <v>1225</v>
      </c>
      <c r="BE290" t="s">
        <v>4</v>
      </c>
      <c r="BF290" t="s">
        <v>12</v>
      </c>
      <c r="BG290" t="s">
        <v>4</v>
      </c>
      <c r="BH290" t="s">
        <v>12</v>
      </c>
      <c r="BI290" t="s">
        <v>12</v>
      </c>
      <c r="BJ290" t="s">
        <v>11599</v>
      </c>
      <c r="BK290" t="s">
        <v>4</v>
      </c>
      <c r="BL290">
        <v>1</v>
      </c>
      <c r="BM290" t="s">
        <v>12</v>
      </c>
      <c r="BN290">
        <v>12900</v>
      </c>
      <c r="BO290" t="s">
        <v>12</v>
      </c>
      <c r="BP290" t="s">
        <v>12</v>
      </c>
      <c r="BQ290" t="s">
        <v>12</v>
      </c>
      <c r="BR290" t="s">
        <v>4</v>
      </c>
      <c r="BS290" t="s">
        <v>4</v>
      </c>
      <c r="BT290" t="s">
        <v>4</v>
      </c>
      <c r="BU290" t="s">
        <v>12</v>
      </c>
      <c r="BV290" t="s">
        <v>4</v>
      </c>
      <c r="BW290" t="s">
        <v>330</v>
      </c>
      <c r="BX290" t="s">
        <v>4</v>
      </c>
      <c r="BY290" t="s">
        <v>12</v>
      </c>
      <c r="BZ290" t="s">
        <v>12</v>
      </c>
      <c r="CA290" t="s">
        <v>12</v>
      </c>
      <c r="CB290" t="s">
        <v>12</v>
      </c>
      <c r="CC290" t="s">
        <v>12</v>
      </c>
      <c r="CD290" t="str" cm="1">
        <f t="array" aca="1" ref="CD290" ca="1">eConcatenar(A290:CB290,"|")</f>
        <v>O3zmj7jh0CJWy2eL|CAR2019-3762|3|ECONOLINE |TABASCO |CARDENAS |CARDENAS |0-0-00|12900|X|X|100|0|x|X|x|X|X|X|X|X|X|X|X|x|X|x|ARENAS |DE LA CRUZ |ANANIAS |UNION LIBRE |X|X|CALLE 6 ZONA VERDE SIN NUMERO |C-26 |X|9171185602|ESTHER DE LA CRUZ GOMEZ |BENEFICIARIO 2: ANGEL GUSTAVO ARENAS D ELA CRUZ |x|RUTA 7 L |X|LUNES |x|x|X|X|X|DOMICILIO |7900|5000|x|x|X|2021-9-6|2021-9-13|X|x|X|x|x|C-26|X|1|x|12900|x|x|x|X|X|X|x|X|CARDENAS |X|x|x|x|x</v>
      </c>
    </row>
    <row r="291" spans="1:82" x14ac:dyDescent="0.25">
      <c r="A291" t="s">
        <v>11600</v>
      </c>
      <c r="B291" t="s">
        <v>11601</v>
      </c>
      <c r="C291">
        <v>3</v>
      </c>
      <c r="D291" t="s">
        <v>463</v>
      </c>
      <c r="E291" t="s">
        <v>396</v>
      </c>
      <c r="F291" t="s">
        <v>11553</v>
      </c>
      <c r="G291" t="s">
        <v>11553</v>
      </c>
      <c r="H291" t="s">
        <v>15984</v>
      </c>
      <c r="I291">
        <v>12900</v>
      </c>
      <c r="J291" t="s">
        <v>4</v>
      </c>
      <c r="K291" t="s">
        <v>4</v>
      </c>
      <c r="L291">
        <v>400</v>
      </c>
      <c r="M291">
        <v>2</v>
      </c>
      <c r="N291" t="s">
        <v>12</v>
      </c>
      <c r="O291" t="s">
        <v>4</v>
      </c>
      <c r="P291" t="s">
        <v>12</v>
      </c>
      <c r="Q291" t="s">
        <v>4</v>
      </c>
      <c r="R291" t="s">
        <v>4</v>
      </c>
      <c r="S291" t="s">
        <v>4</v>
      </c>
      <c r="T291" t="s">
        <v>4</v>
      </c>
      <c r="U291" t="s">
        <v>4</v>
      </c>
      <c r="V291" t="s">
        <v>4</v>
      </c>
      <c r="W291" t="s">
        <v>4</v>
      </c>
      <c r="X291" t="s">
        <v>4</v>
      </c>
      <c r="Y291" t="s">
        <v>12</v>
      </c>
      <c r="Z291" t="s">
        <v>4</v>
      </c>
      <c r="AA291" t="s">
        <v>12</v>
      </c>
      <c r="AB291" t="s">
        <v>4979</v>
      </c>
      <c r="AC291" t="s">
        <v>797</v>
      </c>
      <c r="AD291" t="s">
        <v>4939</v>
      </c>
      <c r="AE291" t="s">
        <v>479</v>
      </c>
      <c r="AF291" t="s">
        <v>4</v>
      </c>
      <c r="AG291" t="s">
        <v>4</v>
      </c>
      <c r="AH291" t="s">
        <v>11602</v>
      </c>
      <c r="AI291" t="s">
        <v>11596</v>
      </c>
      <c r="AJ291" t="s">
        <v>4</v>
      </c>
      <c r="AK291">
        <v>9171294831</v>
      </c>
      <c r="AL291" t="s">
        <v>11603</v>
      </c>
      <c r="AM291" t="s">
        <v>11604</v>
      </c>
      <c r="AN291" t="s">
        <v>12</v>
      </c>
      <c r="AO291" t="s">
        <v>11516</v>
      </c>
      <c r="AP291" t="s">
        <v>4</v>
      </c>
      <c r="AQ291" t="s">
        <v>10092</v>
      </c>
      <c r="AR291" t="s">
        <v>12</v>
      </c>
      <c r="AS291" t="s">
        <v>12</v>
      </c>
      <c r="AT291" t="s">
        <v>4</v>
      </c>
      <c r="AU291" t="s">
        <v>4</v>
      </c>
      <c r="AV291" t="s">
        <v>4</v>
      </c>
      <c r="AW291" t="s">
        <v>332</v>
      </c>
      <c r="AX291">
        <v>8000</v>
      </c>
      <c r="AY291">
        <v>4900</v>
      </c>
      <c r="AZ291" t="s">
        <v>12</v>
      </c>
      <c r="BA291" t="s">
        <v>12</v>
      </c>
      <c r="BB291" t="s">
        <v>4</v>
      </c>
      <c r="BC291" t="s">
        <v>1219</v>
      </c>
      <c r="BD291" t="s">
        <v>10372</v>
      </c>
      <c r="BE291" t="s">
        <v>4</v>
      </c>
      <c r="BF291" t="s">
        <v>12</v>
      </c>
      <c r="BG291" t="s">
        <v>4</v>
      </c>
      <c r="BH291" t="s">
        <v>12</v>
      </c>
      <c r="BI291" t="s">
        <v>12</v>
      </c>
      <c r="BJ291" t="s">
        <v>11599</v>
      </c>
      <c r="BK291" t="s">
        <v>4</v>
      </c>
      <c r="BL291">
        <v>1</v>
      </c>
      <c r="BM291" t="s">
        <v>12</v>
      </c>
      <c r="BN291">
        <v>12900</v>
      </c>
      <c r="BO291" t="s">
        <v>12</v>
      </c>
      <c r="BP291" t="s">
        <v>12</v>
      </c>
      <c r="BQ291" t="s">
        <v>12</v>
      </c>
      <c r="BR291" t="s">
        <v>4</v>
      </c>
      <c r="BS291" t="s">
        <v>4</v>
      </c>
      <c r="BT291" t="s">
        <v>4</v>
      </c>
      <c r="BU291" t="s">
        <v>12</v>
      </c>
      <c r="BV291" t="s">
        <v>4</v>
      </c>
      <c r="BW291" t="s">
        <v>330</v>
      </c>
      <c r="BX291" t="s">
        <v>4</v>
      </c>
      <c r="BY291" t="s">
        <v>12</v>
      </c>
      <c r="BZ291" t="s">
        <v>12</v>
      </c>
      <c r="CA291" t="s">
        <v>12</v>
      </c>
      <c r="CB291" t="s">
        <v>12</v>
      </c>
      <c r="CC291" t="s">
        <v>12</v>
      </c>
      <c r="CD291" t="str" cm="1">
        <f t="array" aca="1" ref="CD291" ca="1">eConcatenar(A291:CB291,"|")</f>
        <v>erisYbqShqX2GkwY|CAR2019-3703|3|ECONOLINE |TABASCO |HUIMANGUILLO |HUIMANGUILLO |0-0-00|12900|X|X|400|2|x|X|x|X|X|X|X|X|X|X|X|x|X|x|RODRIGUEZ |GONZALEZ |LAZARO |UNION LIBRE |X|X|CALLE 8 NUMERO 216|C-26 |X|9171294831|ALFREDA PALMA MADRIGAL |BENEFICIARIO 2: FRANCISCO RODRIGUEZ DE LA CRUZ |x|RUTA 7 L |X|LUNES |x|x|X|X|X|DOMICILIO |8000|4900|x|x|X|2021-9-6|2021-10-04|X|x|X|x|x|C-26|X|1|x|12900|x|x|x|X|X|X|x|X|CARDENAS |X|x|x|x|x</v>
      </c>
    </row>
    <row r="292" spans="1:82" x14ac:dyDescent="0.25">
      <c r="A292" t="s">
        <v>11605</v>
      </c>
      <c r="B292" t="s">
        <v>11606</v>
      </c>
      <c r="C292">
        <v>3</v>
      </c>
      <c r="D292" t="s">
        <v>463</v>
      </c>
      <c r="E292" t="s">
        <v>396</v>
      </c>
      <c r="F292" t="s">
        <v>11553</v>
      </c>
      <c r="G292" t="s">
        <v>11553</v>
      </c>
      <c r="H292" t="s">
        <v>15984</v>
      </c>
      <c r="I292">
        <v>12900</v>
      </c>
      <c r="J292" t="s">
        <v>4</v>
      </c>
      <c r="K292" t="s">
        <v>4</v>
      </c>
      <c r="L292">
        <v>100</v>
      </c>
      <c r="M292">
        <v>0</v>
      </c>
      <c r="N292" t="s">
        <v>12</v>
      </c>
      <c r="O292" t="s">
        <v>4</v>
      </c>
      <c r="P292" t="s">
        <v>12</v>
      </c>
      <c r="Q292" t="s">
        <v>4</v>
      </c>
      <c r="R292" t="s">
        <v>4</v>
      </c>
      <c r="S292" t="s">
        <v>4</v>
      </c>
      <c r="T292" t="s">
        <v>4</v>
      </c>
      <c r="U292" t="s">
        <v>4</v>
      </c>
      <c r="V292" t="s">
        <v>4</v>
      </c>
      <c r="W292" t="s">
        <v>4</v>
      </c>
      <c r="X292" t="s">
        <v>4</v>
      </c>
      <c r="Y292" t="s">
        <v>12</v>
      </c>
      <c r="Z292" t="s">
        <v>4</v>
      </c>
      <c r="AA292" t="s">
        <v>12</v>
      </c>
      <c r="AB292" t="s">
        <v>4891</v>
      </c>
      <c r="AC292" t="s">
        <v>4884</v>
      </c>
      <c r="AD292" t="s">
        <v>11607</v>
      </c>
      <c r="AE292" t="s">
        <v>479</v>
      </c>
      <c r="AF292" t="s">
        <v>4</v>
      </c>
      <c r="AG292" t="s">
        <v>4</v>
      </c>
      <c r="AH292" t="s">
        <v>11608</v>
      </c>
      <c r="AI292" t="s">
        <v>11596</v>
      </c>
      <c r="AJ292" t="s">
        <v>4</v>
      </c>
      <c r="AK292">
        <v>9171187743</v>
      </c>
      <c r="AL292" t="s">
        <v>11609</v>
      </c>
      <c r="AM292" t="s">
        <v>11610</v>
      </c>
      <c r="AN292" t="s">
        <v>12</v>
      </c>
      <c r="AO292" t="s">
        <v>11516</v>
      </c>
      <c r="AP292" t="s">
        <v>4</v>
      </c>
      <c r="AQ292" t="s">
        <v>10092</v>
      </c>
      <c r="AR292" t="s">
        <v>12</v>
      </c>
      <c r="AS292" t="s">
        <v>12</v>
      </c>
      <c r="AT292" t="s">
        <v>4</v>
      </c>
      <c r="AU292" t="s">
        <v>4</v>
      </c>
      <c r="AV292" t="s">
        <v>4</v>
      </c>
      <c r="AW292" t="s">
        <v>332</v>
      </c>
      <c r="AX292">
        <v>8800</v>
      </c>
      <c r="AY292">
        <v>4100</v>
      </c>
      <c r="AZ292" t="s">
        <v>12</v>
      </c>
      <c r="BA292" t="s">
        <v>12</v>
      </c>
      <c r="BB292" t="s">
        <v>4</v>
      </c>
      <c r="BC292" t="s">
        <v>1219</v>
      </c>
      <c r="BD292" t="s">
        <v>1225</v>
      </c>
      <c r="BE292" t="s">
        <v>4</v>
      </c>
      <c r="BF292" t="s">
        <v>12</v>
      </c>
      <c r="BG292" t="s">
        <v>4</v>
      </c>
      <c r="BH292" t="s">
        <v>12</v>
      </c>
      <c r="BI292" t="s">
        <v>12</v>
      </c>
      <c r="BJ292" t="s">
        <v>11599</v>
      </c>
      <c r="BK292" t="s">
        <v>4</v>
      </c>
      <c r="BL292">
        <v>1</v>
      </c>
      <c r="BM292" t="s">
        <v>12</v>
      </c>
      <c r="BN292">
        <v>12900</v>
      </c>
      <c r="BO292" t="s">
        <v>12</v>
      </c>
      <c r="BP292" t="s">
        <v>12</v>
      </c>
      <c r="BQ292" t="s">
        <v>12</v>
      </c>
      <c r="BR292" t="s">
        <v>4</v>
      </c>
      <c r="BS292" t="s">
        <v>4</v>
      </c>
      <c r="BT292" t="s">
        <v>4</v>
      </c>
      <c r="BU292" t="s">
        <v>12</v>
      </c>
      <c r="BV292" t="s">
        <v>4</v>
      </c>
      <c r="BW292" t="s">
        <v>330</v>
      </c>
      <c r="BX292" t="s">
        <v>4</v>
      </c>
      <c r="BY292" t="s">
        <v>12</v>
      </c>
      <c r="BZ292" t="s">
        <v>12</v>
      </c>
      <c r="CA292" t="s">
        <v>12</v>
      </c>
      <c r="CB292" t="s">
        <v>12</v>
      </c>
      <c r="CC292" t="s">
        <v>12</v>
      </c>
      <c r="CD292" t="str" cm="1">
        <f t="array" aca="1" ref="CD292" ca="1">eConcatenar(A292:CB292,"|")</f>
        <v>zP5T4Pb2aBaGGV1s|CAR 2019-3586|3|ECONOLINE |TABASCO |HUIMANGUILLO |HUIMANGUILLO |0-0-00|12900|X|X|100|0|x|X|x|X|X|X|X|X|X|X|X|x|X|x|CARAVEO |DE LA CRUZ |MINELIA |UNION LIBRE |X|X|CALLE 6 NUMERO 149|C-26 |X|9171187743|ZURY SADAY CARAVEO SANTIS |BENEFICIARIO 2: LEONARDO CARAVEO DE LA CRUZ |x|RUTA 7 L |X|LUNES |x|x|X|X|X|DOMICILIO |8800|4100|x|x|X|2021-9-6|2021-9-13|X|x|X|x|x|C-26|X|1|x|12900|x|x|x|X|X|X|x|X|CARDENAS |X|x|x|x|x</v>
      </c>
    </row>
    <row r="293" spans="1:82" x14ac:dyDescent="0.25">
      <c r="A293" t="s">
        <v>11611</v>
      </c>
      <c r="B293" t="s">
        <v>11612</v>
      </c>
      <c r="C293">
        <v>3</v>
      </c>
      <c r="D293" t="s">
        <v>4988</v>
      </c>
      <c r="E293" t="s">
        <v>396</v>
      </c>
      <c r="F293" t="s">
        <v>11553</v>
      </c>
      <c r="G293" t="s">
        <v>11553</v>
      </c>
      <c r="H293" t="s">
        <v>15984</v>
      </c>
      <c r="I293">
        <v>12900</v>
      </c>
      <c r="J293" t="s">
        <v>4</v>
      </c>
      <c r="K293" t="s">
        <v>4</v>
      </c>
      <c r="L293">
        <v>200</v>
      </c>
      <c r="M293">
        <v>1</v>
      </c>
      <c r="N293" t="s">
        <v>12</v>
      </c>
      <c r="O293" t="s">
        <v>4</v>
      </c>
      <c r="P293" t="s">
        <v>12</v>
      </c>
      <c r="Q293" t="s">
        <v>4</v>
      </c>
      <c r="R293" t="s">
        <v>4</v>
      </c>
      <c r="S293" t="s">
        <v>4</v>
      </c>
      <c r="T293" t="s">
        <v>4</v>
      </c>
      <c r="U293" t="s">
        <v>4</v>
      </c>
      <c r="V293" t="s">
        <v>4</v>
      </c>
      <c r="W293" t="s">
        <v>4</v>
      </c>
      <c r="X293" t="s">
        <v>4</v>
      </c>
      <c r="Y293" t="s">
        <v>12</v>
      </c>
      <c r="Z293" t="s">
        <v>4</v>
      </c>
      <c r="AA293" t="s">
        <v>12</v>
      </c>
      <c r="AB293" t="s">
        <v>11613</v>
      </c>
      <c r="AC293" t="s">
        <v>5239</v>
      </c>
      <c r="AD293" t="s">
        <v>11154</v>
      </c>
      <c r="AE293" t="s">
        <v>474</v>
      </c>
      <c r="AF293" t="s">
        <v>4</v>
      </c>
      <c r="AG293" t="s">
        <v>4</v>
      </c>
      <c r="AH293" t="s">
        <v>11614</v>
      </c>
      <c r="AI293" t="s">
        <v>11615</v>
      </c>
      <c r="AJ293" t="s">
        <v>4</v>
      </c>
      <c r="AK293">
        <v>9371695652</v>
      </c>
      <c r="AL293" t="s">
        <v>11616</v>
      </c>
      <c r="AM293" t="s">
        <v>11617</v>
      </c>
      <c r="AN293" t="s">
        <v>12</v>
      </c>
      <c r="AO293" t="s">
        <v>11516</v>
      </c>
      <c r="AP293" t="s">
        <v>4</v>
      </c>
      <c r="AQ293" t="s">
        <v>10092</v>
      </c>
      <c r="AR293" t="s">
        <v>12</v>
      </c>
      <c r="AS293" t="s">
        <v>12</v>
      </c>
      <c r="AT293" t="s">
        <v>4</v>
      </c>
      <c r="AU293" t="s">
        <v>4</v>
      </c>
      <c r="AV293" t="s">
        <v>4</v>
      </c>
      <c r="AW293" t="s">
        <v>332</v>
      </c>
      <c r="AX293">
        <v>4400</v>
      </c>
      <c r="AY293">
        <v>8500</v>
      </c>
      <c r="AZ293" t="s">
        <v>12</v>
      </c>
      <c r="BA293" t="s">
        <v>12</v>
      </c>
      <c r="BB293" t="s">
        <v>4</v>
      </c>
      <c r="BC293" t="s">
        <v>1219</v>
      </c>
      <c r="BD293" t="s">
        <v>1232</v>
      </c>
      <c r="BE293" t="s">
        <v>4</v>
      </c>
      <c r="BF293" t="s">
        <v>12</v>
      </c>
      <c r="BG293" t="s">
        <v>4</v>
      </c>
      <c r="BH293" t="s">
        <v>12</v>
      </c>
      <c r="BI293" t="s">
        <v>12</v>
      </c>
      <c r="BJ293" t="s">
        <v>11615</v>
      </c>
      <c r="BK293" t="s">
        <v>4</v>
      </c>
      <c r="BL293">
        <v>1</v>
      </c>
      <c r="BM293" t="s">
        <v>12</v>
      </c>
      <c r="BN293">
        <v>12900</v>
      </c>
      <c r="BO293" t="s">
        <v>12</v>
      </c>
      <c r="BP293" t="s">
        <v>12</v>
      </c>
      <c r="BQ293" t="s">
        <v>12</v>
      </c>
      <c r="BR293" t="s">
        <v>4</v>
      </c>
      <c r="BS293" t="s">
        <v>4</v>
      </c>
      <c r="BT293" t="s">
        <v>4</v>
      </c>
      <c r="BU293" t="s">
        <v>12</v>
      </c>
      <c r="BV293" t="s">
        <v>4</v>
      </c>
      <c r="BW293" t="s">
        <v>330</v>
      </c>
      <c r="BX293" t="s">
        <v>4</v>
      </c>
      <c r="BY293" t="s">
        <v>12</v>
      </c>
      <c r="BZ293" t="s">
        <v>12</v>
      </c>
      <c r="CA293" t="s">
        <v>12</v>
      </c>
      <c r="CB293" t="s">
        <v>12</v>
      </c>
      <c r="CC293" t="s">
        <v>12</v>
      </c>
      <c r="CD293" t="str" cm="1">
        <f t="array" aca="1" ref="CD293" ca="1">eConcatenar(A293:CB293,"|")</f>
        <v>GUGLWNaawY2o1wKa|CAR 2020-4251|3|IMPERIAL DE LUJO |TABASCO |HUIMANGUILLO |HUIMANGUILLO |0-0-00|12900|X|X|200|1|x|X|x|X|X|X|X|X|X|X|X|x|X|x|YZQUIERDO |PULIDO |HILDA |CASADA |X|X|CARRETERA CARDENAS - COATZACOALCOS |PICO DE ORO |X|9371695652|CONCEPCION RAMIREZ IZQUIERDO |BENEFICIARIO 2: YURIDIANA RAMIREZ IZQUIERDO|x|RUTA 7 L |X|LUNES |x|x|X|X|X|DOMICILIO |4400|8500|x|x|X|2021-9-6|2021-9-20|X|x|X|x|x|PICO DE ORO |X|1|x|12900|x|x|x|X|X|X|x|X|CARDENAS |X|x|x|x|x</v>
      </c>
    </row>
    <row r="294" spans="1:82" x14ac:dyDescent="0.25">
      <c r="A294" t="s">
        <v>11618</v>
      </c>
      <c r="B294" t="s">
        <v>11619</v>
      </c>
      <c r="C294">
        <v>3</v>
      </c>
      <c r="D294" t="s">
        <v>413</v>
      </c>
      <c r="E294" t="s">
        <v>396</v>
      </c>
      <c r="F294" t="s">
        <v>11553</v>
      </c>
      <c r="G294" t="s">
        <v>11553</v>
      </c>
      <c r="H294" t="s">
        <v>15984</v>
      </c>
      <c r="I294">
        <v>14800</v>
      </c>
      <c r="J294" t="s">
        <v>4</v>
      </c>
      <c r="K294" t="s">
        <v>4</v>
      </c>
      <c r="L294">
        <v>400</v>
      </c>
      <c r="M294">
        <v>2</v>
      </c>
      <c r="N294" t="s">
        <v>12</v>
      </c>
      <c r="O294" t="s">
        <v>4</v>
      </c>
      <c r="P294" t="s">
        <v>12</v>
      </c>
      <c r="Q294" t="s">
        <v>4</v>
      </c>
      <c r="R294" t="s">
        <v>4</v>
      </c>
      <c r="S294" t="s">
        <v>4</v>
      </c>
      <c r="T294" t="s">
        <v>4</v>
      </c>
      <c r="U294" t="s">
        <v>4</v>
      </c>
      <c r="V294" t="s">
        <v>4</v>
      </c>
      <c r="W294" t="s">
        <v>4</v>
      </c>
      <c r="X294" t="s">
        <v>4</v>
      </c>
      <c r="Y294" t="s">
        <v>12</v>
      </c>
      <c r="Z294" t="s">
        <v>4</v>
      </c>
      <c r="AA294" t="s">
        <v>12</v>
      </c>
      <c r="AB294" t="s">
        <v>797</v>
      </c>
      <c r="AC294" t="s">
        <v>787</v>
      </c>
      <c r="AD294" t="s">
        <v>11620</v>
      </c>
      <c r="AE294" t="s">
        <v>214</v>
      </c>
      <c r="AF294" t="s">
        <v>4</v>
      </c>
      <c r="AG294" t="s">
        <v>4</v>
      </c>
      <c r="AH294" t="s">
        <v>11621</v>
      </c>
      <c r="AI294" t="s">
        <v>11622</v>
      </c>
      <c r="AJ294" t="s">
        <v>4</v>
      </c>
      <c r="AK294">
        <v>9171097510</v>
      </c>
      <c r="AL294" t="s">
        <v>11623</v>
      </c>
      <c r="AM294" t="s">
        <v>11624</v>
      </c>
      <c r="AN294" t="s">
        <v>12</v>
      </c>
      <c r="AO294" t="s">
        <v>11516</v>
      </c>
      <c r="AP294" t="s">
        <v>4</v>
      </c>
      <c r="AQ294" t="s">
        <v>10092</v>
      </c>
      <c r="AR294" t="s">
        <v>12</v>
      </c>
      <c r="AS294" t="s">
        <v>12</v>
      </c>
      <c r="AT294" t="s">
        <v>4</v>
      </c>
      <c r="AU294" t="s">
        <v>4</v>
      </c>
      <c r="AV294" t="s">
        <v>4</v>
      </c>
      <c r="AW294" t="s">
        <v>332</v>
      </c>
      <c r="AX294">
        <v>2200</v>
      </c>
      <c r="AY294">
        <v>12600</v>
      </c>
      <c r="AZ294" t="s">
        <v>12</v>
      </c>
      <c r="BA294" t="s">
        <v>12</v>
      </c>
      <c r="BB294" t="s">
        <v>4</v>
      </c>
      <c r="BC294" t="s">
        <v>1219</v>
      </c>
      <c r="BD294" t="s">
        <v>10372</v>
      </c>
      <c r="BE294" t="s">
        <v>4</v>
      </c>
      <c r="BF294" t="s">
        <v>12</v>
      </c>
      <c r="BG294" t="s">
        <v>4</v>
      </c>
      <c r="BH294" t="s">
        <v>12</v>
      </c>
      <c r="BI294" t="s">
        <v>12</v>
      </c>
      <c r="BJ294" t="s">
        <v>11622</v>
      </c>
      <c r="BK294" t="s">
        <v>4</v>
      </c>
      <c r="BL294">
        <v>1</v>
      </c>
      <c r="BM294" t="s">
        <v>12</v>
      </c>
      <c r="BN294">
        <v>14800</v>
      </c>
      <c r="BO294" t="s">
        <v>12</v>
      </c>
      <c r="BP294" t="s">
        <v>12</v>
      </c>
      <c r="BQ294" t="s">
        <v>12</v>
      </c>
      <c r="BR294" t="s">
        <v>4</v>
      </c>
      <c r="BS294" t="s">
        <v>4</v>
      </c>
      <c r="BT294" t="s">
        <v>4</v>
      </c>
      <c r="BU294" t="s">
        <v>12</v>
      </c>
      <c r="BV294" t="s">
        <v>4</v>
      </c>
      <c r="BW294" t="s">
        <v>330</v>
      </c>
      <c r="BX294" t="s">
        <v>4</v>
      </c>
      <c r="BY294" t="s">
        <v>12</v>
      </c>
      <c r="BZ294" t="s">
        <v>12</v>
      </c>
      <c r="CA294" t="s">
        <v>12</v>
      </c>
      <c r="CB294" t="s">
        <v>12</v>
      </c>
      <c r="CC294" t="s">
        <v>12</v>
      </c>
      <c r="CD294" t="str" cm="1">
        <f t="array" aca="1" ref="CD294" ca="1">eConcatenar(A294:CB294,"|")</f>
        <v>oZf4aH42F18QusRY|CAR 2021-1094|3|MEMORIAL |TABASCO |HUIMANGUILLO |HUIMANGUILLO |0-0-00|14800|X|X|400|2|x|X|x|X|X|X|X|X|X|X|X|x|X|x|GONZALEZ |SANCHEZ |AQUILINO |CASADO |X|X|CALLE 2 NUMERO 73|C-25 ISIDRO CORTEZ RUEDA |X|9171097510|RAFAEL GONZALEZ GONZALEZ |BENEFICIARIO 2: AQUILINO GONZALEZ GONZALEZ |x|RUTA 7 L |X|LUNES |x|x|X|X|X|DOMICILIO |2200|12600|x|x|X|2021-9-6|2021-10-04|X|x|X|x|x|C-25 ISIDRO CORTEZ RUEDA |X|1|x|14800|x|x|x|X|X|X|x|X|CARDENAS |X|x|x|x|x</v>
      </c>
    </row>
    <row r="295" spans="1:82" x14ac:dyDescent="0.25">
      <c r="A295" t="s">
        <v>11625</v>
      </c>
      <c r="B295" t="s">
        <v>11626</v>
      </c>
      <c r="C295">
        <v>3</v>
      </c>
      <c r="D295" t="s">
        <v>4988</v>
      </c>
      <c r="E295" t="s">
        <v>396</v>
      </c>
      <c r="F295" t="s">
        <v>330</v>
      </c>
      <c r="G295" t="s">
        <v>330</v>
      </c>
      <c r="H295" t="s">
        <v>15984</v>
      </c>
      <c r="I295">
        <v>12900</v>
      </c>
      <c r="J295" t="s">
        <v>4</v>
      </c>
      <c r="K295" t="s">
        <v>4</v>
      </c>
      <c r="L295">
        <v>400</v>
      </c>
      <c r="M295">
        <v>2</v>
      </c>
      <c r="N295" t="s">
        <v>12</v>
      </c>
      <c r="O295" t="s">
        <v>4</v>
      </c>
      <c r="P295" t="s">
        <v>12</v>
      </c>
      <c r="Q295" t="s">
        <v>4</v>
      </c>
      <c r="R295" t="s">
        <v>4</v>
      </c>
      <c r="S295" t="s">
        <v>4</v>
      </c>
      <c r="T295" t="s">
        <v>4</v>
      </c>
      <c r="U295" t="s">
        <v>4</v>
      </c>
      <c r="V295" t="s">
        <v>4</v>
      </c>
      <c r="W295" t="s">
        <v>4</v>
      </c>
      <c r="X295" t="s">
        <v>4</v>
      </c>
      <c r="Y295" t="s">
        <v>12</v>
      </c>
      <c r="Z295" t="s">
        <v>4</v>
      </c>
      <c r="AA295" t="s">
        <v>12</v>
      </c>
      <c r="AB295" t="s">
        <v>11532</v>
      </c>
      <c r="AC295" t="s">
        <v>70</v>
      </c>
      <c r="AD295" t="s">
        <v>11507</v>
      </c>
      <c r="AE295" t="s">
        <v>214</v>
      </c>
      <c r="AF295" t="s">
        <v>4</v>
      </c>
      <c r="AG295" t="s">
        <v>4</v>
      </c>
      <c r="AH295" t="s">
        <v>11627</v>
      </c>
      <c r="AI295" t="s">
        <v>1390</v>
      </c>
      <c r="AJ295" t="s">
        <v>4</v>
      </c>
      <c r="AK295">
        <v>9371718373</v>
      </c>
      <c r="AL295" t="s">
        <v>11628</v>
      </c>
      <c r="AM295" t="s">
        <v>11629</v>
      </c>
      <c r="AN295" t="s">
        <v>12</v>
      </c>
      <c r="AO295" t="s">
        <v>11516</v>
      </c>
      <c r="AP295" t="s">
        <v>4</v>
      </c>
      <c r="AQ295" t="s">
        <v>10092</v>
      </c>
      <c r="AR295" t="s">
        <v>12</v>
      </c>
      <c r="AS295" t="s">
        <v>12</v>
      </c>
      <c r="AT295" t="s">
        <v>4</v>
      </c>
      <c r="AU295" t="s">
        <v>4</v>
      </c>
      <c r="AV295" t="s">
        <v>4</v>
      </c>
      <c r="AW295" t="s">
        <v>332</v>
      </c>
      <c r="AX295">
        <v>4400</v>
      </c>
      <c r="AY295">
        <v>8300</v>
      </c>
      <c r="AZ295" t="s">
        <v>12</v>
      </c>
      <c r="BA295" t="s">
        <v>12</v>
      </c>
      <c r="BB295" t="s">
        <v>4</v>
      </c>
      <c r="BC295" t="s">
        <v>1219</v>
      </c>
      <c r="BD295" t="s">
        <v>10372</v>
      </c>
      <c r="BE295" t="s">
        <v>4</v>
      </c>
      <c r="BF295" t="s">
        <v>12</v>
      </c>
      <c r="BG295" t="s">
        <v>4</v>
      </c>
      <c r="BH295" t="s">
        <v>12</v>
      </c>
      <c r="BI295" t="s">
        <v>12</v>
      </c>
      <c r="BJ295" t="s">
        <v>1390</v>
      </c>
      <c r="BK295" t="s">
        <v>4</v>
      </c>
      <c r="BL295">
        <v>1</v>
      </c>
      <c r="BM295" t="s">
        <v>12</v>
      </c>
      <c r="BN295">
        <v>12900</v>
      </c>
      <c r="BO295" t="s">
        <v>12</v>
      </c>
      <c r="BP295" t="s">
        <v>12</v>
      </c>
      <c r="BQ295" t="s">
        <v>12</v>
      </c>
      <c r="BR295" t="s">
        <v>4</v>
      </c>
      <c r="BS295" t="s">
        <v>4</v>
      </c>
      <c r="BT295" t="s">
        <v>4</v>
      </c>
      <c r="BU295" t="s">
        <v>12</v>
      </c>
      <c r="BV295" t="s">
        <v>4</v>
      </c>
      <c r="BW295" t="s">
        <v>330</v>
      </c>
      <c r="BX295" t="s">
        <v>4</v>
      </c>
      <c r="BY295" t="s">
        <v>12</v>
      </c>
      <c r="BZ295" t="s">
        <v>12</v>
      </c>
      <c r="CA295" t="s">
        <v>12</v>
      </c>
      <c r="CB295" t="s">
        <v>12</v>
      </c>
      <c r="CC295" t="s">
        <v>12</v>
      </c>
      <c r="CD295" t="str" cm="1">
        <f t="array" aca="1" ref="CD295" ca="1">eConcatenar(A295:CB295,"|")</f>
        <v>hR5VbMCWN7KIP7u7|CAR2020-4248|3|IMPERIAL DE LUJO |TABASCO |CARDENAS |CARDENAS |0-0-00|12900|X|X|400|2|x|X|x|X|X|X|X|X|X|X|X|x|X|x|MAYO |MENDEZ |SAUL |CASADO |X|X|CARRETERA CARDENAS - COATZACOLACOS PARADA AL HORMIGUERO |ZAPOTAL QUINTA SECCION |X|9371718373|PERCIDA CHABLE TORRES |BENEFICIARIO 2: LEONOR DOMINGUEZ MAYO|x|RUTA 7 L |X|LUNES |x|x|X|X|X|DOMICILIO |4400|8300|x|x|X|2021-9-6|2021-10-04|X|x|X|x|x|ZAPOTAL QUINTA SECCION |X|1|x|12900|x|x|x|X|X|X|x|X|CARDENAS |X|x|x|x|x</v>
      </c>
    </row>
    <row r="296" spans="1:82" x14ac:dyDescent="0.25">
      <c r="A296" t="s">
        <v>11630</v>
      </c>
      <c r="B296" t="s">
        <v>11631</v>
      </c>
      <c r="C296">
        <v>3</v>
      </c>
      <c r="D296" t="s">
        <v>4988</v>
      </c>
      <c r="E296" t="s">
        <v>396</v>
      </c>
      <c r="F296" t="s">
        <v>11553</v>
      </c>
      <c r="G296" t="s">
        <v>11553</v>
      </c>
      <c r="H296" t="s">
        <v>15984</v>
      </c>
      <c r="I296">
        <v>12900</v>
      </c>
      <c r="J296" t="s">
        <v>4</v>
      </c>
      <c r="K296" t="s">
        <v>4</v>
      </c>
      <c r="L296">
        <v>200</v>
      </c>
      <c r="M296">
        <v>1</v>
      </c>
      <c r="N296" t="s">
        <v>12</v>
      </c>
      <c r="O296" t="s">
        <v>4</v>
      </c>
      <c r="P296" t="s">
        <v>12</v>
      </c>
      <c r="Q296" t="s">
        <v>4</v>
      </c>
      <c r="R296" t="s">
        <v>4</v>
      </c>
      <c r="S296" t="s">
        <v>4</v>
      </c>
      <c r="T296" t="s">
        <v>4</v>
      </c>
      <c r="U296" t="s">
        <v>4</v>
      </c>
      <c r="V296" t="s">
        <v>4</v>
      </c>
      <c r="W296" t="s">
        <v>4</v>
      </c>
      <c r="X296" t="s">
        <v>4</v>
      </c>
      <c r="Y296" t="s">
        <v>12</v>
      </c>
      <c r="Z296" t="s">
        <v>4</v>
      </c>
      <c r="AA296" t="s">
        <v>12</v>
      </c>
      <c r="AB296" t="s">
        <v>4939</v>
      </c>
      <c r="AC296" t="s">
        <v>464</v>
      </c>
      <c r="AD296" t="s">
        <v>11632</v>
      </c>
      <c r="AE296" t="s">
        <v>474</v>
      </c>
      <c r="AF296" t="s">
        <v>4</v>
      </c>
      <c r="AG296" t="s">
        <v>4</v>
      </c>
      <c r="AH296" t="s">
        <v>11633</v>
      </c>
      <c r="AI296" t="s">
        <v>1583</v>
      </c>
      <c r="AJ296" t="s">
        <v>4</v>
      </c>
      <c r="AK296">
        <v>9371433457</v>
      </c>
      <c r="AL296" t="s">
        <v>11634</v>
      </c>
      <c r="AM296" t="s">
        <v>11635</v>
      </c>
      <c r="AN296" t="s">
        <v>12</v>
      </c>
      <c r="AO296" t="s">
        <v>11516</v>
      </c>
      <c r="AP296" t="s">
        <v>4</v>
      </c>
      <c r="AQ296" t="s">
        <v>10092</v>
      </c>
      <c r="AR296" t="s">
        <v>12</v>
      </c>
      <c r="AS296" t="s">
        <v>12</v>
      </c>
      <c r="AT296" t="s">
        <v>4</v>
      </c>
      <c r="AU296" t="s">
        <v>4</v>
      </c>
      <c r="AV296" t="s">
        <v>4</v>
      </c>
      <c r="AW296" t="s">
        <v>332</v>
      </c>
      <c r="AX296">
        <v>3700</v>
      </c>
      <c r="AY296">
        <v>9200</v>
      </c>
      <c r="AZ296" t="s">
        <v>12</v>
      </c>
      <c r="BA296" t="s">
        <v>12</v>
      </c>
      <c r="BB296" t="s">
        <v>4</v>
      </c>
      <c r="BC296" t="s">
        <v>1219</v>
      </c>
      <c r="BD296" t="s">
        <v>1232</v>
      </c>
      <c r="BE296" t="s">
        <v>4</v>
      </c>
      <c r="BF296" t="s">
        <v>12</v>
      </c>
      <c r="BG296" t="s">
        <v>4</v>
      </c>
      <c r="BH296" t="s">
        <v>12</v>
      </c>
      <c r="BI296" t="s">
        <v>12</v>
      </c>
      <c r="BJ296" t="s">
        <v>1583</v>
      </c>
      <c r="BK296" t="s">
        <v>4</v>
      </c>
      <c r="BL296">
        <v>1</v>
      </c>
      <c r="BM296" t="s">
        <v>12</v>
      </c>
      <c r="BN296">
        <v>12900</v>
      </c>
      <c r="BO296" t="s">
        <v>12</v>
      </c>
      <c r="BP296" t="s">
        <v>12</v>
      </c>
      <c r="BQ296" t="s">
        <v>12</v>
      </c>
      <c r="BR296" t="s">
        <v>4</v>
      </c>
      <c r="BS296" t="s">
        <v>4</v>
      </c>
      <c r="BT296" t="s">
        <v>4</v>
      </c>
      <c r="BU296" t="s">
        <v>12</v>
      </c>
      <c r="BV296" t="s">
        <v>4</v>
      </c>
      <c r="BW296" t="s">
        <v>330</v>
      </c>
      <c r="BX296" t="s">
        <v>4</v>
      </c>
      <c r="BY296" t="s">
        <v>12</v>
      </c>
      <c r="BZ296" t="s">
        <v>12</v>
      </c>
      <c r="CA296" t="s">
        <v>12</v>
      </c>
      <c r="CB296" t="s">
        <v>12</v>
      </c>
      <c r="CC296" t="s">
        <v>12</v>
      </c>
      <c r="CD296" t="str" cm="1">
        <f t="array" aca="1" ref="CD296" ca="1">eConcatenar(A296:CB296,"|")</f>
        <v>1d6kWFH7KiK6aJYQ|CAR 2020-4849|3|IMPERIAL DE LUJO |TABASCO |HUIMANGUILLO |HUIMANGUILLO |0-0-00|12900|X|X|200|1|x|X|x|X|X|X|X|X|X|X|X|x|X|x|LAZARO |HERNANDEZ |MARIA GUADALUPE |CASADA |X|X|CARRETERA CARDENAS - COATZACOLACOS KILOMETRO 77|PALO MULATO ZAPOTAL |X|9371433457|GISELA SUZET LAZARO LAZARO |BENEFICIARIO 2: DANIELA LAZARO HERNANDEZ |x|RUTA 7 L |X|LUNES |x|x|X|X|X|DOMICILIO |3700|9200|x|x|X|2021-9-6|2021-9-20|X|x|X|x|x|PALO MULATO ZAPOTAL |X|1|x|12900|x|x|x|X|X|X|x|X|CARDENAS |X|x|x|x|x</v>
      </c>
    </row>
    <row r="297" spans="1:82" x14ac:dyDescent="0.25">
      <c r="A297" t="s">
        <v>11636</v>
      </c>
      <c r="B297" t="s">
        <v>11637</v>
      </c>
      <c r="C297">
        <v>3</v>
      </c>
      <c r="D297" t="s">
        <v>4958</v>
      </c>
      <c r="E297" t="s">
        <v>396</v>
      </c>
      <c r="F297" t="s">
        <v>11553</v>
      </c>
      <c r="G297" t="s">
        <v>11553</v>
      </c>
      <c r="H297" t="s">
        <v>15984</v>
      </c>
      <c r="I297">
        <v>19800</v>
      </c>
      <c r="J297" t="s">
        <v>4</v>
      </c>
      <c r="K297" t="s">
        <v>4</v>
      </c>
      <c r="L297">
        <v>400</v>
      </c>
      <c r="M297">
        <v>2</v>
      </c>
      <c r="N297" t="s">
        <v>12</v>
      </c>
      <c r="O297" t="s">
        <v>4</v>
      </c>
      <c r="P297" t="s">
        <v>12</v>
      </c>
      <c r="Q297" t="s">
        <v>4</v>
      </c>
      <c r="R297" t="s">
        <v>4</v>
      </c>
      <c r="S297" t="s">
        <v>4</v>
      </c>
      <c r="T297" t="s">
        <v>4</v>
      </c>
      <c r="U297" t="s">
        <v>4</v>
      </c>
      <c r="V297" t="s">
        <v>4</v>
      </c>
      <c r="W297" t="s">
        <v>4</v>
      </c>
      <c r="X297" t="s">
        <v>4</v>
      </c>
      <c r="Y297" t="s">
        <v>12</v>
      </c>
      <c r="Z297" t="s">
        <v>4</v>
      </c>
      <c r="AA297" t="s">
        <v>12</v>
      </c>
      <c r="AB297" t="s">
        <v>11638</v>
      </c>
      <c r="AC297" t="s">
        <v>4884</v>
      </c>
      <c r="AD297" t="s">
        <v>11639</v>
      </c>
      <c r="AE297" t="s">
        <v>214</v>
      </c>
      <c r="AF297" t="s">
        <v>4</v>
      </c>
      <c r="AG297" t="s">
        <v>4</v>
      </c>
      <c r="AH297" t="s">
        <v>11614</v>
      </c>
      <c r="AI297" t="s">
        <v>11640</v>
      </c>
      <c r="AJ297" t="s">
        <v>4</v>
      </c>
      <c r="AK297">
        <v>9932415367</v>
      </c>
      <c r="AL297" t="s">
        <v>11641</v>
      </c>
      <c r="AM297" t="s">
        <v>11642</v>
      </c>
      <c r="AN297" t="s">
        <v>12</v>
      </c>
      <c r="AO297" t="s">
        <v>11516</v>
      </c>
      <c r="AP297" t="s">
        <v>4</v>
      </c>
      <c r="AQ297" t="s">
        <v>10092</v>
      </c>
      <c r="AR297" t="s">
        <v>12</v>
      </c>
      <c r="AS297" t="s">
        <v>12</v>
      </c>
      <c r="AT297" t="s">
        <v>4</v>
      </c>
      <c r="AU297" t="s">
        <v>4</v>
      </c>
      <c r="AV297" t="s">
        <v>4</v>
      </c>
      <c r="AW297" t="s">
        <v>332</v>
      </c>
      <c r="AX297">
        <v>12900</v>
      </c>
      <c r="AY297">
        <v>6900</v>
      </c>
      <c r="AZ297" t="s">
        <v>12</v>
      </c>
      <c r="BA297" t="s">
        <v>12</v>
      </c>
      <c r="BB297" t="s">
        <v>4</v>
      </c>
      <c r="BC297" t="s">
        <v>1219</v>
      </c>
      <c r="BD297" t="s">
        <v>10372</v>
      </c>
      <c r="BE297" t="s">
        <v>4</v>
      </c>
      <c r="BF297" t="s">
        <v>12</v>
      </c>
      <c r="BG297" t="s">
        <v>4</v>
      </c>
      <c r="BH297" t="s">
        <v>12</v>
      </c>
      <c r="BI297" t="s">
        <v>12</v>
      </c>
      <c r="BJ297" t="s">
        <v>11643</v>
      </c>
      <c r="BK297" t="s">
        <v>4</v>
      </c>
      <c r="BL297">
        <v>1</v>
      </c>
      <c r="BM297" t="s">
        <v>12</v>
      </c>
      <c r="BN297">
        <v>19800</v>
      </c>
      <c r="BO297" t="s">
        <v>12</v>
      </c>
      <c r="BP297" t="s">
        <v>12</v>
      </c>
      <c r="BQ297" t="s">
        <v>12</v>
      </c>
      <c r="BR297" t="s">
        <v>4</v>
      </c>
      <c r="BS297" t="s">
        <v>4</v>
      </c>
      <c r="BT297" t="s">
        <v>4</v>
      </c>
      <c r="BU297" t="s">
        <v>12</v>
      </c>
      <c r="BV297" t="s">
        <v>4</v>
      </c>
      <c r="BW297" t="s">
        <v>330</v>
      </c>
      <c r="BX297" t="s">
        <v>4</v>
      </c>
      <c r="BY297" t="s">
        <v>12</v>
      </c>
      <c r="BZ297" t="s">
        <v>12</v>
      </c>
      <c r="CA297" t="s">
        <v>12</v>
      </c>
      <c r="CB297" t="s">
        <v>12</v>
      </c>
      <c r="CC297" t="s">
        <v>12</v>
      </c>
      <c r="CD297" t="str" cm="1">
        <f t="array" aca="1" ref="CD297" ca="1">eConcatenar(A297:CB297,"|")</f>
        <v>AyVwZOQpQ4xyVDbU|CAR2018-2926|3|ZAFIRO |TABASCO |HUIMANGUILLO |HUIMANGUILLO |0-0-00|19800|X|X|400|2|x|X|x|X|X|X|X|X|X|X|X|x|X|x|ZAVALA |DE LA CRUZ |JOSE PABLO |CASADO |X|X|CARRETERA CARDENAS - COATZACOALCOS |PEJELAGARTERO PRIMERA SECCION |X|9932415367|ADRIANA ZAVALA SEBASTIAN |BENEFICIARIO 2: ISIDRO ZAVALA CASTILLO |x|RUTA 7 L |X|LUNES |x|x|X|X|X|DOMICILIO |12900|6900|x|x|X|2021-9-6|2021-10-04|X|x|X|x|x|PEJELAGARTERO PRIMERA SECCION|X|1|x|19800|x|x|x|X|X|X|x|X|CARDENAS |X|x|x|x|x</v>
      </c>
    </row>
    <row r="298" spans="1:82" x14ac:dyDescent="0.25">
      <c r="A298" t="s">
        <v>11644</v>
      </c>
      <c r="B298" t="s">
        <v>11645</v>
      </c>
      <c r="C298">
        <v>3</v>
      </c>
      <c r="D298" t="s">
        <v>4958</v>
      </c>
      <c r="E298" t="s">
        <v>396</v>
      </c>
      <c r="F298" t="s">
        <v>11553</v>
      </c>
      <c r="G298" t="s">
        <v>11553</v>
      </c>
      <c r="H298" t="s">
        <v>15984</v>
      </c>
      <c r="I298">
        <v>19800</v>
      </c>
      <c r="J298" t="s">
        <v>4</v>
      </c>
      <c r="K298" t="s">
        <v>4</v>
      </c>
      <c r="L298">
        <v>400</v>
      </c>
      <c r="M298">
        <v>2</v>
      </c>
      <c r="N298" t="s">
        <v>12</v>
      </c>
      <c r="O298" t="s">
        <v>4</v>
      </c>
      <c r="P298" t="s">
        <v>12</v>
      </c>
      <c r="Q298" t="s">
        <v>4</v>
      </c>
      <c r="R298" t="s">
        <v>4</v>
      </c>
      <c r="S298" t="s">
        <v>4</v>
      </c>
      <c r="T298" t="s">
        <v>4</v>
      </c>
      <c r="U298" t="s">
        <v>4</v>
      </c>
      <c r="V298" t="s">
        <v>4</v>
      </c>
      <c r="W298" t="s">
        <v>4</v>
      </c>
      <c r="X298" t="s">
        <v>4</v>
      </c>
      <c r="Y298" t="s">
        <v>12</v>
      </c>
      <c r="Z298" t="s">
        <v>4</v>
      </c>
      <c r="AA298" t="s">
        <v>12</v>
      </c>
      <c r="AB298" t="s">
        <v>4970</v>
      </c>
      <c r="AC298" t="s">
        <v>350</v>
      </c>
      <c r="AD298" t="s">
        <v>11646</v>
      </c>
      <c r="AE298" t="s">
        <v>474</v>
      </c>
      <c r="AF298" t="s">
        <v>4</v>
      </c>
      <c r="AG298" t="s">
        <v>4</v>
      </c>
      <c r="AH298" t="s">
        <v>11614</v>
      </c>
      <c r="AI298" t="s">
        <v>1583</v>
      </c>
      <c r="AJ298" t="s">
        <v>4</v>
      </c>
      <c r="AK298">
        <v>9933181532</v>
      </c>
      <c r="AL298" t="s">
        <v>11647</v>
      </c>
      <c r="AM298" t="s">
        <v>11648</v>
      </c>
      <c r="AN298" t="s">
        <v>12</v>
      </c>
      <c r="AO298" t="s">
        <v>11516</v>
      </c>
      <c r="AP298" t="s">
        <v>4</v>
      </c>
      <c r="AQ298" t="s">
        <v>10092</v>
      </c>
      <c r="AR298" t="s">
        <v>12</v>
      </c>
      <c r="AS298" t="s">
        <v>12</v>
      </c>
      <c r="AT298" t="s">
        <v>4</v>
      </c>
      <c r="AU298" t="s">
        <v>4</v>
      </c>
      <c r="AV298" t="s">
        <v>4</v>
      </c>
      <c r="AW298" t="s">
        <v>332</v>
      </c>
      <c r="AX298">
        <v>3600</v>
      </c>
      <c r="AY298">
        <v>15800</v>
      </c>
      <c r="AZ298" t="s">
        <v>12</v>
      </c>
      <c r="BA298" t="s">
        <v>12</v>
      </c>
      <c r="BB298" t="s">
        <v>4</v>
      </c>
      <c r="BC298" t="s">
        <v>1219</v>
      </c>
      <c r="BD298" t="s">
        <v>10372</v>
      </c>
      <c r="BE298" t="s">
        <v>4</v>
      </c>
      <c r="BF298" t="s">
        <v>12</v>
      </c>
      <c r="BG298" t="s">
        <v>4</v>
      </c>
      <c r="BH298" t="s">
        <v>12</v>
      </c>
      <c r="BI298" t="s">
        <v>12</v>
      </c>
      <c r="BJ298" t="s">
        <v>1583</v>
      </c>
      <c r="BK298" t="s">
        <v>4</v>
      </c>
      <c r="BL298">
        <v>1</v>
      </c>
      <c r="BM298" t="s">
        <v>12</v>
      </c>
      <c r="BN298">
        <v>19800</v>
      </c>
      <c r="BO298" t="s">
        <v>12</v>
      </c>
      <c r="BP298" t="s">
        <v>12</v>
      </c>
      <c r="BQ298" t="s">
        <v>12</v>
      </c>
      <c r="BR298" t="s">
        <v>4</v>
      </c>
      <c r="BS298" t="s">
        <v>4</v>
      </c>
      <c r="BT298" t="s">
        <v>4</v>
      </c>
      <c r="BU298" t="s">
        <v>12</v>
      </c>
      <c r="BV298" t="s">
        <v>4</v>
      </c>
      <c r="BW298" t="s">
        <v>330</v>
      </c>
      <c r="BX298" t="s">
        <v>4</v>
      </c>
      <c r="BY298" t="s">
        <v>12</v>
      </c>
      <c r="BZ298" t="s">
        <v>12</v>
      </c>
      <c r="CA298" t="s">
        <v>12</v>
      </c>
      <c r="CB298" t="s">
        <v>12</v>
      </c>
      <c r="CC298" t="s">
        <v>12</v>
      </c>
      <c r="CD298" t="str" cm="1">
        <f t="array" aca="1" ref="CD298" ca="1">eConcatenar(A298:CB298,"|")</f>
        <v>KOWFnjLT3ZCmcsQ5|CAR2020-4821|3|ZAFIRO |TABASCO |HUIMANGUILLO |HUIMANGUILLO |0-0-00|19800|X|X|400|2|x|X|x|X|X|X|X|X|X|X|X|x|X|x|DIAZ |CORDOVA |MARIA DEL ROSARIO |CASADA |X|X|CARRETERA CARDENAS - COATZACOALCOS |PALO MULATO ZAPOTAL |X|9933181532|JOSE JAVIER FUENTE PALOMEQUE |BENEFICIARIO 2: FERNANDO FUENTE DIAZ |x|RUTA 7 L |X|LUNES |x|x|X|X|X|DOMICILIO |3600|15800|x|x|X|2021-9-6|2021-10-04|X|x|X|x|x|PALO MULATO ZAPOTAL |X|1|x|19800|x|x|x|X|X|X|x|X|CARDENAS |X|x|x|x|x</v>
      </c>
    </row>
    <row r="299" spans="1:82" x14ac:dyDescent="0.25">
      <c r="A299" t="s">
        <v>11649</v>
      </c>
      <c r="B299" t="s">
        <v>11650</v>
      </c>
      <c r="C299">
        <v>3</v>
      </c>
      <c r="D299" t="s">
        <v>4988</v>
      </c>
      <c r="E299" t="s">
        <v>396</v>
      </c>
      <c r="F299" t="s">
        <v>330</v>
      </c>
      <c r="G299" t="s">
        <v>330</v>
      </c>
      <c r="H299" t="s">
        <v>15984</v>
      </c>
      <c r="I299">
        <v>12900</v>
      </c>
      <c r="J299" t="s">
        <v>4</v>
      </c>
      <c r="K299" t="s">
        <v>4</v>
      </c>
      <c r="L299">
        <v>200</v>
      </c>
      <c r="M299">
        <v>1</v>
      </c>
      <c r="N299" t="s">
        <v>12</v>
      </c>
      <c r="O299" t="s">
        <v>4</v>
      </c>
      <c r="P299" t="s">
        <v>12</v>
      </c>
      <c r="Q299" t="s">
        <v>4</v>
      </c>
      <c r="R299" t="s">
        <v>4</v>
      </c>
      <c r="S299" t="s">
        <v>4</v>
      </c>
      <c r="T299" t="s">
        <v>4</v>
      </c>
      <c r="U299" t="s">
        <v>4</v>
      </c>
      <c r="V299" t="s">
        <v>4</v>
      </c>
      <c r="W299" t="s">
        <v>4</v>
      </c>
      <c r="X299" t="s">
        <v>4</v>
      </c>
      <c r="Y299" t="s">
        <v>12</v>
      </c>
      <c r="Z299" t="s">
        <v>4</v>
      </c>
      <c r="AA299" t="s">
        <v>12</v>
      </c>
      <c r="AB299" t="s">
        <v>5144</v>
      </c>
      <c r="AC299" t="s">
        <v>4884</v>
      </c>
      <c r="AD299" t="s">
        <v>5206</v>
      </c>
      <c r="AE299" t="s">
        <v>10682</v>
      </c>
      <c r="AF299" t="s">
        <v>4</v>
      </c>
      <c r="AG299" t="s">
        <v>4</v>
      </c>
      <c r="AH299" t="s">
        <v>604</v>
      </c>
      <c r="AI299" t="s">
        <v>11651</v>
      </c>
      <c r="AJ299" t="s">
        <v>4</v>
      </c>
      <c r="AK299">
        <v>9371200492</v>
      </c>
      <c r="AL299" t="s">
        <v>11652</v>
      </c>
      <c r="AM299" t="s">
        <v>11653</v>
      </c>
      <c r="AN299" t="s">
        <v>12</v>
      </c>
      <c r="AO299" t="s">
        <v>11516</v>
      </c>
      <c r="AP299" t="s">
        <v>4</v>
      </c>
      <c r="AQ299" t="s">
        <v>10092</v>
      </c>
      <c r="AR299" t="s">
        <v>12</v>
      </c>
      <c r="AS299" t="s">
        <v>12</v>
      </c>
      <c r="AT299" t="s">
        <v>4</v>
      </c>
      <c r="AU299" t="s">
        <v>4</v>
      </c>
      <c r="AV299" t="s">
        <v>4</v>
      </c>
      <c r="AW299" t="s">
        <v>332</v>
      </c>
      <c r="AX299">
        <v>3700</v>
      </c>
      <c r="AY299">
        <v>9200</v>
      </c>
      <c r="AZ299" t="s">
        <v>12</v>
      </c>
      <c r="BA299" t="s">
        <v>12</v>
      </c>
      <c r="BB299" t="s">
        <v>4</v>
      </c>
      <c r="BC299" t="s">
        <v>1219</v>
      </c>
      <c r="BD299" t="s">
        <v>1232</v>
      </c>
      <c r="BE299" t="s">
        <v>4</v>
      </c>
      <c r="BF299" t="s">
        <v>12</v>
      </c>
      <c r="BG299" t="s">
        <v>4</v>
      </c>
      <c r="BH299" t="s">
        <v>12</v>
      </c>
      <c r="BI299" t="s">
        <v>12</v>
      </c>
      <c r="BJ299" t="s">
        <v>11651</v>
      </c>
      <c r="BK299" t="s">
        <v>4</v>
      </c>
      <c r="BL299">
        <v>1</v>
      </c>
      <c r="BM299" t="s">
        <v>12</v>
      </c>
      <c r="BN299">
        <v>12900</v>
      </c>
      <c r="BO299" t="s">
        <v>12</v>
      </c>
      <c r="BP299" t="s">
        <v>12</v>
      </c>
      <c r="BQ299" t="s">
        <v>12</v>
      </c>
      <c r="BR299" t="s">
        <v>4</v>
      </c>
      <c r="BS299" t="s">
        <v>4</v>
      </c>
      <c r="BT299" t="s">
        <v>4</v>
      </c>
      <c r="BU299" t="s">
        <v>12</v>
      </c>
      <c r="BV299" t="s">
        <v>4</v>
      </c>
      <c r="BW299" t="s">
        <v>330</v>
      </c>
      <c r="BX299" t="s">
        <v>4</v>
      </c>
      <c r="BY299" t="s">
        <v>12</v>
      </c>
      <c r="BZ299" t="s">
        <v>12</v>
      </c>
      <c r="CA299" t="s">
        <v>12</v>
      </c>
      <c r="CB299" t="s">
        <v>12</v>
      </c>
      <c r="CC299" t="s">
        <v>12</v>
      </c>
      <c r="CD299" t="str" cm="1">
        <f t="array" aca="1" ref="CD299" ca="1">eConcatenar(A299:CB299,"|")</f>
        <v>YPqI7u1AwQjcrgpj|CAR2020-4074|3|IMPERIAL DE LUJO |TABASCO |CARDENAS |CARDENAS |0-0-00|12900|X|X|200|1|x|X|x|X|X|X|X|X|X|X|X|x|X|x|VENTURA |DE LA CRUZ |ESMERALDA |DIVORCIADA |X|X|CALLE PRINCIPAL SIN NUMERO |CAMPO NUEVO |X|9371200492|ROSALINO ESTEBAN VENTURA |BENEFICIARIO 2: BLANCA ESTELA ESTEBAN VENTURA |x|RUTA 7 L |X|LUNES |x|x|X|X|X|DOMICILIO |3700|9200|x|x|X|2021-9-6|2021-9-20|X|x|X|x|x|CAMPO NUEVO |X|1|x|12900|x|x|x|X|X|X|x|X|CARDENAS |X|x|x|x|x</v>
      </c>
    </row>
    <row r="300" spans="1:82" x14ac:dyDescent="0.25">
      <c r="A300" t="s">
        <v>11654</v>
      </c>
      <c r="B300" t="s">
        <v>11655</v>
      </c>
      <c r="C300">
        <v>3</v>
      </c>
      <c r="D300" t="s">
        <v>463</v>
      </c>
      <c r="E300" t="s">
        <v>396</v>
      </c>
      <c r="F300" t="s">
        <v>330</v>
      </c>
      <c r="G300" t="s">
        <v>330</v>
      </c>
      <c r="H300" t="s">
        <v>15984</v>
      </c>
      <c r="I300">
        <v>11500</v>
      </c>
      <c r="J300" t="s">
        <v>4</v>
      </c>
      <c r="K300" t="s">
        <v>4</v>
      </c>
      <c r="L300">
        <v>200</v>
      </c>
      <c r="M300">
        <v>1</v>
      </c>
      <c r="N300" t="s">
        <v>12</v>
      </c>
      <c r="O300" t="s">
        <v>4</v>
      </c>
      <c r="P300" t="s">
        <v>12</v>
      </c>
      <c r="Q300" t="s">
        <v>4</v>
      </c>
      <c r="R300" t="s">
        <v>4</v>
      </c>
      <c r="S300" t="s">
        <v>4</v>
      </c>
      <c r="T300" t="s">
        <v>4</v>
      </c>
      <c r="U300" t="s">
        <v>4</v>
      </c>
      <c r="V300" t="s">
        <v>4</v>
      </c>
      <c r="W300" t="s">
        <v>4</v>
      </c>
      <c r="X300" t="s">
        <v>4</v>
      </c>
      <c r="Y300" t="s">
        <v>12</v>
      </c>
      <c r="Z300" t="s">
        <v>4</v>
      </c>
      <c r="AA300" t="s">
        <v>12</v>
      </c>
      <c r="AB300" t="s">
        <v>70</v>
      </c>
      <c r="AC300" t="s">
        <v>464</v>
      </c>
      <c r="AD300" t="s">
        <v>11656</v>
      </c>
      <c r="AE300" t="s">
        <v>4998</v>
      </c>
      <c r="AF300" t="s">
        <v>4</v>
      </c>
      <c r="AG300" t="s">
        <v>4</v>
      </c>
      <c r="AH300" t="s">
        <v>11657</v>
      </c>
      <c r="AI300" t="s">
        <v>11658</v>
      </c>
      <c r="AJ300" t="s">
        <v>4</v>
      </c>
      <c r="AK300">
        <v>9371034671</v>
      </c>
      <c r="AL300" t="s">
        <v>11659</v>
      </c>
      <c r="AM300" t="s">
        <v>11660</v>
      </c>
      <c r="AN300" t="s">
        <v>12</v>
      </c>
      <c r="AO300" t="s">
        <v>11516</v>
      </c>
      <c r="AP300" t="s">
        <v>4</v>
      </c>
      <c r="AQ300" t="s">
        <v>10092</v>
      </c>
      <c r="AR300" t="s">
        <v>12</v>
      </c>
      <c r="AS300" t="s">
        <v>12</v>
      </c>
      <c r="AT300" t="s">
        <v>4</v>
      </c>
      <c r="AU300" t="s">
        <v>4</v>
      </c>
      <c r="AV300" t="s">
        <v>4</v>
      </c>
      <c r="AW300" t="s">
        <v>332</v>
      </c>
      <c r="AX300">
        <v>9900</v>
      </c>
      <c r="AY300">
        <v>1600</v>
      </c>
      <c r="AZ300" t="s">
        <v>12</v>
      </c>
      <c r="BA300" t="s">
        <v>12</v>
      </c>
      <c r="BB300" t="s">
        <v>4</v>
      </c>
      <c r="BC300" t="s">
        <v>1219</v>
      </c>
      <c r="BD300" t="s">
        <v>1232</v>
      </c>
      <c r="BE300" t="s">
        <v>4</v>
      </c>
      <c r="BF300" t="s">
        <v>12</v>
      </c>
      <c r="BG300" t="s">
        <v>4</v>
      </c>
      <c r="BH300" t="s">
        <v>12</v>
      </c>
      <c r="BI300" t="s">
        <v>12</v>
      </c>
      <c r="BJ300" t="s">
        <v>11658</v>
      </c>
      <c r="BK300" t="s">
        <v>4</v>
      </c>
      <c r="BL300">
        <v>1</v>
      </c>
      <c r="BM300" t="s">
        <v>12</v>
      </c>
      <c r="BN300">
        <v>11500</v>
      </c>
      <c r="BO300" t="s">
        <v>12</v>
      </c>
      <c r="BP300" t="s">
        <v>12</v>
      </c>
      <c r="BQ300" t="s">
        <v>12</v>
      </c>
      <c r="BR300" t="s">
        <v>4</v>
      </c>
      <c r="BS300" t="s">
        <v>4</v>
      </c>
      <c r="BT300" t="s">
        <v>4</v>
      </c>
      <c r="BU300" t="s">
        <v>12</v>
      </c>
      <c r="BV300" t="s">
        <v>4</v>
      </c>
      <c r="BW300" t="s">
        <v>330</v>
      </c>
      <c r="BX300" t="s">
        <v>4</v>
      </c>
      <c r="BY300" t="s">
        <v>12</v>
      </c>
      <c r="BZ300" t="s">
        <v>12</v>
      </c>
      <c r="CA300" t="s">
        <v>12</v>
      </c>
      <c r="CB300" t="s">
        <v>12</v>
      </c>
      <c r="CC300" t="s">
        <v>12</v>
      </c>
      <c r="CD300" t="str" cm="1">
        <f t="array" aca="1" ref="CD300" ca="1">eConcatenar(A300:CB300,"|")</f>
        <v>qqiiMisrCZWCHdPa|CAR2018-0064|3|ECONOLINE |TABASCO |CARDENAS |CARDENAS |0-0-00|11500|X|X|200|1|x|X|x|X|X|X|X|X|X|X|X|x|X|x|MENDEZ |HERNANDEZ |EMILIO |SOLTERO |X|X|CARRETERA PRINCIPAL A BUENA VISTA |EL PORVENIR |X|9371034671|EDELIA MENDEZ ARIAS |BENEFICIARIO 2: MARIA VALENTINA MENDEZ HERNANDEZ|x|RUTA 7 L |X|LUNES |x|x|X|X|X|DOMICILIO |9900|1600|x|x|X|2021-9-6|2021-9-20|X|x|X|x|x|EL PORVENIR |X|1|x|11500|x|x|x|X|X|X|x|X|CARDENAS |X|x|x|x|x</v>
      </c>
    </row>
    <row r="301" spans="1:82" x14ac:dyDescent="0.25">
      <c r="A301" t="s">
        <v>11661</v>
      </c>
      <c r="B301" t="s">
        <v>11662</v>
      </c>
      <c r="C301">
        <v>3</v>
      </c>
      <c r="D301" t="s">
        <v>4988</v>
      </c>
      <c r="E301" t="s">
        <v>396</v>
      </c>
      <c r="F301" t="s">
        <v>330</v>
      </c>
      <c r="G301" t="s">
        <v>330</v>
      </c>
      <c r="H301" t="s">
        <v>15984</v>
      </c>
      <c r="I301">
        <v>12900</v>
      </c>
      <c r="J301" t="s">
        <v>4</v>
      </c>
      <c r="K301" t="s">
        <v>4</v>
      </c>
      <c r="L301">
        <v>200</v>
      </c>
      <c r="M301">
        <v>1</v>
      </c>
      <c r="N301" t="s">
        <v>12</v>
      </c>
      <c r="O301" t="s">
        <v>4</v>
      </c>
      <c r="P301" t="s">
        <v>12</v>
      </c>
      <c r="Q301" t="s">
        <v>4</v>
      </c>
      <c r="R301" t="s">
        <v>4</v>
      </c>
      <c r="S301" t="s">
        <v>4</v>
      </c>
      <c r="T301" t="s">
        <v>4</v>
      </c>
      <c r="U301" t="s">
        <v>4</v>
      </c>
      <c r="V301" t="s">
        <v>4</v>
      </c>
      <c r="W301" t="s">
        <v>4</v>
      </c>
      <c r="X301" t="s">
        <v>4</v>
      </c>
      <c r="Y301" t="s">
        <v>12</v>
      </c>
      <c r="Z301" t="s">
        <v>4</v>
      </c>
      <c r="AA301" t="s">
        <v>12</v>
      </c>
      <c r="AB301" t="s">
        <v>342</v>
      </c>
      <c r="AC301" t="s">
        <v>11663</v>
      </c>
      <c r="AD301" t="s">
        <v>11664</v>
      </c>
      <c r="AE301" t="s">
        <v>474</v>
      </c>
      <c r="AF301" t="s">
        <v>4</v>
      </c>
      <c r="AG301" t="s">
        <v>4</v>
      </c>
      <c r="AH301" t="s">
        <v>604</v>
      </c>
      <c r="AI301" t="s">
        <v>11665</v>
      </c>
      <c r="AJ301" t="s">
        <v>4</v>
      </c>
      <c r="AK301">
        <v>9931108306</v>
      </c>
      <c r="AL301" t="s">
        <v>11666</v>
      </c>
      <c r="AM301" t="s">
        <v>11667</v>
      </c>
      <c r="AN301" t="s">
        <v>12</v>
      </c>
      <c r="AO301" t="s">
        <v>11516</v>
      </c>
      <c r="AP301" t="s">
        <v>4</v>
      </c>
      <c r="AQ301" t="s">
        <v>10092</v>
      </c>
      <c r="AR301" t="s">
        <v>12</v>
      </c>
      <c r="AS301" t="s">
        <v>12</v>
      </c>
      <c r="AT301" t="s">
        <v>4</v>
      </c>
      <c r="AU301" t="s">
        <v>4</v>
      </c>
      <c r="AV301" t="s">
        <v>4</v>
      </c>
      <c r="AW301" t="s">
        <v>332</v>
      </c>
      <c r="AX301">
        <v>4200</v>
      </c>
      <c r="AY301">
        <v>8700</v>
      </c>
      <c r="AZ301" t="s">
        <v>12</v>
      </c>
      <c r="BA301" t="s">
        <v>12</v>
      </c>
      <c r="BB301" t="s">
        <v>4</v>
      </c>
      <c r="BC301" t="s">
        <v>1219</v>
      </c>
      <c r="BD301" t="s">
        <v>1232</v>
      </c>
      <c r="BE301" t="s">
        <v>4</v>
      </c>
      <c r="BF301" t="s">
        <v>12</v>
      </c>
      <c r="BG301" t="s">
        <v>4</v>
      </c>
      <c r="BH301" t="s">
        <v>12</v>
      </c>
      <c r="BI301" t="s">
        <v>12</v>
      </c>
      <c r="BJ301" t="s">
        <v>11668</v>
      </c>
      <c r="BK301" t="s">
        <v>4</v>
      </c>
      <c r="BL301">
        <v>1</v>
      </c>
      <c r="BM301" t="s">
        <v>12</v>
      </c>
      <c r="BN301">
        <v>12900</v>
      </c>
      <c r="BO301" t="s">
        <v>12</v>
      </c>
      <c r="BP301" t="s">
        <v>12</v>
      </c>
      <c r="BQ301" t="s">
        <v>12</v>
      </c>
      <c r="BR301" t="s">
        <v>4</v>
      </c>
      <c r="BS301" t="s">
        <v>4</v>
      </c>
      <c r="BT301" t="s">
        <v>4</v>
      </c>
      <c r="BU301" t="s">
        <v>12</v>
      </c>
      <c r="BV301" t="s">
        <v>4</v>
      </c>
      <c r="BW301" t="s">
        <v>330</v>
      </c>
      <c r="BX301" t="s">
        <v>4</v>
      </c>
      <c r="BY301" t="s">
        <v>12</v>
      </c>
      <c r="BZ301" t="s">
        <v>12</v>
      </c>
      <c r="CA301" t="s">
        <v>12</v>
      </c>
      <c r="CB301" t="s">
        <v>12</v>
      </c>
      <c r="CC301" t="s">
        <v>12</v>
      </c>
      <c r="CD301" t="str" cm="1">
        <f t="array" aca="1" ref="CD301" ca="1">eConcatenar(A301:CB301,"|")</f>
        <v>8Tl5jix9bUxwEpHU|CAR2020-4011|3|IMPERIAL DE LUJO |TABASCO |CARDENAS |CARDENAS |0-0-00|12900|X|X|200|1|x|X|x|X|X|X|X|X|X|X|X|x|X|x|LOPEZ |OCAÑA |DRUCILA |CASADA |X|X|CALLE PRINCIPAL SIN NUMERO |AGRICOLA Y PORVENIR|X|9931108306|AMAIRANI GIL LOPEZ |BENEFICIARIO 2: RUTH LOPEZ OCAÑA |x|RUTA 7 L |X|LUNES |x|x|X|X|X|DOMICILIO |4200|8700|x|x|X|2021-9-6|2021-9-20|X|x|X|x|x|AGRICOLA Y PORVENIR |X|1|x|12900|x|x|x|X|X|X|x|X|CARDENAS |X|x|x|x|x</v>
      </c>
    </row>
    <row r="302" spans="1:82" x14ac:dyDescent="0.25">
      <c r="A302" t="s">
        <v>11669</v>
      </c>
      <c r="B302" t="s">
        <v>11670</v>
      </c>
      <c r="C302">
        <v>3</v>
      </c>
      <c r="D302" t="s">
        <v>4988</v>
      </c>
      <c r="E302" t="s">
        <v>396</v>
      </c>
      <c r="F302" t="s">
        <v>330</v>
      </c>
      <c r="G302" t="s">
        <v>330</v>
      </c>
      <c r="H302" t="s">
        <v>15984</v>
      </c>
      <c r="I302">
        <v>12900</v>
      </c>
      <c r="J302" t="s">
        <v>4</v>
      </c>
      <c r="K302" t="s">
        <v>4</v>
      </c>
      <c r="L302">
        <v>400</v>
      </c>
      <c r="M302">
        <v>2</v>
      </c>
      <c r="N302" t="s">
        <v>12</v>
      </c>
      <c r="O302" t="s">
        <v>4</v>
      </c>
      <c r="P302" t="s">
        <v>12</v>
      </c>
      <c r="Q302" t="s">
        <v>4</v>
      </c>
      <c r="R302" t="s">
        <v>4</v>
      </c>
      <c r="S302" t="s">
        <v>4</v>
      </c>
      <c r="T302" t="s">
        <v>4</v>
      </c>
      <c r="U302" t="s">
        <v>4</v>
      </c>
      <c r="V302" t="s">
        <v>4</v>
      </c>
      <c r="W302" t="s">
        <v>4</v>
      </c>
      <c r="X302" t="s">
        <v>4</v>
      </c>
      <c r="Y302" t="s">
        <v>12</v>
      </c>
      <c r="Z302" t="s">
        <v>4</v>
      </c>
      <c r="AA302" t="s">
        <v>12</v>
      </c>
      <c r="AB302" t="s">
        <v>150</v>
      </c>
      <c r="AC302" t="s">
        <v>5309</v>
      </c>
      <c r="AD302" t="s">
        <v>11671</v>
      </c>
      <c r="AE302" t="s">
        <v>63</v>
      </c>
      <c r="AF302" t="s">
        <v>4</v>
      </c>
      <c r="AG302" t="s">
        <v>4</v>
      </c>
      <c r="AH302" t="s">
        <v>4937</v>
      </c>
      <c r="AI302" t="s">
        <v>11672</v>
      </c>
      <c r="AJ302" t="s">
        <v>4</v>
      </c>
      <c r="AK302">
        <v>9371036974</v>
      </c>
      <c r="AL302" t="s">
        <v>11673</v>
      </c>
      <c r="AM302" t="s">
        <v>11674</v>
      </c>
      <c r="AN302" t="s">
        <v>12</v>
      </c>
      <c r="AO302" t="s">
        <v>11516</v>
      </c>
      <c r="AP302" t="s">
        <v>4</v>
      </c>
      <c r="AQ302" t="s">
        <v>10092</v>
      </c>
      <c r="AR302" t="s">
        <v>12</v>
      </c>
      <c r="AS302" t="s">
        <v>12</v>
      </c>
      <c r="AT302" t="s">
        <v>4</v>
      </c>
      <c r="AU302" t="s">
        <v>4</v>
      </c>
      <c r="AV302" t="s">
        <v>4</v>
      </c>
      <c r="AW302" t="s">
        <v>332</v>
      </c>
      <c r="AX302">
        <v>4100</v>
      </c>
      <c r="AY302">
        <v>8800</v>
      </c>
      <c r="AZ302" t="s">
        <v>12</v>
      </c>
      <c r="BA302" t="s">
        <v>12</v>
      </c>
      <c r="BB302" t="s">
        <v>4</v>
      </c>
      <c r="BC302" t="s">
        <v>1219</v>
      </c>
      <c r="BD302" t="s">
        <v>10372</v>
      </c>
      <c r="BE302" t="s">
        <v>4</v>
      </c>
      <c r="BF302" t="s">
        <v>12</v>
      </c>
      <c r="BG302" t="s">
        <v>4</v>
      </c>
      <c r="BH302" t="s">
        <v>12</v>
      </c>
      <c r="BI302" t="s">
        <v>12</v>
      </c>
      <c r="BJ302" t="s">
        <v>11675</v>
      </c>
      <c r="BK302" t="s">
        <v>4</v>
      </c>
      <c r="BL302">
        <v>1</v>
      </c>
      <c r="BM302" t="s">
        <v>12</v>
      </c>
      <c r="BN302">
        <v>12900</v>
      </c>
      <c r="BO302" t="s">
        <v>12</v>
      </c>
      <c r="BP302" t="s">
        <v>12</v>
      </c>
      <c r="BQ302" t="s">
        <v>12</v>
      </c>
      <c r="BR302" t="s">
        <v>4</v>
      </c>
      <c r="BS302" t="s">
        <v>4</v>
      </c>
      <c r="BT302" t="s">
        <v>4</v>
      </c>
      <c r="BU302" t="s">
        <v>12</v>
      </c>
      <c r="BV302" t="s">
        <v>4</v>
      </c>
      <c r="BW302" t="s">
        <v>330</v>
      </c>
      <c r="BX302" t="s">
        <v>4</v>
      </c>
      <c r="BY302" t="s">
        <v>12</v>
      </c>
      <c r="BZ302" t="s">
        <v>12</v>
      </c>
      <c r="CA302" t="s">
        <v>12</v>
      </c>
      <c r="CB302" t="s">
        <v>12</v>
      </c>
      <c r="CC302" t="s">
        <v>12</v>
      </c>
      <c r="CD302" t="str" cm="1">
        <f t="array" aca="1" ref="CD302" ca="1">eConcatenar(A302:CB302,"|")</f>
        <v>dm9ETedPRSdDldOw|CAR2020-4497|3|IMPERIAL DE LUJO |TABASCO |CARDENAS |CARDENAS |0-0-00|12900|X|X|400|2|x|X|x|X|X|X|X|X|X|X|X|x|X|x|MONTIEL|TORRES |HILARIO |CASADO|X|X|CARRETERA PRINCIPAL SIN NUMERO |AGRICILAS LAS FLORES |X|9371036974|CANDELARIO MONTIEL REYES |BENEFICIARIO 2: CONCEPCION MONTIEL REYES |x|RUTA 7 L |X|LUNES |x|x|X|X|X|DOMICILIO |4100|8800|x|x|X|2021-9-6|2021-10-04|X|x|X|x|x|AGRICOLA LAS FLORES |X|1|x|12900|x|x|x|X|X|X|x|X|CARDENAS |X|x|x|x|x</v>
      </c>
    </row>
    <row r="303" spans="1:82" x14ac:dyDescent="0.25">
      <c r="A303" t="s">
        <v>11676</v>
      </c>
      <c r="B303" t="s">
        <v>11677</v>
      </c>
      <c r="C303">
        <v>3</v>
      </c>
      <c r="D303" t="s">
        <v>4988</v>
      </c>
      <c r="E303" t="s">
        <v>396</v>
      </c>
      <c r="F303" t="s">
        <v>330</v>
      </c>
      <c r="G303" t="s">
        <v>330</v>
      </c>
      <c r="H303" t="s">
        <v>15984</v>
      </c>
      <c r="I303">
        <v>12900</v>
      </c>
      <c r="J303" t="s">
        <v>4</v>
      </c>
      <c r="K303" t="s">
        <v>4</v>
      </c>
      <c r="L303">
        <v>200</v>
      </c>
      <c r="M303">
        <v>1</v>
      </c>
      <c r="N303" t="s">
        <v>12</v>
      </c>
      <c r="O303" t="s">
        <v>4</v>
      </c>
      <c r="P303" t="s">
        <v>12</v>
      </c>
      <c r="Q303" t="s">
        <v>4</v>
      </c>
      <c r="R303" t="s">
        <v>4</v>
      </c>
      <c r="S303" t="s">
        <v>4</v>
      </c>
      <c r="T303" t="s">
        <v>4</v>
      </c>
      <c r="U303" t="s">
        <v>4</v>
      </c>
      <c r="V303" t="s">
        <v>4</v>
      </c>
      <c r="W303" t="s">
        <v>4</v>
      </c>
      <c r="X303" t="s">
        <v>4</v>
      </c>
      <c r="Y303" t="s">
        <v>12</v>
      </c>
      <c r="Z303" t="s">
        <v>4</v>
      </c>
      <c r="AA303" t="s">
        <v>12</v>
      </c>
      <c r="AB303" t="s">
        <v>11663</v>
      </c>
      <c r="AC303" t="s">
        <v>11678</v>
      </c>
      <c r="AD303" t="s">
        <v>4977</v>
      </c>
      <c r="AE303" t="s">
        <v>474</v>
      </c>
      <c r="AF303" t="s">
        <v>4</v>
      </c>
      <c r="AG303" t="s">
        <v>4</v>
      </c>
      <c r="AH303" t="s">
        <v>604</v>
      </c>
      <c r="AI303" t="s">
        <v>2360</v>
      </c>
      <c r="AJ303" t="s">
        <v>4</v>
      </c>
      <c r="AK303">
        <v>9371631247</v>
      </c>
      <c r="AL303" t="s">
        <v>11679</v>
      </c>
      <c r="AM303" t="s">
        <v>11680</v>
      </c>
      <c r="AN303" t="s">
        <v>12</v>
      </c>
      <c r="AO303" t="s">
        <v>11516</v>
      </c>
      <c r="AP303" t="s">
        <v>4</v>
      </c>
      <c r="AQ303" t="s">
        <v>10092</v>
      </c>
      <c r="AR303" t="s">
        <v>12</v>
      </c>
      <c r="AS303" t="s">
        <v>12</v>
      </c>
      <c r="AT303" t="s">
        <v>4</v>
      </c>
      <c r="AU303" t="s">
        <v>4</v>
      </c>
      <c r="AV303" t="s">
        <v>4</v>
      </c>
      <c r="AW303" t="s">
        <v>332</v>
      </c>
      <c r="AX303">
        <v>3200</v>
      </c>
      <c r="AY303">
        <v>9700</v>
      </c>
      <c r="AZ303" t="s">
        <v>12</v>
      </c>
      <c r="BA303" t="s">
        <v>12</v>
      </c>
      <c r="BB303" t="s">
        <v>4</v>
      </c>
      <c r="BC303" t="s">
        <v>1219</v>
      </c>
      <c r="BD303" t="s">
        <v>1232</v>
      </c>
      <c r="BE303" t="s">
        <v>4</v>
      </c>
      <c r="BF303" t="s">
        <v>12</v>
      </c>
      <c r="BG303" t="s">
        <v>4</v>
      </c>
      <c r="BH303" t="s">
        <v>12</v>
      </c>
      <c r="BI303" t="s">
        <v>12</v>
      </c>
      <c r="BJ303" t="s">
        <v>2360</v>
      </c>
      <c r="BK303" t="s">
        <v>4</v>
      </c>
      <c r="BL303">
        <v>1</v>
      </c>
      <c r="BM303" t="s">
        <v>12</v>
      </c>
      <c r="BN303">
        <v>12900</v>
      </c>
      <c r="BO303" t="s">
        <v>12</v>
      </c>
      <c r="BP303" t="s">
        <v>12</v>
      </c>
      <c r="BQ303" t="s">
        <v>12</v>
      </c>
      <c r="BR303" t="s">
        <v>4</v>
      </c>
      <c r="BS303" t="s">
        <v>4</v>
      </c>
      <c r="BT303" t="s">
        <v>4</v>
      </c>
      <c r="BU303" t="s">
        <v>12</v>
      </c>
      <c r="BV303" t="s">
        <v>4</v>
      </c>
      <c r="BW303" t="s">
        <v>330</v>
      </c>
      <c r="BX303" t="s">
        <v>4</v>
      </c>
      <c r="BY303" t="s">
        <v>12</v>
      </c>
      <c r="BZ303" t="s">
        <v>12</v>
      </c>
      <c r="CA303" t="s">
        <v>12</v>
      </c>
      <c r="CB303" t="s">
        <v>12</v>
      </c>
      <c r="CC303" t="s">
        <v>12</v>
      </c>
      <c r="CD303" t="str" cm="1">
        <f t="array" aca="1" ref="CD303" ca="1">eConcatenar(A303:CB303,"|")</f>
        <v>QALPp96866cKbxj0|CAR 2020-4012|3|IMPERIAL DE LUJO |TABASCO |CARDENAS |CARDENAS |0-0-00|12900|X|X|200|1|x|X|x|X|X|X|X|X|X|X|X|x|X|x|OCAÑA |JACOME |ELIZABETH |CASADA |X|X|CALLE PRINCIPAL SIN NUMERO |IGNACIO GUTIERREZ GOMEZ |X|9371631247|CANDELARIO QUIROZ ALOR |BENEFICIARIO 2: JOSE ANTONIO QUIROZ ALOR |x|RUTA 7 L |X|LUNES |x|x|X|X|X|DOMICILIO |3200|9700|x|x|X|2021-9-6|2021-9-20|X|x|X|x|x|IGNACIO GUTIERREZ GOMEZ |X|1|x|12900|x|x|x|X|X|X|x|X|CARDENAS |X|x|x|x|x</v>
      </c>
    </row>
    <row r="304" spans="1:82" x14ac:dyDescent="0.25">
      <c r="A304" t="s">
        <v>11681</v>
      </c>
      <c r="B304" t="s">
        <v>11682</v>
      </c>
      <c r="C304">
        <v>3</v>
      </c>
      <c r="D304" t="s">
        <v>463</v>
      </c>
      <c r="E304" t="s">
        <v>396</v>
      </c>
      <c r="F304" t="s">
        <v>330</v>
      </c>
      <c r="G304" t="s">
        <v>330</v>
      </c>
      <c r="H304" t="s">
        <v>15984</v>
      </c>
      <c r="I304">
        <v>12900</v>
      </c>
      <c r="J304" t="s">
        <v>4</v>
      </c>
      <c r="K304" t="s">
        <v>4</v>
      </c>
      <c r="L304">
        <v>100</v>
      </c>
      <c r="M304">
        <v>0</v>
      </c>
      <c r="N304" t="s">
        <v>12</v>
      </c>
      <c r="O304" t="s">
        <v>4</v>
      </c>
      <c r="P304" t="s">
        <v>12</v>
      </c>
      <c r="Q304" t="s">
        <v>4</v>
      </c>
      <c r="R304" t="s">
        <v>4</v>
      </c>
      <c r="S304" t="s">
        <v>4</v>
      </c>
      <c r="T304" t="s">
        <v>4</v>
      </c>
      <c r="U304" t="s">
        <v>4</v>
      </c>
      <c r="V304" t="s">
        <v>4</v>
      </c>
      <c r="W304" t="s">
        <v>4</v>
      </c>
      <c r="X304" t="s">
        <v>4</v>
      </c>
      <c r="Y304" t="s">
        <v>12</v>
      </c>
      <c r="Z304" t="s">
        <v>4</v>
      </c>
      <c r="AA304" t="s">
        <v>12</v>
      </c>
      <c r="AB304" t="s">
        <v>11683</v>
      </c>
      <c r="AC304" t="s">
        <v>11684</v>
      </c>
      <c r="AD304" t="s">
        <v>11685</v>
      </c>
      <c r="AE304" t="s">
        <v>214</v>
      </c>
      <c r="AF304" t="s">
        <v>4</v>
      </c>
      <c r="AG304" t="s">
        <v>4</v>
      </c>
      <c r="AH304" t="s">
        <v>11686</v>
      </c>
      <c r="AI304" t="s">
        <v>2360</v>
      </c>
      <c r="AJ304" t="s">
        <v>4</v>
      </c>
      <c r="AK304">
        <v>9371055235</v>
      </c>
      <c r="AL304" t="s">
        <v>11687</v>
      </c>
      <c r="AM304" t="s">
        <v>11688</v>
      </c>
      <c r="AN304" t="s">
        <v>12</v>
      </c>
      <c r="AO304" t="s">
        <v>11516</v>
      </c>
      <c r="AP304" t="s">
        <v>4</v>
      </c>
      <c r="AQ304" t="s">
        <v>10092</v>
      </c>
      <c r="AR304" t="s">
        <v>12</v>
      </c>
      <c r="AS304" t="s">
        <v>12</v>
      </c>
      <c r="AT304" t="s">
        <v>4</v>
      </c>
      <c r="AU304" t="s">
        <v>4</v>
      </c>
      <c r="AV304" t="s">
        <v>4</v>
      </c>
      <c r="AW304" t="s">
        <v>332</v>
      </c>
      <c r="AX304">
        <v>10800</v>
      </c>
      <c r="AY304">
        <v>2100</v>
      </c>
      <c r="AZ304" t="s">
        <v>12</v>
      </c>
      <c r="BA304" t="s">
        <v>12</v>
      </c>
      <c r="BB304" t="s">
        <v>4</v>
      </c>
      <c r="BC304" t="s">
        <v>1219</v>
      </c>
      <c r="BD304" t="s">
        <v>1225</v>
      </c>
      <c r="BE304" t="s">
        <v>4</v>
      </c>
      <c r="BF304" t="s">
        <v>12</v>
      </c>
      <c r="BG304" t="s">
        <v>4</v>
      </c>
      <c r="BH304" t="s">
        <v>12</v>
      </c>
      <c r="BI304" t="s">
        <v>12</v>
      </c>
      <c r="BJ304" t="s">
        <v>2360</v>
      </c>
      <c r="BK304" t="s">
        <v>4</v>
      </c>
      <c r="BL304">
        <v>1</v>
      </c>
      <c r="BM304" t="s">
        <v>12</v>
      </c>
      <c r="BN304">
        <v>12900</v>
      </c>
      <c r="BO304" t="s">
        <v>12</v>
      </c>
      <c r="BP304" t="s">
        <v>12</v>
      </c>
      <c r="BQ304" t="s">
        <v>12</v>
      </c>
      <c r="BR304" t="s">
        <v>4</v>
      </c>
      <c r="BS304" t="s">
        <v>4</v>
      </c>
      <c r="BT304" t="s">
        <v>4</v>
      </c>
      <c r="BU304" t="s">
        <v>12</v>
      </c>
      <c r="BV304" t="s">
        <v>4</v>
      </c>
      <c r="BW304" t="s">
        <v>330</v>
      </c>
      <c r="BX304" t="s">
        <v>4</v>
      </c>
      <c r="BY304" t="s">
        <v>12</v>
      </c>
      <c r="BZ304" t="s">
        <v>12</v>
      </c>
      <c r="CA304" t="s">
        <v>12</v>
      </c>
      <c r="CB304" t="s">
        <v>12</v>
      </c>
      <c r="CC304" t="s">
        <v>12</v>
      </c>
      <c r="CD304" t="str" cm="1">
        <f t="array" aca="1" ref="CD304" ca="1">eConcatenar(A304:CB304,"|")</f>
        <v>DGjMkO3iCgBBuh78|CAR2018-1872|3|ECONOLINE |TABASCO |CARDENAS |CARDENAS |0-0-00|12900|X|X|100|0|x|X|x|X|X|X|X|X|X|X|X|x|X|x|CANO |CANEPA |GEREMIAS|CASADO |X|X|CALLE GREGORIO MENDEZ SIN NUMERO |IGNACIO GUTIERREZ GOMEZ |X|9371055235|MARIA DEL CARMEN LOPEZ GAMAS |BENEFICIARIO 2: MARIBEL LOPEZ GAMAS|x|RUTA 7 L |X|LUNES |x|x|X|X|X|DOMICILIO |10800|2100|x|x|X|2021-9-6|2021-9-13|X|x|X|x|x|IGNACIO GUTIERREZ GOMEZ |X|1|x|12900|x|x|x|X|X|X|x|X|CARDENAS |X|x|x|x|x</v>
      </c>
    </row>
    <row r="305" spans="1:82" x14ac:dyDescent="0.25">
      <c r="A305" t="s">
        <v>11689</v>
      </c>
      <c r="B305" t="s">
        <v>11690</v>
      </c>
      <c r="C305">
        <v>3</v>
      </c>
      <c r="D305" t="s">
        <v>4988</v>
      </c>
      <c r="E305" t="s">
        <v>396</v>
      </c>
      <c r="F305" t="s">
        <v>330</v>
      </c>
      <c r="G305" t="s">
        <v>330</v>
      </c>
      <c r="H305" t="s">
        <v>15984</v>
      </c>
      <c r="I305">
        <v>12900</v>
      </c>
      <c r="J305" t="s">
        <v>4</v>
      </c>
      <c r="K305" t="s">
        <v>4</v>
      </c>
      <c r="L305">
        <v>100</v>
      </c>
      <c r="M305">
        <v>0</v>
      </c>
      <c r="N305" t="s">
        <v>12</v>
      </c>
      <c r="O305" t="s">
        <v>4</v>
      </c>
      <c r="P305" t="s">
        <v>12</v>
      </c>
      <c r="Q305" t="s">
        <v>4</v>
      </c>
      <c r="R305" t="s">
        <v>4</v>
      </c>
      <c r="S305" t="s">
        <v>4</v>
      </c>
      <c r="T305" t="s">
        <v>4</v>
      </c>
      <c r="U305" t="s">
        <v>4</v>
      </c>
      <c r="V305" t="s">
        <v>4</v>
      </c>
      <c r="W305" t="s">
        <v>4</v>
      </c>
      <c r="X305" t="s">
        <v>4</v>
      </c>
      <c r="Y305" t="s">
        <v>12</v>
      </c>
      <c r="Z305" t="s">
        <v>4</v>
      </c>
      <c r="AA305" t="s">
        <v>12</v>
      </c>
      <c r="AB305" t="s">
        <v>4979</v>
      </c>
      <c r="AC305" t="s">
        <v>464</v>
      </c>
      <c r="AD305" t="s">
        <v>11691</v>
      </c>
      <c r="AE305" t="s">
        <v>30</v>
      </c>
      <c r="AF305" t="s">
        <v>4</v>
      </c>
      <c r="AG305" t="s">
        <v>4</v>
      </c>
      <c r="AH305" t="s">
        <v>11692</v>
      </c>
      <c r="AI305" t="s">
        <v>2360</v>
      </c>
      <c r="AJ305" t="s">
        <v>4</v>
      </c>
      <c r="AK305">
        <v>9371216734</v>
      </c>
      <c r="AL305" t="s">
        <v>11693</v>
      </c>
      <c r="AM305" t="s">
        <v>11694</v>
      </c>
      <c r="AN305" t="s">
        <v>12</v>
      </c>
      <c r="AO305" t="s">
        <v>11516</v>
      </c>
      <c r="AP305" t="s">
        <v>4</v>
      </c>
      <c r="AQ305" t="s">
        <v>10092</v>
      </c>
      <c r="AR305" t="s">
        <v>12</v>
      </c>
      <c r="AS305" t="s">
        <v>12</v>
      </c>
      <c r="AT305" t="s">
        <v>4</v>
      </c>
      <c r="AU305" t="s">
        <v>4</v>
      </c>
      <c r="AV305" t="s">
        <v>4</v>
      </c>
      <c r="AW305" t="s">
        <v>332</v>
      </c>
      <c r="AX305">
        <v>4400</v>
      </c>
      <c r="AY305">
        <v>8500</v>
      </c>
      <c r="AZ305" t="s">
        <v>12</v>
      </c>
      <c r="BA305" t="s">
        <v>12</v>
      </c>
      <c r="BB305" t="s">
        <v>4</v>
      </c>
      <c r="BC305" t="s">
        <v>1219</v>
      </c>
      <c r="BD305" t="s">
        <v>1225</v>
      </c>
      <c r="BE305" t="s">
        <v>4</v>
      </c>
      <c r="BF305" t="s">
        <v>12</v>
      </c>
      <c r="BG305" t="s">
        <v>4</v>
      </c>
      <c r="BH305" t="s">
        <v>12</v>
      </c>
      <c r="BI305" t="s">
        <v>12</v>
      </c>
      <c r="BJ305" t="s">
        <v>2360</v>
      </c>
      <c r="BK305" t="s">
        <v>4</v>
      </c>
      <c r="BL305">
        <v>1</v>
      </c>
      <c r="BM305" t="s">
        <v>12</v>
      </c>
      <c r="BN305">
        <v>12900</v>
      </c>
      <c r="BO305" t="s">
        <v>12</v>
      </c>
      <c r="BP305" t="s">
        <v>12</v>
      </c>
      <c r="BQ305" t="s">
        <v>12</v>
      </c>
      <c r="BR305" t="s">
        <v>4</v>
      </c>
      <c r="BS305" t="s">
        <v>4</v>
      </c>
      <c r="BT305" t="s">
        <v>4</v>
      </c>
      <c r="BU305" t="s">
        <v>12</v>
      </c>
      <c r="BV305" t="s">
        <v>4</v>
      </c>
      <c r="BW305" t="s">
        <v>330</v>
      </c>
      <c r="BX305" t="s">
        <v>4</v>
      </c>
      <c r="BY305" t="s">
        <v>12</v>
      </c>
      <c r="BZ305" t="s">
        <v>12</v>
      </c>
      <c r="CA305" t="s">
        <v>12</v>
      </c>
      <c r="CB305" t="s">
        <v>12</v>
      </c>
      <c r="CC305" t="s">
        <v>12</v>
      </c>
      <c r="CD305" t="str" cm="1">
        <f t="array" aca="1" ref="CD305" ca="1">eConcatenar(A305:CB305,"|")</f>
        <v>JZakrlXRBPzR5r3e|CAR 2020-3896|3|IMPERIAL DE LUJO |TABASCO |CARDENAS |CARDENAS |0-0-00|12900|X|X|100|0|x|X|x|X|X|X|X|X|X|X|X|x|X|x|RODRIGUEZ |HERNANDEZ |LUCILA |CASADA|X|X|CALLE FRANCISCO VILLA NUMERO 4|IGNACIO GUTIERREZ GOMEZ |X|9371216734|JORGE OCAÑA JIMENEZ|BENEFICIARIO 2: RACHEL OCAÑA SOTO|x|RUTA 7 L |X|LUNES |x|x|X|X|X|DOMICILIO |4400|8500|x|x|X|2021-9-6|2021-9-13|X|x|X|x|x|IGNACIO GUTIERREZ GOMEZ |X|1|x|12900|x|x|x|X|X|X|x|X|CARDENAS |X|x|x|x|x</v>
      </c>
    </row>
    <row r="306" spans="1:82" x14ac:dyDescent="0.25">
      <c r="A306" t="s">
        <v>11695</v>
      </c>
      <c r="B306" t="s">
        <v>11696</v>
      </c>
      <c r="C306">
        <v>3</v>
      </c>
      <c r="D306" t="s">
        <v>463</v>
      </c>
      <c r="E306" t="s">
        <v>396</v>
      </c>
      <c r="F306" t="s">
        <v>330</v>
      </c>
      <c r="G306" t="s">
        <v>330</v>
      </c>
      <c r="H306" t="s">
        <v>15984</v>
      </c>
      <c r="I306">
        <v>12900</v>
      </c>
      <c r="J306" t="s">
        <v>4</v>
      </c>
      <c r="K306" t="s">
        <v>4</v>
      </c>
      <c r="L306">
        <v>100</v>
      </c>
      <c r="M306">
        <v>0</v>
      </c>
      <c r="N306" t="s">
        <v>12</v>
      </c>
      <c r="O306" t="s">
        <v>4</v>
      </c>
      <c r="P306" t="s">
        <v>12</v>
      </c>
      <c r="Q306" t="s">
        <v>4</v>
      </c>
      <c r="R306" t="s">
        <v>4</v>
      </c>
      <c r="S306" t="s">
        <v>4</v>
      </c>
      <c r="T306" t="s">
        <v>4</v>
      </c>
      <c r="U306" t="s">
        <v>4</v>
      </c>
      <c r="V306" t="s">
        <v>4</v>
      </c>
      <c r="W306" t="s">
        <v>4</v>
      </c>
      <c r="X306" t="s">
        <v>4</v>
      </c>
      <c r="Y306" t="s">
        <v>12</v>
      </c>
      <c r="Z306" t="s">
        <v>4</v>
      </c>
      <c r="AA306" t="s">
        <v>12</v>
      </c>
      <c r="AB306" t="s">
        <v>174</v>
      </c>
      <c r="AC306" t="s">
        <v>4979</v>
      </c>
      <c r="AD306" t="s">
        <v>11364</v>
      </c>
      <c r="AE306" t="s">
        <v>479</v>
      </c>
      <c r="AF306" t="s">
        <v>4</v>
      </c>
      <c r="AG306" t="s">
        <v>4</v>
      </c>
      <c r="AH306" t="s">
        <v>11697</v>
      </c>
      <c r="AI306" t="s">
        <v>2360</v>
      </c>
      <c r="AJ306" t="s">
        <v>4</v>
      </c>
      <c r="AK306">
        <v>9372285343</v>
      </c>
      <c r="AL306" t="s">
        <v>11698</v>
      </c>
      <c r="AM306" t="s">
        <v>11699</v>
      </c>
      <c r="AN306" t="s">
        <v>12</v>
      </c>
      <c r="AO306" t="s">
        <v>11516</v>
      </c>
      <c r="AP306" t="s">
        <v>4</v>
      </c>
      <c r="AQ306" t="s">
        <v>10092</v>
      </c>
      <c r="AR306" t="s">
        <v>12</v>
      </c>
      <c r="AS306" t="s">
        <v>12</v>
      </c>
      <c r="AT306" t="s">
        <v>4</v>
      </c>
      <c r="AU306" t="s">
        <v>4</v>
      </c>
      <c r="AV306" t="s">
        <v>4</v>
      </c>
      <c r="AW306" t="s">
        <v>332</v>
      </c>
      <c r="AX306">
        <v>7100</v>
      </c>
      <c r="AY306">
        <v>5800</v>
      </c>
      <c r="AZ306" t="s">
        <v>12</v>
      </c>
      <c r="BA306" t="s">
        <v>12</v>
      </c>
      <c r="BB306" t="s">
        <v>4</v>
      </c>
      <c r="BC306" t="s">
        <v>1219</v>
      </c>
      <c r="BD306" t="s">
        <v>1225</v>
      </c>
      <c r="BE306" t="s">
        <v>4</v>
      </c>
      <c r="BF306" t="s">
        <v>12</v>
      </c>
      <c r="BG306" t="s">
        <v>4</v>
      </c>
      <c r="BH306" t="s">
        <v>12</v>
      </c>
      <c r="BI306" t="s">
        <v>12</v>
      </c>
      <c r="BJ306" t="s">
        <v>2360</v>
      </c>
      <c r="BK306" t="s">
        <v>4</v>
      </c>
      <c r="BL306">
        <v>1</v>
      </c>
      <c r="BM306" t="s">
        <v>12</v>
      </c>
      <c r="BN306">
        <v>12900</v>
      </c>
      <c r="BO306" t="s">
        <v>12</v>
      </c>
      <c r="BP306" t="s">
        <v>12</v>
      </c>
      <c r="BQ306" t="s">
        <v>12</v>
      </c>
      <c r="BR306" t="s">
        <v>4</v>
      </c>
      <c r="BS306" t="s">
        <v>4</v>
      </c>
      <c r="BT306" t="s">
        <v>4</v>
      </c>
      <c r="BU306" t="s">
        <v>12</v>
      </c>
      <c r="BV306" t="s">
        <v>4</v>
      </c>
      <c r="BW306" t="s">
        <v>330</v>
      </c>
      <c r="BX306" t="s">
        <v>4</v>
      </c>
      <c r="BY306" t="s">
        <v>12</v>
      </c>
      <c r="BZ306" t="s">
        <v>12</v>
      </c>
      <c r="CA306" t="s">
        <v>12</v>
      </c>
      <c r="CB306" t="s">
        <v>12</v>
      </c>
      <c r="CC306" t="s">
        <v>12</v>
      </c>
      <c r="CD306" t="str" cm="1">
        <f t="array" aca="1" ref="CD306" ca="1">eConcatenar(A306:CB306,"|")</f>
        <v>0YAcQ1n1sRwXJIn9|CAR2020-0808|3|ECONOLINE |TABASCO |CARDENAS |CARDENAS |0-0-00|12900|X|X|100|0|x|X|x|X|X|X|X|X|X|X|X|x|X|x|ALEJANDRO|RODRIGUEZ |CARLOS |UNION LIBRE |X|X|CALLE EMILIANO ZAPATA SIN NUMERO |IGNACIO GUTIERREZ GOMEZ |X|9372285343|MARIA DEL CARMEN JIMENEZ PEREYRA |BENEFICIARIO 2: DARVEL SANTOS RODRIGUEZ |x|RUTA 7 L |X|LUNES |x|x|X|X|X|DOMICILIO |7100|5800|x|x|X|2021-9-6|2021-9-13|X|x|X|x|x|IGNACIO GUTIERREZ GOMEZ |X|1|x|12900|x|x|x|X|X|X|x|X|CARDENAS |X|x|x|x|x</v>
      </c>
    </row>
    <row r="307" spans="1:82" x14ac:dyDescent="0.25">
      <c r="A307" t="s">
        <v>11700</v>
      </c>
      <c r="B307" t="s">
        <v>11701</v>
      </c>
      <c r="C307">
        <v>3</v>
      </c>
      <c r="D307" t="s">
        <v>4988</v>
      </c>
      <c r="E307" t="s">
        <v>396</v>
      </c>
      <c r="F307" t="s">
        <v>330</v>
      </c>
      <c r="G307" t="s">
        <v>330</v>
      </c>
      <c r="H307" t="s">
        <v>15984</v>
      </c>
      <c r="I307">
        <v>12900</v>
      </c>
      <c r="J307" t="s">
        <v>4</v>
      </c>
      <c r="K307" t="s">
        <v>4</v>
      </c>
      <c r="L307">
        <v>100</v>
      </c>
      <c r="M307">
        <v>0</v>
      </c>
      <c r="N307" t="s">
        <v>12</v>
      </c>
      <c r="O307" t="s">
        <v>4</v>
      </c>
      <c r="P307" t="s">
        <v>12</v>
      </c>
      <c r="Q307" t="s">
        <v>4</v>
      </c>
      <c r="R307" t="s">
        <v>4</v>
      </c>
      <c r="S307" t="s">
        <v>4</v>
      </c>
      <c r="T307" t="s">
        <v>4</v>
      </c>
      <c r="U307" t="s">
        <v>4</v>
      </c>
      <c r="V307" t="s">
        <v>4</v>
      </c>
      <c r="W307" t="s">
        <v>4</v>
      </c>
      <c r="X307" t="s">
        <v>4</v>
      </c>
      <c r="Y307" t="s">
        <v>12</v>
      </c>
      <c r="Z307" t="s">
        <v>4</v>
      </c>
      <c r="AA307" t="s">
        <v>12</v>
      </c>
      <c r="AB307" t="s">
        <v>132</v>
      </c>
      <c r="AC307" t="s">
        <v>4868</v>
      </c>
      <c r="AD307" t="s">
        <v>4982</v>
      </c>
      <c r="AE307" t="s">
        <v>214</v>
      </c>
      <c r="AF307" t="s">
        <v>4</v>
      </c>
      <c r="AG307" t="s">
        <v>4</v>
      </c>
      <c r="AH307" t="s">
        <v>11697</v>
      </c>
      <c r="AI307" t="s">
        <v>2360</v>
      </c>
      <c r="AJ307" t="s">
        <v>4</v>
      </c>
      <c r="AK307">
        <v>9371199078</v>
      </c>
      <c r="AL307" t="s">
        <v>11702</v>
      </c>
      <c r="AM307" t="s">
        <v>11703</v>
      </c>
      <c r="AN307" t="s">
        <v>12</v>
      </c>
      <c r="AO307" t="s">
        <v>11516</v>
      </c>
      <c r="AP307" t="s">
        <v>4</v>
      </c>
      <c r="AQ307" t="s">
        <v>10092</v>
      </c>
      <c r="AR307" t="s">
        <v>12</v>
      </c>
      <c r="AS307" t="s">
        <v>12</v>
      </c>
      <c r="AT307" t="s">
        <v>4</v>
      </c>
      <c r="AU307" t="s">
        <v>4</v>
      </c>
      <c r="AV307" t="s">
        <v>4</v>
      </c>
      <c r="AW307" t="s">
        <v>332</v>
      </c>
      <c r="AX307">
        <v>4500</v>
      </c>
      <c r="AY307">
        <v>8400</v>
      </c>
      <c r="AZ307" t="s">
        <v>12</v>
      </c>
      <c r="BA307" t="s">
        <v>12</v>
      </c>
      <c r="BB307" t="s">
        <v>4</v>
      </c>
      <c r="BC307" t="s">
        <v>1219</v>
      </c>
      <c r="BD307" t="s">
        <v>1225</v>
      </c>
      <c r="BE307" t="s">
        <v>4</v>
      </c>
      <c r="BF307" t="s">
        <v>12</v>
      </c>
      <c r="BG307" t="s">
        <v>4</v>
      </c>
      <c r="BH307" t="s">
        <v>12</v>
      </c>
      <c r="BI307" t="s">
        <v>12</v>
      </c>
      <c r="BJ307" t="s">
        <v>2360</v>
      </c>
      <c r="BK307" t="s">
        <v>4</v>
      </c>
      <c r="BL307">
        <v>1</v>
      </c>
      <c r="BM307" t="s">
        <v>12</v>
      </c>
      <c r="BN307">
        <v>12900</v>
      </c>
      <c r="BO307" t="s">
        <v>12</v>
      </c>
      <c r="BP307" t="s">
        <v>12</v>
      </c>
      <c r="BQ307" t="s">
        <v>12</v>
      </c>
      <c r="BR307" t="s">
        <v>4</v>
      </c>
      <c r="BS307" t="s">
        <v>4</v>
      </c>
      <c r="BT307" t="s">
        <v>4</v>
      </c>
      <c r="BU307" t="s">
        <v>12</v>
      </c>
      <c r="BV307" t="s">
        <v>4</v>
      </c>
      <c r="BW307" t="s">
        <v>330</v>
      </c>
      <c r="BX307" t="s">
        <v>4</v>
      </c>
      <c r="BY307" t="s">
        <v>12</v>
      </c>
      <c r="BZ307" t="s">
        <v>12</v>
      </c>
      <c r="CA307" t="s">
        <v>12</v>
      </c>
      <c r="CB307" t="s">
        <v>12</v>
      </c>
      <c r="CC307" t="s">
        <v>12</v>
      </c>
      <c r="CD307" t="str" cm="1">
        <f t="array" aca="1" ref="CD307" ca="1">eConcatenar(A307:CB307,"|")</f>
        <v>Rp40nIJKVb6S1N8z|CAR2020-4028|3|IMPERIAL DE LUJO |TABASCO |CARDENAS |CARDENAS |0-0-00|12900|X|X|100|0|x|X|x|X|X|X|X|X|X|X|X|x|X|x|ZAMUDIO |REYES |SEBASTIAN |CASADO |X|X|CALLE EMILIANO ZAPATA SIN NUMERO |IGNACIO GUTIERREZ GOMEZ |X|9371199078|HECTOR JESUS ZAMUDIO PEREZ |BENEFICIARIO 2: JULIO CESAR ZAMUDIO PEREZ |x|RUTA 7 L |X|LUNES |x|x|X|X|X|DOMICILIO |4500|8400|x|x|X|2021-9-6|2021-9-13|X|x|X|x|x|IGNACIO GUTIERREZ GOMEZ |X|1|x|12900|x|x|x|X|X|X|x|X|CARDENAS |X|x|x|x|x</v>
      </c>
    </row>
    <row r="308" spans="1:82" x14ac:dyDescent="0.25">
      <c r="A308" t="s">
        <v>11704</v>
      </c>
      <c r="B308" t="s">
        <v>11705</v>
      </c>
      <c r="C308">
        <v>3</v>
      </c>
      <c r="D308" t="s">
        <v>463</v>
      </c>
      <c r="E308" t="s">
        <v>396</v>
      </c>
      <c r="F308" t="s">
        <v>330</v>
      </c>
      <c r="G308" t="s">
        <v>330</v>
      </c>
      <c r="H308" t="s">
        <v>15985</v>
      </c>
      <c r="I308">
        <v>11500</v>
      </c>
      <c r="J308" t="s">
        <v>4</v>
      </c>
      <c r="K308" t="s">
        <v>4</v>
      </c>
      <c r="L308">
        <v>200</v>
      </c>
      <c r="M308">
        <v>1</v>
      </c>
      <c r="N308" t="s">
        <v>12</v>
      </c>
      <c r="O308" t="s">
        <v>4</v>
      </c>
      <c r="P308" t="s">
        <v>12</v>
      </c>
      <c r="Q308" t="s">
        <v>4</v>
      </c>
      <c r="R308" t="s">
        <v>4</v>
      </c>
      <c r="S308" t="s">
        <v>4</v>
      </c>
      <c r="T308" t="s">
        <v>4</v>
      </c>
      <c r="U308" t="s">
        <v>4</v>
      </c>
      <c r="V308" t="s">
        <v>4</v>
      </c>
      <c r="W308" t="s">
        <v>4</v>
      </c>
      <c r="X308" t="s">
        <v>4</v>
      </c>
      <c r="Y308" t="s">
        <v>12</v>
      </c>
      <c r="Z308" t="s">
        <v>4</v>
      </c>
      <c r="AA308" t="s">
        <v>12</v>
      </c>
      <c r="AB308" t="s">
        <v>11706</v>
      </c>
      <c r="AC308" t="s">
        <v>4990</v>
      </c>
      <c r="AD308" t="s">
        <v>11707</v>
      </c>
      <c r="AE308" t="s">
        <v>479</v>
      </c>
      <c r="AF308" t="s">
        <v>4</v>
      </c>
      <c r="AG308" t="s">
        <v>4</v>
      </c>
      <c r="AH308" t="s">
        <v>11708</v>
      </c>
      <c r="AI308" t="s">
        <v>2360</v>
      </c>
      <c r="AJ308" t="s">
        <v>4</v>
      </c>
      <c r="AK308">
        <v>9371621491</v>
      </c>
      <c r="AL308" t="s">
        <v>11709</v>
      </c>
      <c r="AM308" t="s">
        <v>11710</v>
      </c>
      <c r="AN308" t="s">
        <v>12</v>
      </c>
      <c r="AO308" t="s">
        <v>11516</v>
      </c>
      <c r="AP308" t="s">
        <v>4</v>
      </c>
      <c r="AQ308" t="s">
        <v>10092</v>
      </c>
      <c r="AR308" t="s">
        <v>12</v>
      </c>
      <c r="AS308" t="s">
        <v>12</v>
      </c>
      <c r="AT308" t="s">
        <v>4</v>
      </c>
      <c r="AU308" t="s">
        <v>4</v>
      </c>
      <c r="AV308" t="s">
        <v>4</v>
      </c>
      <c r="AW308" t="s">
        <v>332</v>
      </c>
      <c r="AX308">
        <v>9000</v>
      </c>
      <c r="AY308">
        <v>2500</v>
      </c>
      <c r="AZ308" t="s">
        <v>12</v>
      </c>
      <c r="BA308" t="s">
        <v>12</v>
      </c>
      <c r="BB308" t="s">
        <v>12</v>
      </c>
      <c r="BC308" t="s">
        <v>1219</v>
      </c>
      <c r="BD308" t="s">
        <v>1232</v>
      </c>
      <c r="BE308" t="s">
        <v>4</v>
      </c>
      <c r="BF308" t="s">
        <v>12</v>
      </c>
      <c r="BG308" t="s">
        <v>4</v>
      </c>
      <c r="BH308" t="s">
        <v>12</v>
      </c>
      <c r="BI308" t="s">
        <v>12</v>
      </c>
      <c r="BJ308" t="s">
        <v>2360</v>
      </c>
      <c r="BK308" t="s">
        <v>4</v>
      </c>
      <c r="BL308">
        <v>1</v>
      </c>
      <c r="BM308" t="s">
        <v>12</v>
      </c>
      <c r="BN308">
        <v>11500</v>
      </c>
      <c r="BO308" t="s">
        <v>12</v>
      </c>
      <c r="BP308" t="s">
        <v>12</v>
      </c>
      <c r="BQ308" t="s">
        <v>12</v>
      </c>
      <c r="BR308" t="s">
        <v>4</v>
      </c>
      <c r="BS308" t="s">
        <v>4</v>
      </c>
      <c r="BT308" t="s">
        <v>4</v>
      </c>
      <c r="BU308" t="s">
        <v>12</v>
      </c>
      <c r="BV308" t="s">
        <v>4</v>
      </c>
      <c r="BW308" t="s">
        <v>330</v>
      </c>
      <c r="BX308" t="s">
        <v>4</v>
      </c>
      <c r="BY308" t="s">
        <v>12</v>
      </c>
      <c r="BZ308" t="s">
        <v>12</v>
      </c>
      <c r="CA308" t="s">
        <v>12</v>
      </c>
      <c r="CB308" t="s">
        <v>12</v>
      </c>
      <c r="CC308" t="s">
        <v>12</v>
      </c>
      <c r="CD308" t="str" cm="1">
        <f t="array" aca="1" ref="CD308" ca="1">eConcatenar(A308:CB308,"|")</f>
        <v>XfnzJCzdKjLNsTbP|CAR2017-3070|3|ECONOLINE |TABASCO |CARDENAS |CARDENAS |2017-4-18|11500|X|X|200|1|x|X|x|X|X|X|X|X|X|X|X|x|X|x|ESCALENTE |PEREGRINO |ARACELY|UNION LIBRE |X|X|CALLE 20 DE NOVIEMBRE SIN NUMERO|IGNACIO GUTIERREZ GOMEZ |X|9371621491|KARINA ESCALANTE PEREGRINO |BENEFICIARIO 2: TRINIDAD LOPEZ AGUILAR  |x|RUTA 7 L |X|LUNES |x|x|X|X|X|DOMICILIO |9000|2500|x|x|x|2021-9-6|2021-9-20|X|x|X|x|x|IGNACIO GUTIERREZ GOMEZ |X|1|x|11500|x|x|x|X|X|X|x|X|CARDENAS |X|x|x|x|x</v>
      </c>
    </row>
    <row r="309" spans="1:82" s="19" customFormat="1" x14ac:dyDescent="0.25">
      <c r="A309" s="19" t="s">
        <v>11711</v>
      </c>
      <c r="B309" s="19" t="s">
        <v>11712</v>
      </c>
      <c r="C309" s="19">
        <v>3</v>
      </c>
      <c r="D309" s="19" t="s">
        <v>14</v>
      </c>
      <c r="E309" s="19" t="s">
        <v>2</v>
      </c>
      <c r="F309" s="19" t="s">
        <v>3</v>
      </c>
      <c r="G309" s="19" t="s">
        <v>3</v>
      </c>
      <c r="H309" s="19" t="s">
        <v>15888</v>
      </c>
      <c r="I309" s="19">
        <v>19800</v>
      </c>
      <c r="J309" s="19" t="s">
        <v>4</v>
      </c>
      <c r="K309" s="19" t="s">
        <v>4</v>
      </c>
      <c r="L309" s="19">
        <v>50</v>
      </c>
      <c r="M309" s="19">
        <v>2</v>
      </c>
      <c r="N309" s="19" t="s">
        <v>12</v>
      </c>
      <c r="O309" s="19" t="s">
        <v>4</v>
      </c>
      <c r="P309" s="19" t="s">
        <v>12</v>
      </c>
      <c r="Q309" s="19" t="s">
        <v>4</v>
      </c>
      <c r="R309" s="19" t="s">
        <v>4</v>
      </c>
      <c r="S309" s="19" t="s">
        <v>4</v>
      </c>
      <c r="T309" s="19" t="s">
        <v>4</v>
      </c>
      <c r="U309" s="19" t="s">
        <v>4</v>
      </c>
      <c r="V309" s="19" t="s">
        <v>4</v>
      </c>
      <c r="W309" s="19" t="s">
        <v>4</v>
      </c>
      <c r="X309" s="19" t="s">
        <v>4</v>
      </c>
      <c r="Y309" s="19" t="s">
        <v>12</v>
      </c>
      <c r="Z309" s="19" t="s">
        <v>4</v>
      </c>
      <c r="AA309" s="19" t="s">
        <v>12</v>
      </c>
      <c r="AB309" s="19" t="s">
        <v>127</v>
      </c>
      <c r="AC309" s="19" t="s">
        <v>127</v>
      </c>
      <c r="AD309" s="19" t="s">
        <v>11713</v>
      </c>
      <c r="AE309" s="19" t="s">
        <v>146</v>
      </c>
      <c r="AF309" s="19" t="s">
        <v>4</v>
      </c>
      <c r="AG309" s="19" t="s">
        <v>4</v>
      </c>
      <c r="AH309" s="19" t="s">
        <v>11714</v>
      </c>
      <c r="AI309" s="19" t="s">
        <v>2360</v>
      </c>
      <c r="AJ309" s="19" t="s">
        <v>4</v>
      </c>
      <c r="AK309" s="19">
        <v>9371211830</v>
      </c>
      <c r="AL309" s="19" t="s">
        <v>11715</v>
      </c>
      <c r="AM309" s="19" t="s">
        <v>11716</v>
      </c>
      <c r="AN309" s="19" t="s">
        <v>12</v>
      </c>
      <c r="AO309" s="19" t="s">
        <v>11516</v>
      </c>
      <c r="AP309" s="19" t="s">
        <v>4</v>
      </c>
      <c r="AQ309" s="19" t="s">
        <v>10</v>
      </c>
      <c r="AR309" s="19" t="s">
        <v>12</v>
      </c>
      <c r="AS309" s="19" t="s">
        <v>12</v>
      </c>
      <c r="AT309" s="19" t="s">
        <v>4</v>
      </c>
      <c r="AU309" s="19" t="s">
        <v>4</v>
      </c>
      <c r="AV309" s="19" t="s">
        <v>4</v>
      </c>
      <c r="AW309" s="19" t="s">
        <v>11</v>
      </c>
      <c r="AX309" s="19">
        <v>4000</v>
      </c>
      <c r="AY309" s="19">
        <v>15800</v>
      </c>
      <c r="AZ309" s="19" t="s">
        <v>12</v>
      </c>
      <c r="BA309" s="19" t="s">
        <v>12</v>
      </c>
      <c r="BB309" s="19" t="s">
        <v>4</v>
      </c>
      <c r="BC309" s="19" t="s">
        <v>5112</v>
      </c>
      <c r="BD309" s="19" t="s">
        <v>1225</v>
      </c>
      <c r="BE309" s="19" t="s">
        <v>12</v>
      </c>
      <c r="BF309" s="19" t="s">
        <v>12</v>
      </c>
      <c r="BG309" s="19" t="s">
        <v>12</v>
      </c>
      <c r="BH309" s="19" t="s">
        <v>12</v>
      </c>
      <c r="BI309" s="19" t="s">
        <v>12</v>
      </c>
      <c r="BJ309" s="19" t="s">
        <v>2360</v>
      </c>
      <c r="BK309" s="19" t="s">
        <v>12</v>
      </c>
      <c r="BL309" s="19">
        <v>1</v>
      </c>
      <c r="BM309" s="19" t="s">
        <v>12</v>
      </c>
      <c r="BN309" s="19">
        <v>19800</v>
      </c>
      <c r="BO309" s="19" t="s">
        <v>12</v>
      </c>
      <c r="BP309" s="19" t="s">
        <v>12</v>
      </c>
      <c r="BQ309" s="19" t="s">
        <v>12</v>
      </c>
      <c r="BR309" s="19" t="s">
        <v>4</v>
      </c>
      <c r="BS309" s="19" t="s">
        <v>4</v>
      </c>
      <c r="BT309" s="19" t="s">
        <v>4</v>
      </c>
      <c r="BU309" s="19" t="s">
        <v>12</v>
      </c>
      <c r="BV309" s="19" t="s">
        <v>4</v>
      </c>
      <c r="BW309" s="19" t="s">
        <v>3</v>
      </c>
      <c r="BX309" s="19" t="s">
        <v>4</v>
      </c>
      <c r="BY309" s="19" t="s">
        <v>12</v>
      </c>
      <c r="BZ309" s="19" t="s">
        <v>12</v>
      </c>
      <c r="CA309" s="19" t="s">
        <v>12</v>
      </c>
      <c r="CB309" s="19" t="s">
        <v>12</v>
      </c>
      <c r="CC309" s="19" t="s">
        <v>12</v>
      </c>
      <c r="CD309" s="19" t="str" cm="1">
        <f t="array" aca="1" ref="CD309" ca="1">eConcatenar(A309:CB309,"|")</f>
        <v>cbW0NSmQ7ipmdYCR|CAR2020-4493|3|ZAFIRO|TABASCO|CARDENAS|CARDENAS|2020-11-07|19800|X|X|50|2|x|X|x|X|X|X|X|X|X|X|X|x|X|x|RODRIGUEZ|RODRIGUEZ|MARIA REYES|VIUDA|X|X|5 DE MAYO NUMERO 140|IGNACIO GUTIERREZ GOMEZ |X|9371211830|ADI SARAI RODRIGUEZ RODRIGUEZ|BENEFICIARIO 2: NIMIDE RODRIGUEZ RODRIGUEZ|x|RUTA 7 L |X|LUNES|x|x|X|X|X|DOMICILIO|4000|15800|x|x|X|2021-8-9|2021-9-13|x|x|x|x|x|IGNACIO GUTIERREZ GOMEZ |x|1|x|19800|x|x|x|X|X|X|x|X|CARDENAS|X|x|x|x|x</v>
      </c>
    </row>
    <row r="310" spans="1:82" x14ac:dyDescent="0.25">
      <c r="A310" t="s">
        <v>11717</v>
      </c>
      <c r="B310" t="s">
        <v>11718</v>
      </c>
      <c r="C310">
        <v>3</v>
      </c>
      <c r="D310" t="s">
        <v>213</v>
      </c>
      <c r="E310" t="s">
        <v>2</v>
      </c>
      <c r="F310" t="s">
        <v>3</v>
      </c>
      <c r="G310" t="s">
        <v>3</v>
      </c>
      <c r="H310" t="s">
        <v>15986</v>
      </c>
      <c r="I310">
        <v>12900</v>
      </c>
      <c r="J310" t="s">
        <v>4</v>
      </c>
      <c r="K310" t="s">
        <v>4</v>
      </c>
      <c r="L310">
        <v>50</v>
      </c>
      <c r="M310">
        <v>0</v>
      </c>
      <c r="N310" t="s">
        <v>12</v>
      </c>
      <c r="O310" t="s">
        <v>4</v>
      </c>
      <c r="P310" t="s">
        <v>12</v>
      </c>
      <c r="Q310" t="s">
        <v>4</v>
      </c>
      <c r="R310" t="s">
        <v>4</v>
      </c>
      <c r="S310" t="s">
        <v>4</v>
      </c>
      <c r="T310" t="s">
        <v>4</v>
      </c>
      <c r="U310" t="s">
        <v>4</v>
      </c>
      <c r="V310" t="s">
        <v>4</v>
      </c>
      <c r="W310" t="s">
        <v>4</v>
      </c>
      <c r="X310" t="s">
        <v>4</v>
      </c>
      <c r="Y310" t="s">
        <v>12</v>
      </c>
      <c r="Z310" t="s">
        <v>4</v>
      </c>
      <c r="AA310" t="s">
        <v>12</v>
      </c>
      <c r="AB310" t="s">
        <v>49</v>
      </c>
      <c r="AC310" t="s">
        <v>322</v>
      </c>
      <c r="AD310" t="s">
        <v>11719</v>
      </c>
      <c r="AE310" t="s">
        <v>51</v>
      </c>
      <c r="AF310" t="s">
        <v>4</v>
      </c>
      <c r="AG310" t="s">
        <v>4</v>
      </c>
      <c r="AH310" t="s">
        <v>261</v>
      </c>
      <c r="AI310" t="s">
        <v>11517</v>
      </c>
      <c r="AJ310" t="s">
        <v>11720</v>
      </c>
      <c r="AK310">
        <v>9841689951</v>
      </c>
      <c r="AL310" t="s">
        <v>11721</v>
      </c>
      <c r="AM310" t="s">
        <v>11722</v>
      </c>
      <c r="AN310" t="s">
        <v>12</v>
      </c>
      <c r="AO310" t="s">
        <v>11516</v>
      </c>
      <c r="AP310" t="s">
        <v>4</v>
      </c>
      <c r="AQ310" t="s">
        <v>10</v>
      </c>
      <c r="AR310" t="s">
        <v>12</v>
      </c>
      <c r="AS310" t="s">
        <v>12</v>
      </c>
      <c r="AT310" t="s">
        <v>4</v>
      </c>
      <c r="AU310" t="s">
        <v>4</v>
      </c>
      <c r="AV310" t="s">
        <v>4</v>
      </c>
      <c r="AW310" t="s">
        <v>11</v>
      </c>
      <c r="AX310">
        <v>5100</v>
      </c>
      <c r="AY310">
        <v>7800</v>
      </c>
      <c r="AZ310" t="s">
        <v>12</v>
      </c>
      <c r="BA310" t="s">
        <v>12</v>
      </c>
      <c r="BB310" t="s">
        <v>4</v>
      </c>
      <c r="BC310" t="s">
        <v>1219</v>
      </c>
      <c r="BD310" t="s">
        <v>1225</v>
      </c>
      <c r="BE310" t="s">
        <v>4</v>
      </c>
      <c r="BF310" t="s">
        <v>12</v>
      </c>
      <c r="BG310" t="s">
        <v>4</v>
      </c>
      <c r="BH310" t="s">
        <v>12</v>
      </c>
      <c r="BI310" t="s">
        <v>12</v>
      </c>
      <c r="BJ310" t="s">
        <v>11517</v>
      </c>
      <c r="BK310" t="s">
        <v>4</v>
      </c>
      <c r="BL310">
        <v>1</v>
      </c>
      <c r="BM310" t="s">
        <v>12</v>
      </c>
      <c r="BN310">
        <v>12900</v>
      </c>
      <c r="BO310" t="s">
        <v>12</v>
      </c>
      <c r="BP310" t="s">
        <v>12</v>
      </c>
      <c r="BQ310" t="s">
        <v>12</v>
      </c>
      <c r="BR310" t="s">
        <v>4</v>
      </c>
      <c r="BS310" t="s">
        <v>4</v>
      </c>
      <c r="BT310" t="s">
        <v>4</v>
      </c>
      <c r="BU310" t="s">
        <v>12</v>
      </c>
      <c r="BV310" t="s">
        <v>4</v>
      </c>
      <c r="BW310" t="s">
        <v>3</v>
      </c>
      <c r="BX310" t="s">
        <v>4</v>
      </c>
      <c r="BY310" t="s">
        <v>12</v>
      </c>
      <c r="BZ310" t="s">
        <v>12</v>
      </c>
      <c r="CA310" t="s">
        <v>12</v>
      </c>
      <c r="CB310" t="s">
        <v>12</v>
      </c>
      <c r="CC310" t="s">
        <v>12</v>
      </c>
      <c r="CD310" t="str" cm="1">
        <f t="array" aca="1" ref="CD310" ca="1">eConcatenar(A310:CB310,"|")</f>
        <v>5mOeRMJyk8Rt0SAS|CAR2020-0839|3|ECONOLINE|TABASCO|CARDENAS|CARDENAS|2020-3-11|12900|X|X|50|0|x|X|x|X|X|X|X|X|X|X|X|x|X|x|SANCHEZ|ARIAS|MARIA DE LOS ANGELES|SOLTERA|X|X|HUIMANGUILLO CARDENAS|C-23 VENUSTIANO CARRANZA|KILOMETRO 14 SIN NUMERO|9841689951|CANDELARIA ARIAS ARIAS|BENEFICIARIO 2: NATIVIDAD SANCHEZ ALPUCHE|x|RUTA 7 L |X|LUNES|x|x|X|X|X|DOMICILIO|5100|7800|x|x|X|2021-9-6|2021-9-13|X|x|X|x|x|C-23 VENUSTIANO CARRANZA|X|1|x|12900|x|x|x|X|X|X|x|X|CARDENAS|X|x|x|x|x</v>
      </c>
    </row>
    <row r="311" spans="1:82" x14ac:dyDescent="0.25">
      <c r="A311" t="s">
        <v>11723</v>
      </c>
      <c r="B311" t="s">
        <v>11724</v>
      </c>
      <c r="C311">
        <v>3</v>
      </c>
      <c r="D311" t="s">
        <v>213</v>
      </c>
      <c r="E311" t="s">
        <v>2</v>
      </c>
      <c r="F311" t="s">
        <v>3</v>
      </c>
      <c r="G311" t="s">
        <v>3</v>
      </c>
      <c r="H311" t="s">
        <v>15987</v>
      </c>
      <c r="I311">
        <v>12900</v>
      </c>
      <c r="J311" t="s">
        <v>4</v>
      </c>
      <c r="K311" t="s">
        <v>4</v>
      </c>
      <c r="L311">
        <v>50</v>
      </c>
      <c r="M311">
        <v>0</v>
      </c>
      <c r="N311" t="s">
        <v>12</v>
      </c>
      <c r="O311" t="s">
        <v>4</v>
      </c>
      <c r="P311" t="s">
        <v>12</v>
      </c>
      <c r="Q311" t="s">
        <v>4</v>
      </c>
      <c r="R311" t="s">
        <v>4</v>
      </c>
      <c r="S311" t="s">
        <v>4</v>
      </c>
      <c r="T311" t="s">
        <v>4</v>
      </c>
      <c r="U311" t="s">
        <v>4</v>
      </c>
      <c r="V311" t="s">
        <v>4</v>
      </c>
      <c r="W311" t="s">
        <v>4</v>
      </c>
      <c r="X311" t="s">
        <v>4</v>
      </c>
      <c r="Y311" t="s">
        <v>12</v>
      </c>
      <c r="Z311" t="s">
        <v>4</v>
      </c>
      <c r="AA311" t="s">
        <v>12</v>
      </c>
      <c r="AB311" t="s">
        <v>38</v>
      </c>
      <c r="AC311" t="s">
        <v>513</v>
      </c>
      <c r="AD311" t="s">
        <v>11725</v>
      </c>
      <c r="AE311" t="s">
        <v>30</v>
      </c>
      <c r="AF311" t="s">
        <v>4</v>
      </c>
      <c r="AG311" t="s">
        <v>4</v>
      </c>
      <c r="AH311" t="s">
        <v>261</v>
      </c>
      <c r="AI311" t="s">
        <v>11726</v>
      </c>
      <c r="AJ311" t="s">
        <v>4</v>
      </c>
      <c r="AK311">
        <v>9341229996</v>
      </c>
      <c r="AL311" t="s">
        <v>11727</v>
      </c>
      <c r="AM311" t="s">
        <v>5265</v>
      </c>
      <c r="AN311" t="s">
        <v>12</v>
      </c>
      <c r="AO311" t="s">
        <v>11516</v>
      </c>
      <c r="AP311" t="s">
        <v>4</v>
      </c>
      <c r="AQ311" t="s">
        <v>10</v>
      </c>
      <c r="AR311" t="s">
        <v>12</v>
      </c>
      <c r="AS311" t="s">
        <v>12</v>
      </c>
      <c r="AT311" t="s">
        <v>4</v>
      </c>
      <c r="AU311" t="s">
        <v>4</v>
      </c>
      <c r="AV311" t="s">
        <v>4</v>
      </c>
      <c r="AW311" t="s">
        <v>11</v>
      </c>
      <c r="AX311">
        <v>7000</v>
      </c>
      <c r="AY311">
        <v>5900</v>
      </c>
      <c r="AZ311" t="s">
        <v>12</v>
      </c>
      <c r="BA311" t="s">
        <v>12</v>
      </c>
      <c r="BB311" t="s">
        <v>4</v>
      </c>
      <c r="BC311" t="s">
        <v>1219</v>
      </c>
      <c r="BD311" t="s">
        <v>1225</v>
      </c>
      <c r="BE311" t="s">
        <v>4</v>
      </c>
      <c r="BF311" t="s">
        <v>12</v>
      </c>
      <c r="BG311" t="s">
        <v>4</v>
      </c>
      <c r="BH311" t="s">
        <v>12</v>
      </c>
      <c r="BI311" t="s">
        <v>12</v>
      </c>
      <c r="BJ311" t="s">
        <v>11726</v>
      </c>
      <c r="BK311" t="s">
        <v>4</v>
      </c>
      <c r="BL311">
        <v>1</v>
      </c>
      <c r="BM311" t="s">
        <v>12</v>
      </c>
      <c r="BN311">
        <v>12900</v>
      </c>
      <c r="BO311" t="s">
        <v>12</v>
      </c>
      <c r="BP311" t="s">
        <v>12</v>
      </c>
      <c r="BQ311" t="s">
        <v>12</v>
      </c>
      <c r="BR311" t="s">
        <v>4</v>
      </c>
      <c r="BS311" t="s">
        <v>4</v>
      </c>
      <c r="BT311" t="s">
        <v>4</v>
      </c>
      <c r="BU311" t="s">
        <v>12</v>
      </c>
      <c r="BV311" t="s">
        <v>4</v>
      </c>
      <c r="BW311" t="s">
        <v>3</v>
      </c>
      <c r="BX311" t="s">
        <v>4</v>
      </c>
      <c r="BY311" t="s">
        <v>12</v>
      </c>
      <c r="BZ311" t="s">
        <v>12</v>
      </c>
      <c r="CA311" t="s">
        <v>12</v>
      </c>
      <c r="CB311" t="s">
        <v>12</v>
      </c>
      <c r="CC311" t="s">
        <v>12</v>
      </c>
      <c r="CD311" t="str" cm="1">
        <f t="array" aca="1" ref="CD311" ca="1">eConcatenar(A311:CB311,"|")</f>
        <v>OuVvK2Ooml7HOx9m|CAR2020-0861|3|ECONOLINE|TABASCO|CARDENAS|CARDENAS|2020-3-12|12900|X|X|50|0|x|X|x|X|X|X|X|X|X|X|X|x|X|x|HERNANDEZ|AGUILAR|IRENE|CASADA|X|X|HUIMANGUILLO CARDENAS|C-23 ZONA VERDE KILOMETRO 14|X|9341229996|FRANCISCO ARENA ALCUDIA|BENEFICIARIO 2: X|x|RUTA 7 L |X|LUNES|x|x|X|X|X|DOMICILIO|7000|5900|x|x|X|2021-9-6|2021-9-13|X|x|X|x|x|C-23 ZONA VERDE KILOMETRO 14|X|1|x|12900|x|x|x|X|X|X|x|X|CARDENAS|X|x|x|x|x</v>
      </c>
    </row>
    <row r="312" spans="1:82" x14ac:dyDescent="0.25">
      <c r="A312" t="s">
        <v>11728</v>
      </c>
      <c r="B312" t="s">
        <v>11729</v>
      </c>
      <c r="C312">
        <v>3</v>
      </c>
      <c r="D312" t="s">
        <v>1</v>
      </c>
      <c r="E312" t="s">
        <v>2</v>
      </c>
      <c r="F312" t="s">
        <v>3</v>
      </c>
      <c r="G312" t="s">
        <v>3</v>
      </c>
      <c r="H312" t="s">
        <v>15988</v>
      </c>
      <c r="I312">
        <v>12900</v>
      </c>
      <c r="J312" t="s">
        <v>4</v>
      </c>
      <c r="K312" t="s">
        <v>4</v>
      </c>
      <c r="L312">
        <v>50</v>
      </c>
      <c r="M312">
        <v>1</v>
      </c>
      <c r="N312" t="s">
        <v>12</v>
      </c>
      <c r="O312" t="s">
        <v>4</v>
      </c>
      <c r="P312" t="s">
        <v>12</v>
      </c>
      <c r="Q312" t="s">
        <v>4</v>
      </c>
      <c r="R312" t="s">
        <v>4</v>
      </c>
      <c r="S312" t="s">
        <v>4</v>
      </c>
      <c r="T312" t="s">
        <v>4</v>
      </c>
      <c r="U312" t="s">
        <v>4</v>
      </c>
      <c r="V312" t="s">
        <v>4</v>
      </c>
      <c r="W312" t="s">
        <v>4</v>
      </c>
      <c r="X312" t="s">
        <v>4</v>
      </c>
      <c r="Y312" t="s">
        <v>12</v>
      </c>
      <c r="Z312" t="s">
        <v>4</v>
      </c>
      <c r="AA312" t="s">
        <v>12</v>
      </c>
      <c r="AB312" t="s">
        <v>150</v>
      </c>
      <c r="AC312" t="s">
        <v>127</v>
      </c>
      <c r="AD312" t="s">
        <v>11730</v>
      </c>
      <c r="AE312" t="s">
        <v>63</v>
      </c>
      <c r="AF312" t="s">
        <v>4</v>
      </c>
      <c r="AG312" t="s">
        <v>4</v>
      </c>
      <c r="AH312" t="s">
        <v>11731</v>
      </c>
      <c r="AI312" t="s">
        <v>11517</v>
      </c>
      <c r="AJ312" t="s">
        <v>4</v>
      </c>
      <c r="AK312">
        <v>9371405588</v>
      </c>
      <c r="AL312" t="s">
        <v>11732</v>
      </c>
      <c r="AM312" t="s">
        <v>11733</v>
      </c>
      <c r="AN312" t="s">
        <v>12</v>
      </c>
      <c r="AO312" t="s">
        <v>11516</v>
      </c>
      <c r="AP312" t="s">
        <v>4</v>
      </c>
      <c r="AQ312" t="s">
        <v>10</v>
      </c>
      <c r="AR312" t="s">
        <v>12</v>
      </c>
      <c r="AS312" t="s">
        <v>12</v>
      </c>
      <c r="AT312" t="s">
        <v>4</v>
      </c>
      <c r="AU312" t="s">
        <v>4</v>
      </c>
      <c r="AV312" t="s">
        <v>4</v>
      </c>
      <c r="AW312" t="s">
        <v>11</v>
      </c>
      <c r="AX312">
        <v>8100</v>
      </c>
      <c r="AY312">
        <v>4800</v>
      </c>
      <c r="AZ312" t="s">
        <v>12</v>
      </c>
      <c r="BA312" t="s">
        <v>12</v>
      </c>
      <c r="BB312" t="s">
        <v>4</v>
      </c>
      <c r="BC312" t="s">
        <v>1219</v>
      </c>
      <c r="BD312" t="s">
        <v>1232</v>
      </c>
      <c r="BE312" t="s">
        <v>4</v>
      </c>
      <c r="BF312" t="s">
        <v>12</v>
      </c>
      <c r="BG312" t="s">
        <v>4</v>
      </c>
      <c r="BH312" t="s">
        <v>12</v>
      </c>
      <c r="BI312" t="s">
        <v>12</v>
      </c>
      <c r="BJ312" t="s">
        <v>11517</v>
      </c>
      <c r="BK312" t="s">
        <v>4</v>
      </c>
      <c r="BL312">
        <v>0</v>
      </c>
      <c r="BM312" t="s">
        <v>12</v>
      </c>
      <c r="BN312">
        <v>12900</v>
      </c>
      <c r="BO312" t="s">
        <v>12</v>
      </c>
      <c r="BP312" t="s">
        <v>12</v>
      </c>
      <c r="BQ312" t="s">
        <v>12</v>
      </c>
      <c r="BR312" t="s">
        <v>4</v>
      </c>
      <c r="BS312" t="s">
        <v>4</v>
      </c>
      <c r="BT312" t="s">
        <v>4</v>
      </c>
      <c r="BU312" t="s">
        <v>12</v>
      </c>
      <c r="BV312" t="s">
        <v>4</v>
      </c>
      <c r="BW312" t="s">
        <v>3</v>
      </c>
      <c r="BX312" t="s">
        <v>4</v>
      </c>
      <c r="BY312" t="s">
        <v>12</v>
      </c>
      <c r="BZ312" t="s">
        <v>12</v>
      </c>
      <c r="CA312" t="s">
        <v>12</v>
      </c>
      <c r="CB312" t="s">
        <v>12</v>
      </c>
      <c r="CC312" t="s">
        <v>12</v>
      </c>
      <c r="CD312" t="str" cm="1">
        <f t="array" aca="1" ref="CD312" ca="1">eConcatenar(A312:CB312,"|")</f>
        <v>b9DFlKyGvrkZA6W1|CAR2020-5020|3|IMPERIAL DE LUJO|TABASCO|CARDENAS|CARDENAS|2020-12-01|12900|X|X|50|1|x|X|x|X|X|X|X|X|X|X|X|x|X|x|MONTIEL|RODRIGUEZ|PORFIRIO|CASADO|X|X|CALLE NUMERO 2 CASA NUMERO 102|C-23 VENUSTIANO CARRANZA|X|9371405588|MARIA LIMBER LOPEZ |BENEFICIARIO 2: MAGALI MONTIEL RODRIGUEZ|x|RUTA 7 L |X|LUNES|x|x|X|X|X|DOMICILIO|8100|4800|x|x|X|2021-9-6|2021-9-20|X|x|X|x|x|C-23 VENUSTIANO CARRANZA|X|0|x|12900|x|x|x|X|X|X|x|X|CARDENAS|X|x|x|x|x</v>
      </c>
    </row>
    <row r="313" spans="1:82" x14ac:dyDescent="0.25">
      <c r="A313" t="s">
        <v>11734</v>
      </c>
      <c r="B313" t="s">
        <v>11735</v>
      </c>
      <c r="C313">
        <v>3</v>
      </c>
      <c r="D313" t="s">
        <v>1</v>
      </c>
      <c r="E313" t="s">
        <v>2</v>
      </c>
      <c r="F313" t="s">
        <v>3</v>
      </c>
      <c r="G313" t="s">
        <v>3</v>
      </c>
      <c r="H313" t="s">
        <v>15989</v>
      </c>
      <c r="I313">
        <v>12900</v>
      </c>
      <c r="J313" t="s">
        <v>4</v>
      </c>
      <c r="K313" t="s">
        <v>4</v>
      </c>
      <c r="L313">
        <v>50</v>
      </c>
      <c r="M313">
        <v>1</v>
      </c>
      <c r="N313" t="s">
        <v>12</v>
      </c>
      <c r="O313" t="s">
        <v>4</v>
      </c>
      <c r="P313" t="s">
        <v>12</v>
      </c>
      <c r="Q313" t="s">
        <v>4</v>
      </c>
      <c r="R313" t="s">
        <v>4</v>
      </c>
      <c r="S313" t="s">
        <v>4</v>
      </c>
      <c r="T313" t="s">
        <v>4</v>
      </c>
      <c r="U313" t="s">
        <v>4</v>
      </c>
      <c r="V313" t="s">
        <v>4</v>
      </c>
      <c r="W313" t="s">
        <v>4</v>
      </c>
      <c r="X313" t="s">
        <v>4</v>
      </c>
      <c r="Y313" t="s">
        <v>12</v>
      </c>
      <c r="Z313" t="s">
        <v>4</v>
      </c>
      <c r="AA313" t="s">
        <v>12</v>
      </c>
      <c r="AB313" t="s">
        <v>249</v>
      </c>
      <c r="AC313" t="s">
        <v>174</v>
      </c>
      <c r="AD313" t="s">
        <v>254</v>
      </c>
      <c r="AE313" t="s">
        <v>30</v>
      </c>
      <c r="AF313" t="s">
        <v>4</v>
      </c>
      <c r="AG313" t="s">
        <v>4</v>
      </c>
      <c r="AH313" t="s">
        <v>11736</v>
      </c>
      <c r="AI313" t="s">
        <v>11517</v>
      </c>
      <c r="AJ313" t="s">
        <v>4</v>
      </c>
      <c r="AK313">
        <v>9372839591</v>
      </c>
      <c r="AL313" t="s">
        <v>11737</v>
      </c>
      <c r="AM313" t="s">
        <v>11738</v>
      </c>
      <c r="AN313" t="s">
        <v>12</v>
      </c>
      <c r="AO313" t="s">
        <v>11516</v>
      </c>
      <c r="AP313" t="s">
        <v>4</v>
      </c>
      <c r="AQ313" t="s">
        <v>10</v>
      </c>
      <c r="AR313" t="s">
        <v>12</v>
      </c>
      <c r="AS313" t="s">
        <v>12</v>
      </c>
      <c r="AT313" t="s">
        <v>4</v>
      </c>
      <c r="AU313" t="s">
        <v>4</v>
      </c>
      <c r="AV313" t="s">
        <v>4</v>
      </c>
      <c r="AW313" t="s">
        <v>11</v>
      </c>
      <c r="AX313">
        <v>3100</v>
      </c>
      <c r="AY313">
        <v>9800</v>
      </c>
      <c r="AZ313" t="s">
        <v>12</v>
      </c>
      <c r="BA313" t="s">
        <v>12</v>
      </c>
      <c r="BB313" t="s">
        <v>4</v>
      </c>
      <c r="BC313" t="s">
        <v>1219</v>
      </c>
      <c r="BD313" t="s">
        <v>1232</v>
      </c>
      <c r="BE313" t="s">
        <v>4</v>
      </c>
      <c r="BF313" t="s">
        <v>12</v>
      </c>
      <c r="BG313" t="s">
        <v>4</v>
      </c>
      <c r="BH313" t="s">
        <v>12</v>
      </c>
      <c r="BI313" t="s">
        <v>12</v>
      </c>
      <c r="BJ313" t="s">
        <v>11517</v>
      </c>
      <c r="BK313" t="s">
        <v>4</v>
      </c>
      <c r="BL313">
        <v>1</v>
      </c>
      <c r="BM313" t="s">
        <v>12</v>
      </c>
      <c r="BN313">
        <v>12900</v>
      </c>
      <c r="BO313" t="s">
        <v>12</v>
      </c>
      <c r="BP313" t="s">
        <v>12</v>
      </c>
      <c r="BQ313" t="s">
        <v>12</v>
      </c>
      <c r="BR313" t="s">
        <v>4</v>
      </c>
      <c r="BS313" t="s">
        <v>4</v>
      </c>
      <c r="BT313" t="s">
        <v>4</v>
      </c>
      <c r="BU313" t="s">
        <v>12</v>
      </c>
      <c r="BV313" t="s">
        <v>4</v>
      </c>
      <c r="BW313" t="s">
        <v>3</v>
      </c>
      <c r="BX313" t="s">
        <v>4</v>
      </c>
      <c r="BY313" t="s">
        <v>12</v>
      </c>
      <c r="BZ313" t="s">
        <v>12</v>
      </c>
      <c r="CA313" t="s">
        <v>12</v>
      </c>
      <c r="CB313" t="s">
        <v>12</v>
      </c>
      <c r="CC313" t="s">
        <v>12</v>
      </c>
      <c r="CD313" t="str" cm="1">
        <f t="array" aca="1" ref="CD313" ca="1">eConcatenar(A313:CB313,"|")</f>
        <v>0UVNkrR6PcwsGwce|CAR2020-5087|3|IMPERIAL DE LUJO|TABASCO|CARDENAS|CARDENAS|2020-12-05|12900|X|X|50|1|x|X|x|X|X|X|X|X|X|X|X|x|X|x|TORRES|ALEJANDRO|JOSEFA|CASADA|X|X|CALLE NUMERO 2 CASA NUMERO 77|C-23 VENUSTIANO CARRANZA|X|9372839591|FELIPE CHAVEZ GARCIA|BENEFICIARIO 2: IRIS BERENICE CHAVEZ TORRES|x|RUTA 7 L |X|LUNES|x|x|X|X|X|DOMICILIO|3100|9800|x|x|X|2021-9-6|2021-9-20|X|x|X|x|x|C-23 VENUSTIANO CARRANZA|X|1|x|12900|x|x|x|X|X|X|x|X|CARDENAS|X|x|x|x|x</v>
      </c>
    </row>
    <row r="314" spans="1:82" x14ac:dyDescent="0.25">
      <c r="A314" t="s">
        <v>11739</v>
      </c>
      <c r="B314" t="s">
        <v>11740</v>
      </c>
      <c r="C314">
        <v>3</v>
      </c>
      <c r="D314" t="s">
        <v>213</v>
      </c>
      <c r="E314" t="s">
        <v>2</v>
      </c>
      <c r="F314" t="s">
        <v>3</v>
      </c>
      <c r="G314" t="s">
        <v>3</v>
      </c>
      <c r="H314" t="s">
        <v>1198</v>
      </c>
      <c r="I314">
        <v>12900</v>
      </c>
      <c r="J314" t="s">
        <v>4</v>
      </c>
      <c r="K314" t="s">
        <v>4</v>
      </c>
      <c r="L314">
        <v>50</v>
      </c>
      <c r="M314">
        <v>0</v>
      </c>
      <c r="N314" t="s">
        <v>12</v>
      </c>
      <c r="O314" t="s">
        <v>4</v>
      </c>
      <c r="P314" t="s">
        <v>12</v>
      </c>
      <c r="Q314" t="s">
        <v>4</v>
      </c>
      <c r="R314" t="s">
        <v>4</v>
      </c>
      <c r="S314" t="s">
        <v>4</v>
      </c>
      <c r="T314" t="s">
        <v>4</v>
      </c>
      <c r="U314" t="s">
        <v>4</v>
      </c>
      <c r="V314" t="s">
        <v>4</v>
      </c>
      <c r="W314" t="s">
        <v>4</v>
      </c>
      <c r="X314" t="s">
        <v>4</v>
      </c>
      <c r="Y314" t="s">
        <v>12</v>
      </c>
      <c r="Z314" t="s">
        <v>4</v>
      </c>
      <c r="AA314" t="s">
        <v>12</v>
      </c>
      <c r="AB314" t="s">
        <v>38</v>
      </c>
      <c r="AC314" t="s">
        <v>291</v>
      </c>
      <c r="AD314" t="s">
        <v>11741</v>
      </c>
      <c r="AE314" t="s">
        <v>24</v>
      </c>
      <c r="AF314" t="s">
        <v>4</v>
      </c>
      <c r="AG314" t="s">
        <v>4</v>
      </c>
      <c r="AH314" t="s">
        <v>11742</v>
      </c>
      <c r="AI314" t="s">
        <v>11517</v>
      </c>
      <c r="AJ314" t="s">
        <v>4</v>
      </c>
      <c r="AK314">
        <v>9372297973</v>
      </c>
      <c r="AL314" t="s">
        <v>11743</v>
      </c>
      <c r="AM314" t="s">
        <v>11744</v>
      </c>
      <c r="AN314" t="s">
        <v>12</v>
      </c>
      <c r="AO314" t="s">
        <v>11516</v>
      </c>
      <c r="AP314" t="s">
        <v>4</v>
      </c>
      <c r="AQ314" t="s">
        <v>10</v>
      </c>
      <c r="AR314" t="s">
        <v>12</v>
      </c>
      <c r="AS314" t="s">
        <v>12</v>
      </c>
      <c r="AT314" t="s">
        <v>4</v>
      </c>
      <c r="AU314" t="s">
        <v>4</v>
      </c>
      <c r="AV314" t="s">
        <v>4</v>
      </c>
      <c r="AW314" t="s">
        <v>11</v>
      </c>
      <c r="AX314">
        <v>8900</v>
      </c>
      <c r="AY314">
        <v>4000</v>
      </c>
      <c r="AZ314" t="s">
        <v>12</v>
      </c>
      <c r="BA314" t="s">
        <v>12</v>
      </c>
      <c r="BB314" t="s">
        <v>4</v>
      </c>
      <c r="BC314" t="s">
        <v>1219</v>
      </c>
      <c r="BD314" t="s">
        <v>1225</v>
      </c>
      <c r="BE314" t="s">
        <v>4</v>
      </c>
      <c r="BF314" t="s">
        <v>12</v>
      </c>
      <c r="BG314" t="s">
        <v>4</v>
      </c>
      <c r="BH314" t="s">
        <v>12</v>
      </c>
      <c r="BI314" t="s">
        <v>12</v>
      </c>
      <c r="BJ314" t="s">
        <v>11517</v>
      </c>
      <c r="BK314" t="s">
        <v>4</v>
      </c>
      <c r="BL314">
        <v>1</v>
      </c>
      <c r="BM314" t="s">
        <v>12</v>
      </c>
      <c r="BN314">
        <v>12900</v>
      </c>
      <c r="BO314" t="s">
        <v>12</v>
      </c>
      <c r="BP314" t="s">
        <v>12</v>
      </c>
      <c r="BQ314" t="s">
        <v>12</v>
      </c>
      <c r="BR314" t="s">
        <v>4</v>
      </c>
      <c r="BS314" t="s">
        <v>4</v>
      </c>
      <c r="BT314" t="s">
        <v>4</v>
      </c>
      <c r="BU314" t="s">
        <v>12</v>
      </c>
      <c r="BV314" t="s">
        <v>4</v>
      </c>
      <c r="BW314" t="s">
        <v>3</v>
      </c>
      <c r="BX314" t="s">
        <v>4</v>
      </c>
      <c r="BY314" t="s">
        <v>12</v>
      </c>
      <c r="BZ314" t="s">
        <v>12</v>
      </c>
      <c r="CA314" t="s">
        <v>12</v>
      </c>
      <c r="CB314" t="s">
        <v>12</v>
      </c>
      <c r="CC314" t="s">
        <v>12</v>
      </c>
      <c r="CD314" t="str" cm="1">
        <f t="array" aca="1" ref="CD314" ca="1">eConcatenar(A314:CB314,"|")</f>
        <v>iWl7GkSFJJw4EwLj|CAR2020-0464|3|ECONOLINE|TABASCO|CARDENAS|CARDENAS|2020-2-14|12900|X|X|50|0|x|X|x|X|X|X|X|X|X|X|X|x|X|x|HERNANDEZ|DOMINGUEZ|MARIA CONSUELO|UNION LIBRE|X|X|CALLE NUMERO 3 CASA NUMERO 5 |C-23 VENUSTIANO CARRANZA|X|9372297973|COLETE GARCIA HERNANDEZ|BENEFICIARIO 2: JESUS ALBERTO COFFE HERNANDEZ|x|RUTA 7 L |X|LUNES|x|x|X|X|X|DOMICILIO|8900|4000|x|x|X|2021-9-6|2021-9-13|X|x|X|x|x|C-23 VENUSTIANO CARRANZA|X|1|x|12900|x|x|x|X|X|X|x|X|CARDENAS|X|x|x|x|x</v>
      </c>
    </row>
    <row r="315" spans="1:82" x14ac:dyDescent="0.25">
      <c r="A315" t="s">
        <v>11745</v>
      </c>
      <c r="B315" t="s">
        <v>11746</v>
      </c>
      <c r="C315">
        <v>3</v>
      </c>
      <c r="D315" t="s">
        <v>213</v>
      </c>
      <c r="E315" t="s">
        <v>2</v>
      </c>
      <c r="F315" t="s">
        <v>3</v>
      </c>
      <c r="G315" t="s">
        <v>3</v>
      </c>
      <c r="H315" t="s">
        <v>15990</v>
      </c>
      <c r="I315">
        <v>12900</v>
      </c>
      <c r="J315" t="s">
        <v>4</v>
      </c>
      <c r="K315" t="s">
        <v>4</v>
      </c>
      <c r="L315">
        <v>50</v>
      </c>
      <c r="M315">
        <v>0</v>
      </c>
      <c r="N315" t="s">
        <v>12</v>
      </c>
      <c r="O315" t="s">
        <v>4</v>
      </c>
      <c r="P315" t="s">
        <v>12</v>
      </c>
      <c r="Q315" t="s">
        <v>4</v>
      </c>
      <c r="R315" t="s">
        <v>4</v>
      </c>
      <c r="S315" t="s">
        <v>4</v>
      </c>
      <c r="T315" t="s">
        <v>4</v>
      </c>
      <c r="U315" t="s">
        <v>4</v>
      </c>
      <c r="V315" t="s">
        <v>4</v>
      </c>
      <c r="W315" t="s">
        <v>4</v>
      </c>
      <c r="X315" t="s">
        <v>4</v>
      </c>
      <c r="Y315" t="s">
        <v>12</v>
      </c>
      <c r="Z315" t="s">
        <v>4</v>
      </c>
      <c r="AA315" t="s">
        <v>12</v>
      </c>
      <c r="AB315" t="s">
        <v>4914</v>
      </c>
      <c r="AC315" t="s">
        <v>127</v>
      </c>
      <c r="AD315" t="s">
        <v>9861</v>
      </c>
      <c r="AE315" t="s">
        <v>30</v>
      </c>
      <c r="AF315" t="s">
        <v>4</v>
      </c>
      <c r="AG315" t="s">
        <v>4</v>
      </c>
      <c r="AH315" t="s">
        <v>11747</v>
      </c>
      <c r="AI315" t="s">
        <v>11517</v>
      </c>
      <c r="AJ315" t="s">
        <v>4</v>
      </c>
      <c r="AK315">
        <v>9371012226</v>
      </c>
      <c r="AL315" t="s">
        <v>11748</v>
      </c>
      <c r="AM315" t="s">
        <v>11749</v>
      </c>
      <c r="AN315" t="s">
        <v>12</v>
      </c>
      <c r="AO315" t="s">
        <v>11516</v>
      </c>
      <c r="AP315" t="s">
        <v>4</v>
      </c>
      <c r="AQ315" t="s">
        <v>10</v>
      </c>
      <c r="AR315" t="s">
        <v>12</v>
      </c>
      <c r="AS315" t="s">
        <v>12</v>
      </c>
      <c r="AT315" t="s">
        <v>4</v>
      </c>
      <c r="AU315" t="s">
        <v>4</v>
      </c>
      <c r="AV315" t="s">
        <v>4</v>
      </c>
      <c r="AW315" t="s">
        <v>11</v>
      </c>
      <c r="AX315">
        <v>5900</v>
      </c>
      <c r="AY315">
        <v>7000</v>
      </c>
      <c r="AZ315" t="s">
        <v>12</v>
      </c>
      <c r="BA315" t="s">
        <v>12</v>
      </c>
      <c r="BB315" t="s">
        <v>4</v>
      </c>
      <c r="BC315" t="s">
        <v>1219</v>
      </c>
      <c r="BD315" t="s">
        <v>1225</v>
      </c>
      <c r="BE315" t="s">
        <v>4</v>
      </c>
      <c r="BF315" t="s">
        <v>12</v>
      </c>
      <c r="BG315" t="s">
        <v>4</v>
      </c>
      <c r="BH315" t="s">
        <v>12</v>
      </c>
      <c r="BI315" t="s">
        <v>12</v>
      </c>
      <c r="BJ315" t="s">
        <v>11517</v>
      </c>
      <c r="BK315" t="s">
        <v>4</v>
      </c>
      <c r="BL315">
        <v>1</v>
      </c>
      <c r="BM315" t="s">
        <v>12</v>
      </c>
      <c r="BN315">
        <v>12900</v>
      </c>
      <c r="BO315" t="s">
        <v>12</v>
      </c>
      <c r="BP315" t="s">
        <v>12</v>
      </c>
      <c r="BQ315" t="s">
        <v>12</v>
      </c>
      <c r="BR315" t="s">
        <v>4</v>
      </c>
      <c r="BS315" t="s">
        <v>4</v>
      </c>
      <c r="BT315" t="s">
        <v>4</v>
      </c>
      <c r="BU315" t="s">
        <v>12</v>
      </c>
      <c r="BV315" t="s">
        <v>4</v>
      </c>
      <c r="BW315" t="s">
        <v>3</v>
      </c>
      <c r="BX315" t="s">
        <v>4</v>
      </c>
      <c r="BY315" t="s">
        <v>12</v>
      </c>
      <c r="BZ315" t="s">
        <v>12</v>
      </c>
      <c r="CA315" t="s">
        <v>12</v>
      </c>
      <c r="CB315" t="s">
        <v>12</v>
      </c>
      <c r="CC315" t="s">
        <v>12</v>
      </c>
      <c r="CD315" t="str" cm="1">
        <f t="array" aca="1" ref="CD315" ca="1">eConcatenar(A315:CB315,"|")</f>
        <v>EtERRWTpU6GvGT3e|CAR2020-0810|3|ECONOLINE|TABASCO|CARDENAS|CARDENAS|2020-3-07|12900|X|X|50|0|x|X|x|X|X|X|X|X|X|X|X|x|X|x|ALMEIDA|RODRIGUEZ|MARICELA|CASADA|X|X|CALLE NUMERO 6 CASA NUMERO 150|C-23 VENUSTIANO CARRANZA|X|9371012226|ELIAS ARENAS MARTINEZ|BENEFICIARIO 2: JESUS ENRIQUE ARENAS ALMEIDA |x|RUTA 7 L |X|LUNES|x|x|X|X|X|DOMICILIO|5900|7000|x|x|X|2021-9-6|2021-9-13|X|x|X|x|x|C-23 VENUSTIANO CARRANZA|X|1|x|12900|x|x|x|X|X|X|x|X|CARDENAS|X|x|x|x|x</v>
      </c>
    </row>
    <row r="316" spans="1:82" x14ac:dyDescent="0.25">
      <c r="A316" t="s">
        <v>11750</v>
      </c>
      <c r="B316" t="s">
        <v>11751</v>
      </c>
      <c r="C316">
        <v>3</v>
      </c>
      <c r="D316" t="s">
        <v>1</v>
      </c>
      <c r="E316" t="s">
        <v>2</v>
      </c>
      <c r="F316" t="s">
        <v>3</v>
      </c>
      <c r="G316" t="s">
        <v>3</v>
      </c>
      <c r="H316" t="s">
        <v>15991</v>
      </c>
      <c r="I316">
        <v>12900</v>
      </c>
      <c r="J316" t="s">
        <v>4</v>
      </c>
      <c r="K316" t="s">
        <v>4</v>
      </c>
      <c r="L316">
        <v>50</v>
      </c>
      <c r="M316">
        <v>2</v>
      </c>
      <c r="N316" t="s">
        <v>12</v>
      </c>
      <c r="O316" t="s">
        <v>4</v>
      </c>
      <c r="P316" t="s">
        <v>12</v>
      </c>
      <c r="Q316" t="s">
        <v>4</v>
      </c>
      <c r="R316" t="s">
        <v>4</v>
      </c>
      <c r="S316" t="s">
        <v>4</v>
      </c>
      <c r="T316" t="s">
        <v>4</v>
      </c>
      <c r="U316" t="s">
        <v>4</v>
      </c>
      <c r="V316" t="s">
        <v>4</v>
      </c>
      <c r="W316" t="s">
        <v>4</v>
      </c>
      <c r="X316" t="s">
        <v>4</v>
      </c>
      <c r="Y316" t="s">
        <v>12</v>
      </c>
      <c r="Z316" t="s">
        <v>4</v>
      </c>
      <c r="AA316" t="s">
        <v>12</v>
      </c>
      <c r="AB316" t="s">
        <v>5</v>
      </c>
      <c r="AC316" t="s">
        <v>6</v>
      </c>
      <c r="AD316" t="s">
        <v>11752</v>
      </c>
      <c r="AE316" t="s">
        <v>63</v>
      </c>
      <c r="AF316" t="s">
        <v>4</v>
      </c>
      <c r="AG316" t="s">
        <v>4</v>
      </c>
      <c r="AH316" t="s">
        <v>11753</v>
      </c>
      <c r="AI316" t="s">
        <v>11517</v>
      </c>
      <c r="AJ316" t="s">
        <v>4</v>
      </c>
      <c r="AK316">
        <v>9371674201</v>
      </c>
      <c r="AL316" t="s">
        <v>11754</v>
      </c>
      <c r="AM316" t="s">
        <v>11755</v>
      </c>
      <c r="AN316" t="s">
        <v>12</v>
      </c>
      <c r="AO316" t="s">
        <v>11516</v>
      </c>
      <c r="AP316" t="s">
        <v>4</v>
      </c>
      <c r="AQ316" t="s">
        <v>10</v>
      </c>
      <c r="AR316" t="s">
        <v>12</v>
      </c>
      <c r="AS316" t="s">
        <v>12</v>
      </c>
      <c r="AT316" t="s">
        <v>4</v>
      </c>
      <c r="AU316" t="s">
        <v>4</v>
      </c>
      <c r="AV316" t="s">
        <v>4</v>
      </c>
      <c r="AW316" t="s">
        <v>11</v>
      </c>
      <c r="AX316">
        <v>4600</v>
      </c>
      <c r="AY316">
        <v>8300</v>
      </c>
      <c r="AZ316" t="s">
        <v>12</v>
      </c>
      <c r="BA316" t="s">
        <v>12</v>
      </c>
      <c r="BB316" t="s">
        <v>4</v>
      </c>
      <c r="BC316" t="s">
        <v>1219</v>
      </c>
      <c r="BD316" t="s">
        <v>10372</v>
      </c>
      <c r="BE316" t="s">
        <v>4</v>
      </c>
      <c r="BF316" t="s">
        <v>12</v>
      </c>
      <c r="BG316" t="s">
        <v>4</v>
      </c>
      <c r="BH316" t="s">
        <v>12</v>
      </c>
      <c r="BI316" t="s">
        <v>12</v>
      </c>
      <c r="BJ316" t="s">
        <v>11517</v>
      </c>
      <c r="BK316" t="s">
        <v>4</v>
      </c>
      <c r="BL316">
        <v>0</v>
      </c>
      <c r="BM316" t="s">
        <v>12</v>
      </c>
      <c r="BN316">
        <v>12900</v>
      </c>
      <c r="BO316" t="s">
        <v>12</v>
      </c>
      <c r="BP316" t="s">
        <v>12</v>
      </c>
      <c r="BQ316" t="s">
        <v>12</v>
      </c>
      <c r="BR316" t="s">
        <v>4</v>
      </c>
      <c r="BS316" t="s">
        <v>4</v>
      </c>
      <c r="BT316" t="s">
        <v>4</v>
      </c>
      <c r="BU316" t="s">
        <v>12</v>
      </c>
      <c r="BV316" t="s">
        <v>4</v>
      </c>
      <c r="BW316" t="s">
        <v>3</v>
      </c>
      <c r="BX316" t="s">
        <v>4</v>
      </c>
      <c r="BY316" t="s">
        <v>12</v>
      </c>
      <c r="BZ316" t="s">
        <v>12</v>
      </c>
      <c r="CA316" t="s">
        <v>12</v>
      </c>
      <c r="CB316" t="s">
        <v>12</v>
      </c>
      <c r="CC316" t="s">
        <v>12</v>
      </c>
      <c r="CD316" t="str" cm="1">
        <f t="array" aca="1" ref="CD316" ca="1">eConcatenar(A316:CB316,"|")</f>
        <v>pb95BZypW7LZGEfv|CAR2020-4258|3|IMPERIAL DE LUJO|TABASCO|CARDENAS|CARDENAS|2020-10-23|12900|X|X|50|2|x|X|x|X|X|X|X|X|X|X|X|x|X|x|VENTURA|DE LA CRUZ|ABRAHAN|CASADO|X|X|CALLE NUMERO 7 CASA NUMERO 188|C-23 VENUSTIANO CARRANZA|X|9371674201|ONOFRA LOPEZ RAMOS|BENEFICIARIO 2: GRACIELA VENTURA LOPEZ|x|RUTA 7 L |X|LUNES|x|x|X|X|X|DOMICILIO|4600|8300|x|x|X|2021-9-6|2021-10-04|X|x|X|x|x|C-23 VENUSTIANO CARRANZA|X|0|x|12900|x|x|x|X|X|X|x|X|CARDENAS|X|x|x|x|x</v>
      </c>
    </row>
    <row r="317" spans="1:82" x14ac:dyDescent="0.25">
      <c r="A317" t="s">
        <v>11756</v>
      </c>
      <c r="B317" t="s">
        <v>11757</v>
      </c>
      <c r="C317">
        <v>3</v>
      </c>
      <c r="D317" t="s">
        <v>213</v>
      </c>
      <c r="E317" t="s">
        <v>2</v>
      </c>
      <c r="F317" t="s">
        <v>3</v>
      </c>
      <c r="G317" t="s">
        <v>3</v>
      </c>
      <c r="H317" t="s">
        <v>15992</v>
      </c>
      <c r="I317">
        <v>12900</v>
      </c>
      <c r="J317" t="s">
        <v>4</v>
      </c>
      <c r="K317" t="s">
        <v>4</v>
      </c>
      <c r="L317">
        <v>50</v>
      </c>
      <c r="M317">
        <v>2</v>
      </c>
      <c r="N317" t="s">
        <v>12</v>
      </c>
      <c r="O317" t="s">
        <v>4</v>
      </c>
      <c r="P317" t="s">
        <v>12</v>
      </c>
      <c r="Q317" t="s">
        <v>4</v>
      </c>
      <c r="R317" t="s">
        <v>4</v>
      </c>
      <c r="S317" t="s">
        <v>4</v>
      </c>
      <c r="T317" t="s">
        <v>4</v>
      </c>
      <c r="U317" t="s">
        <v>4</v>
      </c>
      <c r="V317" t="s">
        <v>4</v>
      </c>
      <c r="W317" t="s">
        <v>4</v>
      </c>
      <c r="X317" t="s">
        <v>4</v>
      </c>
      <c r="Y317" t="s">
        <v>12</v>
      </c>
      <c r="Z317" t="s">
        <v>4</v>
      </c>
      <c r="AA317" t="s">
        <v>12</v>
      </c>
      <c r="AB317" t="s">
        <v>11758</v>
      </c>
      <c r="AC317" t="s">
        <v>423</v>
      </c>
      <c r="AD317" t="s">
        <v>11759</v>
      </c>
      <c r="AE317" t="s">
        <v>63</v>
      </c>
      <c r="AF317" t="s">
        <v>4</v>
      </c>
      <c r="AG317" t="s">
        <v>4</v>
      </c>
      <c r="AH317" t="s">
        <v>11760</v>
      </c>
      <c r="AI317" t="s">
        <v>11517</v>
      </c>
      <c r="AJ317" t="s">
        <v>4</v>
      </c>
      <c r="AK317">
        <v>9371269190</v>
      </c>
      <c r="AL317" t="s">
        <v>11761</v>
      </c>
      <c r="AM317" t="s">
        <v>11762</v>
      </c>
      <c r="AN317" t="s">
        <v>12</v>
      </c>
      <c r="AO317" t="s">
        <v>11516</v>
      </c>
      <c r="AP317" t="s">
        <v>4</v>
      </c>
      <c r="AQ317" t="s">
        <v>10</v>
      </c>
      <c r="AR317" t="s">
        <v>12</v>
      </c>
      <c r="AS317" t="s">
        <v>12</v>
      </c>
      <c r="AT317" t="s">
        <v>4</v>
      </c>
      <c r="AU317" t="s">
        <v>4</v>
      </c>
      <c r="AV317" t="s">
        <v>4</v>
      </c>
      <c r="AW317" t="s">
        <v>11</v>
      </c>
      <c r="AX317">
        <v>7200</v>
      </c>
      <c r="AY317">
        <v>5700</v>
      </c>
      <c r="AZ317" t="s">
        <v>12</v>
      </c>
      <c r="BA317" t="s">
        <v>12</v>
      </c>
      <c r="BB317" t="s">
        <v>4</v>
      </c>
      <c r="BC317" t="s">
        <v>1219</v>
      </c>
      <c r="BD317" t="s">
        <v>10372</v>
      </c>
      <c r="BE317" t="s">
        <v>4</v>
      </c>
      <c r="BF317" t="s">
        <v>12</v>
      </c>
      <c r="BG317" t="s">
        <v>4</v>
      </c>
      <c r="BH317" t="s">
        <v>12</v>
      </c>
      <c r="BI317" t="s">
        <v>12</v>
      </c>
      <c r="BJ317" t="s">
        <v>11517</v>
      </c>
      <c r="BK317" t="s">
        <v>4</v>
      </c>
      <c r="BL317">
        <v>0</v>
      </c>
      <c r="BM317" t="s">
        <v>12</v>
      </c>
      <c r="BN317">
        <v>12900</v>
      </c>
      <c r="BO317" t="s">
        <v>12</v>
      </c>
      <c r="BP317" t="s">
        <v>12</v>
      </c>
      <c r="BQ317" t="s">
        <v>12</v>
      </c>
      <c r="BR317" t="s">
        <v>4</v>
      </c>
      <c r="BS317" t="s">
        <v>4</v>
      </c>
      <c r="BT317" t="s">
        <v>4</v>
      </c>
      <c r="BU317" t="s">
        <v>12</v>
      </c>
      <c r="BV317" t="s">
        <v>4</v>
      </c>
      <c r="BW317" t="s">
        <v>3</v>
      </c>
      <c r="BX317" t="s">
        <v>4</v>
      </c>
      <c r="BY317" t="s">
        <v>12</v>
      </c>
      <c r="BZ317" t="s">
        <v>12</v>
      </c>
      <c r="CA317" t="s">
        <v>12</v>
      </c>
      <c r="CB317" t="s">
        <v>12</v>
      </c>
      <c r="CC317" t="s">
        <v>12</v>
      </c>
      <c r="CD317" t="str" cm="1">
        <f t="array" aca="1" ref="CD317" ca="1">eConcatenar(A317:CB317,"|")</f>
        <v>0sIqi5rNXsB45u6n|CAR2020-0805|3|ECONOLINE|TABASCO|CARDENAS|CARDENAS|2020-3-06|12900|X|X|50|2|x|X|x|X|X|X|X|X|X|X|X|x|X|x|VINAGRE|GUTIERREZ|CRESPIN|CASADO|X|X|CALLE NUMERO 7 CASA NUMERO 165|C-23 VENUSTIANO CARRANZA|X|9371269190|LUZ DEL ALBA CORDOVA JIMENEZ|BENEFICIARIO 2: JONATHAN CRESPIN VINAGRE CORDOVA|x|RUTA 7 L |X|LUNES|x|x|X|X|X|DOMICILIO|7200|5700|x|x|X|2021-9-6|2021-10-04|X|x|X|x|x|C-23 VENUSTIANO CARRANZA|X|0|x|12900|x|x|x|X|X|X|x|X|CARDENAS|X|x|x|x|x</v>
      </c>
    </row>
    <row r="318" spans="1:82" x14ac:dyDescent="0.25">
      <c r="A318" t="s">
        <v>11763</v>
      </c>
      <c r="B318" t="s">
        <v>11764</v>
      </c>
      <c r="C318">
        <v>3</v>
      </c>
      <c r="D318" t="s">
        <v>69</v>
      </c>
      <c r="E318" t="s">
        <v>2</v>
      </c>
      <c r="F318" t="s">
        <v>3</v>
      </c>
      <c r="G318" t="s">
        <v>3</v>
      </c>
      <c r="H318" t="s">
        <v>15993</v>
      </c>
      <c r="I318">
        <v>14800</v>
      </c>
      <c r="J318" t="s">
        <v>4</v>
      </c>
      <c r="K318" t="s">
        <v>4</v>
      </c>
      <c r="L318">
        <v>50</v>
      </c>
      <c r="M318">
        <v>0</v>
      </c>
      <c r="N318" t="s">
        <v>12</v>
      </c>
      <c r="O318" t="s">
        <v>4</v>
      </c>
      <c r="P318" t="s">
        <v>12</v>
      </c>
      <c r="Q318" t="s">
        <v>4</v>
      </c>
      <c r="R318" t="s">
        <v>4</v>
      </c>
      <c r="S318" t="s">
        <v>4</v>
      </c>
      <c r="T318" t="s">
        <v>4</v>
      </c>
      <c r="U318" t="s">
        <v>4</v>
      </c>
      <c r="V318" t="s">
        <v>4</v>
      </c>
      <c r="W318" t="s">
        <v>4</v>
      </c>
      <c r="X318" t="s">
        <v>4</v>
      </c>
      <c r="Y318" t="s">
        <v>12</v>
      </c>
      <c r="Z318" t="s">
        <v>4</v>
      </c>
      <c r="AA318" t="s">
        <v>12</v>
      </c>
      <c r="AB318" t="s">
        <v>29</v>
      </c>
      <c r="AC318" t="s">
        <v>205</v>
      </c>
      <c r="AD318" t="s">
        <v>682</v>
      </c>
      <c r="AE318" t="s">
        <v>24</v>
      </c>
      <c r="AF318" t="s">
        <v>4</v>
      </c>
      <c r="AG318" t="s">
        <v>4</v>
      </c>
      <c r="AH318" t="s">
        <v>11016</v>
      </c>
      <c r="AI318" t="s">
        <v>11765</v>
      </c>
      <c r="AJ318" t="s">
        <v>4</v>
      </c>
      <c r="AK318">
        <v>9371540693</v>
      </c>
      <c r="AL318" t="s">
        <v>11766</v>
      </c>
      <c r="AM318" t="s">
        <v>11767</v>
      </c>
      <c r="AN318" t="s">
        <v>12</v>
      </c>
      <c r="AO318" t="s">
        <v>11516</v>
      </c>
      <c r="AP318" t="s">
        <v>4</v>
      </c>
      <c r="AQ318" t="s">
        <v>10</v>
      </c>
      <c r="AR318" t="s">
        <v>12</v>
      </c>
      <c r="AS318" t="s">
        <v>12</v>
      </c>
      <c r="AT318" t="s">
        <v>4</v>
      </c>
      <c r="AU318" t="s">
        <v>4</v>
      </c>
      <c r="AV318" t="s">
        <v>4</v>
      </c>
      <c r="AW318" t="s">
        <v>11</v>
      </c>
      <c r="AX318">
        <v>250</v>
      </c>
      <c r="AY318">
        <v>14550</v>
      </c>
      <c r="AZ318" t="s">
        <v>12</v>
      </c>
      <c r="BA318" t="s">
        <v>12</v>
      </c>
      <c r="BB318" t="s">
        <v>4</v>
      </c>
      <c r="BC318" t="s">
        <v>1219</v>
      </c>
      <c r="BD318" t="s">
        <v>1225</v>
      </c>
      <c r="BE318" t="s">
        <v>4</v>
      </c>
      <c r="BF318" t="s">
        <v>12</v>
      </c>
      <c r="BG318" t="s">
        <v>4</v>
      </c>
      <c r="BH318" t="s">
        <v>12</v>
      </c>
      <c r="BI318" t="s">
        <v>12</v>
      </c>
      <c r="BJ318" t="s">
        <v>11765</v>
      </c>
      <c r="BK318" t="s">
        <v>4</v>
      </c>
      <c r="BL318">
        <v>1</v>
      </c>
      <c r="BM318" t="s">
        <v>12</v>
      </c>
      <c r="BN318">
        <v>14800</v>
      </c>
      <c r="BO318" t="s">
        <v>12</v>
      </c>
      <c r="BP318" t="s">
        <v>12</v>
      </c>
      <c r="BQ318" t="s">
        <v>12</v>
      </c>
      <c r="BR318" t="s">
        <v>4</v>
      </c>
      <c r="BS318" t="s">
        <v>4</v>
      </c>
      <c r="BT318" t="s">
        <v>4</v>
      </c>
      <c r="BU318" t="s">
        <v>12</v>
      </c>
      <c r="BV318" t="s">
        <v>4</v>
      </c>
      <c r="BW318" t="s">
        <v>3</v>
      </c>
      <c r="BX318" t="s">
        <v>4</v>
      </c>
      <c r="BY318" t="s">
        <v>12</v>
      </c>
      <c r="BZ318" t="s">
        <v>12</v>
      </c>
      <c r="CA318" t="s">
        <v>12</v>
      </c>
      <c r="CB318" t="s">
        <v>12</v>
      </c>
      <c r="CC318" t="s">
        <v>12</v>
      </c>
      <c r="CD318" t="str" cm="1">
        <f t="array" aca="1" ref="CD318" ca="1">eConcatenar(A318:CB318,"|")</f>
        <v>2N0bkjyS0ACwUv7s|CAR2020-4673|3|MEMORIAL|TABASCO|CARDENAS|CARDENAS|2020-8-17|14800|X|X|50|0|x|X|x|X|X|X|X|X|X|X|X|x|X|x|CORDOVA|OLAN|ADRIANA|UNION LIBRE|X|X|CALLE NUMERO 1 CASA NUMERO 7 |C-14 PLUTARCO ELIAS CALLES|X|9371540693|SERGIO CONTRERAS BOLAINA|BENEFICIARIO 2: MARIA JESUS OLAN CRUZ|x|RUTA 7 L |X|LUNES|x|x|X|X|X|DOMICILIO|250|14550|x|x|X|2021-9-6|2021-9-13|X|x|X|x|x|C-14 PLUTARCO ELIAS CALLES|X|1|x|14800|x|x|x|X|X|X|x|X|CARDENAS|X|x|x|x|x</v>
      </c>
    </row>
    <row r="319" spans="1:82" x14ac:dyDescent="0.25">
      <c r="A319" t="s">
        <v>11768</v>
      </c>
      <c r="B319" t="s">
        <v>11769</v>
      </c>
      <c r="C319">
        <v>3</v>
      </c>
      <c r="D319" t="s">
        <v>69</v>
      </c>
      <c r="E319" t="s">
        <v>2</v>
      </c>
      <c r="F319" t="s">
        <v>3</v>
      </c>
      <c r="G319" t="s">
        <v>3</v>
      </c>
      <c r="H319" t="s">
        <v>15993</v>
      </c>
      <c r="I319">
        <v>14800</v>
      </c>
      <c r="J319" t="s">
        <v>4</v>
      </c>
      <c r="K319" t="s">
        <v>4</v>
      </c>
      <c r="L319">
        <v>50</v>
      </c>
      <c r="M319">
        <v>0</v>
      </c>
      <c r="N319" t="s">
        <v>12</v>
      </c>
      <c r="O319" t="s">
        <v>4</v>
      </c>
      <c r="P319" t="s">
        <v>12</v>
      </c>
      <c r="Q319" t="s">
        <v>4</v>
      </c>
      <c r="R319" t="s">
        <v>4</v>
      </c>
      <c r="S319" t="s">
        <v>4</v>
      </c>
      <c r="T319" t="s">
        <v>4</v>
      </c>
      <c r="U319" t="s">
        <v>4</v>
      </c>
      <c r="V319" t="s">
        <v>4</v>
      </c>
      <c r="W319" t="s">
        <v>4</v>
      </c>
      <c r="X319" t="s">
        <v>4</v>
      </c>
      <c r="Y319" t="s">
        <v>12</v>
      </c>
      <c r="Z319" t="s">
        <v>4</v>
      </c>
      <c r="AA319" t="s">
        <v>12</v>
      </c>
      <c r="AB319" t="s">
        <v>11770</v>
      </c>
      <c r="AC319" t="s">
        <v>291</v>
      </c>
      <c r="AD319" t="s">
        <v>11771</v>
      </c>
      <c r="AE319" t="s">
        <v>30</v>
      </c>
      <c r="AF319" t="s">
        <v>4</v>
      </c>
      <c r="AG319" t="s">
        <v>4</v>
      </c>
      <c r="AH319" t="s">
        <v>11772</v>
      </c>
      <c r="AI319" t="s">
        <v>11765</v>
      </c>
      <c r="AJ319" t="s">
        <v>4</v>
      </c>
      <c r="AK319">
        <v>9371094204</v>
      </c>
      <c r="AL319" t="s">
        <v>11773</v>
      </c>
      <c r="AM319" t="s">
        <v>11774</v>
      </c>
      <c r="AN319" t="s">
        <v>12</v>
      </c>
      <c r="AO319" t="s">
        <v>11516</v>
      </c>
      <c r="AP319" t="s">
        <v>4</v>
      </c>
      <c r="AQ319" t="s">
        <v>10</v>
      </c>
      <c r="AR319" t="s">
        <v>12</v>
      </c>
      <c r="AS319" t="s">
        <v>12</v>
      </c>
      <c r="AT319" t="s">
        <v>4</v>
      </c>
      <c r="AU319" t="s">
        <v>4</v>
      </c>
      <c r="AV319" t="s">
        <v>4</v>
      </c>
      <c r="AW319" t="s">
        <v>11</v>
      </c>
      <c r="AX319">
        <v>200</v>
      </c>
      <c r="AY319">
        <v>14600</v>
      </c>
      <c r="AZ319" t="s">
        <v>12</v>
      </c>
      <c r="BA319" t="s">
        <v>12</v>
      </c>
      <c r="BB319" t="s">
        <v>4</v>
      </c>
      <c r="BC319" t="s">
        <v>1219</v>
      </c>
      <c r="BD319" t="s">
        <v>1225</v>
      </c>
      <c r="BE319" t="s">
        <v>4</v>
      </c>
      <c r="BF319" t="s">
        <v>12</v>
      </c>
      <c r="BG319" t="s">
        <v>4</v>
      </c>
      <c r="BH319" t="s">
        <v>12</v>
      </c>
      <c r="BI319" t="s">
        <v>12</v>
      </c>
      <c r="BJ319" t="s">
        <v>11765</v>
      </c>
      <c r="BK319" t="s">
        <v>4</v>
      </c>
      <c r="BL319">
        <v>1</v>
      </c>
      <c r="BM319" t="s">
        <v>12</v>
      </c>
      <c r="BN319">
        <v>14800</v>
      </c>
      <c r="BO319" t="s">
        <v>12</v>
      </c>
      <c r="BP319" t="s">
        <v>12</v>
      </c>
      <c r="BQ319" t="s">
        <v>12</v>
      </c>
      <c r="BR319" t="s">
        <v>4</v>
      </c>
      <c r="BS319" t="s">
        <v>4</v>
      </c>
      <c r="BT319" t="s">
        <v>4</v>
      </c>
      <c r="BU319" t="s">
        <v>12</v>
      </c>
      <c r="BV319" t="s">
        <v>4</v>
      </c>
      <c r="BW319" t="s">
        <v>3</v>
      </c>
      <c r="BX319" t="s">
        <v>4</v>
      </c>
      <c r="BY319" t="s">
        <v>12</v>
      </c>
      <c r="BZ319" t="s">
        <v>12</v>
      </c>
      <c r="CA319" t="s">
        <v>12</v>
      </c>
      <c r="CB319" t="s">
        <v>12</v>
      </c>
      <c r="CC319" t="s">
        <v>12</v>
      </c>
      <c r="CD319" t="str" cm="1">
        <f t="array" aca="1" ref="CD319" ca="1">eConcatenar(A319:CB319,"|")</f>
        <v>PaejulrkCw4ENukj|CAR2020-4672|3|MEMORIAL|TABASCO|CARDENAS|CARDENAS|2020-8-17|14800|X|X|50|0|x|X|x|X|X|X|X|X|X|X|X|x|X|x|CONTRERAS|DOMINGUEZ|CECILIA|CASADA|X|X|CALLE ZONA VERDE SIN NUMERO|C-14 PLUTARCO ELIAS CALLES|X|9371094204|MARIA REYES CORDOVA CONTRERAS|BENEFICIARIO 2: TERESA CORDOVA CONTRERAS|x|RUTA 7 L |X|LUNES|x|x|X|X|X|DOMICILIO|200|14600|x|x|X|2021-9-6|2021-9-13|X|x|X|x|x|C-14 PLUTARCO ELIAS CALLES|X|1|x|14800|x|x|x|X|X|X|x|X|CARDENAS|X|x|x|x|x</v>
      </c>
    </row>
    <row r="320" spans="1:82" x14ac:dyDescent="0.25">
      <c r="A320" t="s">
        <v>11775</v>
      </c>
      <c r="B320" t="s">
        <v>11776</v>
      </c>
      <c r="C320">
        <v>3</v>
      </c>
      <c r="D320" t="s">
        <v>1</v>
      </c>
      <c r="E320" t="s">
        <v>2</v>
      </c>
      <c r="F320" t="s">
        <v>3</v>
      </c>
      <c r="G320" t="s">
        <v>3</v>
      </c>
      <c r="H320" t="s">
        <v>15888</v>
      </c>
      <c r="I320">
        <v>12900</v>
      </c>
      <c r="J320" t="s">
        <v>4</v>
      </c>
      <c r="K320" t="s">
        <v>4</v>
      </c>
      <c r="L320">
        <v>50</v>
      </c>
      <c r="M320">
        <v>2</v>
      </c>
      <c r="N320" t="s">
        <v>12</v>
      </c>
      <c r="O320" t="s">
        <v>4</v>
      </c>
      <c r="P320" t="s">
        <v>12</v>
      </c>
      <c r="Q320" t="s">
        <v>4</v>
      </c>
      <c r="R320" t="s">
        <v>4</v>
      </c>
      <c r="S320" t="s">
        <v>4</v>
      </c>
      <c r="T320" t="s">
        <v>4</v>
      </c>
      <c r="U320" t="s">
        <v>4</v>
      </c>
      <c r="V320" t="s">
        <v>4</v>
      </c>
      <c r="W320" t="s">
        <v>4</v>
      </c>
      <c r="X320" t="s">
        <v>4</v>
      </c>
      <c r="Y320" t="s">
        <v>12</v>
      </c>
      <c r="Z320" t="s">
        <v>4</v>
      </c>
      <c r="AA320" t="s">
        <v>12</v>
      </c>
      <c r="AB320" t="s">
        <v>465</v>
      </c>
      <c r="AC320" t="s">
        <v>11777</v>
      </c>
      <c r="AD320" t="s">
        <v>11778</v>
      </c>
      <c r="AE320" t="s">
        <v>30</v>
      </c>
      <c r="AF320" t="s">
        <v>4</v>
      </c>
      <c r="AG320" t="s">
        <v>4</v>
      </c>
      <c r="AH320" t="s">
        <v>4954</v>
      </c>
      <c r="AI320" t="s">
        <v>11779</v>
      </c>
      <c r="AJ320" t="s">
        <v>11780</v>
      </c>
      <c r="AK320">
        <v>9371261796</v>
      </c>
      <c r="AL320" t="s">
        <v>11781</v>
      </c>
      <c r="AM320" t="s">
        <v>11782</v>
      </c>
      <c r="AN320" t="s">
        <v>12</v>
      </c>
      <c r="AO320" t="s">
        <v>11516</v>
      </c>
      <c r="AP320" t="s">
        <v>4</v>
      </c>
      <c r="AQ320" t="s">
        <v>10</v>
      </c>
      <c r="AR320" t="s">
        <v>12</v>
      </c>
      <c r="AS320" t="s">
        <v>12</v>
      </c>
      <c r="AT320" t="s">
        <v>4</v>
      </c>
      <c r="AU320" t="s">
        <v>4</v>
      </c>
      <c r="AV320" t="s">
        <v>4</v>
      </c>
      <c r="AW320" t="s">
        <v>11</v>
      </c>
      <c r="AX320">
        <v>5300</v>
      </c>
      <c r="AY320">
        <v>7600</v>
      </c>
      <c r="AZ320" t="s">
        <v>12</v>
      </c>
      <c r="BA320" t="s">
        <v>12</v>
      </c>
      <c r="BB320" t="s">
        <v>4</v>
      </c>
      <c r="BC320" t="s">
        <v>1219</v>
      </c>
      <c r="BD320" t="s">
        <v>10372</v>
      </c>
      <c r="BE320" t="s">
        <v>4</v>
      </c>
      <c r="BF320" t="s">
        <v>12</v>
      </c>
      <c r="BG320" t="s">
        <v>4</v>
      </c>
      <c r="BH320" t="s">
        <v>12</v>
      </c>
      <c r="BI320" t="s">
        <v>12</v>
      </c>
      <c r="BJ320" t="s">
        <v>11779</v>
      </c>
      <c r="BK320" t="s">
        <v>4</v>
      </c>
      <c r="BL320">
        <v>1</v>
      </c>
      <c r="BM320" t="s">
        <v>12</v>
      </c>
      <c r="BN320">
        <v>12900</v>
      </c>
      <c r="BO320" t="s">
        <v>12</v>
      </c>
      <c r="BP320" t="s">
        <v>12</v>
      </c>
      <c r="BQ320" t="s">
        <v>12</v>
      </c>
      <c r="BR320" t="s">
        <v>4</v>
      </c>
      <c r="BS320" t="s">
        <v>4</v>
      </c>
      <c r="BT320" t="s">
        <v>4</v>
      </c>
      <c r="BU320" t="s">
        <v>12</v>
      </c>
      <c r="BV320" t="s">
        <v>4</v>
      </c>
      <c r="BW320" t="s">
        <v>3</v>
      </c>
      <c r="BX320" t="s">
        <v>4</v>
      </c>
      <c r="BY320" t="s">
        <v>12</v>
      </c>
      <c r="BZ320" t="s">
        <v>12</v>
      </c>
      <c r="CA320" t="s">
        <v>12</v>
      </c>
      <c r="CB320" t="s">
        <v>12</v>
      </c>
      <c r="CC320" t="s">
        <v>12</v>
      </c>
      <c r="CD320" t="str" cm="1">
        <f t="array" aca="1" ref="CD320" ca="1">eConcatenar(A320:CB320,"|")</f>
        <v>AHY3pOgmoasUKZZr|CAR2020-4496|3|IMPERIAL DE LUJO|TABASCO|CARDENAS|CARDENAS|2020-11-07|12900|X|X|50|2|x|X|x|X|X|X|X|X|X|X|X|x|X|x|DE DIOS |BRITO|HERMELINDA|CASADA|X|X|CARRETERA PRINCIPAL |C-15 ADOLFO LOPEZ MATEO|ENTRE CALLE NUMERO 6 Y CALLE NUMERO 3 |9371261796|MARIO VAZQUEZ QUIROGA|BENEFICIARIO 2: ZENAIDADE DIOS BRITO|x|RUTA 7 L |X|LUNES|x|x|X|X|X|DOMICILIO|5300|7600|x|x|X|2021-9-6|2021-10-04|X|x|X|x|x|C-15 ADOLFO LOPEZ MATEO|X|1|x|12900|x|x|x|X|X|X|x|X|CARDENAS|X|x|x|x|x</v>
      </c>
    </row>
    <row r="321" spans="1:82" x14ac:dyDescent="0.25">
      <c r="A321" t="s">
        <v>11783</v>
      </c>
      <c r="B321" t="s">
        <v>11784</v>
      </c>
      <c r="C321">
        <v>3</v>
      </c>
      <c r="D321" t="s">
        <v>213</v>
      </c>
      <c r="E321" t="s">
        <v>2</v>
      </c>
      <c r="F321" t="s">
        <v>3</v>
      </c>
      <c r="G321" t="s">
        <v>3</v>
      </c>
      <c r="H321" t="s">
        <v>15994</v>
      </c>
      <c r="I321">
        <v>12900</v>
      </c>
      <c r="J321" t="s">
        <v>4</v>
      </c>
      <c r="K321" t="s">
        <v>4</v>
      </c>
      <c r="L321">
        <v>50</v>
      </c>
      <c r="M321">
        <v>1</v>
      </c>
      <c r="N321" t="s">
        <v>12</v>
      </c>
      <c r="O321" t="s">
        <v>4</v>
      </c>
      <c r="P321" t="s">
        <v>12</v>
      </c>
      <c r="Q321" t="s">
        <v>4</v>
      </c>
      <c r="R321" t="s">
        <v>4</v>
      </c>
      <c r="S321" t="s">
        <v>4</v>
      </c>
      <c r="T321" t="s">
        <v>4</v>
      </c>
      <c r="U321" t="s">
        <v>4</v>
      </c>
      <c r="V321" t="s">
        <v>4</v>
      </c>
      <c r="W321" t="s">
        <v>4</v>
      </c>
      <c r="X321" t="s">
        <v>4</v>
      </c>
      <c r="Y321" t="s">
        <v>12</v>
      </c>
      <c r="Z321" t="s">
        <v>4</v>
      </c>
      <c r="AA321" t="s">
        <v>12</v>
      </c>
      <c r="AB321" t="s">
        <v>87</v>
      </c>
      <c r="AC321" t="s">
        <v>38</v>
      </c>
      <c r="AD321" t="s">
        <v>11785</v>
      </c>
      <c r="AE321" t="s">
        <v>24</v>
      </c>
      <c r="AF321" t="s">
        <v>4</v>
      </c>
      <c r="AG321" t="s">
        <v>4</v>
      </c>
      <c r="AH321" t="s">
        <v>11786</v>
      </c>
      <c r="AI321" t="s">
        <v>11779</v>
      </c>
      <c r="AJ321" t="s">
        <v>4</v>
      </c>
      <c r="AK321">
        <v>9373772825</v>
      </c>
      <c r="AL321" t="s">
        <v>11787</v>
      </c>
      <c r="AM321" t="s">
        <v>11788</v>
      </c>
      <c r="AN321" t="s">
        <v>12</v>
      </c>
      <c r="AO321" t="s">
        <v>11516</v>
      </c>
      <c r="AP321" t="s">
        <v>4</v>
      </c>
      <c r="AQ321" t="s">
        <v>10</v>
      </c>
      <c r="AR321" t="s">
        <v>12</v>
      </c>
      <c r="AS321" t="s">
        <v>12</v>
      </c>
      <c r="AT321" t="s">
        <v>4</v>
      </c>
      <c r="AU321" t="s">
        <v>4</v>
      </c>
      <c r="AV321" t="s">
        <v>4</v>
      </c>
      <c r="AW321" t="s">
        <v>11</v>
      </c>
      <c r="AX321">
        <v>5850</v>
      </c>
      <c r="AY321">
        <v>7050</v>
      </c>
      <c r="AZ321" t="s">
        <v>12</v>
      </c>
      <c r="BA321" t="s">
        <v>12</v>
      </c>
      <c r="BB321" t="s">
        <v>4</v>
      </c>
      <c r="BC321" t="s">
        <v>1219</v>
      </c>
      <c r="BD321" t="s">
        <v>1232</v>
      </c>
      <c r="BE321" t="s">
        <v>4</v>
      </c>
      <c r="BF321" t="s">
        <v>12</v>
      </c>
      <c r="BG321" t="s">
        <v>4</v>
      </c>
      <c r="BH321" t="s">
        <v>12</v>
      </c>
      <c r="BI321" t="s">
        <v>12</v>
      </c>
      <c r="BJ321" t="s">
        <v>11779</v>
      </c>
      <c r="BK321" t="s">
        <v>4</v>
      </c>
      <c r="BL321">
        <v>1</v>
      </c>
      <c r="BM321" t="s">
        <v>12</v>
      </c>
      <c r="BN321">
        <v>12900</v>
      </c>
      <c r="BO321" t="s">
        <v>12</v>
      </c>
      <c r="BP321" t="s">
        <v>12</v>
      </c>
      <c r="BQ321" t="s">
        <v>12</v>
      </c>
      <c r="BR321" t="s">
        <v>4</v>
      </c>
      <c r="BS321" t="s">
        <v>4</v>
      </c>
      <c r="BT321" t="s">
        <v>4</v>
      </c>
      <c r="BU321" t="s">
        <v>12</v>
      </c>
      <c r="BV321" t="s">
        <v>4</v>
      </c>
      <c r="BW321" t="s">
        <v>3</v>
      </c>
      <c r="BX321" t="s">
        <v>4</v>
      </c>
      <c r="BY321" t="s">
        <v>12</v>
      </c>
      <c r="BZ321" t="s">
        <v>12</v>
      </c>
      <c r="CA321" t="s">
        <v>12</v>
      </c>
      <c r="CB321" t="s">
        <v>12</v>
      </c>
      <c r="CC321" t="s">
        <v>12</v>
      </c>
      <c r="CD321" t="str" cm="1">
        <f t="array" aca="1" ref="CD321" ca="1">eConcatenar(A321:CB321,"|")</f>
        <v>TKSGUqY7RrNfQtWt|CAR2019-1500|3|ECONOLINE|TABASCO|CARDENAS|CARDENAS|2019-6-06|12900|X|X|50|1|x|X|x|X|X|X|X|X|X|X|X|x|X|x|LOPEZ|HERNANDEZ|DOMINGA|UNION LIBRE|X|X|CALLE NUMERO 3 ZONA VERDE SIN NUMERO |C-15 ADOLFO LOPEZ MATEO|X|9373772825|EDI QUIROS LOPEZ|BENEFICIARIO 2: JAIRO ULLOA GARCIA|x|RUTA 7 L |X|LUNES|x|x|X|X|X|DOMICILIO|5850|7050|x|x|X|2021-9-6|2021-9-20|X|x|X|x|x|C-15 ADOLFO LOPEZ MATEO|X|1|x|12900|x|x|x|X|X|X|x|X|CARDENAS|X|x|x|x|x</v>
      </c>
    </row>
    <row r="322" spans="1:82" x14ac:dyDescent="0.25">
      <c r="A322" t="s">
        <v>11789</v>
      </c>
      <c r="B322" t="s">
        <v>11790</v>
      </c>
      <c r="C322">
        <v>3</v>
      </c>
      <c r="D322" t="s">
        <v>217</v>
      </c>
      <c r="E322" t="s">
        <v>2</v>
      </c>
      <c r="F322" t="s">
        <v>3</v>
      </c>
      <c r="G322" t="s">
        <v>3</v>
      </c>
      <c r="H322" t="s">
        <v>15995</v>
      </c>
      <c r="I322">
        <v>31500</v>
      </c>
      <c r="J322" t="s">
        <v>4</v>
      </c>
      <c r="K322" t="s">
        <v>4</v>
      </c>
      <c r="L322">
        <v>50</v>
      </c>
      <c r="M322">
        <v>0</v>
      </c>
      <c r="N322" t="s">
        <v>12</v>
      </c>
      <c r="O322" t="s">
        <v>4</v>
      </c>
      <c r="P322" t="s">
        <v>12</v>
      </c>
      <c r="Q322" t="s">
        <v>4</v>
      </c>
      <c r="R322" t="s">
        <v>4</v>
      </c>
      <c r="S322" t="s">
        <v>4</v>
      </c>
      <c r="T322" t="s">
        <v>4</v>
      </c>
      <c r="U322" t="s">
        <v>4</v>
      </c>
      <c r="V322" t="s">
        <v>4</v>
      </c>
      <c r="W322" t="s">
        <v>4</v>
      </c>
      <c r="X322" t="s">
        <v>4</v>
      </c>
      <c r="Y322" t="s">
        <v>12</v>
      </c>
      <c r="Z322" t="s">
        <v>4</v>
      </c>
      <c r="AA322" t="s">
        <v>12</v>
      </c>
      <c r="AB322" t="s">
        <v>11791</v>
      </c>
      <c r="AC322" t="s">
        <v>312</v>
      </c>
      <c r="AD322" t="s">
        <v>11792</v>
      </c>
      <c r="AE322" t="s">
        <v>63</v>
      </c>
      <c r="AF322" t="s">
        <v>4</v>
      </c>
      <c r="AG322" t="s">
        <v>4</v>
      </c>
      <c r="AH322" t="s">
        <v>11793</v>
      </c>
      <c r="AI322" t="s">
        <v>11779</v>
      </c>
      <c r="AJ322" t="s">
        <v>4</v>
      </c>
      <c r="AK322">
        <v>9371664452</v>
      </c>
      <c r="AL322" t="s">
        <v>11794</v>
      </c>
      <c r="AM322" t="s">
        <v>11795</v>
      </c>
      <c r="AN322" t="s">
        <v>12</v>
      </c>
      <c r="AO322" t="s">
        <v>11516</v>
      </c>
      <c r="AP322" t="s">
        <v>4</v>
      </c>
      <c r="AQ322" t="s">
        <v>10</v>
      </c>
      <c r="AR322" t="s">
        <v>12</v>
      </c>
      <c r="AS322" t="s">
        <v>12</v>
      </c>
      <c r="AT322" t="s">
        <v>4</v>
      </c>
      <c r="AU322" t="s">
        <v>4</v>
      </c>
      <c r="AV322" t="s">
        <v>4</v>
      </c>
      <c r="AW322" t="s">
        <v>11</v>
      </c>
      <c r="AX322">
        <v>19100</v>
      </c>
      <c r="AY322">
        <v>12400</v>
      </c>
      <c r="AZ322" t="s">
        <v>12</v>
      </c>
      <c r="BA322" t="s">
        <v>12</v>
      </c>
      <c r="BB322" t="s">
        <v>4</v>
      </c>
      <c r="BC322" t="s">
        <v>1219</v>
      </c>
      <c r="BD322" t="s">
        <v>1225</v>
      </c>
      <c r="BE322" t="s">
        <v>4</v>
      </c>
      <c r="BF322" t="s">
        <v>12</v>
      </c>
      <c r="BG322" t="s">
        <v>4</v>
      </c>
      <c r="BH322" t="s">
        <v>12</v>
      </c>
      <c r="BI322" t="s">
        <v>12</v>
      </c>
      <c r="BJ322" t="s">
        <v>11779</v>
      </c>
      <c r="BK322" t="s">
        <v>4</v>
      </c>
      <c r="BL322">
        <v>1</v>
      </c>
      <c r="BM322" t="s">
        <v>12</v>
      </c>
      <c r="BN322">
        <v>31500</v>
      </c>
      <c r="BO322" t="s">
        <v>12</v>
      </c>
      <c r="BP322" t="s">
        <v>12</v>
      </c>
      <c r="BQ322" t="s">
        <v>12</v>
      </c>
      <c r="BR322" t="s">
        <v>4</v>
      </c>
      <c r="BS322" t="s">
        <v>4</v>
      </c>
      <c r="BT322" t="s">
        <v>4</v>
      </c>
      <c r="BU322" t="s">
        <v>12</v>
      </c>
      <c r="BV322" t="s">
        <v>4</v>
      </c>
      <c r="BW322" t="s">
        <v>3</v>
      </c>
      <c r="BX322" t="s">
        <v>4</v>
      </c>
      <c r="BY322" t="s">
        <v>12</v>
      </c>
      <c r="BZ322" t="s">
        <v>12</v>
      </c>
      <c r="CA322" t="s">
        <v>12</v>
      </c>
      <c r="CB322" t="s">
        <v>12</v>
      </c>
      <c r="CC322" t="s">
        <v>12</v>
      </c>
      <c r="CD322" t="str" cm="1">
        <f t="array" aca="1" ref="CD322" ca="1">eConcatenar(A322:CB322,"|")</f>
        <v>e76wRbFFy16POH7l|CAR2019-1922|3|PRESIDENCIAL|TABASCO|CARDENAS|CARDENAS|2019-7-22|31500|X|X|50|0|x|X|x|X|X|X|X|X|X|X|X|x|X|x|BUTISTA|MORALES|VICTOR|CASADO|X|X|CALLE NUMERO 3|C-15 ADOLFO LOPEZ MATEO|X|9371664452|DORCA RODRIGUEZ CORDOVA|BENEFICIARIO 2: RAMONA BAUTISTA MORALES|x|RUTA 7 L |X|LUNES|x|x|X|X|X|DOMICILIO|19100|12400|x|x|X|2021-9-6|2021-9-13|X|x|X|x|x|C-15 ADOLFO LOPEZ MATEO|X|1|x|31500|x|x|x|X|X|X|x|X|CARDENAS|X|x|x|x|x</v>
      </c>
    </row>
    <row r="323" spans="1:82" x14ac:dyDescent="0.25">
      <c r="A323" t="s">
        <v>11796</v>
      </c>
      <c r="B323" t="s">
        <v>11797</v>
      </c>
      <c r="C323">
        <v>3</v>
      </c>
      <c r="D323" t="s">
        <v>213</v>
      </c>
      <c r="E323" t="s">
        <v>2</v>
      </c>
      <c r="F323" t="s">
        <v>3</v>
      </c>
      <c r="G323" t="s">
        <v>3</v>
      </c>
      <c r="H323" t="s">
        <v>1188</v>
      </c>
      <c r="I323">
        <v>12900</v>
      </c>
      <c r="J323" t="s">
        <v>4</v>
      </c>
      <c r="K323" t="s">
        <v>4</v>
      </c>
      <c r="L323">
        <v>50</v>
      </c>
      <c r="M323">
        <v>0</v>
      </c>
      <c r="N323" t="s">
        <v>12</v>
      </c>
      <c r="O323" t="s">
        <v>4</v>
      </c>
      <c r="P323" t="s">
        <v>12</v>
      </c>
      <c r="Q323" t="s">
        <v>4</v>
      </c>
      <c r="R323" t="s">
        <v>4</v>
      </c>
      <c r="S323" t="s">
        <v>4</v>
      </c>
      <c r="T323" t="s">
        <v>4</v>
      </c>
      <c r="U323" t="s">
        <v>4</v>
      </c>
      <c r="V323" t="s">
        <v>4</v>
      </c>
      <c r="W323" t="s">
        <v>4</v>
      </c>
      <c r="X323" t="s">
        <v>4</v>
      </c>
      <c r="Y323" t="s">
        <v>12</v>
      </c>
      <c r="Z323" t="s">
        <v>4</v>
      </c>
      <c r="AA323" t="s">
        <v>12</v>
      </c>
      <c r="AB323" t="s">
        <v>731</v>
      </c>
      <c r="AC323" t="s">
        <v>377</v>
      </c>
      <c r="AD323" t="s">
        <v>11798</v>
      </c>
      <c r="AE323" t="s">
        <v>30</v>
      </c>
      <c r="AF323" t="s">
        <v>4</v>
      </c>
      <c r="AG323" t="s">
        <v>4</v>
      </c>
      <c r="AH323" t="s">
        <v>11799</v>
      </c>
      <c r="AI323" t="s">
        <v>11779</v>
      </c>
      <c r="AJ323" t="s">
        <v>11800</v>
      </c>
      <c r="AK323">
        <v>9371659598</v>
      </c>
      <c r="AL323" t="s">
        <v>11801</v>
      </c>
      <c r="AM323" t="s">
        <v>11802</v>
      </c>
      <c r="AN323" t="s">
        <v>12</v>
      </c>
      <c r="AO323" t="s">
        <v>11516</v>
      </c>
      <c r="AP323" t="s">
        <v>4</v>
      </c>
      <c r="AQ323" t="s">
        <v>10</v>
      </c>
      <c r="AR323" t="s">
        <v>12</v>
      </c>
      <c r="AS323" t="s">
        <v>12</v>
      </c>
      <c r="AT323" t="s">
        <v>4</v>
      </c>
      <c r="AU323" t="s">
        <v>4</v>
      </c>
      <c r="AV323" t="s">
        <v>4</v>
      </c>
      <c r="AW323" t="s">
        <v>11</v>
      </c>
      <c r="AX323">
        <v>9200</v>
      </c>
      <c r="AY323">
        <v>3700</v>
      </c>
      <c r="AZ323" t="s">
        <v>12</v>
      </c>
      <c r="BA323" t="s">
        <v>12</v>
      </c>
      <c r="BB323" t="s">
        <v>4</v>
      </c>
      <c r="BC323" t="s">
        <v>1219</v>
      </c>
      <c r="BD323" t="s">
        <v>1225</v>
      </c>
      <c r="BE323" t="s">
        <v>4</v>
      </c>
      <c r="BF323" t="s">
        <v>12</v>
      </c>
      <c r="BG323" t="s">
        <v>4</v>
      </c>
      <c r="BH323" t="s">
        <v>12</v>
      </c>
      <c r="BI323" t="s">
        <v>12</v>
      </c>
      <c r="BJ323" t="s">
        <v>11779</v>
      </c>
      <c r="BK323" t="s">
        <v>4</v>
      </c>
      <c r="BL323">
        <v>1</v>
      </c>
      <c r="BM323" t="s">
        <v>12</v>
      </c>
      <c r="BN323">
        <v>12900</v>
      </c>
      <c r="BO323" t="s">
        <v>12</v>
      </c>
      <c r="BP323" t="s">
        <v>12</v>
      </c>
      <c r="BQ323" t="s">
        <v>12</v>
      </c>
      <c r="BR323" t="s">
        <v>4</v>
      </c>
      <c r="BS323" t="s">
        <v>4</v>
      </c>
      <c r="BT323" t="s">
        <v>4</v>
      </c>
      <c r="BU323" t="s">
        <v>12</v>
      </c>
      <c r="BV323" t="s">
        <v>4</v>
      </c>
      <c r="BW323" t="s">
        <v>3</v>
      </c>
      <c r="BX323" t="s">
        <v>4</v>
      </c>
      <c r="BY323" t="s">
        <v>12</v>
      </c>
      <c r="BZ323" t="s">
        <v>12</v>
      </c>
      <c r="CA323" t="s">
        <v>12</v>
      </c>
      <c r="CB323" t="s">
        <v>12</v>
      </c>
      <c r="CC323" t="s">
        <v>12</v>
      </c>
      <c r="CD323" t="str" cm="1">
        <f t="array" aca="1" ref="CD323" ca="1">eConcatenar(A323:CB323,"|")</f>
        <v>Haqa8VNxbHDynfnC|CAR2019-2157|3|ECONOLINE|TABASCO|CARDENAS|CARDENAS|2019-8-14|12900|X|X|50|0|x|X|x|X|X|X|X|X|X|X|X|x|X|x|AVALOS|CABRERA|GENEROSA|CASADA|X|X|CALLE NUMERO 7 CASA NUMERO 196|C-15 ADOLFO LOPEZ MATEO|ENTRE CALLE NUMERO 7 Y CALLE NUMERO 8|9371659598|ISAI CALIZ DE DIOS |BENEFICIARIO 2: FIDEL AVALOS CABRERA|x|RUTA 7 L |X|LUNES|x|x|X|X|X|DOMICILIO|9200|3700|x|x|X|2021-9-6|2021-9-13|X|x|X|x|x|C-15 ADOLFO LOPEZ MATEO|X|1|x|12900|x|x|x|X|X|X|x|X|CARDENAS|X|x|x|x|x</v>
      </c>
    </row>
    <row r="324" spans="1:82" x14ac:dyDescent="0.25">
      <c r="A324" t="s">
        <v>11803</v>
      </c>
      <c r="B324" t="s">
        <v>11804</v>
      </c>
      <c r="C324">
        <v>3</v>
      </c>
      <c r="D324" t="s">
        <v>213</v>
      </c>
      <c r="E324" t="s">
        <v>2</v>
      </c>
      <c r="F324" t="s">
        <v>3</v>
      </c>
      <c r="G324" t="s">
        <v>3</v>
      </c>
      <c r="H324" t="s">
        <v>15996</v>
      </c>
      <c r="I324">
        <v>11500</v>
      </c>
      <c r="J324" t="s">
        <v>4</v>
      </c>
      <c r="K324" t="s">
        <v>4</v>
      </c>
      <c r="L324">
        <v>50</v>
      </c>
      <c r="M324">
        <v>2</v>
      </c>
      <c r="N324" t="s">
        <v>12</v>
      </c>
      <c r="O324" t="s">
        <v>4</v>
      </c>
      <c r="P324" t="s">
        <v>12</v>
      </c>
      <c r="Q324" t="s">
        <v>4</v>
      </c>
      <c r="R324" t="s">
        <v>4</v>
      </c>
      <c r="S324" t="s">
        <v>4</v>
      </c>
      <c r="T324" t="s">
        <v>4</v>
      </c>
      <c r="U324" t="s">
        <v>4</v>
      </c>
      <c r="V324" t="s">
        <v>4</v>
      </c>
      <c r="W324" t="s">
        <v>4</v>
      </c>
      <c r="X324" t="s">
        <v>4</v>
      </c>
      <c r="Y324" t="s">
        <v>12</v>
      </c>
      <c r="Z324" t="s">
        <v>4</v>
      </c>
      <c r="AA324" t="s">
        <v>12</v>
      </c>
      <c r="AB324" t="s">
        <v>301</v>
      </c>
      <c r="AC324" t="s">
        <v>29</v>
      </c>
      <c r="AD324" t="s">
        <v>11805</v>
      </c>
      <c r="AE324" t="s">
        <v>146</v>
      </c>
      <c r="AF324" t="s">
        <v>4</v>
      </c>
      <c r="AG324" t="s">
        <v>4</v>
      </c>
      <c r="AH324" t="s">
        <v>11806</v>
      </c>
      <c r="AI324" t="s">
        <v>11779</v>
      </c>
      <c r="AJ324" t="s">
        <v>4</v>
      </c>
      <c r="AK324">
        <v>9371184184</v>
      </c>
      <c r="AL324" t="s">
        <v>11807</v>
      </c>
      <c r="AM324" t="s">
        <v>5265</v>
      </c>
      <c r="AN324" t="s">
        <v>12</v>
      </c>
      <c r="AO324" t="s">
        <v>11516</v>
      </c>
      <c r="AP324" t="s">
        <v>4</v>
      </c>
      <c r="AQ324" t="s">
        <v>10</v>
      </c>
      <c r="AR324" t="s">
        <v>12</v>
      </c>
      <c r="AS324" t="s">
        <v>12</v>
      </c>
      <c r="AT324" t="s">
        <v>4</v>
      </c>
      <c r="AU324" t="s">
        <v>4</v>
      </c>
      <c r="AV324" t="s">
        <v>4</v>
      </c>
      <c r="AW324" t="s">
        <v>11</v>
      </c>
      <c r="AX324">
        <v>9800</v>
      </c>
      <c r="AY324">
        <v>1700</v>
      </c>
      <c r="AZ324" t="s">
        <v>12</v>
      </c>
      <c r="BA324" t="s">
        <v>12</v>
      </c>
      <c r="BB324" t="s">
        <v>4</v>
      </c>
      <c r="BC324" t="s">
        <v>1219</v>
      </c>
      <c r="BD324" t="s">
        <v>10372</v>
      </c>
      <c r="BE324" t="s">
        <v>4</v>
      </c>
      <c r="BF324" t="s">
        <v>12</v>
      </c>
      <c r="BG324" t="s">
        <v>4</v>
      </c>
      <c r="BH324" t="s">
        <v>12</v>
      </c>
      <c r="BI324" t="s">
        <v>12</v>
      </c>
      <c r="BJ324" t="s">
        <v>11779</v>
      </c>
      <c r="BK324" t="s">
        <v>4</v>
      </c>
      <c r="BL324">
        <v>1</v>
      </c>
      <c r="BM324" t="s">
        <v>12</v>
      </c>
      <c r="BN324">
        <v>11500</v>
      </c>
      <c r="BO324" t="s">
        <v>12</v>
      </c>
      <c r="BP324" t="s">
        <v>12</v>
      </c>
      <c r="BQ324" t="s">
        <v>12</v>
      </c>
      <c r="BR324" t="s">
        <v>4</v>
      </c>
      <c r="BS324" t="s">
        <v>4</v>
      </c>
      <c r="BT324" t="s">
        <v>4</v>
      </c>
      <c r="BU324" t="s">
        <v>12</v>
      </c>
      <c r="BV324" t="s">
        <v>4</v>
      </c>
      <c r="BW324" t="s">
        <v>3</v>
      </c>
      <c r="BX324" t="s">
        <v>4</v>
      </c>
      <c r="BY324" t="s">
        <v>12</v>
      </c>
      <c r="BZ324" t="s">
        <v>12</v>
      </c>
      <c r="CA324" t="s">
        <v>12</v>
      </c>
      <c r="CB324" t="s">
        <v>12</v>
      </c>
      <c r="CC324" t="s">
        <v>12</v>
      </c>
      <c r="CD324" t="str" cm="1">
        <f t="array" aca="1" ref="CD324" ca="1">eConcatenar(A324:CB324,"|")</f>
        <v>SbdxjXiw0ij8iatf|CAR2017-3168|3|ECONOLINE|TABASCO|CARDENAS|CARDENAS|2017-5-03|11500|X|X|50|2|x|X|x|X|X|X|X|X|X|X|X|x|X|x|CRUZ|CORDOVA|ALBA LUZ|VIUDA|X|X|CALLE NUMEO 2 CASA NUMERO 58 |C-15 ADOLFO LOPEZ MATEO|X|9371184184|LUZ DEL ALBA GARCIA|BENEFICIARIO 2: X|x|RUTA 7 L |X|LUNES|x|x|X|X|X|DOMICILIO|9800|1700|x|x|X|2021-9-6|2021-10-04|X|x|X|x|x|C-15 ADOLFO LOPEZ MATEO|X|1|x|11500|x|x|x|X|X|X|x|X|CARDENAS|X|x|x|x|x</v>
      </c>
    </row>
    <row r="325" spans="1:82" x14ac:dyDescent="0.25">
      <c r="A325" t="s">
        <v>11808</v>
      </c>
      <c r="B325" t="s">
        <v>11809</v>
      </c>
      <c r="C325">
        <v>3</v>
      </c>
      <c r="D325" t="s">
        <v>213</v>
      </c>
      <c r="E325" t="s">
        <v>2</v>
      </c>
      <c r="F325" t="s">
        <v>3</v>
      </c>
      <c r="G325" t="s">
        <v>3</v>
      </c>
      <c r="H325" t="s">
        <v>15997</v>
      </c>
      <c r="I325">
        <v>12900</v>
      </c>
      <c r="J325" t="s">
        <v>4</v>
      </c>
      <c r="K325" t="s">
        <v>4</v>
      </c>
      <c r="L325">
        <v>50</v>
      </c>
      <c r="M325">
        <v>1</v>
      </c>
      <c r="N325" t="s">
        <v>12</v>
      </c>
      <c r="O325" t="s">
        <v>4</v>
      </c>
      <c r="P325" t="s">
        <v>12</v>
      </c>
      <c r="Q325" t="s">
        <v>4</v>
      </c>
      <c r="R325" t="s">
        <v>4</v>
      </c>
      <c r="S325" t="s">
        <v>4</v>
      </c>
      <c r="T325" t="s">
        <v>4</v>
      </c>
      <c r="U325" t="s">
        <v>4</v>
      </c>
      <c r="V325" t="s">
        <v>4</v>
      </c>
      <c r="W325" t="s">
        <v>4</v>
      </c>
      <c r="X325" t="s">
        <v>4</v>
      </c>
      <c r="Y325" t="s">
        <v>12</v>
      </c>
      <c r="Z325" t="s">
        <v>4</v>
      </c>
      <c r="AA325" t="s">
        <v>12</v>
      </c>
      <c r="AB325" t="s">
        <v>11810</v>
      </c>
      <c r="AC325" t="s">
        <v>87</v>
      </c>
      <c r="AD325" t="s">
        <v>11811</v>
      </c>
      <c r="AE325" t="s">
        <v>63</v>
      </c>
      <c r="AF325" t="s">
        <v>4</v>
      </c>
      <c r="AG325" t="s">
        <v>4</v>
      </c>
      <c r="AH325" t="s">
        <v>11812</v>
      </c>
      <c r="AI325" t="s">
        <v>11813</v>
      </c>
      <c r="AJ325" t="s">
        <v>4</v>
      </c>
      <c r="AK325">
        <v>9373772877</v>
      </c>
      <c r="AL325" t="s">
        <v>11814</v>
      </c>
      <c r="AM325" t="s">
        <v>11815</v>
      </c>
      <c r="AN325" t="s">
        <v>12</v>
      </c>
      <c r="AO325" t="s">
        <v>11516</v>
      </c>
      <c r="AP325" t="s">
        <v>4</v>
      </c>
      <c r="AQ325" t="s">
        <v>10</v>
      </c>
      <c r="AR325" t="s">
        <v>12</v>
      </c>
      <c r="AS325" t="s">
        <v>12</v>
      </c>
      <c r="AT325" t="s">
        <v>4</v>
      </c>
      <c r="AU325" t="s">
        <v>4</v>
      </c>
      <c r="AV325" t="s">
        <v>4</v>
      </c>
      <c r="AW325" t="s">
        <v>11</v>
      </c>
      <c r="AX325">
        <v>6600</v>
      </c>
      <c r="AY325">
        <v>6300</v>
      </c>
      <c r="AZ325" t="s">
        <v>12</v>
      </c>
      <c r="BA325" t="s">
        <v>12</v>
      </c>
      <c r="BB325" t="s">
        <v>4</v>
      </c>
      <c r="BC325" t="s">
        <v>1219</v>
      </c>
      <c r="BD325" t="s">
        <v>1232</v>
      </c>
      <c r="BE325" t="s">
        <v>4</v>
      </c>
      <c r="BF325" t="s">
        <v>12</v>
      </c>
      <c r="BG325" t="s">
        <v>4</v>
      </c>
      <c r="BH325" t="s">
        <v>12</v>
      </c>
      <c r="BI325" t="s">
        <v>12</v>
      </c>
      <c r="BJ325" t="s">
        <v>11813</v>
      </c>
      <c r="BK325" t="s">
        <v>4</v>
      </c>
      <c r="BL325">
        <v>1</v>
      </c>
      <c r="BM325" t="s">
        <v>12</v>
      </c>
      <c r="BN325">
        <v>12900</v>
      </c>
      <c r="BO325" t="s">
        <v>12</v>
      </c>
      <c r="BP325" t="s">
        <v>12</v>
      </c>
      <c r="BQ325" t="s">
        <v>12</v>
      </c>
      <c r="BR325" t="s">
        <v>4</v>
      </c>
      <c r="BS325" t="s">
        <v>4</v>
      </c>
      <c r="BT325" t="s">
        <v>4</v>
      </c>
      <c r="BU325" t="s">
        <v>12</v>
      </c>
      <c r="BV325" t="s">
        <v>4</v>
      </c>
      <c r="BW325" t="s">
        <v>3</v>
      </c>
      <c r="BX325" t="s">
        <v>4</v>
      </c>
      <c r="BY325" t="s">
        <v>12</v>
      </c>
      <c r="BZ325" t="s">
        <v>12</v>
      </c>
      <c r="CA325" t="s">
        <v>12</v>
      </c>
      <c r="CB325" t="s">
        <v>12</v>
      </c>
      <c r="CC325" t="s">
        <v>12</v>
      </c>
      <c r="CD325" t="str" cm="1">
        <f t="array" aca="1" ref="CD325" ca="1">eConcatenar(A325:CB325,"|")</f>
        <v>y9q4ife7AL09ugIB|CAR2020-0688|3|ECONOLINE|TABASCO|CARDENAS|CARDENAS|2020-3-03|12900|X|X|50|1|x|X|x|X|X|X|X|X|X|X|X|x|X|x|PALMA|LOPEZ|RAMIRO|CASADO|X|X|CALLE NUMERO 1 CASA NUMERO 40| C-27 EDUARDO CHAVEZ RAMIREZ|X|9373772877|MIRIAM MONTEJO ULIN|BENEFICIARIO 2: OCTAVIO PALMA MONTEJO |x|RUTA 7 L |X|LUNES|x|x|X|X|X|DOMICILIO|6600|6300|x|x|X|2021-9-6|2021-9-20|X|x|X|x|x| C-27 EDUARDO CHAVEZ RAMIREZ|X|1|x|12900|x|x|x|X|X|X|x|X|CARDENAS|X|x|x|x|x</v>
      </c>
    </row>
    <row r="326" spans="1:82" x14ac:dyDescent="0.25">
      <c r="A326" t="s">
        <v>11816</v>
      </c>
      <c r="B326" t="s">
        <v>11817</v>
      </c>
      <c r="C326">
        <v>3</v>
      </c>
      <c r="D326" t="s">
        <v>1</v>
      </c>
      <c r="E326" t="s">
        <v>2</v>
      </c>
      <c r="F326" t="s">
        <v>3</v>
      </c>
      <c r="G326" t="s">
        <v>3</v>
      </c>
      <c r="H326" t="s">
        <v>4838</v>
      </c>
      <c r="I326">
        <v>12900</v>
      </c>
      <c r="J326" t="s">
        <v>4</v>
      </c>
      <c r="K326" t="s">
        <v>4</v>
      </c>
      <c r="L326">
        <v>50</v>
      </c>
      <c r="M326">
        <v>1</v>
      </c>
      <c r="N326" t="s">
        <v>12</v>
      </c>
      <c r="O326" t="s">
        <v>4</v>
      </c>
      <c r="P326" t="s">
        <v>12</v>
      </c>
      <c r="Q326" t="s">
        <v>4</v>
      </c>
      <c r="R326" t="s">
        <v>4</v>
      </c>
      <c r="S326" t="s">
        <v>4</v>
      </c>
      <c r="T326" t="s">
        <v>4</v>
      </c>
      <c r="U326" t="s">
        <v>4</v>
      </c>
      <c r="V326" t="s">
        <v>4</v>
      </c>
      <c r="W326" t="s">
        <v>4</v>
      </c>
      <c r="X326" t="s">
        <v>4</v>
      </c>
      <c r="Y326" t="s">
        <v>12</v>
      </c>
      <c r="Z326" t="s">
        <v>4</v>
      </c>
      <c r="AA326" t="s">
        <v>12</v>
      </c>
      <c r="AB326" t="s">
        <v>59</v>
      </c>
      <c r="AC326" t="s">
        <v>15</v>
      </c>
      <c r="AD326" t="s">
        <v>11818</v>
      </c>
      <c r="AE326" t="s">
        <v>63</v>
      </c>
      <c r="AF326" t="s">
        <v>4</v>
      </c>
      <c r="AG326" t="s">
        <v>4</v>
      </c>
      <c r="AH326" t="s">
        <v>11819</v>
      </c>
      <c r="AI326" t="s">
        <v>11820</v>
      </c>
      <c r="AJ326" t="s">
        <v>4</v>
      </c>
      <c r="AK326">
        <v>9372280713</v>
      </c>
      <c r="AL326" t="s">
        <v>11821</v>
      </c>
      <c r="AM326" t="s">
        <v>11822</v>
      </c>
      <c r="AN326" t="s">
        <v>12</v>
      </c>
      <c r="AO326" t="s">
        <v>11516</v>
      </c>
      <c r="AP326" t="s">
        <v>4</v>
      </c>
      <c r="AQ326" t="s">
        <v>10</v>
      </c>
      <c r="AR326" t="s">
        <v>12</v>
      </c>
      <c r="AS326" t="s">
        <v>12</v>
      </c>
      <c r="AT326" t="s">
        <v>4</v>
      </c>
      <c r="AU326" t="s">
        <v>4</v>
      </c>
      <c r="AV326" t="s">
        <v>4</v>
      </c>
      <c r="AW326" t="s">
        <v>11</v>
      </c>
      <c r="AX326">
        <v>4000</v>
      </c>
      <c r="AY326">
        <v>8900</v>
      </c>
      <c r="AZ326" t="s">
        <v>12</v>
      </c>
      <c r="BA326" t="s">
        <v>12</v>
      </c>
      <c r="BB326" t="s">
        <v>4</v>
      </c>
      <c r="BC326" t="s">
        <v>1219</v>
      </c>
      <c r="BD326" t="s">
        <v>1232</v>
      </c>
      <c r="BE326" t="s">
        <v>4</v>
      </c>
      <c r="BF326" t="s">
        <v>12</v>
      </c>
      <c r="BG326" t="s">
        <v>4</v>
      </c>
      <c r="BH326" t="s">
        <v>12</v>
      </c>
      <c r="BI326" t="s">
        <v>12</v>
      </c>
      <c r="BJ326" t="s">
        <v>11820</v>
      </c>
      <c r="BK326" t="s">
        <v>4</v>
      </c>
      <c r="BL326">
        <v>1</v>
      </c>
      <c r="BM326" t="s">
        <v>12</v>
      </c>
      <c r="BN326">
        <v>12900</v>
      </c>
      <c r="BO326" t="s">
        <v>12</v>
      </c>
      <c r="BP326" t="s">
        <v>12</v>
      </c>
      <c r="BQ326" t="s">
        <v>12</v>
      </c>
      <c r="BR326" t="s">
        <v>4</v>
      </c>
      <c r="BS326" t="s">
        <v>4</v>
      </c>
      <c r="BT326" t="s">
        <v>4</v>
      </c>
      <c r="BU326" t="s">
        <v>12</v>
      </c>
      <c r="BV326" t="s">
        <v>4</v>
      </c>
      <c r="BW326" t="s">
        <v>3</v>
      </c>
      <c r="BX326" t="s">
        <v>4</v>
      </c>
      <c r="BY326" t="s">
        <v>12</v>
      </c>
      <c r="BZ326" t="s">
        <v>12</v>
      </c>
      <c r="CA326" t="s">
        <v>12</v>
      </c>
      <c r="CB326" t="s">
        <v>12</v>
      </c>
      <c r="CC326" t="s">
        <v>12</v>
      </c>
      <c r="CD326" t="str" cm="1">
        <f t="array" aca="1" ref="CD326" ca="1">eConcatenar(A326:CB326,"|")</f>
        <v>WIcrMbJy6HSiA6Gh|CAR2020-5002|3|IMPERIAL DE LUJO|TABASCO|CARDENAS|CARDENAS|2020-11-30|12900|X|X|50|1|x|X|x|X|X|X|X|X|X|X|X|x|X|x|GARCIA|JIMENEZ|URSULA|CASADO|X|X|CALLE NUMERO 2 CASA NUMERO 91|C-27 EDUARDO CHAVEZ RAMIREZ|X|9372280713|MARIO HERNANDEZ DE LA CRUZ|BENEFICIARIO 2: MARILU HERNANDEZ GARCIA|x|RUTA 7 L |X|LUNES|x|x|X|X|X|DOMICILIO|4000|8900|x|x|X|2021-9-6|2021-9-20|X|x|X|x|x|C-27 EDUARDO CHAVEZ RAMIREZ|X|1|x|12900|x|x|x|X|X|X|x|X|CARDENAS|X|x|x|x|x</v>
      </c>
    </row>
    <row r="327" spans="1:82" x14ac:dyDescent="0.25">
      <c r="A327" t="s">
        <v>11823</v>
      </c>
      <c r="B327" t="s">
        <v>11824</v>
      </c>
      <c r="C327">
        <v>3</v>
      </c>
      <c r="D327" t="s">
        <v>1</v>
      </c>
      <c r="E327" t="s">
        <v>2</v>
      </c>
      <c r="F327" t="s">
        <v>3</v>
      </c>
      <c r="G327" t="s">
        <v>3</v>
      </c>
      <c r="H327" t="s">
        <v>15991</v>
      </c>
      <c r="I327">
        <v>12900</v>
      </c>
      <c r="J327" t="s">
        <v>4</v>
      </c>
      <c r="K327" t="s">
        <v>4</v>
      </c>
      <c r="L327">
        <v>50</v>
      </c>
      <c r="M327">
        <v>2</v>
      </c>
      <c r="N327" t="s">
        <v>12</v>
      </c>
      <c r="O327" t="s">
        <v>4</v>
      </c>
      <c r="P327" t="s">
        <v>12</v>
      </c>
      <c r="Q327" t="s">
        <v>4</v>
      </c>
      <c r="R327" t="s">
        <v>4</v>
      </c>
      <c r="S327" t="s">
        <v>4</v>
      </c>
      <c r="T327" t="s">
        <v>4</v>
      </c>
      <c r="U327" t="s">
        <v>4</v>
      </c>
      <c r="V327" t="s">
        <v>4</v>
      </c>
      <c r="W327" t="s">
        <v>4</v>
      </c>
      <c r="X327" t="s">
        <v>4</v>
      </c>
      <c r="Y327" t="s">
        <v>12</v>
      </c>
      <c r="Z327" t="s">
        <v>4</v>
      </c>
      <c r="AA327" t="s">
        <v>12</v>
      </c>
      <c r="AB327" t="s">
        <v>38</v>
      </c>
      <c r="AC327" t="s">
        <v>301</v>
      </c>
      <c r="AD327" t="s">
        <v>10476</v>
      </c>
      <c r="AE327" t="s">
        <v>30</v>
      </c>
      <c r="AF327" t="s">
        <v>4</v>
      </c>
      <c r="AG327" t="s">
        <v>4</v>
      </c>
      <c r="AH327" t="s">
        <v>11825</v>
      </c>
      <c r="AI327" t="s">
        <v>11820</v>
      </c>
      <c r="AJ327" t="s">
        <v>4</v>
      </c>
      <c r="AK327">
        <v>9371706985</v>
      </c>
      <c r="AL327" t="s">
        <v>11826</v>
      </c>
      <c r="AM327" t="s">
        <v>11827</v>
      </c>
      <c r="AN327" t="s">
        <v>12</v>
      </c>
      <c r="AO327" t="s">
        <v>11516</v>
      </c>
      <c r="AP327" t="s">
        <v>4</v>
      </c>
      <c r="AQ327" t="s">
        <v>10</v>
      </c>
      <c r="AR327" t="s">
        <v>12</v>
      </c>
      <c r="AS327" t="s">
        <v>12</v>
      </c>
      <c r="AT327" t="s">
        <v>4</v>
      </c>
      <c r="AU327" t="s">
        <v>4</v>
      </c>
      <c r="AV327" t="s">
        <v>4</v>
      </c>
      <c r="AW327" t="s">
        <v>11</v>
      </c>
      <c r="AX327">
        <v>4400</v>
      </c>
      <c r="AY327">
        <v>8500</v>
      </c>
      <c r="AZ327" t="s">
        <v>12</v>
      </c>
      <c r="BA327" t="s">
        <v>12</v>
      </c>
      <c r="BB327" t="s">
        <v>4</v>
      </c>
      <c r="BC327" t="s">
        <v>1219</v>
      </c>
      <c r="BD327" t="s">
        <v>10372</v>
      </c>
      <c r="BE327" t="s">
        <v>4</v>
      </c>
      <c r="BF327" t="s">
        <v>12</v>
      </c>
      <c r="BG327" t="s">
        <v>4</v>
      </c>
      <c r="BH327" t="s">
        <v>12</v>
      </c>
      <c r="BI327" t="s">
        <v>12</v>
      </c>
      <c r="BJ327" t="s">
        <v>11820</v>
      </c>
      <c r="BK327" t="s">
        <v>4</v>
      </c>
      <c r="BL327">
        <v>1</v>
      </c>
      <c r="BM327" t="s">
        <v>12</v>
      </c>
      <c r="BN327">
        <v>12900</v>
      </c>
      <c r="BO327" t="s">
        <v>12</v>
      </c>
      <c r="BP327" t="s">
        <v>12</v>
      </c>
      <c r="BQ327" t="s">
        <v>12</v>
      </c>
      <c r="BR327" t="s">
        <v>4</v>
      </c>
      <c r="BS327" t="s">
        <v>4</v>
      </c>
      <c r="BT327" t="s">
        <v>4</v>
      </c>
      <c r="BU327" t="s">
        <v>12</v>
      </c>
      <c r="BV327" t="s">
        <v>4</v>
      </c>
      <c r="BW327" t="s">
        <v>3</v>
      </c>
      <c r="BX327" t="s">
        <v>4</v>
      </c>
      <c r="BY327" t="s">
        <v>12</v>
      </c>
      <c r="BZ327" t="s">
        <v>12</v>
      </c>
      <c r="CA327" t="s">
        <v>12</v>
      </c>
      <c r="CB327" t="s">
        <v>12</v>
      </c>
      <c r="CC327" t="s">
        <v>12</v>
      </c>
      <c r="CD327" t="str" cm="1">
        <f t="array" aca="1" ref="CD327" ca="1">eConcatenar(A327:CB327,"|")</f>
        <v>992zhN1WSscLt3xd|CAR2020-4266|3|IMPERIAL DE LUJO|TABASCO|CARDENAS|CARDENAS|2020-10-23|12900|X|X|50|2|x|X|x|X|X|X|X|X|X|X|X|x|X|x|HERNANDEZ|CRUZ|MAGNOLIA|CASADA|X|X|CALLE NUMERO 2 CASA NUMERO 289|C-27 EDUARDO CHAVEZ RAMIREZ|X|9371706985|AQUINO DOMINGUEZ LOPEZ|BENEFICIARIO 2: ABIGAIL HERNANDEZ DE LA CRUZ|x|RUTA 7 L |X|LUNES|x|x|X|X|X|DOMICILIO|4400|8500|x|x|X|2021-9-6|2021-10-04|X|x|X|x|x|C-27 EDUARDO CHAVEZ RAMIREZ|X|1|x|12900|x|x|x|X|X|X|x|X|CARDENAS|X|x|x|x|x</v>
      </c>
    </row>
    <row r="328" spans="1:82" x14ac:dyDescent="0.25">
      <c r="A328" t="s">
        <v>11828</v>
      </c>
      <c r="B328" t="s">
        <v>11829</v>
      </c>
      <c r="C328">
        <v>3</v>
      </c>
      <c r="D328" t="s">
        <v>213</v>
      </c>
      <c r="E328" t="s">
        <v>2</v>
      </c>
      <c r="F328" t="s">
        <v>3</v>
      </c>
      <c r="G328" t="s">
        <v>3</v>
      </c>
      <c r="H328" t="s">
        <v>15998</v>
      </c>
      <c r="I328">
        <v>12900</v>
      </c>
      <c r="J328" t="s">
        <v>4</v>
      </c>
      <c r="K328" t="s">
        <v>4</v>
      </c>
      <c r="L328">
        <v>50</v>
      </c>
      <c r="M328">
        <v>0</v>
      </c>
      <c r="N328" t="s">
        <v>12</v>
      </c>
      <c r="O328" t="s">
        <v>4</v>
      </c>
      <c r="P328" t="s">
        <v>12</v>
      </c>
      <c r="Q328" t="s">
        <v>4</v>
      </c>
      <c r="R328" t="s">
        <v>4</v>
      </c>
      <c r="S328" t="s">
        <v>4</v>
      </c>
      <c r="T328" t="s">
        <v>4</v>
      </c>
      <c r="U328" t="s">
        <v>4</v>
      </c>
      <c r="V328" t="s">
        <v>4</v>
      </c>
      <c r="W328" t="s">
        <v>4</v>
      </c>
      <c r="X328" t="s">
        <v>4</v>
      </c>
      <c r="Y328" t="s">
        <v>12</v>
      </c>
      <c r="Z328" t="s">
        <v>4</v>
      </c>
      <c r="AA328" t="s">
        <v>12</v>
      </c>
      <c r="AB328" t="s">
        <v>59</v>
      </c>
      <c r="AC328" t="s">
        <v>15</v>
      </c>
      <c r="AD328" t="s">
        <v>88</v>
      </c>
      <c r="AE328" t="s">
        <v>30</v>
      </c>
      <c r="AF328" t="s">
        <v>4</v>
      </c>
      <c r="AG328" t="s">
        <v>4</v>
      </c>
      <c r="AH328" t="s">
        <v>11830</v>
      </c>
      <c r="AI328" t="s">
        <v>11820</v>
      </c>
      <c r="AJ328" t="s">
        <v>4</v>
      </c>
      <c r="AK328">
        <v>9371709647</v>
      </c>
      <c r="AL328" t="s">
        <v>11831</v>
      </c>
      <c r="AM328" t="s">
        <v>11832</v>
      </c>
      <c r="AN328" t="s">
        <v>12</v>
      </c>
      <c r="AO328" t="s">
        <v>11516</v>
      </c>
      <c r="AP328" t="s">
        <v>4</v>
      </c>
      <c r="AQ328" t="s">
        <v>10</v>
      </c>
      <c r="AR328" t="s">
        <v>12</v>
      </c>
      <c r="AS328" t="s">
        <v>12</v>
      </c>
      <c r="AT328" t="s">
        <v>4</v>
      </c>
      <c r="AU328" t="s">
        <v>4</v>
      </c>
      <c r="AV328" t="s">
        <v>4</v>
      </c>
      <c r="AW328" t="s">
        <v>11</v>
      </c>
      <c r="AX328">
        <v>7000</v>
      </c>
      <c r="AY328">
        <v>5900</v>
      </c>
      <c r="AZ328" t="s">
        <v>12</v>
      </c>
      <c r="BA328" t="s">
        <v>12</v>
      </c>
      <c r="BB328" t="s">
        <v>4</v>
      </c>
      <c r="BC328" t="s">
        <v>1219</v>
      </c>
      <c r="BD328" t="s">
        <v>1225</v>
      </c>
      <c r="BE328" t="s">
        <v>4</v>
      </c>
      <c r="BF328" t="s">
        <v>12</v>
      </c>
      <c r="BG328" t="s">
        <v>4</v>
      </c>
      <c r="BH328" t="s">
        <v>12</v>
      </c>
      <c r="BI328" t="s">
        <v>12</v>
      </c>
      <c r="BJ328" t="s">
        <v>11820</v>
      </c>
      <c r="BK328" t="s">
        <v>4</v>
      </c>
      <c r="BL328">
        <v>1</v>
      </c>
      <c r="BM328" t="s">
        <v>12</v>
      </c>
      <c r="BN328">
        <v>12900</v>
      </c>
      <c r="BO328" t="s">
        <v>12</v>
      </c>
      <c r="BP328" t="s">
        <v>12</v>
      </c>
      <c r="BQ328" t="s">
        <v>12</v>
      </c>
      <c r="BR328" t="s">
        <v>4</v>
      </c>
      <c r="BS328" t="s">
        <v>4</v>
      </c>
      <c r="BT328" t="s">
        <v>4</v>
      </c>
      <c r="BU328" t="s">
        <v>12</v>
      </c>
      <c r="BV328" t="s">
        <v>4</v>
      </c>
      <c r="BW328" t="s">
        <v>3</v>
      </c>
      <c r="BX328" t="s">
        <v>4</v>
      </c>
      <c r="BY328" t="s">
        <v>12</v>
      </c>
      <c r="BZ328" t="s">
        <v>12</v>
      </c>
      <c r="CA328" t="s">
        <v>12</v>
      </c>
      <c r="CB328" t="s">
        <v>12</v>
      </c>
      <c r="CC328" t="s">
        <v>12</v>
      </c>
      <c r="CD328" t="str" cm="1">
        <f t="array" aca="1" ref="CD328" ca="1">eConcatenar(A328:CB328,"|")</f>
        <v>SeqHj0HAqDePt6rD|CAR2020-0630|3|ECONOLINE|TABASCO|CARDENAS|CARDENAS|2020-2-21|12900|X|X|50|0|x|X|x|X|X|X|X|X|X|X|X|x|X|x|GARCIA|JIMENEZ|GUADALUPE|CASADA|X|X|CALLE NUMERO 2 CASA NUMERO 93|C-27 EDUARDO CHAVEZ RAMIREZ|X|9371709647|SARA GARCIA JIMENEZ|BENEFICIARIO 2: ALEJANDRO PATRON GARCIA|x|RUTA 7 L |X|LUNES|x|x|X|X|X|DOMICILIO|7000|5900|x|x|X|2021-9-6|2021-9-13|X|x|X|x|x|C-27 EDUARDO CHAVEZ RAMIREZ|X|1|x|12900|x|x|x|X|X|X|x|X|CARDENAS|X|x|x|x|x</v>
      </c>
    </row>
    <row r="329" spans="1:82" x14ac:dyDescent="0.25">
      <c r="A329" t="s">
        <v>11833</v>
      </c>
      <c r="B329" t="s">
        <v>11834</v>
      </c>
      <c r="C329">
        <v>3</v>
      </c>
      <c r="D329" t="s">
        <v>14</v>
      </c>
      <c r="E329" t="s">
        <v>2</v>
      </c>
      <c r="F329" t="s">
        <v>3</v>
      </c>
      <c r="G329" t="s">
        <v>3</v>
      </c>
      <c r="H329" t="s">
        <v>15999</v>
      </c>
      <c r="I329">
        <v>19800</v>
      </c>
      <c r="J329" t="s">
        <v>4</v>
      </c>
      <c r="K329" t="s">
        <v>4</v>
      </c>
      <c r="L329">
        <v>50</v>
      </c>
      <c r="M329">
        <v>0</v>
      </c>
      <c r="N329" t="s">
        <v>12</v>
      </c>
      <c r="O329" t="s">
        <v>4</v>
      </c>
      <c r="P329" t="s">
        <v>12</v>
      </c>
      <c r="Q329" t="s">
        <v>4</v>
      </c>
      <c r="R329" t="s">
        <v>4</v>
      </c>
      <c r="S329" t="s">
        <v>4</v>
      </c>
      <c r="T329" t="s">
        <v>4</v>
      </c>
      <c r="U329" t="s">
        <v>4</v>
      </c>
      <c r="V329" t="s">
        <v>4</v>
      </c>
      <c r="W329" t="s">
        <v>4</v>
      </c>
      <c r="X329" t="s">
        <v>4</v>
      </c>
      <c r="Y329" t="s">
        <v>12</v>
      </c>
      <c r="Z329" t="s">
        <v>4</v>
      </c>
      <c r="AA329" t="s">
        <v>12</v>
      </c>
      <c r="AB329" t="s">
        <v>87</v>
      </c>
      <c r="AC329" t="s">
        <v>29</v>
      </c>
      <c r="AD329" t="s">
        <v>603</v>
      </c>
      <c r="AE329" t="s">
        <v>24</v>
      </c>
      <c r="AF329" t="s">
        <v>4</v>
      </c>
      <c r="AG329" t="s">
        <v>4</v>
      </c>
      <c r="AH329" t="s">
        <v>11835</v>
      </c>
      <c r="AI329" t="s">
        <v>11820</v>
      </c>
      <c r="AJ329" t="s">
        <v>4</v>
      </c>
      <c r="AK329">
        <v>9371680972</v>
      </c>
      <c r="AL329" t="s">
        <v>11836</v>
      </c>
      <c r="AM329" t="s">
        <v>11837</v>
      </c>
      <c r="AN329" t="s">
        <v>12</v>
      </c>
      <c r="AO329" t="s">
        <v>11516</v>
      </c>
      <c r="AP329" t="s">
        <v>4</v>
      </c>
      <c r="AQ329" t="s">
        <v>10</v>
      </c>
      <c r="AR329" t="s">
        <v>12</v>
      </c>
      <c r="AS329" t="s">
        <v>12</v>
      </c>
      <c r="AT329" t="s">
        <v>4</v>
      </c>
      <c r="AU329" t="s">
        <v>4</v>
      </c>
      <c r="AV329" t="s">
        <v>4</v>
      </c>
      <c r="AW329" t="s">
        <v>11</v>
      </c>
      <c r="AX329">
        <v>4400</v>
      </c>
      <c r="AY329">
        <v>15400</v>
      </c>
      <c r="AZ329" t="s">
        <v>12</v>
      </c>
      <c r="BA329" t="s">
        <v>12</v>
      </c>
      <c r="BB329" t="s">
        <v>4</v>
      </c>
      <c r="BC329" t="s">
        <v>1219</v>
      </c>
      <c r="BD329" t="s">
        <v>1225</v>
      </c>
      <c r="BE329" t="s">
        <v>4</v>
      </c>
      <c r="BF329" t="s">
        <v>12</v>
      </c>
      <c r="BG329" t="s">
        <v>4</v>
      </c>
      <c r="BH329" t="s">
        <v>12</v>
      </c>
      <c r="BI329" t="s">
        <v>12</v>
      </c>
      <c r="BJ329" t="s">
        <v>11820</v>
      </c>
      <c r="BK329" t="s">
        <v>4</v>
      </c>
      <c r="BL329">
        <v>1</v>
      </c>
      <c r="BM329" t="s">
        <v>12</v>
      </c>
      <c r="BN329">
        <v>19800</v>
      </c>
      <c r="BO329" t="s">
        <v>12</v>
      </c>
      <c r="BP329" t="s">
        <v>12</v>
      </c>
      <c r="BQ329" t="s">
        <v>12</v>
      </c>
      <c r="BR329" t="s">
        <v>4</v>
      </c>
      <c r="BS329" t="s">
        <v>4</v>
      </c>
      <c r="BT329" t="s">
        <v>4</v>
      </c>
      <c r="BU329" t="s">
        <v>12</v>
      </c>
      <c r="BV329" t="s">
        <v>4</v>
      </c>
      <c r="BW329" t="s">
        <v>3</v>
      </c>
      <c r="BX329" t="s">
        <v>4</v>
      </c>
      <c r="BY329" t="s">
        <v>12</v>
      </c>
      <c r="BZ329" t="s">
        <v>12</v>
      </c>
      <c r="CA329" t="s">
        <v>12</v>
      </c>
      <c r="CB329" t="s">
        <v>12</v>
      </c>
      <c r="CC329" t="s">
        <v>12</v>
      </c>
      <c r="CD329" t="str" cm="1">
        <f t="array" aca="1" ref="CD329" ca="1">eConcatenar(A329:CB329,"|")</f>
        <v>KjNOU99pUhhRKXZ0|CAR2020-4864|3|ZAFIRO|TABASCO|CARDENAS|CARDENAS|2020-11-27|19800|X|X|50|0|x|X|x|X|X|X|X|X|X|X|X|x|X|x|LOPEZ|CORDOVA|CANDELARIA|UNION LIBRE|X|X|CALLE NUMERO 2 CASA NUMERO 69 |C-27 EDUARDO CHAVEZ RAMIREZ|X|9371680972|ADELA FERNANDEZ LOPEZ|BENEFICIARIO 2: MARIANA GUADALUPE HERNANDEZ LOPEZ|x|RUTA 7 L |X|LUNES|x|x|X|X|X|DOMICILIO|4400|15400|x|x|X|2021-9-6|2021-9-13|X|x|X|x|x|C-27 EDUARDO CHAVEZ RAMIREZ|X|1|x|19800|x|x|x|X|X|X|x|X|CARDENAS|X|x|x|x|x</v>
      </c>
    </row>
    <row r="330" spans="1:82" x14ac:dyDescent="0.25">
      <c r="A330" t="s">
        <v>11838</v>
      </c>
      <c r="B330" t="s">
        <v>11839</v>
      </c>
      <c r="C330">
        <v>3</v>
      </c>
      <c r="D330" t="s">
        <v>1</v>
      </c>
      <c r="E330" t="s">
        <v>2</v>
      </c>
      <c r="F330" t="s">
        <v>3</v>
      </c>
      <c r="G330" t="s">
        <v>3</v>
      </c>
      <c r="H330" t="s">
        <v>15963</v>
      </c>
      <c r="I330">
        <v>12900</v>
      </c>
      <c r="J330" t="s">
        <v>4</v>
      </c>
      <c r="K330" t="s">
        <v>4</v>
      </c>
      <c r="L330">
        <v>50</v>
      </c>
      <c r="M330">
        <v>2</v>
      </c>
      <c r="N330" t="s">
        <v>12</v>
      </c>
      <c r="O330" t="s">
        <v>4</v>
      </c>
      <c r="P330" t="s">
        <v>12</v>
      </c>
      <c r="Q330" t="s">
        <v>4</v>
      </c>
      <c r="R330" t="s">
        <v>4</v>
      </c>
      <c r="S330" t="s">
        <v>4</v>
      </c>
      <c r="T330" t="s">
        <v>4</v>
      </c>
      <c r="U330" t="s">
        <v>4</v>
      </c>
      <c r="V330" t="s">
        <v>4</v>
      </c>
      <c r="W330" t="s">
        <v>4</v>
      </c>
      <c r="X330" t="s">
        <v>4</v>
      </c>
      <c r="Y330" t="s">
        <v>12</v>
      </c>
      <c r="Z330" t="s">
        <v>4</v>
      </c>
      <c r="AA330" t="s">
        <v>12</v>
      </c>
      <c r="AB330" t="s">
        <v>59</v>
      </c>
      <c r="AC330" t="s">
        <v>15</v>
      </c>
      <c r="AD330" t="s">
        <v>292</v>
      </c>
      <c r="AE330" t="s">
        <v>63</v>
      </c>
      <c r="AF330" t="s">
        <v>4</v>
      </c>
      <c r="AG330" t="s">
        <v>4</v>
      </c>
      <c r="AH330" t="s">
        <v>11840</v>
      </c>
      <c r="AI330" t="s">
        <v>11820</v>
      </c>
      <c r="AJ330" t="s">
        <v>4</v>
      </c>
      <c r="AK330">
        <v>9371628091</v>
      </c>
      <c r="AL330" t="s">
        <v>11841</v>
      </c>
      <c r="AM330" t="s">
        <v>11842</v>
      </c>
      <c r="AN330" t="s">
        <v>12</v>
      </c>
      <c r="AO330" t="s">
        <v>11516</v>
      </c>
      <c r="AP330" t="s">
        <v>4</v>
      </c>
      <c r="AQ330" t="s">
        <v>10</v>
      </c>
      <c r="AR330" t="s">
        <v>12</v>
      </c>
      <c r="AS330" t="s">
        <v>12</v>
      </c>
      <c r="AT330" t="s">
        <v>4</v>
      </c>
      <c r="AU330" t="s">
        <v>4</v>
      </c>
      <c r="AV330" t="s">
        <v>4</v>
      </c>
      <c r="AW330" t="s">
        <v>11</v>
      </c>
      <c r="AX330">
        <v>5900</v>
      </c>
      <c r="AY330">
        <v>7000</v>
      </c>
      <c r="AZ330" t="s">
        <v>12</v>
      </c>
      <c r="BA330" t="s">
        <v>12</v>
      </c>
      <c r="BB330" t="s">
        <v>4</v>
      </c>
      <c r="BC330" t="s">
        <v>1219</v>
      </c>
      <c r="BD330" t="s">
        <v>10372</v>
      </c>
      <c r="BE330" t="s">
        <v>4</v>
      </c>
      <c r="BF330" t="s">
        <v>12</v>
      </c>
      <c r="BG330" t="s">
        <v>4</v>
      </c>
      <c r="BH330" t="s">
        <v>12</v>
      </c>
      <c r="BI330" t="s">
        <v>12</v>
      </c>
      <c r="BJ330" t="s">
        <v>11820</v>
      </c>
      <c r="BK330" t="s">
        <v>4</v>
      </c>
      <c r="BL330">
        <v>1</v>
      </c>
      <c r="BM330" t="s">
        <v>12</v>
      </c>
      <c r="BN330">
        <v>12900</v>
      </c>
      <c r="BO330" t="s">
        <v>12</v>
      </c>
      <c r="BP330" t="s">
        <v>12</v>
      </c>
      <c r="BQ330" t="s">
        <v>12</v>
      </c>
      <c r="BR330" t="s">
        <v>4</v>
      </c>
      <c r="BS330" t="s">
        <v>4</v>
      </c>
      <c r="BT330" t="s">
        <v>4</v>
      </c>
      <c r="BU330" t="s">
        <v>12</v>
      </c>
      <c r="BV330" t="s">
        <v>4</v>
      </c>
      <c r="BW330" t="s">
        <v>3</v>
      </c>
      <c r="BX330" t="s">
        <v>4</v>
      </c>
      <c r="BY330" t="s">
        <v>12</v>
      </c>
      <c r="BZ330" t="s">
        <v>12</v>
      </c>
      <c r="CA330" t="s">
        <v>12</v>
      </c>
      <c r="CB330" t="s">
        <v>12</v>
      </c>
      <c r="CC330" t="s">
        <v>12</v>
      </c>
      <c r="CD330" t="str" cm="1">
        <f t="array" aca="1" ref="CD330" ca="1">eConcatenar(A330:CB330,"|")</f>
        <v>K8Yu4OEfvqJdBdXO|CAR2020-4854|3|IMPERIAL DE LUJO|TABASCO|CARDENAS|CARDENAS|2020-11-26|12900|X|X|50|2|x|X|x|X|X|X|X|X|X|X|X|x|X|x|GARCIA|JIMENEZ|SALOMON|CASADO|X|X|CALLE NUMERO 2 CASA NUMERO 71|C-27 EDUARDO CHAVEZ RAMIREZ|X|9371628091|MAURICIO GARCIA MONTEJO|BENEFICIARIO 2: RAQUEL MONTEJO|x|RUTA 7 L |X|LUNES|x|x|X|X|X|DOMICILIO|5900|7000|x|x|X|2021-9-6|2021-10-04|X|x|X|x|x|C-27 EDUARDO CHAVEZ RAMIREZ|X|1|x|12900|x|x|x|X|X|X|x|X|CARDENAS|X|x|x|x|x</v>
      </c>
    </row>
    <row r="331" spans="1:82" x14ac:dyDescent="0.25">
      <c r="A331" t="s">
        <v>11843</v>
      </c>
      <c r="B331" t="s">
        <v>11844</v>
      </c>
      <c r="C331">
        <v>3</v>
      </c>
      <c r="D331" t="s">
        <v>1</v>
      </c>
      <c r="E331" t="s">
        <v>2</v>
      </c>
      <c r="F331" t="s">
        <v>3</v>
      </c>
      <c r="G331" t="s">
        <v>3</v>
      </c>
      <c r="H331" t="s">
        <v>1210</v>
      </c>
      <c r="I331">
        <v>12900</v>
      </c>
      <c r="J331" t="s">
        <v>4</v>
      </c>
      <c r="K331" t="s">
        <v>4</v>
      </c>
      <c r="L331">
        <v>50</v>
      </c>
      <c r="M331">
        <v>0</v>
      </c>
      <c r="N331" t="s">
        <v>12</v>
      </c>
      <c r="O331" t="s">
        <v>4</v>
      </c>
      <c r="P331" t="s">
        <v>12</v>
      </c>
      <c r="Q331" t="s">
        <v>4</v>
      </c>
      <c r="R331" t="s">
        <v>4</v>
      </c>
      <c r="S331" t="s">
        <v>4</v>
      </c>
      <c r="T331" t="s">
        <v>4</v>
      </c>
      <c r="U331" t="s">
        <v>4</v>
      </c>
      <c r="V331" t="s">
        <v>4</v>
      </c>
      <c r="W331" t="s">
        <v>4</v>
      </c>
      <c r="X331" t="s">
        <v>4</v>
      </c>
      <c r="Y331" t="s">
        <v>12</v>
      </c>
      <c r="Z331" t="s">
        <v>4</v>
      </c>
      <c r="AA331" t="s">
        <v>12</v>
      </c>
      <c r="AB331" t="s">
        <v>15</v>
      </c>
      <c r="AC331" t="s">
        <v>108</v>
      </c>
      <c r="AD331" t="s">
        <v>551</v>
      </c>
      <c r="AE331" t="s">
        <v>24</v>
      </c>
      <c r="AF331" t="s">
        <v>4</v>
      </c>
      <c r="AG331" t="s">
        <v>4</v>
      </c>
      <c r="AH331" t="s">
        <v>11845</v>
      </c>
      <c r="AI331" t="s">
        <v>11820</v>
      </c>
      <c r="AJ331" t="s">
        <v>4</v>
      </c>
      <c r="AK331">
        <v>9371685232</v>
      </c>
      <c r="AL331" t="s">
        <v>11846</v>
      </c>
      <c r="AM331" t="s">
        <v>11847</v>
      </c>
      <c r="AN331" t="s">
        <v>12</v>
      </c>
      <c r="AO331" t="s">
        <v>11516</v>
      </c>
      <c r="AP331" t="s">
        <v>4</v>
      </c>
      <c r="AQ331" t="s">
        <v>10</v>
      </c>
      <c r="AR331" t="s">
        <v>12</v>
      </c>
      <c r="AS331" t="s">
        <v>12</v>
      </c>
      <c r="AT331" t="s">
        <v>4</v>
      </c>
      <c r="AU331" t="s">
        <v>4</v>
      </c>
      <c r="AV331" t="s">
        <v>4</v>
      </c>
      <c r="AW331" t="s">
        <v>11</v>
      </c>
      <c r="AX331">
        <v>2600</v>
      </c>
      <c r="AY331">
        <v>10300</v>
      </c>
      <c r="AZ331" t="s">
        <v>12</v>
      </c>
      <c r="BA331" t="s">
        <v>12</v>
      </c>
      <c r="BB331" t="s">
        <v>4</v>
      </c>
      <c r="BC331" t="s">
        <v>1219</v>
      </c>
      <c r="BD331" t="s">
        <v>1225</v>
      </c>
      <c r="BE331" t="s">
        <v>4</v>
      </c>
      <c r="BF331" t="s">
        <v>12</v>
      </c>
      <c r="BG331" t="s">
        <v>4</v>
      </c>
      <c r="BH331" t="s">
        <v>12</v>
      </c>
      <c r="BI331" t="s">
        <v>12</v>
      </c>
      <c r="BJ331" t="s">
        <v>11820</v>
      </c>
      <c r="BK331" t="s">
        <v>4</v>
      </c>
      <c r="BL331">
        <v>1</v>
      </c>
      <c r="BM331" t="s">
        <v>12</v>
      </c>
      <c r="BN331">
        <v>12900</v>
      </c>
      <c r="BO331" t="s">
        <v>12</v>
      </c>
      <c r="BP331" t="s">
        <v>12</v>
      </c>
      <c r="BQ331" t="s">
        <v>12</v>
      </c>
      <c r="BR331" t="s">
        <v>4</v>
      </c>
      <c r="BS331" t="s">
        <v>4</v>
      </c>
      <c r="BT331" t="s">
        <v>4</v>
      </c>
      <c r="BU331" t="s">
        <v>12</v>
      </c>
      <c r="BV331" t="s">
        <v>4</v>
      </c>
      <c r="BW331" t="s">
        <v>3</v>
      </c>
      <c r="BX331" t="s">
        <v>4</v>
      </c>
      <c r="BY331" t="s">
        <v>12</v>
      </c>
      <c r="BZ331" t="s">
        <v>12</v>
      </c>
      <c r="CA331" t="s">
        <v>12</v>
      </c>
      <c r="CB331" t="s">
        <v>12</v>
      </c>
      <c r="CC331" t="s">
        <v>12</v>
      </c>
      <c r="CD331" t="str" cm="1">
        <f t="array" aca="1" ref="CD331" ca="1">eConcatenar(A331:CB331,"|")</f>
        <v>Vchu86NB8JHhKP3O|CAR2020-4671|3|IMPERIAL DE LUJO|TABASCO|CARDENAS|CARDENAS|2020-11-18|12900|X|X|50|0|x|X|x|X|X|X|X|X|X|X|X|x|X|x|JIMENEZ|DIAZ|MARGARITA|UNION LIBRE|X|X|ANDADOR ZONA GALERA SIN NUMERO |C-27 EDUARDO CHAVEZ RAMIREZ|X|9371685232|ASUNCION LOPEZ DE LA CRUZ |BENEFICIARIO 2: GLADYS LOPEZ JIMENEZ|x|RUTA 7 L |X|LUNES|x|x|X|X|X|DOMICILIO|2600|10300|x|x|X|2021-9-6|2021-9-13|X|x|X|x|x|C-27 EDUARDO CHAVEZ RAMIREZ|X|1|x|12900|x|x|x|X|X|X|x|X|CARDENAS|X|x|x|x|x</v>
      </c>
    </row>
    <row r="332" spans="1:82" x14ac:dyDescent="0.25">
      <c r="A332" t="s">
        <v>11848</v>
      </c>
      <c r="B332" t="s">
        <v>11849</v>
      </c>
      <c r="C332">
        <v>3</v>
      </c>
      <c r="D332" t="s">
        <v>1</v>
      </c>
      <c r="E332" t="s">
        <v>2</v>
      </c>
      <c r="F332" t="s">
        <v>3</v>
      </c>
      <c r="G332" t="s">
        <v>3</v>
      </c>
      <c r="H332" t="s">
        <v>1164</v>
      </c>
      <c r="I332">
        <v>12900</v>
      </c>
      <c r="J332" t="s">
        <v>4</v>
      </c>
      <c r="K332" t="s">
        <v>4</v>
      </c>
      <c r="L332">
        <v>50</v>
      </c>
      <c r="M332">
        <v>0</v>
      </c>
      <c r="N332" t="s">
        <v>12</v>
      </c>
      <c r="O332" t="s">
        <v>4</v>
      </c>
      <c r="P332" t="s">
        <v>12</v>
      </c>
      <c r="Q332" t="s">
        <v>4</v>
      </c>
      <c r="R332" t="s">
        <v>4</v>
      </c>
      <c r="S332" t="s">
        <v>4</v>
      </c>
      <c r="T332" t="s">
        <v>4</v>
      </c>
      <c r="U332" t="s">
        <v>4</v>
      </c>
      <c r="V332" t="s">
        <v>4</v>
      </c>
      <c r="W332" t="s">
        <v>4</v>
      </c>
      <c r="X332" t="s">
        <v>4</v>
      </c>
      <c r="Y332" t="s">
        <v>12</v>
      </c>
      <c r="Z332" t="s">
        <v>4</v>
      </c>
      <c r="AA332" t="s">
        <v>12</v>
      </c>
      <c r="AB332" t="s">
        <v>96</v>
      </c>
      <c r="AC332" t="s">
        <v>11850</v>
      </c>
      <c r="AD332" t="s">
        <v>11851</v>
      </c>
      <c r="AE332" t="s">
        <v>63</v>
      </c>
      <c r="AF332" t="s">
        <v>4</v>
      </c>
      <c r="AG332" t="s">
        <v>4</v>
      </c>
      <c r="AH332" t="s">
        <v>11852</v>
      </c>
      <c r="AI332" t="s">
        <v>11820</v>
      </c>
      <c r="AJ332" t="s">
        <v>4</v>
      </c>
      <c r="AK332">
        <v>9371053275</v>
      </c>
      <c r="AL332" t="s">
        <v>11853</v>
      </c>
      <c r="AM332" t="s">
        <v>11854</v>
      </c>
      <c r="AN332" t="s">
        <v>12</v>
      </c>
      <c r="AO332" t="s">
        <v>11516</v>
      </c>
      <c r="AP332" t="s">
        <v>4</v>
      </c>
      <c r="AQ332" t="s">
        <v>10</v>
      </c>
      <c r="AR332" t="s">
        <v>12</v>
      </c>
      <c r="AS332" t="s">
        <v>12</v>
      </c>
      <c r="AT332" t="s">
        <v>4</v>
      </c>
      <c r="AU332" t="s">
        <v>4</v>
      </c>
      <c r="AV332" t="s">
        <v>4</v>
      </c>
      <c r="AW332" t="s">
        <v>11</v>
      </c>
      <c r="AX332">
        <v>4950</v>
      </c>
      <c r="AY332">
        <v>7950</v>
      </c>
      <c r="AZ332" t="s">
        <v>12</v>
      </c>
      <c r="BA332" t="s">
        <v>12</v>
      </c>
      <c r="BB332" t="s">
        <v>4</v>
      </c>
      <c r="BC332" t="s">
        <v>1219</v>
      </c>
      <c r="BD332" t="s">
        <v>1225</v>
      </c>
      <c r="BE332" t="s">
        <v>4</v>
      </c>
      <c r="BF332" t="s">
        <v>12</v>
      </c>
      <c r="BG332" t="s">
        <v>4</v>
      </c>
      <c r="BH332" t="s">
        <v>12</v>
      </c>
      <c r="BI332" t="s">
        <v>12</v>
      </c>
      <c r="BJ332" t="s">
        <v>11820</v>
      </c>
      <c r="BK332" t="s">
        <v>4</v>
      </c>
      <c r="BL332">
        <v>1</v>
      </c>
      <c r="BM332" t="s">
        <v>12</v>
      </c>
      <c r="BN332">
        <v>12900</v>
      </c>
      <c r="BO332" t="s">
        <v>12</v>
      </c>
      <c r="BP332" t="s">
        <v>12</v>
      </c>
      <c r="BQ332" t="s">
        <v>12</v>
      </c>
      <c r="BR332" t="s">
        <v>4</v>
      </c>
      <c r="BS332" t="s">
        <v>4</v>
      </c>
      <c r="BT332" t="s">
        <v>4</v>
      </c>
      <c r="BU332" t="s">
        <v>12</v>
      </c>
      <c r="BV332" t="s">
        <v>4</v>
      </c>
      <c r="BW332" t="s">
        <v>3</v>
      </c>
      <c r="BX332" t="s">
        <v>4</v>
      </c>
      <c r="BY332" t="s">
        <v>12</v>
      </c>
      <c r="BZ332" t="s">
        <v>12</v>
      </c>
      <c r="CA332" t="s">
        <v>12</v>
      </c>
      <c r="CB332" t="s">
        <v>12</v>
      </c>
      <c r="CC332" t="s">
        <v>12</v>
      </c>
      <c r="CD332" t="str" cm="1">
        <f t="array" aca="1" ref="CD332" ca="1">eConcatenar(A332:CB332,"|")</f>
        <v>CwUiYDCJET7umTDN|CAR2020-4817|3|IMPERIAL DE LUJO|TABASCO|CARDENAS|CARDENAS|2020-11-25|12900|X|X|50|0|x|X|x|X|X|X|X|X|X|X|X|x|X|x|MARTINEZ|VIDAL|AMADO|CASADO|X|X|CALLE NUMERO 10 ZONA VERDE|C-27 EDUARDO CHAVEZ RAMIREZ|X|9371053275|ANDREA LOPEZ DOMINGUEZ|BENEFICIARIO 2: JESUS MARTINEZ LOPEZ|x|RUTA 7 L |X|LUNES|x|x|X|X|X|DOMICILIO|4950|7950|x|x|X|2021-9-6|2021-9-13|X|x|X|x|x|C-27 EDUARDO CHAVEZ RAMIREZ|X|1|x|12900|x|x|x|X|X|X|x|X|CARDENAS|X|x|x|x|x</v>
      </c>
    </row>
    <row r="333" spans="1:82" x14ac:dyDescent="0.25">
      <c r="A333" t="s">
        <v>11855</v>
      </c>
      <c r="B333" t="s">
        <v>11856</v>
      </c>
      <c r="C333">
        <v>3</v>
      </c>
      <c r="D333" t="s">
        <v>213</v>
      </c>
      <c r="E333" t="s">
        <v>2</v>
      </c>
      <c r="F333" t="s">
        <v>3</v>
      </c>
      <c r="G333" t="s">
        <v>3</v>
      </c>
      <c r="H333" t="s">
        <v>16000</v>
      </c>
      <c r="I333">
        <v>12900</v>
      </c>
      <c r="J333" t="s">
        <v>4</v>
      </c>
      <c r="K333" t="s">
        <v>4</v>
      </c>
      <c r="L333">
        <v>50</v>
      </c>
      <c r="M333">
        <v>0</v>
      </c>
      <c r="N333" t="s">
        <v>12</v>
      </c>
      <c r="O333" t="s">
        <v>4</v>
      </c>
      <c r="P333" t="s">
        <v>12</v>
      </c>
      <c r="Q333" t="s">
        <v>4</v>
      </c>
      <c r="R333" t="s">
        <v>4</v>
      </c>
      <c r="S333" t="s">
        <v>4</v>
      </c>
      <c r="T333" t="s">
        <v>4</v>
      </c>
      <c r="U333" t="s">
        <v>4</v>
      </c>
      <c r="V333" t="s">
        <v>4</v>
      </c>
      <c r="W333" t="s">
        <v>4</v>
      </c>
      <c r="X333" t="s">
        <v>4</v>
      </c>
      <c r="Y333" t="s">
        <v>12</v>
      </c>
      <c r="Z333" t="s">
        <v>4</v>
      </c>
      <c r="AA333" t="s">
        <v>12</v>
      </c>
      <c r="AB333" t="s">
        <v>363</v>
      </c>
      <c r="AC333" t="s">
        <v>38</v>
      </c>
      <c r="AD333" t="s">
        <v>5016</v>
      </c>
      <c r="AE333" t="s">
        <v>24</v>
      </c>
      <c r="AF333" t="s">
        <v>4</v>
      </c>
      <c r="AG333" t="s">
        <v>4</v>
      </c>
      <c r="AH333" t="s">
        <v>11857</v>
      </c>
      <c r="AI333" t="s">
        <v>11820</v>
      </c>
      <c r="AJ333" t="s">
        <v>4</v>
      </c>
      <c r="AK333">
        <v>9372295531</v>
      </c>
      <c r="AL333" t="s">
        <v>11858</v>
      </c>
      <c r="AM333" t="s">
        <v>11859</v>
      </c>
      <c r="AN333" t="s">
        <v>12</v>
      </c>
      <c r="AO333" t="s">
        <v>11516</v>
      </c>
      <c r="AP333" t="s">
        <v>4</v>
      </c>
      <c r="AQ333" t="s">
        <v>10</v>
      </c>
      <c r="AR333" t="s">
        <v>12</v>
      </c>
      <c r="AS333" t="s">
        <v>12</v>
      </c>
      <c r="AT333" t="s">
        <v>4</v>
      </c>
      <c r="AU333" t="s">
        <v>4</v>
      </c>
      <c r="AV333" t="s">
        <v>4</v>
      </c>
      <c r="AW333" t="s">
        <v>11</v>
      </c>
      <c r="AX333">
        <v>10100</v>
      </c>
      <c r="AY333">
        <v>2800</v>
      </c>
      <c r="AZ333" t="s">
        <v>12</v>
      </c>
      <c r="BA333" t="s">
        <v>12</v>
      </c>
      <c r="BB333" t="s">
        <v>4</v>
      </c>
      <c r="BC333" t="s">
        <v>1219</v>
      </c>
      <c r="BD333" t="s">
        <v>1225</v>
      </c>
      <c r="BE333" t="s">
        <v>4</v>
      </c>
      <c r="BF333" t="s">
        <v>12</v>
      </c>
      <c r="BG333" t="s">
        <v>4</v>
      </c>
      <c r="BH333" t="s">
        <v>12</v>
      </c>
      <c r="BI333" t="s">
        <v>12</v>
      </c>
      <c r="BJ333" t="s">
        <v>11820</v>
      </c>
      <c r="BK333" t="s">
        <v>4</v>
      </c>
      <c r="BL333">
        <v>1</v>
      </c>
      <c r="BM333" t="s">
        <v>12</v>
      </c>
      <c r="BN333">
        <v>12900</v>
      </c>
      <c r="BO333" t="s">
        <v>12</v>
      </c>
      <c r="BP333" t="s">
        <v>12</v>
      </c>
      <c r="BQ333" t="s">
        <v>12</v>
      </c>
      <c r="BR333" t="s">
        <v>4</v>
      </c>
      <c r="BS333" t="s">
        <v>4</v>
      </c>
      <c r="BT333" t="s">
        <v>4</v>
      </c>
      <c r="BU333" t="s">
        <v>12</v>
      </c>
      <c r="BV333" t="s">
        <v>4</v>
      </c>
      <c r="BW333" t="s">
        <v>3</v>
      </c>
      <c r="BX333" t="s">
        <v>4</v>
      </c>
      <c r="BY333" t="s">
        <v>12</v>
      </c>
      <c r="BZ333" t="s">
        <v>12</v>
      </c>
      <c r="CA333" t="s">
        <v>12</v>
      </c>
      <c r="CB333" t="s">
        <v>12</v>
      </c>
      <c r="CC333" t="s">
        <v>12</v>
      </c>
      <c r="CD333" t="str" cm="1">
        <f t="array" aca="1" ref="CD333" ca="1">eConcatenar(A333:CB333,"|")</f>
        <v>dHfia8JWgCvZWAzy|CAR2019-1995|3|ECONOLINE|TABASCO|CARDENAS|CARDENAS|2019-8-05|12900|X|X|50|0|x|X|x|X|X|X|X|X|X|X|X|x|X|x|JAVIER|HERNANDEZ|RODOLFO|UNION LIBRE|X|X|CALLE NUMERO 9 CASA NUMERO 1668|C-27 EDUARDO CHAVEZ RAMIREZ|X|9372295531|JAIME JOSE JAVIER LOPEZ|BENEFICIARIO 2: MANUEL SANCHEZ JAVIER|x|RUTA 7 L |X|LUNES|x|x|X|X|X|DOMICILIO|10100|2800|x|x|X|2021-9-6|2021-9-13|X|x|X|x|x|C-27 EDUARDO CHAVEZ RAMIREZ|X|1|x|12900|x|x|x|X|X|X|x|X|CARDENAS|X|x|x|x|x</v>
      </c>
    </row>
    <row r="334" spans="1:82" x14ac:dyDescent="0.25">
      <c r="A334" t="s">
        <v>11860</v>
      </c>
      <c r="B334" t="s">
        <v>11861</v>
      </c>
      <c r="C334">
        <v>3</v>
      </c>
      <c r="D334" t="s">
        <v>1</v>
      </c>
      <c r="E334" t="s">
        <v>2</v>
      </c>
      <c r="F334" t="s">
        <v>3</v>
      </c>
      <c r="G334" t="s">
        <v>3</v>
      </c>
      <c r="H334" t="s">
        <v>1164</v>
      </c>
      <c r="I334">
        <v>12900</v>
      </c>
      <c r="J334" t="s">
        <v>4</v>
      </c>
      <c r="K334" t="s">
        <v>4</v>
      </c>
      <c r="L334">
        <v>50</v>
      </c>
      <c r="M334">
        <v>2</v>
      </c>
      <c r="N334" t="s">
        <v>12</v>
      </c>
      <c r="O334" t="s">
        <v>4</v>
      </c>
      <c r="P334" t="s">
        <v>12</v>
      </c>
      <c r="Q334" t="s">
        <v>4</v>
      </c>
      <c r="R334" t="s">
        <v>4</v>
      </c>
      <c r="S334" t="s">
        <v>4</v>
      </c>
      <c r="T334" t="s">
        <v>4</v>
      </c>
      <c r="U334" t="s">
        <v>4</v>
      </c>
      <c r="V334" t="s">
        <v>4</v>
      </c>
      <c r="W334" t="s">
        <v>4</v>
      </c>
      <c r="X334" t="s">
        <v>4</v>
      </c>
      <c r="Y334" t="s">
        <v>12</v>
      </c>
      <c r="Z334" t="s">
        <v>4</v>
      </c>
      <c r="AA334" t="s">
        <v>12</v>
      </c>
      <c r="AB334" t="s">
        <v>6</v>
      </c>
      <c r="AC334" t="s">
        <v>504</v>
      </c>
      <c r="AD334" t="s">
        <v>11862</v>
      </c>
      <c r="AE334" t="s">
        <v>24</v>
      </c>
      <c r="AF334" t="s">
        <v>4</v>
      </c>
      <c r="AG334" t="s">
        <v>4</v>
      </c>
      <c r="AH334" t="s">
        <v>11863</v>
      </c>
      <c r="AI334" t="s">
        <v>11820</v>
      </c>
      <c r="AJ334" t="s">
        <v>4</v>
      </c>
      <c r="AK334">
        <v>9371010983</v>
      </c>
      <c r="AL334" t="s">
        <v>11864</v>
      </c>
      <c r="AM334" t="s">
        <v>11865</v>
      </c>
      <c r="AN334" t="s">
        <v>12</v>
      </c>
      <c r="AO334" t="s">
        <v>11516</v>
      </c>
      <c r="AP334" t="s">
        <v>4</v>
      </c>
      <c r="AQ334" t="s">
        <v>10</v>
      </c>
      <c r="AR334" t="s">
        <v>12</v>
      </c>
      <c r="AS334" t="s">
        <v>12</v>
      </c>
      <c r="AT334" t="s">
        <v>4</v>
      </c>
      <c r="AU334" t="s">
        <v>4</v>
      </c>
      <c r="AV334" t="s">
        <v>4</v>
      </c>
      <c r="AW334" t="s">
        <v>11</v>
      </c>
      <c r="AX334">
        <v>5700</v>
      </c>
      <c r="AY334">
        <v>7200</v>
      </c>
      <c r="AZ334" t="s">
        <v>12</v>
      </c>
      <c r="BA334" t="s">
        <v>12</v>
      </c>
      <c r="BB334" t="s">
        <v>4</v>
      </c>
      <c r="BC334" t="s">
        <v>1219</v>
      </c>
      <c r="BD334" t="s">
        <v>10372</v>
      </c>
      <c r="BE334" t="s">
        <v>4</v>
      </c>
      <c r="BF334" t="s">
        <v>12</v>
      </c>
      <c r="BG334" t="s">
        <v>4</v>
      </c>
      <c r="BH334" t="s">
        <v>12</v>
      </c>
      <c r="BI334" t="s">
        <v>12</v>
      </c>
      <c r="BJ334" t="s">
        <v>11820</v>
      </c>
      <c r="BK334" t="s">
        <v>4</v>
      </c>
      <c r="BL334">
        <v>1</v>
      </c>
      <c r="BM334" t="s">
        <v>12</v>
      </c>
      <c r="BN334">
        <v>12900</v>
      </c>
      <c r="BO334" t="s">
        <v>12</v>
      </c>
      <c r="BP334" t="s">
        <v>12</v>
      </c>
      <c r="BQ334" t="s">
        <v>12</v>
      </c>
      <c r="BR334" t="s">
        <v>4</v>
      </c>
      <c r="BS334" t="s">
        <v>4</v>
      </c>
      <c r="BT334" t="s">
        <v>4</v>
      </c>
      <c r="BU334" t="s">
        <v>12</v>
      </c>
      <c r="BV334" t="s">
        <v>4</v>
      </c>
      <c r="BW334" t="s">
        <v>3</v>
      </c>
      <c r="BX334" t="s">
        <v>4</v>
      </c>
      <c r="BY334" t="s">
        <v>12</v>
      </c>
      <c r="BZ334" t="s">
        <v>12</v>
      </c>
      <c r="CA334" t="s">
        <v>12</v>
      </c>
      <c r="CB334" t="s">
        <v>12</v>
      </c>
      <c r="CC334" t="s">
        <v>12</v>
      </c>
      <c r="CD334" t="str" cm="1">
        <f t="array" aca="1" ref="CD334" ca="1">eConcatenar(A334:CB334,"|")</f>
        <v>8u9aH6anoc7bLSD6|CAR2020-4820|3|IMPERIAL DE LUJO|TABASCO|CARDENAS|CARDENAS|2020-11-25|12900|X|X|50|2|x|X|x|X|X|X|X|X|X|X|X|x|X|x|DE LA CRUZ|MAY|GABRIELA |UNION LIBRE|X|X|CALLE NUMERO 9 CASA NUMERO 169|C-27 EDUARDO CHAVEZ RAMIREZ|X|9371010983|REGINO CORDOVA GARCIA|BENEFICIARIO 2: JUAN DE LA CRUZ RAMIREZ|x|RUTA 7 L |X|LUNES|x|x|X|X|X|DOMICILIO|5700|7200|x|x|X|2021-9-6|2021-10-04|X|x|X|x|x|C-27 EDUARDO CHAVEZ RAMIREZ|X|1|x|12900|x|x|x|X|X|X|x|X|CARDENAS|X|x|x|x|x</v>
      </c>
    </row>
    <row r="335" spans="1:82" x14ac:dyDescent="0.25">
      <c r="A335" t="s">
        <v>11866</v>
      </c>
      <c r="B335" t="s">
        <v>11867</v>
      </c>
      <c r="C335">
        <v>3</v>
      </c>
      <c r="D335" t="s">
        <v>1</v>
      </c>
      <c r="E335" t="s">
        <v>2</v>
      </c>
      <c r="F335" t="s">
        <v>3</v>
      </c>
      <c r="G335" t="s">
        <v>3</v>
      </c>
      <c r="H335" t="s">
        <v>15999</v>
      </c>
      <c r="I335">
        <v>12900</v>
      </c>
      <c r="J335" t="s">
        <v>4</v>
      </c>
      <c r="K335" t="s">
        <v>4</v>
      </c>
      <c r="L335">
        <v>50</v>
      </c>
      <c r="M335">
        <v>0</v>
      </c>
      <c r="N335" t="s">
        <v>12</v>
      </c>
      <c r="O335" t="s">
        <v>4</v>
      </c>
      <c r="P335" t="s">
        <v>12</v>
      </c>
      <c r="Q335" t="s">
        <v>4</v>
      </c>
      <c r="R335" t="s">
        <v>4</v>
      </c>
      <c r="S335" t="s">
        <v>4</v>
      </c>
      <c r="T335" t="s">
        <v>4</v>
      </c>
      <c r="U335" t="s">
        <v>4</v>
      </c>
      <c r="V335" t="s">
        <v>4</v>
      </c>
      <c r="W335" t="s">
        <v>4</v>
      </c>
      <c r="X335" t="s">
        <v>4</v>
      </c>
      <c r="Y335" t="s">
        <v>12</v>
      </c>
      <c r="Z335" t="s">
        <v>4</v>
      </c>
      <c r="AA335" t="s">
        <v>12</v>
      </c>
      <c r="AB335" t="s">
        <v>15</v>
      </c>
      <c r="AC335" t="s">
        <v>38</v>
      </c>
      <c r="AD335" t="s">
        <v>11868</v>
      </c>
      <c r="AE335" t="s">
        <v>24</v>
      </c>
      <c r="AF335" t="s">
        <v>4</v>
      </c>
      <c r="AG335" t="s">
        <v>4</v>
      </c>
      <c r="AH335" t="s">
        <v>11869</v>
      </c>
      <c r="AI335" t="s">
        <v>11820</v>
      </c>
      <c r="AJ335" t="s">
        <v>4</v>
      </c>
      <c r="AK335">
        <v>9371186611</v>
      </c>
      <c r="AL335" t="s">
        <v>11870</v>
      </c>
      <c r="AM335" t="s">
        <v>11871</v>
      </c>
      <c r="AN335" t="s">
        <v>12</v>
      </c>
      <c r="AO335" t="s">
        <v>11516</v>
      </c>
      <c r="AP335" t="s">
        <v>4</v>
      </c>
      <c r="AQ335" t="s">
        <v>10</v>
      </c>
      <c r="AR335" t="s">
        <v>12</v>
      </c>
      <c r="AS335" t="s">
        <v>12</v>
      </c>
      <c r="AT335" t="s">
        <v>4</v>
      </c>
      <c r="AU335" t="s">
        <v>4</v>
      </c>
      <c r="AV335" t="s">
        <v>4</v>
      </c>
      <c r="AW335" t="s">
        <v>11</v>
      </c>
      <c r="AX335">
        <v>4000</v>
      </c>
      <c r="AY335">
        <v>8900</v>
      </c>
      <c r="AZ335" t="s">
        <v>12</v>
      </c>
      <c r="BA335" t="s">
        <v>12</v>
      </c>
      <c r="BB335" t="s">
        <v>4</v>
      </c>
      <c r="BC335" t="s">
        <v>1219</v>
      </c>
      <c r="BD335" t="s">
        <v>10372</v>
      </c>
      <c r="BE335" t="s">
        <v>4</v>
      </c>
      <c r="BF335" t="s">
        <v>12</v>
      </c>
      <c r="BG335" t="s">
        <v>4</v>
      </c>
      <c r="BH335" t="s">
        <v>12</v>
      </c>
      <c r="BI335" t="s">
        <v>12</v>
      </c>
      <c r="BJ335" t="s">
        <v>11820</v>
      </c>
      <c r="BK335" t="s">
        <v>4</v>
      </c>
      <c r="BL335">
        <v>1</v>
      </c>
      <c r="BM335" t="s">
        <v>12</v>
      </c>
      <c r="BN335">
        <v>12900</v>
      </c>
      <c r="BO335" t="s">
        <v>12</v>
      </c>
      <c r="BP335" t="s">
        <v>12</v>
      </c>
      <c r="BQ335" t="s">
        <v>12</v>
      </c>
      <c r="BR335" t="s">
        <v>4</v>
      </c>
      <c r="BS335" t="s">
        <v>4</v>
      </c>
      <c r="BT335" t="s">
        <v>4</v>
      </c>
      <c r="BU335" t="s">
        <v>12</v>
      </c>
      <c r="BV335" t="s">
        <v>4</v>
      </c>
      <c r="BW335" t="s">
        <v>3</v>
      </c>
      <c r="BX335" t="s">
        <v>4</v>
      </c>
      <c r="BY335" t="s">
        <v>12</v>
      </c>
      <c r="BZ335" t="s">
        <v>12</v>
      </c>
      <c r="CA335" t="s">
        <v>12</v>
      </c>
      <c r="CB335" t="s">
        <v>12</v>
      </c>
      <c r="CC335" t="s">
        <v>12</v>
      </c>
      <c r="CD335" t="str" cm="1">
        <f t="array" aca="1" ref="CD335" ca="1">eConcatenar(A335:CB335,"|")</f>
        <v>Pbuqw25sJ03kzsBo|CAR2020-4868|3|IMPERIAL DE LUJO|TABASCO|CARDENAS|CARDENAS|2020-11-27|12900|X|X|50|0|x|X|x|X|X|X|X|X|X|X|X|x|X|x|JIMENEZ|HERNANDEZ|MARIA CRISTINA|UNION LIBRE|X|X|CALLE NUMERO 3 CASA NUMERO 205|C-27 EDUARDO CHAVEZ RAMIREZ|X|9371186611|LILI JIMENEZ HERNANDEZ|BENEFICIARIO 2: JOSE ALBERTO JIMENEZ HERNANDEZ|x|RUTA 7 L |X|LUNES|x|x|X|X|X|DOMICILIO|4000|8900|x|x|X|2021-9-6|2021-10-04|X|x|X|x|x|C-27 EDUARDO CHAVEZ RAMIREZ|X|1|x|12900|x|x|x|X|X|X|x|X|CARDENAS|X|x|x|x|x</v>
      </c>
    </row>
    <row r="336" spans="1:82" x14ac:dyDescent="0.25">
      <c r="A336" t="s">
        <v>11872</v>
      </c>
      <c r="B336" t="s">
        <v>11873</v>
      </c>
      <c r="C336">
        <v>3</v>
      </c>
      <c r="D336" t="s">
        <v>213</v>
      </c>
      <c r="E336" t="s">
        <v>2</v>
      </c>
      <c r="F336" t="s">
        <v>3</v>
      </c>
      <c r="G336" t="s">
        <v>3</v>
      </c>
      <c r="H336" t="s">
        <v>16001</v>
      </c>
      <c r="I336">
        <v>12900</v>
      </c>
      <c r="J336" t="s">
        <v>4</v>
      </c>
      <c r="K336" t="s">
        <v>4</v>
      </c>
      <c r="L336">
        <v>50</v>
      </c>
      <c r="M336">
        <v>0</v>
      </c>
      <c r="N336" t="s">
        <v>12</v>
      </c>
      <c r="O336" t="s">
        <v>4</v>
      </c>
      <c r="P336" t="s">
        <v>12</v>
      </c>
      <c r="Q336" t="s">
        <v>4</v>
      </c>
      <c r="R336" t="s">
        <v>4</v>
      </c>
      <c r="S336" t="s">
        <v>4</v>
      </c>
      <c r="T336" t="s">
        <v>4</v>
      </c>
      <c r="U336" t="s">
        <v>4</v>
      </c>
      <c r="V336" t="s">
        <v>4</v>
      </c>
      <c r="W336" t="s">
        <v>4</v>
      </c>
      <c r="X336" t="s">
        <v>4</v>
      </c>
      <c r="Y336" t="s">
        <v>12</v>
      </c>
      <c r="Z336" t="s">
        <v>4</v>
      </c>
      <c r="AA336" t="s">
        <v>12</v>
      </c>
      <c r="AB336" t="s">
        <v>11874</v>
      </c>
      <c r="AC336" t="s">
        <v>29</v>
      </c>
      <c r="AD336" t="s">
        <v>11875</v>
      </c>
      <c r="AE336" t="s">
        <v>63</v>
      </c>
      <c r="AF336" t="s">
        <v>4</v>
      </c>
      <c r="AG336" t="s">
        <v>4</v>
      </c>
      <c r="AH336" t="s">
        <v>11876</v>
      </c>
      <c r="AI336" t="s">
        <v>11820</v>
      </c>
      <c r="AJ336" t="s">
        <v>4</v>
      </c>
      <c r="AK336">
        <v>9372294470</v>
      </c>
      <c r="AL336" t="s">
        <v>11877</v>
      </c>
      <c r="AM336" t="s">
        <v>11878</v>
      </c>
      <c r="AN336" t="s">
        <v>12</v>
      </c>
      <c r="AO336" t="s">
        <v>11516</v>
      </c>
      <c r="AP336" t="s">
        <v>4</v>
      </c>
      <c r="AQ336" t="s">
        <v>10</v>
      </c>
      <c r="AR336" t="s">
        <v>12</v>
      </c>
      <c r="AS336" t="s">
        <v>12</v>
      </c>
      <c r="AT336" t="s">
        <v>4</v>
      </c>
      <c r="AU336" t="s">
        <v>4</v>
      </c>
      <c r="AV336" t="s">
        <v>4</v>
      </c>
      <c r="AW336" t="s">
        <v>11</v>
      </c>
      <c r="AX336">
        <v>3550</v>
      </c>
      <c r="AY336">
        <v>9350</v>
      </c>
      <c r="AZ336" t="s">
        <v>12</v>
      </c>
      <c r="BA336" t="s">
        <v>12</v>
      </c>
      <c r="BB336" t="s">
        <v>4</v>
      </c>
      <c r="BC336" t="s">
        <v>1219</v>
      </c>
      <c r="BD336" t="s">
        <v>1225</v>
      </c>
      <c r="BE336" t="s">
        <v>4</v>
      </c>
      <c r="BF336" t="s">
        <v>12</v>
      </c>
      <c r="BG336" t="s">
        <v>4</v>
      </c>
      <c r="BH336" t="s">
        <v>12</v>
      </c>
      <c r="BI336" t="s">
        <v>12</v>
      </c>
      <c r="BJ336" t="s">
        <v>11820</v>
      </c>
      <c r="BK336" t="s">
        <v>4</v>
      </c>
      <c r="BL336">
        <v>1</v>
      </c>
      <c r="BM336" t="s">
        <v>12</v>
      </c>
      <c r="BN336">
        <v>12900</v>
      </c>
      <c r="BO336" t="s">
        <v>12</v>
      </c>
      <c r="BP336" t="s">
        <v>12</v>
      </c>
      <c r="BQ336" t="s">
        <v>12</v>
      </c>
      <c r="BR336" t="s">
        <v>4</v>
      </c>
      <c r="BS336" t="s">
        <v>4</v>
      </c>
      <c r="BT336" t="s">
        <v>4</v>
      </c>
      <c r="BU336" t="s">
        <v>12</v>
      </c>
      <c r="BV336" t="s">
        <v>4</v>
      </c>
      <c r="BW336" t="s">
        <v>3</v>
      </c>
      <c r="BX336" t="s">
        <v>4</v>
      </c>
      <c r="BY336" t="s">
        <v>12</v>
      </c>
      <c r="BZ336" t="s">
        <v>12</v>
      </c>
      <c r="CA336" t="s">
        <v>12</v>
      </c>
      <c r="CB336" t="s">
        <v>12</v>
      </c>
      <c r="CC336" t="s">
        <v>12</v>
      </c>
      <c r="CD336" t="str" cm="1">
        <f t="array" aca="1" ref="CD336" ca="1">eConcatenar(A336:CB336,"|")</f>
        <v>VHHEYsZMZY3gDc1I|CAR2020-0877|3|ECONOLINE|TABASCO|CARDENAS|CARDENAS|2020-3-14|12900|X|X|50|0|x|X|x|X|X|X|X|X|X|X|X|x|X|x|MONTEJO|CORDOVA|GABRIEL|CASADO|X|X|CALLE NUMERO 1 CASA SIN NUMERO|C-27 EDUARDO CHAVEZ RAMIREZ|X|9372294470|DIEGO MONTEJO ALBAREZ|BENEFICIARIO 2: ANTONIA MONTEJO ALBAREZ|x|RUTA 7 L |X|LUNES|x|x|X|X|X|DOMICILIO|3550|9350|x|x|X|2021-9-6|2021-9-13|X|x|X|x|x|C-27 EDUARDO CHAVEZ RAMIREZ|X|1|x|12900|x|x|x|X|X|X|x|X|CARDENAS|X|x|x|x|x</v>
      </c>
    </row>
    <row r="337" spans="1:82" x14ac:dyDescent="0.25">
      <c r="A337" t="s">
        <v>11879</v>
      </c>
      <c r="B337" t="s">
        <v>11880</v>
      </c>
      <c r="C337">
        <v>3</v>
      </c>
      <c r="D337" t="s">
        <v>213</v>
      </c>
      <c r="E337" t="s">
        <v>2</v>
      </c>
      <c r="F337" t="s">
        <v>3</v>
      </c>
      <c r="G337" t="s">
        <v>3</v>
      </c>
      <c r="H337" t="s">
        <v>15990</v>
      </c>
      <c r="I337">
        <v>12900</v>
      </c>
      <c r="J337" t="s">
        <v>4</v>
      </c>
      <c r="K337" t="s">
        <v>4</v>
      </c>
      <c r="L337">
        <v>50</v>
      </c>
      <c r="M337">
        <v>1</v>
      </c>
      <c r="N337" t="s">
        <v>12</v>
      </c>
      <c r="O337" t="s">
        <v>4</v>
      </c>
      <c r="P337" t="s">
        <v>12</v>
      </c>
      <c r="Q337" t="s">
        <v>4</v>
      </c>
      <c r="R337" t="s">
        <v>4</v>
      </c>
      <c r="S337" t="s">
        <v>4</v>
      </c>
      <c r="T337" t="s">
        <v>4</v>
      </c>
      <c r="U337" t="s">
        <v>4</v>
      </c>
      <c r="V337" t="s">
        <v>4</v>
      </c>
      <c r="W337" t="s">
        <v>4</v>
      </c>
      <c r="X337" t="s">
        <v>4</v>
      </c>
      <c r="Y337" t="s">
        <v>12</v>
      </c>
      <c r="Z337" t="s">
        <v>4</v>
      </c>
      <c r="AA337" t="s">
        <v>12</v>
      </c>
      <c r="AB337" t="s">
        <v>205</v>
      </c>
      <c r="AC337" t="s">
        <v>38</v>
      </c>
      <c r="AD337" t="s">
        <v>275</v>
      </c>
      <c r="AE337" t="s">
        <v>146</v>
      </c>
      <c r="AF337" t="s">
        <v>4</v>
      </c>
      <c r="AG337" t="s">
        <v>4</v>
      </c>
      <c r="AH337" t="s">
        <v>11881</v>
      </c>
      <c r="AI337" t="s">
        <v>11820</v>
      </c>
      <c r="AJ337" t="s">
        <v>4</v>
      </c>
      <c r="AK337">
        <v>9372834505</v>
      </c>
      <c r="AL337" t="s">
        <v>11882</v>
      </c>
      <c r="AM337" t="s">
        <v>11883</v>
      </c>
      <c r="AN337" t="s">
        <v>12</v>
      </c>
      <c r="AO337" t="s">
        <v>11516</v>
      </c>
      <c r="AP337" t="s">
        <v>4</v>
      </c>
      <c r="AQ337" t="s">
        <v>10</v>
      </c>
      <c r="AR337" t="s">
        <v>12</v>
      </c>
      <c r="AS337" t="s">
        <v>12</v>
      </c>
      <c r="AT337" t="s">
        <v>4</v>
      </c>
      <c r="AU337" t="s">
        <v>4</v>
      </c>
      <c r="AV337" t="s">
        <v>4</v>
      </c>
      <c r="AW337" t="s">
        <v>11</v>
      </c>
      <c r="AX337">
        <v>6000</v>
      </c>
      <c r="AY337">
        <v>6900</v>
      </c>
      <c r="AZ337" t="s">
        <v>12</v>
      </c>
      <c r="BA337" t="s">
        <v>12</v>
      </c>
      <c r="BB337" t="s">
        <v>4</v>
      </c>
      <c r="BC337" t="s">
        <v>1219</v>
      </c>
      <c r="BD337" t="s">
        <v>1232</v>
      </c>
      <c r="BE337" t="s">
        <v>4</v>
      </c>
      <c r="BF337" t="s">
        <v>12</v>
      </c>
      <c r="BG337" t="s">
        <v>4</v>
      </c>
      <c r="BH337" t="s">
        <v>12</v>
      </c>
      <c r="BI337" t="s">
        <v>12</v>
      </c>
      <c r="BJ337" t="s">
        <v>11820</v>
      </c>
      <c r="BK337" t="s">
        <v>4</v>
      </c>
      <c r="BL337">
        <v>1</v>
      </c>
      <c r="BM337" t="s">
        <v>12</v>
      </c>
      <c r="BN337">
        <v>12900</v>
      </c>
      <c r="BO337" t="s">
        <v>12</v>
      </c>
      <c r="BP337" t="s">
        <v>12</v>
      </c>
      <c r="BQ337" t="s">
        <v>12</v>
      </c>
      <c r="BR337" t="s">
        <v>4</v>
      </c>
      <c r="BS337" t="s">
        <v>4</v>
      </c>
      <c r="BT337" t="s">
        <v>4</v>
      </c>
      <c r="BU337" t="s">
        <v>12</v>
      </c>
      <c r="BV337" t="s">
        <v>4</v>
      </c>
      <c r="BW337" t="s">
        <v>3</v>
      </c>
      <c r="BX337" t="s">
        <v>4</v>
      </c>
      <c r="BY337" t="s">
        <v>12</v>
      </c>
      <c r="BZ337" t="s">
        <v>12</v>
      </c>
      <c r="CA337" t="s">
        <v>12</v>
      </c>
      <c r="CB337" t="s">
        <v>12</v>
      </c>
      <c r="CC337" t="s">
        <v>12</v>
      </c>
      <c r="CD337" t="str" cm="1">
        <f t="array" aca="1" ref="CD337" ca="1">eConcatenar(A337:CB337,"|")</f>
        <v>MvOzn4L7i43D21PC|CAR2020-0809|3|ECONOLINE|TABASCO|CARDENAS|CARDENAS|2020-3-07|12900|X|X|50|1|x|X|x|X|X|X|X|X|X|X|X|x|X|x|OLAN|HERNANDEZ|MARIA DEL CARMEN|VIUDA|X|X|CALLE NUMERO 1 CASA NUMERO 21|C-27 EDUARDO CHAVEZ RAMIREZ|X|9372834505|FERNANDO OLAN ARENA|BENEFICIARIO 2: JOSE JUAN OLAN HERNANDEZ|x|RUTA 7 L |X|LUNES|x|x|X|X|X|DOMICILIO|6000|6900|x|x|X|2021-9-6|2021-9-20|X|x|X|x|x|C-27 EDUARDO CHAVEZ RAMIREZ|X|1|x|12900|x|x|x|X|X|X|x|X|CARDENAS|X|x|x|x|x</v>
      </c>
    </row>
    <row r="338" spans="1:82" x14ac:dyDescent="0.25">
      <c r="A338" t="s">
        <v>11884</v>
      </c>
      <c r="B338" t="s">
        <v>11885</v>
      </c>
      <c r="C338">
        <v>3</v>
      </c>
      <c r="D338" t="s">
        <v>213</v>
      </c>
      <c r="E338" t="s">
        <v>2</v>
      </c>
      <c r="F338" t="s">
        <v>3</v>
      </c>
      <c r="G338" t="s">
        <v>3</v>
      </c>
      <c r="H338" t="s">
        <v>16002</v>
      </c>
      <c r="I338">
        <v>12900</v>
      </c>
      <c r="J338" t="s">
        <v>4</v>
      </c>
      <c r="K338" t="s">
        <v>4</v>
      </c>
      <c r="L338">
        <v>50</v>
      </c>
      <c r="M338">
        <v>0</v>
      </c>
      <c r="N338" t="s">
        <v>12</v>
      </c>
      <c r="O338" t="s">
        <v>4</v>
      </c>
      <c r="P338" t="s">
        <v>12</v>
      </c>
      <c r="Q338" t="s">
        <v>4</v>
      </c>
      <c r="R338" t="s">
        <v>4</v>
      </c>
      <c r="S338" t="s">
        <v>4</v>
      </c>
      <c r="T338" t="s">
        <v>4</v>
      </c>
      <c r="U338" t="s">
        <v>4</v>
      </c>
      <c r="V338" t="s">
        <v>4</v>
      </c>
      <c r="W338" t="s">
        <v>4</v>
      </c>
      <c r="X338" t="s">
        <v>4</v>
      </c>
      <c r="Y338" t="s">
        <v>12</v>
      </c>
      <c r="Z338" t="s">
        <v>4</v>
      </c>
      <c r="AA338" t="s">
        <v>12</v>
      </c>
      <c r="AB338" t="s">
        <v>11886</v>
      </c>
      <c r="AC338" t="s">
        <v>11887</v>
      </c>
      <c r="AD338" t="s">
        <v>768</v>
      </c>
      <c r="AE338" t="s">
        <v>63</v>
      </c>
      <c r="AF338" t="s">
        <v>4</v>
      </c>
      <c r="AG338" t="s">
        <v>4</v>
      </c>
      <c r="AH338" t="s">
        <v>634</v>
      </c>
      <c r="AI338" t="s">
        <v>2014</v>
      </c>
      <c r="AJ338" t="s">
        <v>4</v>
      </c>
      <c r="AK338">
        <v>9373744882</v>
      </c>
      <c r="AL338" t="s">
        <v>11888</v>
      </c>
      <c r="AM338" t="s">
        <v>11889</v>
      </c>
      <c r="AN338" t="s">
        <v>12</v>
      </c>
      <c r="AO338" t="s">
        <v>11516</v>
      </c>
      <c r="AP338" t="s">
        <v>4</v>
      </c>
      <c r="AQ338" t="s">
        <v>10</v>
      </c>
      <c r="AR338" t="s">
        <v>12</v>
      </c>
      <c r="AS338" t="s">
        <v>12</v>
      </c>
      <c r="AT338" t="s">
        <v>4</v>
      </c>
      <c r="AU338" t="s">
        <v>4</v>
      </c>
      <c r="AV338" t="s">
        <v>4</v>
      </c>
      <c r="AW338" t="s">
        <v>11</v>
      </c>
      <c r="AX338">
        <v>5800</v>
      </c>
      <c r="AY338">
        <v>7100</v>
      </c>
      <c r="AZ338" t="s">
        <v>12</v>
      </c>
      <c r="BA338" t="s">
        <v>12</v>
      </c>
      <c r="BB338" t="s">
        <v>4</v>
      </c>
      <c r="BC338" t="s">
        <v>1219</v>
      </c>
      <c r="BD338" t="s">
        <v>1225</v>
      </c>
      <c r="BE338" t="s">
        <v>4</v>
      </c>
      <c r="BF338" t="s">
        <v>12</v>
      </c>
      <c r="BG338" t="s">
        <v>4</v>
      </c>
      <c r="BH338" t="s">
        <v>12</v>
      </c>
      <c r="BI338" t="s">
        <v>12</v>
      </c>
      <c r="BJ338" t="s">
        <v>2014</v>
      </c>
      <c r="BK338" t="s">
        <v>4</v>
      </c>
      <c r="BL338">
        <v>1</v>
      </c>
      <c r="BM338" t="s">
        <v>12</v>
      </c>
      <c r="BN338">
        <v>12900</v>
      </c>
      <c r="BO338" t="s">
        <v>12</v>
      </c>
      <c r="BP338" t="s">
        <v>12</v>
      </c>
      <c r="BQ338" t="s">
        <v>12</v>
      </c>
      <c r="BR338" t="s">
        <v>4</v>
      </c>
      <c r="BS338" t="s">
        <v>4</v>
      </c>
      <c r="BT338" t="s">
        <v>4</v>
      </c>
      <c r="BU338" t="s">
        <v>12</v>
      </c>
      <c r="BV338" t="s">
        <v>4</v>
      </c>
      <c r="BW338" t="s">
        <v>3</v>
      </c>
      <c r="BX338" t="s">
        <v>4</v>
      </c>
      <c r="BY338" t="s">
        <v>12</v>
      </c>
      <c r="BZ338" t="s">
        <v>12</v>
      </c>
      <c r="CA338" t="s">
        <v>12</v>
      </c>
      <c r="CB338" t="s">
        <v>12</v>
      </c>
      <c r="CC338" t="s">
        <v>12</v>
      </c>
      <c r="CD338" t="str" cm="1">
        <f t="array" aca="1" ref="CD338" ca="1">eConcatenar(A338:CB338,"|")</f>
        <v>WHriOQ0o0jsj3Klu|CAR2019-1944|3|ECONOLINE|TABASCO|CARDENAS|CARDENAS|2019-7-26|12900|X|X|50|0|x|X|x|X|X|X|X|X|X|X|X|x|X|x|ARAGON|NAVARRO|CARLOS|CASADO|X|X|CARLOS PELLICER CAMARA|BENITO JUAREZ|X|9373744882|JUAN ALBERTO ARAGON|BENEFICIARIO 2: MARCELA MONTEJO LARA|x|RUTA 7 L |X|LUNES|x|x|X|X|X|DOMICILIO|5800|7100|x|x|X|2021-9-6|2021-9-13|X|x|X|x|x|BENITO JUAREZ|X|1|x|12900|x|x|x|X|X|X|x|X|CARDENAS|X|x|x|x|x</v>
      </c>
    </row>
    <row r="339" spans="1:82" x14ac:dyDescent="0.25">
      <c r="A339" t="s">
        <v>11890</v>
      </c>
      <c r="B339" t="s">
        <v>11891</v>
      </c>
      <c r="C339">
        <v>3</v>
      </c>
      <c r="D339" t="s">
        <v>213</v>
      </c>
      <c r="E339" t="s">
        <v>2</v>
      </c>
      <c r="F339" t="s">
        <v>3</v>
      </c>
      <c r="G339" t="s">
        <v>3</v>
      </c>
      <c r="H339" t="s">
        <v>16002</v>
      </c>
      <c r="I339">
        <v>12900</v>
      </c>
      <c r="J339" t="s">
        <v>4</v>
      </c>
      <c r="K339" t="s">
        <v>4</v>
      </c>
      <c r="L339">
        <v>50</v>
      </c>
      <c r="M339">
        <v>1</v>
      </c>
      <c r="N339" t="s">
        <v>12</v>
      </c>
      <c r="O339" t="s">
        <v>4</v>
      </c>
      <c r="P339" t="s">
        <v>12</v>
      </c>
      <c r="Q339" t="s">
        <v>4</v>
      </c>
      <c r="R339" t="s">
        <v>4</v>
      </c>
      <c r="S339" t="s">
        <v>4</v>
      </c>
      <c r="T339" t="s">
        <v>4</v>
      </c>
      <c r="U339" t="s">
        <v>4</v>
      </c>
      <c r="V339" t="s">
        <v>4</v>
      </c>
      <c r="W339" t="s">
        <v>4</v>
      </c>
      <c r="X339" t="s">
        <v>4</v>
      </c>
      <c r="Y339" t="s">
        <v>12</v>
      </c>
      <c r="Z339" t="s">
        <v>4</v>
      </c>
      <c r="AA339" t="s">
        <v>12</v>
      </c>
      <c r="AB339" t="s">
        <v>10803</v>
      </c>
      <c r="AC339" t="s">
        <v>96</v>
      </c>
      <c r="AD339" t="s">
        <v>11892</v>
      </c>
      <c r="AE339" t="s">
        <v>30</v>
      </c>
      <c r="AF339" t="s">
        <v>4</v>
      </c>
      <c r="AG339" t="s">
        <v>4</v>
      </c>
      <c r="AH339" t="s">
        <v>11893</v>
      </c>
      <c r="AI339" t="s">
        <v>2014</v>
      </c>
      <c r="AJ339" t="s">
        <v>4</v>
      </c>
      <c r="AK339">
        <v>9371255873</v>
      </c>
      <c r="AL339" t="s">
        <v>11894</v>
      </c>
      <c r="AM339" t="s">
        <v>11895</v>
      </c>
      <c r="AN339" t="s">
        <v>12</v>
      </c>
      <c r="AO339" t="s">
        <v>11516</v>
      </c>
      <c r="AP339" t="s">
        <v>4</v>
      </c>
      <c r="AQ339" t="s">
        <v>10</v>
      </c>
      <c r="AR339" t="s">
        <v>12</v>
      </c>
      <c r="AS339" t="s">
        <v>12</v>
      </c>
      <c r="AT339" t="s">
        <v>4</v>
      </c>
      <c r="AU339" t="s">
        <v>4</v>
      </c>
      <c r="AV339" t="s">
        <v>4</v>
      </c>
      <c r="AW339" t="s">
        <v>11</v>
      </c>
      <c r="AX339">
        <v>9600</v>
      </c>
      <c r="AY339">
        <v>3300</v>
      </c>
      <c r="AZ339" t="s">
        <v>12</v>
      </c>
      <c r="BA339" t="s">
        <v>12</v>
      </c>
      <c r="BB339" t="s">
        <v>4</v>
      </c>
      <c r="BC339" t="s">
        <v>1219</v>
      </c>
      <c r="BD339" t="s">
        <v>1232</v>
      </c>
      <c r="BE339" t="s">
        <v>4</v>
      </c>
      <c r="BF339" t="s">
        <v>12</v>
      </c>
      <c r="BG339" t="s">
        <v>4</v>
      </c>
      <c r="BH339" t="s">
        <v>12</v>
      </c>
      <c r="BI339" t="s">
        <v>12</v>
      </c>
      <c r="BJ339" t="s">
        <v>2014</v>
      </c>
      <c r="BK339" t="s">
        <v>4</v>
      </c>
      <c r="BL339">
        <v>1</v>
      </c>
      <c r="BM339" t="s">
        <v>12</v>
      </c>
      <c r="BN339">
        <v>12900</v>
      </c>
      <c r="BO339" t="s">
        <v>12</v>
      </c>
      <c r="BP339" t="s">
        <v>12</v>
      </c>
      <c r="BQ339" t="s">
        <v>12</v>
      </c>
      <c r="BR339" t="s">
        <v>4</v>
      </c>
      <c r="BS339" t="s">
        <v>4</v>
      </c>
      <c r="BT339" t="s">
        <v>4</v>
      </c>
      <c r="BU339" t="s">
        <v>12</v>
      </c>
      <c r="BV339" t="s">
        <v>4</v>
      </c>
      <c r="BW339" t="s">
        <v>3</v>
      </c>
      <c r="BX339" t="s">
        <v>4</v>
      </c>
      <c r="BY339" t="s">
        <v>12</v>
      </c>
      <c r="BZ339" t="s">
        <v>12</v>
      </c>
      <c r="CA339" t="s">
        <v>12</v>
      </c>
      <c r="CB339" t="s">
        <v>12</v>
      </c>
      <c r="CC339" t="s">
        <v>12</v>
      </c>
      <c r="CD339" t="str" cm="1">
        <f t="array" aca="1" ref="CD339" ca="1">eConcatenar(A339:CB339,"|")</f>
        <v>Rqy5dzr1Hncalbro|CAR2019-1954|3|ECONOLINE|TABASCO|CARDENAS|CARDENAS|2019-7-26|12900|X|X|50|1|x|X|x|X|X|X|X|X|X|X|X|x|X|x|LUNA|MARTINEZ|LUCRECIA|CASADA|X|X|CALLE 20 DE NOVIEMBRE NUMERO 4|BENITO JUAREZ|X|9371255873|LAURA LUNA MARTINEZ|BENEFICIARIO 2: MARIO ALBERTO ROMERO ALMEIDA|x|RUTA 7 L |X|LUNES|x|x|X|X|X|DOMICILIO|9600|3300|x|x|X|2021-9-6|2021-9-20|X|x|X|x|x|BENITO JUAREZ|X|1|x|12900|x|x|x|X|X|X|x|X|CARDENAS|X|x|x|x|x</v>
      </c>
    </row>
    <row r="340" spans="1:82" x14ac:dyDescent="0.25">
      <c r="A340" t="s">
        <v>11896</v>
      </c>
      <c r="B340" t="s">
        <v>11897</v>
      </c>
      <c r="C340">
        <v>3</v>
      </c>
      <c r="D340" t="s">
        <v>69</v>
      </c>
      <c r="E340" t="s">
        <v>2</v>
      </c>
      <c r="F340" t="s">
        <v>3</v>
      </c>
      <c r="G340" t="s">
        <v>3</v>
      </c>
      <c r="H340" t="s">
        <v>5381</v>
      </c>
      <c r="I340">
        <v>14800</v>
      </c>
      <c r="J340" t="s">
        <v>4</v>
      </c>
      <c r="K340" t="s">
        <v>4</v>
      </c>
      <c r="L340">
        <v>50</v>
      </c>
      <c r="M340">
        <v>0</v>
      </c>
      <c r="N340" t="s">
        <v>12</v>
      </c>
      <c r="O340" t="s">
        <v>4</v>
      </c>
      <c r="P340" t="s">
        <v>12</v>
      </c>
      <c r="Q340" t="s">
        <v>4</v>
      </c>
      <c r="R340" t="s">
        <v>4</v>
      </c>
      <c r="S340" t="s">
        <v>4</v>
      </c>
      <c r="T340" t="s">
        <v>4</v>
      </c>
      <c r="U340" t="s">
        <v>4</v>
      </c>
      <c r="V340" t="s">
        <v>4</v>
      </c>
      <c r="W340" t="s">
        <v>4</v>
      </c>
      <c r="X340" t="s">
        <v>4</v>
      </c>
      <c r="Y340" t="s">
        <v>12</v>
      </c>
      <c r="Z340" t="s">
        <v>4</v>
      </c>
      <c r="AA340" t="s">
        <v>12</v>
      </c>
      <c r="AB340" t="s">
        <v>312</v>
      </c>
      <c r="AC340" t="s">
        <v>205</v>
      </c>
      <c r="AD340" t="s">
        <v>1021</v>
      </c>
      <c r="AE340" t="s">
        <v>63</v>
      </c>
      <c r="AF340" t="s">
        <v>4</v>
      </c>
      <c r="AG340" t="s">
        <v>4</v>
      </c>
      <c r="AH340" t="s">
        <v>11898</v>
      </c>
      <c r="AI340" t="s">
        <v>2014</v>
      </c>
      <c r="AJ340" t="s">
        <v>4</v>
      </c>
      <c r="AK340">
        <v>9371259300</v>
      </c>
      <c r="AL340" t="s">
        <v>11899</v>
      </c>
      <c r="AM340" t="s">
        <v>11900</v>
      </c>
      <c r="AN340" t="s">
        <v>12</v>
      </c>
      <c r="AO340" t="s">
        <v>11516</v>
      </c>
      <c r="AP340" t="s">
        <v>4</v>
      </c>
      <c r="AQ340" t="s">
        <v>10</v>
      </c>
      <c r="AR340" t="s">
        <v>12</v>
      </c>
      <c r="AS340" t="s">
        <v>12</v>
      </c>
      <c r="AT340" t="s">
        <v>4</v>
      </c>
      <c r="AU340" t="s">
        <v>4</v>
      </c>
      <c r="AV340" t="s">
        <v>4</v>
      </c>
      <c r="AW340" t="s">
        <v>11</v>
      </c>
      <c r="AX340">
        <v>400</v>
      </c>
      <c r="AY340">
        <v>14400</v>
      </c>
      <c r="AZ340" t="s">
        <v>12</v>
      </c>
      <c r="BA340" t="s">
        <v>12</v>
      </c>
      <c r="BB340" t="s">
        <v>4</v>
      </c>
      <c r="BC340" t="s">
        <v>1219</v>
      </c>
      <c r="BD340" t="s">
        <v>1225</v>
      </c>
      <c r="BE340" t="s">
        <v>4</v>
      </c>
      <c r="BF340" t="s">
        <v>12</v>
      </c>
      <c r="BG340" t="s">
        <v>4</v>
      </c>
      <c r="BH340" t="s">
        <v>12</v>
      </c>
      <c r="BI340" t="s">
        <v>12</v>
      </c>
      <c r="BJ340" t="s">
        <v>2014</v>
      </c>
      <c r="BK340" t="s">
        <v>4</v>
      </c>
      <c r="BL340">
        <v>1</v>
      </c>
      <c r="BM340" t="s">
        <v>12</v>
      </c>
      <c r="BN340">
        <v>14800</v>
      </c>
      <c r="BO340" t="s">
        <v>12</v>
      </c>
      <c r="BP340" t="s">
        <v>12</v>
      </c>
      <c r="BQ340" t="s">
        <v>12</v>
      </c>
      <c r="BR340" t="s">
        <v>4</v>
      </c>
      <c r="BS340" t="s">
        <v>4</v>
      </c>
      <c r="BT340" t="s">
        <v>4</v>
      </c>
      <c r="BU340" t="s">
        <v>12</v>
      </c>
      <c r="BV340" t="s">
        <v>4</v>
      </c>
      <c r="BW340" t="s">
        <v>3</v>
      </c>
      <c r="BX340" t="s">
        <v>4</v>
      </c>
      <c r="BY340" t="s">
        <v>12</v>
      </c>
      <c r="BZ340" t="s">
        <v>12</v>
      </c>
      <c r="CA340" t="s">
        <v>12</v>
      </c>
      <c r="CB340" t="s">
        <v>12</v>
      </c>
      <c r="CC340" t="s">
        <v>12</v>
      </c>
      <c r="CD340" t="str" cm="1">
        <f t="array" aca="1" ref="CD340" ca="1">eConcatenar(A340:CB340,"|")</f>
        <v>A4jedVzI3cXMCoRG|CAR2021-4650|3|MEMORIAL|TABASCO|CARDENAS|CARDENAS|2021-8-14|14800|X|X|50|0|x|X|x|X|X|X|X|X|X|X|X|x|X|x|MORALES|OLAN|SAMUEL|CASADO|X|X|ANDADOR JOSE JUAN TABLADA SIN NUMERO |BENITO JUAREZ|X|9371259300|GUADALUPE HERNANDEZ GAMAS|BENEFICIARIO 2: YAJAIRA CORDOVA RAMIREZ|x|RUTA 7 L |X|LUNES|x|x|X|X|X|DOMICILIO|400|14400|x|x|X|2021-9-6|2021-9-13|X|x|X|x|x|BENITO JUAREZ|X|1|x|14800|x|x|x|X|X|X|x|X|CARDENAS|X|x|x|x|x</v>
      </c>
    </row>
    <row r="341" spans="1:82" x14ac:dyDescent="0.25">
      <c r="A341" t="s">
        <v>11901</v>
      </c>
      <c r="B341" t="s">
        <v>11902</v>
      </c>
      <c r="C341">
        <v>3</v>
      </c>
      <c r="D341" t="s">
        <v>69</v>
      </c>
      <c r="E341" t="s">
        <v>2</v>
      </c>
      <c r="F341" t="s">
        <v>3</v>
      </c>
      <c r="G341" t="s">
        <v>3</v>
      </c>
      <c r="H341" t="s">
        <v>1190</v>
      </c>
      <c r="I341">
        <v>14800</v>
      </c>
      <c r="J341" t="s">
        <v>4</v>
      </c>
      <c r="K341" t="s">
        <v>4</v>
      </c>
      <c r="L341">
        <v>50</v>
      </c>
      <c r="M341">
        <v>0</v>
      </c>
      <c r="N341" t="s">
        <v>12</v>
      </c>
      <c r="O341" t="s">
        <v>4</v>
      </c>
      <c r="P341" t="s">
        <v>12</v>
      </c>
      <c r="Q341" t="s">
        <v>4</v>
      </c>
      <c r="R341" t="s">
        <v>4</v>
      </c>
      <c r="S341" t="s">
        <v>4</v>
      </c>
      <c r="T341" t="s">
        <v>4</v>
      </c>
      <c r="U341" t="s">
        <v>4</v>
      </c>
      <c r="V341" t="s">
        <v>4</v>
      </c>
      <c r="W341" t="s">
        <v>4</v>
      </c>
      <c r="X341" t="s">
        <v>4</v>
      </c>
      <c r="Y341" t="s">
        <v>12</v>
      </c>
      <c r="Z341" t="s">
        <v>4</v>
      </c>
      <c r="AA341" t="s">
        <v>12</v>
      </c>
      <c r="AB341" t="s">
        <v>249</v>
      </c>
      <c r="AC341" t="s">
        <v>96</v>
      </c>
      <c r="AD341" t="s">
        <v>11903</v>
      </c>
      <c r="AE341" t="s">
        <v>390</v>
      </c>
      <c r="AF341" t="s">
        <v>4</v>
      </c>
      <c r="AG341" t="s">
        <v>4</v>
      </c>
      <c r="AH341" t="s">
        <v>4</v>
      </c>
      <c r="AI341" t="s">
        <v>2014</v>
      </c>
      <c r="AJ341" t="s">
        <v>4</v>
      </c>
      <c r="AK341">
        <v>9371537412</v>
      </c>
      <c r="AL341" t="s">
        <v>11904</v>
      </c>
      <c r="AM341" t="s">
        <v>11905</v>
      </c>
      <c r="AN341" t="s">
        <v>12</v>
      </c>
      <c r="AO341" t="s">
        <v>11516</v>
      </c>
      <c r="AP341" t="s">
        <v>4</v>
      </c>
      <c r="AQ341" t="s">
        <v>10</v>
      </c>
      <c r="AR341" t="s">
        <v>12</v>
      </c>
      <c r="AS341" t="s">
        <v>12</v>
      </c>
      <c r="AT341" t="s">
        <v>4</v>
      </c>
      <c r="AU341" t="s">
        <v>4</v>
      </c>
      <c r="AV341" t="s">
        <v>4</v>
      </c>
      <c r="AW341" t="s">
        <v>11</v>
      </c>
      <c r="AX341">
        <v>1500</v>
      </c>
      <c r="AY341">
        <v>13300</v>
      </c>
      <c r="AZ341" t="s">
        <v>12</v>
      </c>
      <c r="BA341" t="s">
        <v>12</v>
      </c>
      <c r="BB341" t="s">
        <v>4</v>
      </c>
      <c r="BC341" t="s">
        <v>1219</v>
      </c>
      <c r="BD341" t="s">
        <v>1225</v>
      </c>
      <c r="BE341" t="s">
        <v>4</v>
      </c>
      <c r="BF341" t="s">
        <v>12</v>
      </c>
      <c r="BG341" t="s">
        <v>4</v>
      </c>
      <c r="BH341" t="s">
        <v>12</v>
      </c>
      <c r="BI341" t="s">
        <v>12</v>
      </c>
      <c r="BJ341" t="s">
        <v>2014</v>
      </c>
      <c r="BK341" t="s">
        <v>4</v>
      </c>
      <c r="BL341">
        <v>1</v>
      </c>
      <c r="BM341" t="s">
        <v>12</v>
      </c>
      <c r="BN341">
        <v>14800</v>
      </c>
      <c r="BO341" t="s">
        <v>12</v>
      </c>
      <c r="BP341" t="s">
        <v>12</v>
      </c>
      <c r="BQ341" t="s">
        <v>12</v>
      </c>
      <c r="BR341" t="s">
        <v>4</v>
      </c>
      <c r="BS341" t="s">
        <v>4</v>
      </c>
      <c r="BT341" t="s">
        <v>4</v>
      </c>
      <c r="BU341" t="s">
        <v>12</v>
      </c>
      <c r="BV341" t="s">
        <v>4</v>
      </c>
      <c r="BW341" t="s">
        <v>3</v>
      </c>
      <c r="BX341" t="s">
        <v>4</v>
      </c>
      <c r="BY341" t="s">
        <v>12</v>
      </c>
      <c r="BZ341" t="s">
        <v>12</v>
      </c>
      <c r="CA341" t="s">
        <v>12</v>
      </c>
      <c r="CB341" t="s">
        <v>12</v>
      </c>
      <c r="CC341" t="s">
        <v>12</v>
      </c>
      <c r="CD341" t="str" cm="1">
        <f t="array" aca="1" ref="CD341" ca="1">eConcatenar(A341:CB341,"|")</f>
        <v>J0zPVd1SDrTyxb0g|CAR2021-2648|3|MEMORIAL|TABASCO|CARDENAS|CARDENAS|2021-6-24|14800|X|X|50|0|x|X|x|X|X|X|X|X|X|X|X|x|X|x|TORRES|MARTINEZ|FLORISEL|SEPARADA|X|X|X|BENITO JUAREZ|X|9371537412|WENDY RUBI TORRES|BENEFICIARIO 2: CINTIA IVONNE TORRES PEREZ|x|RUTA 7 L |X|LUNES|x|x|X|X|X|DOMICILIO|1500|13300|x|x|X|2021-9-6|2021-9-13|X|x|X|x|x|BENITO JUAREZ|X|1|x|14800|x|x|x|X|X|X|x|X|CARDENAS|X|x|x|x|x</v>
      </c>
    </row>
    <row r="342" spans="1:82" x14ac:dyDescent="0.25">
      <c r="A342" t="s">
        <v>11906</v>
      </c>
      <c r="B342" t="s">
        <v>11907</v>
      </c>
      <c r="C342">
        <v>3</v>
      </c>
      <c r="D342" t="s">
        <v>213</v>
      </c>
      <c r="E342" t="s">
        <v>2</v>
      </c>
      <c r="F342" t="s">
        <v>3</v>
      </c>
      <c r="G342" t="s">
        <v>3</v>
      </c>
      <c r="H342" t="s">
        <v>15987</v>
      </c>
      <c r="I342">
        <v>12900</v>
      </c>
      <c r="J342" t="s">
        <v>4</v>
      </c>
      <c r="K342" t="s">
        <v>4</v>
      </c>
      <c r="L342">
        <v>50</v>
      </c>
      <c r="M342">
        <v>0</v>
      </c>
      <c r="N342" t="s">
        <v>12</v>
      </c>
      <c r="O342" t="s">
        <v>4</v>
      </c>
      <c r="P342" t="s">
        <v>12</v>
      </c>
      <c r="Q342" t="s">
        <v>4</v>
      </c>
      <c r="R342" t="s">
        <v>4</v>
      </c>
      <c r="S342" t="s">
        <v>4</v>
      </c>
      <c r="T342" t="s">
        <v>4</v>
      </c>
      <c r="U342" t="s">
        <v>4</v>
      </c>
      <c r="V342" t="s">
        <v>4</v>
      </c>
      <c r="W342" t="s">
        <v>4</v>
      </c>
      <c r="X342" t="s">
        <v>4</v>
      </c>
      <c r="Y342" t="s">
        <v>12</v>
      </c>
      <c r="Z342" t="s">
        <v>4</v>
      </c>
      <c r="AA342" t="s">
        <v>12</v>
      </c>
      <c r="AB342" t="s">
        <v>188</v>
      </c>
      <c r="AC342" t="s">
        <v>59</v>
      </c>
      <c r="AD342" t="s">
        <v>275</v>
      </c>
      <c r="AE342" t="s">
        <v>30</v>
      </c>
      <c r="AF342" t="s">
        <v>4</v>
      </c>
      <c r="AG342" t="s">
        <v>4</v>
      </c>
      <c r="AH342" t="s">
        <v>11908</v>
      </c>
      <c r="AI342" t="s">
        <v>2014</v>
      </c>
      <c r="AJ342" t="s">
        <v>4</v>
      </c>
      <c r="AK342">
        <v>9371294764</v>
      </c>
      <c r="AL342" t="s">
        <v>11909</v>
      </c>
      <c r="AM342" t="s">
        <v>11910</v>
      </c>
      <c r="AN342" t="s">
        <v>12</v>
      </c>
      <c r="AO342" t="s">
        <v>11516</v>
      </c>
      <c r="AP342" t="s">
        <v>4</v>
      </c>
      <c r="AQ342" t="s">
        <v>10</v>
      </c>
      <c r="AR342" t="s">
        <v>12</v>
      </c>
      <c r="AS342" t="s">
        <v>12</v>
      </c>
      <c r="AT342" t="s">
        <v>4</v>
      </c>
      <c r="AU342" t="s">
        <v>4</v>
      </c>
      <c r="AV342" t="s">
        <v>4</v>
      </c>
      <c r="AW342" t="s">
        <v>11</v>
      </c>
      <c r="AX342">
        <v>7700</v>
      </c>
      <c r="AY342">
        <v>5200</v>
      </c>
      <c r="AZ342" t="s">
        <v>12</v>
      </c>
      <c r="BA342" t="s">
        <v>12</v>
      </c>
      <c r="BB342" t="s">
        <v>4</v>
      </c>
      <c r="BC342" t="s">
        <v>1219</v>
      </c>
      <c r="BD342" t="s">
        <v>1225</v>
      </c>
      <c r="BE342" t="s">
        <v>4</v>
      </c>
      <c r="BF342" t="s">
        <v>12</v>
      </c>
      <c r="BG342" t="s">
        <v>4</v>
      </c>
      <c r="BH342" t="s">
        <v>12</v>
      </c>
      <c r="BI342" t="s">
        <v>12</v>
      </c>
      <c r="BJ342" t="s">
        <v>2014</v>
      </c>
      <c r="BK342" t="s">
        <v>4</v>
      </c>
      <c r="BL342">
        <v>1</v>
      </c>
      <c r="BM342" t="s">
        <v>12</v>
      </c>
      <c r="BN342">
        <v>12900</v>
      </c>
      <c r="BO342" t="s">
        <v>12</v>
      </c>
      <c r="BP342" t="s">
        <v>12</v>
      </c>
      <c r="BQ342" t="s">
        <v>12</v>
      </c>
      <c r="BR342" t="s">
        <v>4</v>
      </c>
      <c r="BS342" t="s">
        <v>4</v>
      </c>
      <c r="BT342" t="s">
        <v>4</v>
      </c>
      <c r="BU342" t="s">
        <v>12</v>
      </c>
      <c r="BV342" t="s">
        <v>4</v>
      </c>
      <c r="BW342" t="s">
        <v>3</v>
      </c>
      <c r="BX342" t="s">
        <v>4</v>
      </c>
      <c r="BY342" t="s">
        <v>12</v>
      </c>
      <c r="BZ342" t="s">
        <v>12</v>
      </c>
      <c r="CA342" t="s">
        <v>12</v>
      </c>
      <c r="CB342" t="s">
        <v>12</v>
      </c>
      <c r="CC342" t="s">
        <v>12</v>
      </c>
      <c r="CD342" t="str" cm="1">
        <f t="array" aca="1" ref="CD342" ca="1">eConcatenar(A342:CB342,"|")</f>
        <v>51s4Rvl8jHh2SomR|CAR2020-0852|3|ECONOLINE|TABASCO|CARDENAS|CARDENAS|2020-3-12|12900|X|X|50|0|x|X|x|X|X|X|X|X|X|X|X|x|X|x|COLORADO|GARCIA|MARIA DEL CARMEN|CASADA|X|X|ANDADOR MANUEL GUTIERREZ NAJERA NUMERO 14|BENITO JUAREZ|X|9371294764|CARLOS HIDALGO MARTINEZ|BENEFICIARIO 2: HERNANDEZ HIDALGO|x|RUTA 7 L |X|LUNES|x|x|X|X|X|DOMICILIO|7700|5200|x|x|X|2021-9-6|2021-9-13|X|x|X|x|x|BENITO JUAREZ|X|1|x|12900|x|x|x|X|X|X|x|X|CARDENAS|X|x|x|x|x</v>
      </c>
    </row>
    <row r="343" spans="1:82" x14ac:dyDescent="0.25">
      <c r="A343" t="s">
        <v>11911</v>
      </c>
      <c r="B343" t="s">
        <v>11912</v>
      </c>
      <c r="C343">
        <v>3</v>
      </c>
      <c r="D343" t="s">
        <v>213</v>
      </c>
      <c r="E343" t="s">
        <v>2</v>
      </c>
      <c r="F343" t="s">
        <v>3</v>
      </c>
      <c r="G343" t="s">
        <v>3</v>
      </c>
      <c r="H343" t="s">
        <v>16003</v>
      </c>
      <c r="I343">
        <v>12900</v>
      </c>
      <c r="J343" t="s">
        <v>4</v>
      </c>
      <c r="K343" t="s">
        <v>4</v>
      </c>
      <c r="L343">
        <v>50</v>
      </c>
      <c r="M343">
        <v>1</v>
      </c>
      <c r="N343" t="s">
        <v>12</v>
      </c>
      <c r="O343" t="s">
        <v>4</v>
      </c>
      <c r="P343" t="s">
        <v>12</v>
      </c>
      <c r="Q343" t="s">
        <v>4</v>
      </c>
      <c r="R343" t="s">
        <v>4</v>
      </c>
      <c r="S343" t="s">
        <v>4</v>
      </c>
      <c r="T343" t="s">
        <v>4</v>
      </c>
      <c r="U343" t="s">
        <v>4</v>
      </c>
      <c r="V343" t="s">
        <v>4</v>
      </c>
      <c r="W343" t="s">
        <v>4</v>
      </c>
      <c r="X343" t="s">
        <v>4</v>
      </c>
      <c r="Y343" t="s">
        <v>12</v>
      </c>
      <c r="Z343" t="s">
        <v>4</v>
      </c>
      <c r="AA343" t="s">
        <v>12</v>
      </c>
      <c r="AB343" t="s">
        <v>301</v>
      </c>
      <c r="AC343" t="s">
        <v>242</v>
      </c>
      <c r="AD343" t="s">
        <v>11913</v>
      </c>
      <c r="AE343" t="s">
        <v>51</v>
      </c>
      <c r="AF343" t="s">
        <v>4</v>
      </c>
      <c r="AG343" t="s">
        <v>4</v>
      </c>
      <c r="AH343" t="s">
        <v>11914</v>
      </c>
      <c r="AI343" t="s">
        <v>2014</v>
      </c>
      <c r="AJ343" t="s">
        <v>4</v>
      </c>
      <c r="AK343">
        <v>9371400430</v>
      </c>
      <c r="AL343" t="s">
        <v>11915</v>
      </c>
      <c r="AM343" t="s">
        <v>11916</v>
      </c>
      <c r="AN343" t="s">
        <v>12</v>
      </c>
      <c r="AO343" t="s">
        <v>11516</v>
      </c>
      <c r="AP343" t="s">
        <v>4</v>
      </c>
      <c r="AQ343" t="s">
        <v>10</v>
      </c>
      <c r="AR343" t="s">
        <v>12</v>
      </c>
      <c r="AS343" t="s">
        <v>12</v>
      </c>
      <c r="AT343" t="s">
        <v>4</v>
      </c>
      <c r="AU343" t="s">
        <v>4</v>
      </c>
      <c r="AV343" t="s">
        <v>4</v>
      </c>
      <c r="AW343" t="s">
        <v>11</v>
      </c>
      <c r="AX343">
        <v>7500</v>
      </c>
      <c r="AY343">
        <v>5400</v>
      </c>
      <c r="AZ343" t="s">
        <v>12</v>
      </c>
      <c r="BA343" t="s">
        <v>12</v>
      </c>
      <c r="BB343" t="s">
        <v>4</v>
      </c>
      <c r="BC343" t="s">
        <v>1219</v>
      </c>
      <c r="BD343" t="s">
        <v>1232</v>
      </c>
      <c r="BE343" t="s">
        <v>4</v>
      </c>
      <c r="BF343" t="s">
        <v>12</v>
      </c>
      <c r="BG343" t="s">
        <v>4</v>
      </c>
      <c r="BH343" t="s">
        <v>12</v>
      </c>
      <c r="BI343" t="s">
        <v>12</v>
      </c>
      <c r="BJ343" t="s">
        <v>2014</v>
      </c>
      <c r="BK343" t="s">
        <v>4</v>
      </c>
      <c r="BL343">
        <v>1</v>
      </c>
      <c r="BM343" t="s">
        <v>12</v>
      </c>
      <c r="BN343">
        <v>12900</v>
      </c>
      <c r="BO343" t="s">
        <v>12</v>
      </c>
      <c r="BP343" t="s">
        <v>12</v>
      </c>
      <c r="BQ343" t="s">
        <v>12</v>
      </c>
      <c r="BR343" t="s">
        <v>4</v>
      </c>
      <c r="BS343" t="s">
        <v>4</v>
      </c>
      <c r="BT343" t="s">
        <v>4</v>
      </c>
      <c r="BU343" t="s">
        <v>12</v>
      </c>
      <c r="BV343" t="s">
        <v>4</v>
      </c>
      <c r="BW343" t="s">
        <v>3</v>
      </c>
      <c r="BX343" t="s">
        <v>4</v>
      </c>
      <c r="BY343" t="s">
        <v>12</v>
      </c>
      <c r="BZ343" t="s">
        <v>12</v>
      </c>
      <c r="CA343" t="s">
        <v>12</v>
      </c>
      <c r="CB343" t="s">
        <v>12</v>
      </c>
      <c r="CC343" t="s">
        <v>12</v>
      </c>
      <c r="CD343" t="str" cm="1">
        <f t="array" aca="1" ref="CD343" ca="1">eConcatenar(A343:CB343,"|")</f>
        <v>dpw9XuO6hKlbkLFS|CAR2019-2500|3|ECONOLINE|TABASCO|CARDENAS|CARDENAS|2019-9-03|12900|X|X|50|1|x|X|x|X|X|X|X|X|X|X|X|x|X|x|CRUZ|VELAZQUEZ|CARMELA|SOLTERA|X|X|ANDADOR JUAN RUIZ ALARCON NUMERO 3|BENITO JUAREZ|X|9371400430|ANGELICA DEL CARMEN VAZQUEZ CRUZ|BENEFICIARIO 2: HECTOR MANUEL RODRIGUEZ LANZ|x|RUTA 7 L |X|LUNES|x|x|X|X|X|DOMICILIO|7500|5400|x|x|X|2021-9-6|2021-9-20|X|x|X|x|x|BENITO JUAREZ|X|1|x|12900|x|x|x|X|X|X|x|X|CARDENAS|X|x|x|x|x</v>
      </c>
    </row>
    <row r="344" spans="1:82" x14ac:dyDescent="0.25">
      <c r="A344" t="s">
        <v>11917</v>
      </c>
      <c r="B344" t="s">
        <v>11918</v>
      </c>
      <c r="C344">
        <v>3</v>
      </c>
      <c r="D344" t="s">
        <v>213</v>
      </c>
      <c r="E344" t="s">
        <v>2</v>
      </c>
      <c r="F344" t="s">
        <v>3</v>
      </c>
      <c r="G344" t="s">
        <v>3</v>
      </c>
      <c r="H344" t="s">
        <v>16002</v>
      </c>
      <c r="I344">
        <v>12900</v>
      </c>
      <c r="J344" t="s">
        <v>4</v>
      </c>
      <c r="K344" t="s">
        <v>4</v>
      </c>
      <c r="L344">
        <v>50</v>
      </c>
      <c r="M344">
        <v>0</v>
      </c>
      <c r="N344" t="s">
        <v>12</v>
      </c>
      <c r="O344" t="s">
        <v>4</v>
      </c>
      <c r="P344" t="s">
        <v>12</v>
      </c>
      <c r="Q344" t="s">
        <v>4</v>
      </c>
      <c r="R344" t="s">
        <v>4</v>
      </c>
      <c r="S344" t="s">
        <v>4</v>
      </c>
      <c r="T344" t="s">
        <v>4</v>
      </c>
      <c r="U344" t="s">
        <v>4</v>
      </c>
      <c r="V344" t="s">
        <v>4</v>
      </c>
      <c r="W344" t="s">
        <v>4</v>
      </c>
      <c r="X344" t="s">
        <v>4</v>
      </c>
      <c r="Y344" t="s">
        <v>12</v>
      </c>
      <c r="Z344" t="s">
        <v>4</v>
      </c>
      <c r="AA344" t="s">
        <v>12</v>
      </c>
      <c r="AB344" t="s">
        <v>11919</v>
      </c>
      <c r="AC344" t="s">
        <v>108</v>
      </c>
      <c r="AD344" t="s">
        <v>10434</v>
      </c>
      <c r="AE344" t="s">
        <v>30</v>
      </c>
      <c r="AF344" t="s">
        <v>4</v>
      </c>
      <c r="AG344" t="s">
        <v>4</v>
      </c>
      <c r="AH344" t="s">
        <v>11920</v>
      </c>
      <c r="AI344" t="s">
        <v>2014</v>
      </c>
      <c r="AJ344" t="s">
        <v>4</v>
      </c>
      <c r="AK344">
        <v>9371331545</v>
      </c>
      <c r="AL344" t="s">
        <v>11921</v>
      </c>
      <c r="AM344" t="s">
        <v>11922</v>
      </c>
      <c r="AN344" t="s">
        <v>12</v>
      </c>
      <c r="AO344" t="s">
        <v>11516</v>
      </c>
      <c r="AP344" t="s">
        <v>4</v>
      </c>
      <c r="AQ344" t="s">
        <v>10</v>
      </c>
      <c r="AR344" t="s">
        <v>12</v>
      </c>
      <c r="AS344" t="s">
        <v>12</v>
      </c>
      <c r="AT344" t="s">
        <v>4</v>
      </c>
      <c r="AU344" t="s">
        <v>4</v>
      </c>
      <c r="AV344" t="s">
        <v>4</v>
      </c>
      <c r="AW344" t="s">
        <v>11</v>
      </c>
      <c r="AX344">
        <v>10400</v>
      </c>
      <c r="AY344">
        <v>2500</v>
      </c>
      <c r="AZ344" t="s">
        <v>12</v>
      </c>
      <c r="BA344" t="s">
        <v>12</v>
      </c>
      <c r="BB344" t="s">
        <v>4</v>
      </c>
      <c r="BC344" t="s">
        <v>1219</v>
      </c>
      <c r="BD344" t="s">
        <v>1225</v>
      </c>
      <c r="BE344" t="s">
        <v>4</v>
      </c>
      <c r="BF344" t="s">
        <v>12</v>
      </c>
      <c r="BG344" t="s">
        <v>4</v>
      </c>
      <c r="BH344" t="s">
        <v>12</v>
      </c>
      <c r="BI344" t="s">
        <v>12</v>
      </c>
      <c r="BJ344" t="s">
        <v>2014</v>
      </c>
      <c r="BK344" t="s">
        <v>4</v>
      </c>
      <c r="BL344">
        <v>1</v>
      </c>
      <c r="BM344" t="s">
        <v>12</v>
      </c>
      <c r="BN344">
        <v>12900</v>
      </c>
      <c r="BO344" t="s">
        <v>12</v>
      </c>
      <c r="BP344" t="s">
        <v>12</v>
      </c>
      <c r="BQ344" t="s">
        <v>12</v>
      </c>
      <c r="BR344" t="s">
        <v>4</v>
      </c>
      <c r="BS344" t="s">
        <v>4</v>
      </c>
      <c r="BT344" t="s">
        <v>4</v>
      </c>
      <c r="BU344" t="s">
        <v>12</v>
      </c>
      <c r="BV344" t="s">
        <v>4</v>
      </c>
      <c r="BW344" t="s">
        <v>3</v>
      </c>
      <c r="BX344" t="s">
        <v>4</v>
      </c>
      <c r="BY344" t="s">
        <v>12</v>
      </c>
      <c r="BZ344" t="s">
        <v>12</v>
      </c>
      <c r="CA344" t="s">
        <v>12</v>
      </c>
      <c r="CB344" t="s">
        <v>12</v>
      </c>
      <c r="CC344" t="s">
        <v>12</v>
      </c>
      <c r="CD344" t="str" cm="1">
        <f t="array" aca="1" ref="CD344" ca="1">eConcatenar(A344:CB344,"|")</f>
        <v>XS8F7vZWTOOXlqgs|CAR2019-1953|3|ECONOLINE|TABASCO|CARDENAS|CARDENAS|2019-7-26|12900|X|X|50|0|x|X|x|X|X|X|X|X|X|X|X|x|X|x|BARRERA|DIAZ|MARIA ISABEL|CASADA|X|X|CARRTERA W 70 SIN NUMERO|BENITO JUAREZ|X|9371331545|YARIBETH CRUZ BARRERA|BENEFICIARIO 2: FELIX CRUZ SANTIAGO|x|RUTA 7 L |X|LUNES|x|x|X|X|X|DOMICILIO|10400|2500|x|x|X|2021-9-6|2021-9-13|X|x|X|x|x|BENITO JUAREZ|X|1|x|12900|x|x|x|X|X|X|x|X|CARDENAS|X|x|x|x|x</v>
      </c>
    </row>
    <row r="345" spans="1:82" x14ac:dyDescent="0.25">
      <c r="A345" t="s">
        <v>11923</v>
      </c>
      <c r="B345" t="s">
        <v>11924</v>
      </c>
      <c r="C345">
        <v>3</v>
      </c>
      <c r="D345" t="s">
        <v>213</v>
      </c>
      <c r="E345" t="s">
        <v>2</v>
      </c>
      <c r="F345" t="s">
        <v>3</v>
      </c>
      <c r="G345" t="s">
        <v>3</v>
      </c>
      <c r="H345" t="s">
        <v>16001</v>
      </c>
      <c r="I345">
        <v>12900</v>
      </c>
      <c r="J345" t="s">
        <v>4</v>
      </c>
      <c r="K345" t="s">
        <v>4</v>
      </c>
      <c r="L345">
        <v>50</v>
      </c>
      <c r="M345">
        <v>0</v>
      </c>
      <c r="N345" t="s">
        <v>12</v>
      </c>
      <c r="O345" t="s">
        <v>4</v>
      </c>
      <c r="P345" t="s">
        <v>12</v>
      </c>
      <c r="Q345" t="s">
        <v>4</v>
      </c>
      <c r="R345" t="s">
        <v>4</v>
      </c>
      <c r="S345" t="s">
        <v>4</v>
      </c>
      <c r="T345" t="s">
        <v>4</v>
      </c>
      <c r="U345" t="s">
        <v>4</v>
      </c>
      <c r="V345" t="s">
        <v>4</v>
      </c>
      <c r="W345" t="s">
        <v>4</v>
      </c>
      <c r="X345" t="s">
        <v>4</v>
      </c>
      <c r="Y345" t="s">
        <v>12</v>
      </c>
      <c r="Z345" t="s">
        <v>4</v>
      </c>
      <c r="AA345" t="s">
        <v>12</v>
      </c>
      <c r="AB345" t="s">
        <v>29</v>
      </c>
      <c r="AC345" t="s">
        <v>11925</v>
      </c>
      <c r="AD345" t="s">
        <v>250</v>
      </c>
      <c r="AE345" t="s">
        <v>30</v>
      </c>
      <c r="AF345" t="s">
        <v>4</v>
      </c>
      <c r="AG345" t="s">
        <v>4</v>
      </c>
      <c r="AH345" t="s">
        <v>11926</v>
      </c>
      <c r="AI345" t="s">
        <v>11927</v>
      </c>
      <c r="AJ345" t="s">
        <v>4</v>
      </c>
      <c r="AK345">
        <v>9371270068</v>
      </c>
      <c r="AL345" t="s">
        <v>11928</v>
      </c>
      <c r="AM345" t="s">
        <v>11929</v>
      </c>
      <c r="AN345" t="s">
        <v>12</v>
      </c>
      <c r="AO345" t="s">
        <v>11516</v>
      </c>
      <c r="AP345" t="s">
        <v>4</v>
      </c>
      <c r="AQ345" t="s">
        <v>10</v>
      </c>
      <c r="AR345" t="s">
        <v>12</v>
      </c>
      <c r="AS345" t="s">
        <v>12</v>
      </c>
      <c r="AT345" t="s">
        <v>4</v>
      </c>
      <c r="AU345" t="s">
        <v>4</v>
      </c>
      <c r="AV345" t="s">
        <v>4</v>
      </c>
      <c r="AW345" t="s">
        <v>11</v>
      </c>
      <c r="AX345">
        <v>6400</v>
      </c>
      <c r="AY345">
        <v>6500</v>
      </c>
      <c r="AZ345" t="s">
        <v>12</v>
      </c>
      <c r="BA345" t="s">
        <v>12</v>
      </c>
      <c r="BB345" t="s">
        <v>4</v>
      </c>
      <c r="BC345" t="s">
        <v>1219</v>
      </c>
      <c r="BD345" t="s">
        <v>1225</v>
      </c>
      <c r="BE345" t="s">
        <v>4</v>
      </c>
      <c r="BF345" t="s">
        <v>12</v>
      </c>
      <c r="BG345" t="s">
        <v>4</v>
      </c>
      <c r="BH345" t="s">
        <v>12</v>
      </c>
      <c r="BI345" t="s">
        <v>12</v>
      </c>
      <c r="BJ345" t="s">
        <v>11927</v>
      </c>
      <c r="BK345" t="s">
        <v>4</v>
      </c>
      <c r="BL345">
        <v>1</v>
      </c>
      <c r="BM345" t="s">
        <v>12</v>
      </c>
      <c r="BN345">
        <v>12900</v>
      </c>
      <c r="BO345" t="s">
        <v>12</v>
      </c>
      <c r="BP345" t="s">
        <v>12</v>
      </c>
      <c r="BQ345" t="s">
        <v>12</v>
      </c>
      <c r="BR345" t="s">
        <v>4</v>
      </c>
      <c r="BS345" t="s">
        <v>4</v>
      </c>
      <c r="BT345" t="s">
        <v>4</v>
      </c>
      <c r="BU345" t="s">
        <v>12</v>
      </c>
      <c r="BV345" t="s">
        <v>4</v>
      </c>
      <c r="BW345" t="s">
        <v>3</v>
      </c>
      <c r="BX345" t="s">
        <v>4</v>
      </c>
      <c r="BY345" t="s">
        <v>12</v>
      </c>
      <c r="BZ345" t="s">
        <v>12</v>
      </c>
      <c r="CA345" t="s">
        <v>12</v>
      </c>
      <c r="CB345" t="s">
        <v>12</v>
      </c>
      <c r="CC345" t="s">
        <v>12</v>
      </c>
      <c r="CD345" t="str" cm="1">
        <f t="array" aca="1" ref="CD345" ca="1">eConcatenar(A345:CB345,"|")</f>
        <v>vRk2BaPL3iHSeHGE|CAR2020-0878|3|ECONOLINE|TABASCO|CARDENAS|CARDENAS|2020-3-14|12900|X|X|50|0|x|X|x|X|X|X|X|X|X|X|X|x|X|x|CORDOVA|MENA|MANUELA|CASADA|X|X|CALLE NUMERO 2 NUMERO INTERIOR 42|C-28 GREGORIO MENDEZ|X|9371270068|MARIA GUADALUPE SANCHEZ CORDOVA|BENEFICIARIO 2: RODOLFO SANCHEZ DE LA CRUZ|x|RUTA 7 L |X|LUNES|x|x|X|X|X|DOMICILIO|6400|6500|x|x|X|2021-9-6|2021-9-13|X|x|X|x|x|C-28 GREGORIO MENDEZ|X|1|x|12900|x|x|x|X|X|X|x|X|CARDENAS|X|x|x|x|x</v>
      </c>
    </row>
    <row r="346" spans="1:82" x14ac:dyDescent="0.25">
      <c r="A346" t="s">
        <v>11930</v>
      </c>
      <c r="B346" t="s">
        <v>11931</v>
      </c>
      <c r="C346">
        <v>3</v>
      </c>
      <c r="D346" t="s">
        <v>1</v>
      </c>
      <c r="E346" t="s">
        <v>2</v>
      </c>
      <c r="F346" t="s">
        <v>3</v>
      </c>
      <c r="G346" t="s">
        <v>3</v>
      </c>
      <c r="H346" t="s">
        <v>15889</v>
      </c>
      <c r="I346">
        <v>12900</v>
      </c>
      <c r="J346" t="s">
        <v>4</v>
      </c>
      <c r="K346" t="s">
        <v>4</v>
      </c>
      <c r="L346">
        <v>50</v>
      </c>
      <c r="M346">
        <v>2</v>
      </c>
      <c r="N346" t="s">
        <v>12</v>
      </c>
      <c r="O346" t="s">
        <v>4</v>
      </c>
      <c r="P346" t="s">
        <v>12</v>
      </c>
      <c r="Q346" t="s">
        <v>4</v>
      </c>
      <c r="R346" t="s">
        <v>4</v>
      </c>
      <c r="S346" t="s">
        <v>4</v>
      </c>
      <c r="T346" t="s">
        <v>4</v>
      </c>
      <c r="U346" t="s">
        <v>4</v>
      </c>
      <c r="V346" t="s">
        <v>4</v>
      </c>
      <c r="W346" t="s">
        <v>4</v>
      </c>
      <c r="X346" t="s">
        <v>4</v>
      </c>
      <c r="Y346" t="s">
        <v>12</v>
      </c>
      <c r="Z346" t="s">
        <v>4</v>
      </c>
      <c r="AA346" t="s">
        <v>12</v>
      </c>
      <c r="AB346" t="s">
        <v>49</v>
      </c>
      <c r="AC346" t="s">
        <v>11932</v>
      </c>
      <c r="AD346" t="s">
        <v>10387</v>
      </c>
      <c r="AE346" t="s">
        <v>63</v>
      </c>
      <c r="AF346" t="s">
        <v>4</v>
      </c>
      <c r="AG346" t="s">
        <v>4</v>
      </c>
      <c r="AH346" t="s">
        <v>11933</v>
      </c>
      <c r="AI346" t="s">
        <v>11927</v>
      </c>
      <c r="AJ346" t="s">
        <v>4</v>
      </c>
      <c r="AK346">
        <v>9371206440</v>
      </c>
      <c r="AL346" t="s">
        <v>11934</v>
      </c>
      <c r="AM346" t="s">
        <v>11935</v>
      </c>
      <c r="AN346" t="s">
        <v>12</v>
      </c>
      <c r="AO346" t="s">
        <v>11516</v>
      </c>
      <c r="AP346" t="s">
        <v>4</v>
      </c>
      <c r="AQ346" t="s">
        <v>10</v>
      </c>
      <c r="AR346" t="s">
        <v>12</v>
      </c>
      <c r="AS346" t="s">
        <v>12</v>
      </c>
      <c r="AT346" t="s">
        <v>4</v>
      </c>
      <c r="AU346" t="s">
        <v>4</v>
      </c>
      <c r="AV346" t="s">
        <v>4</v>
      </c>
      <c r="AW346" t="s">
        <v>11</v>
      </c>
      <c r="AX346">
        <v>3800</v>
      </c>
      <c r="AY346">
        <v>9100</v>
      </c>
      <c r="AZ346" t="s">
        <v>12</v>
      </c>
      <c r="BA346" t="s">
        <v>12</v>
      </c>
      <c r="BB346" t="s">
        <v>4</v>
      </c>
      <c r="BC346" t="s">
        <v>1219</v>
      </c>
      <c r="BD346" t="s">
        <v>10372</v>
      </c>
      <c r="BE346" t="s">
        <v>4</v>
      </c>
      <c r="BF346" t="s">
        <v>12</v>
      </c>
      <c r="BG346" t="s">
        <v>4</v>
      </c>
      <c r="BH346" t="s">
        <v>12</v>
      </c>
      <c r="BI346" t="s">
        <v>12</v>
      </c>
      <c r="BJ346" t="s">
        <v>11927</v>
      </c>
      <c r="BK346" t="s">
        <v>4</v>
      </c>
      <c r="BL346">
        <v>1</v>
      </c>
      <c r="BM346" t="s">
        <v>12</v>
      </c>
      <c r="BN346">
        <v>12900</v>
      </c>
      <c r="BO346" t="s">
        <v>12</v>
      </c>
      <c r="BP346" t="s">
        <v>12</v>
      </c>
      <c r="BQ346" t="s">
        <v>12</v>
      </c>
      <c r="BR346" t="s">
        <v>4</v>
      </c>
      <c r="BS346" t="s">
        <v>4</v>
      </c>
      <c r="BT346" t="s">
        <v>4</v>
      </c>
      <c r="BU346" t="s">
        <v>12</v>
      </c>
      <c r="BV346" t="s">
        <v>4</v>
      </c>
      <c r="BW346" t="s">
        <v>3</v>
      </c>
      <c r="BX346" t="s">
        <v>4</v>
      </c>
      <c r="BY346" t="s">
        <v>12</v>
      </c>
      <c r="BZ346" t="s">
        <v>12</v>
      </c>
      <c r="CA346" t="s">
        <v>12</v>
      </c>
      <c r="CB346" t="s">
        <v>12</v>
      </c>
      <c r="CC346" t="s">
        <v>12</v>
      </c>
      <c r="CD346" t="str" cm="1">
        <f t="array" aca="1" ref="CD346" ca="1">eConcatenar(A346:CB346,"|")</f>
        <v>C5ez19y0mV5HPbmG|CAR2020-4479|3|IMPERIAL DE LUJO|TABASCO|CARDENAS|CARDENAS|2020-11-06|12900|X|X|50|2|x|X|x|X|X|X|X|X|X|X|X|x|X|x|SANCHEZ|MENAS|NICOLAS|CASADO|X|X|CALLE NUMERO 3 ZONA DE AMPLIACION|C-28 GREGORIO MENDEZ|X|9371206440|MIGUEL SANCHEZ CHABLE|BENEFICIARIO 2: NICOLAS SANCHEZ CHABLE|x|RUTA 7 L |X|LUNES|x|x|X|X|X|DOMICILIO|3800|9100|x|x|X|2021-9-6|2021-10-04|X|x|X|x|x|C-28 GREGORIO MENDEZ|X|1|x|12900|x|x|x|X|X|X|x|X|CARDENAS|X|x|x|x|x</v>
      </c>
    </row>
    <row r="347" spans="1:82" x14ac:dyDescent="0.25">
      <c r="A347" t="s">
        <v>11936</v>
      </c>
      <c r="B347" t="s">
        <v>11937</v>
      </c>
      <c r="C347">
        <v>3</v>
      </c>
      <c r="D347" t="s">
        <v>1</v>
      </c>
      <c r="E347" t="s">
        <v>2</v>
      </c>
      <c r="F347" t="s">
        <v>3</v>
      </c>
      <c r="G347" t="s">
        <v>3</v>
      </c>
      <c r="H347" t="s">
        <v>15889</v>
      </c>
      <c r="I347">
        <v>12900</v>
      </c>
      <c r="J347" t="s">
        <v>4</v>
      </c>
      <c r="K347" t="s">
        <v>4</v>
      </c>
      <c r="L347">
        <v>50</v>
      </c>
      <c r="M347">
        <v>2</v>
      </c>
      <c r="N347" t="s">
        <v>12</v>
      </c>
      <c r="O347" t="s">
        <v>4</v>
      </c>
      <c r="P347" t="s">
        <v>12</v>
      </c>
      <c r="Q347" t="s">
        <v>4</v>
      </c>
      <c r="R347" t="s">
        <v>4</v>
      </c>
      <c r="S347" t="s">
        <v>4</v>
      </c>
      <c r="T347" t="s">
        <v>4</v>
      </c>
      <c r="U347" t="s">
        <v>4</v>
      </c>
      <c r="V347" t="s">
        <v>4</v>
      </c>
      <c r="W347" t="s">
        <v>4</v>
      </c>
      <c r="X347" t="s">
        <v>4</v>
      </c>
      <c r="Y347" t="s">
        <v>12</v>
      </c>
      <c r="Z347" t="s">
        <v>4</v>
      </c>
      <c r="AA347" t="s">
        <v>12</v>
      </c>
      <c r="AB347" t="s">
        <v>501</v>
      </c>
      <c r="AC347" t="s">
        <v>174</v>
      </c>
      <c r="AD347" t="s">
        <v>603</v>
      </c>
      <c r="AE347" t="s">
        <v>30</v>
      </c>
      <c r="AF347" t="s">
        <v>4</v>
      </c>
      <c r="AG347" t="s">
        <v>4</v>
      </c>
      <c r="AH347" t="s">
        <v>11938</v>
      </c>
      <c r="AI347" t="s">
        <v>11927</v>
      </c>
      <c r="AJ347" t="s">
        <v>4</v>
      </c>
      <c r="AK347">
        <v>9371206440</v>
      </c>
      <c r="AL347" t="s">
        <v>11939</v>
      </c>
      <c r="AM347" t="s">
        <v>11940</v>
      </c>
      <c r="AN347" t="s">
        <v>12</v>
      </c>
      <c r="AO347" t="s">
        <v>11516</v>
      </c>
      <c r="AP347" t="s">
        <v>4</v>
      </c>
      <c r="AQ347" t="s">
        <v>10</v>
      </c>
      <c r="AR347" t="s">
        <v>12</v>
      </c>
      <c r="AS347" t="s">
        <v>12</v>
      </c>
      <c r="AT347" t="s">
        <v>4</v>
      </c>
      <c r="AU347" t="s">
        <v>4</v>
      </c>
      <c r="AV347" t="s">
        <v>4</v>
      </c>
      <c r="AW347" t="s">
        <v>11</v>
      </c>
      <c r="AX347">
        <v>4200</v>
      </c>
      <c r="AY347">
        <v>8700</v>
      </c>
      <c r="AZ347" t="s">
        <v>12</v>
      </c>
      <c r="BA347" t="s">
        <v>12</v>
      </c>
      <c r="BB347" t="s">
        <v>4</v>
      </c>
      <c r="BC347" t="s">
        <v>1219</v>
      </c>
      <c r="BD347" t="s">
        <v>10372</v>
      </c>
      <c r="BE347" t="s">
        <v>4</v>
      </c>
      <c r="BF347" t="s">
        <v>12</v>
      </c>
      <c r="BG347" t="s">
        <v>4</v>
      </c>
      <c r="BH347" t="s">
        <v>12</v>
      </c>
      <c r="BI347" t="s">
        <v>12</v>
      </c>
      <c r="BJ347" t="s">
        <v>11927</v>
      </c>
      <c r="BK347" t="s">
        <v>4</v>
      </c>
      <c r="BL347">
        <v>1</v>
      </c>
      <c r="BM347" t="s">
        <v>12</v>
      </c>
      <c r="BN347">
        <v>12900</v>
      </c>
      <c r="BO347" t="s">
        <v>12</v>
      </c>
      <c r="BP347" t="s">
        <v>12</v>
      </c>
      <c r="BQ347" t="s">
        <v>12</v>
      </c>
      <c r="BR347" t="s">
        <v>4</v>
      </c>
      <c r="BS347" t="s">
        <v>4</v>
      </c>
      <c r="BT347" t="s">
        <v>4</v>
      </c>
      <c r="BU347" t="s">
        <v>12</v>
      </c>
      <c r="BV347" t="s">
        <v>4</v>
      </c>
      <c r="BW347" t="s">
        <v>3</v>
      </c>
      <c r="BX347" t="s">
        <v>4</v>
      </c>
      <c r="BY347" t="s">
        <v>12</v>
      </c>
      <c r="BZ347" t="s">
        <v>12</v>
      </c>
      <c r="CA347" t="s">
        <v>12</v>
      </c>
      <c r="CB347" t="s">
        <v>12</v>
      </c>
      <c r="CC347" t="s">
        <v>12</v>
      </c>
      <c r="CD347" t="str" cm="1">
        <f t="array" aca="1" ref="CD347" ca="1">eConcatenar(A347:CB347,"|")</f>
        <v>sAjx2Aex7bfAosQV|CAR2020-4480|3|IMPERIAL DE LUJO|TABASCO|CARDENAS|CARDENAS|2020-11-06|12900|X|X|50|2|x|X|x|X|X|X|X|X|X|X|X|x|X|x|CHABLE|ALEJANDRO|CANDELARIA|CASADA|X|X|CALLE NUMERO 3 CASA SIN NUMERO |C-28 GREGORIO MENDEZ|X|9371206440|NICOLAS SANCHEZ CHABLE|BENEFICIARIO 2: MIGUEL SANCHEZ CHABLE|x|RUTA 7 L |X|LUNES|x|x|X|X|X|DOMICILIO|4200|8700|x|x|X|2021-9-6|2021-10-04|X|x|X|x|x|C-28 GREGORIO MENDEZ|X|1|x|12900|x|x|x|X|X|X|x|X|CARDENAS|X|x|x|x|x</v>
      </c>
    </row>
    <row r="348" spans="1:82" x14ac:dyDescent="0.25">
      <c r="A348" t="s">
        <v>11941</v>
      </c>
      <c r="B348" t="s">
        <v>11942</v>
      </c>
      <c r="C348">
        <v>3</v>
      </c>
      <c r="D348" t="s">
        <v>463</v>
      </c>
      <c r="E348" t="s">
        <v>2</v>
      </c>
      <c r="F348" t="s">
        <v>3</v>
      </c>
      <c r="G348" t="s">
        <v>330</v>
      </c>
      <c r="H348" t="s">
        <v>16004</v>
      </c>
      <c r="I348" s="16">
        <v>11500</v>
      </c>
      <c r="J348" t="s">
        <v>4</v>
      </c>
      <c r="K348" s="3" t="s">
        <v>4</v>
      </c>
      <c r="L348">
        <v>100</v>
      </c>
      <c r="M348">
        <v>0</v>
      </c>
      <c r="N348" t="s">
        <v>12</v>
      </c>
      <c r="O348" t="s">
        <v>4</v>
      </c>
      <c r="P348" t="s">
        <v>12</v>
      </c>
      <c r="Q348" t="s">
        <v>4</v>
      </c>
      <c r="R348" t="s">
        <v>4</v>
      </c>
      <c r="S348" t="s">
        <v>4</v>
      </c>
      <c r="T348" t="s">
        <v>4</v>
      </c>
      <c r="U348" t="s">
        <v>4</v>
      </c>
      <c r="V348" t="s">
        <v>4</v>
      </c>
      <c r="W348" t="s">
        <v>4</v>
      </c>
      <c r="X348" t="s">
        <v>4</v>
      </c>
      <c r="Y348" t="s">
        <v>12</v>
      </c>
      <c r="Z348" t="s">
        <v>4</v>
      </c>
      <c r="AA348" t="s">
        <v>12</v>
      </c>
      <c r="AB348" t="s">
        <v>11925</v>
      </c>
      <c r="AC348" t="s">
        <v>38</v>
      </c>
      <c r="AD348" t="s">
        <v>11943</v>
      </c>
      <c r="AE348" t="s">
        <v>30</v>
      </c>
      <c r="AF348" t="s">
        <v>4</v>
      </c>
      <c r="AG348" t="s">
        <v>4</v>
      </c>
      <c r="AH348" t="s">
        <v>11944</v>
      </c>
      <c r="AI348" t="s">
        <v>11945</v>
      </c>
      <c r="AJ348" t="s">
        <v>4</v>
      </c>
      <c r="AK348">
        <v>9371181403</v>
      </c>
      <c r="AL348" t="s">
        <v>11946</v>
      </c>
      <c r="AM348" t="s">
        <v>11947</v>
      </c>
      <c r="AN348" t="s">
        <v>12</v>
      </c>
      <c r="AO348" t="s">
        <v>11516</v>
      </c>
      <c r="AP348" t="s">
        <v>4</v>
      </c>
      <c r="AQ348" t="s">
        <v>10</v>
      </c>
      <c r="AR348" t="s">
        <v>12</v>
      </c>
      <c r="AS348" t="s">
        <v>12</v>
      </c>
      <c r="AT348" t="s">
        <v>4</v>
      </c>
      <c r="AU348" t="s">
        <v>4</v>
      </c>
      <c r="AV348" t="s">
        <v>4</v>
      </c>
      <c r="AW348" t="s">
        <v>11</v>
      </c>
      <c r="AX348">
        <v>10920</v>
      </c>
      <c r="AY348">
        <v>580</v>
      </c>
      <c r="AZ348" t="s">
        <v>12</v>
      </c>
      <c r="BA348" t="s">
        <v>12</v>
      </c>
      <c r="BB348" t="s">
        <v>4</v>
      </c>
      <c r="BC348" t="s">
        <v>1219</v>
      </c>
      <c r="BD348" t="s">
        <v>1225</v>
      </c>
      <c r="BE348" t="s">
        <v>4</v>
      </c>
      <c r="BF348" t="s">
        <v>12</v>
      </c>
      <c r="BG348" t="s">
        <v>4</v>
      </c>
      <c r="BH348" t="s">
        <v>12</v>
      </c>
      <c r="BI348" t="s">
        <v>12</v>
      </c>
      <c r="BJ348" t="s">
        <v>11945</v>
      </c>
      <c r="BK348" t="s">
        <v>4</v>
      </c>
      <c r="BL348">
        <v>1</v>
      </c>
      <c r="BM348" t="s">
        <v>12</v>
      </c>
      <c r="BN348">
        <v>11500</v>
      </c>
      <c r="BO348" t="s">
        <v>12</v>
      </c>
      <c r="BP348" t="s">
        <v>12</v>
      </c>
      <c r="BQ348" t="s">
        <v>12</v>
      </c>
      <c r="BR348" t="s">
        <v>4</v>
      </c>
      <c r="BS348" t="s">
        <v>4</v>
      </c>
      <c r="BT348" t="s">
        <v>4</v>
      </c>
      <c r="BU348" t="s">
        <v>12</v>
      </c>
      <c r="BV348" t="s">
        <v>4</v>
      </c>
      <c r="BW348" t="s">
        <v>3</v>
      </c>
      <c r="BX348" t="s">
        <v>4</v>
      </c>
      <c r="BY348" t="s">
        <v>12</v>
      </c>
      <c r="BZ348" t="s">
        <v>12</v>
      </c>
      <c r="CA348" t="s">
        <v>12</v>
      </c>
      <c r="CB348" t="s">
        <v>12</v>
      </c>
      <c r="CC348" t="s">
        <v>12</v>
      </c>
      <c r="CD348" t="str" cm="1">
        <f t="array" aca="1" ref="CD348" ca="1">eConcatenar(A348:CB348,"|")</f>
        <v>YKoQFI37CtCRuxfz|CAR2017-4463|3|ECONOLINE |TABASCO|CARDENAS|CARDENAS |2017-12-28|11500|X|X|100|0|x|X|x|X|X|X|X|X|X|X|X|x|X|x|MENA|HERNANDEZ|EDITH|CASADA|X|X|CALLE 8|C-28|X|9371181403|MOISES PALMA MENA|BENEFICIARIO 2: LORENZO PALMA CORDOVA|x|RUTA 7 L |X|LUNES|x|x|X|X|X|DOMICILIO|10920|580|x|x|X|2021-9-6|2021-9-13|X|x|X|x|x|C-28|X|1|x|11500|x|x|x|X|X|X|x|X|CARDENAS|X|x|x|x|x</v>
      </c>
    </row>
    <row r="349" spans="1:82" x14ac:dyDescent="0.25">
      <c r="A349" t="s">
        <v>11948</v>
      </c>
      <c r="B349" t="s">
        <v>11949</v>
      </c>
      <c r="C349">
        <v>3</v>
      </c>
      <c r="D349" t="s">
        <v>69</v>
      </c>
      <c r="E349" t="s">
        <v>2</v>
      </c>
      <c r="F349" t="s">
        <v>3</v>
      </c>
      <c r="G349" t="s">
        <v>330</v>
      </c>
      <c r="H349" t="s">
        <v>5513</v>
      </c>
      <c r="I349" s="16">
        <v>14800</v>
      </c>
      <c r="J349" t="s">
        <v>4</v>
      </c>
      <c r="K349" s="3" t="s">
        <v>4</v>
      </c>
      <c r="L349">
        <v>100</v>
      </c>
      <c r="M349">
        <v>0</v>
      </c>
      <c r="N349" t="s">
        <v>12</v>
      </c>
      <c r="O349" t="s">
        <v>4</v>
      </c>
      <c r="P349" t="s">
        <v>12</v>
      </c>
      <c r="Q349" t="s">
        <v>4</v>
      </c>
      <c r="R349" t="s">
        <v>4</v>
      </c>
      <c r="S349" t="s">
        <v>4</v>
      </c>
      <c r="T349" t="s">
        <v>4</v>
      </c>
      <c r="U349" t="s">
        <v>4</v>
      </c>
      <c r="V349" t="s">
        <v>4</v>
      </c>
      <c r="W349" t="s">
        <v>4</v>
      </c>
      <c r="X349" t="s">
        <v>4</v>
      </c>
      <c r="Y349" t="s">
        <v>12</v>
      </c>
      <c r="Z349" t="s">
        <v>4</v>
      </c>
      <c r="AA349" t="s">
        <v>12</v>
      </c>
      <c r="AB349" t="s">
        <v>781</v>
      </c>
      <c r="AC349" t="s">
        <v>15</v>
      </c>
      <c r="AD349" t="s">
        <v>302</v>
      </c>
      <c r="AE349" t="s">
        <v>63</v>
      </c>
      <c r="AF349" t="s">
        <v>4</v>
      </c>
      <c r="AG349" t="s">
        <v>4</v>
      </c>
      <c r="AH349" t="s">
        <v>11950</v>
      </c>
      <c r="AI349" t="s">
        <v>2234</v>
      </c>
      <c r="AJ349" t="s">
        <v>4</v>
      </c>
      <c r="AK349">
        <v>9371420396</v>
      </c>
      <c r="AL349" t="s">
        <v>11951</v>
      </c>
      <c r="AM349" t="s">
        <v>11952</v>
      </c>
      <c r="AN349" t="s">
        <v>12</v>
      </c>
      <c r="AO349" t="s">
        <v>11516</v>
      </c>
      <c r="AP349" t="s">
        <v>4</v>
      </c>
      <c r="AQ349" t="s">
        <v>10092</v>
      </c>
      <c r="AR349" t="s">
        <v>12</v>
      </c>
      <c r="AS349" t="s">
        <v>12</v>
      </c>
      <c r="AT349" t="s">
        <v>4</v>
      </c>
      <c r="AU349" t="s">
        <v>4</v>
      </c>
      <c r="AV349" t="s">
        <v>4</v>
      </c>
      <c r="AW349" t="s">
        <v>11</v>
      </c>
      <c r="AX349">
        <v>900</v>
      </c>
      <c r="AY349">
        <v>13900</v>
      </c>
      <c r="AZ349" t="s">
        <v>12</v>
      </c>
      <c r="BA349" t="s">
        <v>12</v>
      </c>
      <c r="BB349" t="s">
        <v>4</v>
      </c>
      <c r="BC349" t="s">
        <v>1219</v>
      </c>
      <c r="BD349" t="s">
        <v>1225</v>
      </c>
      <c r="BE349" t="s">
        <v>4</v>
      </c>
      <c r="BF349" t="s">
        <v>12</v>
      </c>
      <c r="BG349" t="s">
        <v>4</v>
      </c>
      <c r="BH349" t="s">
        <v>12</v>
      </c>
      <c r="BI349" t="s">
        <v>12</v>
      </c>
      <c r="BJ349" t="s">
        <v>2234</v>
      </c>
      <c r="BK349" t="s">
        <v>4</v>
      </c>
      <c r="BL349">
        <v>0</v>
      </c>
      <c r="BM349" t="s">
        <v>12</v>
      </c>
      <c r="BN349">
        <v>14800</v>
      </c>
      <c r="BO349" t="s">
        <v>12</v>
      </c>
      <c r="BP349" t="s">
        <v>12</v>
      </c>
      <c r="BQ349" t="s">
        <v>12</v>
      </c>
      <c r="BR349" t="s">
        <v>4</v>
      </c>
      <c r="BS349" t="s">
        <v>4</v>
      </c>
      <c r="BT349" t="s">
        <v>4</v>
      </c>
      <c r="BU349" t="s">
        <v>12</v>
      </c>
      <c r="BV349" t="s">
        <v>4</v>
      </c>
      <c r="BW349" t="s">
        <v>3</v>
      </c>
      <c r="BX349" t="s">
        <v>4</v>
      </c>
      <c r="BY349" t="s">
        <v>12</v>
      </c>
      <c r="BZ349" t="s">
        <v>12</v>
      </c>
      <c r="CA349" t="s">
        <v>12</v>
      </c>
      <c r="CB349" t="s">
        <v>12</v>
      </c>
      <c r="CC349" t="s">
        <v>12</v>
      </c>
      <c r="CD349" t="str" cm="1">
        <f t="array" aca="1" ref="CD349" ca="1">eConcatenar(A349:CB349,"|")</f>
        <v>u8iq5Jgc02xt7x0x|CAR2021-3647|3|MEMORIAL|TABASCO|CARDENAS|CARDENAS |2021-7-17|14800|X|X|100|0|x|X|x|X|X|X|X|X|X|X|X|x|X|x|FUENTES |JIMENEZ|JOSE DEL CARMEN|CASADO|X|X|CARRETERA AL POBLADO C-29 Y C- 17|ZAPOTAL SEGUNDA SECCION |X|9371420396|MARIA NERIS MAGAÑA SANCHEZ|BENEFICIARIO 2: JOSE JUAN JIMENEZ MAGAÑA |x|RUTA 7 L |X|LUNES |x|x|X|X|X|DOMICILIO|900|13900|x|x|X|2021-9-6|2021-9-13|X|x|X|x|x|ZAPOTAL SEGUNDA SECCION |X|0|x|14800|x|x|x|X|X|X|x|X|CARDENAS|X|x|x|x|x</v>
      </c>
    </row>
    <row r="350" spans="1:82" x14ac:dyDescent="0.25">
      <c r="A350" t="s">
        <v>11953</v>
      </c>
      <c r="B350" t="s">
        <v>11954</v>
      </c>
      <c r="C350">
        <v>3</v>
      </c>
      <c r="D350" t="s">
        <v>69</v>
      </c>
      <c r="E350" t="s">
        <v>2</v>
      </c>
      <c r="F350" t="s">
        <v>3</v>
      </c>
      <c r="G350" t="s">
        <v>330</v>
      </c>
      <c r="H350" t="s">
        <v>4846</v>
      </c>
      <c r="I350" s="16">
        <v>14800</v>
      </c>
      <c r="J350" t="s">
        <v>4</v>
      </c>
      <c r="K350" s="3" t="s">
        <v>4</v>
      </c>
      <c r="L350">
        <v>100</v>
      </c>
      <c r="M350">
        <v>0</v>
      </c>
      <c r="N350" t="s">
        <v>12</v>
      </c>
      <c r="O350" t="s">
        <v>4</v>
      </c>
      <c r="P350" t="s">
        <v>12</v>
      </c>
      <c r="Q350" t="s">
        <v>4</v>
      </c>
      <c r="R350" t="s">
        <v>4</v>
      </c>
      <c r="S350" t="s">
        <v>4</v>
      </c>
      <c r="T350" t="s">
        <v>4</v>
      </c>
      <c r="U350" t="s">
        <v>4</v>
      </c>
      <c r="V350" t="s">
        <v>4</v>
      </c>
      <c r="W350" t="s">
        <v>4</v>
      </c>
      <c r="X350" t="s">
        <v>4</v>
      </c>
      <c r="Y350" t="s">
        <v>12</v>
      </c>
      <c r="Z350" t="s">
        <v>4</v>
      </c>
      <c r="AA350" t="s">
        <v>12</v>
      </c>
      <c r="AB350" t="s">
        <v>10804</v>
      </c>
      <c r="AC350" t="s">
        <v>87</v>
      </c>
      <c r="AD350" t="s">
        <v>11955</v>
      </c>
      <c r="AE350" t="s">
        <v>63</v>
      </c>
      <c r="AF350" t="s">
        <v>4</v>
      </c>
      <c r="AG350" t="s">
        <v>4</v>
      </c>
      <c r="AH350" t="s">
        <v>11956</v>
      </c>
      <c r="AI350" t="s">
        <v>2234</v>
      </c>
      <c r="AJ350" t="s">
        <v>4</v>
      </c>
      <c r="AK350">
        <v>9371054733</v>
      </c>
      <c r="AL350" t="s">
        <v>11957</v>
      </c>
      <c r="AM350" t="s">
        <v>11958</v>
      </c>
      <c r="AN350" t="s">
        <v>12</v>
      </c>
      <c r="AO350" t="s">
        <v>11516</v>
      </c>
      <c r="AP350" t="s">
        <v>4</v>
      </c>
      <c r="AQ350" t="s">
        <v>10</v>
      </c>
      <c r="AR350" t="s">
        <v>12</v>
      </c>
      <c r="AS350" t="s">
        <v>12</v>
      </c>
      <c r="AT350" t="s">
        <v>4</v>
      </c>
      <c r="AU350" t="s">
        <v>4</v>
      </c>
      <c r="AV350" t="s">
        <v>4</v>
      </c>
      <c r="AW350" t="s">
        <v>11</v>
      </c>
      <c r="AX350">
        <v>800</v>
      </c>
      <c r="AY350">
        <v>14000</v>
      </c>
      <c r="AZ350" t="s">
        <v>12</v>
      </c>
      <c r="BA350" t="s">
        <v>12</v>
      </c>
      <c r="BB350" t="s">
        <v>4</v>
      </c>
      <c r="BC350" t="s">
        <v>1219</v>
      </c>
      <c r="BD350" t="s">
        <v>1225</v>
      </c>
      <c r="BE350" t="s">
        <v>4</v>
      </c>
      <c r="BF350" t="s">
        <v>12</v>
      </c>
      <c r="BG350" t="s">
        <v>4</v>
      </c>
      <c r="BH350" t="s">
        <v>12</v>
      </c>
      <c r="BI350" t="s">
        <v>12</v>
      </c>
      <c r="BJ350" t="s">
        <v>2234</v>
      </c>
      <c r="BK350" t="s">
        <v>4</v>
      </c>
      <c r="BL350">
        <v>0</v>
      </c>
      <c r="BM350" t="s">
        <v>12</v>
      </c>
      <c r="BN350">
        <v>14800</v>
      </c>
      <c r="BO350" t="s">
        <v>12</v>
      </c>
      <c r="BP350" t="s">
        <v>12</v>
      </c>
      <c r="BQ350" t="s">
        <v>12</v>
      </c>
      <c r="BR350" t="s">
        <v>4</v>
      </c>
      <c r="BS350" t="s">
        <v>4</v>
      </c>
      <c r="BT350" t="s">
        <v>4</v>
      </c>
      <c r="BU350" t="s">
        <v>12</v>
      </c>
      <c r="BV350" t="s">
        <v>4</v>
      </c>
      <c r="BW350" t="s">
        <v>3</v>
      </c>
      <c r="BX350" t="s">
        <v>4</v>
      </c>
      <c r="BY350" t="s">
        <v>12</v>
      </c>
      <c r="BZ350" t="s">
        <v>12</v>
      </c>
      <c r="CA350" t="s">
        <v>12</v>
      </c>
      <c r="CB350" t="s">
        <v>12</v>
      </c>
      <c r="CC350" t="s">
        <v>12</v>
      </c>
      <c r="CD350" t="str" cm="1">
        <f t="array" aca="1" ref="CD350" ca="1">eConcatenar(A350:CB350,"|")</f>
        <v>ZGlviiyiQRHFklTv|CAR2021-3460|3|MEMORIAL|TABASCO|CARDENAS|CARDENAS |2021-7-13|14800|X|X|100|0|x|X|x|X|X|X|X|X|X|X|X|x|X|x|LARA|LOPEZ|RAUL|CASADO|X|X|CARRETERA W-55 KILOMETRO 5|ZAPOTAL SEGUNDA SECCION |X|9371054733|LUZ DE LA GLORIA RAMIREZ CORDOVA|BENEFICIARIO 2: RAMON LARA RAMIREZ|x|RUTA 7 L |X|LUNES|x|x|X|X|X|DOMICILIO|800|14000|x|x|X|2021-9-6|2021-9-13|X|x|X|x|x|ZAPOTAL SEGUNDA SECCION |X|0|x|14800|x|x|x|X|X|X|x|X|CARDENAS|X|x|x|x|x</v>
      </c>
    </row>
    <row r="351" spans="1:82" x14ac:dyDescent="0.25">
      <c r="A351" t="s">
        <v>11959</v>
      </c>
      <c r="B351" t="s">
        <v>11960</v>
      </c>
      <c r="C351">
        <v>3</v>
      </c>
      <c r="D351" t="s">
        <v>69</v>
      </c>
      <c r="E351" t="s">
        <v>2</v>
      </c>
      <c r="F351" t="s">
        <v>3</v>
      </c>
      <c r="G351" t="s">
        <v>330</v>
      </c>
      <c r="H351" t="s">
        <v>4846</v>
      </c>
      <c r="I351" s="16">
        <v>14800</v>
      </c>
      <c r="J351" t="s">
        <v>4</v>
      </c>
      <c r="K351" s="3" t="s">
        <v>4</v>
      </c>
      <c r="L351">
        <v>100</v>
      </c>
      <c r="M351">
        <v>0</v>
      </c>
      <c r="N351" t="s">
        <v>12</v>
      </c>
      <c r="O351" t="s">
        <v>4</v>
      </c>
      <c r="P351" t="s">
        <v>12</v>
      </c>
      <c r="Q351" t="s">
        <v>4</v>
      </c>
      <c r="R351" t="s">
        <v>4</v>
      </c>
      <c r="S351" t="s">
        <v>4</v>
      </c>
      <c r="T351" t="s">
        <v>4</v>
      </c>
      <c r="U351" t="s">
        <v>4</v>
      </c>
      <c r="V351" t="s">
        <v>4</v>
      </c>
      <c r="W351" t="s">
        <v>4</v>
      </c>
      <c r="X351" t="s">
        <v>4</v>
      </c>
      <c r="Y351" t="s">
        <v>12</v>
      </c>
      <c r="Z351" t="s">
        <v>4</v>
      </c>
      <c r="AA351" t="s">
        <v>12</v>
      </c>
      <c r="AB351" t="s">
        <v>153</v>
      </c>
      <c r="AC351" t="s">
        <v>29</v>
      </c>
      <c r="AD351" t="s">
        <v>11961</v>
      </c>
      <c r="AE351" t="s">
        <v>146</v>
      </c>
      <c r="AF351" t="s">
        <v>4</v>
      </c>
      <c r="AG351" t="s">
        <v>4</v>
      </c>
      <c r="AH351" t="s">
        <v>4937</v>
      </c>
      <c r="AI351" t="s">
        <v>2234</v>
      </c>
      <c r="AJ351" t="s">
        <v>4</v>
      </c>
      <c r="AK351">
        <v>3629847480</v>
      </c>
      <c r="AL351" t="s">
        <v>11962</v>
      </c>
      <c r="AM351" t="s">
        <v>11963</v>
      </c>
      <c r="AN351" t="s">
        <v>12</v>
      </c>
      <c r="AO351" t="s">
        <v>11516</v>
      </c>
      <c r="AP351" t="s">
        <v>4</v>
      </c>
      <c r="AQ351" t="s">
        <v>10</v>
      </c>
      <c r="AR351" t="s">
        <v>12</v>
      </c>
      <c r="AS351" t="s">
        <v>12</v>
      </c>
      <c r="AT351" t="s">
        <v>4</v>
      </c>
      <c r="AU351" t="s">
        <v>4</v>
      </c>
      <c r="AV351" t="s">
        <v>4</v>
      </c>
      <c r="AW351" t="s">
        <v>11</v>
      </c>
      <c r="AX351">
        <v>500</v>
      </c>
      <c r="AY351">
        <v>14300</v>
      </c>
      <c r="AZ351" t="s">
        <v>12</v>
      </c>
      <c r="BA351" t="s">
        <v>12</v>
      </c>
      <c r="BB351" t="s">
        <v>4</v>
      </c>
      <c r="BC351" t="s">
        <v>1219</v>
      </c>
      <c r="BD351" t="s">
        <v>1225</v>
      </c>
      <c r="BE351" t="s">
        <v>4</v>
      </c>
      <c r="BF351" t="s">
        <v>12</v>
      </c>
      <c r="BG351" t="s">
        <v>4</v>
      </c>
      <c r="BH351" t="s">
        <v>12</v>
      </c>
      <c r="BI351" t="s">
        <v>12</v>
      </c>
      <c r="BJ351" t="s">
        <v>2234</v>
      </c>
      <c r="BK351" t="s">
        <v>4</v>
      </c>
      <c r="BL351">
        <v>1</v>
      </c>
      <c r="BM351" t="s">
        <v>12</v>
      </c>
      <c r="BN351">
        <v>14800</v>
      </c>
      <c r="BO351" t="s">
        <v>12</v>
      </c>
      <c r="BP351" t="s">
        <v>12</v>
      </c>
      <c r="BQ351" t="s">
        <v>12</v>
      </c>
      <c r="BR351" t="s">
        <v>4</v>
      </c>
      <c r="BS351" t="s">
        <v>4</v>
      </c>
      <c r="BT351" t="s">
        <v>4</v>
      </c>
      <c r="BU351" t="s">
        <v>12</v>
      </c>
      <c r="BV351" t="s">
        <v>4</v>
      </c>
      <c r="BW351" t="s">
        <v>3</v>
      </c>
      <c r="BX351" t="s">
        <v>4</v>
      </c>
      <c r="BY351" t="s">
        <v>12</v>
      </c>
      <c r="BZ351" t="s">
        <v>12</v>
      </c>
      <c r="CA351" t="s">
        <v>12</v>
      </c>
      <c r="CB351" t="s">
        <v>12</v>
      </c>
      <c r="CC351" t="s">
        <v>12</v>
      </c>
      <c r="CD351" t="str" cm="1">
        <f t="array" aca="1" ref="CD351" ca="1">eConcatenar(A351:CB351,"|")</f>
        <v>0eFbip1FWE4ASBhX|CAR2021-3454|3|MEMORIAL|TABASCO|CARDENAS|CARDENAS |2021-7-13|14800|X|X|100|0|x|X|x|X|X|X|X|X|X|X|X|x|X|x|RAMIREZ|CORDOVA|MARIA MAGDALENA|VIUDA|X|X|CARRETERA PRINCIPAL SIN NUMERO |ZAPOTAL SEGUNDA SECCION |X|3629847480|JUAN HUMBERTO MORALES RAMIREZ|BENEFICIARIO 2: MANUELA RUBIO RAMIREZ|x|RUTA 7 L |X|LUNES|x|x|X|X|X|DOMICILIO|500|14300|x|x|X|2021-9-6|2021-9-13|X|x|X|x|x|ZAPOTAL SEGUNDA SECCION |X|1|x|14800|x|x|x|X|X|X|x|X|CARDENAS|X|x|x|x|x</v>
      </c>
    </row>
    <row r="352" spans="1:82" x14ac:dyDescent="0.25">
      <c r="A352" t="s">
        <v>11964</v>
      </c>
      <c r="B352" t="s">
        <v>11965</v>
      </c>
      <c r="C352">
        <v>3</v>
      </c>
      <c r="D352" t="s">
        <v>69</v>
      </c>
      <c r="E352" t="s">
        <v>2</v>
      </c>
      <c r="F352" t="s">
        <v>3</v>
      </c>
      <c r="G352" t="s">
        <v>330</v>
      </c>
      <c r="H352" t="s">
        <v>5513</v>
      </c>
      <c r="I352" s="16">
        <v>14800</v>
      </c>
      <c r="J352" t="s">
        <v>4</v>
      </c>
      <c r="K352" s="3" t="s">
        <v>4</v>
      </c>
      <c r="L352">
        <v>100</v>
      </c>
      <c r="M352">
        <v>0</v>
      </c>
      <c r="N352" t="s">
        <v>12</v>
      </c>
      <c r="O352" t="s">
        <v>4</v>
      </c>
      <c r="P352" t="s">
        <v>12</v>
      </c>
      <c r="Q352" t="s">
        <v>4</v>
      </c>
      <c r="R352" t="s">
        <v>4</v>
      </c>
      <c r="S352" t="s">
        <v>4</v>
      </c>
      <c r="T352" t="s">
        <v>4</v>
      </c>
      <c r="U352" t="s">
        <v>4</v>
      </c>
      <c r="V352" t="s">
        <v>4</v>
      </c>
      <c r="W352" t="s">
        <v>4</v>
      </c>
      <c r="X352" t="s">
        <v>4</v>
      </c>
      <c r="Y352" t="s">
        <v>12</v>
      </c>
      <c r="Z352" t="s">
        <v>4</v>
      </c>
      <c r="AA352" t="s">
        <v>12</v>
      </c>
      <c r="AB352" t="s">
        <v>11966</v>
      </c>
      <c r="AC352" t="s">
        <v>11967</v>
      </c>
      <c r="AD352" t="s">
        <v>11968</v>
      </c>
      <c r="AE352" t="s">
        <v>24</v>
      </c>
      <c r="AF352" t="s">
        <v>4</v>
      </c>
      <c r="AG352" t="s">
        <v>4</v>
      </c>
      <c r="AH352" t="s">
        <v>4937</v>
      </c>
      <c r="AI352" t="s">
        <v>11969</v>
      </c>
      <c r="AJ352" t="s">
        <v>4</v>
      </c>
      <c r="AK352" t="s">
        <v>4</v>
      </c>
      <c r="AL352" t="s">
        <v>11970</v>
      </c>
      <c r="AM352" t="s">
        <v>11971</v>
      </c>
      <c r="AN352" t="s">
        <v>12</v>
      </c>
      <c r="AO352" t="s">
        <v>11516</v>
      </c>
      <c r="AP352" t="s">
        <v>4</v>
      </c>
      <c r="AQ352" t="s">
        <v>10</v>
      </c>
      <c r="AR352" t="s">
        <v>12</v>
      </c>
      <c r="AS352" t="s">
        <v>12</v>
      </c>
      <c r="AT352" t="s">
        <v>4</v>
      </c>
      <c r="AU352" t="s">
        <v>4</v>
      </c>
      <c r="AV352" t="s">
        <v>4</v>
      </c>
      <c r="AW352" t="s">
        <v>11</v>
      </c>
      <c r="AX352">
        <v>750</v>
      </c>
      <c r="AY352">
        <v>14050</v>
      </c>
      <c r="AZ352" t="s">
        <v>12</v>
      </c>
      <c r="BA352" t="s">
        <v>12</v>
      </c>
      <c r="BB352" t="s">
        <v>4</v>
      </c>
      <c r="BC352" t="s">
        <v>1219</v>
      </c>
      <c r="BD352" t="s">
        <v>1225</v>
      </c>
      <c r="BE352" t="s">
        <v>4</v>
      </c>
      <c r="BF352" t="s">
        <v>12</v>
      </c>
      <c r="BG352" t="s">
        <v>4</v>
      </c>
      <c r="BH352" t="s">
        <v>12</v>
      </c>
      <c r="BI352" t="s">
        <v>12</v>
      </c>
      <c r="BJ352" t="s">
        <v>11969</v>
      </c>
      <c r="BK352" t="s">
        <v>4</v>
      </c>
      <c r="BL352">
        <v>1</v>
      </c>
      <c r="BM352" t="s">
        <v>12</v>
      </c>
      <c r="BN352">
        <v>14800</v>
      </c>
      <c r="BO352" t="s">
        <v>12</v>
      </c>
      <c r="BP352" t="s">
        <v>12</v>
      </c>
      <c r="BQ352" t="s">
        <v>12</v>
      </c>
      <c r="BR352" t="s">
        <v>4</v>
      </c>
      <c r="BS352" t="s">
        <v>4</v>
      </c>
      <c r="BT352" t="s">
        <v>4</v>
      </c>
      <c r="BU352" t="s">
        <v>12</v>
      </c>
      <c r="BV352" t="s">
        <v>4</v>
      </c>
      <c r="BW352" t="s">
        <v>3</v>
      </c>
      <c r="BX352" t="s">
        <v>4</v>
      </c>
      <c r="BY352" t="s">
        <v>12</v>
      </c>
      <c r="BZ352" t="s">
        <v>12</v>
      </c>
      <c r="CA352" t="s">
        <v>12</v>
      </c>
      <c r="CB352" t="s">
        <v>12</v>
      </c>
      <c r="CC352" t="s">
        <v>12</v>
      </c>
      <c r="CD352" t="str" cm="1">
        <f t="array" aca="1" ref="CD352" ca="1">eConcatenar(A352:CB352,"|")</f>
        <v>YEw1UIbkhxwSMyoo|CAR2021-3622|3|MEMORIAL|TABASCO|CARDENAS|CARDENAS |2021-7-17|14800|X|X|100|0|x|X|x|X|X|X|X|X|X|X|X|x|X|x|RUEDA|ESPAÑA|CHARO|UNION LIBRE|X|X|CARRETERA PRINCIPAL SIN NUMERO |MIGUEL HIDALGO ZAPOTAL SEGUNDA SECCION|X|X|CARLOS DIEGO BRITO |BENEFICIARIO 2: CRISTELL BRITO RUEDA |x|RUTA 7 L |X|LUNES|x|x|X|X|X|DOMICILIO|750|14050|x|x|X|2021-9-6|2021-9-13|X|x|X|x|x|MIGUEL HIDALGO ZAPOTAL SEGUNDA SECCION|X|1|x|14800|x|x|x|X|X|X|x|X|CARDENAS|X|x|x|x|x</v>
      </c>
    </row>
    <row r="353" spans="1:82" x14ac:dyDescent="0.25">
      <c r="A353" t="s">
        <v>11972</v>
      </c>
      <c r="B353" t="s">
        <v>11973</v>
      </c>
      <c r="C353">
        <v>3</v>
      </c>
      <c r="D353" t="s">
        <v>69</v>
      </c>
      <c r="E353" t="s">
        <v>2</v>
      </c>
      <c r="F353" t="s">
        <v>3</v>
      </c>
      <c r="G353" t="s">
        <v>330</v>
      </c>
      <c r="H353" t="s">
        <v>5513</v>
      </c>
      <c r="I353" s="16">
        <v>14800</v>
      </c>
      <c r="J353" t="s">
        <v>4</v>
      </c>
      <c r="K353" s="3" t="s">
        <v>4</v>
      </c>
      <c r="L353">
        <v>100</v>
      </c>
      <c r="M353">
        <v>0</v>
      </c>
      <c r="N353" t="s">
        <v>12</v>
      </c>
      <c r="O353" t="s">
        <v>4</v>
      </c>
      <c r="P353" t="s">
        <v>12</v>
      </c>
      <c r="Q353" t="s">
        <v>4</v>
      </c>
      <c r="R353" t="s">
        <v>4</v>
      </c>
      <c r="S353" t="s">
        <v>4</v>
      </c>
      <c r="T353" t="s">
        <v>4</v>
      </c>
      <c r="U353" t="s">
        <v>4</v>
      </c>
      <c r="V353" t="s">
        <v>4</v>
      </c>
      <c r="W353" t="s">
        <v>4</v>
      </c>
      <c r="X353" t="s">
        <v>4</v>
      </c>
      <c r="Y353" t="s">
        <v>12</v>
      </c>
      <c r="Z353" t="s">
        <v>4</v>
      </c>
      <c r="AA353" t="s">
        <v>12</v>
      </c>
      <c r="AB353" t="s">
        <v>538</v>
      </c>
      <c r="AC353" t="s">
        <v>49</v>
      </c>
      <c r="AD353" t="s">
        <v>11974</v>
      </c>
      <c r="AE353" t="s">
        <v>30</v>
      </c>
      <c r="AF353" t="s">
        <v>4</v>
      </c>
      <c r="AG353" t="s">
        <v>4</v>
      </c>
      <c r="AH353" t="s">
        <v>4937</v>
      </c>
      <c r="AI353" t="s">
        <v>11969</v>
      </c>
      <c r="AJ353" t="s">
        <v>4</v>
      </c>
      <c r="AK353">
        <v>9371095608</v>
      </c>
      <c r="AL353" t="s">
        <v>11975</v>
      </c>
      <c r="AM353" t="s">
        <v>11976</v>
      </c>
      <c r="AN353" t="s">
        <v>12</v>
      </c>
      <c r="AO353" t="s">
        <v>11516</v>
      </c>
      <c r="AP353" t="s">
        <v>4</v>
      </c>
      <c r="AQ353" t="s">
        <v>10</v>
      </c>
      <c r="AR353" t="s">
        <v>12</v>
      </c>
      <c r="AS353" t="s">
        <v>12</v>
      </c>
      <c r="AT353" t="s">
        <v>4</v>
      </c>
      <c r="AU353" t="s">
        <v>4</v>
      </c>
      <c r="AV353" t="s">
        <v>4</v>
      </c>
      <c r="AW353" t="s">
        <v>11</v>
      </c>
      <c r="AX353">
        <v>1150</v>
      </c>
      <c r="AY353">
        <v>13650</v>
      </c>
      <c r="AZ353" t="s">
        <v>12</v>
      </c>
      <c r="BA353" t="s">
        <v>12</v>
      </c>
      <c r="BB353" t="s">
        <v>4</v>
      </c>
      <c r="BC353" t="s">
        <v>1219</v>
      </c>
      <c r="BD353" t="s">
        <v>1225</v>
      </c>
      <c r="BE353" t="s">
        <v>4</v>
      </c>
      <c r="BF353" t="s">
        <v>12</v>
      </c>
      <c r="BG353" t="s">
        <v>4</v>
      </c>
      <c r="BH353" t="s">
        <v>12</v>
      </c>
      <c r="BI353" t="s">
        <v>12</v>
      </c>
      <c r="BJ353" t="s">
        <v>11969</v>
      </c>
      <c r="BK353" t="s">
        <v>4</v>
      </c>
      <c r="BL353">
        <v>1</v>
      </c>
      <c r="BM353" t="s">
        <v>12</v>
      </c>
      <c r="BN353">
        <v>14800</v>
      </c>
      <c r="BO353" t="s">
        <v>12</v>
      </c>
      <c r="BP353" t="s">
        <v>12</v>
      </c>
      <c r="BQ353" t="s">
        <v>12</v>
      </c>
      <c r="BR353" t="s">
        <v>4</v>
      </c>
      <c r="BS353" t="s">
        <v>4</v>
      </c>
      <c r="BT353" t="s">
        <v>4</v>
      </c>
      <c r="BU353" t="s">
        <v>12</v>
      </c>
      <c r="BV353" t="s">
        <v>4</v>
      </c>
      <c r="BW353" t="s">
        <v>3</v>
      </c>
      <c r="BX353" t="s">
        <v>4</v>
      </c>
      <c r="BY353" t="s">
        <v>12</v>
      </c>
      <c r="BZ353" t="s">
        <v>12</v>
      </c>
      <c r="CA353" t="s">
        <v>12</v>
      </c>
      <c r="CB353" t="s">
        <v>12</v>
      </c>
      <c r="CC353" t="s">
        <v>12</v>
      </c>
      <c r="CD353" t="str" cm="1">
        <f t="array" aca="1" ref="CD353" ca="1">eConcatenar(A353:CB353,"|")</f>
        <v>yhUvXeC4krb49jyn|CAR 2021/3623|3|MEMORIAL|TABASCO|CARDENAS|CARDENAS |2021-7-17|14800|X|X|100|0|x|X|x|X|X|X|X|X|X|X|X|x|X|x|ALPUCHE|SANCHEZ|ROSA AURORA |CASADA|X|X|CARRETERA PRINCIPAL SIN NUMERO |MIGUEL HIDALGO ZAPOTAL SEGUNDA SECCION|X|9371095608|SALATIEL RUEDA DE LA CRUZ |BENEFICIARIO 2: PEDRO ALPUCHE GOMEZ|x|RUTA 7 L |X|LUNES|x|x|X|X|X|DOMICILIO|1150|13650|x|x|X|2021-9-6|2021-9-13|X|x|X|x|x|MIGUEL HIDALGO ZAPOTAL SEGUNDA SECCION|X|1|x|14800|x|x|x|X|X|X|x|X|CARDENAS|X|x|x|x|x</v>
      </c>
    </row>
    <row r="354" spans="1:82" x14ac:dyDescent="0.25">
      <c r="A354" t="s">
        <v>11977</v>
      </c>
      <c r="B354" t="s">
        <v>11978</v>
      </c>
      <c r="C354">
        <v>3</v>
      </c>
      <c r="D354" t="s">
        <v>69</v>
      </c>
      <c r="E354" t="s">
        <v>2</v>
      </c>
      <c r="F354" t="s">
        <v>3</v>
      </c>
      <c r="G354" t="s">
        <v>330</v>
      </c>
      <c r="H354" t="s">
        <v>16005</v>
      </c>
      <c r="I354" s="16">
        <v>14800</v>
      </c>
      <c r="J354" t="s">
        <v>4</v>
      </c>
      <c r="K354" s="3" t="s">
        <v>4</v>
      </c>
      <c r="L354">
        <v>400</v>
      </c>
      <c r="M354">
        <v>2</v>
      </c>
      <c r="N354" t="s">
        <v>12</v>
      </c>
      <c r="O354" t="s">
        <v>4</v>
      </c>
      <c r="P354" t="s">
        <v>12</v>
      </c>
      <c r="Q354" t="s">
        <v>4</v>
      </c>
      <c r="R354" t="s">
        <v>4</v>
      </c>
      <c r="S354" t="s">
        <v>4</v>
      </c>
      <c r="T354" t="s">
        <v>4</v>
      </c>
      <c r="U354" t="s">
        <v>4</v>
      </c>
      <c r="V354" t="s">
        <v>4</v>
      </c>
      <c r="W354" t="s">
        <v>4</v>
      </c>
      <c r="X354" t="s">
        <v>4</v>
      </c>
      <c r="Y354" t="s">
        <v>12</v>
      </c>
      <c r="Z354" t="s">
        <v>4</v>
      </c>
      <c r="AA354" t="s">
        <v>12</v>
      </c>
      <c r="AB354" t="s">
        <v>70</v>
      </c>
      <c r="AC354" t="s">
        <v>11979</v>
      </c>
      <c r="AD354" t="s">
        <v>11980</v>
      </c>
      <c r="AE354" t="s">
        <v>146</v>
      </c>
      <c r="AF354" t="s">
        <v>4</v>
      </c>
      <c r="AG354" t="s">
        <v>4</v>
      </c>
      <c r="AH354" t="s">
        <v>11981</v>
      </c>
      <c r="AI354" t="s">
        <v>11982</v>
      </c>
      <c r="AJ354" t="s">
        <v>4</v>
      </c>
      <c r="AK354">
        <v>9371046330</v>
      </c>
      <c r="AL354" t="s">
        <v>11983</v>
      </c>
      <c r="AM354" t="s">
        <v>11984</v>
      </c>
      <c r="AN354" t="s">
        <v>12</v>
      </c>
      <c r="AO354" t="s">
        <v>11516</v>
      </c>
      <c r="AP354" t="s">
        <v>4</v>
      </c>
      <c r="AQ354" t="s">
        <v>10</v>
      </c>
      <c r="AR354" t="s">
        <v>12</v>
      </c>
      <c r="AS354" t="s">
        <v>12</v>
      </c>
      <c r="AT354" t="s">
        <v>4</v>
      </c>
      <c r="AU354" t="s">
        <v>4</v>
      </c>
      <c r="AV354" t="s">
        <v>4</v>
      </c>
      <c r="AW354" t="s">
        <v>11</v>
      </c>
      <c r="AX354">
        <v>900</v>
      </c>
      <c r="AY354">
        <v>13900</v>
      </c>
      <c r="AZ354" t="s">
        <v>12</v>
      </c>
      <c r="BA354" t="s">
        <v>12</v>
      </c>
      <c r="BB354" t="s">
        <v>4</v>
      </c>
      <c r="BC354" t="s">
        <v>1219</v>
      </c>
      <c r="BD354" t="s">
        <v>10372</v>
      </c>
      <c r="BE354" t="s">
        <v>4</v>
      </c>
      <c r="BF354" t="s">
        <v>12</v>
      </c>
      <c r="BG354" t="s">
        <v>4</v>
      </c>
      <c r="BH354" t="s">
        <v>12</v>
      </c>
      <c r="BI354" t="s">
        <v>12</v>
      </c>
      <c r="BJ354" t="s">
        <v>11982</v>
      </c>
      <c r="BK354" t="s">
        <v>4</v>
      </c>
      <c r="BL354">
        <v>1</v>
      </c>
      <c r="BM354" t="s">
        <v>12</v>
      </c>
      <c r="BN354">
        <v>14800</v>
      </c>
      <c r="BO354" t="s">
        <v>12</v>
      </c>
      <c r="BP354" t="s">
        <v>12</v>
      </c>
      <c r="BQ354" t="s">
        <v>12</v>
      </c>
      <c r="BR354" t="s">
        <v>4</v>
      </c>
      <c r="BS354" t="s">
        <v>4</v>
      </c>
      <c r="BT354" t="s">
        <v>4</v>
      </c>
      <c r="BU354" t="s">
        <v>12</v>
      </c>
      <c r="BV354" t="s">
        <v>4</v>
      </c>
      <c r="BW354" t="s">
        <v>3</v>
      </c>
      <c r="BX354" t="s">
        <v>4</v>
      </c>
      <c r="BY354" t="s">
        <v>12</v>
      </c>
      <c r="BZ354" t="s">
        <v>12</v>
      </c>
      <c r="CA354" t="s">
        <v>12</v>
      </c>
      <c r="CB354" t="s">
        <v>12</v>
      </c>
      <c r="CC354" t="s">
        <v>12</v>
      </c>
      <c r="CD354" t="str" cm="1">
        <f t="array" aca="1" ref="CD354" ca="1">eConcatenar(A354:CB354,"|")</f>
        <v>QgS2mNPyLilYs8U7|CAR2021-3275|3|MEMORIAL|TABASCO|CARDENAS|CARDENAS |2021-7-07|14800|X|X|400|2|x|X|x|X|X|X|X|X|X|X|X|x|X|x|MENDEZ |IBARRA|MARIA DEL ROCIO|VIUDA|X|X|CAMINO VECINAL SIN NUMERO |ARROYO HONDO PRIMERA SANTA TERESA |X|9371046330|GUADALUPE DEL CARMEN PEREZ MENDEZ|BENEFICIARIO 2: BENJAMIN PEREZ MENDEZ|x|RUTA 7 L |X|LUNES|x|x|X|X|X|DOMICILIO|900|13900|x|x|X|2021-9-6|2021-10-04|X|x|X|x|x|ARROYO HONDO PRIMERA SANTA TERESA |X|1|x|14800|x|x|x|X|X|X|x|X|CARDENAS|X|x|x|x|x</v>
      </c>
    </row>
    <row r="355" spans="1:82" x14ac:dyDescent="0.25">
      <c r="A355" t="s">
        <v>11985</v>
      </c>
      <c r="B355" t="s">
        <v>11986</v>
      </c>
      <c r="C355">
        <v>3</v>
      </c>
      <c r="D355" t="s">
        <v>463</v>
      </c>
      <c r="E355" t="s">
        <v>2</v>
      </c>
      <c r="F355" t="s">
        <v>145</v>
      </c>
      <c r="G355" t="s">
        <v>11553</v>
      </c>
      <c r="H355" t="s">
        <v>4844</v>
      </c>
      <c r="I355" s="16">
        <v>12900</v>
      </c>
      <c r="J355" t="s">
        <v>4</v>
      </c>
      <c r="K355" s="3" t="s">
        <v>4</v>
      </c>
      <c r="L355">
        <v>100</v>
      </c>
      <c r="M355">
        <v>0</v>
      </c>
      <c r="N355" t="s">
        <v>12</v>
      </c>
      <c r="O355" t="s">
        <v>4</v>
      </c>
      <c r="P355" t="s">
        <v>12</v>
      </c>
      <c r="Q355" t="s">
        <v>4</v>
      </c>
      <c r="R355" t="s">
        <v>4</v>
      </c>
      <c r="S355" t="s">
        <v>4</v>
      </c>
      <c r="T355" t="s">
        <v>4</v>
      </c>
      <c r="U355" t="s">
        <v>4</v>
      </c>
      <c r="V355" t="s">
        <v>4</v>
      </c>
      <c r="W355" t="s">
        <v>4</v>
      </c>
      <c r="X355" t="s">
        <v>4</v>
      </c>
      <c r="Y355" t="s">
        <v>12</v>
      </c>
      <c r="Z355" t="s">
        <v>4</v>
      </c>
      <c r="AA355" t="s">
        <v>12</v>
      </c>
      <c r="AB355" t="s">
        <v>167</v>
      </c>
      <c r="AC355" t="s">
        <v>29</v>
      </c>
      <c r="AD355" t="s">
        <v>92</v>
      </c>
      <c r="AE355" t="s">
        <v>24</v>
      </c>
      <c r="AF355" t="s">
        <v>4</v>
      </c>
      <c r="AG355" t="s">
        <v>4</v>
      </c>
      <c r="AH355" t="s">
        <v>11987</v>
      </c>
      <c r="AI355" t="s">
        <v>11988</v>
      </c>
      <c r="AJ355" t="s">
        <v>4</v>
      </c>
      <c r="AK355">
        <v>9371705216</v>
      </c>
      <c r="AL355" t="s">
        <v>11989</v>
      </c>
      <c r="AM355" t="s">
        <v>11990</v>
      </c>
      <c r="AN355" t="s">
        <v>12</v>
      </c>
      <c r="AO355" t="s">
        <v>11516</v>
      </c>
      <c r="AP355" t="s">
        <v>4</v>
      </c>
      <c r="AQ355" t="s">
        <v>10</v>
      </c>
      <c r="AR355" t="s">
        <v>12</v>
      </c>
      <c r="AS355" t="s">
        <v>12</v>
      </c>
      <c r="AT355" t="s">
        <v>4</v>
      </c>
      <c r="AU355" t="s">
        <v>4</v>
      </c>
      <c r="AV355" t="s">
        <v>4</v>
      </c>
      <c r="AW355" t="s">
        <v>11</v>
      </c>
      <c r="AX355">
        <v>7000</v>
      </c>
      <c r="AY355">
        <v>5900</v>
      </c>
      <c r="AZ355" t="s">
        <v>12</v>
      </c>
      <c r="BA355" t="s">
        <v>12</v>
      </c>
      <c r="BB355" t="s">
        <v>4</v>
      </c>
      <c r="BC355" t="s">
        <v>9840</v>
      </c>
      <c r="BD355" t="s">
        <v>1225</v>
      </c>
      <c r="BE355" t="s">
        <v>4</v>
      </c>
      <c r="BF355" t="s">
        <v>12</v>
      </c>
      <c r="BG355" t="s">
        <v>4</v>
      </c>
      <c r="BH355" t="s">
        <v>12</v>
      </c>
      <c r="BI355" t="s">
        <v>12</v>
      </c>
      <c r="BJ355" t="s">
        <v>11988</v>
      </c>
      <c r="BK355" t="s">
        <v>4</v>
      </c>
      <c r="BL355">
        <v>1</v>
      </c>
      <c r="BM355" t="s">
        <v>12</v>
      </c>
      <c r="BN355">
        <v>12900</v>
      </c>
      <c r="BO355" t="s">
        <v>12</v>
      </c>
      <c r="BP355" t="s">
        <v>12</v>
      </c>
      <c r="BQ355" t="s">
        <v>12</v>
      </c>
      <c r="BR355" t="s">
        <v>4</v>
      </c>
      <c r="BS355" t="s">
        <v>4</v>
      </c>
      <c r="BT355" t="s">
        <v>4</v>
      </c>
      <c r="BU355" t="s">
        <v>12</v>
      </c>
      <c r="BV355" t="s">
        <v>4</v>
      </c>
      <c r="BW355" t="s">
        <v>3</v>
      </c>
      <c r="BX355" t="s">
        <v>4</v>
      </c>
      <c r="BY355" t="s">
        <v>12</v>
      </c>
      <c r="BZ355" t="s">
        <v>12</v>
      </c>
      <c r="CA355" t="s">
        <v>12</v>
      </c>
      <c r="CB355" t="s">
        <v>12</v>
      </c>
      <c r="CC355" t="s">
        <v>12</v>
      </c>
      <c r="CD355" t="str" cm="1">
        <f t="array" aca="1" ref="CD355" ca="1">eConcatenar(A355:CB355,"|")</f>
        <v>adhyZuywjVHjTHdS|CAR2019-3578|3|ECONOLINE |TABASCO|HUIMANGUILLO|HUIMANGUILLO |2019-10-30|12900|X|X|100|0|x|X|x|X|X|X|X|X|X|X|X|x|X|x|DE DIOS|CORDOVA|TERESA|UNION LIBRE|X|X|CALLE 1 NUMERO 1|C- 32|X|9371705216|JUANA SANCHEZ HERNANDEZ|BENEFICIARIO 2: RICARDO SANCHEZ HERNANDEZ |x|RUTA 7 L |X|LUNES|x|x|X|X|X|DOMICILIO|7000|5900|x|x|X|2021-8-30|2021-9-13|X|x|X|x|x|C- 32|X|1|x|12900|x|x|x|X|X|X|x|X|CARDENAS|X|x|x|x|x</v>
      </c>
    </row>
    <row r="356" spans="1:82" x14ac:dyDescent="0.25">
      <c r="A356" t="s">
        <v>11991</v>
      </c>
      <c r="B356" t="s">
        <v>11992</v>
      </c>
      <c r="C356">
        <v>3</v>
      </c>
      <c r="D356" t="s">
        <v>463</v>
      </c>
      <c r="E356" t="s">
        <v>2</v>
      </c>
      <c r="F356" t="s">
        <v>3</v>
      </c>
      <c r="G356" t="s">
        <v>330</v>
      </c>
      <c r="H356" t="s">
        <v>5500</v>
      </c>
      <c r="I356" s="16">
        <v>12900</v>
      </c>
      <c r="J356" t="s">
        <v>4</v>
      </c>
      <c r="K356" s="3" t="s">
        <v>4</v>
      </c>
      <c r="L356">
        <v>100</v>
      </c>
      <c r="M356">
        <v>0</v>
      </c>
      <c r="N356" t="s">
        <v>12</v>
      </c>
      <c r="O356" t="s">
        <v>4</v>
      </c>
      <c r="P356" t="s">
        <v>12</v>
      </c>
      <c r="Q356" t="s">
        <v>4</v>
      </c>
      <c r="R356" t="s">
        <v>4</v>
      </c>
      <c r="S356" t="s">
        <v>4</v>
      </c>
      <c r="T356" t="s">
        <v>4</v>
      </c>
      <c r="U356" t="s">
        <v>4</v>
      </c>
      <c r="V356" t="s">
        <v>4</v>
      </c>
      <c r="W356" t="s">
        <v>4</v>
      </c>
      <c r="X356" t="s">
        <v>4</v>
      </c>
      <c r="Y356" t="s">
        <v>12</v>
      </c>
      <c r="Z356" t="s">
        <v>4</v>
      </c>
      <c r="AA356" t="s">
        <v>12</v>
      </c>
      <c r="AB356" t="s">
        <v>5309</v>
      </c>
      <c r="AC356" t="s">
        <v>38</v>
      </c>
      <c r="AD356" t="s">
        <v>4836</v>
      </c>
      <c r="AE356" t="s">
        <v>63</v>
      </c>
      <c r="AF356" t="s">
        <v>4</v>
      </c>
      <c r="AG356" t="s">
        <v>4</v>
      </c>
      <c r="AH356" t="s">
        <v>11993</v>
      </c>
      <c r="AI356" t="s">
        <v>11994</v>
      </c>
      <c r="AJ356" t="s">
        <v>4</v>
      </c>
      <c r="AK356">
        <v>9371014389</v>
      </c>
      <c r="AL356" t="s">
        <v>11995</v>
      </c>
      <c r="AM356" t="s">
        <v>11996</v>
      </c>
      <c r="AN356" t="s">
        <v>12</v>
      </c>
      <c r="AO356" t="s">
        <v>11516</v>
      </c>
      <c r="AP356" t="s">
        <v>4</v>
      </c>
      <c r="AQ356" t="s">
        <v>10</v>
      </c>
      <c r="AR356" t="s">
        <v>12</v>
      </c>
      <c r="AS356" t="s">
        <v>12</v>
      </c>
      <c r="AT356" t="s">
        <v>4</v>
      </c>
      <c r="AU356" t="s">
        <v>4</v>
      </c>
      <c r="AV356" t="s">
        <v>4</v>
      </c>
      <c r="AW356" t="s">
        <v>11</v>
      </c>
      <c r="AX356">
        <v>4030</v>
      </c>
      <c r="AY356">
        <v>8870</v>
      </c>
      <c r="AZ356" t="s">
        <v>12</v>
      </c>
      <c r="BA356" t="s">
        <v>12</v>
      </c>
      <c r="BB356" t="s">
        <v>4</v>
      </c>
      <c r="BC356" t="s">
        <v>1216</v>
      </c>
      <c r="BD356" t="s">
        <v>1225</v>
      </c>
      <c r="BE356" t="s">
        <v>4</v>
      </c>
      <c r="BF356" t="s">
        <v>12</v>
      </c>
      <c r="BG356" t="s">
        <v>4</v>
      </c>
      <c r="BH356" t="s">
        <v>12</v>
      </c>
      <c r="BI356" t="s">
        <v>12</v>
      </c>
      <c r="BJ356" t="s">
        <v>11994</v>
      </c>
      <c r="BK356" t="s">
        <v>4</v>
      </c>
      <c r="BL356">
        <v>0</v>
      </c>
      <c r="BM356" t="s">
        <v>12</v>
      </c>
      <c r="BN356">
        <v>12900</v>
      </c>
      <c r="BO356" t="s">
        <v>12</v>
      </c>
      <c r="BP356" t="s">
        <v>12</v>
      </c>
      <c r="BQ356" t="s">
        <v>12</v>
      </c>
      <c r="BR356" t="s">
        <v>4</v>
      </c>
      <c r="BS356" t="s">
        <v>4</v>
      </c>
      <c r="BT356" t="s">
        <v>4</v>
      </c>
      <c r="BU356" t="s">
        <v>12</v>
      </c>
      <c r="BV356" t="s">
        <v>4</v>
      </c>
      <c r="BW356" t="s">
        <v>3</v>
      </c>
      <c r="BX356" t="s">
        <v>4</v>
      </c>
      <c r="BY356" t="s">
        <v>12</v>
      </c>
      <c r="BZ356" t="s">
        <v>12</v>
      </c>
      <c r="CA356" t="s">
        <v>12</v>
      </c>
      <c r="CB356" t="s">
        <v>12</v>
      </c>
      <c r="CC356" t="s">
        <v>12</v>
      </c>
      <c r="CD356" t="str" cm="1">
        <f t="array" aca="1" ref="CD356" ca="1">eConcatenar(A356:CB356,"|")</f>
        <v>hDkyKJ7DyinoFFfm|CAR2020-0831|3|ECONOLINE |TABASCO|CARDENAS|CARDENAS |2020-3-10|12900|X|X|100|0|x|X|x|X|X|X|X|X|X|X|X|x|X|x|TORRES |HERNANDEZ|JESUS|CASADO|X|X|CALLE 2 NUMERO 71|C- 23 VENUSTIANO CARRANZA |X|9371014389|ROSA MARIA GUARDA VASCONCELOS|BENEFICIARIO 2: LUZ DEL ALBA GUARDA VAZCONCELOS|x|RUTA 7 L |X|LUNES|x|x|X|X|X|DOMICILIO|4030|8870|x|x|X|2021-8-16|2021-9-13|X|x|X|x|x|C- 23 VENUSTIANO CARRANZA |X|0|x|12900|x|x|x|X|X|X|x|X|CARDENAS|X|x|x|x|x</v>
      </c>
    </row>
    <row r="357" spans="1:82" x14ac:dyDescent="0.25">
      <c r="A357" t="s">
        <v>11997</v>
      </c>
      <c r="B357" t="s">
        <v>11998</v>
      </c>
      <c r="C357">
        <v>3</v>
      </c>
      <c r="D357" t="s">
        <v>463</v>
      </c>
      <c r="E357" t="s">
        <v>2</v>
      </c>
      <c r="F357" t="s">
        <v>3</v>
      </c>
      <c r="G357" t="s">
        <v>330</v>
      </c>
      <c r="H357" t="s">
        <v>16006</v>
      </c>
      <c r="I357" s="16">
        <v>12900</v>
      </c>
      <c r="J357" t="s">
        <v>4</v>
      </c>
      <c r="K357" s="3" t="s">
        <v>4</v>
      </c>
      <c r="L357">
        <v>200</v>
      </c>
      <c r="M357">
        <v>1</v>
      </c>
      <c r="N357" t="s">
        <v>12</v>
      </c>
      <c r="O357" t="s">
        <v>4</v>
      </c>
      <c r="P357" t="s">
        <v>12</v>
      </c>
      <c r="Q357" t="s">
        <v>4</v>
      </c>
      <c r="R357" t="s">
        <v>4</v>
      </c>
      <c r="S357" t="s">
        <v>4</v>
      </c>
      <c r="T357" t="s">
        <v>4</v>
      </c>
      <c r="U357" t="s">
        <v>4</v>
      </c>
      <c r="V357" t="s">
        <v>4</v>
      </c>
      <c r="W357" t="s">
        <v>4</v>
      </c>
      <c r="X357" t="s">
        <v>4</v>
      </c>
      <c r="Y357" t="s">
        <v>12</v>
      </c>
      <c r="Z357" t="s">
        <v>4</v>
      </c>
      <c r="AA357" t="s">
        <v>12</v>
      </c>
      <c r="AB357" t="s">
        <v>22</v>
      </c>
      <c r="AC357" t="s">
        <v>29</v>
      </c>
      <c r="AD357" t="s">
        <v>470</v>
      </c>
      <c r="AE357" t="s">
        <v>4</v>
      </c>
      <c r="AF357" t="s">
        <v>4</v>
      </c>
      <c r="AG357" t="s">
        <v>4</v>
      </c>
      <c r="AH357" t="s">
        <v>11999</v>
      </c>
      <c r="AI357" t="s">
        <v>12000</v>
      </c>
      <c r="AJ357" t="s">
        <v>4</v>
      </c>
      <c r="AK357">
        <v>9371007532</v>
      </c>
      <c r="AL357" t="s">
        <v>12001</v>
      </c>
      <c r="AM357" t="s">
        <v>12002</v>
      </c>
      <c r="AN357" t="s">
        <v>12</v>
      </c>
      <c r="AO357" t="s">
        <v>11516</v>
      </c>
      <c r="AP357" t="s">
        <v>4</v>
      </c>
      <c r="AQ357" t="s">
        <v>10</v>
      </c>
      <c r="AR357" t="s">
        <v>12</v>
      </c>
      <c r="AS357" t="s">
        <v>12</v>
      </c>
      <c r="AT357" t="s">
        <v>4</v>
      </c>
      <c r="AU357" t="s">
        <v>4</v>
      </c>
      <c r="AV357" t="s">
        <v>4</v>
      </c>
      <c r="AW357" t="s">
        <v>11</v>
      </c>
      <c r="AX357">
        <v>7000</v>
      </c>
      <c r="AY357">
        <v>5900</v>
      </c>
      <c r="AZ357" t="s">
        <v>12</v>
      </c>
      <c r="BA357" t="s">
        <v>12</v>
      </c>
      <c r="BB357" t="s">
        <v>4</v>
      </c>
      <c r="BC357" t="s">
        <v>9840</v>
      </c>
      <c r="BD357" t="s">
        <v>1225</v>
      </c>
      <c r="BE357" t="s">
        <v>4</v>
      </c>
      <c r="BF357" t="s">
        <v>12</v>
      </c>
      <c r="BG357" t="s">
        <v>4</v>
      </c>
      <c r="BH357" t="s">
        <v>12</v>
      </c>
      <c r="BI357" t="s">
        <v>12</v>
      </c>
      <c r="BJ357" t="s">
        <v>12003</v>
      </c>
      <c r="BK357" t="s">
        <v>4</v>
      </c>
      <c r="BL357">
        <v>1</v>
      </c>
      <c r="BM357" t="s">
        <v>12</v>
      </c>
      <c r="BN357">
        <v>12900</v>
      </c>
      <c r="BO357" t="s">
        <v>12</v>
      </c>
      <c r="BP357" t="s">
        <v>12</v>
      </c>
      <c r="BQ357" t="s">
        <v>12</v>
      </c>
      <c r="BR357" t="s">
        <v>4</v>
      </c>
      <c r="BS357" t="s">
        <v>4</v>
      </c>
      <c r="BT357" t="s">
        <v>4</v>
      </c>
      <c r="BU357" t="s">
        <v>12</v>
      </c>
      <c r="BV357" t="s">
        <v>4</v>
      </c>
      <c r="BW357" t="s">
        <v>3</v>
      </c>
      <c r="BX357" t="s">
        <v>4</v>
      </c>
      <c r="BY357" t="s">
        <v>12</v>
      </c>
      <c r="BZ357" t="s">
        <v>12</v>
      </c>
      <c r="CA357" t="s">
        <v>12</v>
      </c>
      <c r="CB357" t="s">
        <v>12</v>
      </c>
      <c r="CC357" t="s">
        <v>12</v>
      </c>
      <c r="CD357" t="str" cm="1">
        <f t="array" aca="1" ref="CD357" ca="1">eConcatenar(A357:CB357,"|")</f>
        <v>KWJw6fRYXkMSB6Jq|CAR2019-1795|3|ECONOLINE |TABASCO|CARDENAS|CARDENAS |2019-7-15|12900|X|X|200|1|x|X|x|X|X|X|X|X|X|X|X|x|X|x|JIMENEZ |CORDOVA|GUADALUPE |X|X|X|CALLE NUMERO 6|C- 15|X|9371007532|ELISALDINA LEYVA JIMENEZ|BENEFICIARIO 2: FELIPA LEYVA JIMENEZ|x|RUTA 7 L |X|LUNES|x|x|X|X|X|DOMICILIO|7000|5900|x|x|X|2021-8-30|2021-9-13|X|x|X|x|x|C- 15 ADOLFO LOPEZ MATEO |X|1|x|12900|x|x|x|X|X|X|x|X|CARDENAS|X|x|x|x|x</v>
      </c>
    </row>
    <row r="358" spans="1:82" x14ac:dyDescent="0.25">
      <c r="A358" t="s">
        <v>12004</v>
      </c>
      <c r="B358" t="s">
        <v>12005</v>
      </c>
      <c r="C358">
        <v>3</v>
      </c>
      <c r="D358" t="s">
        <v>4988</v>
      </c>
      <c r="E358" t="s">
        <v>2</v>
      </c>
      <c r="F358" t="s">
        <v>3</v>
      </c>
      <c r="G358" t="s">
        <v>330</v>
      </c>
      <c r="H358" t="s">
        <v>15963</v>
      </c>
      <c r="I358" s="16">
        <v>12900</v>
      </c>
      <c r="J358" t="s">
        <v>4</v>
      </c>
      <c r="K358" s="3" t="s">
        <v>4</v>
      </c>
      <c r="L358">
        <v>100</v>
      </c>
      <c r="M358">
        <v>0</v>
      </c>
      <c r="N358" t="s">
        <v>12</v>
      </c>
      <c r="O358" t="s">
        <v>4</v>
      </c>
      <c r="P358" t="s">
        <v>12</v>
      </c>
      <c r="Q358" t="s">
        <v>4</v>
      </c>
      <c r="R358" t="s">
        <v>4</v>
      </c>
      <c r="S358" t="s">
        <v>4</v>
      </c>
      <c r="T358" t="s">
        <v>4</v>
      </c>
      <c r="U358" t="s">
        <v>4</v>
      </c>
      <c r="V358" t="s">
        <v>4</v>
      </c>
      <c r="W358" t="s">
        <v>4</v>
      </c>
      <c r="X358" t="s">
        <v>4</v>
      </c>
      <c r="Y358" t="s">
        <v>12</v>
      </c>
      <c r="Z358" t="s">
        <v>4</v>
      </c>
      <c r="AA358" t="s">
        <v>12</v>
      </c>
      <c r="AB358" t="s">
        <v>12006</v>
      </c>
      <c r="AC358" t="s">
        <v>363</v>
      </c>
      <c r="AD358" t="s">
        <v>12007</v>
      </c>
      <c r="AE358" t="s">
        <v>63</v>
      </c>
      <c r="AF358" t="s">
        <v>4</v>
      </c>
      <c r="AG358" t="s">
        <v>4</v>
      </c>
      <c r="AH358" t="s">
        <v>12008</v>
      </c>
      <c r="AI358" t="s">
        <v>12009</v>
      </c>
      <c r="AJ358" t="s">
        <v>4</v>
      </c>
      <c r="AK358">
        <v>9373697083</v>
      </c>
      <c r="AL358" t="s">
        <v>12010</v>
      </c>
      <c r="AM358" t="s">
        <v>12011</v>
      </c>
      <c r="AN358" t="s">
        <v>12</v>
      </c>
      <c r="AO358" t="s">
        <v>11516</v>
      </c>
      <c r="AP358" t="s">
        <v>4</v>
      </c>
      <c r="AQ358" t="s">
        <v>10</v>
      </c>
      <c r="AR358" t="s">
        <v>12</v>
      </c>
      <c r="AS358" t="s">
        <v>12</v>
      </c>
      <c r="AT358" t="s">
        <v>4</v>
      </c>
      <c r="AU358" t="s">
        <v>4</v>
      </c>
      <c r="AV358" t="s">
        <v>4</v>
      </c>
      <c r="AW358" t="s">
        <v>11</v>
      </c>
      <c r="AX358">
        <v>3000</v>
      </c>
      <c r="AY358">
        <v>9900</v>
      </c>
      <c r="AZ358" t="s">
        <v>12</v>
      </c>
      <c r="BA358" t="s">
        <v>12</v>
      </c>
      <c r="BB358" t="s">
        <v>4</v>
      </c>
      <c r="BC358" t="s">
        <v>9840</v>
      </c>
      <c r="BD358" t="s">
        <v>1225</v>
      </c>
      <c r="BE358" t="s">
        <v>4</v>
      </c>
      <c r="BF358" t="s">
        <v>12</v>
      </c>
      <c r="BG358" t="s">
        <v>4</v>
      </c>
      <c r="BH358" t="s">
        <v>12</v>
      </c>
      <c r="BI358" t="s">
        <v>12</v>
      </c>
      <c r="BJ358" t="s">
        <v>12009</v>
      </c>
      <c r="BK358" t="s">
        <v>4</v>
      </c>
      <c r="BL358">
        <v>0</v>
      </c>
      <c r="BM358" t="s">
        <v>12</v>
      </c>
      <c r="BN358">
        <v>12900</v>
      </c>
      <c r="BO358" t="s">
        <v>12</v>
      </c>
      <c r="BP358" t="s">
        <v>12</v>
      </c>
      <c r="BQ358" t="s">
        <v>12</v>
      </c>
      <c r="BR358" t="s">
        <v>4</v>
      </c>
      <c r="BS358" t="s">
        <v>4</v>
      </c>
      <c r="BT358" t="s">
        <v>4</v>
      </c>
      <c r="BU358" t="s">
        <v>12</v>
      </c>
      <c r="BV358" t="s">
        <v>4</v>
      </c>
      <c r="BW358" t="s">
        <v>3</v>
      </c>
      <c r="BX358" t="s">
        <v>4</v>
      </c>
      <c r="BY358" t="s">
        <v>12</v>
      </c>
      <c r="BZ358" t="s">
        <v>12</v>
      </c>
      <c r="CA358" t="s">
        <v>12</v>
      </c>
      <c r="CB358" t="s">
        <v>12</v>
      </c>
      <c r="CC358" t="s">
        <v>12</v>
      </c>
      <c r="CD358" t="str" cm="1">
        <f t="array" aca="1" ref="CD358" ca="1">eConcatenar(A358:CB358,"|")</f>
        <v>KQ5V64Gjibhs3AoS|CAR2020-4858|3|IMPERIAL DE LUJO |TABASCO|CARDENAS|CARDENAS |2020-11-26|12900|X|X|100|0|x|X|x|X|X|X|X|X|X|X|X|x|X|x|DENIS|JAVIER|EDUARDO |CASADO|X|X|CALLE 9 NUMERO 180|C- 27 EDUARDO CHAVEZ |X|9373697083|VIRGINIA SANCHEZ CASTELLANOS |BENEFICIARIO 2: SILVIO DENIS JAVIER |x|RUTA 7 L |X|LUNES|x|x|X|X|X|DOMICILIO|3000|9900|x|x|X|2021-8-30|2021-9-13|X|x|X|x|x|C- 27 EDUARDO CHAVEZ |X|0|x|12900|x|x|x|X|X|X|x|X|CARDENAS|X|x|x|x|x</v>
      </c>
    </row>
    <row r="359" spans="1:82" x14ac:dyDescent="0.25">
      <c r="A359" t="s">
        <v>12012</v>
      </c>
      <c r="B359" t="s">
        <v>12013</v>
      </c>
      <c r="C359">
        <v>3</v>
      </c>
      <c r="D359" t="s">
        <v>463</v>
      </c>
      <c r="E359" t="s">
        <v>2</v>
      </c>
      <c r="F359" t="s">
        <v>3</v>
      </c>
      <c r="G359" t="s">
        <v>330</v>
      </c>
      <c r="H359" t="s">
        <v>16000</v>
      </c>
      <c r="I359" s="16">
        <v>12900</v>
      </c>
      <c r="J359" t="s">
        <v>4</v>
      </c>
      <c r="K359" s="3" t="s">
        <v>4</v>
      </c>
      <c r="L359">
        <v>100</v>
      </c>
      <c r="M359">
        <v>0</v>
      </c>
      <c r="N359" t="s">
        <v>12</v>
      </c>
      <c r="O359" t="s">
        <v>4</v>
      </c>
      <c r="P359" t="s">
        <v>12</v>
      </c>
      <c r="Q359" t="s">
        <v>4</v>
      </c>
      <c r="R359" t="s">
        <v>4</v>
      </c>
      <c r="S359" t="s">
        <v>4</v>
      </c>
      <c r="T359" t="s">
        <v>4</v>
      </c>
      <c r="U359" t="s">
        <v>4</v>
      </c>
      <c r="V359" t="s">
        <v>4</v>
      </c>
      <c r="W359" t="s">
        <v>4</v>
      </c>
      <c r="X359" t="s">
        <v>4</v>
      </c>
      <c r="Y359" t="s">
        <v>12</v>
      </c>
      <c r="Z359" t="s">
        <v>4</v>
      </c>
      <c r="AA359" t="s">
        <v>12</v>
      </c>
      <c r="AB359" t="s">
        <v>38</v>
      </c>
      <c r="AC359" t="s">
        <v>11874</v>
      </c>
      <c r="AD359" t="s">
        <v>12014</v>
      </c>
      <c r="AE359" t="s">
        <v>51</v>
      </c>
      <c r="AF359" s="1" t="s">
        <v>4</v>
      </c>
      <c r="AG359" t="s">
        <v>4</v>
      </c>
      <c r="AH359" t="s">
        <v>12015</v>
      </c>
      <c r="AI359" t="s">
        <v>12009</v>
      </c>
      <c r="AJ359" t="s">
        <v>4</v>
      </c>
      <c r="AK359">
        <v>9371694119</v>
      </c>
      <c r="AL359" t="s">
        <v>12016</v>
      </c>
      <c r="AM359" t="s">
        <v>12017</v>
      </c>
      <c r="AN359" t="s">
        <v>12</v>
      </c>
      <c r="AO359" t="s">
        <v>11516</v>
      </c>
      <c r="AP359" t="s">
        <v>4</v>
      </c>
      <c r="AQ359" t="s">
        <v>10</v>
      </c>
      <c r="AR359" t="s">
        <v>12</v>
      </c>
      <c r="AS359" t="s">
        <v>12</v>
      </c>
      <c r="AT359" t="s">
        <v>4</v>
      </c>
      <c r="AU359" t="s">
        <v>4</v>
      </c>
      <c r="AV359" t="s">
        <v>4</v>
      </c>
      <c r="AW359" t="s">
        <v>11</v>
      </c>
      <c r="AX359">
        <v>8000</v>
      </c>
      <c r="AY359">
        <v>4900</v>
      </c>
      <c r="AZ359" t="s">
        <v>12</v>
      </c>
      <c r="BA359" t="s">
        <v>12</v>
      </c>
      <c r="BB359" t="s">
        <v>4</v>
      </c>
      <c r="BC359" t="s">
        <v>9840</v>
      </c>
      <c r="BD359" t="s">
        <v>1225</v>
      </c>
      <c r="BE359" t="s">
        <v>4</v>
      </c>
      <c r="BF359" t="s">
        <v>12</v>
      </c>
      <c r="BG359" t="s">
        <v>4</v>
      </c>
      <c r="BH359" t="s">
        <v>12</v>
      </c>
      <c r="BI359" t="s">
        <v>12</v>
      </c>
      <c r="BJ359" t="s">
        <v>12009</v>
      </c>
      <c r="BK359" t="s">
        <v>4</v>
      </c>
      <c r="BL359">
        <v>1</v>
      </c>
      <c r="BM359" t="s">
        <v>12</v>
      </c>
      <c r="BN359">
        <v>12900</v>
      </c>
      <c r="BO359" t="s">
        <v>12</v>
      </c>
      <c r="BP359" t="s">
        <v>12</v>
      </c>
      <c r="BQ359" t="s">
        <v>12</v>
      </c>
      <c r="BR359" t="s">
        <v>4</v>
      </c>
      <c r="BS359" t="s">
        <v>4</v>
      </c>
      <c r="BT359" t="s">
        <v>4</v>
      </c>
      <c r="BU359" t="s">
        <v>12</v>
      </c>
      <c r="BV359" t="s">
        <v>4</v>
      </c>
      <c r="BW359" t="s">
        <v>3</v>
      </c>
      <c r="BX359" t="s">
        <v>4</v>
      </c>
      <c r="BY359" t="s">
        <v>12</v>
      </c>
      <c r="BZ359" t="s">
        <v>12</v>
      </c>
      <c r="CA359" t="s">
        <v>12</v>
      </c>
      <c r="CB359" t="s">
        <v>12</v>
      </c>
      <c r="CC359" t="s">
        <v>12</v>
      </c>
      <c r="CD359" t="str" cm="1">
        <f t="array" aca="1" ref="CD359" ca="1">eConcatenar(A359:CB359,"|")</f>
        <v>N1dKN4rVSAcgQcXH|CAR2019-2101|3|ECONOLINE |TABASCO|CARDENAS|CARDENAS |2019-8-05|12900|X|X|100|0|x|X|x|X|X|X|X|X|X|X|X|x|X|x|HERNANDEZ|MONTEJO|BEATRIZ|SOLTERA|X|X|CARRETERA W 701 NUMERO 106|C- 27 EDUARDO CHAVEZ |X|9371694119|YESICA LEYVA HERNANDEZ|BENEFICIARIO 2: EMILIANO SANCHEZ GAMAS|x|RUTA 7 L |X|LUNES|x|x|X|X|X|DOMICILIO|8000|4900|x|x|X|2021-8-30|2021-9-13|X|x|X|x|x|C- 27 EDUARDO CHAVEZ |X|1|x|12900|x|x|x|X|X|X|x|X|CARDENAS|X|x|x|x|x</v>
      </c>
    </row>
    <row r="360" spans="1:82" x14ac:dyDescent="0.25">
      <c r="A360" t="s">
        <v>12018</v>
      </c>
      <c r="B360" t="s">
        <v>12019</v>
      </c>
      <c r="C360">
        <v>3</v>
      </c>
      <c r="D360" t="s">
        <v>463</v>
      </c>
      <c r="E360" t="s">
        <v>2</v>
      </c>
      <c r="F360" t="s">
        <v>3</v>
      </c>
      <c r="G360" t="s">
        <v>330</v>
      </c>
      <c r="H360" t="s">
        <v>16007</v>
      </c>
      <c r="I360" s="16">
        <v>12900</v>
      </c>
      <c r="J360" t="s">
        <v>4</v>
      </c>
      <c r="K360" s="3" t="s">
        <v>4</v>
      </c>
      <c r="L360">
        <v>100</v>
      </c>
      <c r="M360">
        <v>0</v>
      </c>
      <c r="N360" t="s">
        <v>12</v>
      </c>
      <c r="O360" t="s">
        <v>4</v>
      </c>
      <c r="P360" t="s">
        <v>12</v>
      </c>
      <c r="Q360" t="s">
        <v>4</v>
      </c>
      <c r="R360" t="s">
        <v>4</v>
      </c>
      <c r="S360" t="s">
        <v>4</v>
      </c>
      <c r="T360" t="s">
        <v>4</v>
      </c>
      <c r="U360" t="s">
        <v>4</v>
      </c>
      <c r="V360" t="s">
        <v>4</v>
      </c>
      <c r="W360" t="s">
        <v>4</v>
      </c>
      <c r="X360" t="s">
        <v>4</v>
      </c>
      <c r="Y360" t="s">
        <v>12</v>
      </c>
      <c r="Z360" t="s">
        <v>4</v>
      </c>
      <c r="AA360" t="s">
        <v>12</v>
      </c>
      <c r="AB360" t="s">
        <v>70</v>
      </c>
      <c r="AC360" t="s">
        <v>249</v>
      </c>
      <c r="AD360" t="s">
        <v>12020</v>
      </c>
      <c r="AE360" t="s">
        <v>63</v>
      </c>
      <c r="AF360" t="s">
        <v>4</v>
      </c>
      <c r="AG360" t="s">
        <v>4</v>
      </c>
      <c r="AH360" t="s">
        <v>548</v>
      </c>
      <c r="AI360" t="s">
        <v>11982</v>
      </c>
      <c r="AJ360" t="s">
        <v>4</v>
      </c>
      <c r="AK360">
        <v>9371404114</v>
      </c>
      <c r="AL360" t="s">
        <v>12021</v>
      </c>
      <c r="AM360" t="s">
        <v>12022</v>
      </c>
      <c r="AN360" t="s">
        <v>12</v>
      </c>
      <c r="AO360" t="s">
        <v>11516</v>
      </c>
      <c r="AP360" t="s">
        <v>4</v>
      </c>
      <c r="AQ360" t="s">
        <v>10</v>
      </c>
      <c r="AR360" t="s">
        <v>12</v>
      </c>
      <c r="AS360" t="s">
        <v>12</v>
      </c>
      <c r="AT360" t="s">
        <v>4</v>
      </c>
      <c r="AU360" t="s">
        <v>4</v>
      </c>
      <c r="AV360" t="s">
        <v>4</v>
      </c>
      <c r="AW360" t="s">
        <v>11</v>
      </c>
      <c r="AX360">
        <v>11200</v>
      </c>
      <c r="AY360">
        <v>1700</v>
      </c>
      <c r="AZ360" t="s">
        <v>12</v>
      </c>
      <c r="BA360" t="s">
        <v>12</v>
      </c>
      <c r="BB360" t="s">
        <v>4</v>
      </c>
      <c r="BC360" t="s">
        <v>9840</v>
      </c>
      <c r="BD360" t="s">
        <v>1225</v>
      </c>
      <c r="BE360" t="s">
        <v>4</v>
      </c>
      <c r="BF360" t="s">
        <v>12</v>
      </c>
      <c r="BG360" t="s">
        <v>4</v>
      </c>
      <c r="BH360" t="s">
        <v>12</v>
      </c>
      <c r="BI360" t="s">
        <v>12</v>
      </c>
      <c r="BJ360" t="s">
        <v>11982</v>
      </c>
      <c r="BK360" t="s">
        <v>4</v>
      </c>
      <c r="BL360">
        <v>0</v>
      </c>
      <c r="BM360" t="s">
        <v>12</v>
      </c>
      <c r="BN360">
        <v>12900</v>
      </c>
      <c r="BO360" t="s">
        <v>12</v>
      </c>
      <c r="BP360" t="s">
        <v>12</v>
      </c>
      <c r="BQ360" t="s">
        <v>12</v>
      </c>
      <c r="BR360" t="s">
        <v>4</v>
      </c>
      <c r="BS360" t="s">
        <v>4</v>
      </c>
      <c r="BT360" t="s">
        <v>4</v>
      </c>
      <c r="BU360" t="s">
        <v>12</v>
      </c>
      <c r="BV360" t="s">
        <v>4</v>
      </c>
      <c r="BW360" t="s">
        <v>3</v>
      </c>
      <c r="BX360" t="s">
        <v>4</v>
      </c>
      <c r="BY360" t="s">
        <v>12</v>
      </c>
      <c r="BZ360" t="s">
        <v>12</v>
      </c>
      <c r="CA360" t="s">
        <v>12</v>
      </c>
      <c r="CB360" t="s">
        <v>12</v>
      </c>
      <c r="CC360" t="s">
        <v>12</v>
      </c>
      <c r="CD360" t="str" cm="1">
        <f t="array" aca="1" ref="CD360" ca="1">eConcatenar(A360:CB360,"|")</f>
        <v>aqJ0KjYWGgaGcbFf|CAR2018-1804|3|ECONOLINE |TABASCO|CARDENAS|CARDENAS |2018-9-12|12900|X|X|100|0|x|X|x|X|X|X|X|X|X|X|X|x|X|x|MENDEZ |TORRES|ANTONIO|CASADO|X|X|CALLE PRINCIPAL |ARROYO HONDO PRIMERA SANTA TERESA |X|9371404114|SEBASTIANA GONZALEZ OLAN |BENEFICIARIO 2: KARLA CRISTEL MENDEZ GONZALEZ |x|RUTA 7 L |X|LUNES|x|x|X|X|X|DOMICILIO|11200|1700|x|x|X|2021-8-30|2021-9-13|X|x|X|x|x|ARROYO HONDO PRIMERA SANTA TERESA |X|0|x|12900|x|x|x|X|X|X|x|X|CARDENAS|X|x|x|x|x</v>
      </c>
    </row>
    <row r="361" spans="1:82" x14ac:dyDescent="0.25">
      <c r="A361" t="s">
        <v>12023</v>
      </c>
      <c r="B361" t="s">
        <v>12024</v>
      </c>
      <c r="C361">
        <v>3</v>
      </c>
      <c r="D361" t="s">
        <v>69</v>
      </c>
      <c r="E361" t="s">
        <v>2</v>
      </c>
      <c r="F361" t="s">
        <v>3</v>
      </c>
      <c r="G361" t="s">
        <v>330</v>
      </c>
      <c r="H361" t="s">
        <v>1172</v>
      </c>
      <c r="I361" s="16">
        <v>14800</v>
      </c>
      <c r="J361" t="s">
        <v>4</v>
      </c>
      <c r="K361" s="3" t="s">
        <v>4</v>
      </c>
      <c r="L361">
        <v>100</v>
      </c>
      <c r="M361">
        <v>0</v>
      </c>
      <c r="N361" t="s">
        <v>12</v>
      </c>
      <c r="O361" t="s">
        <v>4</v>
      </c>
      <c r="P361" t="s">
        <v>12</v>
      </c>
      <c r="Q361" t="s">
        <v>4</v>
      </c>
      <c r="R361" t="s">
        <v>4</v>
      </c>
      <c r="S361" t="s">
        <v>4</v>
      </c>
      <c r="T361" t="s">
        <v>4</v>
      </c>
      <c r="U361" t="s">
        <v>4</v>
      </c>
      <c r="V361" t="s">
        <v>4</v>
      </c>
      <c r="W361" t="s">
        <v>4</v>
      </c>
      <c r="X361" t="s">
        <v>4</v>
      </c>
      <c r="Y361" t="s">
        <v>12</v>
      </c>
      <c r="Z361" t="s">
        <v>4</v>
      </c>
      <c r="AA361" t="s">
        <v>12</v>
      </c>
      <c r="AB361" t="s">
        <v>22</v>
      </c>
      <c r="AC361" t="s">
        <v>102</v>
      </c>
      <c r="AD361" t="s">
        <v>12025</v>
      </c>
      <c r="AE361" t="s">
        <v>30</v>
      </c>
      <c r="AF361" t="s">
        <v>4</v>
      </c>
      <c r="AG361" t="s">
        <v>4</v>
      </c>
      <c r="AH361" t="s">
        <v>4937</v>
      </c>
      <c r="AI361" t="s">
        <v>2434</v>
      </c>
      <c r="AJ361" t="s">
        <v>4</v>
      </c>
      <c r="AK361">
        <v>9371239747</v>
      </c>
      <c r="AL361" t="s">
        <v>12026</v>
      </c>
      <c r="AM361" t="s">
        <v>12027</v>
      </c>
      <c r="AN361" t="s">
        <v>12</v>
      </c>
      <c r="AO361" t="s">
        <v>11516</v>
      </c>
      <c r="AP361" t="s">
        <v>4</v>
      </c>
      <c r="AQ361" t="s">
        <v>10</v>
      </c>
      <c r="AR361" t="s">
        <v>12</v>
      </c>
      <c r="AS361" t="s">
        <v>12</v>
      </c>
      <c r="AT361" t="s">
        <v>4</v>
      </c>
      <c r="AU361" t="s">
        <v>4</v>
      </c>
      <c r="AV361" t="s">
        <v>4</v>
      </c>
      <c r="AW361" t="s">
        <v>11</v>
      </c>
      <c r="AX361">
        <v>600</v>
      </c>
      <c r="AY361">
        <v>14200</v>
      </c>
      <c r="AZ361" t="s">
        <v>12</v>
      </c>
      <c r="BA361" t="s">
        <v>12</v>
      </c>
      <c r="BB361" t="s">
        <v>4</v>
      </c>
      <c r="BC361" t="s">
        <v>9840</v>
      </c>
      <c r="BD361" t="s">
        <v>1225</v>
      </c>
      <c r="BE361" t="s">
        <v>4</v>
      </c>
      <c r="BF361" t="s">
        <v>12</v>
      </c>
      <c r="BG361" t="s">
        <v>4</v>
      </c>
      <c r="BH361" t="s">
        <v>12</v>
      </c>
      <c r="BI361" t="s">
        <v>12</v>
      </c>
      <c r="BJ361" t="s">
        <v>2434</v>
      </c>
      <c r="BK361" t="s">
        <v>4</v>
      </c>
      <c r="BL361">
        <v>1</v>
      </c>
      <c r="BM361" t="s">
        <v>12</v>
      </c>
      <c r="BN361">
        <v>14800</v>
      </c>
      <c r="BO361" t="s">
        <v>12</v>
      </c>
      <c r="BP361" t="s">
        <v>12</v>
      </c>
      <c r="BQ361" t="s">
        <v>12</v>
      </c>
      <c r="BR361" t="s">
        <v>4</v>
      </c>
      <c r="BS361" t="s">
        <v>4</v>
      </c>
      <c r="BT361" t="s">
        <v>4</v>
      </c>
      <c r="BU361" t="s">
        <v>12</v>
      </c>
      <c r="BV361" t="s">
        <v>4</v>
      </c>
      <c r="BW361" t="s">
        <v>3</v>
      </c>
      <c r="BX361" t="s">
        <v>4</v>
      </c>
      <c r="BY361" t="s">
        <v>12</v>
      </c>
      <c r="BZ361" t="s">
        <v>12</v>
      </c>
      <c r="CA361" t="s">
        <v>12</v>
      </c>
      <c r="CB361" t="s">
        <v>12</v>
      </c>
      <c r="CC361" t="s">
        <v>12</v>
      </c>
      <c r="CD361" t="str" cm="1">
        <f t="array" aca="1" ref="CD361" ca="1">eConcatenar(A361:CB361,"|")</f>
        <v>VIIksSb7uDtf1uLw|CAR2021-2640|3|MEMORIAL|TABASCO|CARDENAS|CARDENAS |2021-6-16|14800|X|X|100|0|x|X|x|X|X|X|X|X|X|X|X|x|X|x|JIMENEZ |GOMEZ|MARIA ENGRACIA |CASADA|X|X|CARRETERA PRINCIPAL SIN NUMERO |ARROYO HONDO SEGUNDA SECCION |X|9371239747|MARCO ANTONIO CORDOVA DE DIOS|BENEFICIARIO 2: WENDY DEL ROSARIO CORDOVA JIMENEZ|x|RUTA 7 L |X|LUNES|x|x|X|X|X|DOMICILIO|600|14200|x|x|X|2021-8-30|2021-9-13|X|x|X|x|x|ARROYO HONDO SEGUNDA SECCION |X|1|x|14800|x|x|x|X|X|X|x|X|CARDENAS|X|x|x|x|x</v>
      </c>
    </row>
    <row r="362" spans="1:82" x14ac:dyDescent="0.25">
      <c r="A362" t="s">
        <v>12028</v>
      </c>
      <c r="B362" t="s">
        <v>12029</v>
      </c>
      <c r="C362">
        <v>3</v>
      </c>
      <c r="D362" t="s">
        <v>4988</v>
      </c>
      <c r="E362" t="s">
        <v>2</v>
      </c>
      <c r="F362" t="s">
        <v>3</v>
      </c>
      <c r="G362" t="s">
        <v>330</v>
      </c>
      <c r="H362" t="s">
        <v>15892</v>
      </c>
      <c r="I362" s="16">
        <v>12900</v>
      </c>
      <c r="J362" t="s">
        <v>4</v>
      </c>
      <c r="K362" s="3" t="s">
        <v>4</v>
      </c>
      <c r="L362">
        <v>200</v>
      </c>
      <c r="M362">
        <v>1</v>
      </c>
      <c r="N362" t="s">
        <v>12</v>
      </c>
      <c r="O362" t="s">
        <v>4</v>
      </c>
      <c r="P362" t="s">
        <v>12</v>
      </c>
      <c r="Q362" t="s">
        <v>4</v>
      </c>
      <c r="R362" t="s">
        <v>4</v>
      </c>
      <c r="S362" t="s">
        <v>4</v>
      </c>
      <c r="T362" t="s">
        <v>4</v>
      </c>
      <c r="U362" t="s">
        <v>4</v>
      </c>
      <c r="V362" t="s">
        <v>4</v>
      </c>
      <c r="W362" t="s">
        <v>4</v>
      </c>
      <c r="X362" t="s">
        <v>4</v>
      </c>
      <c r="Y362" t="s">
        <v>12</v>
      </c>
      <c r="Z362" t="s">
        <v>4</v>
      </c>
      <c r="AA362" t="s">
        <v>12</v>
      </c>
      <c r="AB362" t="s">
        <v>127</v>
      </c>
      <c r="AC362" t="s">
        <v>15</v>
      </c>
      <c r="AD362" t="s">
        <v>12030</v>
      </c>
      <c r="AE362" t="s">
        <v>51</v>
      </c>
      <c r="AF362" t="s">
        <v>4</v>
      </c>
      <c r="AG362" t="s">
        <v>4</v>
      </c>
      <c r="AH362" t="s">
        <v>12031</v>
      </c>
      <c r="AI362" t="s">
        <v>12032</v>
      </c>
      <c r="AJ362" t="s">
        <v>4</v>
      </c>
      <c r="AK362">
        <v>9371558286</v>
      </c>
      <c r="AL362" t="s">
        <v>12033</v>
      </c>
      <c r="AM362" t="s">
        <v>12034</v>
      </c>
      <c r="AN362" t="s">
        <v>12</v>
      </c>
      <c r="AO362" t="s">
        <v>11516</v>
      </c>
      <c r="AP362" t="s">
        <v>4</v>
      </c>
      <c r="AQ362" t="s">
        <v>10</v>
      </c>
      <c r="AR362" t="s">
        <v>12</v>
      </c>
      <c r="AS362" t="s">
        <v>12</v>
      </c>
      <c r="AT362" t="s">
        <v>4</v>
      </c>
      <c r="AU362" t="s">
        <v>4</v>
      </c>
      <c r="AV362" t="s">
        <v>4</v>
      </c>
      <c r="AW362" t="s">
        <v>11</v>
      </c>
      <c r="AX362">
        <v>4200</v>
      </c>
      <c r="AY362">
        <v>8700</v>
      </c>
      <c r="AZ362" t="s">
        <v>12</v>
      </c>
      <c r="BA362" t="s">
        <v>12</v>
      </c>
      <c r="BB362" t="s">
        <v>4</v>
      </c>
      <c r="BC362" t="s">
        <v>9840</v>
      </c>
      <c r="BD362" t="s">
        <v>1225</v>
      </c>
      <c r="BE362" t="s">
        <v>4</v>
      </c>
      <c r="BF362" t="s">
        <v>12</v>
      </c>
      <c r="BG362" t="s">
        <v>4</v>
      </c>
      <c r="BH362" t="s">
        <v>12</v>
      </c>
      <c r="BI362" t="s">
        <v>12</v>
      </c>
      <c r="BJ362" t="s">
        <v>12032</v>
      </c>
      <c r="BK362" t="s">
        <v>4</v>
      </c>
      <c r="BL362">
        <v>1</v>
      </c>
      <c r="BM362" t="s">
        <v>12</v>
      </c>
      <c r="BN362">
        <v>12900</v>
      </c>
      <c r="BO362" t="s">
        <v>12</v>
      </c>
      <c r="BP362" t="s">
        <v>12</v>
      </c>
      <c r="BQ362" t="s">
        <v>12</v>
      </c>
      <c r="BR362" t="s">
        <v>4</v>
      </c>
      <c r="BS362" t="s">
        <v>4</v>
      </c>
      <c r="BT362" t="s">
        <v>4</v>
      </c>
      <c r="BU362" t="s">
        <v>12</v>
      </c>
      <c r="BV362" t="s">
        <v>4</v>
      </c>
      <c r="BW362" t="s">
        <v>3</v>
      </c>
      <c r="BX362" t="s">
        <v>4</v>
      </c>
      <c r="BY362" t="s">
        <v>12</v>
      </c>
      <c r="BZ362" t="s">
        <v>12</v>
      </c>
      <c r="CA362" t="s">
        <v>12</v>
      </c>
      <c r="CB362" t="s">
        <v>12</v>
      </c>
      <c r="CC362" t="s">
        <v>12</v>
      </c>
      <c r="CD362" t="str" cm="1">
        <f t="array" aca="1" ref="CD362" ca="1">eConcatenar(A362:CB362,"|")</f>
        <v>SBBoSHI6QEeMQOPJ|CAR2020-4409|3|IMPERIAL DE LUJO |TABASCO|CARDENAS|CARDENAS |2020-10-27|12900|X|X|200|1|x|X|x|X|X|X|X|X|X|X|X|x|X|x|RODRIGUEZ|JIMENEZ|MATEA|SOLTERA|X|X|CALLE JOSE MARIA PINO SUAREZ SIN NUMERO |GUTIERREZ GOMEZ |X|9371558286|ADELA RODRIGUEZ JIMENEZ|BENEFICIARIO 2: ROSALINO RODRIGUEZ JIMENEZ|x|RUTA 7 L |X|LUNES|x|x|X|X|X|DOMICILIO|4200|8700|x|x|X|2021-8-30|2021-9-13|X|x|X|x|x|GUTIERREZ GOMEZ |X|1|x|12900|x|x|x|X|X|X|x|X|CARDENAS|X|x|x|x|x</v>
      </c>
    </row>
    <row r="363" spans="1:82" x14ac:dyDescent="0.25">
      <c r="A363" t="s">
        <v>12035</v>
      </c>
      <c r="B363" t="s">
        <v>12036</v>
      </c>
      <c r="C363">
        <v>3</v>
      </c>
      <c r="D363" t="s">
        <v>4988</v>
      </c>
      <c r="E363" t="s">
        <v>2</v>
      </c>
      <c r="F363" t="s">
        <v>145</v>
      </c>
      <c r="G363" t="s">
        <v>11553</v>
      </c>
      <c r="H363" t="s">
        <v>1164</v>
      </c>
      <c r="I363" s="16">
        <v>12900</v>
      </c>
      <c r="J363" t="s">
        <v>4</v>
      </c>
      <c r="K363" s="3" t="s">
        <v>4</v>
      </c>
      <c r="L363">
        <v>400</v>
      </c>
      <c r="M363">
        <v>2</v>
      </c>
      <c r="N363" t="s">
        <v>12</v>
      </c>
      <c r="O363" t="s">
        <v>4</v>
      </c>
      <c r="P363" t="s">
        <v>12</v>
      </c>
      <c r="Q363" t="s">
        <v>4</v>
      </c>
      <c r="R363" t="s">
        <v>4</v>
      </c>
      <c r="S363" t="s">
        <v>4</v>
      </c>
      <c r="T363" t="s">
        <v>4</v>
      </c>
      <c r="U363" t="s">
        <v>4</v>
      </c>
      <c r="V363" t="s">
        <v>4</v>
      </c>
      <c r="W363" t="s">
        <v>4</v>
      </c>
      <c r="X363" t="s">
        <v>4</v>
      </c>
      <c r="Y363" t="s">
        <v>12</v>
      </c>
      <c r="Z363" t="s">
        <v>4</v>
      </c>
      <c r="AA363" t="s">
        <v>12</v>
      </c>
      <c r="AB363" t="s">
        <v>174</v>
      </c>
      <c r="AC363" t="s">
        <v>385</v>
      </c>
      <c r="AD363" t="s">
        <v>4956</v>
      </c>
      <c r="AE363" t="s">
        <v>30</v>
      </c>
      <c r="AF363" t="s">
        <v>4</v>
      </c>
      <c r="AG363" t="s">
        <v>4</v>
      </c>
      <c r="AH363" t="s">
        <v>4937</v>
      </c>
      <c r="AI363" t="s">
        <v>12037</v>
      </c>
      <c r="AJ363" t="s">
        <v>4</v>
      </c>
      <c r="AK363">
        <v>9372035848</v>
      </c>
      <c r="AL363" t="s">
        <v>12038</v>
      </c>
      <c r="AM363" t="s">
        <v>12039</v>
      </c>
      <c r="AN363" t="s">
        <v>12</v>
      </c>
      <c r="AO363" t="s">
        <v>11516</v>
      </c>
      <c r="AP363" t="s">
        <v>4</v>
      </c>
      <c r="AQ363" t="s">
        <v>10</v>
      </c>
      <c r="AR363" t="s">
        <v>12</v>
      </c>
      <c r="AS363" t="s">
        <v>12</v>
      </c>
      <c r="AT363" t="s">
        <v>4</v>
      </c>
      <c r="AU363" t="s">
        <v>4</v>
      </c>
      <c r="AV363" t="s">
        <v>4</v>
      </c>
      <c r="AW363" t="s">
        <v>11</v>
      </c>
      <c r="AX363">
        <v>3600</v>
      </c>
      <c r="AY363">
        <v>9300</v>
      </c>
      <c r="AZ363" t="s">
        <v>12</v>
      </c>
      <c r="BA363" t="s">
        <v>12</v>
      </c>
      <c r="BB363" t="s">
        <v>4</v>
      </c>
      <c r="BC363" t="s">
        <v>9840</v>
      </c>
      <c r="BD363" t="s">
        <v>5083</v>
      </c>
      <c r="BE363" t="s">
        <v>4</v>
      </c>
      <c r="BF363" t="s">
        <v>12</v>
      </c>
      <c r="BG363" t="s">
        <v>4</v>
      </c>
      <c r="BH363" t="s">
        <v>12</v>
      </c>
      <c r="BI363" t="s">
        <v>12</v>
      </c>
      <c r="BJ363" t="s">
        <v>12037</v>
      </c>
      <c r="BK363" t="s">
        <v>4</v>
      </c>
      <c r="BL363">
        <v>1</v>
      </c>
      <c r="BM363" t="s">
        <v>12</v>
      </c>
      <c r="BN363">
        <v>12900</v>
      </c>
      <c r="BO363" t="s">
        <v>12</v>
      </c>
      <c r="BP363" t="s">
        <v>12</v>
      </c>
      <c r="BQ363" t="s">
        <v>12</v>
      </c>
      <c r="BR363" t="s">
        <v>4</v>
      </c>
      <c r="BS363" t="s">
        <v>4</v>
      </c>
      <c r="BT363" t="s">
        <v>4</v>
      </c>
      <c r="BU363" t="s">
        <v>12</v>
      </c>
      <c r="BV363" t="s">
        <v>4</v>
      </c>
      <c r="BW363" t="s">
        <v>3</v>
      </c>
      <c r="BX363" t="s">
        <v>4</v>
      </c>
      <c r="BY363" t="s">
        <v>12</v>
      </c>
      <c r="BZ363" t="s">
        <v>12</v>
      </c>
      <c r="CA363" t="s">
        <v>12</v>
      </c>
      <c r="CB363" t="s">
        <v>12</v>
      </c>
      <c r="CC363" t="s">
        <v>12</v>
      </c>
      <c r="CD363" t="str" cm="1">
        <f t="array" aca="1" ref="CD363" ca="1">eConcatenar(A363:CB363,"|")</f>
        <v>mQWUgQdLifI5ilSE|CAR2020-4822|3|IMPERIAL DE LUJO |TABASCO|HUIMANGUILLO|HUIMANGUILLO |2020-11-25|12900|X|X|400|2|x|X|x|X|X|X|X|X|X|X|X|x|X|x|ALEJANDRO|MENDEZ|ANA ROSA|CASADA|X|X|CARRETERA PRINCIPAL SIN NUMERO |PALO MULATO |X|9372035848|LUVIA MENDEZ |BENEFICIARIO 2: GERARDO DIAZ CORDOVA|x|RUTA 7 L |X|LUNES|x|x|X|X|X|DOMICILIO|3600|9300|x|x|X|2021-8-30|2021-10-27|X|x|X|x|x|PALO MULATO |X|1|x|12900|x|x|x|X|X|X|x|X|CARDENAS|X|x|x|x|x</v>
      </c>
    </row>
    <row r="364" spans="1:82" x14ac:dyDescent="0.25">
      <c r="A364" t="s">
        <v>12040</v>
      </c>
      <c r="B364" t="s">
        <v>12041</v>
      </c>
      <c r="C364">
        <v>3</v>
      </c>
      <c r="D364" t="s">
        <v>4988</v>
      </c>
      <c r="E364" t="s">
        <v>2</v>
      </c>
      <c r="F364" t="s">
        <v>3</v>
      </c>
      <c r="G364" t="s">
        <v>330</v>
      </c>
      <c r="H364" t="s">
        <v>1163</v>
      </c>
      <c r="I364" s="16">
        <v>12900</v>
      </c>
      <c r="J364" t="s">
        <v>4</v>
      </c>
      <c r="K364" s="3" t="s">
        <v>4</v>
      </c>
      <c r="L364">
        <v>200</v>
      </c>
      <c r="M364">
        <v>1</v>
      </c>
      <c r="N364" t="s">
        <v>12</v>
      </c>
      <c r="O364" t="s">
        <v>4</v>
      </c>
      <c r="P364" t="s">
        <v>12</v>
      </c>
      <c r="Q364" t="s">
        <v>4</v>
      </c>
      <c r="R364" t="s">
        <v>4</v>
      </c>
      <c r="S364" t="s">
        <v>4</v>
      </c>
      <c r="T364" t="s">
        <v>4</v>
      </c>
      <c r="U364" t="s">
        <v>4</v>
      </c>
      <c r="V364" t="s">
        <v>4</v>
      </c>
      <c r="W364" t="s">
        <v>4</v>
      </c>
      <c r="X364" t="s">
        <v>4</v>
      </c>
      <c r="Y364" t="s">
        <v>12</v>
      </c>
      <c r="Z364" t="s">
        <v>4</v>
      </c>
      <c r="AA364" t="s">
        <v>12</v>
      </c>
      <c r="AB364" t="s">
        <v>360</v>
      </c>
      <c r="AC364" t="s">
        <v>153</v>
      </c>
      <c r="AD364" t="s">
        <v>9844</v>
      </c>
      <c r="AE364" t="s">
        <v>30</v>
      </c>
      <c r="AF364" t="s">
        <v>4</v>
      </c>
      <c r="AG364" t="s">
        <v>4</v>
      </c>
      <c r="AH364" t="s">
        <v>12042</v>
      </c>
      <c r="AI364" t="s">
        <v>12009</v>
      </c>
      <c r="AJ364" t="s">
        <v>4</v>
      </c>
      <c r="AK364">
        <v>9373741346</v>
      </c>
      <c r="AL364" t="s">
        <v>12043</v>
      </c>
      <c r="AM364" t="s">
        <v>12044</v>
      </c>
      <c r="AN364" t="s">
        <v>12</v>
      </c>
      <c r="AO364" t="s">
        <v>11516</v>
      </c>
      <c r="AP364" t="s">
        <v>4</v>
      </c>
      <c r="AQ364" t="s">
        <v>10</v>
      </c>
      <c r="AR364" t="s">
        <v>12</v>
      </c>
      <c r="AS364" t="s">
        <v>12</v>
      </c>
      <c r="AT364" t="s">
        <v>4</v>
      </c>
      <c r="AU364" t="s">
        <v>4</v>
      </c>
      <c r="AV364" t="s">
        <v>4</v>
      </c>
      <c r="AW364" t="s">
        <v>11</v>
      </c>
      <c r="AX364">
        <v>4000</v>
      </c>
      <c r="AY364">
        <v>8900</v>
      </c>
      <c r="AZ364" t="s">
        <v>12</v>
      </c>
      <c r="BA364" t="s">
        <v>12</v>
      </c>
      <c r="BB364" t="s">
        <v>4</v>
      </c>
      <c r="BC364" t="s">
        <v>9840</v>
      </c>
      <c r="BD364" t="s">
        <v>1225</v>
      </c>
      <c r="BE364" t="s">
        <v>4</v>
      </c>
      <c r="BF364" t="s">
        <v>12</v>
      </c>
      <c r="BG364" t="s">
        <v>4</v>
      </c>
      <c r="BH364" t="s">
        <v>12</v>
      </c>
      <c r="BI364" t="s">
        <v>12</v>
      </c>
      <c r="BJ364" t="s">
        <v>12009</v>
      </c>
      <c r="BK364" t="s">
        <v>4</v>
      </c>
      <c r="BL364">
        <v>1</v>
      </c>
      <c r="BM364" t="s">
        <v>12</v>
      </c>
      <c r="BN364">
        <v>12900</v>
      </c>
      <c r="BO364" t="s">
        <v>12</v>
      </c>
      <c r="BP364" t="s">
        <v>12</v>
      </c>
      <c r="BQ364" t="s">
        <v>12</v>
      </c>
      <c r="BR364" t="s">
        <v>4</v>
      </c>
      <c r="BS364" t="s">
        <v>4</v>
      </c>
      <c r="BT364" t="s">
        <v>4</v>
      </c>
      <c r="BU364" t="s">
        <v>12</v>
      </c>
      <c r="BV364" t="s">
        <v>4</v>
      </c>
      <c r="BW364" t="s">
        <v>3</v>
      </c>
      <c r="BX364" t="s">
        <v>4</v>
      </c>
      <c r="BY364" t="s">
        <v>12</v>
      </c>
      <c r="BZ364" t="s">
        <v>12</v>
      </c>
      <c r="CA364" t="s">
        <v>12</v>
      </c>
      <c r="CB364" t="s">
        <v>12</v>
      </c>
      <c r="CC364" t="s">
        <v>12</v>
      </c>
      <c r="CD364" t="str" cm="1">
        <f t="array" aca="1" ref="CD364" ca="1">eConcatenar(A364:CB364,"|")</f>
        <v>BwhxfUEbqQM97bjR|CAR2020-4815|3|IMPERIAL DE LUJO |TABASCO|CARDENAS|CARDENAS |2020-11-24|12900|X|X|200|1|x|X|x|X|X|X|X|X|X|X|X|x|X|x|BROCA|RAMIREZ|ELIZABETH|CASADA|X|X|CALLE 9 NUMERO 163|C- 27 EDUARDO CHAVEZ |X|9373741346|JOSE REYES HERNANDEZ AREVALO|BENEFICIARIO 2: JESICA DEL CARMEN HERNANDEZ BROCA|x|RUTA 7 L |X|LUNES|x|x|X|X|X|DOMICILIO|4000|8900|x|x|X|2021-8-30|2021-9-13|X|x|X|x|x|C- 27 EDUARDO CHAVEZ |X|1|x|12900|x|x|x|X|X|X|x|X|CARDENAS|X|x|x|x|x</v>
      </c>
    </row>
    <row r="365" spans="1:82" x14ac:dyDescent="0.25">
      <c r="A365" t="s">
        <v>12045</v>
      </c>
      <c r="B365" t="s">
        <v>12046</v>
      </c>
      <c r="C365">
        <v>3</v>
      </c>
      <c r="D365" t="s">
        <v>4988</v>
      </c>
      <c r="E365" t="s">
        <v>2</v>
      </c>
      <c r="F365" t="s">
        <v>3</v>
      </c>
      <c r="G365" t="s">
        <v>330</v>
      </c>
      <c r="H365" t="s">
        <v>15898</v>
      </c>
      <c r="I365" s="16">
        <v>12900</v>
      </c>
      <c r="J365" t="s">
        <v>4</v>
      </c>
      <c r="K365" s="3" t="s">
        <v>4</v>
      </c>
      <c r="L365">
        <v>400</v>
      </c>
      <c r="M365">
        <v>2</v>
      </c>
      <c r="N365" t="s">
        <v>12</v>
      </c>
      <c r="O365" t="s">
        <v>4</v>
      </c>
      <c r="P365" t="s">
        <v>12</v>
      </c>
      <c r="Q365" t="s">
        <v>4</v>
      </c>
      <c r="R365" t="s">
        <v>4</v>
      </c>
      <c r="S365" t="s">
        <v>4</v>
      </c>
      <c r="T365" t="s">
        <v>4</v>
      </c>
      <c r="U365" t="s">
        <v>4</v>
      </c>
      <c r="V365" t="s">
        <v>4</v>
      </c>
      <c r="W365" t="s">
        <v>4</v>
      </c>
      <c r="X365" t="s">
        <v>4</v>
      </c>
      <c r="Y365" t="s">
        <v>12</v>
      </c>
      <c r="Z365" t="s">
        <v>4</v>
      </c>
      <c r="AA365" t="s">
        <v>12</v>
      </c>
      <c r="AB365" t="s">
        <v>87</v>
      </c>
      <c r="AC365" t="s">
        <v>6</v>
      </c>
      <c r="AD365" t="s">
        <v>5375</v>
      </c>
      <c r="AE365" t="s">
        <v>146</v>
      </c>
      <c r="AF365" t="s">
        <v>4</v>
      </c>
      <c r="AG365" t="s">
        <v>4</v>
      </c>
      <c r="AH365" t="s">
        <v>12047</v>
      </c>
      <c r="AI365" t="s">
        <v>2360</v>
      </c>
      <c r="AJ365" t="s">
        <v>4</v>
      </c>
      <c r="AK365">
        <v>9371183037</v>
      </c>
      <c r="AL365" t="s">
        <v>12048</v>
      </c>
      <c r="AM365" t="s">
        <v>12049</v>
      </c>
      <c r="AN365" t="s">
        <v>12</v>
      </c>
      <c r="AO365" t="s">
        <v>11516</v>
      </c>
      <c r="AP365" t="s">
        <v>4</v>
      </c>
      <c r="AQ365" t="s">
        <v>10</v>
      </c>
      <c r="AR365" t="s">
        <v>12</v>
      </c>
      <c r="AS365" t="s">
        <v>12</v>
      </c>
      <c r="AT365" t="s">
        <v>4</v>
      </c>
      <c r="AU365" t="s">
        <v>4</v>
      </c>
      <c r="AV365" t="s">
        <v>4</v>
      </c>
      <c r="AW365" t="s">
        <v>11</v>
      </c>
      <c r="AX365">
        <v>3500</v>
      </c>
      <c r="AY365">
        <v>9400</v>
      </c>
      <c r="AZ365" t="s">
        <v>12</v>
      </c>
      <c r="BA365" t="s">
        <v>12</v>
      </c>
      <c r="BB365" t="s">
        <v>4</v>
      </c>
      <c r="BC365" t="s">
        <v>5088</v>
      </c>
      <c r="BD365" t="s">
        <v>1232</v>
      </c>
      <c r="BE365" t="s">
        <v>4</v>
      </c>
      <c r="BF365" t="s">
        <v>12</v>
      </c>
      <c r="BG365" t="s">
        <v>4</v>
      </c>
      <c r="BH365" t="s">
        <v>12</v>
      </c>
      <c r="BI365" t="s">
        <v>12</v>
      </c>
      <c r="BJ365" t="s">
        <v>2360</v>
      </c>
      <c r="BK365" t="s">
        <v>4</v>
      </c>
      <c r="BL365">
        <v>1</v>
      </c>
      <c r="BM365" t="s">
        <v>12</v>
      </c>
      <c r="BN365">
        <v>12900</v>
      </c>
      <c r="BO365" t="s">
        <v>12</v>
      </c>
      <c r="BP365" t="s">
        <v>12</v>
      </c>
      <c r="BQ365" t="s">
        <v>12</v>
      </c>
      <c r="BR365" t="s">
        <v>4</v>
      </c>
      <c r="BS365" t="s">
        <v>4</v>
      </c>
      <c r="BT365" t="s">
        <v>4</v>
      </c>
      <c r="BU365" t="s">
        <v>12</v>
      </c>
      <c r="BV365" t="s">
        <v>4</v>
      </c>
      <c r="BW365" t="s">
        <v>3</v>
      </c>
      <c r="BX365" t="s">
        <v>4</v>
      </c>
      <c r="BY365" t="s">
        <v>12</v>
      </c>
      <c r="BZ365" t="s">
        <v>12</v>
      </c>
      <c r="CA365" t="s">
        <v>12</v>
      </c>
      <c r="CB365" t="s">
        <v>12</v>
      </c>
      <c r="CC365" t="s">
        <v>12</v>
      </c>
      <c r="CD365" t="str" cm="1">
        <f t="array" aca="1" ref="CD365" ca="1">eConcatenar(A365:CB365,"|")</f>
        <v>Ohemtb82t2L50uqS|CAR2020-3881|3|IMPERIAL DE LUJO |TABASCO|CARDENAS|CARDENAS |2020-10-12|12900|X|X|400|2|x|X|x|X|X|X|X|X|X|X|X|x|X|x|LOPEZ|DE LA CRUZ|MINERVA|VIUDA|X|X|CALLE GREGORIO MENDEZ NUMERO 181|IGNACIO GUTIERREZ GOMEZ |X|9371183037|LORENZO ALBERTO LOPEZ LOPEZ|BENEFICIARIO 2: CARLOS MANUEL LOPEZ LOPEZ|x|RUTA 7 L |X|LUNES|x|x|X|X|X|DOMICILIO|3500|9400|x|x|X|2021-7-19|2021-9-20|X|x|X|x|x|IGNACIO GUTIERREZ GOMEZ |X|1|x|12900|x|x|x|X|X|X|x|X|CARDENAS|X|x|x|x|x</v>
      </c>
    </row>
    <row r="366" spans="1:82" x14ac:dyDescent="0.25">
      <c r="A366" t="s">
        <v>12050</v>
      </c>
      <c r="B366" t="s">
        <v>12051</v>
      </c>
      <c r="C366">
        <v>3</v>
      </c>
      <c r="D366" t="s">
        <v>4988</v>
      </c>
      <c r="E366" t="s">
        <v>2</v>
      </c>
      <c r="F366" t="s">
        <v>3</v>
      </c>
      <c r="G366" t="s">
        <v>330</v>
      </c>
      <c r="H366" t="s">
        <v>15963</v>
      </c>
      <c r="I366" s="16">
        <v>12900</v>
      </c>
      <c r="J366" t="s">
        <v>4</v>
      </c>
      <c r="K366" s="3" t="s">
        <v>4</v>
      </c>
      <c r="L366">
        <v>200</v>
      </c>
      <c r="M366">
        <v>1</v>
      </c>
      <c r="N366" t="s">
        <v>12</v>
      </c>
      <c r="O366" t="s">
        <v>4</v>
      </c>
      <c r="P366" t="s">
        <v>12</v>
      </c>
      <c r="Q366" t="s">
        <v>4</v>
      </c>
      <c r="R366" t="s">
        <v>4</v>
      </c>
      <c r="S366" t="s">
        <v>4</v>
      </c>
      <c r="T366" t="s">
        <v>4</v>
      </c>
      <c r="U366" t="s">
        <v>4</v>
      </c>
      <c r="V366" t="s">
        <v>4</v>
      </c>
      <c r="W366" t="s">
        <v>4</v>
      </c>
      <c r="X366" t="s">
        <v>4</v>
      </c>
      <c r="Y366" t="s">
        <v>12</v>
      </c>
      <c r="Z366" t="s">
        <v>4</v>
      </c>
      <c r="AA366" t="s">
        <v>12</v>
      </c>
      <c r="AB366" t="s">
        <v>22</v>
      </c>
      <c r="AC366" t="s">
        <v>38</v>
      </c>
      <c r="AD366" t="s">
        <v>9886</v>
      </c>
      <c r="AE366" t="s">
        <v>63</v>
      </c>
      <c r="AF366" t="s">
        <v>4</v>
      </c>
      <c r="AG366" t="s">
        <v>4</v>
      </c>
      <c r="AH366" t="s">
        <v>12052</v>
      </c>
      <c r="AI366" t="s">
        <v>12009</v>
      </c>
      <c r="AJ366" t="s">
        <v>4</v>
      </c>
      <c r="AK366">
        <v>9371278706</v>
      </c>
      <c r="AL366" t="s">
        <v>12053</v>
      </c>
      <c r="AM366" t="s">
        <v>12054</v>
      </c>
      <c r="AN366" t="s">
        <v>12</v>
      </c>
      <c r="AO366" t="s">
        <v>11516</v>
      </c>
      <c r="AP366" t="s">
        <v>4</v>
      </c>
      <c r="AQ366" t="s">
        <v>10</v>
      </c>
      <c r="AR366" t="s">
        <v>12</v>
      </c>
      <c r="AS366" t="s">
        <v>12</v>
      </c>
      <c r="AT366" t="s">
        <v>4</v>
      </c>
      <c r="AU366" t="s">
        <v>4</v>
      </c>
      <c r="AV366" t="s">
        <v>4</v>
      </c>
      <c r="AW366" t="s">
        <v>11</v>
      </c>
      <c r="AX366">
        <v>3700</v>
      </c>
      <c r="AY366">
        <v>9200</v>
      </c>
      <c r="AZ366" t="s">
        <v>12</v>
      </c>
      <c r="BA366" t="s">
        <v>12</v>
      </c>
      <c r="BB366" t="s">
        <v>4</v>
      </c>
      <c r="BC366" t="s">
        <v>9840</v>
      </c>
      <c r="BD366" t="s">
        <v>1225</v>
      </c>
      <c r="BE366" t="s">
        <v>4</v>
      </c>
      <c r="BF366" t="s">
        <v>12</v>
      </c>
      <c r="BG366" t="s">
        <v>4</v>
      </c>
      <c r="BH366" t="s">
        <v>12</v>
      </c>
      <c r="BI366" t="s">
        <v>12</v>
      </c>
      <c r="BJ366" t="s">
        <v>12009</v>
      </c>
      <c r="BK366" t="s">
        <v>4</v>
      </c>
      <c r="BL366">
        <v>0</v>
      </c>
      <c r="BM366" t="s">
        <v>12</v>
      </c>
      <c r="BN366">
        <v>12900</v>
      </c>
      <c r="BO366" t="s">
        <v>12</v>
      </c>
      <c r="BP366" t="s">
        <v>12</v>
      </c>
      <c r="BQ366" t="s">
        <v>12</v>
      </c>
      <c r="BR366" t="s">
        <v>4</v>
      </c>
      <c r="BS366" t="s">
        <v>4</v>
      </c>
      <c r="BT366" t="s">
        <v>4</v>
      </c>
      <c r="BU366" t="s">
        <v>12</v>
      </c>
      <c r="BV366" t="s">
        <v>4</v>
      </c>
      <c r="BW366" t="s">
        <v>3</v>
      </c>
      <c r="BX366" t="s">
        <v>4</v>
      </c>
      <c r="BY366" t="s">
        <v>12</v>
      </c>
      <c r="BZ366" t="s">
        <v>12</v>
      </c>
      <c r="CA366" t="s">
        <v>12</v>
      </c>
      <c r="CB366" t="s">
        <v>12</v>
      </c>
      <c r="CC366" t="s">
        <v>12</v>
      </c>
      <c r="CD366" t="str" cm="1">
        <f t="array" aca="1" ref="CD366" ca="1">eConcatenar(A366:CB366,"|")</f>
        <v>EsLQ4o9qEAp4A2Qy|CAR2020-4846|3|IMPERIAL DE LUJO |TABASCO|CARDENAS|CARDENAS |2020-11-26|12900|X|X|200|1|x|X|x|X|X|X|X|X|X|X|X|x|X|x|JIMENEZ |HERNANDEZ|RAFAEL|CASADO|X|X|CALLE 1 SOBRE LA CARRETERA KILOMETRO 2|C- 27 EDUARDO CHAVEZ |X|9371278706|ROSA HERNANDEZ MAGAÑA|BENEFICIARIO 2: JOSE REYES MENDEZ |x|RUTA 7 L |X|LUNES|x|x|X|X|X|DOMICILIO|3700|9200|x|x|X|2021-8-30|2021-9-13|X|x|X|x|x|C- 27 EDUARDO CHAVEZ |X|0|x|12900|x|x|x|X|X|X|x|X|CARDENAS|X|x|x|x|x</v>
      </c>
    </row>
    <row r="367" spans="1:82" x14ac:dyDescent="0.25">
      <c r="A367" t="s">
        <v>12055</v>
      </c>
      <c r="B367" t="s">
        <v>12056</v>
      </c>
      <c r="C367">
        <v>3</v>
      </c>
      <c r="D367" t="s">
        <v>463</v>
      </c>
      <c r="E367" t="s">
        <v>2</v>
      </c>
      <c r="F367" t="s">
        <v>3</v>
      </c>
      <c r="G367" t="s">
        <v>330</v>
      </c>
      <c r="H367" t="s">
        <v>1199</v>
      </c>
      <c r="I367" s="16">
        <v>12900</v>
      </c>
      <c r="J367" t="s">
        <v>4</v>
      </c>
      <c r="K367" s="3" t="s">
        <v>4</v>
      </c>
      <c r="L367">
        <v>200</v>
      </c>
      <c r="M367">
        <v>1</v>
      </c>
      <c r="N367" t="s">
        <v>12</v>
      </c>
      <c r="O367" t="s">
        <v>4</v>
      </c>
      <c r="P367" t="s">
        <v>12</v>
      </c>
      <c r="Q367" t="s">
        <v>4</v>
      </c>
      <c r="R367" t="s">
        <v>4</v>
      </c>
      <c r="S367" t="s">
        <v>4</v>
      </c>
      <c r="T367" t="s">
        <v>4</v>
      </c>
      <c r="U367" t="s">
        <v>4</v>
      </c>
      <c r="V367" t="s">
        <v>4</v>
      </c>
      <c r="W367" t="s">
        <v>4</v>
      </c>
      <c r="X367" t="s">
        <v>4</v>
      </c>
      <c r="Y367" t="s">
        <v>12</v>
      </c>
      <c r="Z367" t="s">
        <v>4</v>
      </c>
      <c r="AA367" t="s">
        <v>12</v>
      </c>
      <c r="AB367" t="s">
        <v>205</v>
      </c>
      <c r="AC367" t="s">
        <v>11850</v>
      </c>
      <c r="AD367" t="s">
        <v>12057</v>
      </c>
      <c r="AE367" t="s">
        <v>30</v>
      </c>
      <c r="AF367" t="s">
        <v>4</v>
      </c>
      <c r="AG367" t="s">
        <v>4</v>
      </c>
      <c r="AH367" t="s">
        <v>11944</v>
      </c>
      <c r="AI367" t="s">
        <v>12058</v>
      </c>
      <c r="AJ367" t="s">
        <v>4</v>
      </c>
      <c r="AK367">
        <v>9371552975</v>
      </c>
      <c r="AL367" t="s">
        <v>12059</v>
      </c>
      <c r="AM367" t="s">
        <v>12060</v>
      </c>
      <c r="AN367" t="s">
        <v>12</v>
      </c>
      <c r="AO367" t="s">
        <v>11516</v>
      </c>
      <c r="AP367" t="s">
        <v>4</v>
      </c>
      <c r="AQ367" t="s">
        <v>10</v>
      </c>
      <c r="AR367" t="s">
        <v>12</v>
      </c>
      <c r="AS367" t="s">
        <v>12</v>
      </c>
      <c r="AT367" t="s">
        <v>4</v>
      </c>
      <c r="AU367" t="s">
        <v>4</v>
      </c>
      <c r="AV367" t="s">
        <v>4</v>
      </c>
      <c r="AW367" t="s">
        <v>11</v>
      </c>
      <c r="AX367">
        <v>7600</v>
      </c>
      <c r="AY367">
        <v>5300</v>
      </c>
      <c r="AZ367" t="s">
        <v>12</v>
      </c>
      <c r="BA367" t="s">
        <v>12</v>
      </c>
      <c r="BB367" t="s">
        <v>4</v>
      </c>
      <c r="BC367" t="s">
        <v>9840</v>
      </c>
      <c r="BD367" t="s">
        <v>1225</v>
      </c>
      <c r="BE367" t="s">
        <v>4</v>
      </c>
      <c r="BF367" t="s">
        <v>12</v>
      </c>
      <c r="BG367" t="s">
        <v>4</v>
      </c>
      <c r="BH367" t="s">
        <v>12</v>
      </c>
      <c r="BI367" t="s">
        <v>12</v>
      </c>
      <c r="BJ367" t="s">
        <v>12058</v>
      </c>
      <c r="BK367" t="s">
        <v>4</v>
      </c>
      <c r="BL367">
        <v>1</v>
      </c>
      <c r="BM367" t="s">
        <v>12</v>
      </c>
      <c r="BN367">
        <v>12900</v>
      </c>
      <c r="BO367" t="s">
        <v>12</v>
      </c>
      <c r="BP367" t="s">
        <v>12</v>
      </c>
      <c r="BQ367" t="s">
        <v>12</v>
      </c>
      <c r="BR367" t="s">
        <v>4</v>
      </c>
      <c r="BS367" t="s">
        <v>4</v>
      </c>
      <c r="BT367" t="s">
        <v>4</v>
      </c>
      <c r="BU367" t="s">
        <v>12</v>
      </c>
      <c r="BV367" t="s">
        <v>4</v>
      </c>
      <c r="BW367" t="s">
        <v>3</v>
      </c>
      <c r="BX367" t="s">
        <v>4</v>
      </c>
      <c r="BY367" t="s">
        <v>12</v>
      </c>
      <c r="BZ367" t="s">
        <v>12</v>
      </c>
      <c r="CA367" t="s">
        <v>12</v>
      </c>
      <c r="CB367" t="s">
        <v>12</v>
      </c>
      <c r="CC367" t="s">
        <v>12</v>
      </c>
      <c r="CD367" t="str" cm="1">
        <f t="array" aca="1" ref="CD367" ca="1">eConcatenar(A367:CB367,"|")</f>
        <v>0Qdl9x44hOrVZH63|CAR2020-0244|3|ECONOLINE |TABASCO|CARDENAS|CARDENAS |2020-1-23|12900|X|X|200|1|x|X|x|X|X|X|X|X|X|X|X|x|X|x|OLAN|VIDAL|ZURISARAI|CASADA|X|X|CALLE 8|C- 29|X|9371552975|ANGEL DE JESUS SANCHEZ VAZQUEZ|BENEFICIARIO 2: DIANA PATRICIA SANCHEZ VAZQUEZ|x|RUTA 7 L |X|LUNES|x|x|X|X|X|DOMICILIO|7600|5300|x|x|X|2021-8-30|2021-9-13|X|x|X|x|x|C- 29|X|1|x|12900|x|x|x|X|X|X|x|X|CARDENAS|X|x|x|x|x</v>
      </c>
    </row>
    <row r="368" spans="1:82" x14ac:dyDescent="0.25">
      <c r="A368" t="s">
        <v>12061</v>
      </c>
      <c r="B368" t="s">
        <v>12062</v>
      </c>
      <c r="C368">
        <v>3</v>
      </c>
      <c r="D368" t="s">
        <v>463</v>
      </c>
      <c r="E368" t="s">
        <v>2</v>
      </c>
      <c r="F368" t="s">
        <v>3</v>
      </c>
      <c r="G368" t="s">
        <v>330</v>
      </c>
      <c r="H368" t="s">
        <v>1198</v>
      </c>
      <c r="I368" s="16">
        <v>12900</v>
      </c>
      <c r="J368" t="s">
        <v>4</v>
      </c>
      <c r="K368" s="3" t="s">
        <v>4</v>
      </c>
      <c r="L368">
        <v>200</v>
      </c>
      <c r="M368">
        <v>1</v>
      </c>
      <c r="N368" t="s">
        <v>12</v>
      </c>
      <c r="O368" t="s">
        <v>4</v>
      </c>
      <c r="P368" t="s">
        <v>12</v>
      </c>
      <c r="Q368" t="s">
        <v>4</v>
      </c>
      <c r="R368" t="s">
        <v>4</v>
      </c>
      <c r="S368" t="s">
        <v>4</v>
      </c>
      <c r="T368" t="s">
        <v>4</v>
      </c>
      <c r="U368" t="s">
        <v>4</v>
      </c>
      <c r="V368" t="s">
        <v>4</v>
      </c>
      <c r="W368" t="s">
        <v>4</v>
      </c>
      <c r="X368" t="s">
        <v>4</v>
      </c>
      <c r="Y368" t="s">
        <v>12</v>
      </c>
      <c r="Z368" t="s">
        <v>4</v>
      </c>
      <c r="AA368" t="s">
        <v>12</v>
      </c>
      <c r="AB368" t="s">
        <v>29</v>
      </c>
      <c r="AC368" t="s">
        <v>11925</v>
      </c>
      <c r="AD368" t="s">
        <v>10669</v>
      </c>
      <c r="AE368" t="s">
        <v>30</v>
      </c>
      <c r="AF368" t="s">
        <v>4</v>
      </c>
      <c r="AG368" t="s">
        <v>4</v>
      </c>
      <c r="AH368" t="s">
        <v>12063</v>
      </c>
      <c r="AI368" t="s">
        <v>12064</v>
      </c>
      <c r="AJ368" t="s">
        <v>4</v>
      </c>
      <c r="AK368">
        <v>9371189812</v>
      </c>
      <c r="AL368" t="s">
        <v>12065</v>
      </c>
      <c r="AM368" t="s">
        <v>12066</v>
      </c>
      <c r="AN368" t="s">
        <v>12</v>
      </c>
      <c r="AO368" t="s">
        <v>11516</v>
      </c>
      <c r="AP368" t="s">
        <v>4</v>
      </c>
      <c r="AQ368" t="s">
        <v>10</v>
      </c>
      <c r="AR368" t="s">
        <v>12</v>
      </c>
      <c r="AS368" t="s">
        <v>12</v>
      </c>
      <c r="AT368" t="s">
        <v>4</v>
      </c>
      <c r="AU368" t="s">
        <v>4</v>
      </c>
      <c r="AV368" t="s">
        <v>4</v>
      </c>
      <c r="AW368" t="s">
        <v>11</v>
      </c>
      <c r="AX368">
        <v>6600</v>
      </c>
      <c r="AY368">
        <v>6300</v>
      </c>
      <c r="AZ368" t="s">
        <v>12</v>
      </c>
      <c r="BA368" t="s">
        <v>12</v>
      </c>
      <c r="BB368" t="s">
        <v>4</v>
      </c>
      <c r="BC368" t="s">
        <v>9840</v>
      </c>
      <c r="BD368" t="s">
        <v>1225</v>
      </c>
      <c r="BE368" t="s">
        <v>4</v>
      </c>
      <c r="BF368" t="s">
        <v>12</v>
      </c>
      <c r="BG368" t="s">
        <v>4</v>
      </c>
      <c r="BH368" t="s">
        <v>12</v>
      </c>
      <c r="BI368" t="s">
        <v>12</v>
      </c>
      <c r="BJ368" t="s">
        <v>12064</v>
      </c>
      <c r="BK368" t="s">
        <v>4</v>
      </c>
      <c r="BL368">
        <v>1</v>
      </c>
      <c r="BM368" t="s">
        <v>12</v>
      </c>
      <c r="BN368">
        <v>12900</v>
      </c>
      <c r="BO368" t="s">
        <v>12</v>
      </c>
      <c r="BP368" t="s">
        <v>12</v>
      </c>
      <c r="BQ368" t="s">
        <v>12</v>
      </c>
      <c r="BR368" t="s">
        <v>4</v>
      </c>
      <c r="BS368" t="s">
        <v>4</v>
      </c>
      <c r="BT368" t="s">
        <v>4</v>
      </c>
      <c r="BU368" t="s">
        <v>12</v>
      </c>
      <c r="BV368" t="s">
        <v>4</v>
      </c>
      <c r="BW368" t="s">
        <v>3</v>
      </c>
      <c r="BX368" t="s">
        <v>4</v>
      </c>
      <c r="BY368" t="s">
        <v>12</v>
      </c>
      <c r="BZ368" t="s">
        <v>12</v>
      </c>
      <c r="CA368" t="s">
        <v>12</v>
      </c>
      <c r="CB368" t="s">
        <v>12</v>
      </c>
      <c r="CC368" t="s">
        <v>12</v>
      </c>
      <c r="CD368" t="str" cm="1">
        <f t="array" aca="1" ref="CD368" ca="1">eConcatenar(A368:CB368,"|")</f>
        <v>teyTfM5uwAAPpH2U|CAR2020-0465|3|ECONOLINE |TABASCO|CARDENAS|CARDENAS |2020-2-14|12900|X|X|200|1|x|X|x|X|X|X|X|X|X|X|X|x|X|x|CORDOVA|MENA|MARIA DEL CARMEN |CASADA|X|X|CALLE 3 SIN NUMERO ZONA DE AMPLIACION |C- 28 GREGORIO MENDEZ |X|9371189812|ANA KARINA OLAN CRUZ|BENEFICIARIO 2: ADRIAN ADORNO CORDOVA|x|RUTA 7 L |X|LUNES|x|x|X|X|X|DOMICILIO|6600|6300|x|x|X|2021-8-30|2021-9-13|X|x|X|x|x|C- 28 GREGORIO MENDEZ |X|1|x|12900|x|x|x|X|X|X|x|X|CARDENAS|X|x|x|x|x</v>
      </c>
    </row>
    <row r="369" spans="1:82" x14ac:dyDescent="0.25">
      <c r="A369" t="s">
        <v>12067</v>
      </c>
      <c r="B369" t="s">
        <v>12068</v>
      </c>
      <c r="C369">
        <v>3</v>
      </c>
      <c r="D369" t="s">
        <v>69</v>
      </c>
      <c r="E369" t="s">
        <v>2</v>
      </c>
      <c r="F369" t="s">
        <v>3</v>
      </c>
      <c r="G369" t="s">
        <v>330</v>
      </c>
      <c r="H369" t="s">
        <v>5381</v>
      </c>
      <c r="I369" s="16">
        <v>14800</v>
      </c>
      <c r="J369" t="s">
        <v>4</v>
      </c>
      <c r="K369" s="3" t="s">
        <v>4</v>
      </c>
      <c r="L369">
        <v>400</v>
      </c>
      <c r="M369">
        <v>2</v>
      </c>
      <c r="N369" t="s">
        <v>12</v>
      </c>
      <c r="O369" t="s">
        <v>4</v>
      </c>
      <c r="P369" t="s">
        <v>12</v>
      </c>
      <c r="Q369" t="s">
        <v>4</v>
      </c>
      <c r="R369" t="s">
        <v>4</v>
      </c>
      <c r="S369" t="s">
        <v>4</v>
      </c>
      <c r="T369" t="s">
        <v>4</v>
      </c>
      <c r="U369" t="s">
        <v>4</v>
      </c>
      <c r="V369" t="s">
        <v>4</v>
      </c>
      <c r="W369" t="s">
        <v>4</v>
      </c>
      <c r="X369" t="s">
        <v>4</v>
      </c>
      <c r="Y369" t="s">
        <v>12</v>
      </c>
      <c r="Z369" t="s">
        <v>4</v>
      </c>
      <c r="AA369" t="s">
        <v>12</v>
      </c>
      <c r="AB369" t="s">
        <v>897</v>
      </c>
      <c r="AC369" t="s">
        <v>301</v>
      </c>
      <c r="AD369" t="s">
        <v>12069</v>
      </c>
      <c r="AE369" t="s">
        <v>30</v>
      </c>
      <c r="AF369" t="s">
        <v>4</v>
      </c>
      <c r="AG369" t="s">
        <v>4</v>
      </c>
      <c r="AH369" t="s">
        <v>12070</v>
      </c>
      <c r="AI369" t="s">
        <v>2997</v>
      </c>
      <c r="AJ369" t="s">
        <v>4</v>
      </c>
      <c r="AK369">
        <v>9373783524</v>
      </c>
      <c r="AL369" t="s">
        <v>12071</v>
      </c>
      <c r="AM369" t="s">
        <v>12072</v>
      </c>
      <c r="AN369" t="s">
        <v>12</v>
      </c>
      <c r="AO369" t="s">
        <v>11516</v>
      </c>
      <c r="AP369" t="s">
        <v>4</v>
      </c>
      <c r="AQ369" t="s">
        <v>10</v>
      </c>
      <c r="AR369" t="s">
        <v>12</v>
      </c>
      <c r="AS369" t="s">
        <v>12</v>
      </c>
      <c r="AT369" t="s">
        <v>4</v>
      </c>
      <c r="AU369" t="s">
        <v>4</v>
      </c>
      <c r="AV369" t="s">
        <v>4</v>
      </c>
      <c r="AW369" t="s">
        <v>11</v>
      </c>
      <c r="AX369">
        <v>50</v>
      </c>
      <c r="AY369">
        <v>14750</v>
      </c>
      <c r="AZ369" t="s">
        <v>12</v>
      </c>
      <c r="BA369" t="s">
        <v>12</v>
      </c>
      <c r="BB369" t="s">
        <v>4</v>
      </c>
      <c r="BC369" t="s">
        <v>5381</v>
      </c>
      <c r="BD369" t="s">
        <v>1225</v>
      </c>
      <c r="BE369" t="s">
        <v>4</v>
      </c>
      <c r="BF369" t="s">
        <v>12</v>
      </c>
      <c r="BG369" t="s">
        <v>4</v>
      </c>
      <c r="BH369" t="s">
        <v>12</v>
      </c>
      <c r="BI369" t="s">
        <v>12</v>
      </c>
      <c r="BJ369" t="s">
        <v>2997</v>
      </c>
      <c r="BK369" t="s">
        <v>4</v>
      </c>
      <c r="BL369">
        <v>1</v>
      </c>
      <c r="BM369" t="s">
        <v>12</v>
      </c>
      <c r="BN369">
        <v>14800</v>
      </c>
      <c r="BO369" t="s">
        <v>12</v>
      </c>
      <c r="BP369" t="s">
        <v>12</v>
      </c>
      <c r="BQ369" t="s">
        <v>12</v>
      </c>
      <c r="BR369" t="s">
        <v>4</v>
      </c>
      <c r="BS369" t="s">
        <v>4</v>
      </c>
      <c r="BT369" t="s">
        <v>4</v>
      </c>
      <c r="BU369" t="s">
        <v>12</v>
      </c>
      <c r="BV369" t="s">
        <v>4</v>
      </c>
      <c r="BW369" t="s">
        <v>3</v>
      </c>
      <c r="BX369" t="s">
        <v>4</v>
      </c>
      <c r="BY369" t="s">
        <v>12</v>
      </c>
      <c r="BZ369" t="s">
        <v>12</v>
      </c>
      <c r="CA369" t="s">
        <v>12</v>
      </c>
      <c r="CB369" t="s">
        <v>12</v>
      </c>
      <c r="CC369" t="s">
        <v>12</v>
      </c>
      <c r="CD369" t="str" cm="1">
        <f t="array" aca="1" ref="CD369" ca="1">eConcatenar(A369:CB369,"|")</f>
        <v>9tAgCvmCLRsJEwSO|CAR2021-4653|3|MEMORIAL|TABASCO|CARDENAS|CARDENAS |2021-8-14|14800|X|X|400|2|x|X|x|X|X|X|X|X|X|X|X|x|X|x|ALVARADO|CRUZ|LUZ MARIA|CASADA|X|X|ANDADOR LUIS G URBINA ORIENTE NUMERO 16|INGENIO BENITO JUAREZ |X|9373783524|LAURA HERNANDEZ BALCAZAR|BENEFICIARIO 2: MAURILIO MORALES ALVARADO|x|RUTA 7 L |X|LUNES|x|x|X|X|X|DOMICILIO|50|14750|x|x|X|2021-8-14|2021-9-13|X|x|X|x|x|INGENIO BENITO JUAREZ |X|1|x|14800|x|x|x|X|X|X|x|X|CARDENAS|X|x|x|x|x</v>
      </c>
    </row>
    <row r="370" spans="1:82" x14ac:dyDescent="0.25">
      <c r="A370" t="s">
        <v>12073</v>
      </c>
      <c r="B370" t="s">
        <v>12074</v>
      </c>
      <c r="C370">
        <v>3</v>
      </c>
      <c r="D370" t="s">
        <v>69</v>
      </c>
      <c r="E370" t="s">
        <v>2</v>
      </c>
      <c r="F370" t="s">
        <v>145</v>
      </c>
      <c r="G370" t="s">
        <v>11553</v>
      </c>
      <c r="H370" t="s">
        <v>16008</v>
      </c>
      <c r="I370" s="16">
        <v>14800</v>
      </c>
      <c r="J370" t="s">
        <v>4</v>
      </c>
      <c r="K370" s="3" t="s">
        <v>4</v>
      </c>
      <c r="L370">
        <v>200</v>
      </c>
      <c r="M370">
        <v>1</v>
      </c>
      <c r="N370" t="s">
        <v>12</v>
      </c>
      <c r="O370" t="s">
        <v>4</v>
      </c>
      <c r="P370" t="s">
        <v>12</v>
      </c>
      <c r="Q370" t="s">
        <v>4</v>
      </c>
      <c r="R370" t="s">
        <v>4</v>
      </c>
      <c r="S370" t="s">
        <v>4</v>
      </c>
      <c r="T370" t="s">
        <v>4</v>
      </c>
      <c r="U370" t="s">
        <v>4</v>
      </c>
      <c r="V370" t="s">
        <v>4</v>
      </c>
      <c r="W370" t="s">
        <v>4</v>
      </c>
      <c r="X370" t="s">
        <v>4</v>
      </c>
      <c r="Y370" t="s">
        <v>12</v>
      </c>
      <c r="Z370" t="s">
        <v>4</v>
      </c>
      <c r="AA370" t="s">
        <v>12</v>
      </c>
      <c r="AB370" t="s">
        <v>957</v>
      </c>
      <c r="AC370" t="s">
        <v>385</v>
      </c>
      <c r="AD370" t="s">
        <v>12075</v>
      </c>
      <c r="AE370" t="s">
        <v>390</v>
      </c>
      <c r="AF370" t="s">
        <v>4</v>
      </c>
      <c r="AG370" t="s">
        <v>4</v>
      </c>
      <c r="AH370" t="s">
        <v>12076</v>
      </c>
      <c r="AI370" t="s">
        <v>12077</v>
      </c>
      <c r="AJ370" t="s">
        <v>4</v>
      </c>
      <c r="AK370">
        <v>9372273952</v>
      </c>
      <c r="AL370" t="s">
        <v>12078</v>
      </c>
      <c r="AM370" t="s">
        <v>12079</v>
      </c>
      <c r="AN370" t="s">
        <v>12</v>
      </c>
      <c r="AO370" t="s">
        <v>11516</v>
      </c>
      <c r="AP370" t="s">
        <v>4</v>
      </c>
      <c r="AQ370" t="s">
        <v>10</v>
      </c>
      <c r="AR370" t="s">
        <v>12</v>
      </c>
      <c r="AS370" t="s">
        <v>12</v>
      </c>
      <c r="AT370" t="s">
        <v>4</v>
      </c>
      <c r="AU370" t="s">
        <v>4</v>
      </c>
      <c r="AV370" t="s">
        <v>4</v>
      </c>
      <c r="AW370" t="s">
        <v>11</v>
      </c>
      <c r="AX370">
        <v>1000</v>
      </c>
      <c r="AY370">
        <v>13800</v>
      </c>
      <c r="AZ370" t="s">
        <v>12</v>
      </c>
      <c r="BA370" t="s">
        <v>12</v>
      </c>
      <c r="BB370" t="s">
        <v>4</v>
      </c>
      <c r="BC370" t="s">
        <v>1216</v>
      </c>
      <c r="BD370" t="s">
        <v>1225</v>
      </c>
      <c r="BE370" t="s">
        <v>4</v>
      </c>
      <c r="BF370" t="s">
        <v>12</v>
      </c>
      <c r="BG370" t="s">
        <v>4</v>
      </c>
      <c r="BH370" t="s">
        <v>12</v>
      </c>
      <c r="BI370" t="s">
        <v>12</v>
      </c>
      <c r="BJ370" t="s">
        <v>12077</v>
      </c>
      <c r="BK370" t="s">
        <v>4</v>
      </c>
      <c r="BL370">
        <v>1</v>
      </c>
      <c r="BM370" t="s">
        <v>12</v>
      </c>
      <c r="BN370">
        <v>14800</v>
      </c>
      <c r="BO370" t="s">
        <v>12</v>
      </c>
      <c r="BP370" t="s">
        <v>12</v>
      </c>
      <c r="BQ370" t="s">
        <v>12</v>
      </c>
      <c r="BR370" t="s">
        <v>4</v>
      </c>
      <c r="BS370" t="s">
        <v>4</v>
      </c>
      <c r="BT370" t="s">
        <v>4</v>
      </c>
      <c r="BU370" t="s">
        <v>12</v>
      </c>
      <c r="BV370" t="s">
        <v>4</v>
      </c>
      <c r="BW370" t="s">
        <v>3</v>
      </c>
      <c r="BX370" t="s">
        <v>4</v>
      </c>
      <c r="BY370" t="s">
        <v>12</v>
      </c>
      <c r="BZ370" t="s">
        <v>12</v>
      </c>
      <c r="CA370" t="s">
        <v>12</v>
      </c>
      <c r="CB370" t="s">
        <v>12</v>
      </c>
      <c r="CC370" t="s">
        <v>12</v>
      </c>
      <c r="CD370" t="str" cm="1">
        <f t="array" aca="1" ref="CD370" ca="1">eConcatenar(A370:CB370,"|")</f>
        <v>8c4oaXbAWbIsJUT0|CAR2021-2279|3|MEMORIAL|TABASCO|HUIMANGUILLO|HUIMANGUILLO |2021-6-03|14800|X|X|200|1|x|X|x|X|X|X|X|X|X|X|X|x|X|x|VICENTE|MENDEZ|NANCY|SEPARADA|X|X|CALLE 7 SIN NUMERO |C- 34 LICENCIADO BENITO JUAREZ |X|9372273952|PAOLA HERNANDEZ VICENTE |BENEFICIARIO 2: KAREN HERNANDEZ VICENTE |x|RUTA 7 L |X|LUNES|x|x|X|X|X|DOMICILIO|1000|13800|x|x|X|2021-8-16|2021-9-13|X|x|X|x|x|C- 34 LICENCIADO BENITO JUAREZ |X|1|x|14800|x|x|x|X|X|X|x|X|CARDENAS|X|x|x|x|x</v>
      </c>
    </row>
    <row r="371" spans="1:82" x14ac:dyDescent="0.25">
      <c r="A371" t="s">
        <v>12080</v>
      </c>
      <c r="B371" t="s">
        <v>12081</v>
      </c>
      <c r="C371">
        <v>3</v>
      </c>
      <c r="D371" t="s">
        <v>463</v>
      </c>
      <c r="E371" t="s">
        <v>2</v>
      </c>
      <c r="F371" t="s">
        <v>3</v>
      </c>
      <c r="G371" t="s">
        <v>330</v>
      </c>
      <c r="H371" t="s">
        <v>16009</v>
      </c>
      <c r="I371" s="16">
        <v>12900</v>
      </c>
      <c r="J371" t="s">
        <v>4</v>
      </c>
      <c r="K371" s="3" t="s">
        <v>4</v>
      </c>
      <c r="L371">
        <v>100</v>
      </c>
      <c r="M371">
        <v>0</v>
      </c>
      <c r="N371" t="s">
        <v>12</v>
      </c>
      <c r="O371" t="s">
        <v>4</v>
      </c>
      <c r="P371" t="s">
        <v>12</v>
      </c>
      <c r="Q371" t="s">
        <v>4</v>
      </c>
      <c r="R371" t="s">
        <v>4</v>
      </c>
      <c r="S371" t="s">
        <v>4</v>
      </c>
      <c r="T371" t="s">
        <v>4</v>
      </c>
      <c r="U371" t="s">
        <v>4</v>
      </c>
      <c r="V371" t="s">
        <v>4</v>
      </c>
      <c r="W371" t="s">
        <v>4</v>
      </c>
      <c r="X371" t="s">
        <v>4</v>
      </c>
      <c r="Y371" t="s">
        <v>12</v>
      </c>
      <c r="Z371" t="s">
        <v>4</v>
      </c>
      <c r="AA371" t="s">
        <v>12</v>
      </c>
      <c r="AB371" t="s">
        <v>10386</v>
      </c>
      <c r="AC371" t="s">
        <v>484</v>
      </c>
      <c r="AD371" t="s">
        <v>12082</v>
      </c>
      <c r="AE371" t="s">
        <v>30</v>
      </c>
      <c r="AF371" t="s">
        <v>4</v>
      </c>
      <c r="AG371" t="s">
        <v>4</v>
      </c>
      <c r="AH371" t="s">
        <v>12083</v>
      </c>
      <c r="AI371" t="s">
        <v>318</v>
      </c>
      <c r="AJ371" t="s">
        <v>4</v>
      </c>
      <c r="AK371">
        <v>9371152710</v>
      </c>
      <c r="AL371" t="s">
        <v>12084</v>
      </c>
      <c r="AM371" t="s">
        <v>12085</v>
      </c>
      <c r="AN371" t="s">
        <v>12</v>
      </c>
      <c r="AO371" t="s">
        <v>11516</v>
      </c>
      <c r="AP371" t="s">
        <v>4</v>
      </c>
      <c r="AQ371" t="s">
        <v>10</v>
      </c>
      <c r="AR371" t="s">
        <v>12</v>
      </c>
      <c r="AS371" t="s">
        <v>12</v>
      </c>
      <c r="AT371" t="s">
        <v>4</v>
      </c>
      <c r="AU371" t="s">
        <v>4</v>
      </c>
      <c r="AV371" t="s">
        <v>4</v>
      </c>
      <c r="AW371" t="s">
        <v>11</v>
      </c>
      <c r="AX371">
        <v>6300</v>
      </c>
      <c r="AY371">
        <v>6600</v>
      </c>
      <c r="AZ371" t="s">
        <v>12</v>
      </c>
      <c r="BA371" t="s">
        <v>12</v>
      </c>
      <c r="BB371" t="s">
        <v>4</v>
      </c>
      <c r="BC371" t="s">
        <v>1221</v>
      </c>
      <c r="BD371" t="s">
        <v>1225</v>
      </c>
      <c r="BE371" t="s">
        <v>4</v>
      </c>
      <c r="BF371" t="s">
        <v>12</v>
      </c>
      <c r="BG371" t="s">
        <v>4</v>
      </c>
      <c r="BH371" t="s">
        <v>12</v>
      </c>
      <c r="BI371" t="s">
        <v>12</v>
      </c>
      <c r="BJ371" t="s">
        <v>318</v>
      </c>
      <c r="BK371" t="s">
        <v>4</v>
      </c>
      <c r="BL371">
        <v>1</v>
      </c>
      <c r="BM371" t="s">
        <v>12</v>
      </c>
      <c r="BN371">
        <v>12900</v>
      </c>
      <c r="BO371" t="s">
        <v>12</v>
      </c>
      <c r="BP371" t="s">
        <v>12</v>
      </c>
      <c r="BQ371" t="s">
        <v>12</v>
      </c>
      <c r="BR371" t="s">
        <v>4</v>
      </c>
      <c r="BS371" t="s">
        <v>4</v>
      </c>
      <c r="BT371" t="s">
        <v>4</v>
      </c>
      <c r="BU371" t="s">
        <v>12</v>
      </c>
      <c r="BV371" t="s">
        <v>4</v>
      </c>
      <c r="BW371" t="s">
        <v>3</v>
      </c>
      <c r="BX371" t="s">
        <v>4</v>
      </c>
      <c r="BY371" t="s">
        <v>12</v>
      </c>
      <c r="BZ371" t="s">
        <v>12</v>
      </c>
      <c r="CA371" t="s">
        <v>12</v>
      </c>
      <c r="CB371" t="s">
        <v>12</v>
      </c>
      <c r="CC371" t="s">
        <v>12</v>
      </c>
      <c r="CD371" t="str" cm="1">
        <f t="array" aca="1" ref="CD371" ca="1">eConcatenar(A371:CB371,"|")</f>
        <v>xzJ6VIYU5SrQEoxt|CAR2019-3565|3|ECONOLINE |TABASCO|CARDENAS|CARDENAS |2019-11-27|12900|X|X|100|0|x|X|x|X|X|X|X|X|X|X|X|x|X|x|RUIZ|RAMOS |BELLA AURORA |CASADA|X|X|CALLE ENTRADA LOS RAMONES |CALZADA PRIMERA SECCION|X|9371152710|ERIKA FAVIOLA RUIZ|BENEFICIARIO 2: CARLOS ALBERTO YEDRA ALPUCHE|x|RUTA 7 L |X|LUNES|x|x|X|X|X|DOMICILIO|6300|6600|x|x|X|2021-8-31|2021-9-13|X|x|X|x|x|CALZADA PRIMERA SECCION|X|1|x|12900|x|x|x|X|X|X|x|X|CARDENAS|X|x|x|x|x</v>
      </c>
    </row>
    <row r="372" spans="1:82" x14ac:dyDescent="0.25">
      <c r="A372" t="s">
        <v>12086</v>
      </c>
      <c r="B372" t="s">
        <v>12087</v>
      </c>
      <c r="C372">
        <v>3</v>
      </c>
      <c r="D372" t="s">
        <v>4988</v>
      </c>
      <c r="E372" t="s">
        <v>2</v>
      </c>
      <c r="F372" t="s">
        <v>3</v>
      </c>
      <c r="G372" t="s">
        <v>330</v>
      </c>
      <c r="H372" t="s">
        <v>15893</v>
      </c>
      <c r="I372" s="16">
        <v>12900</v>
      </c>
      <c r="J372" t="s">
        <v>4</v>
      </c>
      <c r="K372" s="3" t="s">
        <v>4</v>
      </c>
      <c r="L372">
        <v>400</v>
      </c>
      <c r="M372">
        <v>2</v>
      </c>
      <c r="N372" t="s">
        <v>12</v>
      </c>
      <c r="O372" t="s">
        <v>4</v>
      </c>
      <c r="P372" t="s">
        <v>12</v>
      </c>
      <c r="Q372" t="s">
        <v>4</v>
      </c>
      <c r="R372" t="s">
        <v>4</v>
      </c>
      <c r="S372" t="s">
        <v>4</v>
      </c>
      <c r="T372" t="s">
        <v>4</v>
      </c>
      <c r="U372" t="s">
        <v>4</v>
      </c>
      <c r="V372" t="s">
        <v>4</v>
      </c>
      <c r="W372" t="s">
        <v>4</v>
      </c>
      <c r="X372" t="s">
        <v>4</v>
      </c>
      <c r="Y372" t="s">
        <v>12</v>
      </c>
      <c r="Z372" t="s">
        <v>4</v>
      </c>
      <c r="AA372" t="s">
        <v>12</v>
      </c>
      <c r="AB372" t="s">
        <v>12088</v>
      </c>
      <c r="AC372" t="s">
        <v>87</v>
      </c>
      <c r="AD372" t="s">
        <v>918</v>
      </c>
      <c r="AE372" t="s">
        <v>63</v>
      </c>
      <c r="AF372" t="s">
        <v>4</v>
      </c>
      <c r="AG372" t="s">
        <v>4</v>
      </c>
      <c r="AH372" t="s">
        <v>12089</v>
      </c>
      <c r="AI372" t="s">
        <v>12009</v>
      </c>
      <c r="AJ372" t="s">
        <v>4</v>
      </c>
      <c r="AK372">
        <v>9371232889</v>
      </c>
      <c r="AL372" t="s">
        <v>12090</v>
      </c>
      <c r="AM372" t="s">
        <v>12091</v>
      </c>
      <c r="AN372" t="s">
        <v>12</v>
      </c>
      <c r="AO372" t="s">
        <v>11516</v>
      </c>
      <c r="AP372" t="s">
        <v>4</v>
      </c>
      <c r="AQ372" t="s">
        <v>10</v>
      </c>
      <c r="AR372" t="s">
        <v>12</v>
      </c>
      <c r="AS372" t="s">
        <v>12</v>
      </c>
      <c r="AT372" t="s">
        <v>4</v>
      </c>
      <c r="AU372" t="s">
        <v>4</v>
      </c>
      <c r="AV372" t="s">
        <v>4</v>
      </c>
      <c r="AW372" t="s">
        <v>11</v>
      </c>
      <c r="AX372">
        <v>3300</v>
      </c>
      <c r="AY372">
        <v>9600</v>
      </c>
      <c r="AZ372" t="s">
        <v>12</v>
      </c>
      <c r="BA372" t="s">
        <v>12</v>
      </c>
      <c r="BB372" t="s">
        <v>4</v>
      </c>
      <c r="BC372" t="s">
        <v>5112</v>
      </c>
      <c r="BD372" t="s">
        <v>10372</v>
      </c>
      <c r="BE372" t="s">
        <v>4</v>
      </c>
      <c r="BF372" t="s">
        <v>12</v>
      </c>
      <c r="BG372" t="s">
        <v>4</v>
      </c>
      <c r="BH372" t="s">
        <v>12</v>
      </c>
      <c r="BI372" t="s">
        <v>12</v>
      </c>
      <c r="BJ372" t="s">
        <v>12009</v>
      </c>
      <c r="BK372" t="s">
        <v>4</v>
      </c>
      <c r="BL372">
        <v>0</v>
      </c>
      <c r="BM372" t="s">
        <v>12</v>
      </c>
      <c r="BN372">
        <v>12900</v>
      </c>
      <c r="BO372" t="s">
        <v>12</v>
      </c>
      <c r="BP372" t="s">
        <v>12</v>
      </c>
      <c r="BQ372" t="s">
        <v>12</v>
      </c>
      <c r="BR372" t="s">
        <v>4</v>
      </c>
      <c r="BS372" t="s">
        <v>4</v>
      </c>
      <c r="BT372" t="s">
        <v>4</v>
      </c>
      <c r="BU372" t="s">
        <v>12</v>
      </c>
      <c r="BV372" t="s">
        <v>4</v>
      </c>
      <c r="BW372" t="s">
        <v>3</v>
      </c>
      <c r="BX372" t="s">
        <v>4</v>
      </c>
      <c r="BY372" t="s">
        <v>12</v>
      </c>
      <c r="BZ372" t="s">
        <v>12</v>
      </c>
      <c r="CA372" t="s">
        <v>12</v>
      </c>
      <c r="CB372" t="s">
        <v>12</v>
      </c>
      <c r="CC372" t="s">
        <v>12</v>
      </c>
      <c r="CD372" t="str" cm="1">
        <f t="array" aca="1" ref="CD372" ca="1">eConcatenar(A372:CB372,"|")</f>
        <v>9WPJ00WNdND4ODQS|CAR2020-4278|3|IMPERIAL DE LUJO |TABASCO|CARDENAS|CARDENAS |2020-10-24|12900|X|X|400|2|x|X|x|X|X|X|X|X|X|X|X|x|X|x|ORELLANA |LOPEZ|FLORENTINO|CASADO|X|X|CALLE 3 NUMERO 123|C- 27 EDUARDO CHAVEZ |X|9371232889|RUTH HERNANDEZ JIMENEZ|BENEFICIARIO 2: JONATAN RIQUI SANCHEZ HERNANDEZ|x|RUTA 7 L |X|LUNES|x|x|X|X|X|DOMICILIO|3300|9600|x|x|X|2021-8-9|2021-10-04|X|x|X|x|x|C- 27 EDUARDO CHAVEZ |X|0|x|12900|x|x|x|X|X|X|x|X|CARDENAS|X|x|x|x|x</v>
      </c>
    </row>
    <row r="373" spans="1:82" x14ac:dyDescent="0.25">
      <c r="A373" t="s">
        <v>12092</v>
      </c>
      <c r="B373" t="s">
        <v>12093</v>
      </c>
      <c r="C373">
        <v>3</v>
      </c>
      <c r="D373" t="s">
        <v>463</v>
      </c>
      <c r="E373" t="s">
        <v>2</v>
      </c>
      <c r="F373" t="s">
        <v>3</v>
      </c>
      <c r="G373" t="s">
        <v>330</v>
      </c>
      <c r="H373" t="s">
        <v>5500</v>
      </c>
      <c r="I373" s="16">
        <v>12900</v>
      </c>
      <c r="J373" t="s">
        <v>4</v>
      </c>
      <c r="K373" s="3" t="s">
        <v>4</v>
      </c>
      <c r="L373">
        <v>400</v>
      </c>
      <c r="M373">
        <v>2</v>
      </c>
      <c r="N373" t="s">
        <v>12</v>
      </c>
      <c r="O373" t="s">
        <v>4</v>
      </c>
      <c r="P373" t="s">
        <v>12</v>
      </c>
      <c r="Q373" t="s">
        <v>4</v>
      </c>
      <c r="R373" t="s">
        <v>4</v>
      </c>
      <c r="S373" t="s">
        <v>4</v>
      </c>
      <c r="T373" t="s">
        <v>4</v>
      </c>
      <c r="U373" t="s">
        <v>4</v>
      </c>
      <c r="V373" t="s">
        <v>4</v>
      </c>
      <c r="W373" t="s">
        <v>4</v>
      </c>
      <c r="X373" t="s">
        <v>4</v>
      </c>
      <c r="Y373" t="s">
        <v>12</v>
      </c>
      <c r="Z373" t="s">
        <v>4</v>
      </c>
      <c r="AA373" t="s">
        <v>12</v>
      </c>
      <c r="AB373" t="s">
        <v>128</v>
      </c>
      <c r="AC373" t="s">
        <v>16</v>
      </c>
      <c r="AD373" t="s">
        <v>12094</v>
      </c>
      <c r="AE373" t="s">
        <v>63</v>
      </c>
      <c r="AF373" t="s">
        <v>4</v>
      </c>
      <c r="AG373" t="s">
        <v>4</v>
      </c>
      <c r="AH373" t="s">
        <v>12095</v>
      </c>
      <c r="AI373" t="s">
        <v>11994</v>
      </c>
      <c r="AJ373" t="s">
        <v>4</v>
      </c>
      <c r="AK373">
        <v>8184653420</v>
      </c>
      <c r="AL373" t="s">
        <v>12096</v>
      </c>
      <c r="AM373" t="s">
        <v>12097</v>
      </c>
      <c r="AN373" t="s">
        <v>12</v>
      </c>
      <c r="AO373" t="s">
        <v>11516</v>
      </c>
      <c r="AP373" t="s">
        <v>4</v>
      </c>
      <c r="AQ373" t="s">
        <v>10</v>
      </c>
      <c r="AR373" t="s">
        <v>12</v>
      </c>
      <c r="AS373" t="s">
        <v>12</v>
      </c>
      <c r="AT373" t="s">
        <v>4</v>
      </c>
      <c r="AU373" t="s">
        <v>4</v>
      </c>
      <c r="AV373" t="s">
        <v>4</v>
      </c>
      <c r="AW373" t="s">
        <v>11</v>
      </c>
      <c r="AX373">
        <v>6200</v>
      </c>
      <c r="AY373">
        <v>6700</v>
      </c>
      <c r="AZ373" t="s">
        <v>12</v>
      </c>
      <c r="BA373" t="s">
        <v>12</v>
      </c>
      <c r="BB373" t="s">
        <v>4</v>
      </c>
      <c r="BC373" t="s">
        <v>5112</v>
      </c>
      <c r="BD373" t="s">
        <v>10372</v>
      </c>
      <c r="BE373" t="s">
        <v>4</v>
      </c>
      <c r="BF373" t="s">
        <v>12</v>
      </c>
      <c r="BG373" t="s">
        <v>4</v>
      </c>
      <c r="BH373" t="s">
        <v>12</v>
      </c>
      <c r="BI373" t="s">
        <v>12</v>
      </c>
      <c r="BJ373" t="s">
        <v>11994</v>
      </c>
      <c r="BK373" t="s">
        <v>4</v>
      </c>
      <c r="BL373">
        <v>0</v>
      </c>
      <c r="BM373" t="s">
        <v>12</v>
      </c>
      <c r="BN373">
        <v>12900</v>
      </c>
      <c r="BO373" t="s">
        <v>12</v>
      </c>
      <c r="BP373" t="s">
        <v>12</v>
      </c>
      <c r="BQ373" t="s">
        <v>12</v>
      </c>
      <c r="BR373" t="s">
        <v>4</v>
      </c>
      <c r="BS373" t="s">
        <v>4</v>
      </c>
      <c r="BT373" t="s">
        <v>4</v>
      </c>
      <c r="BU373" t="s">
        <v>12</v>
      </c>
      <c r="BV373" t="s">
        <v>4</v>
      </c>
      <c r="BW373" t="s">
        <v>3</v>
      </c>
      <c r="BX373" t="s">
        <v>4</v>
      </c>
      <c r="BY373" t="s">
        <v>12</v>
      </c>
      <c r="BZ373" t="s">
        <v>12</v>
      </c>
      <c r="CA373" t="s">
        <v>12</v>
      </c>
      <c r="CB373" t="s">
        <v>12</v>
      </c>
      <c r="CC373" t="s">
        <v>12</v>
      </c>
      <c r="CD373" t="str" cm="1">
        <f t="array" aca="1" ref="CD373" ca="1">eConcatenar(A373:CB373,"|")</f>
        <v>f6gapA26rbA650qC|CAR2020-0832|3|ECONOLINE |TABASCO|CARDENAS|CARDENAS |2020-3-10|12900|X|X|400|2|x|X|x|X|X|X|X|X|X|X|X|x|X|x|MADRIGAL|SANTOS|LINDER |CASADO|X|X|CALLE NUMERO 56|C- 23 VENUSTIANO CARRANZA |X|8184653420|ANA ASCENCIO JAVIER|BENEFICIARIO 2: JULIO CESAR TRINIDAD PEREZ|x|RUTA 7 L |X|LUNES|x|x|X|X|X|DOMICILIO|6200|6700|x|x|X|2021-8-9|2021-10-04|X|x|X|x|x|C- 23 VENUSTIANO CARRANZA |X|0|x|12900|x|x|x|X|X|X|x|X|CARDENAS|X|x|x|x|x</v>
      </c>
    </row>
    <row r="374" spans="1:82" x14ac:dyDescent="0.25">
      <c r="A374" t="s">
        <v>12098</v>
      </c>
      <c r="B374" t="s">
        <v>12099</v>
      </c>
      <c r="C374">
        <v>3</v>
      </c>
      <c r="D374" t="s">
        <v>413</v>
      </c>
      <c r="E374" t="s">
        <v>396</v>
      </c>
      <c r="F374" t="s">
        <v>330</v>
      </c>
      <c r="G374" t="s">
        <v>330</v>
      </c>
      <c r="H374" t="s">
        <v>16010</v>
      </c>
      <c r="I374" s="16">
        <v>14800</v>
      </c>
      <c r="J374" s="16" t="s">
        <v>4</v>
      </c>
      <c r="K374" s="3" t="s">
        <v>4</v>
      </c>
      <c r="L374">
        <v>400</v>
      </c>
      <c r="M374">
        <v>2</v>
      </c>
      <c r="N374" t="s">
        <v>12</v>
      </c>
      <c r="O374" t="s">
        <v>4</v>
      </c>
      <c r="P374" t="s">
        <v>12</v>
      </c>
      <c r="Q374" t="s">
        <v>4</v>
      </c>
      <c r="R374" t="s">
        <v>4</v>
      </c>
      <c r="S374" t="s">
        <v>4</v>
      </c>
      <c r="T374" t="s">
        <v>4</v>
      </c>
      <c r="U374" t="s">
        <v>4</v>
      </c>
      <c r="V374" t="s">
        <v>4</v>
      </c>
      <c r="W374" t="s">
        <v>4</v>
      </c>
      <c r="X374" t="s">
        <v>4</v>
      </c>
      <c r="Y374" t="s">
        <v>12</v>
      </c>
      <c r="Z374" t="s">
        <v>4</v>
      </c>
      <c r="AA374" t="s">
        <v>12</v>
      </c>
      <c r="AB374" t="s">
        <v>10668</v>
      </c>
      <c r="AC374" t="s">
        <v>350</v>
      </c>
      <c r="AD374" t="s">
        <v>5086</v>
      </c>
      <c r="AE374" t="s">
        <v>214</v>
      </c>
      <c r="AF374" t="s">
        <v>4</v>
      </c>
      <c r="AG374" t="s">
        <v>4</v>
      </c>
      <c r="AH374" t="s">
        <v>12100</v>
      </c>
      <c r="AI374" t="s">
        <v>12101</v>
      </c>
      <c r="AJ374" t="s">
        <v>4</v>
      </c>
      <c r="AK374">
        <v>9371424563</v>
      </c>
      <c r="AL374" t="s">
        <v>12102</v>
      </c>
      <c r="AM374" t="s">
        <v>12103</v>
      </c>
      <c r="AN374" t="s">
        <v>12</v>
      </c>
      <c r="AO374" t="s">
        <v>11516</v>
      </c>
      <c r="AP374" t="s">
        <v>4</v>
      </c>
      <c r="AQ374" t="s">
        <v>10092</v>
      </c>
      <c r="AR374" t="s">
        <v>12</v>
      </c>
      <c r="AS374" t="s">
        <v>12</v>
      </c>
      <c r="AT374" t="s">
        <v>4</v>
      </c>
      <c r="AU374" t="s">
        <v>4</v>
      </c>
      <c r="AV374" t="s">
        <v>4</v>
      </c>
      <c r="AW374" t="s">
        <v>332</v>
      </c>
      <c r="AX374">
        <v>8500</v>
      </c>
      <c r="AY374">
        <v>13950</v>
      </c>
      <c r="AZ374" t="s">
        <v>12</v>
      </c>
      <c r="BA374" t="s">
        <v>12</v>
      </c>
      <c r="BB374" t="s">
        <v>4</v>
      </c>
      <c r="BC374" t="s">
        <v>1219</v>
      </c>
      <c r="BD374" t="s">
        <v>10372</v>
      </c>
      <c r="BE374" t="s">
        <v>4</v>
      </c>
      <c r="BF374" t="s">
        <v>12</v>
      </c>
      <c r="BG374" t="s">
        <v>4</v>
      </c>
      <c r="BH374" t="s">
        <v>12</v>
      </c>
      <c r="BI374" t="s">
        <v>12</v>
      </c>
      <c r="BJ374" t="s">
        <v>12101</v>
      </c>
      <c r="BK374" t="s">
        <v>4</v>
      </c>
      <c r="BL374">
        <v>1</v>
      </c>
      <c r="BM374" t="s">
        <v>12</v>
      </c>
      <c r="BN374">
        <v>14800</v>
      </c>
      <c r="BO374" t="s">
        <v>12</v>
      </c>
      <c r="BP374" t="s">
        <v>12</v>
      </c>
      <c r="BQ374" t="s">
        <v>12</v>
      </c>
      <c r="BR374" t="s">
        <v>4</v>
      </c>
      <c r="BS374" t="s">
        <v>4</v>
      </c>
      <c r="BT374" t="s">
        <v>4</v>
      </c>
      <c r="BU374" t="s">
        <v>12</v>
      </c>
      <c r="BV374" t="s">
        <v>4</v>
      </c>
      <c r="BW374" t="s">
        <v>330</v>
      </c>
      <c r="BX374" t="s">
        <v>4</v>
      </c>
      <c r="BY374" t="s">
        <v>12</v>
      </c>
      <c r="BZ374" t="s">
        <v>12</v>
      </c>
      <c r="CA374" t="s">
        <v>12</v>
      </c>
      <c r="CB374" t="s">
        <v>12</v>
      </c>
      <c r="CC374" t="s">
        <v>12</v>
      </c>
      <c r="CD374" t="str" cm="1">
        <f t="array" aca="1" ref="CD374" ca="1">eConcatenar(A374:CB374,"|")</f>
        <v>ZkESjMevYq475D1d|CAR2021-4052|3|MEMORIAL |TABASCO |CARDENAS |CARDENAS |2021-7-29|14800|X|X|400|2|x|X|x|X|X|X|X|X|X|X|X|x|X|x|BAUTISTA |CORDOVA |SANTOS |CASADO |X|X|CALLE 2 NUMERO 346|C- 29 VICENTE GUERRERO |X|9371424563|MARIA MARTA VAZQUEZ MENDEZ |BENEFICIARIO 2: RAFAEL BAUTISTA VAZQUEZ |x|RUTA 7 L |X|LUNES |x|x|X|X|X|DOMICILIO |8500|13950|x|x|X|2021-9-6|2021-10-04|X|x|X|x|x|C- 29 VICENTE GUERRERO |X|1|x|14800|x|x|x|X|X|X|x|X|CARDENAS |X|x|x|x|x</v>
      </c>
    </row>
    <row r="375" spans="1:82" x14ac:dyDescent="0.25">
      <c r="A375" t="s">
        <v>12104</v>
      </c>
      <c r="B375" t="s">
        <v>12105</v>
      </c>
      <c r="C375">
        <v>3</v>
      </c>
      <c r="D375" t="s">
        <v>413</v>
      </c>
      <c r="E375" t="s">
        <v>396</v>
      </c>
      <c r="F375" t="s">
        <v>330</v>
      </c>
      <c r="G375" t="s">
        <v>330</v>
      </c>
      <c r="H375" t="s">
        <v>5513</v>
      </c>
      <c r="I375" s="16">
        <v>14800</v>
      </c>
      <c r="J375" s="16" t="s">
        <v>4</v>
      </c>
      <c r="K375" s="3" t="s">
        <v>4</v>
      </c>
      <c r="L375">
        <v>100</v>
      </c>
      <c r="M375">
        <v>0</v>
      </c>
      <c r="N375" t="s">
        <v>12</v>
      </c>
      <c r="O375" t="s">
        <v>4</v>
      </c>
      <c r="P375" t="s">
        <v>12</v>
      </c>
      <c r="Q375" t="s">
        <v>4</v>
      </c>
      <c r="R375" t="s">
        <v>4</v>
      </c>
      <c r="S375" t="s">
        <v>4</v>
      </c>
      <c r="T375" t="s">
        <v>4</v>
      </c>
      <c r="U375" t="s">
        <v>4</v>
      </c>
      <c r="V375" t="s">
        <v>4</v>
      </c>
      <c r="W375" t="s">
        <v>4</v>
      </c>
      <c r="X375" t="s">
        <v>4</v>
      </c>
      <c r="Y375" t="s">
        <v>12</v>
      </c>
      <c r="Z375" t="s">
        <v>4</v>
      </c>
      <c r="AA375" t="s">
        <v>12</v>
      </c>
      <c r="AB375" t="s">
        <v>22</v>
      </c>
      <c r="AC375" t="s">
        <v>464</v>
      </c>
      <c r="AD375" t="s">
        <v>11209</v>
      </c>
      <c r="AE375" t="s">
        <v>214</v>
      </c>
      <c r="AF375" t="s">
        <v>4</v>
      </c>
      <c r="AG375" t="s">
        <v>4</v>
      </c>
      <c r="AH375" t="s">
        <v>12106</v>
      </c>
      <c r="AI375" t="s">
        <v>2234</v>
      </c>
      <c r="AJ375" t="s">
        <v>4</v>
      </c>
      <c r="AK375">
        <v>9372710423</v>
      </c>
      <c r="AL375" t="s">
        <v>12107</v>
      </c>
      <c r="AM375" t="s">
        <v>12108</v>
      </c>
      <c r="AN375" t="s">
        <v>12</v>
      </c>
      <c r="AO375" t="s">
        <v>11516</v>
      </c>
      <c r="AP375" t="s">
        <v>4</v>
      </c>
      <c r="AQ375" t="s">
        <v>10092</v>
      </c>
      <c r="AR375" t="s">
        <v>12</v>
      </c>
      <c r="AS375" t="s">
        <v>12</v>
      </c>
      <c r="AT375" t="s">
        <v>4</v>
      </c>
      <c r="AU375" t="s">
        <v>4</v>
      </c>
      <c r="AV375" t="s">
        <v>4</v>
      </c>
      <c r="AW375" t="s">
        <v>332</v>
      </c>
      <c r="AX375">
        <v>450</v>
      </c>
      <c r="AY375">
        <v>14350</v>
      </c>
      <c r="AZ375" t="s">
        <v>12</v>
      </c>
      <c r="BA375" t="s">
        <v>12</v>
      </c>
      <c r="BB375" t="s">
        <v>4</v>
      </c>
      <c r="BC375" t="s">
        <v>1219</v>
      </c>
      <c r="BD375" t="s">
        <v>1225</v>
      </c>
      <c r="BE375" t="s">
        <v>4</v>
      </c>
      <c r="BF375" t="s">
        <v>12</v>
      </c>
      <c r="BG375" t="s">
        <v>4</v>
      </c>
      <c r="BH375" t="s">
        <v>12</v>
      </c>
      <c r="BI375" t="s">
        <v>12</v>
      </c>
      <c r="BJ375" t="s">
        <v>2234</v>
      </c>
      <c r="BK375" t="s">
        <v>4</v>
      </c>
      <c r="BL375">
        <v>1</v>
      </c>
      <c r="BM375" t="s">
        <v>12</v>
      </c>
      <c r="BN375">
        <v>14800</v>
      </c>
      <c r="BO375" t="s">
        <v>12</v>
      </c>
      <c r="BP375" t="s">
        <v>12</v>
      </c>
      <c r="BQ375" t="s">
        <v>12</v>
      </c>
      <c r="BR375" t="s">
        <v>4</v>
      </c>
      <c r="BS375" t="s">
        <v>4</v>
      </c>
      <c r="BT375" t="s">
        <v>4</v>
      </c>
      <c r="BU375" t="s">
        <v>12</v>
      </c>
      <c r="BV375" t="s">
        <v>4</v>
      </c>
      <c r="BW375" t="s">
        <v>330</v>
      </c>
      <c r="BX375" t="s">
        <v>4</v>
      </c>
      <c r="BY375" t="s">
        <v>12</v>
      </c>
      <c r="BZ375" t="s">
        <v>12</v>
      </c>
      <c r="CA375" t="s">
        <v>12</v>
      </c>
      <c r="CB375" t="s">
        <v>12</v>
      </c>
      <c r="CC375" t="s">
        <v>12</v>
      </c>
      <c r="CD375" t="str" cm="1">
        <f t="array" aca="1" ref="CD375" ca="1">eConcatenar(A375:CB375,"|")</f>
        <v>BxTnezRFoK3JsFxa|CAR 2021-3646|3|MEMORIAL |TABASCO |CARDENAS |CARDENAS |2021-7-17|14800|X|X|100|0|x|X|x|X|X|X|X|X|X|X|X|x|X|x|JIMENEZ |HERNANDEZ |JOSE MANUEL |CASADO |X|X|CARRETERA AL POBLADO C-29  |ZAPOTAL SEGUNDA SECCION |X|9372710423|MARIA ELVIRA JIMENEZ LARA |BENEFICIARIO 2: VICTOR MANUEL JIMENEZ LARA |x|RUTA 7 L |X|LUNES |x|x|X|X|X|DOMICILIO |450|14350|x|x|X|2021-9-6|2021-9-13|X|x|X|x|x|ZAPOTAL SEGUNDA SECCION |X|1|x|14800|x|x|x|X|X|X|x|X|CARDENAS |X|x|x|x|x</v>
      </c>
    </row>
    <row r="376" spans="1:82" x14ac:dyDescent="0.25">
      <c r="A376" t="s">
        <v>12109</v>
      </c>
      <c r="B376" t="s">
        <v>12110</v>
      </c>
      <c r="C376">
        <v>3</v>
      </c>
      <c r="D376" t="s">
        <v>4988</v>
      </c>
      <c r="E376" t="s">
        <v>396</v>
      </c>
      <c r="F376" t="s">
        <v>330</v>
      </c>
      <c r="G376" t="s">
        <v>330</v>
      </c>
      <c r="H376" t="s">
        <v>15892</v>
      </c>
      <c r="I376" s="16">
        <v>12900</v>
      </c>
      <c r="J376" s="16" t="s">
        <v>4</v>
      </c>
      <c r="K376" s="3" t="s">
        <v>4</v>
      </c>
      <c r="L376">
        <v>100</v>
      </c>
      <c r="M376">
        <v>0</v>
      </c>
      <c r="N376" t="s">
        <v>12</v>
      </c>
      <c r="O376" t="s">
        <v>4</v>
      </c>
      <c r="P376" t="s">
        <v>12</v>
      </c>
      <c r="Q376" t="s">
        <v>4</v>
      </c>
      <c r="R376" t="s">
        <v>4</v>
      </c>
      <c r="S376" t="s">
        <v>4</v>
      </c>
      <c r="T376" t="s">
        <v>4</v>
      </c>
      <c r="U376" t="s">
        <v>4</v>
      </c>
      <c r="V376" t="s">
        <v>4</v>
      </c>
      <c r="W376" t="s">
        <v>4</v>
      </c>
      <c r="X376" t="s">
        <v>4</v>
      </c>
      <c r="Y376" t="s">
        <v>12</v>
      </c>
      <c r="Z376" t="s">
        <v>4</v>
      </c>
      <c r="AA376" t="s">
        <v>12</v>
      </c>
      <c r="AB376" t="s">
        <v>22</v>
      </c>
      <c r="AC376" t="s">
        <v>437</v>
      </c>
      <c r="AD376" t="s">
        <v>12111</v>
      </c>
      <c r="AE376" t="s">
        <v>474</v>
      </c>
      <c r="AF376" t="s">
        <v>4</v>
      </c>
      <c r="AG376" t="s">
        <v>4</v>
      </c>
      <c r="AH376" t="s">
        <v>4937</v>
      </c>
      <c r="AI376" t="s">
        <v>12112</v>
      </c>
      <c r="AJ376" t="s">
        <v>4</v>
      </c>
      <c r="AK376">
        <v>3972781141</v>
      </c>
      <c r="AL376" t="s">
        <v>12113</v>
      </c>
      <c r="AM376" t="s">
        <v>12114</v>
      </c>
      <c r="AN376" t="s">
        <v>12</v>
      </c>
      <c r="AO376" t="s">
        <v>11516</v>
      </c>
      <c r="AP376" t="s">
        <v>4</v>
      </c>
      <c r="AQ376" t="s">
        <v>10092</v>
      </c>
      <c r="AR376" t="s">
        <v>12</v>
      </c>
      <c r="AS376" t="s">
        <v>12</v>
      </c>
      <c r="AT376" t="s">
        <v>4</v>
      </c>
      <c r="AU376" t="s">
        <v>4</v>
      </c>
      <c r="AV376" t="s">
        <v>4</v>
      </c>
      <c r="AW376" t="s">
        <v>332</v>
      </c>
      <c r="AX376">
        <v>4500</v>
      </c>
      <c r="AY376">
        <v>8400</v>
      </c>
      <c r="AZ376" t="s">
        <v>12</v>
      </c>
      <c r="BA376" t="s">
        <v>12</v>
      </c>
      <c r="BB376" t="s">
        <v>4</v>
      </c>
      <c r="BC376" t="s">
        <v>1219</v>
      </c>
      <c r="BD376" t="s">
        <v>1225</v>
      </c>
      <c r="BE376" t="s">
        <v>4</v>
      </c>
      <c r="BF376" t="s">
        <v>12</v>
      </c>
      <c r="BG376" t="s">
        <v>4</v>
      </c>
      <c r="BH376" t="s">
        <v>12</v>
      </c>
      <c r="BI376" t="s">
        <v>12</v>
      </c>
      <c r="BJ376" t="s">
        <v>12115</v>
      </c>
      <c r="BK376" t="s">
        <v>4</v>
      </c>
      <c r="BL376">
        <v>1</v>
      </c>
      <c r="BM376" t="s">
        <v>12</v>
      </c>
      <c r="BN376">
        <v>12900</v>
      </c>
      <c r="BO376" t="s">
        <v>12</v>
      </c>
      <c r="BP376" t="s">
        <v>12</v>
      </c>
      <c r="BQ376" t="s">
        <v>12</v>
      </c>
      <c r="BR376" t="s">
        <v>4</v>
      </c>
      <c r="BS376" t="s">
        <v>4</v>
      </c>
      <c r="BT376" t="s">
        <v>4</v>
      </c>
      <c r="BU376" t="s">
        <v>12</v>
      </c>
      <c r="BV376" t="s">
        <v>4</v>
      </c>
      <c r="BW376" t="s">
        <v>330</v>
      </c>
      <c r="BX376" t="s">
        <v>4</v>
      </c>
      <c r="BY376" t="s">
        <v>12</v>
      </c>
      <c r="BZ376" t="s">
        <v>12</v>
      </c>
      <c r="CA376" t="s">
        <v>12</v>
      </c>
      <c r="CB376" t="s">
        <v>12</v>
      </c>
      <c r="CC376" t="s">
        <v>12</v>
      </c>
      <c r="CD376" t="str" cm="1">
        <f t="array" aca="1" ref="CD376" ca="1">eConcatenar(A376:CB376,"|")</f>
        <v>B34aZdZrROqeXvLj|CAR 2020-4404|3|IMPERIAL DE LUJO |TABASCO |CARDENAS |CARDENAS |2020-10-27|12900|X|X|100|0|x|X|x|X|X|X|X|X|X|X|X|x|X|x|JIMENEZ |CHABLE |MARIA ISABEL |CASADA |X|X|CARRETERA PRINCIPAL SIN NUMERO |ARROYO HONDO PRIMERA SECCION  |X|3972781141|MANUEL CORDOVA BROCA |BENEFICIARIO 2: ANA MARIA CHABLE LARA |x|RUTA 7 L |X|LUNES |x|x|X|X|X|DOMICILIO |4500|8400|x|x|X|2021-9-6|2021-9-13|X|x|X|x|x|ARROYO HONDO PRIMERA SECCION |X|1|x|12900|x|x|x|X|X|X|x|X|CARDENAS |X|x|x|x|x</v>
      </c>
    </row>
    <row r="377" spans="1:82" x14ac:dyDescent="0.25">
      <c r="A377" t="s">
        <v>12116</v>
      </c>
      <c r="B377" t="s">
        <v>12117</v>
      </c>
      <c r="C377">
        <v>3</v>
      </c>
      <c r="D377" t="s">
        <v>463</v>
      </c>
      <c r="E377" t="s">
        <v>396</v>
      </c>
      <c r="F377" t="s">
        <v>330</v>
      </c>
      <c r="G377" t="s">
        <v>330</v>
      </c>
      <c r="H377" t="s">
        <v>16011</v>
      </c>
      <c r="I377" s="16">
        <v>12900</v>
      </c>
      <c r="J377" s="16" t="s">
        <v>4</v>
      </c>
      <c r="K377" s="3" t="s">
        <v>4</v>
      </c>
      <c r="L377">
        <v>100</v>
      </c>
      <c r="M377">
        <v>0</v>
      </c>
      <c r="N377" t="s">
        <v>12</v>
      </c>
      <c r="O377" t="s">
        <v>4</v>
      </c>
      <c r="P377" t="s">
        <v>12</v>
      </c>
      <c r="Q377" t="s">
        <v>4</v>
      </c>
      <c r="R377" t="s">
        <v>4</v>
      </c>
      <c r="S377" t="s">
        <v>4</v>
      </c>
      <c r="T377" t="s">
        <v>4</v>
      </c>
      <c r="U377" t="s">
        <v>4</v>
      </c>
      <c r="V377" t="s">
        <v>4</v>
      </c>
      <c r="W377" t="s">
        <v>4</v>
      </c>
      <c r="X377" t="s">
        <v>4</v>
      </c>
      <c r="Y377" t="s">
        <v>12</v>
      </c>
      <c r="Z377" t="s">
        <v>4</v>
      </c>
      <c r="AA377" t="s">
        <v>12</v>
      </c>
      <c r="AB377" t="s">
        <v>342</v>
      </c>
      <c r="AC377" t="s">
        <v>12118</v>
      </c>
      <c r="AD377" t="s">
        <v>11429</v>
      </c>
      <c r="AE377" t="s">
        <v>474</v>
      </c>
      <c r="AF377" t="s">
        <v>4</v>
      </c>
      <c r="AG377" t="s">
        <v>4</v>
      </c>
      <c r="AH377" t="s">
        <v>4937</v>
      </c>
      <c r="AI377" t="s">
        <v>12119</v>
      </c>
      <c r="AJ377" t="s">
        <v>4</v>
      </c>
      <c r="AK377">
        <v>9372875438</v>
      </c>
      <c r="AL377" t="s">
        <v>12120</v>
      </c>
      <c r="AM377" t="s">
        <v>12121</v>
      </c>
      <c r="AN377" t="s">
        <v>12</v>
      </c>
      <c r="AO377" t="s">
        <v>11516</v>
      </c>
      <c r="AP377" t="s">
        <v>4</v>
      </c>
      <c r="AQ377" t="s">
        <v>10092</v>
      </c>
      <c r="AR377" t="s">
        <v>12</v>
      </c>
      <c r="AS377" t="s">
        <v>12</v>
      </c>
      <c r="AT377" t="s">
        <v>4</v>
      </c>
      <c r="AU377" t="s">
        <v>4</v>
      </c>
      <c r="AV377" t="s">
        <v>4</v>
      </c>
      <c r="AW377" t="s">
        <v>332</v>
      </c>
      <c r="AX377">
        <v>12200</v>
      </c>
      <c r="AY377">
        <v>700</v>
      </c>
      <c r="AZ377" t="s">
        <v>12</v>
      </c>
      <c r="BA377" t="s">
        <v>12</v>
      </c>
      <c r="BB377">
        <v>1</v>
      </c>
      <c r="BC377" t="s">
        <v>9840</v>
      </c>
      <c r="BD377" t="s">
        <v>1225</v>
      </c>
      <c r="BE377" t="s">
        <v>4</v>
      </c>
      <c r="BF377" t="s">
        <v>12</v>
      </c>
      <c r="BG377" t="s">
        <v>4</v>
      </c>
      <c r="BH377" t="s">
        <v>12</v>
      </c>
      <c r="BI377" t="s">
        <v>12</v>
      </c>
      <c r="BJ377" t="s">
        <v>12122</v>
      </c>
      <c r="BK377" t="s">
        <v>4</v>
      </c>
      <c r="BL377">
        <v>1</v>
      </c>
      <c r="BM377" t="s">
        <v>12</v>
      </c>
      <c r="BN377">
        <v>12900</v>
      </c>
      <c r="BO377" t="s">
        <v>12</v>
      </c>
      <c r="BP377" t="s">
        <v>12</v>
      </c>
      <c r="BQ377" t="s">
        <v>12</v>
      </c>
      <c r="BR377" t="s">
        <v>4</v>
      </c>
      <c r="BS377" t="s">
        <v>4</v>
      </c>
      <c r="BT377" t="s">
        <v>4</v>
      </c>
      <c r="BU377" t="s">
        <v>12</v>
      </c>
      <c r="BV377" t="s">
        <v>4</v>
      </c>
      <c r="BW377" t="s">
        <v>330</v>
      </c>
      <c r="BX377" t="s">
        <v>4</v>
      </c>
      <c r="BY377" t="s">
        <v>12</v>
      </c>
      <c r="BZ377" t="s">
        <v>12</v>
      </c>
      <c r="CA377" t="s">
        <v>12</v>
      </c>
      <c r="CB377" t="s">
        <v>12</v>
      </c>
      <c r="CC377" t="s">
        <v>12</v>
      </c>
      <c r="CD377" t="str" cm="1">
        <f t="array" aca="1" ref="CD377" ca="1">eConcatenar(A377:CB377,"|")</f>
        <v>RcTI5npUDVbQTjLF|CAR 2018-2035|3|ECONOLINE |TABASCO |CARDENAS |CARDENAS |2018-10-03|12900|X|X|100|0|x|X|x|X|X|X|X|X|X|X|X|x|X|x|LOPEZ |ZAPATA |CATALINA |CASADA |X|X|CARRETERA PRINCIPAL SIN NUMERO |AGRICOLA Y GANADERA EL PORVENIR |X|9372875438|LUIS DAVID JAVIER LOPEZ |BENEFICIARIO 2: SELERINO JAVIER JIMENEZ |x|RUTA 7 L |X|LUNES |x|x|X|X|X|DOMICILIO |12200|700|x|x|1|2021-8-30|2021-9-13|X|x|X|x|x|AGRICOLA Y GANADERA EL PORVENIR|X|1|x|12900|x|x|x|X|X|X|x|X|CARDENAS |X|x|x|x|x</v>
      </c>
    </row>
    <row r="378" spans="1:82" x14ac:dyDescent="0.25">
      <c r="A378" t="s">
        <v>12123</v>
      </c>
      <c r="B378" t="s">
        <v>12124</v>
      </c>
      <c r="C378">
        <v>3</v>
      </c>
      <c r="D378" t="s">
        <v>463</v>
      </c>
      <c r="E378" t="s">
        <v>396</v>
      </c>
      <c r="F378" t="s">
        <v>330</v>
      </c>
      <c r="G378" t="s">
        <v>330</v>
      </c>
      <c r="H378" t="s">
        <v>5500</v>
      </c>
      <c r="I378" s="16">
        <v>12900</v>
      </c>
      <c r="J378" s="16" t="s">
        <v>4</v>
      </c>
      <c r="K378" s="3" t="s">
        <v>4</v>
      </c>
      <c r="L378">
        <v>400</v>
      </c>
      <c r="M378">
        <v>2</v>
      </c>
      <c r="N378" t="s">
        <v>12</v>
      </c>
      <c r="O378" t="s">
        <v>4</v>
      </c>
      <c r="P378" t="s">
        <v>12</v>
      </c>
      <c r="Q378" t="s">
        <v>4</v>
      </c>
      <c r="R378" t="s">
        <v>4</v>
      </c>
      <c r="S378" t="s">
        <v>4</v>
      </c>
      <c r="T378" t="s">
        <v>4</v>
      </c>
      <c r="U378" t="s">
        <v>4</v>
      </c>
      <c r="V378" t="s">
        <v>4</v>
      </c>
      <c r="W378" t="s">
        <v>4</v>
      </c>
      <c r="X378" t="s">
        <v>4</v>
      </c>
      <c r="Y378" t="s">
        <v>12</v>
      </c>
      <c r="Z378" t="s">
        <v>4</v>
      </c>
      <c r="AA378" t="s">
        <v>12</v>
      </c>
      <c r="AB378" t="s">
        <v>22</v>
      </c>
      <c r="AC378" t="s">
        <v>5102</v>
      </c>
      <c r="AD378" t="s">
        <v>11229</v>
      </c>
      <c r="AE378" t="s">
        <v>214</v>
      </c>
      <c r="AF378" t="s">
        <v>4</v>
      </c>
      <c r="AG378" t="s">
        <v>4</v>
      </c>
      <c r="AH378" t="s">
        <v>12125</v>
      </c>
      <c r="AI378" t="s">
        <v>11994</v>
      </c>
      <c r="AJ378" t="s">
        <v>4</v>
      </c>
      <c r="AK378">
        <v>9371214152</v>
      </c>
      <c r="AL378" t="s">
        <v>12126</v>
      </c>
      <c r="AM378" t="s">
        <v>12127</v>
      </c>
      <c r="AN378" t="s">
        <v>12</v>
      </c>
      <c r="AO378" t="s">
        <v>11516</v>
      </c>
      <c r="AP378" t="s">
        <v>4</v>
      </c>
      <c r="AQ378" t="s">
        <v>10092</v>
      </c>
      <c r="AR378" t="s">
        <v>12</v>
      </c>
      <c r="AS378" t="s">
        <v>12</v>
      </c>
      <c r="AT378" t="s">
        <v>4</v>
      </c>
      <c r="AU378" t="s">
        <v>4</v>
      </c>
      <c r="AV378" t="s">
        <v>4</v>
      </c>
      <c r="AW378" t="s">
        <v>332</v>
      </c>
      <c r="AX378">
        <v>7100</v>
      </c>
      <c r="AY378">
        <v>5800</v>
      </c>
      <c r="AZ378" t="s">
        <v>12</v>
      </c>
      <c r="BA378" t="s">
        <v>12</v>
      </c>
      <c r="BB378">
        <v>1</v>
      </c>
      <c r="BC378" t="s">
        <v>5410</v>
      </c>
      <c r="BD378" t="s">
        <v>10372</v>
      </c>
      <c r="BE378" t="s">
        <v>4</v>
      </c>
      <c r="BF378" t="s">
        <v>12</v>
      </c>
      <c r="BG378" t="s">
        <v>4</v>
      </c>
      <c r="BH378" t="s">
        <v>12</v>
      </c>
      <c r="BI378" t="s">
        <v>12</v>
      </c>
      <c r="BJ378" t="s">
        <v>11994</v>
      </c>
      <c r="BK378" t="s">
        <v>4</v>
      </c>
      <c r="BL378">
        <v>1</v>
      </c>
      <c r="BM378" t="s">
        <v>12</v>
      </c>
      <c r="BN378">
        <v>12900</v>
      </c>
      <c r="BO378" t="s">
        <v>12</v>
      </c>
      <c r="BP378" t="s">
        <v>12</v>
      </c>
      <c r="BQ378" t="s">
        <v>12</v>
      </c>
      <c r="BR378" t="s">
        <v>4</v>
      </c>
      <c r="BS378" t="s">
        <v>4</v>
      </c>
      <c r="BT378" t="s">
        <v>4</v>
      </c>
      <c r="BU378" t="s">
        <v>12</v>
      </c>
      <c r="BV378" t="s">
        <v>4</v>
      </c>
      <c r="BW378" t="s">
        <v>330</v>
      </c>
      <c r="BX378" t="s">
        <v>4</v>
      </c>
      <c r="BY378" t="s">
        <v>12</v>
      </c>
      <c r="BZ378" t="s">
        <v>12</v>
      </c>
      <c r="CA378" t="s">
        <v>12</v>
      </c>
      <c r="CB378" t="s">
        <v>12</v>
      </c>
      <c r="CC378" t="s">
        <v>12</v>
      </c>
      <c r="CD378" t="str" cm="1">
        <f t="array" aca="1" ref="CD378" ca="1">eConcatenar(A378:CB378,"|")</f>
        <v>bbOIEd5F5LBiedeE|CAR 2020-0830|3|ECONOLINE |TABASCO |CARDENAS |CARDENAS |2020-3-10|12900|X|X|400|2|x|X|x|X|X|X|X|X|X|X|X|x|X|x|JIMENEZ |RAMIREZ |JOSE DEL CARMEN |CASADO |X|X|CALLE 3|C- 23 VENUSTIANO CARRANZA |X|9371214152|NOLBERTA VERAZALUD|BENEFICIARIO 2: TANIA JIMENEZ VERAZALUD |x|RUTA 7 L |X|LUNES |x|x|X|X|X|DOMICILIO |7100|5800|x|x|1|2021-8-8|2021-10-04|X|x|X|x|x|C- 23 VENUSTIANO CARRANZA |X|1|x|12900|x|x|x|X|X|X|x|X|CARDENAS |X|x|x|x|x</v>
      </c>
    </row>
    <row r="379" spans="1:82" x14ac:dyDescent="0.25">
      <c r="A379" t="s">
        <v>12128</v>
      </c>
      <c r="B379" t="s">
        <v>12117</v>
      </c>
      <c r="C379">
        <v>3</v>
      </c>
      <c r="D379" t="s">
        <v>463</v>
      </c>
      <c r="E379" t="s">
        <v>396</v>
      </c>
      <c r="F379" t="s">
        <v>330</v>
      </c>
      <c r="G379" t="s">
        <v>330</v>
      </c>
      <c r="H379" t="s">
        <v>16011</v>
      </c>
      <c r="I379" s="16">
        <v>12900</v>
      </c>
      <c r="J379" s="16" t="s">
        <v>4</v>
      </c>
      <c r="K379" s="3" t="s">
        <v>4</v>
      </c>
      <c r="L379">
        <v>100</v>
      </c>
      <c r="M379">
        <v>0</v>
      </c>
      <c r="N379" t="s">
        <v>12</v>
      </c>
      <c r="O379" t="s">
        <v>4</v>
      </c>
      <c r="P379" t="s">
        <v>12</v>
      </c>
      <c r="Q379" t="s">
        <v>4</v>
      </c>
      <c r="R379" t="s">
        <v>4</v>
      </c>
      <c r="S379" t="s">
        <v>4</v>
      </c>
      <c r="T379" t="s">
        <v>4</v>
      </c>
      <c r="U379" t="s">
        <v>4</v>
      </c>
      <c r="V379" t="s">
        <v>4</v>
      </c>
      <c r="W379" t="s">
        <v>4</v>
      </c>
      <c r="X379" t="s">
        <v>4</v>
      </c>
      <c r="Y379" t="s">
        <v>12</v>
      </c>
      <c r="Z379" t="s">
        <v>4</v>
      </c>
      <c r="AA379" t="s">
        <v>12</v>
      </c>
      <c r="AB379" t="s">
        <v>342</v>
      </c>
      <c r="AC379" t="s">
        <v>12118</v>
      </c>
      <c r="AD379" t="s">
        <v>11429</v>
      </c>
      <c r="AE379" t="s">
        <v>474</v>
      </c>
      <c r="AF379" t="s">
        <v>4</v>
      </c>
      <c r="AG379" t="s">
        <v>4</v>
      </c>
      <c r="AH379" t="s">
        <v>4937</v>
      </c>
      <c r="AI379" t="s">
        <v>12119</v>
      </c>
      <c r="AJ379" t="s">
        <v>4</v>
      </c>
      <c r="AK379">
        <v>9372875438</v>
      </c>
      <c r="AL379" t="s">
        <v>12120</v>
      </c>
      <c r="AM379" t="s">
        <v>12121</v>
      </c>
      <c r="AN379" t="s">
        <v>12</v>
      </c>
      <c r="AO379" t="s">
        <v>11516</v>
      </c>
      <c r="AP379" t="s">
        <v>4</v>
      </c>
      <c r="AQ379" t="s">
        <v>10092</v>
      </c>
      <c r="AR379" t="s">
        <v>12</v>
      </c>
      <c r="AS379" t="s">
        <v>12</v>
      </c>
      <c r="AT379" t="s">
        <v>4</v>
      </c>
      <c r="AU379" t="s">
        <v>4</v>
      </c>
      <c r="AV379" t="s">
        <v>4</v>
      </c>
      <c r="AW379" t="s">
        <v>332</v>
      </c>
      <c r="AX379">
        <v>12200</v>
      </c>
      <c r="AY379">
        <v>700</v>
      </c>
      <c r="AZ379" t="s">
        <v>12</v>
      </c>
      <c r="BA379" t="s">
        <v>12</v>
      </c>
      <c r="BB379">
        <v>1</v>
      </c>
      <c r="BC379" t="s">
        <v>9840</v>
      </c>
      <c r="BD379" t="s">
        <v>1225</v>
      </c>
      <c r="BE379" t="s">
        <v>4</v>
      </c>
      <c r="BF379" t="s">
        <v>12</v>
      </c>
      <c r="BG379" t="s">
        <v>4</v>
      </c>
      <c r="BH379" t="s">
        <v>12</v>
      </c>
      <c r="BI379" t="s">
        <v>12</v>
      </c>
      <c r="BJ379" t="s">
        <v>12122</v>
      </c>
      <c r="BK379" t="s">
        <v>4</v>
      </c>
      <c r="BL379">
        <v>1</v>
      </c>
      <c r="BM379" t="s">
        <v>12</v>
      </c>
      <c r="BN379">
        <v>12900</v>
      </c>
      <c r="BO379" t="s">
        <v>12</v>
      </c>
      <c r="BP379" t="s">
        <v>12</v>
      </c>
      <c r="BQ379" t="s">
        <v>12</v>
      </c>
      <c r="BR379" t="s">
        <v>4</v>
      </c>
      <c r="BS379" t="s">
        <v>4</v>
      </c>
      <c r="BT379" t="s">
        <v>4</v>
      </c>
      <c r="BU379" t="s">
        <v>12</v>
      </c>
      <c r="BV379" t="s">
        <v>4</v>
      </c>
      <c r="BW379" t="s">
        <v>330</v>
      </c>
      <c r="BX379" t="s">
        <v>4</v>
      </c>
      <c r="BY379" t="s">
        <v>12</v>
      </c>
      <c r="BZ379" t="s">
        <v>12</v>
      </c>
      <c r="CA379" t="s">
        <v>12</v>
      </c>
      <c r="CB379" t="s">
        <v>12</v>
      </c>
      <c r="CC379" t="s">
        <v>12</v>
      </c>
      <c r="CD379" t="str" cm="1">
        <f t="array" aca="1" ref="CD379" ca="1">eConcatenar(A379:CB379,"|")</f>
        <v>whqEOQl0oFPzv49k|CAR 2018-2035|3|ECONOLINE |TABASCO |CARDENAS |CARDENAS |2018-10-03|12900|X|X|100|0|x|X|x|X|X|X|X|X|X|X|X|x|X|x|LOPEZ |ZAPATA |CATALINA |CASADA |X|X|CARRETERA PRINCIPAL SIN NUMERO |AGRICOLA Y GANADERA EL PORVENIR |X|9372875438|LUIS DAVID JAVIER LOPEZ |BENEFICIARIO 2: SELERINO JAVIER JIMENEZ |x|RUTA 7 L |X|LUNES |x|x|X|X|X|DOMICILIO |12200|700|x|x|1|2021-8-30|2021-9-13|X|x|X|x|x|AGRICOLA Y GANADERA EL PORVENIR|X|1|x|12900|x|x|x|X|X|X|x|X|CARDENAS |X|x|x|x|x</v>
      </c>
    </row>
    <row r="380" spans="1:82" x14ac:dyDescent="0.25">
      <c r="A380" t="s">
        <v>12129</v>
      </c>
      <c r="B380" t="s">
        <v>12124</v>
      </c>
      <c r="C380">
        <v>3</v>
      </c>
      <c r="D380" t="s">
        <v>463</v>
      </c>
      <c r="E380" t="s">
        <v>396</v>
      </c>
      <c r="F380" t="s">
        <v>330</v>
      </c>
      <c r="G380" t="s">
        <v>330</v>
      </c>
      <c r="H380" t="s">
        <v>5500</v>
      </c>
      <c r="I380" s="16">
        <v>12900</v>
      </c>
      <c r="J380" s="16" t="s">
        <v>4</v>
      </c>
      <c r="K380" s="3" t="s">
        <v>4</v>
      </c>
      <c r="L380">
        <v>400</v>
      </c>
      <c r="M380">
        <v>2</v>
      </c>
      <c r="N380" t="s">
        <v>12</v>
      </c>
      <c r="O380" t="s">
        <v>4</v>
      </c>
      <c r="P380" t="s">
        <v>12</v>
      </c>
      <c r="Q380" t="s">
        <v>4</v>
      </c>
      <c r="R380" t="s">
        <v>4</v>
      </c>
      <c r="S380" t="s">
        <v>4</v>
      </c>
      <c r="T380" t="s">
        <v>4</v>
      </c>
      <c r="U380" t="s">
        <v>4</v>
      </c>
      <c r="V380" t="s">
        <v>4</v>
      </c>
      <c r="W380" t="s">
        <v>4</v>
      </c>
      <c r="X380" t="s">
        <v>4</v>
      </c>
      <c r="Y380" t="s">
        <v>12</v>
      </c>
      <c r="Z380" t="s">
        <v>4</v>
      </c>
      <c r="AA380" t="s">
        <v>12</v>
      </c>
      <c r="AB380" t="s">
        <v>22</v>
      </c>
      <c r="AC380" t="s">
        <v>5102</v>
      </c>
      <c r="AD380" t="s">
        <v>11229</v>
      </c>
      <c r="AE380" t="s">
        <v>214</v>
      </c>
      <c r="AF380" t="s">
        <v>4</v>
      </c>
      <c r="AG380" t="s">
        <v>4</v>
      </c>
      <c r="AH380" t="s">
        <v>12125</v>
      </c>
      <c r="AI380" t="s">
        <v>11994</v>
      </c>
      <c r="AJ380" t="s">
        <v>4</v>
      </c>
      <c r="AK380">
        <v>9371214152</v>
      </c>
      <c r="AL380" t="s">
        <v>12126</v>
      </c>
      <c r="AM380" t="s">
        <v>12127</v>
      </c>
      <c r="AN380" t="s">
        <v>12</v>
      </c>
      <c r="AO380" t="s">
        <v>11516</v>
      </c>
      <c r="AP380" t="s">
        <v>4</v>
      </c>
      <c r="AQ380" t="s">
        <v>10092</v>
      </c>
      <c r="AR380" t="s">
        <v>12</v>
      </c>
      <c r="AS380" t="s">
        <v>12</v>
      </c>
      <c r="AT380" t="s">
        <v>4</v>
      </c>
      <c r="AU380" t="s">
        <v>4</v>
      </c>
      <c r="AV380" t="s">
        <v>4</v>
      </c>
      <c r="AW380" t="s">
        <v>332</v>
      </c>
      <c r="AX380">
        <v>7100</v>
      </c>
      <c r="AY380">
        <v>5800</v>
      </c>
      <c r="AZ380" t="s">
        <v>12</v>
      </c>
      <c r="BA380" t="s">
        <v>12</v>
      </c>
      <c r="BB380">
        <v>1</v>
      </c>
      <c r="BC380" t="s">
        <v>5410</v>
      </c>
      <c r="BD380" t="s">
        <v>10372</v>
      </c>
      <c r="BE380" t="s">
        <v>4</v>
      </c>
      <c r="BF380" t="s">
        <v>12</v>
      </c>
      <c r="BG380" t="s">
        <v>4</v>
      </c>
      <c r="BH380" t="s">
        <v>12</v>
      </c>
      <c r="BI380" t="s">
        <v>12</v>
      </c>
      <c r="BJ380" t="s">
        <v>11994</v>
      </c>
      <c r="BK380" t="s">
        <v>4</v>
      </c>
      <c r="BL380">
        <v>1</v>
      </c>
      <c r="BM380" t="s">
        <v>12</v>
      </c>
      <c r="BN380">
        <v>12900</v>
      </c>
      <c r="BO380" t="s">
        <v>12</v>
      </c>
      <c r="BP380" t="s">
        <v>12</v>
      </c>
      <c r="BQ380" t="s">
        <v>12</v>
      </c>
      <c r="BR380" t="s">
        <v>4</v>
      </c>
      <c r="BS380" t="s">
        <v>4</v>
      </c>
      <c r="BT380" t="s">
        <v>4</v>
      </c>
      <c r="BU380" t="s">
        <v>12</v>
      </c>
      <c r="BV380" t="s">
        <v>4</v>
      </c>
      <c r="BW380" t="s">
        <v>330</v>
      </c>
      <c r="BX380" t="s">
        <v>4</v>
      </c>
      <c r="BY380" t="s">
        <v>12</v>
      </c>
      <c r="BZ380" t="s">
        <v>12</v>
      </c>
      <c r="CA380" t="s">
        <v>12</v>
      </c>
      <c r="CB380" t="s">
        <v>12</v>
      </c>
      <c r="CC380" t="s">
        <v>12</v>
      </c>
      <c r="CD380" t="str" cm="1">
        <f t="array" aca="1" ref="CD380" ca="1">eConcatenar(A380:CB380,"|")</f>
        <v>6gDoLtv2FR3fVkRQ|CAR 2020-0830|3|ECONOLINE |TABASCO |CARDENAS |CARDENAS |2020-3-10|12900|X|X|400|2|x|X|x|X|X|X|X|X|X|X|X|x|X|x|JIMENEZ |RAMIREZ |JOSE DEL CARMEN |CASADO |X|X|CALLE 3|C- 23 VENUSTIANO CARRANZA |X|9371214152|NOLBERTA VERAZALUD|BENEFICIARIO 2: TANIA JIMENEZ VERAZALUD |x|RUTA 7 L |X|LUNES |x|x|X|X|X|DOMICILIO |7100|5800|x|x|1|2021-8-8|2021-10-04|X|x|X|x|x|C- 23 VENUSTIANO CARRANZA |X|1|x|12900|x|x|x|X|X|X|x|X|CARDENAS |X|x|x|x|x</v>
      </c>
    </row>
    <row r="381" spans="1:82" x14ac:dyDescent="0.25">
      <c r="A381" t="s">
        <v>12130</v>
      </c>
      <c r="B381" t="s">
        <v>12131</v>
      </c>
      <c r="C381">
        <v>3</v>
      </c>
      <c r="D381" t="s">
        <v>4988</v>
      </c>
      <c r="E381" t="s">
        <v>396</v>
      </c>
      <c r="F381" t="s">
        <v>330</v>
      </c>
      <c r="G381" t="s">
        <v>330</v>
      </c>
      <c r="H381" t="s">
        <v>15925</v>
      </c>
      <c r="I381" s="16">
        <v>12900</v>
      </c>
      <c r="J381" s="16" t="s">
        <v>4</v>
      </c>
      <c r="K381" s="3" t="s">
        <v>4</v>
      </c>
      <c r="L381">
        <v>400</v>
      </c>
      <c r="M381">
        <v>2</v>
      </c>
      <c r="N381" t="s">
        <v>12</v>
      </c>
      <c r="O381" t="s">
        <v>4</v>
      </c>
      <c r="P381" t="s">
        <v>12</v>
      </c>
      <c r="Q381" t="s">
        <v>4</v>
      </c>
      <c r="R381" t="s">
        <v>4</v>
      </c>
      <c r="S381" t="s">
        <v>4</v>
      </c>
      <c r="T381" t="s">
        <v>4</v>
      </c>
      <c r="U381" t="s">
        <v>4</v>
      </c>
      <c r="V381" t="s">
        <v>4</v>
      </c>
      <c r="W381" t="s">
        <v>4</v>
      </c>
      <c r="X381" t="s">
        <v>4</v>
      </c>
      <c r="Y381" t="s">
        <v>12</v>
      </c>
      <c r="Z381" t="s">
        <v>4</v>
      </c>
      <c r="AA381" t="s">
        <v>12</v>
      </c>
      <c r="AB381" t="s">
        <v>5157</v>
      </c>
      <c r="AC381" t="s">
        <v>5106</v>
      </c>
      <c r="AD381" t="s">
        <v>12132</v>
      </c>
      <c r="AE381" t="s">
        <v>474</v>
      </c>
      <c r="AF381" t="s">
        <v>4</v>
      </c>
      <c r="AG381" t="s">
        <v>4</v>
      </c>
      <c r="AH381" t="s">
        <v>12133</v>
      </c>
      <c r="AI381" t="s">
        <v>2360</v>
      </c>
      <c r="AJ381" t="s">
        <v>4</v>
      </c>
      <c r="AK381">
        <v>9371553184</v>
      </c>
      <c r="AL381" t="s">
        <v>12134</v>
      </c>
      <c r="AM381" t="s">
        <v>12135</v>
      </c>
      <c r="AN381" t="s">
        <v>12</v>
      </c>
      <c r="AO381" t="s">
        <v>11516</v>
      </c>
      <c r="AP381" t="s">
        <v>4</v>
      </c>
      <c r="AQ381" t="s">
        <v>10092</v>
      </c>
      <c r="AR381" t="s">
        <v>12</v>
      </c>
      <c r="AS381" t="s">
        <v>12</v>
      </c>
      <c r="AT381" t="s">
        <v>4</v>
      </c>
      <c r="AU381" t="s">
        <v>4</v>
      </c>
      <c r="AV381" t="s">
        <v>4</v>
      </c>
      <c r="AW381" t="s">
        <v>332</v>
      </c>
      <c r="AX381">
        <v>4200</v>
      </c>
      <c r="AY381">
        <v>8700</v>
      </c>
      <c r="AZ381" t="s">
        <v>12</v>
      </c>
      <c r="BA381" t="s">
        <v>12</v>
      </c>
      <c r="BB381">
        <v>1</v>
      </c>
      <c r="BC381" t="s">
        <v>9840</v>
      </c>
      <c r="BD381" t="s">
        <v>10372</v>
      </c>
      <c r="BE381" t="s">
        <v>4</v>
      </c>
      <c r="BF381" t="s">
        <v>12</v>
      </c>
      <c r="BG381" t="s">
        <v>4</v>
      </c>
      <c r="BH381" t="s">
        <v>12</v>
      </c>
      <c r="BI381" t="s">
        <v>12</v>
      </c>
      <c r="BJ381" t="s">
        <v>2360</v>
      </c>
      <c r="BK381" t="s">
        <v>4</v>
      </c>
      <c r="BL381">
        <v>1</v>
      </c>
      <c r="BM381" t="s">
        <v>12</v>
      </c>
      <c r="BN381">
        <v>12900</v>
      </c>
      <c r="BO381" t="s">
        <v>12</v>
      </c>
      <c r="BP381" t="s">
        <v>12</v>
      </c>
      <c r="BQ381" t="s">
        <v>12</v>
      </c>
      <c r="BR381" t="s">
        <v>4</v>
      </c>
      <c r="BS381" t="s">
        <v>4</v>
      </c>
      <c r="BT381" t="s">
        <v>4</v>
      </c>
      <c r="BU381" t="s">
        <v>12</v>
      </c>
      <c r="BV381" t="s">
        <v>4</v>
      </c>
      <c r="BW381" t="s">
        <v>330</v>
      </c>
      <c r="BX381" t="s">
        <v>4</v>
      </c>
      <c r="BY381" t="s">
        <v>12</v>
      </c>
      <c r="BZ381" t="s">
        <v>12</v>
      </c>
      <c r="CA381" t="s">
        <v>12</v>
      </c>
      <c r="CB381" t="s">
        <v>12</v>
      </c>
      <c r="CC381" t="s">
        <v>12</v>
      </c>
      <c r="CD381" t="str" cm="1">
        <f t="array" aca="1" ref="CD381" ca="1">eConcatenar(A381:CB381,"|")</f>
        <v>qczR8GPgu8cj18Hg|CAR 2020-4072|3|IMPERIAL DE LUJO |TABASCO |CARDENAS |CARDENAS |2020-10-17|12900|X|X|400|2|x|X|x|X|X|X|X|X|X|X|X|x|X|x|MONTIEL |ESTEBAN |ISIDRA |CASADA |X|X|CALLE FRANCISCO VILLA SIN NUMERO |IGNACIO GUTIERREZ GOMEZ |X|9371553184|BARTOLO BALAN XAMAN |BENEFICIARIO 2: AMERICA FABIOLA MONTIEL ESTEBAN |x|RUTA 7 L |X|LUNES |x|x|X|X|X|DOMICILIO |4200|8700|x|x|1|2021-8-30|2021-10-04|X|x|X|x|x|IGNACIO GUTIERREZ GOMEZ |X|1|x|12900|x|x|x|X|X|X|x|X|CARDENAS |X|x|x|x|x</v>
      </c>
    </row>
    <row r="382" spans="1:82" x14ac:dyDescent="0.25">
      <c r="A382" t="s">
        <v>12136</v>
      </c>
      <c r="B382" t="s">
        <v>12137</v>
      </c>
      <c r="C382">
        <v>3</v>
      </c>
      <c r="D382" t="s">
        <v>4988</v>
      </c>
      <c r="E382" t="s">
        <v>396</v>
      </c>
      <c r="F382" t="s">
        <v>330</v>
      </c>
      <c r="G382" t="s">
        <v>330</v>
      </c>
      <c r="H382" t="s">
        <v>15895</v>
      </c>
      <c r="I382" s="16">
        <v>12900</v>
      </c>
      <c r="J382" s="16" t="s">
        <v>4</v>
      </c>
      <c r="K382" s="3" t="s">
        <v>4</v>
      </c>
      <c r="L382">
        <v>400</v>
      </c>
      <c r="M382">
        <v>2</v>
      </c>
      <c r="N382" t="s">
        <v>12</v>
      </c>
      <c r="O382" t="s">
        <v>4</v>
      </c>
      <c r="P382" t="s">
        <v>12</v>
      </c>
      <c r="Q382" t="s">
        <v>4</v>
      </c>
      <c r="R382" t="s">
        <v>4</v>
      </c>
      <c r="S382" t="s">
        <v>4</v>
      </c>
      <c r="T382" t="s">
        <v>4</v>
      </c>
      <c r="U382" t="s">
        <v>4</v>
      </c>
      <c r="V382" t="s">
        <v>4</v>
      </c>
      <c r="W382" t="s">
        <v>4</v>
      </c>
      <c r="X382" t="s">
        <v>4</v>
      </c>
      <c r="Y382" t="s">
        <v>12</v>
      </c>
      <c r="Z382" t="s">
        <v>4</v>
      </c>
      <c r="AA382" t="s">
        <v>12</v>
      </c>
      <c r="AB382" t="s">
        <v>342</v>
      </c>
      <c r="AC382" t="s">
        <v>80</v>
      </c>
      <c r="AD382" t="s">
        <v>12138</v>
      </c>
      <c r="AE382" t="s">
        <v>214</v>
      </c>
      <c r="AF382" t="s">
        <v>4</v>
      </c>
      <c r="AG382" t="s">
        <v>4</v>
      </c>
      <c r="AH382" t="s">
        <v>4937</v>
      </c>
      <c r="AI382" t="s">
        <v>11584</v>
      </c>
      <c r="AJ382" t="s">
        <v>4</v>
      </c>
      <c r="AK382">
        <v>9371258670</v>
      </c>
      <c r="AL382" t="s">
        <v>12139</v>
      </c>
      <c r="AM382" t="s">
        <v>12140</v>
      </c>
      <c r="AN382" t="s">
        <v>12</v>
      </c>
      <c r="AO382" t="s">
        <v>11516</v>
      </c>
      <c r="AP382" t="s">
        <v>4</v>
      </c>
      <c r="AQ382" t="s">
        <v>10092</v>
      </c>
      <c r="AR382" t="s">
        <v>12</v>
      </c>
      <c r="AS382" t="s">
        <v>12</v>
      </c>
      <c r="AT382" t="s">
        <v>4</v>
      </c>
      <c r="AU382" t="s">
        <v>4</v>
      </c>
      <c r="AV382" t="s">
        <v>4</v>
      </c>
      <c r="AW382" t="s">
        <v>332</v>
      </c>
      <c r="AX382">
        <v>3800</v>
      </c>
      <c r="AY382">
        <v>9100</v>
      </c>
      <c r="AZ382" t="s">
        <v>12</v>
      </c>
      <c r="BA382" t="s">
        <v>12</v>
      </c>
      <c r="BB382">
        <v>1</v>
      </c>
      <c r="BC382" t="s">
        <v>5112</v>
      </c>
      <c r="BD382" t="s">
        <v>10372</v>
      </c>
      <c r="BE382" t="s">
        <v>4</v>
      </c>
      <c r="BF382" t="s">
        <v>12</v>
      </c>
      <c r="BG382" t="s">
        <v>4</v>
      </c>
      <c r="BH382" t="s">
        <v>12</v>
      </c>
      <c r="BI382" t="s">
        <v>12</v>
      </c>
      <c r="BJ382" t="s">
        <v>11584</v>
      </c>
      <c r="BK382" t="s">
        <v>4</v>
      </c>
      <c r="BL382">
        <v>1</v>
      </c>
      <c r="BM382" t="s">
        <v>12</v>
      </c>
      <c r="BN382">
        <v>12900</v>
      </c>
      <c r="BO382" t="s">
        <v>12</v>
      </c>
      <c r="BP382" t="s">
        <v>12</v>
      </c>
      <c r="BQ382" t="s">
        <v>12</v>
      </c>
      <c r="BR382" t="s">
        <v>4</v>
      </c>
      <c r="BS382" t="s">
        <v>4</v>
      </c>
      <c r="BT382" t="s">
        <v>4</v>
      </c>
      <c r="BU382" t="s">
        <v>12</v>
      </c>
      <c r="BV382" t="s">
        <v>4</v>
      </c>
      <c r="BW382" t="s">
        <v>330</v>
      </c>
      <c r="BX382" t="s">
        <v>4</v>
      </c>
      <c r="BY382" t="s">
        <v>12</v>
      </c>
      <c r="BZ382" t="s">
        <v>12</v>
      </c>
      <c r="CA382" t="s">
        <v>12</v>
      </c>
      <c r="CB382" t="s">
        <v>12</v>
      </c>
      <c r="CC382" t="s">
        <v>12</v>
      </c>
      <c r="CD382" t="str" cm="1">
        <f t="array" aca="1" ref="CD382" ca="1">eConcatenar(A382:CB382,"|")</f>
        <v>DrkEnjVQmo2jwkDU|CAR 2020-4085|3|IMPERIAL DE LUJO |TABASCO |CARDENAS |CARDENAS |2020-10-19|12900|X|X|400|2|x|X|x|X|X|X|X|X|X|X|X|x|X|x|LOPEZ |GARCIA |JUAN CARLOS |CASADO |X|X|CARRETERA PRINCIPAL SIN NUMERO |SAN FERNANDO |X|9371258670|ANABELLY PULIDO SANCHEZ |BENEFICIARIO 2: ANTONIO LOPEZ GARCIA |x|RUTA 7 L |X|LUNES |x|x|X|X|X|DOMICILIO |3800|9100|x|x|1|2021-8-9|2021-10-04|X|x|X|x|x|SAN FERNANDO |X|1|x|12900|x|x|x|X|X|X|x|X|CARDENAS |X|x|x|x|x</v>
      </c>
    </row>
    <row r="383" spans="1:82" x14ac:dyDescent="0.25">
      <c r="A383" t="s">
        <v>12141</v>
      </c>
      <c r="B383" t="s">
        <v>12142</v>
      </c>
      <c r="C383">
        <v>3</v>
      </c>
      <c r="D383" t="s">
        <v>4988</v>
      </c>
      <c r="E383" t="s">
        <v>396</v>
      </c>
      <c r="F383" t="s">
        <v>330</v>
      </c>
      <c r="G383" t="s">
        <v>330</v>
      </c>
      <c r="H383" t="s">
        <v>15896</v>
      </c>
      <c r="I383" s="16">
        <v>12900</v>
      </c>
      <c r="J383" s="16" t="s">
        <v>4</v>
      </c>
      <c r="K383" s="3" t="s">
        <v>4</v>
      </c>
      <c r="L383">
        <v>400</v>
      </c>
      <c r="M383">
        <v>2</v>
      </c>
      <c r="N383" t="s">
        <v>12</v>
      </c>
      <c r="O383" t="s">
        <v>4</v>
      </c>
      <c r="P383" t="s">
        <v>12</v>
      </c>
      <c r="Q383" t="s">
        <v>4</v>
      </c>
      <c r="R383" t="s">
        <v>4</v>
      </c>
      <c r="S383" t="s">
        <v>4</v>
      </c>
      <c r="T383" t="s">
        <v>4</v>
      </c>
      <c r="U383" t="s">
        <v>4</v>
      </c>
      <c r="V383" t="s">
        <v>4</v>
      </c>
      <c r="W383" t="s">
        <v>4</v>
      </c>
      <c r="X383" t="s">
        <v>4</v>
      </c>
      <c r="Y383" t="s">
        <v>12</v>
      </c>
      <c r="Z383" t="s">
        <v>4</v>
      </c>
      <c r="AA383" t="s">
        <v>12</v>
      </c>
      <c r="AB383" t="s">
        <v>12143</v>
      </c>
      <c r="AC383" t="s">
        <v>301</v>
      </c>
      <c r="AD383" t="s">
        <v>12144</v>
      </c>
      <c r="AE383" t="s">
        <v>4991</v>
      </c>
      <c r="AF383" t="s">
        <v>4</v>
      </c>
      <c r="AG383" t="s">
        <v>4</v>
      </c>
      <c r="AH383" t="s">
        <v>4937</v>
      </c>
      <c r="AI383" t="s">
        <v>11651</v>
      </c>
      <c r="AJ383" t="s">
        <v>4</v>
      </c>
      <c r="AK383">
        <v>9372838665</v>
      </c>
      <c r="AL383" t="s">
        <v>12145</v>
      </c>
      <c r="AM383" t="s">
        <v>12146</v>
      </c>
      <c r="AN383" t="s">
        <v>12</v>
      </c>
      <c r="AO383" t="s">
        <v>11516</v>
      </c>
      <c r="AP383" t="s">
        <v>4</v>
      </c>
      <c r="AQ383" t="s">
        <v>10092</v>
      </c>
      <c r="AR383" t="s">
        <v>12</v>
      </c>
      <c r="AS383" t="s">
        <v>12</v>
      </c>
      <c r="AT383" t="s">
        <v>4</v>
      </c>
      <c r="AU383" t="s">
        <v>4</v>
      </c>
      <c r="AV383" t="s">
        <v>4</v>
      </c>
      <c r="AW383" t="s">
        <v>332</v>
      </c>
      <c r="AX383">
        <v>8900</v>
      </c>
      <c r="AY383">
        <v>4000</v>
      </c>
      <c r="AZ383" t="s">
        <v>12</v>
      </c>
      <c r="BA383" t="s">
        <v>12</v>
      </c>
      <c r="BB383">
        <v>1</v>
      </c>
      <c r="BC383" t="s">
        <v>5112</v>
      </c>
      <c r="BD383" t="s">
        <v>10372</v>
      </c>
      <c r="BE383" t="s">
        <v>4</v>
      </c>
      <c r="BF383" t="s">
        <v>12</v>
      </c>
      <c r="BG383" t="s">
        <v>4</v>
      </c>
      <c r="BH383" t="s">
        <v>12</v>
      </c>
      <c r="BI383" t="s">
        <v>12</v>
      </c>
      <c r="BJ383" t="s">
        <v>11651</v>
      </c>
      <c r="BK383" t="s">
        <v>4</v>
      </c>
      <c r="BL383">
        <v>1</v>
      </c>
      <c r="BM383" t="s">
        <v>12</v>
      </c>
      <c r="BN383">
        <v>12900</v>
      </c>
      <c r="BO383" t="s">
        <v>12</v>
      </c>
      <c r="BP383" t="s">
        <v>12</v>
      </c>
      <c r="BQ383" t="s">
        <v>12</v>
      </c>
      <c r="BR383" t="s">
        <v>4</v>
      </c>
      <c r="BS383" t="s">
        <v>4</v>
      </c>
      <c r="BT383" t="s">
        <v>4</v>
      </c>
      <c r="BU383" t="s">
        <v>12</v>
      </c>
      <c r="BV383" t="s">
        <v>4</v>
      </c>
      <c r="BW383" t="s">
        <v>330</v>
      </c>
      <c r="BX383" t="s">
        <v>4</v>
      </c>
      <c r="BY383" t="s">
        <v>12</v>
      </c>
      <c r="BZ383" t="s">
        <v>12</v>
      </c>
      <c r="CA383" t="s">
        <v>12</v>
      </c>
      <c r="CB383" t="s">
        <v>12</v>
      </c>
      <c r="CC383" t="s">
        <v>12</v>
      </c>
      <c r="CD383" t="str" cm="1">
        <f t="array" aca="1" ref="CD383" ca="1">eConcatenar(A383:CB383,"|")</f>
        <v>lIEDvz67LISni4QU|CAR2020-4046|3|IMPERIAL DE LUJO |TABASCO |CARDENAS |CARDENAS |2020-10-15|12900|X|X|400|2|x|X|x|X|X|X|X|X|X|X|X|x|X|x|ARENA |CRUZ|ADELINA |VIUDA |X|X|CARRETERA PRINCIPAL SIN NUMERO |CAMPO NUEVO |X|9372838665|JUAN RAMON RODRIGUEZ ARENA |BENEFOCOARIO 2: FIDENCIO RODRIGUEZ ARENA |x|RUTA 7 L |X|LUNES |x|x|X|X|X|DOMICILIO |8900|4000|x|x|1|2021-8-9|2021-10-04|X|x|X|x|x|CAMPO NUEVO |X|1|x|12900|x|x|x|X|X|X|x|X|CARDENAS |X|x|x|x|x</v>
      </c>
    </row>
    <row r="384" spans="1:82" s="19" customFormat="1" x14ac:dyDescent="0.25">
      <c r="A384" s="19" t="s">
        <v>12147</v>
      </c>
      <c r="B384" s="19" t="s">
        <v>12148</v>
      </c>
      <c r="C384" s="19">
        <v>3</v>
      </c>
      <c r="D384" s="19" t="s">
        <v>463</v>
      </c>
      <c r="E384" s="19" t="s">
        <v>396</v>
      </c>
      <c r="F384" s="19" t="s">
        <v>330</v>
      </c>
      <c r="G384" s="19" t="s">
        <v>330</v>
      </c>
      <c r="H384" s="19" t="s">
        <v>5247</v>
      </c>
      <c r="I384" s="20">
        <v>12900</v>
      </c>
      <c r="J384" s="20" t="s">
        <v>4</v>
      </c>
      <c r="K384" s="21" t="s">
        <v>4</v>
      </c>
      <c r="L384" s="19">
        <v>100</v>
      </c>
      <c r="M384" s="19">
        <v>0</v>
      </c>
      <c r="N384" s="19" t="s">
        <v>12</v>
      </c>
      <c r="O384" s="19" t="s">
        <v>4</v>
      </c>
      <c r="P384" s="19" t="s">
        <v>12</v>
      </c>
      <c r="Q384" s="19" t="s">
        <v>4</v>
      </c>
      <c r="R384" s="19" t="s">
        <v>4</v>
      </c>
      <c r="S384" s="19" t="s">
        <v>4</v>
      </c>
      <c r="T384" s="19" t="s">
        <v>4</v>
      </c>
      <c r="U384" s="19" t="s">
        <v>4</v>
      </c>
      <c r="V384" s="19" t="s">
        <v>4</v>
      </c>
      <c r="W384" s="19" t="s">
        <v>4</v>
      </c>
      <c r="X384" s="19" t="s">
        <v>4</v>
      </c>
      <c r="Y384" s="19" t="s">
        <v>12</v>
      </c>
      <c r="Z384" s="19" t="s">
        <v>4</v>
      </c>
      <c r="AA384" s="19" t="s">
        <v>12</v>
      </c>
      <c r="AB384" s="19" t="s">
        <v>5182</v>
      </c>
      <c r="AC384" s="19" t="s">
        <v>5309</v>
      </c>
      <c r="AD384" s="19" t="s">
        <v>12149</v>
      </c>
      <c r="AE384" s="19" t="s">
        <v>479</v>
      </c>
      <c r="AF384" s="19" t="s">
        <v>4</v>
      </c>
      <c r="AG384" s="19" t="s">
        <v>4</v>
      </c>
      <c r="AH384" s="19" t="s">
        <v>12150</v>
      </c>
      <c r="AI384" s="19" t="s">
        <v>12003</v>
      </c>
      <c r="AJ384" s="19" t="s">
        <v>4</v>
      </c>
      <c r="AK384" s="19">
        <v>9372283279</v>
      </c>
      <c r="AL384" s="19" t="s">
        <v>12151</v>
      </c>
      <c r="AM384" s="19" t="s">
        <v>12152</v>
      </c>
      <c r="AN384" s="19" t="s">
        <v>12</v>
      </c>
      <c r="AO384" s="19" t="s">
        <v>11516</v>
      </c>
      <c r="AP384" s="19" t="s">
        <v>4</v>
      </c>
      <c r="AQ384" s="19" t="s">
        <v>10</v>
      </c>
      <c r="AR384" s="19" t="s">
        <v>12</v>
      </c>
      <c r="AS384" s="19" t="s">
        <v>12</v>
      </c>
      <c r="AT384" s="19" t="s">
        <v>4</v>
      </c>
      <c r="AU384" s="19" t="s">
        <v>4</v>
      </c>
      <c r="AV384" s="19" t="s">
        <v>4</v>
      </c>
      <c r="AW384" s="19" t="s">
        <v>332</v>
      </c>
      <c r="AX384" s="19">
        <v>6400</v>
      </c>
      <c r="AY384" s="19">
        <v>6500</v>
      </c>
      <c r="AZ384" s="19" t="s">
        <v>12</v>
      </c>
      <c r="BA384" s="19" t="s">
        <v>12</v>
      </c>
      <c r="BB384" s="19">
        <v>1</v>
      </c>
      <c r="BC384" s="19" t="s">
        <v>12153</v>
      </c>
      <c r="BD384" s="19" t="s">
        <v>1225</v>
      </c>
      <c r="BE384" s="19" t="s">
        <v>4</v>
      </c>
      <c r="BF384" s="19" t="s">
        <v>12</v>
      </c>
      <c r="BG384" s="19" t="s">
        <v>4</v>
      </c>
      <c r="BH384" s="19" t="s">
        <v>12</v>
      </c>
      <c r="BI384" s="19" t="s">
        <v>12</v>
      </c>
      <c r="BJ384" s="19" t="s">
        <v>12003</v>
      </c>
      <c r="BK384" s="19" t="s">
        <v>12</v>
      </c>
      <c r="BL384" s="19">
        <v>0</v>
      </c>
      <c r="BM384" s="19" t="s">
        <v>12</v>
      </c>
      <c r="BN384" s="19">
        <v>0</v>
      </c>
      <c r="BO384" s="19" t="s">
        <v>12</v>
      </c>
      <c r="BP384" s="19" t="s">
        <v>12</v>
      </c>
      <c r="BQ384" s="19" t="s">
        <v>12</v>
      </c>
      <c r="BR384" s="19" t="s">
        <v>12</v>
      </c>
      <c r="BS384" s="19" t="s">
        <v>12</v>
      </c>
      <c r="BT384" s="19" t="s">
        <v>12</v>
      </c>
      <c r="BU384" s="19" t="s">
        <v>12</v>
      </c>
      <c r="BV384" s="19" t="s">
        <v>12</v>
      </c>
      <c r="BW384" s="19" t="s">
        <v>3</v>
      </c>
      <c r="BX384" s="19" t="s">
        <v>12</v>
      </c>
      <c r="BY384" s="19" t="s">
        <v>12</v>
      </c>
      <c r="BZ384" s="19" t="s">
        <v>12</v>
      </c>
      <c r="CA384" s="19" t="s">
        <v>12</v>
      </c>
      <c r="CB384" s="19" t="s">
        <v>12</v>
      </c>
      <c r="CC384" s="19" t="s">
        <v>12</v>
      </c>
      <c r="CD384" s="19" t="str" cm="1">
        <f t="array" aca="1" ref="CD384" ca="1">eConcatenar(A384:CB384,"|")</f>
        <v>rivenhqmiYjxikWk|CAR2020-0025|3|ECONOLINE |TABASCO |CARDENAS |CARDENAS |2020-1-10|12900|X|X|100|0|x|X|x|X|X|X|X|X|X|X|X|x|X|x|AGUILAR |TORRES |ALBA PATRICIA |UNION LIBRE |X|X|CALLE 1 NUMERO 11|C- 15 ADOLFO LOPEZ MATEO |X|9372283279|RAFAEL AGUILAR RODRIGUEZ |BENEFICIARIO 2: AMINADAD TORRES RIVERA |x|RUTA 7 L |X|LUNES|x|x|X|X|X|DOMICILIO |6400|6500|x|x|1|2021-8-23|2021-9-13|X|x|X|x|x|C- 15 ADOLFO LOPEZ MATEO |x|0|x|0|x|x|x|x|x|x|x|x|CARDENAS|x|x|x|x|x</v>
      </c>
    </row>
    <row r="385" spans="1:82" x14ac:dyDescent="0.25">
      <c r="A385" t="s">
        <v>12154</v>
      </c>
      <c r="B385" t="s">
        <v>12155</v>
      </c>
      <c r="C385">
        <v>3</v>
      </c>
      <c r="D385" t="s">
        <v>12156</v>
      </c>
      <c r="E385" t="s">
        <v>2</v>
      </c>
      <c r="F385" t="s">
        <v>3</v>
      </c>
      <c r="G385" t="s">
        <v>330</v>
      </c>
      <c r="H385" t="s">
        <v>16012</v>
      </c>
      <c r="I385">
        <v>12900</v>
      </c>
      <c r="J385" t="s">
        <v>4</v>
      </c>
      <c r="K385" t="s">
        <v>4</v>
      </c>
      <c r="L385">
        <v>400</v>
      </c>
      <c r="M385">
        <v>2</v>
      </c>
      <c r="N385" t="s">
        <v>12</v>
      </c>
      <c r="O385" t="s">
        <v>4</v>
      </c>
      <c r="P385" t="s">
        <v>12</v>
      </c>
      <c r="Q385" t="s">
        <v>4</v>
      </c>
      <c r="R385" t="s">
        <v>4</v>
      </c>
      <c r="S385" t="s">
        <v>4</v>
      </c>
      <c r="T385" t="s">
        <v>4</v>
      </c>
      <c r="U385" t="s">
        <v>4</v>
      </c>
      <c r="V385" t="s">
        <v>4</v>
      </c>
      <c r="W385" t="s">
        <v>4</v>
      </c>
      <c r="X385" t="s">
        <v>4</v>
      </c>
      <c r="Y385" t="s">
        <v>12</v>
      </c>
      <c r="Z385" t="s">
        <v>4</v>
      </c>
      <c r="AA385" t="s">
        <v>12</v>
      </c>
      <c r="AB385" t="s">
        <v>1038</v>
      </c>
      <c r="AC385" t="s">
        <v>59</v>
      </c>
      <c r="AD385" t="s">
        <v>12157</v>
      </c>
      <c r="AE385" t="s">
        <v>17</v>
      </c>
      <c r="AF385" t="s">
        <v>4</v>
      </c>
      <c r="AG385" t="s">
        <v>4</v>
      </c>
      <c r="AH385" t="s">
        <v>12158</v>
      </c>
      <c r="AI385" t="s">
        <v>42</v>
      </c>
      <c r="AJ385" t="s">
        <v>4</v>
      </c>
      <c r="AK385">
        <v>9371536436</v>
      </c>
      <c r="AL385" t="s">
        <v>12159</v>
      </c>
      <c r="AM385" t="s">
        <v>12160</v>
      </c>
      <c r="AN385" t="s">
        <v>12</v>
      </c>
      <c r="AO385" t="s">
        <v>11516</v>
      </c>
      <c r="AP385" t="s">
        <v>4</v>
      </c>
      <c r="AQ385" t="s">
        <v>10</v>
      </c>
      <c r="AR385" t="s">
        <v>12</v>
      </c>
      <c r="AS385" t="s">
        <v>12</v>
      </c>
      <c r="AT385" t="s">
        <v>4</v>
      </c>
      <c r="AU385" t="s">
        <v>4</v>
      </c>
      <c r="AV385" t="s">
        <v>4</v>
      </c>
      <c r="AW385" t="s">
        <v>332</v>
      </c>
      <c r="AX385">
        <v>6000</v>
      </c>
      <c r="AY385">
        <v>6900</v>
      </c>
      <c r="AZ385" t="s">
        <v>12</v>
      </c>
      <c r="BA385" t="s">
        <v>12</v>
      </c>
      <c r="BB385">
        <v>2</v>
      </c>
      <c r="BC385" t="s">
        <v>5045</v>
      </c>
      <c r="BD385" t="s">
        <v>12161</v>
      </c>
      <c r="BE385" t="s">
        <v>4</v>
      </c>
      <c r="BF385" t="s">
        <v>12</v>
      </c>
      <c r="BG385" t="s">
        <v>4</v>
      </c>
      <c r="BH385" t="s">
        <v>12</v>
      </c>
      <c r="BI385" t="s">
        <v>12</v>
      </c>
      <c r="BJ385" t="s">
        <v>42</v>
      </c>
      <c r="BK385" t="s">
        <v>4</v>
      </c>
      <c r="BL385">
        <v>0</v>
      </c>
      <c r="BM385" t="s">
        <v>12</v>
      </c>
      <c r="BN385">
        <v>12900</v>
      </c>
      <c r="BO385" t="s">
        <v>12</v>
      </c>
      <c r="BP385" t="s">
        <v>12</v>
      </c>
      <c r="BQ385" t="s">
        <v>12</v>
      </c>
      <c r="BR385" t="s">
        <v>4</v>
      </c>
      <c r="BS385" t="s">
        <v>4</v>
      </c>
      <c r="BT385" t="s">
        <v>4</v>
      </c>
      <c r="BU385" t="s">
        <v>12</v>
      </c>
      <c r="BV385" t="s">
        <v>4</v>
      </c>
      <c r="BW385" t="s">
        <v>330</v>
      </c>
      <c r="BX385" t="s">
        <v>4</v>
      </c>
      <c r="BY385" t="s">
        <v>12</v>
      </c>
      <c r="BZ385" t="s">
        <v>12</v>
      </c>
      <c r="CA385" t="s">
        <v>12</v>
      </c>
      <c r="CB385" t="s">
        <v>12</v>
      </c>
      <c r="CC385" t="s">
        <v>12</v>
      </c>
      <c r="CD385" t="str" cm="1">
        <f t="array" aca="1" ref="CD385" ca="1">eConcatenar(A385:CB385,"|")</f>
        <v>YHISq4rGjRrShPhv|CAR2020-0669|3|ECONOLIINE |TABASCO|CARDENAS|CARDENAS |2020-2-28|12900|X|X|400|2|x|X|x|X|X|X|X|X|X|X|X|x|X|x|FLORES |GARCIA|GERARDO|SOLTERO|X|X|CALLE CUAUHTEMOC NUMERO 503|CENTRO|X|9371536436|RUBEN FLORES GARCIA|BENIFICIARIO 2: MARIA ELENA GARCIA OLAN|x|RUTA 7 L |X|LUNES|x|x|X|X|X|DOMICILIO |6000|6900|x|x|2|2021-7-6|2021-9-07|X|x|X|x|x|CENTRO|X|0|x|12900|x|x|x|X|X|X|x|X|CARDENAS |X|x|x|x|x</v>
      </c>
    </row>
    <row r="386" spans="1:82" x14ac:dyDescent="0.25">
      <c r="A386" t="s">
        <v>12162</v>
      </c>
      <c r="B386" t="s">
        <v>12081</v>
      </c>
      <c r="C386">
        <v>3</v>
      </c>
      <c r="D386" t="s">
        <v>12156</v>
      </c>
      <c r="E386" t="s">
        <v>2</v>
      </c>
      <c r="F386" t="s">
        <v>3</v>
      </c>
      <c r="G386" t="s">
        <v>330</v>
      </c>
      <c r="H386" t="s">
        <v>16009</v>
      </c>
      <c r="I386">
        <v>12900</v>
      </c>
      <c r="J386" t="s">
        <v>4</v>
      </c>
      <c r="K386" t="s">
        <v>4</v>
      </c>
      <c r="L386">
        <v>100</v>
      </c>
      <c r="M386">
        <v>0</v>
      </c>
      <c r="N386" t="s">
        <v>12</v>
      </c>
      <c r="O386" t="s">
        <v>4</v>
      </c>
      <c r="P386" t="s">
        <v>12</v>
      </c>
      <c r="Q386" t="s">
        <v>4</v>
      </c>
      <c r="R386" t="s">
        <v>4</v>
      </c>
      <c r="S386" t="s">
        <v>4</v>
      </c>
      <c r="T386" t="s">
        <v>4</v>
      </c>
      <c r="U386" t="s">
        <v>4</v>
      </c>
      <c r="V386" t="s">
        <v>4</v>
      </c>
      <c r="W386" t="s">
        <v>4</v>
      </c>
      <c r="X386" t="s">
        <v>4</v>
      </c>
      <c r="Y386" t="s">
        <v>12</v>
      </c>
      <c r="Z386" t="s">
        <v>4</v>
      </c>
      <c r="AA386" t="s">
        <v>12</v>
      </c>
      <c r="AB386" t="s">
        <v>10386</v>
      </c>
      <c r="AC386" t="s">
        <v>23</v>
      </c>
      <c r="AD386" t="s">
        <v>12163</v>
      </c>
      <c r="AE386" t="s">
        <v>30</v>
      </c>
      <c r="AF386" t="s">
        <v>4</v>
      </c>
      <c r="AG386" t="s">
        <v>4</v>
      </c>
      <c r="AH386" t="s">
        <v>12164</v>
      </c>
      <c r="AI386" t="s">
        <v>318</v>
      </c>
      <c r="AJ386" t="s">
        <v>4</v>
      </c>
      <c r="AK386">
        <v>9371152710</v>
      </c>
      <c r="AL386" t="s">
        <v>12165</v>
      </c>
      <c r="AM386" t="s">
        <v>12166</v>
      </c>
      <c r="AN386" t="s">
        <v>12</v>
      </c>
      <c r="AO386" t="s">
        <v>11516</v>
      </c>
      <c r="AP386" t="s">
        <v>4</v>
      </c>
      <c r="AQ386" t="s">
        <v>27</v>
      </c>
      <c r="AR386" t="s">
        <v>12</v>
      </c>
      <c r="AS386" t="s">
        <v>12</v>
      </c>
      <c r="AT386" t="s">
        <v>4</v>
      </c>
      <c r="AU386" t="s">
        <v>4</v>
      </c>
      <c r="AV386" t="s">
        <v>4</v>
      </c>
      <c r="AW386" t="s">
        <v>332</v>
      </c>
      <c r="AX386">
        <v>6300</v>
      </c>
      <c r="AY386">
        <v>6600</v>
      </c>
      <c r="AZ386" t="s">
        <v>12</v>
      </c>
      <c r="BA386" t="s">
        <v>12</v>
      </c>
      <c r="BB386">
        <v>4</v>
      </c>
      <c r="BC386" t="s">
        <v>1221</v>
      </c>
      <c r="BD386" t="s">
        <v>12161</v>
      </c>
      <c r="BE386" t="s">
        <v>4</v>
      </c>
      <c r="BF386" t="s">
        <v>12</v>
      </c>
      <c r="BG386" t="s">
        <v>4</v>
      </c>
      <c r="BH386" t="s">
        <v>12</v>
      </c>
      <c r="BI386" t="s">
        <v>12</v>
      </c>
      <c r="BJ386" t="s">
        <v>12167</v>
      </c>
      <c r="BK386" t="s">
        <v>4</v>
      </c>
      <c r="BL386">
        <v>1</v>
      </c>
      <c r="BM386" t="s">
        <v>12</v>
      </c>
      <c r="BN386">
        <v>12900</v>
      </c>
      <c r="BO386" t="s">
        <v>12</v>
      </c>
      <c r="BP386" t="s">
        <v>12</v>
      </c>
      <c r="BQ386" t="s">
        <v>12</v>
      </c>
      <c r="BR386" t="s">
        <v>4</v>
      </c>
      <c r="BS386" t="s">
        <v>4</v>
      </c>
      <c r="BT386" t="s">
        <v>4</v>
      </c>
      <c r="BU386" t="s">
        <v>12</v>
      </c>
      <c r="BV386" t="s">
        <v>4</v>
      </c>
      <c r="BW386" t="s">
        <v>330</v>
      </c>
      <c r="BX386" t="s">
        <v>4</v>
      </c>
      <c r="BY386" t="s">
        <v>12</v>
      </c>
      <c r="BZ386" t="s">
        <v>12</v>
      </c>
      <c r="CA386" t="s">
        <v>12</v>
      </c>
      <c r="CB386" t="s">
        <v>12</v>
      </c>
      <c r="CC386" t="s">
        <v>12</v>
      </c>
      <c r="CD386" t="str" cm="1">
        <f t="array" aca="1" ref="CD386" ca="1">eConcatenar(A386:CB386,"|")</f>
        <v>sJuOr8C4QhO0gP13|CAR2019-3565|3|ECONOLIINE |TABASCO|CARDENAS|CARDENAS |2019-11-27|12900|X|X|100|0|x|X|x|X|X|X|X|X|X|X|X|x|X|x|RUIZ|RAMOS|BELLA AURORA|CASADA|X|X|CALLE CONSTANCIO CASADA|CALZADA PRIMERA SECCION|X|9371152710|ERIKA FAVIOLA RUIZ RAMOS|BENEFICIARO 2: CARLOS ALBERTO YEDRA ALPUCHE|x|RUTA 7 L |X|MARTES|x|x|X|X|X|DOMICILIO |6300|6600|x|x|4|2021-8-31|2021-9-07|X|x|X|x|x|CALSADA 1RA SECCION|X|1|x|12900|x|x|x|X|X|X|x|X|CARDENAS |X|x|x|x|x</v>
      </c>
    </row>
    <row r="387" spans="1:82" x14ac:dyDescent="0.25">
      <c r="A387" t="s">
        <v>12168</v>
      </c>
      <c r="B387" t="s">
        <v>12074</v>
      </c>
      <c r="C387">
        <v>3</v>
      </c>
      <c r="D387" t="s">
        <v>69</v>
      </c>
      <c r="E387" t="s">
        <v>2</v>
      </c>
      <c r="F387" t="s">
        <v>145</v>
      </c>
      <c r="G387" t="s">
        <v>145</v>
      </c>
      <c r="H387" t="s">
        <v>16008</v>
      </c>
      <c r="I387">
        <v>14800</v>
      </c>
      <c r="J387" t="s">
        <v>4</v>
      </c>
      <c r="K387" t="s">
        <v>4</v>
      </c>
      <c r="L387">
        <v>200</v>
      </c>
      <c r="M387">
        <v>1</v>
      </c>
      <c r="N387" t="s">
        <v>12</v>
      </c>
      <c r="O387" t="s">
        <v>4</v>
      </c>
      <c r="P387" t="s">
        <v>12</v>
      </c>
      <c r="Q387" t="s">
        <v>4</v>
      </c>
      <c r="R387" t="s">
        <v>4</v>
      </c>
      <c r="S387" t="s">
        <v>4</v>
      </c>
      <c r="T387" t="s">
        <v>4</v>
      </c>
      <c r="U387" t="s">
        <v>4</v>
      </c>
      <c r="V387" t="s">
        <v>4</v>
      </c>
      <c r="W387" t="s">
        <v>4</v>
      </c>
      <c r="X387" t="s">
        <v>4</v>
      </c>
      <c r="Y387" t="s">
        <v>12</v>
      </c>
      <c r="Z387" t="s">
        <v>4</v>
      </c>
      <c r="AA387" t="s">
        <v>12</v>
      </c>
      <c r="AB387" t="s">
        <v>957</v>
      </c>
      <c r="AC387" t="s">
        <v>70</v>
      </c>
      <c r="AD387" t="s">
        <v>12075</v>
      </c>
      <c r="AE387" t="s">
        <v>390</v>
      </c>
      <c r="AF387" t="s">
        <v>4</v>
      </c>
      <c r="AG387" t="s">
        <v>4</v>
      </c>
      <c r="AH387" t="s">
        <v>12169</v>
      </c>
      <c r="AI387" t="s">
        <v>12170</v>
      </c>
      <c r="AJ387" t="s">
        <v>4</v>
      </c>
      <c r="AK387">
        <v>9372273952</v>
      </c>
      <c r="AL387" t="s">
        <v>12171</v>
      </c>
      <c r="AM387" t="s">
        <v>12172</v>
      </c>
      <c r="AN387" t="s">
        <v>12</v>
      </c>
      <c r="AO387" t="s">
        <v>11516</v>
      </c>
      <c r="AP387" t="s">
        <v>4</v>
      </c>
      <c r="AQ387" t="s">
        <v>10</v>
      </c>
      <c r="AR387" t="s">
        <v>12</v>
      </c>
      <c r="AS387" t="s">
        <v>12</v>
      </c>
      <c r="AT387" t="s">
        <v>4</v>
      </c>
      <c r="AU387" t="s">
        <v>4</v>
      </c>
      <c r="AV387" t="s">
        <v>4</v>
      </c>
      <c r="AW387" t="s">
        <v>332</v>
      </c>
      <c r="AX387">
        <v>1000</v>
      </c>
      <c r="AY387">
        <v>13800</v>
      </c>
      <c r="AZ387" t="s">
        <v>12</v>
      </c>
      <c r="BA387" t="s">
        <v>12</v>
      </c>
      <c r="BB387">
        <v>2</v>
      </c>
      <c r="BC387" t="s">
        <v>5194</v>
      </c>
      <c r="BD387" t="s">
        <v>12173</v>
      </c>
      <c r="BE387" t="s">
        <v>4</v>
      </c>
      <c r="BF387" t="s">
        <v>12</v>
      </c>
      <c r="BG387" t="s">
        <v>4</v>
      </c>
      <c r="BH387" t="s">
        <v>12</v>
      </c>
      <c r="BI387" t="s">
        <v>12</v>
      </c>
      <c r="BJ387" t="s">
        <v>12174</v>
      </c>
      <c r="BK387" t="s">
        <v>4</v>
      </c>
      <c r="BL387">
        <v>1</v>
      </c>
      <c r="BM387" t="s">
        <v>12</v>
      </c>
      <c r="BN387">
        <v>14800</v>
      </c>
      <c r="BO387" t="s">
        <v>12</v>
      </c>
      <c r="BP387" t="s">
        <v>12</v>
      </c>
      <c r="BQ387" t="s">
        <v>12</v>
      </c>
      <c r="BR387" t="s">
        <v>4</v>
      </c>
      <c r="BS387" t="s">
        <v>4</v>
      </c>
      <c r="BT387" t="s">
        <v>4</v>
      </c>
      <c r="BU387" t="s">
        <v>12</v>
      </c>
      <c r="BV387" t="s">
        <v>4</v>
      </c>
      <c r="BW387" t="s">
        <v>330</v>
      </c>
      <c r="BX387" t="s">
        <v>4</v>
      </c>
      <c r="BY387" t="s">
        <v>12</v>
      </c>
      <c r="BZ387" t="s">
        <v>12</v>
      </c>
      <c r="CA387" t="s">
        <v>12</v>
      </c>
      <c r="CB387" t="s">
        <v>12</v>
      </c>
      <c r="CC387" t="s">
        <v>12</v>
      </c>
      <c r="CD387" t="str" cm="1">
        <f t="array" aca="1" ref="CD387" ca="1">eConcatenar(A387:CB387,"|")</f>
        <v>FxXSAFfg9jprvn2y|CAR2021-2279|3|MEMORIAL|TABASCO|HUIMANGUILLO|HUIMANGUILLO|2021-6-03|14800|X|X|200|1|x|X|x|X|X|X|X|X|X|X|X|x|X|x|VICENTE|MENDEZ |NANCY|SEPARADA|X|X|CALLE 7|BENITO JUAREZ C.24|X|9372273952|PAOLA HERNANDEZ VICENTE|BENEFICIARIO 2: KAREN HERNANDEZ VICENTE|x|RUTA 7 L |X|LUNES|x|x|X|X|X|DOMICILIO |1000|13800|x|x|2|2021-7-20|2021-8-07|X|x|X|x|x|LICENCIADO BENITO JUAREZ|X|1|x|14800|x|x|x|X|X|X|x|X|CARDENAS |X|x|x|x|x</v>
      </c>
    </row>
    <row r="388" spans="1:82" x14ac:dyDescent="0.25">
      <c r="A388" t="s">
        <v>12175</v>
      </c>
      <c r="B388" t="s">
        <v>12068</v>
      </c>
      <c r="C388">
        <v>3</v>
      </c>
      <c r="D388" t="s">
        <v>69</v>
      </c>
      <c r="E388" t="s">
        <v>2</v>
      </c>
      <c r="F388" t="s">
        <v>330</v>
      </c>
      <c r="G388" t="s">
        <v>330</v>
      </c>
      <c r="H388" t="s">
        <v>5381</v>
      </c>
      <c r="I388">
        <v>14800</v>
      </c>
      <c r="J388" t="s">
        <v>4</v>
      </c>
      <c r="K388" t="s">
        <v>4</v>
      </c>
      <c r="L388">
        <v>50</v>
      </c>
      <c r="M388">
        <v>2</v>
      </c>
      <c r="N388" t="s">
        <v>12</v>
      </c>
      <c r="O388" t="s">
        <v>4</v>
      </c>
      <c r="P388" t="s">
        <v>12</v>
      </c>
      <c r="Q388" t="s">
        <v>4</v>
      </c>
      <c r="R388" t="s">
        <v>4</v>
      </c>
      <c r="S388" t="s">
        <v>4</v>
      </c>
      <c r="T388" t="s">
        <v>4</v>
      </c>
      <c r="U388" t="s">
        <v>4</v>
      </c>
      <c r="V388" t="s">
        <v>4</v>
      </c>
      <c r="W388" t="s">
        <v>4</v>
      </c>
      <c r="X388" t="s">
        <v>4</v>
      </c>
      <c r="Y388" t="s">
        <v>12</v>
      </c>
      <c r="Z388" t="s">
        <v>4</v>
      </c>
      <c r="AA388" t="s">
        <v>12</v>
      </c>
      <c r="AB388" t="s">
        <v>897</v>
      </c>
      <c r="AC388" t="s">
        <v>177</v>
      </c>
      <c r="AD388" t="s">
        <v>12176</v>
      </c>
      <c r="AE388" t="s">
        <v>30</v>
      </c>
      <c r="AF388" t="s">
        <v>4</v>
      </c>
      <c r="AG388" t="s">
        <v>4</v>
      </c>
      <c r="AH388" t="s">
        <v>12177</v>
      </c>
      <c r="AI388" t="s">
        <v>2750</v>
      </c>
      <c r="AJ388" t="s">
        <v>4</v>
      </c>
      <c r="AK388">
        <v>9373783524</v>
      </c>
      <c r="AL388" t="s">
        <v>12178</v>
      </c>
      <c r="AM388" t="s">
        <v>12179</v>
      </c>
      <c r="AN388" t="s">
        <v>12</v>
      </c>
      <c r="AO388" t="s">
        <v>11516</v>
      </c>
      <c r="AP388" t="s">
        <v>4</v>
      </c>
      <c r="AQ388" t="s">
        <v>10</v>
      </c>
      <c r="AR388" t="s">
        <v>12</v>
      </c>
      <c r="AS388" t="s">
        <v>12</v>
      </c>
      <c r="AT388" t="s">
        <v>4</v>
      </c>
      <c r="AU388" t="s">
        <v>4</v>
      </c>
      <c r="AV388" t="s">
        <v>4</v>
      </c>
      <c r="AW388" t="s">
        <v>332</v>
      </c>
      <c r="AX388">
        <v>14750</v>
      </c>
      <c r="AY388">
        <v>14750</v>
      </c>
      <c r="AZ388" t="s">
        <v>12</v>
      </c>
      <c r="BA388" t="s">
        <v>12</v>
      </c>
      <c r="BB388" t="s">
        <v>4</v>
      </c>
      <c r="BC388" t="s">
        <v>5381</v>
      </c>
      <c r="BD388" t="s">
        <v>1226</v>
      </c>
      <c r="BE388" t="s">
        <v>4</v>
      </c>
      <c r="BF388" t="s">
        <v>12</v>
      </c>
      <c r="BG388" t="s">
        <v>4</v>
      </c>
      <c r="BH388" t="s">
        <v>12</v>
      </c>
      <c r="BI388" t="s">
        <v>12</v>
      </c>
      <c r="BJ388" t="s">
        <v>12180</v>
      </c>
      <c r="BK388" t="s">
        <v>4</v>
      </c>
      <c r="BL388">
        <v>1</v>
      </c>
      <c r="BM388" t="s">
        <v>12</v>
      </c>
      <c r="BN388">
        <v>14800</v>
      </c>
      <c r="BO388" t="s">
        <v>12</v>
      </c>
      <c r="BP388" t="s">
        <v>12</v>
      </c>
      <c r="BQ388" t="s">
        <v>12</v>
      </c>
      <c r="BR388" t="s">
        <v>4</v>
      </c>
      <c r="BS388" t="s">
        <v>4</v>
      </c>
      <c r="BT388" t="s">
        <v>4</v>
      </c>
      <c r="BU388" t="s">
        <v>12</v>
      </c>
      <c r="BV388" t="s">
        <v>4</v>
      </c>
      <c r="BW388" t="s">
        <v>330</v>
      </c>
      <c r="BX388" t="s">
        <v>4</v>
      </c>
      <c r="BY388" t="s">
        <v>12</v>
      </c>
      <c r="BZ388" t="s">
        <v>12</v>
      </c>
      <c r="CA388" t="s">
        <v>12</v>
      </c>
      <c r="CB388" t="s">
        <v>12</v>
      </c>
      <c r="CC388" t="s">
        <v>12</v>
      </c>
      <c r="CD388" t="str" cm="1">
        <f t="array" aca="1" ref="CD388" ca="1">eConcatenar(A388:CB388,"|")</f>
        <v>MG6msjQWHkGVB9jh|CAR2021-4653|3|MEMORIAL|TABASCO|CARDENAS |CARDENAS |2021-8-14|14800|X|X|50|2|x|X|x|X|X|X|X|X|X|X|X|x|X|x|ALVARADO|CRUZ |LUZ MARIA |CASADA|X|X|AND LUIS G URBINA ORIENTE 16|INGENIO BENITO JUAREZ|X|9373783524|LAURA HERNADEZ BALCAZAR|BENEFICIARIO 2: MAURILLO MORALES ALVARADO|x|RUTA 7 L |X|LUNES|x|x|X|X|X|DOMICILIO |14750|14750|x|x|X|2021-8-14|2021-9-14|X|x|X|x|x|LUIS G URBINA ORIENTE 16|X|1|x|14800|x|x|x|X|X|X|x|X|CARDENAS |X|x|x|x|x</v>
      </c>
    </row>
    <row r="389" spans="1:82" x14ac:dyDescent="0.25">
      <c r="A389" t="s">
        <v>12181</v>
      </c>
      <c r="B389" t="s">
        <v>12182</v>
      </c>
      <c r="C389">
        <v>3</v>
      </c>
      <c r="D389" t="s">
        <v>1</v>
      </c>
      <c r="E389" t="s">
        <v>2</v>
      </c>
      <c r="F389" t="s">
        <v>330</v>
      </c>
      <c r="G389" t="s">
        <v>330</v>
      </c>
      <c r="H389" t="s">
        <v>15991</v>
      </c>
      <c r="I389">
        <v>12900</v>
      </c>
      <c r="J389" t="s">
        <v>4</v>
      </c>
      <c r="K389" t="s">
        <v>4</v>
      </c>
      <c r="L389">
        <v>400</v>
      </c>
      <c r="M389">
        <v>2</v>
      </c>
      <c r="N389" t="s">
        <v>12</v>
      </c>
      <c r="O389" t="s">
        <v>4</v>
      </c>
      <c r="P389" t="s">
        <v>12</v>
      </c>
      <c r="Q389" t="s">
        <v>4</v>
      </c>
      <c r="R389" t="s">
        <v>4</v>
      </c>
      <c r="S389" t="s">
        <v>4</v>
      </c>
      <c r="T389" t="s">
        <v>4</v>
      </c>
      <c r="U389" t="s">
        <v>4</v>
      </c>
      <c r="V389" t="s">
        <v>4</v>
      </c>
      <c r="W389" t="s">
        <v>4</v>
      </c>
      <c r="X389" t="s">
        <v>4</v>
      </c>
      <c r="Y389" t="s">
        <v>12</v>
      </c>
      <c r="Z389" t="s">
        <v>4</v>
      </c>
      <c r="AA389" t="s">
        <v>12</v>
      </c>
      <c r="AB389" t="s">
        <v>87</v>
      </c>
      <c r="AC389" t="s">
        <v>4</v>
      </c>
      <c r="AD389" t="s">
        <v>4899</v>
      </c>
      <c r="AE389" t="s">
        <v>63</v>
      </c>
      <c r="AF389" t="s">
        <v>4</v>
      </c>
      <c r="AG389" t="s">
        <v>4</v>
      </c>
      <c r="AH389" t="s">
        <v>12183</v>
      </c>
      <c r="AI389" t="s">
        <v>11517</v>
      </c>
      <c r="AJ389" t="s">
        <v>4</v>
      </c>
      <c r="AK389">
        <v>9371082713</v>
      </c>
      <c r="AL389" t="s">
        <v>11514</v>
      </c>
      <c r="AM389" t="s">
        <v>11515</v>
      </c>
      <c r="AN389" t="s">
        <v>12</v>
      </c>
      <c r="AO389" t="s">
        <v>11516</v>
      </c>
      <c r="AP389" t="s">
        <v>4</v>
      </c>
      <c r="AQ389" t="s">
        <v>10</v>
      </c>
      <c r="AR389" t="s">
        <v>12</v>
      </c>
      <c r="AS389" t="s">
        <v>12</v>
      </c>
      <c r="AT389" t="s">
        <v>4</v>
      </c>
      <c r="AU389" t="s">
        <v>4</v>
      </c>
      <c r="AV389" t="s">
        <v>4</v>
      </c>
      <c r="AW389" t="s">
        <v>332</v>
      </c>
      <c r="AX389">
        <v>4500</v>
      </c>
      <c r="AY389">
        <v>8400</v>
      </c>
      <c r="AZ389" t="s">
        <v>12</v>
      </c>
      <c r="BA389" t="s">
        <v>12</v>
      </c>
      <c r="BB389">
        <v>3</v>
      </c>
      <c r="BC389" t="s">
        <v>5112</v>
      </c>
      <c r="BD389" t="s">
        <v>11503</v>
      </c>
      <c r="BE389" t="s">
        <v>4</v>
      </c>
      <c r="BF389" t="s">
        <v>12</v>
      </c>
      <c r="BG389" t="s">
        <v>4</v>
      </c>
      <c r="BH389" t="s">
        <v>12</v>
      </c>
      <c r="BI389" t="s">
        <v>12</v>
      </c>
      <c r="BJ389" t="s">
        <v>11517</v>
      </c>
      <c r="BK389" t="s">
        <v>4</v>
      </c>
      <c r="BL389">
        <v>0</v>
      </c>
      <c r="BM389" t="s">
        <v>12</v>
      </c>
      <c r="BN389">
        <v>12900</v>
      </c>
      <c r="BO389" t="s">
        <v>12</v>
      </c>
      <c r="BP389" t="s">
        <v>12</v>
      </c>
      <c r="BQ389" t="s">
        <v>12</v>
      </c>
      <c r="BR389" t="s">
        <v>4</v>
      </c>
      <c r="BS389" t="s">
        <v>4</v>
      </c>
      <c r="BT389" t="s">
        <v>4</v>
      </c>
      <c r="BU389" t="s">
        <v>12</v>
      </c>
      <c r="BV389" t="s">
        <v>4</v>
      </c>
      <c r="BW389" t="s">
        <v>330</v>
      </c>
      <c r="BX389" t="s">
        <v>4</v>
      </c>
      <c r="BY389" t="s">
        <v>12</v>
      </c>
      <c r="BZ389" t="s">
        <v>12</v>
      </c>
      <c r="CA389" t="s">
        <v>12</v>
      </c>
      <c r="CB389" t="s">
        <v>12</v>
      </c>
      <c r="CC389" t="s">
        <v>12</v>
      </c>
      <c r="CD389" t="str" cm="1">
        <f t="array" aca="1" ref="CD389" ca="1">eConcatenar(A389:CB389,"|")</f>
        <v>o7xTUvSyU74u4f6a|CAR 2020-4260|3|IMPERIAL DE LUJO|TABASCO|CARDENAS |CARDENAS |2020-10-23|12900|X|X|400|2|x|X|x|X|X|X|X|X|X|X|X|x|X|x|LOPEZ|X|PEDRO|CASADO|X|X|CALLE 6 CASA NUMERO 135|C-23 VENUSTIANO CARRANZA|X|9371082713|ROSA LOPEZ ESTEBAN |BENEFICIARIO 2: ROSA URANIA ESTEBAN SANCHEZ|x|RUTA 7 L |X|LUNES|x|x|X|X|X|DOMICILIO |4500|8400|x|x|3|2021-8-9|2021-9-06|X|x|X|x|x|C-23 VENUSTIANO CARRANZA|X|0|x|12900|x|x|x|X|X|X|x|X|CARDENAS |X|x|x|x|x</v>
      </c>
    </row>
    <row r="390" spans="1:82" x14ac:dyDescent="0.25">
      <c r="A390" t="s">
        <v>12184</v>
      </c>
      <c r="B390" t="s">
        <v>11519</v>
      </c>
      <c r="C390">
        <v>3</v>
      </c>
      <c r="D390" t="s">
        <v>14</v>
      </c>
      <c r="E390" t="s">
        <v>2</v>
      </c>
      <c r="F390" t="s">
        <v>3</v>
      </c>
      <c r="G390" t="s">
        <v>330</v>
      </c>
      <c r="H390" t="s">
        <v>15893</v>
      </c>
      <c r="I390">
        <v>19800</v>
      </c>
      <c r="J390" t="s">
        <v>4</v>
      </c>
      <c r="K390" t="s">
        <v>4</v>
      </c>
      <c r="L390">
        <v>400</v>
      </c>
      <c r="M390">
        <v>2</v>
      </c>
      <c r="N390" t="s">
        <v>12</v>
      </c>
      <c r="O390" t="s">
        <v>4</v>
      </c>
      <c r="P390" t="s">
        <v>12</v>
      </c>
      <c r="Q390" t="s">
        <v>4</v>
      </c>
      <c r="R390" t="s">
        <v>4</v>
      </c>
      <c r="S390" t="s">
        <v>4</v>
      </c>
      <c r="T390" t="s">
        <v>4</v>
      </c>
      <c r="U390" t="s">
        <v>4</v>
      </c>
      <c r="V390" t="s">
        <v>4</v>
      </c>
      <c r="W390" t="s">
        <v>4</v>
      </c>
      <c r="X390" t="s">
        <v>4</v>
      </c>
      <c r="Y390" t="s">
        <v>12</v>
      </c>
      <c r="Z390" t="s">
        <v>4</v>
      </c>
      <c r="AA390" t="s">
        <v>12</v>
      </c>
      <c r="AB390" t="s">
        <v>29</v>
      </c>
      <c r="AC390" t="s">
        <v>167</v>
      </c>
      <c r="AD390" t="s">
        <v>12185</v>
      </c>
      <c r="AE390" t="s">
        <v>63</v>
      </c>
      <c r="AF390" t="s">
        <v>4</v>
      </c>
      <c r="AG390" t="s">
        <v>4</v>
      </c>
      <c r="AH390" t="s">
        <v>12186</v>
      </c>
      <c r="AI390" t="s">
        <v>11517</v>
      </c>
      <c r="AJ390" t="s">
        <v>4</v>
      </c>
      <c r="AK390">
        <v>9371063542</v>
      </c>
      <c r="AL390" t="s">
        <v>12187</v>
      </c>
      <c r="AM390" t="s">
        <v>12188</v>
      </c>
      <c r="AN390" t="s">
        <v>12</v>
      </c>
      <c r="AO390" t="s">
        <v>11516</v>
      </c>
      <c r="AP390" t="s">
        <v>4</v>
      </c>
      <c r="AQ390" t="s">
        <v>10</v>
      </c>
      <c r="AR390" t="s">
        <v>12</v>
      </c>
      <c r="AS390" t="s">
        <v>12</v>
      </c>
      <c r="AT390" t="s">
        <v>4</v>
      </c>
      <c r="AU390" t="s">
        <v>4</v>
      </c>
      <c r="AV390" t="s">
        <v>4</v>
      </c>
      <c r="AW390" t="s">
        <v>332</v>
      </c>
      <c r="AX390">
        <v>4400</v>
      </c>
      <c r="AY390">
        <v>15400</v>
      </c>
      <c r="AZ390" t="s">
        <v>12</v>
      </c>
      <c r="BA390" t="s">
        <v>12</v>
      </c>
      <c r="BB390" t="s">
        <v>4</v>
      </c>
      <c r="BC390" t="s">
        <v>5112</v>
      </c>
      <c r="BD390" t="s">
        <v>11503</v>
      </c>
      <c r="BE390" t="s">
        <v>4</v>
      </c>
      <c r="BF390" t="s">
        <v>12</v>
      </c>
      <c r="BG390" t="s">
        <v>4</v>
      </c>
      <c r="BH390" t="s">
        <v>12</v>
      </c>
      <c r="BI390" t="s">
        <v>12</v>
      </c>
      <c r="BJ390" t="s">
        <v>11517</v>
      </c>
      <c r="BK390" t="s">
        <v>4</v>
      </c>
      <c r="BL390">
        <v>0</v>
      </c>
      <c r="BM390" t="s">
        <v>12</v>
      </c>
      <c r="BN390">
        <v>19800</v>
      </c>
      <c r="BO390" t="s">
        <v>12</v>
      </c>
      <c r="BP390" t="s">
        <v>12</v>
      </c>
      <c r="BQ390" t="s">
        <v>12</v>
      </c>
      <c r="BR390" t="s">
        <v>4</v>
      </c>
      <c r="BS390" t="s">
        <v>4</v>
      </c>
      <c r="BT390" t="s">
        <v>4</v>
      </c>
      <c r="BU390" t="s">
        <v>12</v>
      </c>
      <c r="BV390" t="s">
        <v>4</v>
      </c>
      <c r="BW390" t="s">
        <v>330</v>
      </c>
      <c r="BX390" t="s">
        <v>4</v>
      </c>
      <c r="BY390" t="s">
        <v>12</v>
      </c>
      <c r="BZ390" t="s">
        <v>12</v>
      </c>
      <c r="CA390" t="s">
        <v>12</v>
      </c>
      <c r="CB390" t="s">
        <v>12</v>
      </c>
      <c r="CC390" t="s">
        <v>12</v>
      </c>
      <c r="CD390" t="str" cm="1">
        <f t="array" aca="1" ref="CD390" ca="1">eConcatenar(A390:CB390,"|")</f>
        <v>IFRcn8LyOaLKDGu8|CAR2020-4271|3|ZAFIRO|TABASCO|CARDENAS|CARDENAS |2020-10-24|19800|X|X|400|2|x|X|x|X|X|X|X|X|X|X|X|x|X|x|CORDOVA|DE DIOS|ALNIBAR|CASADO|X|X|CALLE 6 LOTE NUMERO 139|C-23 VENUSTIANO CARRANZA|X|9371063542|YOLANDA HERNANDEZ RODRIGUEZ|BENEFICIARIO 2: MARISA CORDOVA HERNANDEZ|x|RUTA 7 L |X|LUNES|x|x|X|X|X|DOMICILIO |4400|15400|x|x|X|2021-8-9|2021-9-06|X|x|X|x|x|C-23 VENUSTIANO CARRANZA|X|0|x|19800|x|x|x|X|X|X|x|X|CARDENAS |X|x|x|x|x</v>
      </c>
    </row>
    <row r="391" spans="1:82" x14ac:dyDescent="0.25">
      <c r="A391" t="s">
        <v>12189</v>
      </c>
      <c r="B391" t="s">
        <v>11525</v>
      </c>
      <c r="C391">
        <v>3</v>
      </c>
      <c r="D391" t="s">
        <v>69</v>
      </c>
      <c r="E391" t="s">
        <v>2</v>
      </c>
      <c r="F391" t="s">
        <v>330</v>
      </c>
      <c r="G391" t="s">
        <v>330</v>
      </c>
      <c r="H391" t="s">
        <v>4838</v>
      </c>
      <c r="I391">
        <v>12900</v>
      </c>
      <c r="J391" t="s">
        <v>4</v>
      </c>
      <c r="K391" t="s">
        <v>4</v>
      </c>
      <c r="L391">
        <v>500</v>
      </c>
      <c r="M391">
        <v>2</v>
      </c>
      <c r="N391" t="s">
        <v>12</v>
      </c>
      <c r="O391" t="s">
        <v>4</v>
      </c>
      <c r="P391" t="s">
        <v>12</v>
      </c>
      <c r="Q391" t="s">
        <v>4</v>
      </c>
      <c r="R391" t="s">
        <v>4</v>
      </c>
      <c r="S391" t="s">
        <v>4</v>
      </c>
      <c r="T391" t="s">
        <v>4</v>
      </c>
      <c r="U391" t="s">
        <v>4</v>
      </c>
      <c r="V391" t="s">
        <v>4</v>
      </c>
      <c r="W391" t="s">
        <v>4</v>
      </c>
      <c r="X391" t="s">
        <v>4</v>
      </c>
      <c r="Y391" t="s">
        <v>12</v>
      </c>
      <c r="Z391" t="s">
        <v>4</v>
      </c>
      <c r="AA391" t="s">
        <v>12</v>
      </c>
      <c r="AB391" t="s">
        <v>11007</v>
      </c>
      <c r="AC391" t="s">
        <v>291</v>
      </c>
      <c r="AD391" t="s">
        <v>699</v>
      </c>
      <c r="AE391" t="s">
        <v>336</v>
      </c>
      <c r="AF391" t="s">
        <v>4</v>
      </c>
      <c r="AG391" t="s">
        <v>4</v>
      </c>
      <c r="AH391" t="s">
        <v>12190</v>
      </c>
      <c r="AI391" t="s">
        <v>11517</v>
      </c>
      <c r="AJ391" t="s">
        <v>4</v>
      </c>
      <c r="AK391">
        <v>9375938573</v>
      </c>
      <c r="AL391" t="s">
        <v>12191</v>
      </c>
      <c r="AM391" t="s">
        <v>12192</v>
      </c>
      <c r="AN391" t="s">
        <v>12</v>
      </c>
      <c r="AO391" t="s">
        <v>11516</v>
      </c>
      <c r="AP391" t="s">
        <v>4</v>
      </c>
      <c r="AQ391" t="s">
        <v>10</v>
      </c>
      <c r="AR391" t="s">
        <v>12</v>
      </c>
      <c r="AS391" t="s">
        <v>12</v>
      </c>
      <c r="AT391" t="s">
        <v>4</v>
      </c>
      <c r="AU391" t="s">
        <v>4</v>
      </c>
      <c r="AV391" t="s">
        <v>4</v>
      </c>
      <c r="AW391" t="s">
        <v>332</v>
      </c>
      <c r="AX391">
        <v>4400</v>
      </c>
      <c r="AY391">
        <v>8500</v>
      </c>
      <c r="AZ391" t="s">
        <v>12</v>
      </c>
      <c r="BA391" t="s">
        <v>12</v>
      </c>
      <c r="BB391" t="s">
        <v>4</v>
      </c>
      <c r="BC391" t="s">
        <v>5112</v>
      </c>
      <c r="BD391" t="s">
        <v>11503</v>
      </c>
      <c r="BE391" t="s">
        <v>4</v>
      </c>
      <c r="BF391" t="s">
        <v>12</v>
      </c>
      <c r="BG391" t="s">
        <v>4</v>
      </c>
      <c r="BH391" t="s">
        <v>12</v>
      </c>
      <c r="BI391" t="s">
        <v>12</v>
      </c>
      <c r="BJ391" t="s">
        <v>11517</v>
      </c>
      <c r="BK391" t="s">
        <v>4</v>
      </c>
      <c r="BL391">
        <v>0</v>
      </c>
      <c r="BM391" t="s">
        <v>12</v>
      </c>
      <c r="BN391">
        <v>12900</v>
      </c>
      <c r="BO391" t="s">
        <v>12</v>
      </c>
      <c r="BP391" t="s">
        <v>12</v>
      </c>
      <c r="BQ391" t="s">
        <v>12</v>
      </c>
      <c r="BR391" t="s">
        <v>4</v>
      </c>
      <c r="BS391" t="s">
        <v>4</v>
      </c>
      <c r="BT391" t="s">
        <v>4</v>
      </c>
      <c r="BU391" t="s">
        <v>12</v>
      </c>
      <c r="BV391" t="s">
        <v>4</v>
      </c>
      <c r="BW391" t="s">
        <v>330</v>
      </c>
      <c r="BX391" t="s">
        <v>4</v>
      </c>
      <c r="BY391" t="s">
        <v>12</v>
      </c>
      <c r="BZ391" t="s">
        <v>12</v>
      </c>
      <c r="CA391" t="s">
        <v>12</v>
      </c>
      <c r="CB391" t="s">
        <v>12</v>
      </c>
      <c r="CC391" t="s">
        <v>12</v>
      </c>
      <c r="CD391" t="str" cm="1">
        <f t="array" aca="1" ref="CD391" ca="1">eConcatenar(A391:CB391,"|")</f>
        <v>Uxq6XXZ31xSNXvgx|CAR2020-5001|3|MEMORIAL|TABASCO|CARDENAS |CARDENAS |2020-11-30|12900|X|X|500|2|x|X|x|X|X|X|X|X|X|X|X|x|X|x|ARENAS|DOMINGUEZ|CANDELARIO|VIUDO|X|X|CALLE 3 CASA NUMERO 116|C-23 VENUSTIANO CARRANZA|X|9375938573|EULALIO ARENAS DE LA CRUZ|BENEFICIARIO 2: ROSA MARIA DE LA CRUZ|x|RUTA 7 L |X|LUNES|x|x|X|X|X|DOMICILIO |4400|8500|x|x|X|2021-8-9|2021-9-06|X|x|X|x|x|C-23 VENUSTIANO CARRANZA|X|0|x|12900|x|x|x|X|X|X|x|X|CARDENAS |X|x|x|x|x</v>
      </c>
    </row>
    <row r="392" spans="1:82" x14ac:dyDescent="0.25">
      <c r="A392" t="s">
        <v>12193</v>
      </c>
      <c r="B392" t="s">
        <v>11531</v>
      </c>
      <c r="C392">
        <v>3</v>
      </c>
      <c r="D392" t="s">
        <v>12156</v>
      </c>
      <c r="E392" t="s">
        <v>2</v>
      </c>
      <c r="F392" t="s">
        <v>3</v>
      </c>
      <c r="G392" t="s">
        <v>330</v>
      </c>
      <c r="H392" t="s">
        <v>15990</v>
      </c>
      <c r="I392">
        <v>12900</v>
      </c>
      <c r="J392" t="s">
        <v>4</v>
      </c>
      <c r="K392" t="s">
        <v>4</v>
      </c>
      <c r="L392">
        <v>400</v>
      </c>
      <c r="M392">
        <v>2</v>
      </c>
      <c r="N392" t="s">
        <v>12</v>
      </c>
      <c r="O392" t="s">
        <v>4</v>
      </c>
      <c r="P392" t="s">
        <v>12</v>
      </c>
      <c r="Q392" t="s">
        <v>4</v>
      </c>
      <c r="R392" t="s">
        <v>4</v>
      </c>
      <c r="S392" t="s">
        <v>4</v>
      </c>
      <c r="T392" t="s">
        <v>4</v>
      </c>
      <c r="U392" t="s">
        <v>4</v>
      </c>
      <c r="V392" t="s">
        <v>4</v>
      </c>
      <c r="W392" t="s">
        <v>4</v>
      </c>
      <c r="X392" t="s">
        <v>4</v>
      </c>
      <c r="Y392" t="s">
        <v>12</v>
      </c>
      <c r="Z392" t="s">
        <v>4</v>
      </c>
      <c r="AA392" t="s">
        <v>12</v>
      </c>
      <c r="AB392" t="s">
        <v>5197</v>
      </c>
      <c r="AC392" t="s">
        <v>12194</v>
      </c>
      <c r="AD392" t="s">
        <v>12195</v>
      </c>
      <c r="AE392" t="s">
        <v>30</v>
      </c>
      <c r="AF392" t="s">
        <v>4</v>
      </c>
      <c r="AG392" t="s">
        <v>4</v>
      </c>
      <c r="AH392" t="s">
        <v>12196</v>
      </c>
      <c r="AI392" t="s">
        <v>11517</v>
      </c>
      <c r="AJ392" t="s">
        <v>4</v>
      </c>
      <c r="AK392">
        <v>9371256976</v>
      </c>
      <c r="AL392" t="s">
        <v>12197</v>
      </c>
      <c r="AM392" t="s">
        <v>12198</v>
      </c>
      <c r="AN392" t="s">
        <v>12</v>
      </c>
      <c r="AO392" t="s">
        <v>11516</v>
      </c>
      <c r="AP392" t="s">
        <v>4</v>
      </c>
      <c r="AQ392" t="s">
        <v>10</v>
      </c>
      <c r="AR392" t="s">
        <v>12</v>
      </c>
      <c r="AS392" t="s">
        <v>12</v>
      </c>
      <c r="AT392" t="s">
        <v>4</v>
      </c>
      <c r="AU392" t="s">
        <v>4</v>
      </c>
      <c r="AV392" t="s">
        <v>4</v>
      </c>
      <c r="AW392" t="s">
        <v>332</v>
      </c>
      <c r="AX392">
        <v>6500</v>
      </c>
      <c r="AY392">
        <v>6400</v>
      </c>
      <c r="AZ392" t="s">
        <v>12</v>
      </c>
      <c r="BA392" t="s">
        <v>12</v>
      </c>
      <c r="BB392" t="s">
        <v>4</v>
      </c>
      <c r="BC392" t="s">
        <v>5112</v>
      </c>
      <c r="BD392" t="s">
        <v>11503</v>
      </c>
      <c r="BE392" t="s">
        <v>4</v>
      </c>
      <c r="BF392" t="s">
        <v>12</v>
      </c>
      <c r="BG392" t="s">
        <v>4</v>
      </c>
      <c r="BH392" t="s">
        <v>12</v>
      </c>
      <c r="BI392" t="s">
        <v>12</v>
      </c>
      <c r="BJ392" t="s">
        <v>11517</v>
      </c>
      <c r="BK392" t="s">
        <v>4</v>
      </c>
      <c r="BL392">
        <v>1</v>
      </c>
      <c r="BM392" t="s">
        <v>12</v>
      </c>
      <c r="BN392">
        <v>12900</v>
      </c>
      <c r="BO392" t="s">
        <v>12</v>
      </c>
      <c r="BP392" t="s">
        <v>12</v>
      </c>
      <c r="BQ392" t="s">
        <v>12</v>
      </c>
      <c r="BR392" t="s">
        <v>4</v>
      </c>
      <c r="BS392" t="s">
        <v>4</v>
      </c>
      <c r="BT392" t="s">
        <v>4</v>
      </c>
      <c r="BU392" t="s">
        <v>12</v>
      </c>
      <c r="BV392" t="s">
        <v>4</v>
      </c>
      <c r="BW392" t="s">
        <v>330</v>
      </c>
      <c r="BX392" t="s">
        <v>4</v>
      </c>
      <c r="BY392" t="s">
        <v>12</v>
      </c>
      <c r="BZ392" t="s">
        <v>12</v>
      </c>
      <c r="CA392" t="s">
        <v>12</v>
      </c>
      <c r="CB392" t="s">
        <v>12</v>
      </c>
      <c r="CC392" t="s">
        <v>12</v>
      </c>
      <c r="CD392" t="str" cm="1">
        <f t="array" aca="1" ref="CD392" ca="1">eConcatenar(A392:CB392,"|")</f>
        <v>AQGB6CPKN6lSDDDD|CAR2020-0814|3|ECONOLIINE |TABASCO|CARDENAS|CARDENAS |2020-3-07|12900|X|X|400|2|x|X|x|X|X|X|X|X|X|X|X|x|X|x|MARTINEZ |MAYO|MARIA INES|CASADA|X|X|CALLE 3 CASA NUMERO 108|C-23 VENUSTIANO CARRANZA|X|9371256976|MARTHA ELBA ARENAS MARTINEZ|BENEFICIARIO 2: DANIEL ARENAS MARTINEZ|x|RUTA 7 L |X|LUNES|x|x|X|X|X|DOMICILIO |6500|6400|x|x|X|2021-8-9|2021-9-06|X|x|X|x|x|C-23 VENUSTIANO CARRANZA|X|1|x|12900|x|x|x|X|X|X|x|X|CARDENAS |X|x|x|x|x</v>
      </c>
    </row>
    <row r="393" spans="1:82" x14ac:dyDescent="0.25">
      <c r="A393" t="s">
        <v>12199</v>
      </c>
      <c r="B393" t="s">
        <v>12200</v>
      </c>
      <c r="C393">
        <v>3</v>
      </c>
      <c r="D393" t="s">
        <v>12156</v>
      </c>
      <c r="E393" t="s">
        <v>2</v>
      </c>
      <c r="F393" t="s">
        <v>3</v>
      </c>
      <c r="G393" t="s">
        <v>330</v>
      </c>
      <c r="H393" t="s">
        <v>5500</v>
      </c>
      <c r="I393">
        <v>12900</v>
      </c>
      <c r="J393" t="s">
        <v>4</v>
      </c>
      <c r="K393" t="s">
        <v>4</v>
      </c>
      <c r="L393">
        <v>400</v>
      </c>
      <c r="M393">
        <v>2</v>
      </c>
      <c r="N393" t="s">
        <v>12</v>
      </c>
      <c r="O393" t="s">
        <v>4</v>
      </c>
      <c r="P393" t="s">
        <v>12</v>
      </c>
      <c r="Q393" t="s">
        <v>4</v>
      </c>
      <c r="R393" t="s">
        <v>4</v>
      </c>
      <c r="S393" t="s">
        <v>4</v>
      </c>
      <c r="T393" t="s">
        <v>4</v>
      </c>
      <c r="U393" t="s">
        <v>4</v>
      </c>
      <c r="V393" t="s">
        <v>4</v>
      </c>
      <c r="W393" t="s">
        <v>4</v>
      </c>
      <c r="X393" t="s">
        <v>4</v>
      </c>
      <c r="Y393" t="s">
        <v>12</v>
      </c>
      <c r="Z393" t="s">
        <v>4</v>
      </c>
      <c r="AA393" t="s">
        <v>12</v>
      </c>
      <c r="AB393" t="s">
        <v>22</v>
      </c>
      <c r="AC393" t="s">
        <v>153</v>
      </c>
      <c r="AD393" t="s">
        <v>302</v>
      </c>
      <c r="AE393" t="s">
        <v>63</v>
      </c>
      <c r="AF393" t="s">
        <v>4</v>
      </c>
      <c r="AG393" t="s">
        <v>4</v>
      </c>
      <c r="AH393" t="s">
        <v>12125</v>
      </c>
      <c r="AI393" t="s">
        <v>11517</v>
      </c>
      <c r="AJ393" t="s">
        <v>4</v>
      </c>
      <c r="AK393">
        <v>9371214152</v>
      </c>
      <c r="AL393" t="s">
        <v>12201</v>
      </c>
      <c r="AM393" t="s">
        <v>12202</v>
      </c>
      <c r="AN393" t="s">
        <v>12</v>
      </c>
      <c r="AO393" t="s">
        <v>11516</v>
      </c>
      <c r="AP393" t="s">
        <v>4</v>
      </c>
      <c r="AQ393" t="s">
        <v>10</v>
      </c>
      <c r="AR393" t="s">
        <v>12</v>
      </c>
      <c r="AS393" t="s">
        <v>12</v>
      </c>
      <c r="AT393" t="s">
        <v>4</v>
      </c>
      <c r="AU393" t="s">
        <v>4</v>
      </c>
      <c r="AV393" t="s">
        <v>4</v>
      </c>
      <c r="AW393" t="s">
        <v>332</v>
      </c>
      <c r="AX393">
        <v>7100</v>
      </c>
      <c r="AY393">
        <v>5800</v>
      </c>
      <c r="AZ393" t="s">
        <v>12</v>
      </c>
      <c r="BA393" t="s">
        <v>12</v>
      </c>
      <c r="BB393" t="s">
        <v>4</v>
      </c>
      <c r="BC393" t="s">
        <v>5112</v>
      </c>
      <c r="BD393" t="s">
        <v>11503</v>
      </c>
      <c r="BE393" t="s">
        <v>4</v>
      </c>
      <c r="BF393" t="s">
        <v>12</v>
      </c>
      <c r="BG393" t="s">
        <v>4</v>
      </c>
      <c r="BH393" t="s">
        <v>12</v>
      </c>
      <c r="BI393" t="s">
        <v>12</v>
      </c>
      <c r="BJ393" t="s">
        <v>12203</v>
      </c>
      <c r="BK393" t="s">
        <v>4</v>
      </c>
      <c r="BL393">
        <v>0</v>
      </c>
      <c r="BM393" t="s">
        <v>12</v>
      </c>
      <c r="BN393">
        <v>12900</v>
      </c>
      <c r="BO393" t="s">
        <v>12</v>
      </c>
      <c r="BP393" t="s">
        <v>12</v>
      </c>
      <c r="BQ393" t="s">
        <v>12</v>
      </c>
      <c r="BR393" t="s">
        <v>4</v>
      </c>
      <c r="BS393" t="s">
        <v>4</v>
      </c>
      <c r="BT393" t="s">
        <v>4</v>
      </c>
      <c r="BU393" t="s">
        <v>12</v>
      </c>
      <c r="BV393" t="s">
        <v>4</v>
      </c>
      <c r="BW393" t="s">
        <v>330</v>
      </c>
      <c r="BX393" t="s">
        <v>4</v>
      </c>
      <c r="BY393" t="s">
        <v>12</v>
      </c>
      <c r="BZ393" t="s">
        <v>12</v>
      </c>
      <c r="CA393" t="s">
        <v>12</v>
      </c>
      <c r="CB393" t="s">
        <v>12</v>
      </c>
      <c r="CC393" t="s">
        <v>12</v>
      </c>
      <c r="CD393" t="str" cm="1">
        <f t="array" aca="1" ref="CD393" ca="1">eConcatenar(A393:CB393,"|")</f>
        <v>vQXn8KGc45qO4jEC|CAR2020-0830|3|ECONOLIINE |TABASCO|CARDENAS|CARDENAS |2020-3-10|12900|X|X|400|2|x|X|x|X|X|X|X|X|X|X|X|x|X|x|JIMENEZ |RAMIREZ|JOSE DEL CARMEN|CASADO|X|X|CALLE 3|C-23 VENUSTIANO CARRANZA|X|9371214152|NOLBERTA VERAZALUD DE LA CRUZ|BENEFICIARIO 2: TANIA JIMENEZ VERAZALUD|x|RUTA 7 L |X|LUNES|x|x|X|X|X|DOMICILIO |7100|5800|x|x|X|2021-8-9|2021-9-06|X|x|X|x|x|C-23 - CALLE 3|X|0|x|12900|x|x|x|X|X|X|x|X|CARDENAS |X|x|x|x|x</v>
      </c>
    </row>
    <row r="394" spans="1:82" x14ac:dyDescent="0.25">
      <c r="A394" t="s">
        <v>12204</v>
      </c>
      <c r="B394" t="s">
        <v>12205</v>
      </c>
      <c r="C394">
        <v>3</v>
      </c>
      <c r="D394" t="s">
        <v>1</v>
      </c>
      <c r="E394" t="s">
        <v>2</v>
      </c>
      <c r="F394" t="s">
        <v>3</v>
      </c>
      <c r="G394" t="s">
        <v>330</v>
      </c>
      <c r="H394" t="s">
        <v>16013</v>
      </c>
      <c r="I394">
        <v>12900</v>
      </c>
      <c r="J394" t="s">
        <v>4</v>
      </c>
      <c r="K394" t="s">
        <v>4</v>
      </c>
      <c r="L394">
        <v>400</v>
      </c>
      <c r="M394">
        <v>2</v>
      </c>
      <c r="N394" t="s">
        <v>12</v>
      </c>
      <c r="O394" t="s">
        <v>4</v>
      </c>
      <c r="P394" t="s">
        <v>12</v>
      </c>
      <c r="Q394" t="s">
        <v>4</v>
      </c>
      <c r="R394" t="s">
        <v>4</v>
      </c>
      <c r="S394" t="s">
        <v>4</v>
      </c>
      <c r="T394" t="s">
        <v>4</v>
      </c>
      <c r="U394" t="s">
        <v>4</v>
      </c>
      <c r="V394" t="s">
        <v>4</v>
      </c>
      <c r="W394" t="s">
        <v>4</v>
      </c>
      <c r="X394" t="s">
        <v>4</v>
      </c>
      <c r="Y394" t="s">
        <v>12</v>
      </c>
      <c r="Z394" t="s">
        <v>4</v>
      </c>
      <c r="AA394" t="s">
        <v>12</v>
      </c>
      <c r="AB394" t="s">
        <v>5197</v>
      </c>
      <c r="AC394" t="s">
        <v>127</v>
      </c>
      <c r="AD394" t="s">
        <v>12206</v>
      </c>
      <c r="AE394" t="s">
        <v>63</v>
      </c>
      <c r="AF394" t="s">
        <v>4</v>
      </c>
      <c r="AG394" t="s">
        <v>4</v>
      </c>
      <c r="AH394" t="s">
        <v>12207</v>
      </c>
      <c r="AI394" t="s">
        <v>1413</v>
      </c>
      <c r="AJ394" t="s">
        <v>12208</v>
      </c>
      <c r="AK394">
        <v>9371375658</v>
      </c>
      <c r="AL394" t="s">
        <v>12209</v>
      </c>
      <c r="AM394" t="s">
        <v>12210</v>
      </c>
      <c r="AN394" t="s">
        <v>12</v>
      </c>
      <c r="AO394" t="s">
        <v>11516</v>
      </c>
      <c r="AP394" t="s">
        <v>4</v>
      </c>
      <c r="AQ394" t="s">
        <v>10</v>
      </c>
      <c r="AR394" t="s">
        <v>12</v>
      </c>
      <c r="AS394" t="s">
        <v>12</v>
      </c>
      <c r="AT394" t="s">
        <v>4</v>
      </c>
      <c r="AU394" t="s">
        <v>4</v>
      </c>
      <c r="AV394" t="s">
        <v>4</v>
      </c>
      <c r="AW394" t="s">
        <v>332</v>
      </c>
      <c r="AX394">
        <v>3400</v>
      </c>
      <c r="AY394">
        <v>9500</v>
      </c>
      <c r="AZ394" t="s">
        <v>12</v>
      </c>
      <c r="BA394" t="s">
        <v>12</v>
      </c>
      <c r="BB394" t="s">
        <v>4</v>
      </c>
      <c r="BC394" t="s">
        <v>5112</v>
      </c>
      <c r="BD394" t="s">
        <v>11503</v>
      </c>
      <c r="BE394" t="s">
        <v>4</v>
      </c>
      <c r="BF394" t="s">
        <v>12</v>
      </c>
      <c r="BG394" t="s">
        <v>4</v>
      </c>
      <c r="BH394" t="s">
        <v>12</v>
      </c>
      <c r="BI394" t="s">
        <v>12</v>
      </c>
      <c r="BJ394" t="s">
        <v>11517</v>
      </c>
      <c r="BK394" t="s">
        <v>4</v>
      </c>
      <c r="BL394">
        <v>0</v>
      </c>
      <c r="BM394" t="s">
        <v>12</v>
      </c>
      <c r="BN394">
        <v>12900</v>
      </c>
      <c r="BO394" t="s">
        <v>12</v>
      </c>
      <c r="BP394" t="s">
        <v>12</v>
      </c>
      <c r="BQ394" t="s">
        <v>12</v>
      </c>
      <c r="BR394" t="s">
        <v>4</v>
      </c>
      <c r="BS394" t="s">
        <v>4</v>
      </c>
      <c r="BT394" t="s">
        <v>4</v>
      </c>
      <c r="BU394" t="s">
        <v>12</v>
      </c>
      <c r="BV394" t="s">
        <v>4</v>
      </c>
      <c r="BW394" t="s">
        <v>330</v>
      </c>
      <c r="BX394" t="s">
        <v>4</v>
      </c>
      <c r="BY394" t="s">
        <v>12</v>
      </c>
      <c r="BZ394" t="s">
        <v>12</v>
      </c>
      <c r="CA394" t="s">
        <v>12</v>
      </c>
      <c r="CB394" t="s">
        <v>12</v>
      </c>
      <c r="CC394" t="s">
        <v>12</v>
      </c>
      <c r="CD394" t="str" cm="1">
        <f t="array" aca="1" ref="CD394" ca="1">eConcatenar(A394:CB394,"|")</f>
        <v>2XEBylxToPa7PAVZ|CAR2020-5026|3|IMPERIAL DE LUJO|TABASCO|CARDENAS|CARDENAS |2020-12-02|12900|X|X|400|2|x|X|x|X|X|X|X|X|X|X|X|x|X|x|MARTINEZ |RODRIGUEZ|AUDINO|CASADO|X|X|CALLE UNO ZONA VERDE NUMERO 49|VENUSTIANO CARRANZA|CARRETERA PRINCIPAL- SALIDA A GUTIERRES GOMEZ|9371375658|GERMAN MARTINEZ LOPEZ|BENEFICIARIO 2: ENOC MARTINEZ LOPEZ|x|RUTA 7 L |X|LUNES|x|x|X|X|X|DOMICILIO |3400|9500|x|x|X|2021-8-9|2021-9-06|X|x|X|x|x|C-23 VENUSTIANO CARRANZA|X|0|x|12900|x|x|x|X|X|X|x|X|CARDENAS |X|x|x|x|x</v>
      </c>
    </row>
    <row r="395" spans="1:82" x14ac:dyDescent="0.25">
      <c r="A395" t="s">
        <v>12211</v>
      </c>
      <c r="B395" t="s">
        <v>12093</v>
      </c>
      <c r="C395">
        <v>3</v>
      </c>
      <c r="D395" t="s">
        <v>213</v>
      </c>
      <c r="E395" t="s">
        <v>2</v>
      </c>
      <c r="F395" t="s">
        <v>3</v>
      </c>
      <c r="G395" t="s">
        <v>330</v>
      </c>
      <c r="H395" t="s">
        <v>5500</v>
      </c>
      <c r="I395">
        <v>12900</v>
      </c>
      <c r="J395" t="s">
        <v>4</v>
      </c>
      <c r="K395" t="s">
        <v>4</v>
      </c>
      <c r="L395">
        <v>500</v>
      </c>
      <c r="M395">
        <v>2</v>
      </c>
      <c r="N395" t="s">
        <v>12</v>
      </c>
      <c r="O395" t="s">
        <v>4</v>
      </c>
      <c r="P395" t="s">
        <v>12</v>
      </c>
      <c r="Q395" t="s">
        <v>4</v>
      </c>
      <c r="R395" t="s">
        <v>4</v>
      </c>
      <c r="S395" t="s">
        <v>4</v>
      </c>
      <c r="T395" t="s">
        <v>4</v>
      </c>
      <c r="U395" t="s">
        <v>4</v>
      </c>
      <c r="V395" t="s">
        <v>4</v>
      </c>
      <c r="W395" t="s">
        <v>4</v>
      </c>
      <c r="X395" t="s">
        <v>4</v>
      </c>
      <c r="Y395" t="s">
        <v>12</v>
      </c>
      <c r="Z395" t="s">
        <v>4</v>
      </c>
      <c r="AA395" t="s">
        <v>12</v>
      </c>
      <c r="AB395" t="s">
        <v>5119</v>
      </c>
      <c r="AC395" t="s">
        <v>16</v>
      </c>
      <c r="AD395" t="s">
        <v>12212</v>
      </c>
      <c r="AE395" t="s">
        <v>63</v>
      </c>
      <c r="AF395" t="s">
        <v>4</v>
      </c>
      <c r="AG395" t="s">
        <v>4</v>
      </c>
      <c r="AH395" t="s">
        <v>12213</v>
      </c>
      <c r="AI395" t="s">
        <v>11517</v>
      </c>
      <c r="AJ395" t="s">
        <v>12214</v>
      </c>
      <c r="AK395">
        <v>8184653420</v>
      </c>
      <c r="AL395" t="s">
        <v>12215</v>
      </c>
      <c r="AM395" t="s">
        <v>12097</v>
      </c>
      <c r="AN395" t="s">
        <v>12</v>
      </c>
      <c r="AO395" t="s">
        <v>11516</v>
      </c>
      <c r="AP395" t="s">
        <v>4</v>
      </c>
      <c r="AQ395" t="s">
        <v>10</v>
      </c>
      <c r="AR395" t="s">
        <v>12</v>
      </c>
      <c r="AS395" t="s">
        <v>12</v>
      </c>
      <c r="AT395" t="s">
        <v>4</v>
      </c>
      <c r="AU395" t="s">
        <v>4</v>
      </c>
      <c r="AV395" t="s">
        <v>4</v>
      </c>
      <c r="AW395" t="s">
        <v>332</v>
      </c>
      <c r="AX395">
        <v>6200</v>
      </c>
      <c r="AY395">
        <v>6700</v>
      </c>
      <c r="AZ395" t="s">
        <v>12</v>
      </c>
      <c r="BA395" t="s">
        <v>12</v>
      </c>
      <c r="BB395">
        <v>3</v>
      </c>
      <c r="BC395" t="s">
        <v>5112</v>
      </c>
      <c r="BD395" t="s">
        <v>11503</v>
      </c>
      <c r="BE395" t="s">
        <v>4</v>
      </c>
      <c r="BF395" t="s">
        <v>12</v>
      </c>
      <c r="BG395" t="s">
        <v>4</v>
      </c>
      <c r="BH395" t="s">
        <v>12</v>
      </c>
      <c r="BI395" t="s">
        <v>12</v>
      </c>
      <c r="BJ395" t="s">
        <v>12216</v>
      </c>
      <c r="BK395" t="s">
        <v>4</v>
      </c>
      <c r="BL395">
        <v>0</v>
      </c>
      <c r="BM395" t="s">
        <v>12</v>
      </c>
      <c r="BN395">
        <v>12900</v>
      </c>
      <c r="BO395" t="s">
        <v>12</v>
      </c>
      <c r="BP395" t="s">
        <v>12</v>
      </c>
      <c r="BQ395" t="s">
        <v>12</v>
      </c>
      <c r="BR395" t="s">
        <v>4</v>
      </c>
      <c r="BS395" t="s">
        <v>4</v>
      </c>
      <c r="BT395" t="s">
        <v>4</v>
      </c>
      <c r="BU395" t="s">
        <v>12</v>
      </c>
      <c r="BV395" t="s">
        <v>4</v>
      </c>
      <c r="BW395" t="s">
        <v>330</v>
      </c>
      <c r="BX395" t="s">
        <v>4</v>
      </c>
      <c r="BY395" t="s">
        <v>12</v>
      </c>
      <c r="BZ395" t="s">
        <v>12</v>
      </c>
      <c r="CA395" t="s">
        <v>12</v>
      </c>
      <c r="CB395" t="s">
        <v>12</v>
      </c>
      <c r="CC395" t="s">
        <v>12</v>
      </c>
      <c r="CD395" t="str" cm="1">
        <f t="array" aca="1" ref="CD395" ca="1">eConcatenar(A395:CB395,"|")</f>
        <v>fnbRAJadcEb7T6Qv|CAR2020-0832|3|ECONOLINE|TABASCO|CARDENAS|CARDENAS |2020-3-10|12900|X|X|500|2|x|X|x|X|X|X|X|X|X|X|X|x|X|x|MADRIGAL |SANTOS|LINDER|CASADO|X|X|CALLE 56|C-23 VENUSTIANO CARRANZA|VENUSTIANO CARRANZA - CALLE 56|8184653420|ANA ASCENCIO JAVIER |BENEFICIARIO 2: JULIO CESAR TRINIDAD PEREZ|x|RUTA 7 L |X|LUNES|x|x|X|X|X|DOMICILIO |6200|6700|x|x|3|2021-8-9|2021-9-06|X|x|X|x|x|C-23 VENUSTIANO CARRANZA CALLE 2|X|0|x|12900|x|x|x|X|X|X|x|X|CARDENAS |X|x|x|x|x</v>
      </c>
    </row>
    <row r="396" spans="1:82" x14ac:dyDescent="0.25">
      <c r="A396" t="s">
        <v>12217</v>
      </c>
      <c r="B396" t="s">
        <v>11538</v>
      </c>
      <c r="C396">
        <v>3</v>
      </c>
      <c r="D396" t="s">
        <v>1</v>
      </c>
      <c r="E396" t="s">
        <v>2</v>
      </c>
      <c r="F396" t="s">
        <v>3</v>
      </c>
      <c r="G396" t="s">
        <v>330</v>
      </c>
      <c r="H396" t="s">
        <v>15894</v>
      </c>
      <c r="I396">
        <v>12900</v>
      </c>
      <c r="J396" t="s">
        <v>4</v>
      </c>
      <c r="K396" t="s">
        <v>4</v>
      </c>
      <c r="L396">
        <v>400</v>
      </c>
      <c r="M396">
        <v>2</v>
      </c>
      <c r="N396" t="s">
        <v>12</v>
      </c>
      <c r="O396" t="s">
        <v>4</v>
      </c>
      <c r="P396" t="s">
        <v>12</v>
      </c>
      <c r="Q396" t="s">
        <v>4</v>
      </c>
      <c r="R396" t="s">
        <v>4</v>
      </c>
      <c r="S396" t="s">
        <v>4</v>
      </c>
      <c r="T396" t="s">
        <v>4</v>
      </c>
      <c r="U396" t="s">
        <v>4</v>
      </c>
      <c r="V396" t="s">
        <v>4</v>
      </c>
      <c r="W396" t="s">
        <v>4</v>
      </c>
      <c r="X396" t="s">
        <v>4</v>
      </c>
      <c r="Y396" t="s">
        <v>12</v>
      </c>
      <c r="Z396" t="s">
        <v>4</v>
      </c>
      <c r="AA396" t="s">
        <v>12</v>
      </c>
      <c r="AB396" t="s">
        <v>245</v>
      </c>
      <c r="AC396" t="s">
        <v>5283</v>
      </c>
      <c r="AD396" t="s">
        <v>12218</v>
      </c>
      <c r="AE396" t="s">
        <v>336</v>
      </c>
      <c r="AF396" t="s">
        <v>4</v>
      </c>
      <c r="AG396" t="s">
        <v>4</v>
      </c>
      <c r="AH396" t="s">
        <v>12219</v>
      </c>
      <c r="AI396" t="s">
        <v>11517</v>
      </c>
      <c r="AJ396" t="s">
        <v>12220</v>
      </c>
      <c r="AK396" t="s">
        <v>4</v>
      </c>
      <c r="AL396" t="s">
        <v>11542</v>
      </c>
      <c r="AM396" t="s">
        <v>12221</v>
      </c>
      <c r="AN396" t="s">
        <v>12</v>
      </c>
      <c r="AO396" t="s">
        <v>11516</v>
      </c>
      <c r="AP396" t="s">
        <v>4</v>
      </c>
      <c r="AQ396" t="s">
        <v>10</v>
      </c>
      <c r="AR396" t="s">
        <v>12</v>
      </c>
      <c r="AS396" t="s">
        <v>12</v>
      </c>
      <c r="AT396" t="s">
        <v>4</v>
      </c>
      <c r="AU396" t="s">
        <v>4</v>
      </c>
      <c r="AV396" t="s">
        <v>4</v>
      </c>
      <c r="AW396" t="s">
        <v>332</v>
      </c>
      <c r="AX396">
        <v>3800</v>
      </c>
      <c r="AY396">
        <v>9100</v>
      </c>
      <c r="AZ396" t="s">
        <v>12</v>
      </c>
      <c r="BA396" t="s">
        <v>12</v>
      </c>
      <c r="BB396">
        <v>1</v>
      </c>
      <c r="BC396" t="s">
        <v>5112</v>
      </c>
      <c r="BD396" t="s">
        <v>11503</v>
      </c>
      <c r="BE396" t="s">
        <v>4</v>
      </c>
      <c r="BF396" t="s">
        <v>12</v>
      </c>
      <c r="BG396" t="s">
        <v>4</v>
      </c>
      <c r="BH396" t="s">
        <v>12</v>
      </c>
      <c r="BI396" t="s">
        <v>12</v>
      </c>
      <c r="BJ396" t="s">
        <v>12216</v>
      </c>
      <c r="BK396" t="s">
        <v>4</v>
      </c>
      <c r="BL396">
        <v>0</v>
      </c>
      <c r="BM396" t="s">
        <v>12</v>
      </c>
      <c r="BN396">
        <v>12900</v>
      </c>
      <c r="BO396" t="s">
        <v>12</v>
      </c>
      <c r="BP396" t="s">
        <v>12</v>
      </c>
      <c r="BQ396" t="s">
        <v>12</v>
      </c>
      <c r="BR396" t="s">
        <v>4</v>
      </c>
      <c r="BS396" t="s">
        <v>4</v>
      </c>
      <c r="BT396" t="s">
        <v>4</v>
      </c>
      <c r="BU396" t="s">
        <v>12</v>
      </c>
      <c r="BV396" t="s">
        <v>4</v>
      </c>
      <c r="BW396" t="s">
        <v>330</v>
      </c>
      <c r="BX396" t="s">
        <v>4</v>
      </c>
      <c r="BY396" t="s">
        <v>12</v>
      </c>
      <c r="BZ396" t="s">
        <v>12</v>
      </c>
      <c r="CA396" t="s">
        <v>12</v>
      </c>
      <c r="CB396" t="s">
        <v>12</v>
      </c>
      <c r="CC396" t="s">
        <v>12</v>
      </c>
      <c r="CD396" t="str" cm="1">
        <f t="array" aca="1" ref="CD396" ca="1">eConcatenar(A396:CB396,"|")</f>
        <v>cJrtnspvI0qlkZOF|CAR2020-4239|3|IMPERIAL DE LUJO|TABASCO|CARDENAS|CARDENAS |2020-10-21|12900|X|X|400|2|x|X|x|X|X|X|X|X|X|X|X|x|X|x|CARRILLO|DIAS|BALDOMERO|VIUDO|X|X|CALLE 2 CASA NUMERO 35|C-23 VENUSTIANO CARRANZA|VENUSTIANO CARRANZA- CALLE 85|X|ENRRIQUE CARRILLO ALAMILLA |BENEFICIARIO 2: PAULA CARRILLO RODRIGUEZ|x|RUTA 7 L |X|LUNES|x|x|X|X|X|DOMICILIO |3800|9100|x|x|1|2021-8-9|2021-9-06|X|x|X|x|x|C-23 VENUSTIANO CARRANZA CALLE 2|X|0|x|12900|x|x|x|X|X|X|x|X|CARDENAS |X|x|x|x|x</v>
      </c>
    </row>
    <row r="397" spans="1:82" x14ac:dyDescent="0.25">
      <c r="A397" t="s">
        <v>12222</v>
      </c>
      <c r="B397" t="s">
        <v>12223</v>
      </c>
      <c r="C397">
        <v>3</v>
      </c>
      <c r="D397" t="s">
        <v>14</v>
      </c>
      <c r="E397" t="s">
        <v>2</v>
      </c>
      <c r="F397" t="s">
        <v>3</v>
      </c>
      <c r="G397" t="s">
        <v>330</v>
      </c>
      <c r="H397" t="s">
        <v>16014</v>
      </c>
      <c r="I397">
        <v>19800</v>
      </c>
      <c r="J397" t="s">
        <v>4</v>
      </c>
      <c r="K397" t="s">
        <v>4</v>
      </c>
      <c r="L397">
        <v>800</v>
      </c>
      <c r="M397">
        <v>2</v>
      </c>
      <c r="N397" t="s">
        <v>12</v>
      </c>
      <c r="O397" t="s">
        <v>4</v>
      </c>
      <c r="P397" t="s">
        <v>12</v>
      </c>
      <c r="Q397" t="s">
        <v>4</v>
      </c>
      <c r="R397" t="s">
        <v>4</v>
      </c>
      <c r="S397" t="s">
        <v>4</v>
      </c>
      <c r="T397" t="s">
        <v>4</v>
      </c>
      <c r="U397" t="s">
        <v>4</v>
      </c>
      <c r="V397" t="s">
        <v>4</v>
      </c>
      <c r="W397" t="s">
        <v>4</v>
      </c>
      <c r="X397" t="s">
        <v>4</v>
      </c>
      <c r="Y397" t="s">
        <v>12</v>
      </c>
      <c r="Z397" t="s">
        <v>4</v>
      </c>
      <c r="AA397" t="s">
        <v>12</v>
      </c>
      <c r="AB397" t="s">
        <v>80</v>
      </c>
      <c r="AC397" t="s">
        <v>242</v>
      </c>
      <c r="AD397" t="s">
        <v>12224</v>
      </c>
      <c r="AE397" t="s">
        <v>17</v>
      </c>
      <c r="AF397" t="s">
        <v>4</v>
      </c>
      <c r="AG397" t="s">
        <v>4</v>
      </c>
      <c r="AH397" t="s">
        <v>12169</v>
      </c>
      <c r="AI397" t="s">
        <v>12225</v>
      </c>
      <c r="AJ397" t="s">
        <v>4</v>
      </c>
      <c r="AK397">
        <v>9371220363</v>
      </c>
      <c r="AL397" t="s">
        <v>12226</v>
      </c>
      <c r="AM397" t="s">
        <v>12227</v>
      </c>
      <c r="AN397" t="s">
        <v>12</v>
      </c>
      <c r="AO397" t="s">
        <v>11516</v>
      </c>
      <c r="AP397" t="s">
        <v>4</v>
      </c>
      <c r="AQ397" t="s">
        <v>10</v>
      </c>
      <c r="AR397" t="s">
        <v>12</v>
      </c>
      <c r="AS397" t="s">
        <v>12</v>
      </c>
      <c r="AT397" t="s">
        <v>4</v>
      </c>
      <c r="AU397" t="s">
        <v>4</v>
      </c>
      <c r="AV397" t="s">
        <v>4</v>
      </c>
      <c r="AW397" t="s">
        <v>332</v>
      </c>
      <c r="AX397">
        <v>18200</v>
      </c>
      <c r="AY397">
        <v>1600</v>
      </c>
      <c r="AZ397" t="s">
        <v>12</v>
      </c>
      <c r="BA397" t="s">
        <v>12</v>
      </c>
      <c r="BB397" t="s">
        <v>4</v>
      </c>
      <c r="BC397" t="s">
        <v>4817</v>
      </c>
      <c r="BD397" t="s">
        <v>11503</v>
      </c>
      <c r="BE397" t="s">
        <v>4</v>
      </c>
      <c r="BF397" t="s">
        <v>12</v>
      </c>
      <c r="BG397" t="s">
        <v>4</v>
      </c>
      <c r="BH397" t="s">
        <v>12</v>
      </c>
      <c r="BI397" t="s">
        <v>12</v>
      </c>
      <c r="BJ397" t="s">
        <v>12225</v>
      </c>
      <c r="BK397" t="s">
        <v>4</v>
      </c>
      <c r="BL397">
        <v>0</v>
      </c>
      <c r="BM397" t="s">
        <v>12</v>
      </c>
      <c r="BN397">
        <v>19800</v>
      </c>
      <c r="BO397" t="s">
        <v>12</v>
      </c>
      <c r="BP397" t="s">
        <v>12</v>
      </c>
      <c r="BQ397" t="s">
        <v>12</v>
      </c>
      <c r="BR397" t="s">
        <v>4</v>
      </c>
      <c r="BS397" t="s">
        <v>4</v>
      </c>
      <c r="BT397" t="s">
        <v>4</v>
      </c>
      <c r="BU397" t="s">
        <v>12</v>
      </c>
      <c r="BV397" t="s">
        <v>4</v>
      </c>
      <c r="BW397" t="s">
        <v>330</v>
      </c>
      <c r="BX397" t="s">
        <v>4</v>
      </c>
      <c r="BY397" t="s">
        <v>12</v>
      </c>
      <c r="BZ397" t="s">
        <v>12</v>
      </c>
      <c r="CA397" t="s">
        <v>12</v>
      </c>
      <c r="CB397" t="s">
        <v>12</v>
      </c>
      <c r="CC397" t="s">
        <v>12</v>
      </c>
      <c r="CD397" t="str" cm="1">
        <f t="array" aca="1" ref="CD397" ca="1">eConcatenar(A397:CB397,"|")</f>
        <v>yzRLIYVfk7pjdg9N|CAR2020-0054|3|ZAFIRO|TABASCO|CARDENAS|CARDENAS |2020-1-16|19800|X|X|800|2|x|X|x|X|X|X|X|X|X|X|X|x|X|x|GARCIA |VELAZQUEZ|LEONIDES|SOLTERO|X|X|CALLE 7|20 DE NOVIEMBRE|X|9371220363|MARCELO GARCIA VELAZQUEZ|BENEFICIARIO 2: MARIA ISABEL GARCIA VELAZQUEZ|x|RUTA 7 L |X|LUNES|x|x|X|X|X|DOMICILIO |18200|1600|x|x|X|2021-8-10|2021-9-06|X|x|X|x|x|20 DE NOVIEMBRE|X|0|x|19800|x|x|x|X|X|X|x|X|CARDENAS |X|x|x|x|x</v>
      </c>
    </row>
    <row r="398" spans="1:82" x14ac:dyDescent="0.25">
      <c r="A398" t="s">
        <v>12228</v>
      </c>
      <c r="B398" t="s">
        <v>12148</v>
      </c>
      <c r="C398">
        <v>3</v>
      </c>
      <c r="D398" t="s">
        <v>213</v>
      </c>
      <c r="E398" t="s">
        <v>2</v>
      </c>
      <c r="F398" t="s">
        <v>3</v>
      </c>
      <c r="G398" t="s">
        <v>330</v>
      </c>
      <c r="H398" t="s">
        <v>5247</v>
      </c>
      <c r="I398">
        <v>12900</v>
      </c>
      <c r="J398" t="s">
        <v>4</v>
      </c>
      <c r="K398" t="s">
        <v>4</v>
      </c>
      <c r="L398">
        <v>100</v>
      </c>
      <c r="M398">
        <v>0</v>
      </c>
      <c r="N398" t="s">
        <v>12</v>
      </c>
      <c r="O398" t="s">
        <v>4</v>
      </c>
      <c r="P398" t="s">
        <v>12</v>
      </c>
      <c r="Q398" t="s">
        <v>4</v>
      </c>
      <c r="R398" t="s">
        <v>4</v>
      </c>
      <c r="S398" t="s">
        <v>4</v>
      </c>
      <c r="T398" t="s">
        <v>4</v>
      </c>
      <c r="U398" t="s">
        <v>4</v>
      </c>
      <c r="V398" t="s">
        <v>4</v>
      </c>
      <c r="W398" t="s">
        <v>4</v>
      </c>
      <c r="X398" t="s">
        <v>4</v>
      </c>
      <c r="Y398" t="s">
        <v>12</v>
      </c>
      <c r="Z398" t="s">
        <v>4</v>
      </c>
      <c r="AA398" t="s">
        <v>12</v>
      </c>
      <c r="AB398" t="s">
        <v>5182</v>
      </c>
      <c r="AC398" t="s">
        <v>249</v>
      </c>
      <c r="AD398" t="s">
        <v>12229</v>
      </c>
      <c r="AE398" t="s">
        <v>24</v>
      </c>
      <c r="AF398" t="s">
        <v>4</v>
      </c>
      <c r="AG398" t="s">
        <v>4</v>
      </c>
      <c r="AH398" t="s">
        <v>12230</v>
      </c>
      <c r="AI398" t="s">
        <v>12231</v>
      </c>
      <c r="AJ398" t="s">
        <v>12232</v>
      </c>
      <c r="AK398">
        <v>9372283279</v>
      </c>
      <c r="AL398" t="s">
        <v>12233</v>
      </c>
      <c r="AM398" t="s">
        <v>12234</v>
      </c>
      <c r="AN398" t="s">
        <v>12</v>
      </c>
      <c r="AO398" t="s">
        <v>11516</v>
      </c>
      <c r="AP398" t="s">
        <v>4</v>
      </c>
      <c r="AQ398" t="s">
        <v>10</v>
      </c>
      <c r="AR398" t="s">
        <v>12</v>
      </c>
      <c r="AS398" t="s">
        <v>12</v>
      </c>
      <c r="AT398" t="s">
        <v>4</v>
      </c>
      <c r="AU398" t="s">
        <v>4</v>
      </c>
      <c r="AV398" t="s">
        <v>4</v>
      </c>
      <c r="AW398" t="s">
        <v>332</v>
      </c>
      <c r="AX398">
        <v>6400</v>
      </c>
      <c r="AY398">
        <v>6500</v>
      </c>
      <c r="AZ398" t="s">
        <v>12</v>
      </c>
      <c r="BA398" t="s">
        <v>12</v>
      </c>
      <c r="BB398" t="s">
        <v>4</v>
      </c>
      <c r="BC398" t="s">
        <v>12153</v>
      </c>
      <c r="BD398" t="s">
        <v>12235</v>
      </c>
      <c r="BE398" t="s">
        <v>4</v>
      </c>
      <c r="BF398" t="s">
        <v>12</v>
      </c>
      <c r="BG398" t="s">
        <v>4</v>
      </c>
      <c r="BH398" t="s">
        <v>12</v>
      </c>
      <c r="BI398" t="s">
        <v>12</v>
      </c>
      <c r="BJ398" t="s">
        <v>12236</v>
      </c>
      <c r="BK398" t="s">
        <v>4</v>
      </c>
      <c r="BL398">
        <v>1</v>
      </c>
      <c r="BM398" t="s">
        <v>12</v>
      </c>
      <c r="BN398">
        <v>12900</v>
      </c>
      <c r="BO398" t="s">
        <v>12</v>
      </c>
      <c r="BP398" t="s">
        <v>12</v>
      </c>
      <c r="BQ398" t="s">
        <v>12</v>
      </c>
      <c r="BR398" t="s">
        <v>4</v>
      </c>
      <c r="BS398" t="s">
        <v>4</v>
      </c>
      <c r="BT398" t="s">
        <v>4</v>
      </c>
      <c r="BU398" t="s">
        <v>12</v>
      </c>
      <c r="BV398" t="s">
        <v>4</v>
      </c>
      <c r="BW398" t="s">
        <v>330</v>
      </c>
      <c r="BX398" t="s">
        <v>4</v>
      </c>
      <c r="BY398" t="s">
        <v>12</v>
      </c>
      <c r="BZ398" t="s">
        <v>12</v>
      </c>
      <c r="CA398" t="s">
        <v>12</v>
      </c>
      <c r="CB398" t="s">
        <v>12</v>
      </c>
      <c r="CC398" t="s">
        <v>12</v>
      </c>
      <c r="CD398" t="str" cm="1">
        <f t="array" aca="1" ref="CD398" ca="1">eConcatenar(A398:CB398,"|")</f>
        <v>2WCi8g3PxTVctS6m|CAR2020-0025|3|ECONOLINE|TABASCO|CARDENAS|CARDENAS |2020-1-10|12900|X|X|100|0|x|X|x|X|X|X|X|X|X|X|X|x|X|x|AGUILAR |TORRES|ALBA PATRICIA|UNION LIBRE|X|X|CALLE 1 CASA NUMERO 11|C-15 ADOLFO LOPES MATEOS|C-15 ADOLFO LOPEZ MATEO - CALLE 1|9372283279|RAFAEL AGUILAR RODRIGUEZ|BENEFICIARIO 2: AMINADAD TORRES RIVERA|x|RUTA 7 L |X|LUNES|x|x|X|X|X|DOMICILIO |6400|6500|x|x|X|2021-8-23|2021-9-11|X|x|X|x|x|C-15 ADOLFO LOPEZ MATEO |X|1|x|12900|x|x|x|X|X|X|x|X|CARDENAS |X|x|x|x|x</v>
      </c>
    </row>
    <row r="399" spans="1:82" x14ac:dyDescent="0.25">
      <c r="A399" t="s">
        <v>12237</v>
      </c>
      <c r="B399" t="s">
        <v>12142</v>
      </c>
      <c r="C399">
        <v>3</v>
      </c>
      <c r="D399" t="s">
        <v>1</v>
      </c>
      <c r="E399" t="s">
        <v>2</v>
      </c>
      <c r="F399" t="s">
        <v>3</v>
      </c>
      <c r="G399" t="s">
        <v>330</v>
      </c>
      <c r="H399" t="s">
        <v>15896</v>
      </c>
      <c r="I399">
        <v>12900</v>
      </c>
      <c r="J399" t="s">
        <v>4</v>
      </c>
      <c r="K399" t="s">
        <v>4</v>
      </c>
      <c r="L399">
        <v>1000</v>
      </c>
      <c r="M399">
        <v>2</v>
      </c>
      <c r="N399" t="s">
        <v>12</v>
      </c>
      <c r="O399" t="s">
        <v>4</v>
      </c>
      <c r="P399" t="s">
        <v>12</v>
      </c>
      <c r="Q399" t="s">
        <v>4</v>
      </c>
      <c r="R399" t="s">
        <v>4</v>
      </c>
      <c r="S399" t="s">
        <v>4</v>
      </c>
      <c r="T399" t="s">
        <v>4</v>
      </c>
      <c r="U399" t="s">
        <v>4</v>
      </c>
      <c r="V399" t="s">
        <v>4</v>
      </c>
      <c r="W399" t="s">
        <v>4</v>
      </c>
      <c r="X399" t="s">
        <v>4</v>
      </c>
      <c r="Y399" t="s">
        <v>12</v>
      </c>
      <c r="Z399" t="s">
        <v>4</v>
      </c>
      <c r="AA399" t="s">
        <v>12</v>
      </c>
      <c r="AB399" t="s">
        <v>12143</v>
      </c>
      <c r="AC399" t="s">
        <v>177</v>
      </c>
      <c r="AD399" t="s">
        <v>12144</v>
      </c>
      <c r="AE399" t="s">
        <v>146</v>
      </c>
      <c r="AF399" t="s">
        <v>4</v>
      </c>
      <c r="AG399" t="s">
        <v>4</v>
      </c>
      <c r="AH399" t="s">
        <v>12238</v>
      </c>
      <c r="AI399" t="s">
        <v>12239</v>
      </c>
      <c r="AJ399" t="s">
        <v>1010</v>
      </c>
      <c r="AK399">
        <v>9372838665</v>
      </c>
      <c r="AL399" t="s">
        <v>12240</v>
      </c>
      <c r="AM399" t="s">
        <v>12241</v>
      </c>
      <c r="AN399" t="s">
        <v>12</v>
      </c>
      <c r="AO399" t="s">
        <v>11516</v>
      </c>
      <c r="AP399" t="s">
        <v>4</v>
      </c>
      <c r="AQ399" t="s">
        <v>10</v>
      </c>
      <c r="AR399" t="s">
        <v>12</v>
      </c>
      <c r="AS399" t="s">
        <v>12</v>
      </c>
      <c r="AT399" t="s">
        <v>4</v>
      </c>
      <c r="AU399" t="s">
        <v>4</v>
      </c>
      <c r="AV399" t="s">
        <v>4</v>
      </c>
      <c r="AW399" t="s">
        <v>332</v>
      </c>
      <c r="AX399">
        <v>8900</v>
      </c>
      <c r="AY399">
        <v>4000</v>
      </c>
      <c r="AZ399" t="s">
        <v>12</v>
      </c>
      <c r="BA399" t="s">
        <v>12</v>
      </c>
      <c r="BB399" t="s">
        <v>4</v>
      </c>
      <c r="BC399" t="s">
        <v>5112</v>
      </c>
      <c r="BD399" t="s">
        <v>11503</v>
      </c>
      <c r="BE399" t="s">
        <v>4</v>
      </c>
      <c r="BF399" t="s">
        <v>12</v>
      </c>
      <c r="BG399" t="s">
        <v>4</v>
      </c>
      <c r="BH399" t="s">
        <v>12</v>
      </c>
      <c r="BI399" t="s">
        <v>12</v>
      </c>
      <c r="BJ399" t="s">
        <v>3086</v>
      </c>
      <c r="BK399" t="s">
        <v>4</v>
      </c>
      <c r="BL399">
        <v>1</v>
      </c>
      <c r="BM399" t="s">
        <v>12</v>
      </c>
      <c r="BN399">
        <v>12900</v>
      </c>
      <c r="BO399" t="s">
        <v>12</v>
      </c>
      <c r="BP399" t="s">
        <v>12</v>
      </c>
      <c r="BQ399" t="s">
        <v>12</v>
      </c>
      <c r="BR399" t="s">
        <v>4</v>
      </c>
      <c r="BS399" t="s">
        <v>4</v>
      </c>
      <c r="BT399" t="s">
        <v>4</v>
      </c>
      <c r="BU399" t="s">
        <v>12</v>
      </c>
      <c r="BV399" t="s">
        <v>4</v>
      </c>
      <c r="BW399" t="s">
        <v>330</v>
      </c>
      <c r="BX399" t="s">
        <v>4</v>
      </c>
      <c r="BY399" t="s">
        <v>12</v>
      </c>
      <c r="BZ399" t="s">
        <v>12</v>
      </c>
      <c r="CA399" t="s">
        <v>12</v>
      </c>
      <c r="CB399" t="s">
        <v>12</v>
      </c>
      <c r="CC399" t="s">
        <v>12</v>
      </c>
      <c r="CD399" t="str" cm="1">
        <f t="array" aca="1" ref="CD399" ca="1">eConcatenar(A399:CB399,"|")</f>
        <v>jHJ0hXzBuwmBAChI|CAR2020-4046|3|IMPERIAL DE LUJO|TABASCO|CARDENAS|CARDENAS |2020-10-15|12900|X|X|1000|2|x|X|x|X|X|X|X|X|X|X|X|x|X|x|ARENA |CRUZ |ADELINA |VIUDA|X|X|CAMPO  NUEVO|CAMPO NUEVO  CARRETERA PRINCIPAL SIN NUMERO|CARRETERA PRINCIPAL SIN NUMERO|9372838665|JUAN RAMON RODRIGUEZ ARENAS |BENEFICIARIO 2: FIDENCIO RODRIGUEZ ARENA|x|RUTA 7 L |X|LUNES|x|x|X|X|X|DOMICILIO |8900|4000|x|x|X|2021-8-9|2021-9-06|X|x|X|x|x|CAMPO NUEVO|X|1|x|12900|x|x|x|X|X|X|x|X|CARDENAS |X|x|x|x|x</v>
      </c>
    </row>
    <row r="400" spans="1:82" x14ac:dyDescent="0.25">
      <c r="A400" t="s">
        <v>12242</v>
      </c>
      <c r="B400" t="s">
        <v>12243</v>
      </c>
      <c r="C400">
        <v>3</v>
      </c>
      <c r="D400" t="s">
        <v>1</v>
      </c>
      <c r="E400" t="s">
        <v>2</v>
      </c>
      <c r="F400" t="s">
        <v>145</v>
      </c>
      <c r="G400" t="s">
        <v>145</v>
      </c>
      <c r="H400" t="s">
        <v>15895</v>
      </c>
      <c r="I400">
        <v>12900</v>
      </c>
      <c r="J400" t="s">
        <v>4</v>
      </c>
      <c r="K400" t="s">
        <v>4</v>
      </c>
      <c r="L400">
        <v>400</v>
      </c>
      <c r="M400">
        <v>2</v>
      </c>
      <c r="N400" t="s">
        <v>12</v>
      </c>
      <c r="O400" t="s">
        <v>4</v>
      </c>
      <c r="P400" t="s">
        <v>12</v>
      </c>
      <c r="Q400" t="s">
        <v>4</v>
      </c>
      <c r="R400" t="s">
        <v>4</v>
      </c>
      <c r="S400" t="s">
        <v>4</v>
      </c>
      <c r="T400" t="s">
        <v>4</v>
      </c>
      <c r="U400" t="s">
        <v>4</v>
      </c>
      <c r="V400" t="s">
        <v>4</v>
      </c>
      <c r="W400" t="s">
        <v>4</v>
      </c>
      <c r="X400" t="s">
        <v>4</v>
      </c>
      <c r="Y400" t="s">
        <v>12</v>
      </c>
      <c r="Z400" t="s">
        <v>4</v>
      </c>
      <c r="AA400" t="s">
        <v>12</v>
      </c>
      <c r="AB400" t="s">
        <v>342</v>
      </c>
      <c r="AC400" t="s">
        <v>59</v>
      </c>
      <c r="AD400" t="s">
        <v>599</v>
      </c>
      <c r="AE400" t="s">
        <v>63</v>
      </c>
      <c r="AF400" t="s">
        <v>4</v>
      </c>
      <c r="AG400" t="s">
        <v>4</v>
      </c>
      <c r="AH400" t="s">
        <v>1475</v>
      </c>
      <c r="AI400" t="s">
        <v>1475</v>
      </c>
      <c r="AJ400" t="s">
        <v>1010</v>
      </c>
      <c r="AK400">
        <v>9371258670</v>
      </c>
      <c r="AL400" t="s">
        <v>12244</v>
      </c>
      <c r="AM400" t="s">
        <v>12245</v>
      </c>
      <c r="AN400" t="s">
        <v>12</v>
      </c>
      <c r="AO400" t="s">
        <v>11516</v>
      </c>
      <c r="AP400" t="s">
        <v>4</v>
      </c>
      <c r="AQ400" t="s">
        <v>10</v>
      </c>
      <c r="AR400" t="s">
        <v>12</v>
      </c>
      <c r="AS400" t="s">
        <v>12</v>
      </c>
      <c r="AT400" t="s">
        <v>4</v>
      </c>
      <c r="AU400" t="s">
        <v>4</v>
      </c>
      <c r="AV400" t="s">
        <v>4</v>
      </c>
      <c r="AW400" t="s">
        <v>332</v>
      </c>
      <c r="AX400">
        <v>3800</v>
      </c>
      <c r="AY400">
        <v>9100</v>
      </c>
      <c r="AZ400" t="s">
        <v>12</v>
      </c>
      <c r="BA400" t="s">
        <v>12</v>
      </c>
      <c r="BB400">
        <v>2</v>
      </c>
      <c r="BC400" t="s">
        <v>5112</v>
      </c>
      <c r="BD400" t="s">
        <v>11503</v>
      </c>
      <c r="BE400" t="s">
        <v>4</v>
      </c>
      <c r="BF400" t="s">
        <v>12</v>
      </c>
      <c r="BG400" t="s">
        <v>4</v>
      </c>
      <c r="BH400" t="s">
        <v>12</v>
      </c>
      <c r="BI400" t="s">
        <v>12</v>
      </c>
      <c r="BJ400" t="s">
        <v>1475</v>
      </c>
      <c r="BK400" t="s">
        <v>4</v>
      </c>
      <c r="BL400">
        <v>0</v>
      </c>
      <c r="BM400" t="s">
        <v>12</v>
      </c>
      <c r="BN400">
        <v>12900</v>
      </c>
      <c r="BO400" t="s">
        <v>12</v>
      </c>
      <c r="BP400" t="s">
        <v>12</v>
      </c>
      <c r="BQ400" t="s">
        <v>12</v>
      </c>
      <c r="BR400" t="s">
        <v>4</v>
      </c>
      <c r="BS400" t="s">
        <v>4</v>
      </c>
      <c r="BT400" t="s">
        <v>4</v>
      </c>
      <c r="BU400" t="s">
        <v>12</v>
      </c>
      <c r="BV400" t="s">
        <v>4</v>
      </c>
      <c r="BW400" t="s">
        <v>330</v>
      </c>
      <c r="BX400" t="s">
        <v>4</v>
      </c>
      <c r="BY400" t="s">
        <v>12</v>
      </c>
      <c r="BZ400" t="s">
        <v>12</v>
      </c>
      <c r="CA400" t="s">
        <v>12</v>
      </c>
      <c r="CB400" t="s">
        <v>12</v>
      </c>
      <c r="CC400" t="s">
        <v>12</v>
      </c>
      <c r="CD400" t="str" cm="1">
        <f t="array" aca="1" ref="CD400" ca="1">eConcatenar(A400:CB400,"|")</f>
        <v>f22hpacLCfUL2lWa|CAR2020-4085|3|IMPERIAL DE LUJO|TABASCO|HUIMANGUILLO|HUIMANGUILLO|2020-10-19|12900|X|X|400|2|x|X|x|X|X|X|X|X|X|X|X|x|X|x|LOPEZ |GARCIA|JUAN CARLOS|CASADO|X|X|SAN FERNANDO|SAN FERNANDO|CARRETERA PRINCIPAL SIN NUMERO|9371258670|ANABELLY PULIDO SACHEZ|BENEFICIARIO 2: ANTONIO LOPEZ GARCIA|x|RUTA 7 L |X|LUNES|x|x|X|X|X|DOMICILIO |3800|9100|x|x|2|2021-8-9|2021-9-06|X|x|X|x|x|SAN FERNANDO|X|0|x|12900|x|x|x|X|X|X|x|X|CARDENAS |X|x|x|x|x</v>
      </c>
    </row>
    <row r="401" spans="1:82" x14ac:dyDescent="0.25">
      <c r="A401" t="s">
        <v>12246</v>
      </c>
      <c r="B401" t="s">
        <v>12247</v>
      </c>
      <c r="C401">
        <v>3</v>
      </c>
      <c r="D401" t="s">
        <v>1</v>
      </c>
      <c r="E401" t="s">
        <v>2</v>
      </c>
      <c r="F401" t="s">
        <v>3</v>
      </c>
      <c r="G401" t="s">
        <v>330</v>
      </c>
      <c r="H401" t="s">
        <v>15925</v>
      </c>
      <c r="I401">
        <v>12900</v>
      </c>
      <c r="J401" t="s">
        <v>4</v>
      </c>
      <c r="K401" t="s">
        <v>4</v>
      </c>
      <c r="L401">
        <v>400</v>
      </c>
      <c r="M401">
        <v>2</v>
      </c>
      <c r="N401" t="s">
        <v>12</v>
      </c>
      <c r="O401" t="s">
        <v>4</v>
      </c>
      <c r="P401" t="s">
        <v>12</v>
      </c>
      <c r="Q401" t="s">
        <v>4</v>
      </c>
      <c r="R401" t="s">
        <v>4</v>
      </c>
      <c r="S401" t="s">
        <v>4</v>
      </c>
      <c r="T401" t="s">
        <v>4</v>
      </c>
      <c r="U401" t="s">
        <v>4</v>
      </c>
      <c r="V401" t="s">
        <v>4</v>
      </c>
      <c r="W401" t="s">
        <v>4</v>
      </c>
      <c r="X401" t="s">
        <v>4</v>
      </c>
      <c r="Y401" t="s">
        <v>12</v>
      </c>
      <c r="Z401" t="s">
        <v>4</v>
      </c>
      <c r="AA401" t="s">
        <v>12</v>
      </c>
      <c r="AB401" t="s">
        <v>150</v>
      </c>
      <c r="AC401" t="s">
        <v>5256</v>
      </c>
      <c r="AD401" t="s">
        <v>12132</v>
      </c>
      <c r="AE401" t="s">
        <v>30</v>
      </c>
      <c r="AF401" t="s">
        <v>4</v>
      </c>
      <c r="AG401" t="s">
        <v>4</v>
      </c>
      <c r="AH401" t="s">
        <v>12248</v>
      </c>
      <c r="AI401" t="s">
        <v>12249</v>
      </c>
      <c r="AJ401" t="s">
        <v>4</v>
      </c>
      <c r="AK401">
        <v>9371553184</v>
      </c>
      <c r="AL401" t="s">
        <v>12250</v>
      </c>
      <c r="AM401" t="s">
        <v>12251</v>
      </c>
      <c r="AN401" t="s">
        <v>12</v>
      </c>
      <c r="AO401" t="s">
        <v>11516</v>
      </c>
      <c r="AP401" t="s">
        <v>4</v>
      </c>
      <c r="AQ401" t="s">
        <v>10</v>
      </c>
      <c r="AR401" t="s">
        <v>12</v>
      </c>
      <c r="AS401" t="s">
        <v>12</v>
      </c>
      <c r="AT401" t="s">
        <v>4</v>
      </c>
      <c r="AU401" t="s">
        <v>4</v>
      </c>
      <c r="AV401" t="s">
        <v>4</v>
      </c>
      <c r="AW401" t="s">
        <v>332</v>
      </c>
      <c r="AX401">
        <v>4200</v>
      </c>
      <c r="AY401">
        <v>8700</v>
      </c>
      <c r="AZ401" t="s">
        <v>12</v>
      </c>
      <c r="BA401" t="s">
        <v>12</v>
      </c>
      <c r="BB401" t="s">
        <v>12</v>
      </c>
      <c r="BC401" t="s">
        <v>9840</v>
      </c>
      <c r="BD401" t="s">
        <v>1237</v>
      </c>
      <c r="BE401" t="s">
        <v>4</v>
      </c>
      <c r="BF401" t="s">
        <v>12</v>
      </c>
      <c r="BG401" t="s">
        <v>4</v>
      </c>
      <c r="BH401" t="s">
        <v>12</v>
      </c>
      <c r="BI401" t="s">
        <v>12</v>
      </c>
      <c r="BJ401" t="s">
        <v>12252</v>
      </c>
      <c r="BK401" t="s">
        <v>4</v>
      </c>
      <c r="BL401">
        <v>1</v>
      </c>
      <c r="BM401" t="s">
        <v>12</v>
      </c>
      <c r="BN401">
        <v>12900</v>
      </c>
      <c r="BO401" t="s">
        <v>12</v>
      </c>
      <c r="BP401" t="s">
        <v>12</v>
      </c>
      <c r="BQ401" t="s">
        <v>12</v>
      </c>
      <c r="BR401" t="s">
        <v>4</v>
      </c>
      <c r="BS401" t="s">
        <v>4</v>
      </c>
      <c r="BT401" t="s">
        <v>4</v>
      </c>
      <c r="BU401" t="s">
        <v>12</v>
      </c>
      <c r="BV401" t="s">
        <v>4</v>
      </c>
      <c r="BW401" t="s">
        <v>330</v>
      </c>
      <c r="BX401" t="s">
        <v>4</v>
      </c>
      <c r="BY401" t="s">
        <v>12</v>
      </c>
      <c r="BZ401" t="s">
        <v>12</v>
      </c>
      <c r="CA401" t="s">
        <v>12</v>
      </c>
      <c r="CB401" t="s">
        <v>12</v>
      </c>
      <c r="CC401" t="s">
        <v>12</v>
      </c>
      <c r="CD401" t="str" cm="1">
        <f t="array" aca="1" ref="CD401" ca="1">eConcatenar(A401:CB401,"|")</f>
        <v>aW969WuKoadqwt5y|CAR2020-4072|3|IMPERIAL DE LUJO|TABASCO|CARDENAS|CARDENAS |2020-10-17|12900|X|X|400|2|x|X|x|X|X|X|X|X|X|X|X|x|X|x|MONTIEL|ESTEBAN|ISIDRA |CASADA|X|X|CALLE FRANCISCO VILLA SIN NUMERO|IGNACIO GUTIERRES GOMEZ|X|9371553184|BARTOLO BALAN XAMAN|BENEFICIARIO 2: AMERICA FABIOLA MONTIEL ESTEBAN|x|RUTA 7 L |X|LUNES|x|x|X|X|X|DOMICILIO |4200|8700|x|x|x|2021-8-30|2021-9-27|X|x|X|x|x|CALLE FRANCISCO VILLA SIN NUEMRO|X|1|x|12900|x|x|x|X|X|X|x|X|CARDENAS |X|x|x|x|x</v>
      </c>
    </row>
    <row r="402" spans="1:82" x14ac:dyDescent="0.25">
      <c r="A402" t="s">
        <v>12253</v>
      </c>
      <c r="B402" t="s">
        <v>12046</v>
      </c>
      <c r="C402">
        <v>3</v>
      </c>
      <c r="D402" t="s">
        <v>1</v>
      </c>
      <c r="E402" t="s">
        <v>2</v>
      </c>
      <c r="F402" t="s">
        <v>330</v>
      </c>
      <c r="G402" t="s">
        <v>330</v>
      </c>
      <c r="H402" t="s">
        <v>15898</v>
      </c>
      <c r="I402">
        <v>12900</v>
      </c>
      <c r="J402" t="s">
        <v>4</v>
      </c>
      <c r="K402" t="s">
        <v>4</v>
      </c>
      <c r="L402">
        <v>400</v>
      </c>
      <c r="M402">
        <v>2</v>
      </c>
      <c r="N402" t="s">
        <v>12</v>
      </c>
      <c r="O402" t="s">
        <v>4</v>
      </c>
      <c r="P402" t="s">
        <v>12</v>
      </c>
      <c r="Q402" t="s">
        <v>4</v>
      </c>
      <c r="R402" t="s">
        <v>4</v>
      </c>
      <c r="S402" t="s">
        <v>4</v>
      </c>
      <c r="T402" t="s">
        <v>4</v>
      </c>
      <c r="U402" t="s">
        <v>4</v>
      </c>
      <c r="V402" t="s">
        <v>4</v>
      </c>
      <c r="W402" t="s">
        <v>4</v>
      </c>
      <c r="X402" t="s">
        <v>4</v>
      </c>
      <c r="Y402" t="s">
        <v>12</v>
      </c>
      <c r="Z402" t="s">
        <v>4</v>
      </c>
      <c r="AA402" t="s">
        <v>12</v>
      </c>
      <c r="AB402" t="s">
        <v>342</v>
      </c>
      <c r="AC402" t="s">
        <v>6</v>
      </c>
      <c r="AD402" t="s">
        <v>5375</v>
      </c>
      <c r="AE402" t="s">
        <v>146</v>
      </c>
      <c r="AF402" t="s">
        <v>4</v>
      </c>
      <c r="AG402" t="s">
        <v>4</v>
      </c>
      <c r="AH402" t="s">
        <v>12254</v>
      </c>
      <c r="AI402" t="s">
        <v>12255</v>
      </c>
      <c r="AJ402" t="s">
        <v>4</v>
      </c>
      <c r="AK402">
        <v>9371183037</v>
      </c>
      <c r="AL402" t="s">
        <v>12256</v>
      </c>
      <c r="AM402" t="s">
        <v>12049</v>
      </c>
      <c r="AN402" t="s">
        <v>12</v>
      </c>
      <c r="AO402" t="s">
        <v>11516</v>
      </c>
      <c r="AP402" t="s">
        <v>4</v>
      </c>
      <c r="AQ402" t="s">
        <v>10</v>
      </c>
      <c r="AR402" t="s">
        <v>12</v>
      </c>
      <c r="AS402" t="s">
        <v>12</v>
      </c>
      <c r="AT402" t="s">
        <v>4</v>
      </c>
      <c r="AU402" t="s">
        <v>4</v>
      </c>
      <c r="AV402" t="s">
        <v>4</v>
      </c>
      <c r="AW402" t="s">
        <v>332</v>
      </c>
      <c r="AX402">
        <v>3500</v>
      </c>
      <c r="AY402">
        <v>9400</v>
      </c>
      <c r="AZ402" t="s">
        <v>12</v>
      </c>
      <c r="BA402" t="s">
        <v>12</v>
      </c>
      <c r="BB402">
        <v>2</v>
      </c>
      <c r="BC402" t="s">
        <v>5088</v>
      </c>
      <c r="BD402" t="s">
        <v>1232</v>
      </c>
      <c r="BE402" t="s">
        <v>4</v>
      </c>
      <c r="BF402" t="s">
        <v>12</v>
      </c>
      <c r="BG402" t="s">
        <v>4</v>
      </c>
      <c r="BH402" t="s">
        <v>12</v>
      </c>
      <c r="BI402" t="s">
        <v>12</v>
      </c>
      <c r="BJ402" t="s">
        <v>5030</v>
      </c>
      <c r="BK402" t="s">
        <v>4</v>
      </c>
      <c r="BL402">
        <v>1</v>
      </c>
      <c r="BM402" t="s">
        <v>12</v>
      </c>
      <c r="BN402">
        <v>12900</v>
      </c>
      <c r="BO402" t="s">
        <v>12</v>
      </c>
      <c r="BP402" t="s">
        <v>12</v>
      </c>
      <c r="BQ402" t="s">
        <v>12</v>
      </c>
      <c r="BR402" t="s">
        <v>4</v>
      </c>
      <c r="BS402" t="s">
        <v>4</v>
      </c>
      <c r="BT402" t="s">
        <v>4</v>
      </c>
      <c r="BU402" t="s">
        <v>12</v>
      </c>
      <c r="BV402" t="s">
        <v>4</v>
      </c>
      <c r="BW402" t="s">
        <v>330</v>
      </c>
      <c r="BX402" t="s">
        <v>4</v>
      </c>
      <c r="BY402" t="s">
        <v>12</v>
      </c>
      <c r="BZ402" t="s">
        <v>12</v>
      </c>
      <c r="CA402" t="s">
        <v>12</v>
      </c>
      <c r="CB402" t="s">
        <v>12</v>
      </c>
      <c r="CC402" t="s">
        <v>12</v>
      </c>
      <c r="CD402" t="str" cm="1">
        <f t="array" aca="1" ref="CD402" ca="1">eConcatenar(A402:CB402,"|")</f>
        <v>vcWXlgRqVhpjLYLt|CAR2020-3881|3|IMPERIAL DE LUJO|TABASCO|CARDENAS |CARDENAS |2020-10-12|12900|X|X|400|2|x|X|x|X|X|X|X|X|X|X|X|x|X|x|LOPEZ |DE LA CRUZ|MINERVA|VIUDA|X|X|CALLE GREGORIO MENDEZ 181|IGNACIO GUTIERRES GOMEZ |X|9371183037|LORENZO ALBERTO LOPEZ LOPEZ |BENEFICIARIO 2: CARLOS MANUEL LOPEZ LOPEZ|x|RUTA 7 L |X|LUNES|x|x|X|X|X|DOMICILIO |3500|9400|x|x|2|2021-7-19|2021-9-20|X|x|X|x|x|CALLE GREGORIO MENDEZ|X|1|x|12900|x|x|x|X|X|X|x|X|CARDENAS |X|x|x|x|x</v>
      </c>
    </row>
    <row r="403" spans="1:82" x14ac:dyDescent="0.25">
      <c r="A403" t="s">
        <v>12257</v>
      </c>
      <c r="B403" t="s">
        <v>12087</v>
      </c>
      <c r="C403">
        <v>3</v>
      </c>
      <c r="D403" t="s">
        <v>1</v>
      </c>
      <c r="E403" t="s">
        <v>2</v>
      </c>
      <c r="F403" t="s">
        <v>330</v>
      </c>
      <c r="G403" t="s">
        <v>330</v>
      </c>
      <c r="H403" t="s">
        <v>15893</v>
      </c>
      <c r="I403">
        <v>12900</v>
      </c>
      <c r="J403" t="s">
        <v>4</v>
      </c>
      <c r="K403" t="s">
        <v>4</v>
      </c>
      <c r="L403">
        <v>400</v>
      </c>
      <c r="M403">
        <v>2</v>
      </c>
      <c r="N403" t="s">
        <v>12</v>
      </c>
      <c r="O403" t="s">
        <v>4</v>
      </c>
      <c r="P403" t="s">
        <v>12</v>
      </c>
      <c r="Q403" t="s">
        <v>4</v>
      </c>
      <c r="R403" t="s">
        <v>4</v>
      </c>
      <c r="S403" t="s">
        <v>4</v>
      </c>
      <c r="T403" t="s">
        <v>4</v>
      </c>
      <c r="U403" t="s">
        <v>4</v>
      </c>
      <c r="V403" t="s">
        <v>4</v>
      </c>
      <c r="W403" t="s">
        <v>4</v>
      </c>
      <c r="X403" t="s">
        <v>4</v>
      </c>
      <c r="Y403" t="s">
        <v>12</v>
      </c>
      <c r="Z403" t="s">
        <v>4</v>
      </c>
      <c r="AA403" t="s">
        <v>12</v>
      </c>
      <c r="AB403" t="s">
        <v>12258</v>
      </c>
      <c r="AC403" t="s">
        <v>87</v>
      </c>
      <c r="AD403" t="s">
        <v>918</v>
      </c>
      <c r="AE403" t="s">
        <v>63</v>
      </c>
      <c r="AF403" t="s">
        <v>4</v>
      </c>
      <c r="AG403" t="s">
        <v>4</v>
      </c>
      <c r="AH403" t="s">
        <v>12259</v>
      </c>
      <c r="AI403" t="s">
        <v>12260</v>
      </c>
      <c r="AJ403" t="s">
        <v>4</v>
      </c>
      <c r="AK403">
        <v>9371232889</v>
      </c>
      <c r="AL403" t="s">
        <v>12090</v>
      </c>
      <c r="AM403" t="s">
        <v>12091</v>
      </c>
      <c r="AN403" t="s">
        <v>12</v>
      </c>
      <c r="AO403" t="s">
        <v>11516</v>
      </c>
      <c r="AP403" t="s">
        <v>4</v>
      </c>
      <c r="AQ403" t="s">
        <v>10</v>
      </c>
      <c r="AR403" t="s">
        <v>12</v>
      </c>
      <c r="AS403" t="s">
        <v>12</v>
      </c>
      <c r="AT403" t="s">
        <v>4</v>
      </c>
      <c r="AU403" t="s">
        <v>4</v>
      </c>
      <c r="AV403" t="s">
        <v>4</v>
      </c>
      <c r="AW403" t="s">
        <v>332</v>
      </c>
      <c r="AX403">
        <v>3300</v>
      </c>
      <c r="AY403">
        <v>9600</v>
      </c>
      <c r="AZ403" t="s">
        <v>12</v>
      </c>
      <c r="BA403" t="s">
        <v>12</v>
      </c>
      <c r="BB403">
        <v>1</v>
      </c>
      <c r="BC403" t="s">
        <v>5112</v>
      </c>
      <c r="BD403" t="s">
        <v>11503</v>
      </c>
      <c r="BE403" t="s">
        <v>4</v>
      </c>
      <c r="BF403" t="s">
        <v>12</v>
      </c>
      <c r="BG403" t="s">
        <v>4</v>
      </c>
      <c r="BH403" t="s">
        <v>12</v>
      </c>
      <c r="BI403" t="s">
        <v>12</v>
      </c>
      <c r="BJ403" t="s">
        <v>12261</v>
      </c>
      <c r="BK403" t="s">
        <v>4</v>
      </c>
      <c r="BL403">
        <v>0</v>
      </c>
      <c r="BM403" t="s">
        <v>12</v>
      </c>
      <c r="BN403">
        <v>12900</v>
      </c>
      <c r="BO403" t="s">
        <v>12</v>
      </c>
      <c r="BP403" t="s">
        <v>12</v>
      </c>
      <c r="BQ403" t="s">
        <v>12</v>
      </c>
      <c r="BR403" t="s">
        <v>4</v>
      </c>
      <c r="BS403" t="s">
        <v>4</v>
      </c>
      <c r="BT403" t="s">
        <v>4</v>
      </c>
      <c r="BU403" t="s">
        <v>12</v>
      </c>
      <c r="BV403" t="s">
        <v>4</v>
      </c>
      <c r="BW403" t="s">
        <v>330</v>
      </c>
      <c r="BX403" t="s">
        <v>4</v>
      </c>
      <c r="BY403" t="s">
        <v>12</v>
      </c>
      <c r="BZ403" t="s">
        <v>12</v>
      </c>
      <c r="CA403" t="s">
        <v>12</v>
      </c>
      <c r="CB403" t="s">
        <v>12</v>
      </c>
      <c r="CC403" t="s">
        <v>12</v>
      </c>
      <c r="CD403" t="str" cm="1">
        <f t="array" aca="1" ref="CD403" ca="1">eConcatenar(A403:CB403,"|")</f>
        <v>LV4D0lmzwjFDkPTm|CAR2020-4278|3|IMPERIAL DE LUJO|TABASCO|CARDENAS |CARDENAS |2020-10-24|12900|X|X|400|2|x|X|x|X|X|X|X|X|X|X|X|x|X|x|ORELLANA|LOPEZ|FLORENTINO|CASADO|X|X|CALLE 3 CASA 123|C-27 EDUARDO CHAVEZ|X|9371232889|RUTH HERNANDEZ JIMENEZ|BENEFICIARIO 2: JONATAN RIQUI SANCHEZ HERNANDEZ|x|RUTA 7 L |X|LUNES|x|x|X|X|X|DOMICILIO |3300|9600|x|x|1|2021-8-9|2021-9-06|X|x|X|x|x|C-27 EDUEARDO CHAVEZ |X|0|x|12900|x|x|x|X|X|X|x|X|CARDENAS |X|x|x|x|x</v>
      </c>
    </row>
    <row r="404" spans="1:82" x14ac:dyDescent="0.25">
      <c r="A404" t="s">
        <v>12262</v>
      </c>
      <c r="B404" t="s">
        <v>12029</v>
      </c>
      <c r="C404">
        <v>3</v>
      </c>
      <c r="D404" t="s">
        <v>1</v>
      </c>
      <c r="E404" t="s">
        <v>2</v>
      </c>
      <c r="F404" t="s">
        <v>3</v>
      </c>
      <c r="G404" t="s">
        <v>330</v>
      </c>
      <c r="H404" t="s">
        <v>15892</v>
      </c>
      <c r="I404">
        <v>12900</v>
      </c>
      <c r="J404" t="s">
        <v>4</v>
      </c>
      <c r="K404" t="s">
        <v>4</v>
      </c>
      <c r="L404">
        <v>200</v>
      </c>
      <c r="M404">
        <v>1</v>
      </c>
      <c r="N404" t="s">
        <v>12</v>
      </c>
      <c r="O404" t="s">
        <v>4</v>
      </c>
      <c r="P404" t="s">
        <v>12</v>
      </c>
      <c r="Q404" t="s">
        <v>4</v>
      </c>
      <c r="R404" t="s">
        <v>4</v>
      </c>
      <c r="S404" t="s">
        <v>4</v>
      </c>
      <c r="T404" t="s">
        <v>4</v>
      </c>
      <c r="U404" t="s">
        <v>4</v>
      </c>
      <c r="V404" t="s">
        <v>4</v>
      </c>
      <c r="W404" t="s">
        <v>4</v>
      </c>
      <c r="X404" t="s">
        <v>4</v>
      </c>
      <c r="Y404" t="s">
        <v>12</v>
      </c>
      <c r="Z404" t="s">
        <v>4</v>
      </c>
      <c r="AA404" t="s">
        <v>12</v>
      </c>
      <c r="AB404" t="s">
        <v>127</v>
      </c>
      <c r="AC404" t="s">
        <v>15</v>
      </c>
      <c r="AD404" t="s">
        <v>12030</v>
      </c>
      <c r="AE404" t="s">
        <v>51</v>
      </c>
      <c r="AF404" t="s">
        <v>4</v>
      </c>
      <c r="AG404" t="s">
        <v>4</v>
      </c>
      <c r="AH404" t="s">
        <v>12263</v>
      </c>
      <c r="AI404" t="s">
        <v>12264</v>
      </c>
      <c r="AJ404" t="s">
        <v>4</v>
      </c>
      <c r="AK404">
        <v>9371558286</v>
      </c>
      <c r="AL404" t="s">
        <v>12033</v>
      </c>
      <c r="AM404" t="s">
        <v>12034</v>
      </c>
      <c r="AN404" t="s">
        <v>12</v>
      </c>
      <c r="AO404" t="s">
        <v>11516</v>
      </c>
      <c r="AP404" t="s">
        <v>4</v>
      </c>
      <c r="AQ404" t="s">
        <v>10</v>
      </c>
      <c r="AR404" t="s">
        <v>12</v>
      </c>
      <c r="AS404" t="s">
        <v>12</v>
      </c>
      <c r="AT404" t="s">
        <v>4</v>
      </c>
      <c r="AU404" t="s">
        <v>4</v>
      </c>
      <c r="AV404" t="s">
        <v>4</v>
      </c>
      <c r="AW404" t="s">
        <v>332</v>
      </c>
      <c r="AX404">
        <v>4200</v>
      </c>
      <c r="AY404">
        <v>8700</v>
      </c>
      <c r="AZ404" t="s">
        <v>12</v>
      </c>
      <c r="BA404" t="s">
        <v>12</v>
      </c>
      <c r="BB404" t="s">
        <v>4</v>
      </c>
      <c r="BC404" t="s">
        <v>9840</v>
      </c>
      <c r="BD404" t="s">
        <v>1225</v>
      </c>
      <c r="BE404" t="s">
        <v>4</v>
      </c>
      <c r="BF404" t="s">
        <v>12</v>
      </c>
      <c r="BG404" t="s">
        <v>4</v>
      </c>
      <c r="BH404" t="s">
        <v>12</v>
      </c>
      <c r="BI404" t="s">
        <v>12</v>
      </c>
      <c r="BJ404" t="s">
        <v>12265</v>
      </c>
      <c r="BK404" t="s">
        <v>4</v>
      </c>
      <c r="BL404">
        <v>1</v>
      </c>
      <c r="BM404" t="s">
        <v>12</v>
      </c>
      <c r="BN404">
        <v>12900</v>
      </c>
      <c r="BO404" t="s">
        <v>12</v>
      </c>
      <c r="BP404" t="s">
        <v>12</v>
      </c>
      <c r="BQ404" t="s">
        <v>12</v>
      </c>
      <c r="BR404" t="s">
        <v>4</v>
      </c>
      <c r="BS404" t="s">
        <v>4</v>
      </c>
      <c r="BT404" t="s">
        <v>4</v>
      </c>
      <c r="BU404" t="s">
        <v>12</v>
      </c>
      <c r="BV404" t="s">
        <v>4</v>
      </c>
      <c r="BW404" t="s">
        <v>330</v>
      </c>
      <c r="BX404" t="s">
        <v>4</v>
      </c>
      <c r="BY404" t="s">
        <v>12</v>
      </c>
      <c r="BZ404" t="s">
        <v>12</v>
      </c>
      <c r="CA404" t="s">
        <v>12</v>
      </c>
      <c r="CB404" t="s">
        <v>12</v>
      </c>
      <c r="CC404" t="s">
        <v>12</v>
      </c>
      <c r="CD404" t="str" cm="1">
        <f t="array" aca="1" ref="CD404" ca="1">eConcatenar(A404:CB404,"|")</f>
        <v>KN1G7gtWPAlt0iQ5|CAR2020-4409|3|IMPERIAL DE LUJO|TABASCO|CARDENAS|CARDENAS |2020-10-27|12900|X|X|200|1|x|X|x|X|X|X|X|X|X|X|X|x|X|x|RODRIGUEZ|JIMENEZ|MATEA|SOLTERA|X|X|CALLE JOSE MARIA PINO SUAREZ SIN NUMERO|GUTIERREZ GOMEZ|X|9371558286|ADELA RODRIGUEZ JIMENEZ|BENEFICIARIO 2: ROSALINO RODRIGUEZ JIMENEZ|x|RUTA 7 L |X|LUNES|x|x|X|X|X|DOMICILIO |4200|8700|x|x|X|2021-8-30|2021-9-13|X|x|X|x|x|GURIERRES GOMEZ|X|1|x|12900|x|x|x|X|X|X|x|X|CARDENAS |X|x|x|x|x</v>
      </c>
    </row>
    <row r="405" spans="1:82" x14ac:dyDescent="0.25">
      <c r="A405" t="s">
        <v>12266</v>
      </c>
      <c r="B405" t="s">
        <v>12036</v>
      </c>
      <c r="C405">
        <v>3</v>
      </c>
      <c r="D405" t="s">
        <v>1</v>
      </c>
      <c r="E405" t="s">
        <v>2</v>
      </c>
      <c r="F405" t="s">
        <v>145</v>
      </c>
      <c r="G405" t="s">
        <v>145</v>
      </c>
      <c r="H405" t="s">
        <v>1164</v>
      </c>
      <c r="I405">
        <v>12900</v>
      </c>
      <c r="J405" t="s">
        <v>4</v>
      </c>
      <c r="K405" t="s">
        <v>4</v>
      </c>
      <c r="L405">
        <v>200</v>
      </c>
      <c r="M405">
        <v>1</v>
      </c>
      <c r="N405" t="s">
        <v>12</v>
      </c>
      <c r="O405" t="s">
        <v>4</v>
      </c>
      <c r="P405" t="s">
        <v>12</v>
      </c>
      <c r="Q405" t="s">
        <v>4</v>
      </c>
      <c r="R405" t="s">
        <v>4</v>
      </c>
      <c r="S405" t="s">
        <v>4</v>
      </c>
      <c r="T405" t="s">
        <v>4</v>
      </c>
      <c r="U405" t="s">
        <v>4</v>
      </c>
      <c r="V405" t="s">
        <v>4</v>
      </c>
      <c r="W405" t="s">
        <v>4</v>
      </c>
      <c r="X405" t="s">
        <v>4</v>
      </c>
      <c r="Y405" t="s">
        <v>12</v>
      </c>
      <c r="Z405" t="s">
        <v>4</v>
      </c>
      <c r="AA405" t="s">
        <v>12</v>
      </c>
      <c r="AB405" t="s">
        <v>174</v>
      </c>
      <c r="AC405" t="s">
        <v>70</v>
      </c>
      <c r="AD405" t="s">
        <v>4956</v>
      </c>
      <c r="AE405" t="s">
        <v>30</v>
      </c>
      <c r="AF405" t="s">
        <v>4</v>
      </c>
      <c r="AG405" t="s">
        <v>4</v>
      </c>
      <c r="AH405" t="s">
        <v>1010</v>
      </c>
      <c r="AI405" t="s">
        <v>12267</v>
      </c>
      <c r="AJ405" t="s">
        <v>4</v>
      </c>
      <c r="AK405">
        <v>9372035848</v>
      </c>
      <c r="AL405" t="s">
        <v>12268</v>
      </c>
      <c r="AM405" t="s">
        <v>12039</v>
      </c>
      <c r="AN405" t="s">
        <v>12</v>
      </c>
      <c r="AO405" t="s">
        <v>11516</v>
      </c>
      <c r="AP405" t="s">
        <v>4</v>
      </c>
      <c r="AQ405" t="s">
        <v>10</v>
      </c>
      <c r="AR405" t="s">
        <v>12</v>
      </c>
      <c r="AS405" t="s">
        <v>12</v>
      </c>
      <c r="AT405" t="s">
        <v>4</v>
      </c>
      <c r="AU405" t="s">
        <v>4</v>
      </c>
      <c r="AV405" t="s">
        <v>4</v>
      </c>
      <c r="AW405" t="s">
        <v>332</v>
      </c>
      <c r="AX405">
        <v>3600</v>
      </c>
      <c r="AY405">
        <v>9300</v>
      </c>
      <c r="AZ405" t="s">
        <v>12</v>
      </c>
      <c r="BA405" t="s">
        <v>12</v>
      </c>
      <c r="BB405" t="s">
        <v>4</v>
      </c>
      <c r="BC405" t="s">
        <v>9840</v>
      </c>
      <c r="BD405" t="s">
        <v>1225</v>
      </c>
      <c r="BE405" t="s">
        <v>4</v>
      </c>
      <c r="BF405" t="s">
        <v>12</v>
      </c>
      <c r="BG405" t="s">
        <v>4</v>
      </c>
      <c r="BH405" t="s">
        <v>12</v>
      </c>
      <c r="BI405" t="s">
        <v>12</v>
      </c>
      <c r="BJ405" t="s">
        <v>12269</v>
      </c>
      <c r="BK405" t="s">
        <v>4</v>
      </c>
      <c r="BL405">
        <v>1</v>
      </c>
      <c r="BM405" t="s">
        <v>12</v>
      </c>
      <c r="BN405">
        <v>12900</v>
      </c>
      <c r="BO405" t="s">
        <v>12</v>
      </c>
      <c r="BP405" t="s">
        <v>12</v>
      </c>
      <c r="BQ405" t="s">
        <v>12</v>
      </c>
      <c r="BR405" t="s">
        <v>4</v>
      </c>
      <c r="BS405" t="s">
        <v>4</v>
      </c>
      <c r="BT405" t="s">
        <v>4</v>
      </c>
      <c r="BU405" t="s">
        <v>12</v>
      </c>
      <c r="BV405" t="s">
        <v>4</v>
      </c>
      <c r="BW405" t="s">
        <v>330</v>
      </c>
      <c r="BX405" t="s">
        <v>4</v>
      </c>
      <c r="BY405" t="s">
        <v>12</v>
      </c>
      <c r="BZ405" t="s">
        <v>12</v>
      </c>
      <c r="CA405" t="s">
        <v>12</v>
      </c>
      <c r="CB405" t="s">
        <v>12</v>
      </c>
      <c r="CC405" t="s">
        <v>12</v>
      </c>
      <c r="CD405" t="str" cm="1">
        <f t="array" aca="1" ref="CD405" ca="1">eConcatenar(A405:CB405,"|")</f>
        <v>3sXI8pcgARHPbwuf|CAR2020-4822|3|IMPERIAL DE LUJO|TABASCO|HUIMANGUILLO|HUIMANGUILLO|2020-11-25|12900|X|X|200|1|x|X|x|X|X|X|X|X|X|X|X|x|X|x|ALEJANDRO|MENDEZ |ANA ROSA|CASADA|X|X|CARRETERA PRINCIPAL SIN NUMERO|PALOMULATO|X|9372035848|LUVIA MENDEZ|BENEFICIARIO 2: GERARDO DIAZ CORDOVA|x|RUTA 7 L |X|LUNES|x|x|X|X|X|DOMICILIO |3600|9300|x|x|X|2021-8-30|2021-9-13|X|x|X|x|x|PALO MULATO|X|1|x|12900|x|x|x|X|X|X|x|X|CARDENAS |X|x|x|x|x</v>
      </c>
    </row>
    <row r="406" spans="1:82" x14ac:dyDescent="0.25">
      <c r="A406" t="s">
        <v>12270</v>
      </c>
      <c r="B406" t="s">
        <v>12041</v>
      </c>
      <c r="C406">
        <v>3</v>
      </c>
      <c r="D406" t="s">
        <v>1</v>
      </c>
      <c r="E406" t="s">
        <v>2</v>
      </c>
      <c r="F406" t="s">
        <v>3</v>
      </c>
      <c r="G406" t="s">
        <v>330</v>
      </c>
      <c r="H406" t="s">
        <v>1163</v>
      </c>
      <c r="I406">
        <v>12900</v>
      </c>
      <c r="J406" t="s">
        <v>4</v>
      </c>
      <c r="K406" t="s">
        <v>4</v>
      </c>
      <c r="L406">
        <v>200</v>
      </c>
      <c r="M406">
        <v>1</v>
      </c>
      <c r="N406" t="s">
        <v>12</v>
      </c>
      <c r="O406" t="s">
        <v>4</v>
      </c>
      <c r="P406" t="s">
        <v>12</v>
      </c>
      <c r="Q406" t="s">
        <v>4</v>
      </c>
      <c r="R406" t="s">
        <v>4</v>
      </c>
      <c r="S406" t="s">
        <v>4</v>
      </c>
      <c r="T406" t="s">
        <v>4</v>
      </c>
      <c r="U406" t="s">
        <v>4</v>
      </c>
      <c r="V406" t="s">
        <v>4</v>
      </c>
      <c r="W406" t="s">
        <v>4</v>
      </c>
      <c r="X406" t="s">
        <v>4</v>
      </c>
      <c r="Y406" t="s">
        <v>12</v>
      </c>
      <c r="Z406" t="s">
        <v>4</v>
      </c>
      <c r="AA406" t="s">
        <v>12</v>
      </c>
      <c r="AB406" t="s">
        <v>360</v>
      </c>
      <c r="AC406" t="s">
        <v>153</v>
      </c>
      <c r="AD406" t="s">
        <v>9844</v>
      </c>
      <c r="AE406" t="s">
        <v>30</v>
      </c>
      <c r="AF406" t="s">
        <v>4</v>
      </c>
      <c r="AG406" t="s">
        <v>4</v>
      </c>
      <c r="AH406" t="s">
        <v>12271</v>
      </c>
      <c r="AI406" t="s">
        <v>12260</v>
      </c>
      <c r="AJ406" t="s">
        <v>4</v>
      </c>
      <c r="AK406">
        <v>9373741346</v>
      </c>
      <c r="AL406" t="s">
        <v>12043</v>
      </c>
      <c r="AM406" t="s">
        <v>12044</v>
      </c>
      <c r="AN406" t="s">
        <v>12</v>
      </c>
      <c r="AO406" t="s">
        <v>11516</v>
      </c>
      <c r="AP406" t="s">
        <v>4</v>
      </c>
      <c r="AQ406" t="s">
        <v>10</v>
      </c>
      <c r="AR406" t="s">
        <v>12</v>
      </c>
      <c r="AS406" t="s">
        <v>12</v>
      </c>
      <c r="AT406" t="s">
        <v>4</v>
      </c>
      <c r="AU406" t="s">
        <v>4</v>
      </c>
      <c r="AV406" t="s">
        <v>4</v>
      </c>
      <c r="AW406" t="s">
        <v>332</v>
      </c>
      <c r="AX406">
        <v>4000</v>
      </c>
      <c r="AY406">
        <v>8900</v>
      </c>
      <c r="AZ406" t="s">
        <v>12</v>
      </c>
      <c r="BA406" t="s">
        <v>12</v>
      </c>
      <c r="BB406" t="s">
        <v>4</v>
      </c>
      <c r="BC406" t="s">
        <v>9840</v>
      </c>
      <c r="BD406" t="s">
        <v>1225</v>
      </c>
      <c r="BE406" t="s">
        <v>4</v>
      </c>
      <c r="BF406" t="s">
        <v>12</v>
      </c>
      <c r="BG406" t="s">
        <v>4</v>
      </c>
      <c r="BH406" t="s">
        <v>12</v>
      </c>
      <c r="BI406" t="s">
        <v>12</v>
      </c>
      <c r="BJ406" t="s">
        <v>12261</v>
      </c>
      <c r="BK406" t="s">
        <v>4</v>
      </c>
      <c r="BL406">
        <v>1</v>
      </c>
      <c r="BM406" t="s">
        <v>12</v>
      </c>
      <c r="BN406">
        <v>12900</v>
      </c>
      <c r="BO406" t="s">
        <v>12</v>
      </c>
      <c r="BP406" t="s">
        <v>12</v>
      </c>
      <c r="BQ406" t="s">
        <v>12</v>
      </c>
      <c r="BR406" t="s">
        <v>4</v>
      </c>
      <c r="BS406" t="s">
        <v>4</v>
      </c>
      <c r="BT406" t="s">
        <v>4</v>
      </c>
      <c r="BU406" t="s">
        <v>12</v>
      </c>
      <c r="BV406" t="s">
        <v>4</v>
      </c>
      <c r="BW406" t="s">
        <v>330</v>
      </c>
      <c r="BX406" t="s">
        <v>4</v>
      </c>
      <c r="BY406" t="s">
        <v>12</v>
      </c>
      <c r="BZ406" t="s">
        <v>12</v>
      </c>
      <c r="CA406" t="s">
        <v>12</v>
      </c>
      <c r="CB406" t="s">
        <v>12</v>
      </c>
      <c r="CC406" t="s">
        <v>12</v>
      </c>
      <c r="CD406" t="str" cm="1">
        <f t="array" aca="1" ref="CD406" ca="1">eConcatenar(A406:CB406,"|")</f>
        <v>co6o5GgV2XFE4JYj|CAR2020-4815|3|IMPERIAL DE LUJO|TABASCO|CARDENAS|CARDENAS |2020-11-24|12900|X|X|200|1|x|X|x|X|X|X|X|X|X|X|X|x|X|x|BROCA|RAMIREZ|ELIZABETH|CASADA|X|X|CALLE 9 CASA 163|C-27 EDUARDO CHAVEZ|X|9373741346|JOSE REYES HERNANDEZ AREVALO|BENEFICIARIO 2: JESICA DEL CARMEN HERNANDEZ BROCA|x|RUTA 7 L |X|LUNES|x|x|X|X|X|DOMICILIO |4000|8900|x|x|X|2021-8-30|2021-9-13|X|x|X|x|x|C-27 EDUEARDO CHAVEZ |X|1|x|12900|x|x|x|X|X|X|x|X|CARDENAS |X|x|x|x|x</v>
      </c>
    </row>
    <row r="407" spans="1:82" x14ac:dyDescent="0.25">
      <c r="A407" t="s">
        <v>12272</v>
      </c>
      <c r="B407" t="s">
        <v>12051</v>
      </c>
      <c r="C407">
        <v>3</v>
      </c>
      <c r="D407" t="s">
        <v>1</v>
      </c>
      <c r="E407" t="s">
        <v>2</v>
      </c>
      <c r="F407" t="s">
        <v>3</v>
      </c>
      <c r="G407" t="s">
        <v>330</v>
      </c>
      <c r="H407" t="s">
        <v>15963</v>
      </c>
      <c r="I407">
        <v>12900</v>
      </c>
      <c r="J407" t="s">
        <v>4</v>
      </c>
      <c r="K407" t="s">
        <v>4</v>
      </c>
      <c r="L407">
        <v>200</v>
      </c>
      <c r="M407">
        <v>1</v>
      </c>
      <c r="N407" t="s">
        <v>12</v>
      </c>
      <c r="O407" t="s">
        <v>4</v>
      </c>
      <c r="P407" t="s">
        <v>12</v>
      </c>
      <c r="Q407" t="s">
        <v>4</v>
      </c>
      <c r="R407" t="s">
        <v>4</v>
      </c>
      <c r="S407" t="s">
        <v>4</v>
      </c>
      <c r="T407" t="s">
        <v>4</v>
      </c>
      <c r="U407" t="s">
        <v>4</v>
      </c>
      <c r="V407" t="s">
        <v>4</v>
      </c>
      <c r="W407" t="s">
        <v>4</v>
      </c>
      <c r="X407" t="s">
        <v>4</v>
      </c>
      <c r="Y407" t="s">
        <v>12</v>
      </c>
      <c r="Z407" t="s">
        <v>4</v>
      </c>
      <c r="AA407" t="s">
        <v>12</v>
      </c>
      <c r="AB407" t="s">
        <v>22</v>
      </c>
      <c r="AC407" t="s">
        <v>38</v>
      </c>
      <c r="AD407" t="s">
        <v>9886</v>
      </c>
      <c r="AE407" t="s">
        <v>63</v>
      </c>
      <c r="AF407" t="s">
        <v>4</v>
      </c>
      <c r="AG407" t="s">
        <v>4</v>
      </c>
      <c r="AH407" t="s">
        <v>12273</v>
      </c>
      <c r="AI407" t="s">
        <v>12260</v>
      </c>
      <c r="AJ407" t="s">
        <v>4</v>
      </c>
      <c r="AK407">
        <v>9371278706</v>
      </c>
      <c r="AL407" t="s">
        <v>12053</v>
      </c>
      <c r="AM407" t="s">
        <v>12274</v>
      </c>
      <c r="AN407" t="s">
        <v>12</v>
      </c>
      <c r="AO407" t="s">
        <v>11516</v>
      </c>
      <c r="AP407" t="s">
        <v>4</v>
      </c>
      <c r="AQ407" t="s">
        <v>10</v>
      </c>
      <c r="AR407" t="s">
        <v>12</v>
      </c>
      <c r="AS407" t="s">
        <v>12</v>
      </c>
      <c r="AT407" t="s">
        <v>4</v>
      </c>
      <c r="AU407" t="s">
        <v>4</v>
      </c>
      <c r="AV407" t="s">
        <v>4</v>
      </c>
      <c r="AW407" t="s">
        <v>332</v>
      </c>
      <c r="AX407">
        <v>3700</v>
      </c>
      <c r="AY407">
        <v>9200</v>
      </c>
      <c r="AZ407" t="s">
        <v>12</v>
      </c>
      <c r="BA407" t="s">
        <v>12</v>
      </c>
      <c r="BB407" t="s">
        <v>4</v>
      </c>
      <c r="BC407" t="s">
        <v>9840</v>
      </c>
      <c r="BD407" t="s">
        <v>1225</v>
      </c>
      <c r="BE407" t="s">
        <v>4</v>
      </c>
      <c r="BF407" t="s">
        <v>12</v>
      </c>
      <c r="BG407" t="s">
        <v>4</v>
      </c>
      <c r="BH407" t="s">
        <v>12</v>
      </c>
      <c r="BI407" t="s">
        <v>12</v>
      </c>
      <c r="BJ407" t="s">
        <v>12261</v>
      </c>
      <c r="BK407" t="s">
        <v>4</v>
      </c>
      <c r="BL407">
        <v>0</v>
      </c>
      <c r="BM407" t="s">
        <v>12</v>
      </c>
      <c r="BN407">
        <v>12900</v>
      </c>
      <c r="BO407" t="s">
        <v>12</v>
      </c>
      <c r="BP407" t="s">
        <v>12</v>
      </c>
      <c r="BQ407" t="s">
        <v>12</v>
      </c>
      <c r="BR407" t="s">
        <v>4</v>
      </c>
      <c r="BS407" t="s">
        <v>4</v>
      </c>
      <c r="BT407" t="s">
        <v>4</v>
      </c>
      <c r="BU407" t="s">
        <v>12</v>
      </c>
      <c r="BV407" t="s">
        <v>4</v>
      </c>
      <c r="BW407" t="s">
        <v>330</v>
      </c>
      <c r="BX407" t="s">
        <v>4</v>
      </c>
      <c r="BY407" t="s">
        <v>12</v>
      </c>
      <c r="BZ407" t="s">
        <v>12</v>
      </c>
      <c r="CA407" t="s">
        <v>12</v>
      </c>
      <c r="CB407" t="s">
        <v>12</v>
      </c>
      <c r="CC407" t="s">
        <v>12</v>
      </c>
      <c r="CD407" t="str" cm="1">
        <f t="array" aca="1" ref="CD407" ca="1">eConcatenar(A407:CB407,"|")</f>
        <v>4hJWGtAHK2lu4Olm|CAR2020-4846|3|IMPERIAL DE LUJO|TABASCO|CARDENAS|CARDENAS |2020-11-26|12900|X|X|200|1|x|X|x|X|X|X|X|X|X|X|X|x|X|x|JIMENEZ |HERNANDEZ|RAFAEL|CASADO|X|X|CALLE 1 |C-27 EDUARDO CHAVEZ|X|9371278706|ROSA HERNANDEZ MAGAÑA|BENEFICIARIO 2: JOSE REYES MENDEZ|x|RUTA 7 L |X|LUNES|x|x|X|X|X|DOMICILIO |3700|9200|x|x|X|2021-8-30|2021-9-13|X|x|X|x|x|C-27 EDUEARDO CHAVEZ |X|0|x|12900|x|x|x|X|X|X|x|X|CARDENAS |X|x|x|x|x</v>
      </c>
    </row>
    <row r="408" spans="1:82" x14ac:dyDescent="0.25">
      <c r="A408" t="s">
        <v>12275</v>
      </c>
      <c r="B408" t="s">
        <v>12056</v>
      </c>
      <c r="C408">
        <v>3</v>
      </c>
      <c r="D408" t="s">
        <v>213</v>
      </c>
      <c r="E408" t="s">
        <v>2</v>
      </c>
      <c r="F408" t="s">
        <v>3</v>
      </c>
      <c r="G408" t="s">
        <v>3</v>
      </c>
      <c r="H408" t="s">
        <v>1199</v>
      </c>
      <c r="I408">
        <v>12900</v>
      </c>
      <c r="J408" t="s">
        <v>4</v>
      </c>
      <c r="K408" t="s">
        <v>4</v>
      </c>
      <c r="L408">
        <v>200</v>
      </c>
      <c r="M408">
        <v>1</v>
      </c>
      <c r="N408" t="s">
        <v>12</v>
      </c>
      <c r="O408" t="s">
        <v>4</v>
      </c>
      <c r="P408" t="s">
        <v>12</v>
      </c>
      <c r="Q408" t="s">
        <v>4</v>
      </c>
      <c r="R408" t="s">
        <v>4</v>
      </c>
      <c r="S408" t="s">
        <v>4</v>
      </c>
      <c r="T408" t="s">
        <v>4</v>
      </c>
      <c r="U408" t="s">
        <v>4</v>
      </c>
      <c r="V408" t="s">
        <v>4</v>
      </c>
      <c r="W408" t="s">
        <v>4</v>
      </c>
      <c r="X408" t="s">
        <v>4</v>
      </c>
      <c r="Y408" t="s">
        <v>12</v>
      </c>
      <c r="Z408" t="s">
        <v>4</v>
      </c>
      <c r="AA408" t="s">
        <v>12</v>
      </c>
      <c r="AB408" t="s">
        <v>54</v>
      </c>
      <c r="AC408" t="s">
        <v>11850</v>
      </c>
      <c r="AD408" t="s">
        <v>12057</v>
      </c>
      <c r="AE408" t="s">
        <v>30</v>
      </c>
      <c r="AF408" t="s">
        <v>4</v>
      </c>
      <c r="AG408" t="s">
        <v>4</v>
      </c>
      <c r="AH408" t="s">
        <v>11944</v>
      </c>
      <c r="AI408" t="s">
        <v>12276</v>
      </c>
      <c r="AJ408" t="s">
        <v>4</v>
      </c>
      <c r="AK408">
        <v>9371552975</v>
      </c>
      <c r="AL408" t="s">
        <v>12277</v>
      </c>
      <c r="AM408" t="s">
        <v>12060</v>
      </c>
      <c r="AN408" t="s">
        <v>12</v>
      </c>
      <c r="AO408" t="s">
        <v>11516</v>
      </c>
      <c r="AP408" t="s">
        <v>4</v>
      </c>
      <c r="AQ408" t="s">
        <v>10</v>
      </c>
      <c r="AR408" t="s">
        <v>12</v>
      </c>
      <c r="AS408" t="s">
        <v>12</v>
      </c>
      <c r="AT408" t="s">
        <v>4</v>
      </c>
      <c r="AU408" t="s">
        <v>4</v>
      </c>
      <c r="AV408" t="s">
        <v>4</v>
      </c>
      <c r="AW408" t="s">
        <v>332</v>
      </c>
      <c r="AX408">
        <v>7600</v>
      </c>
      <c r="AY408">
        <v>5300</v>
      </c>
      <c r="AZ408" t="s">
        <v>12</v>
      </c>
      <c r="BA408" t="s">
        <v>12</v>
      </c>
      <c r="BB408" t="s">
        <v>4</v>
      </c>
      <c r="BC408" t="s">
        <v>5473</v>
      </c>
      <c r="BD408" t="s">
        <v>1225</v>
      </c>
      <c r="BE408" t="s">
        <v>4</v>
      </c>
      <c r="BF408" t="s">
        <v>12</v>
      </c>
      <c r="BG408" t="s">
        <v>4</v>
      </c>
      <c r="BH408" t="s">
        <v>12</v>
      </c>
      <c r="BI408" t="s">
        <v>12</v>
      </c>
      <c r="BJ408" t="s">
        <v>12278</v>
      </c>
      <c r="BK408" t="s">
        <v>4</v>
      </c>
      <c r="BL408">
        <v>1</v>
      </c>
      <c r="BM408" t="s">
        <v>12</v>
      </c>
      <c r="BN408">
        <v>12900</v>
      </c>
      <c r="BO408" t="s">
        <v>12</v>
      </c>
      <c r="BP408" t="s">
        <v>12</v>
      </c>
      <c r="BQ408" t="s">
        <v>12</v>
      </c>
      <c r="BR408" t="s">
        <v>4</v>
      </c>
      <c r="BS408" t="s">
        <v>4</v>
      </c>
      <c r="BT408" t="s">
        <v>4</v>
      </c>
      <c r="BU408" t="s">
        <v>12</v>
      </c>
      <c r="BV408" t="s">
        <v>4</v>
      </c>
      <c r="BW408" t="s">
        <v>330</v>
      </c>
      <c r="BX408" t="s">
        <v>4</v>
      </c>
      <c r="BY408" t="s">
        <v>12</v>
      </c>
      <c r="BZ408" t="s">
        <v>12</v>
      </c>
      <c r="CA408" t="s">
        <v>12</v>
      </c>
      <c r="CB408" t="s">
        <v>12</v>
      </c>
      <c r="CC408" t="s">
        <v>12</v>
      </c>
      <c r="CD408" t="str" cm="1">
        <f t="array" aca="1" ref="CD408" ca="1">eConcatenar(A408:CB408,"|")</f>
        <v>YvKFKbgPITW9kSni|CAR2020-0244|3|ECONOLINE|TABASCO|CARDENAS|CARDENAS|2020-1-23|12900|X|X|200|1|x|X|x|X|X|X|X|X|X|X|X|x|X|x|OLAN |VIDAL|ZURISARAI|CASADA|X|X|CALLE 8|C-29 |X|9371552975|ANGEL DE JESUS SANCHEZ|BENEFICIARIO 2: DIANA PATRICIA SANCHEZ VAZQUEZ|x|RUTA 7 L |X|LUNES|x|x|X|X|X|DOMICILIO |7600|5300|x|x|X|2021-8-20|2021-9-13|X|x|X|x|x|C-29|X|1|x|12900|x|x|x|X|X|X|x|X|CARDENAS |X|x|x|x|x</v>
      </c>
    </row>
    <row r="409" spans="1:82" x14ac:dyDescent="0.25">
      <c r="A409" t="s">
        <v>12279</v>
      </c>
      <c r="B409" t="s">
        <v>12062</v>
      </c>
      <c r="C409">
        <v>3</v>
      </c>
      <c r="D409" t="s">
        <v>213</v>
      </c>
      <c r="E409" t="s">
        <v>2</v>
      </c>
      <c r="F409" t="s">
        <v>3</v>
      </c>
      <c r="G409" t="s">
        <v>3</v>
      </c>
      <c r="H409" t="s">
        <v>1198</v>
      </c>
      <c r="I409">
        <v>12900</v>
      </c>
      <c r="J409" t="s">
        <v>4</v>
      </c>
      <c r="K409" t="s">
        <v>4</v>
      </c>
      <c r="L409">
        <v>200</v>
      </c>
      <c r="M409">
        <v>1</v>
      </c>
      <c r="N409" t="s">
        <v>12</v>
      </c>
      <c r="O409" t="s">
        <v>4</v>
      </c>
      <c r="P409" t="s">
        <v>12</v>
      </c>
      <c r="Q409" t="s">
        <v>4</v>
      </c>
      <c r="R409" t="s">
        <v>4</v>
      </c>
      <c r="S409" t="s">
        <v>4</v>
      </c>
      <c r="T409" t="s">
        <v>4</v>
      </c>
      <c r="U409" t="s">
        <v>4</v>
      </c>
      <c r="V409" t="s">
        <v>4</v>
      </c>
      <c r="W409" t="s">
        <v>4</v>
      </c>
      <c r="X409" t="s">
        <v>4</v>
      </c>
      <c r="Y409" t="s">
        <v>12</v>
      </c>
      <c r="Z409" t="s">
        <v>4</v>
      </c>
      <c r="AA409" t="s">
        <v>12</v>
      </c>
      <c r="AB409" t="s">
        <v>29</v>
      </c>
      <c r="AC409" t="s">
        <v>11925</v>
      </c>
      <c r="AD409" t="s">
        <v>275</v>
      </c>
      <c r="AE409" t="s">
        <v>30</v>
      </c>
      <c r="AF409" t="s">
        <v>4</v>
      </c>
      <c r="AG409" t="s">
        <v>4</v>
      </c>
      <c r="AH409" t="s">
        <v>12125</v>
      </c>
      <c r="AI409" t="s">
        <v>11927</v>
      </c>
      <c r="AJ409" t="s">
        <v>4</v>
      </c>
      <c r="AK409">
        <v>9371189812</v>
      </c>
      <c r="AL409" t="s">
        <v>12280</v>
      </c>
      <c r="AM409" t="s">
        <v>12066</v>
      </c>
      <c r="AN409" t="s">
        <v>12</v>
      </c>
      <c r="AO409" t="s">
        <v>11516</v>
      </c>
      <c r="AP409" t="s">
        <v>4</v>
      </c>
      <c r="AQ409" t="s">
        <v>10</v>
      </c>
      <c r="AR409" t="s">
        <v>12</v>
      </c>
      <c r="AS409" t="s">
        <v>12</v>
      </c>
      <c r="AT409" t="s">
        <v>4</v>
      </c>
      <c r="AU409" t="s">
        <v>4</v>
      </c>
      <c r="AV409" t="s">
        <v>4</v>
      </c>
      <c r="AW409" t="s">
        <v>332</v>
      </c>
      <c r="AX409">
        <v>6600</v>
      </c>
      <c r="AY409">
        <v>6300</v>
      </c>
      <c r="AZ409" t="s">
        <v>12</v>
      </c>
      <c r="BA409" t="s">
        <v>12</v>
      </c>
      <c r="BB409" t="s">
        <v>4</v>
      </c>
      <c r="BC409" t="s">
        <v>9840</v>
      </c>
      <c r="BD409" t="s">
        <v>1225</v>
      </c>
      <c r="BE409" t="s">
        <v>4</v>
      </c>
      <c r="BF409" t="s">
        <v>12</v>
      </c>
      <c r="BG409" t="s">
        <v>4</v>
      </c>
      <c r="BH409" t="s">
        <v>12</v>
      </c>
      <c r="BI409" t="s">
        <v>12</v>
      </c>
      <c r="BJ409" t="s">
        <v>11927</v>
      </c>
      <c r="BK409" t="s">
        <v>4</v>
      </c>
      <c r="BL409">
        <v>1</v>
      </c>
      <c r="BM409" t="s">
        <v>12</v>
      </c>
      <c r="BN409">
        <v>12900</v>
      </c>
      <c r="BO409" t="s">
        <v>12</v>
      </c>
      <c r="BP409" t="s">
        <v>12</v>
      </c>
      <c r="BQ409" t="s">
        <v>12</v>
      </c>
      <c r="BR409" t="s">
        <v>4</v>
      </c>
      <c r="BS409" t="s">
        <v>4</v>
      </c>
      <c r="BT409" t="s">
        <v>4</v>
      </c>
      <c r="BU409" t="s">
        <v>12</v>
      </c>
      <c r="BV409" t="s">
        <v>4</v>
      </c>
      <c r="BW409" t="s">
        <v>330</v>
      </c>
      <c r="BX409" t="s">
        <v>4</v>
      </c>
      <c r="BY409" t="s">
        <v>12</v>
      </c>
      <c r="BZ409" t="s">
        <v>12</v>
      </c>
      <c r="CA409" t="s">
        <v>12</v>
      </c>
      <c r="CB409" t="s">
        <v>12</v>
      </c>
      <c r="CC409" t="s">
        <v>12</v>
      </c>
      <c r="CD409" t="str" cm="1">
        <f t="array" aca="1" ref="CD409" ca="1">eConcatenar(A409:CB409,"|")</f>
        <v>1H9cYNInEMZIDSOw|CAR2020-0465|3|ECONOLINE|TABASCO|CARDENAS|CARDENAS|2020-2-14|12900|X|X|200|1|x|X|x|X|X|X|X|X|X|X|X|x|X|x|CORDOVA|MENA|MARIA DEL CARMEN|CASADA|X|X|CALLE 3|C-28 GREGORIO MENDEZ|X|9371189812|ANA KARINA OLAN CRUZ |BENEFICIARIO 2: ADRIAN ADORNO CORDOVA|x|RUTA 7 L |X|LUNES|x|x|X|X|X|DOMICILIO |6600|6300|x|x|X|2021-8-30|2021-9-13|X|x|X|x|x|C-28 GREGORIO MENDEZ|X|1|x|12900|x|x|x|X|X|X|x|X|CARDENAS |X|x|x|x|x</v>
      </c>
    </row>
    <row r="410" spans="1:82" x14ac:dyDescent="0.25">
      <c r="A410" t="s">
        <v>12281</v>
      </c>
      <c r="B410" t="s">
        <v>12205</v>
      </c>
      <c r="C410">
        <v>3</v>
      </c>
      <c r="D410" t="s">
        <v>1</v>
      </c>
      <c r="E410" t="s">
        <v>2</v>
      </c>
      <c r="F410" t="s">
        <v>3</v>
      </c>
      <c r="G410" t="s">
        <v>3</v>
      </c>
      <c r="H410" t="s">
        <v>16013</v>
      </c>
      <c r="I410">
        <v>12900</v>
      </c>
      <c r="J410" t="s">
        <v>4</v>
      </c>
      <c r="K410" t="s">
        <v>4</v>
      </c>
      <c r="L410">
        <v>400</v>
      </c>
      <c r="M410">
        <v>2</v>
      </c>
      <c r="N410" t="s">
        <v>12</v>
      </c>
      <c r="O410" t="s">
        <v>4</v>
      </c>
      <c r="P410" t="s">
        <v>12</v>
      </c>
      <c r="Q410" t="s">
        <v>4</v>
      </c>
      <c r="R410" t="s">
        <v>4</v>
      </c>
      <c r="S410" t="s">
        <v>4</v>
      </c>
      <c r="T410" t="s">
        <v>4</v>
      </c>
      <c r="U410" t="s">
        <v>4</v>
      </c>
      <c r="V410" t="s">
        <v>4</v>
      </c>
      <c r="W410" t="s">
        <v>4</v>
      </c>
      <c r="X410" t="s">
        <v>4</v>
      </c>
      <c r="Y410" t="s">
        <v>12</v>
      </c>
      <c r="Z410" t="s">
        <v>4</v>
      </c>
      <c r="AA410" t="s">
        <v>12</v>
      </c>
      <c r="AB410" t="s">
        <v>96</v>
      </c>
      <c r="AC410" t="s">
        <v>127</v>
      </c>
      <c r="AD410" t="s">
        <v>12206</v>
      </c>
      <c r="AE410" t="s">
        <v>214</v>
      </c>
      <c r="AF410" t="s">
        <v>4</v>
      </c>
      <c r="AG410" t="s">
        <v>4</v>
      </c>
      <c r="AH410" t="s">
        <v>12282</v>
      </c>
      <c r="AI410" t="s">
        <v>11517</v>
      </c>
      <c r="AJ410" t="s">
        <v>12283</v>
      </c>
      <c r="AK410">
        <v>9372272896</v>
      </c>
      <c r="AL410" t="s">
        <v>12209</v>
      </c>
      <c r="AM410" t="s">
        <v>12210</v>
      </c>
      <c r="AN410" t="s">
        <v>12</v>
      </c>
      <c r="AO410" t="s">
        <v>11516</v>
      </c>
      <c r="AP410" t="s">
        <v>4</v>
      </c>
      <c r="AQ410" t="s">
        <v>27</v>
      </c>
      <c r="AR410" t="s">
        <v>12</v>
      </c>
      <c r="AS410" t="s">
        <v>12</v>
      </c>
      <c r="AT410" t="s">
        <v>4</v>
      </c>
      <c r="AU410" t="s">
        <v>4</v>
      </c>
      <c r="AV410" t="s">
        <v>4</v>
      </c>
      <c r="AW410" t="s">
        <v>11</v>
      </c>
      <c r="AX410">
        <v>3800</v>
      </c>
      <c r="AY410">
        <v>9100</v>
      </c>
      <c r="AZ410" t="s">
        <v>12</v>
      </c>
      <c r="BA410" t="s">
        <v>12</v>
      </c>
      <c r="BB410" t="s">
        <v>4</v>
      </c>
      <c r="BC410" t="s">
        <v>1171</v>
      </c>
      <c r="BD410" t="s">
        <v>12284</v>
      </c>
      <c r="BE410" t="s">
        <v>4</v>
      </c>
      <c r="BF410" t="s">
        <v>12</v>
      </c>
      <c r="BG410" t="s">
        <v>4</v>
      </c>
      <c r="BH410" t="s">
        <v>12</v>
      </c>
      <c r="BI410" t="s">
        <v>12</v>
      </c>
      <c r="BJ410" t="s">
        <v>11517</v>
      </c>
      <c r="BK410" t="s">
        <v>4</v>
      </c>
      <c r="BL410">
        <v>0</v>
      </c>
      <c r="BM410" t="s">
        <v>12</v>
      </c>
      <c r="BN410">
        <v>12900</v>
      </c>
      <c r="BO410" t="s">
        <v>12</v>
      </c>
      <c r="BP410" t="s">
        <v>12</v>
      </c>
      <c r="BQ410" t="s">
        <v>12</v>
      </c>
      <c r="BR410" t="s">
        <v>4</v>
      </c>
      <c r="BS410" t="s">
        <v>4</v>
      </c>
      <c r="BT410" t="s">
        <v>4</v>
      </c>
      <c r="BU410" t="s">
        <v>12</v>
      </c>
      <c r="BV410" t="s">
        <v>4</v>
      </c>
      <c r="BW410" t="s">
        <v>3</v>
      </c>
      <c r="BX410" t="s">
        <v>4</v>
      </c>
      <c r="BY410" t="s">
        <v>12</v>
      </c>
      <c r="BZ410" t="s">
        <v>12</v>
      </c>
      <c r="CA410" t="s">
        <v>12</v>
      </c>
      <c r="CB410" t="s">
        <v>12</v>
      </c>
      <c r="CC410" t="s">
        <v>12</v>
      </c>
      <c r="CD410" t="str" cm="1">
        <f t="array" aca="1" ref="CD410" ca="1">eConcatenar(A410:CB410,"|")</f>
        <v>yj2c0dc8lpR7XGh6|CAR2020-5026|3|IMPERIAL DE LUJO|TABASCO|CARDENAS|CARDENAS|2020-12-02|12900|X|X|400|2|x|X|x|X|X|X|X|X|X|X|X|x|X|x|MARTINEZ|RODRIGUEZ|AUDINO|CASADO |X|X|CALLE UNO ZONA VERDE CASA NUMERO 49|C-23 VENUSTIANO CARRANZA|PRINCIPAL SALIDA A GUTIERREZ GOMEZ |9372272896|GERMAN MARTINEZ LOPEZ|BENEFICIARIO 2: ENOC MARTINEZ LOPEZ|x|RUTA 7 L |X|MARTES|x|x|X|X|X|DOMICILIO|3800|9100|x|x|X|2021-9-7|2021-10-05|X|x|X|x|x|C-23 VENUSTIANO CARRANZA|X|0|x|12900|x|x|x|X|X|X|x|X|CARDENAS|X|x|x|x|x</v>
      </c>
    </row>
    <row r="411" spans="1:82" x14ac:dyDescent="0.25">
      <c r="A411" t="s">
        <v>12285</v>
      </c>
      <c r="B411" t="s">
        <v>12155</v>
      </c>
      <c r="C411">
        <v>3</v>
      </c>
      <c r="D411" t="s">
        <v>213</v>
      </c>
      <c r="E411" t="s">
        <v>2</v>
      </c>
      <c r="F411" t="s">
        <v>3</v>
      </c>
      <c r="G411" t="s">
        <v>3</v>
      </c>
      <c r="H411" t="s">
        <v>16012</v>
      </c>
      <c r="I411">
        <v>12900</v>
      </c>
      <c r="J411" t="s">
        <v>4</v>
      </c>
      <c r="K411" t="s">
        <v>4</v>
      </c>
      <c r="L411">
        <v>400</v>
      </c>
      <c r="M411">
        <v>2</v>
      </c>
      <c r="N411" t="s">
        <v>12</v>
      </c>
      <c r="O411" t="s">
        <v>4</v>
      </c>
      <c r="P411" t="s">
        <v>12</v>
      </c>
      <c r="Q411" t="s">
        <v>4</v>
      </c>
      <c r="R411" t="s">
        <v>4</v>
      </c>
      <c r="S411" t="s">
        <v>4</v>
      </c>
      <c r="T411" t="s">
        <v>4</v>
      </c>
      <c r="U411" t="s">
        <v>4</v>
      </c>
      <c r="V411" t="s">
        <v>4</v>
      </c>
      <c r="W411" t="s">
        <v>4</v>
      </c>
      <c r="X411" t="s">
        <v>4</v>
      </c>
      <c r="Y411" t="s">
        <v>12</v>
      </c>
      <c r="Z411" t="s">
        <v>4</v>
      </c>
      <c r="AA411" t="s">
        <v>12</v>
      </c>
      <c r="AB411" t="s">
        <v>1038</v>
      </c>
      <c r="AC411" t="s">
        <v>59</v>
      </c>
      <c r="AD411" t="s">
        <v>12157</v>
      </c>
      <c r="AE411" t="s">
        <v>17</v>
      </c>
      <c r="AF411" t="s">
        <v>4</v>
      </c>
      <c r="AG411" t="s">
        <v>4</v>
      </c>
      <c r="AH411" t="s">
        <v>12286</v>
      </c>
      <c r="AI411" t="s">
        <v>42</v>
      </c>
      <c r="AJ411" t="s">
        <v>4</v>
      </c>
      <c r="AK411">
        <v>9371536436</v>
      </c>
      <c r="AL411" t="s">
        <v>12159</v>
      </c>
      <c r="AM411" t="s">
        <v>12287</v>
      </c>
      <c r="AN411" t="s">
        <v>4</v>
      </c>
      <c r="AO411" t="s">
        <v>11516</v>
      </c>
      <c r="AP411" t="s">
        <v>4</v>
      </c>
      <c r="AQ411" t="s">
        <v>27</v>
      </c>
      <c r="AR411" t="s">
        <v>12</v>
      </c>
      <c r="AS411" t="s">
        <v>12</v>
      </c>
      <c r="AT411" t="s">
        <v>4</v>
      </c>
      <c r="AU411" t="s">
        <v>4</v>
      </c>
      <c r="AV411" t="s">
        <v>4</v>
      </c>
      <c r="AW411" t="s">
        <v>11</v>
      </c>
      <c r="AX411">
        <v>6400</v>
      </c>
      <c r="AY411">
        <v>6500</v>
      </c>
      <c r="AZ411" t="s">
        <v>12</v>
      </c>
      <c r="BA411" t="s">
        <v>12</v>
      </c>
      <c r="BB411" t="s">
        <v>4</v>
      </c>
      <c r="BC411" t="s">
        <v>1171</v>
      </c>
      <c r="BD411" t="s">
        <v>12284</v>
      </c>
      <c r="BE411" t="s">
        <v>4</v>
      </c>
      <c r="BF411" t="s">
        <v>12</v>
      </c>
      <c r="BG411" t="s">
        <v>4</v>
      </c>
      <c r="BH411" t="s">
        <v>12</v>
      </c>
      <c r="BI411" t="s">
        <v>12</v>
      </c>
      <c r="BJ411" t="s">
        <v>42</v>
      </c>
      <c r="BK411" t="s">
        <v>4</v>
      </c>
      <c r="BL411">
        <v>0</v>
      </c>
      <c r="BM411" t="s">
        <v>12</v>
      </c>
      <c r="BN411">
        <v>12900</v>
      </c>
      <c r="BO411" t="s">
        <v>12</v>
      </c>
      <c r="BP411" t="s">
        <v>12</v>
      </c>
      <c r="BQ411" t="s">
        <v>12</v>
      </c>
      <c r="BR411" t="s">
        <v>4</v>
      </c>
      <c r="BS411" t="s">
        <v>4</v>
      </c>
      <c r="BT411" t="s">
        <v>4</v>
      </c>
      <c r="BU411" t="s">
        <v>12</v>
      </c>
      <c r="BV411" t="s">
        <v>4</v>
      </c>
      <c r="BW411" t="s">
        <v>3</v>
      </c>
      <c r="BX411" t="s">
        <v>4</v>
      </c>
      <c r="BY411" t="s">
        <v>12</v>
      </c>
      <c r="BZ411" t="s">
        <v>12</v>
      </c>
      <c r="CA411" t="s">
        <v>12</v>
      </c>
      <c r="CB411" t="s">
        <v>12</v>
      </c>
      <c r="CC411" t="s">
        <v>12</v>
      </c>
      <c r="CD411" t="str" cm="1">
        <f t="array" aca="1" ref="CD411" ca="1">eConcatenar(A411:CB411,"|")</f>
        <v>VuWFSqDnjeYOEgW9|CAR2020-0669|3|ECONOLINE|TABASCO|CARDENAS|CARDENAS|2020-2-28|12900|X|X|400|2|x|X|x|X|X|X|X|X|X|X|X|x|X|x|FLORES |GARCIA|GERARDO|SOLTERO|X|X|CALLE CUAUHTEMOC|CENTRO|X|9371536436|RUBEN FLORES GARCIA|BENEFICIARIO 2: MARIA ELENA GARCIA OLAN|X|RUTA 7 L |X|MARTES|x|x|X|X|X|DOMICILIO|6400|6500|x|x|X|2021-9-7|2021-10-05|X|x|X|x|x|CENTRO|X|0|x|12900|x|x|x|X|X|X|x|X|CARDENAS|X|x|x|x|x</v>
      </c>
    </row>
    <row r="412" spans="1:82" x14ac:dyDescent="0.25">
      <c r="A412" t="s">
        <v>12288</v>
      </c>
      <c r="B412" t="s">
        <v>12289</v>
      </c>
      <c r="C412">
        <v>3</v>
      </c>
      <c r="D412" t="s">
        <v>69</v>
      </c>
      <c r="E412" t="s">
        <v>2</v>
      </c>
      <c r="F412" t="s">
        <v>3</v>
      </c>
      <c r="G412" t="s">
        <v>3</v>
      </c>
      <c r="H412" t="s">
        <v>1191</v>
      </c>
      <c r="I412">
        <v>14800</v>
      </c>
      <c r="J412" t="s">
        <v>4</v>
      </c>
      <c r="K412" t="s">
        <v>4</v>
      </c>
      <c r="L412">
        <v>100</v>
      </c>
      <c r="M412">
        <v>0</v>
      </c>
      <c r="N412" t="s">
        <v>12</v>
      </c>
      <c r="O412" t="s">
        <v>4</v>
      </c>
      <c r="P412" t="s">
        <v>12</v>
      </c>
      <c r="Q412" t="s">
        <v>4</v>
      </c>
      <c r="R412" t="s">
        <v>4</v>
      </c>
      <c r="S412" t="s">
        <v>4</v>
      </c>
      <c r="T412" t="s">
        <v>4</v>
      </c>
      <c r="U412" t="s">
        <v>4</v>
      </c>
      <c r="V412" t="s">
        <v>4</v>
      </c>
      <c r="W412" t="s">
        <v>4</v>
      </c>
      <c r="X412" t="s">
        <v>4</v>
      </c>
      <c r="Y412" t="s">
        <v>12</v>
      </c>
      <c r="Z412" t="s">
        <v>4</v>
      </c>
      <c r="AA412" t="s">
        <v>12</v>
      </c>
      <c r="AB412" t="s">
        <v>6</v>
      </c>
      <c r="AC412" t="s">
        <v>312</v>
      </c>
      <c r="AD412" t="s">
        <v>12290</v>
      </c>
      <c r="AE412" t="s">
        <v>63</v>
      </c>
      <c r="AF412" t="s">
        <v>4</v>
      </c>
      <c r="AG412" t="s">
        <v>4</v>
      </c>
      <c r="AH412" t="s">
        <v>12291</v>
      </c>
      <c r="AI412" t="s">
        <v>12292</v>
      </c>
      <c r="AJ412" t="s">
        <v>4</v>
      </c>
      <c r="AK412">
        <v>9371047913</v>
      </c>
      <c r="AL412" t="s">
        <v>12293</v>
      </c>
      <c r="AM412" t="s">
        <v>12294</v>
      </c>
      <c r="AN412" t="s">
        <v>12</v>
      </c>
      <c r="AO412" t="s">
        <v>11516</v>
      </c>
      <c r="AP412" t="s">
        <v>4</v>
      </c>
      <c r="AQ412" t="s">
        <v>27</v>
      </c>
      <c r="AR412" t="s">
        <v>12</v>
      </c>
      <c r="AS412" t="s">
        <v>12</v>
      </c>
      <c r="AT412" t="s">
        <v>4</v>
      </c>
      <c r="AU412" t="s">
        <v>4</v>
      </c>
      <c r="AV412" t="s">
        <v>4</v>
      </c>
      <c r="AW412" t="s">
        <v>11</v>
      </c>
      <c r="AX412">
        <v>900</v>
      </c>
      <c r="AY412">
        <v>13900</v>
      </c>
      <c r="AZ412" t="s">
        <v>12</v>
      </c>
      <c r="BA412" t="s">
        <v>12</v>
      </c>
      <c r="BB412" t="s">
        <v>4</v>
      </c>
      <c r="BC412" t="s">
        <v>1171</v>
      </c>
      <c r="BD412" t="s">
        <v>1226</v>
      </c>
      <c r="BE412" t="s">
        <v>4</v>
      </c>
      <c r="BF412" t="s">
        <v>12</v>
      </c>
      <c r="BG412" t="s">
        <v>4</v>
      </c>
      <c r="BH412" t="s">
        <v>12</v>
      </c>
      <c r="BI412" t="s">
        <v>12</v>
      </c>
      <c r="BJ412" t="s">
        <v>12295</v>
      </c>
      <c r="BK412" t="s">
        <v>4</v>
      </c>
      <c r="BL412">
        <v>0</v>
      </c>
      <c r="BM412" t="s">
        <v>12</v>
      </c>
      <c r="BN412">
        <v>14800</v>
      </c>
      <c r="BO412" t="s">
        <v>12</v>
      </c>
      <c r="BP412" t="s">
        <v>12</v>
      </c>
      <c r="BQ412" t="s">
        <v>12</v>
      </c>
      <c r="BR412" t="s">
        <v>4</v>
      </c>
      <c r="BS412" t="s">
        <v>4</v>
      </c>
      <c r="BT412" t="s">
        <v>4</v>
      </c>
      <c r="BU412" t="s">
        <v>12</v>
      </c>
      <c r="BV412" t="s">
        <v>4</v>
      </c>
      <c r="BW412" t="s">
        <v>3</v>
      </c>
      <c r="BX412" t="s">
        <v>4</v>
      </c>
      <c r="BY412" t="s">
        <v>12</v>
      </c>
      <c r="BZ412" t="s">
        <v>12</v>
      </c>
      <c r="CA412" t="s">
        <v>12</v>
      </c>
      <c r="CB412" t="s">
        <v>12</v>
      </c>
      <c r="CC412" t="s">
        <v>12</v>
      </c>
      <c r="CD412" t="str" cm="1">
        <f t="array" aca="1" ref="CD412" ca="1">eConcatenar(A412:CB412,"|")</f>
        <v>I1UZ8CN05dcKDvkq|CAR2021-2802|3|MEMORIAL|TABASCO|CARDENAS|CARDENAS|2021-7-21|14800|X|X|100|0|x|X|x|X|X|X|X|X|X|X|X|x|X|x|DE LA CRUZ|MORALES|JAIME|CASADO|X|X|CALLE 6 LOTE 39|FRACCIONAMIENTO CAÑALES TERCERA ETAPA |X|9371047913|ANTONIA VENTURA MARTINEZ|BENEFICIARIO 2: BEATRIZ ADRIANA DE LA CRUZ VENTURA|x|RUTA 7 L |X|MARTES|x|x|X|X|X|DOMICILIO|900|13900|x|x|X|2021-9-7|2021-9-14|X|x|X|x|x|JACINTO LOPEZ ESQUINA CON PERIFERICO|X|0|x|14800|x|x|x|X|X|X|x|X|CARDENAS|X|x|x|x|x</v>
      </c>
    </row>
    <row r="413" spans="1:82" x14ac:dyDescent="0.25">
      <c r="A413" t="s">
        <v>12296</v>
      </c>
      <c r="B413" t="s">
        <v>12297</v>
      </c>
      <c r="C413">
        <v>3</v>
      </c>
      <c r="D413" t="s">
        <v>69</v>
      </c>
      <c r="E413" t="s">
        <v>2</v>
      </c>
      <c r="F413" t="s">
        <v>3</v>
      </c>
      <c r="G413" t="s">
        <v>3</v>
      </c>
      <c r="H413" t="s">
        <v>1191</v>
      </c>
      <c r="I413">
        <v>14800</v>
      </c>
      <c r="J413" t="s">
        <v>4</v>
      </c>
      <c r="K413" t="s">
        <v>4</v>
      </c>
      <c r="L413">
        <v>100</v>
      </c>
      <c r="M413">
        <v>0</v>
      </c>
      <c r="N413" t="s">
        <v>12</v>
      </c>
      <c r="O413" t="s">
        <v>4</v>
      </c>
      <c r="P413" t="s">
        <v>12</v>
      </c>
      <c r="Q413" t="s">
        <v>4</v>
      </c>
      <c r="R413" t="s">
        <v>4</v>
      </c>
      <c r="S413" t="s">
        <v>4</v>
      </c>
      <c r="T413" t="s">
        <v>4</v>
      </c>
      <c r="U413" t="s">
        <v>4</v>
      </c>
      <c r="V413" t="s">
        <v>4</v>
      </c>
      <c r="W413" t="s">
        <v>4</v>
      </c>
      <c r="X413" t="s">
        <v>4</v>
      </c>
      <c r="Y413" t="s">
        <v>12</v>
      </c>
      <c r="Z413" t="s">
        <v>4</v>
      </c>
      <c r="AA413" t="s">
        <v>12</v>
      </c>
      <c r="AB413" t="s">
        <v>80</v>
      </c>
      <c r="AC413" t="s">
        <v>312</v>
      </c>
      <c r="AD413" t="s">
        <v>12298</v>
      </c>
      <c r="AE413" t="s">
        <v>24</v>
      </c>
      <c r="AF413" t="s">
        <v>4</v>
      </c>
      <c r="AG413" t="s">
        <v>4</v>
      </c>
      <c r="AH413" t="s">
        <v>12299</v>
      </c>
      <c r="AI413" t="s">
        <v>232</v>
      </c>
      <c r="AJ413" t="s">
        <v>4</v>
      </c>
      <c r="AK413">
        <v>9371698525</v>
      </c>
      <c r="AL413" t="s">
        <v>12300</v>
      </c>
      <c r="AM413" t="s">
        <v>12301</v>
      </c>
      <c r="AN413" t="s">
        <v>12</v>
      </c>
      <c r="AO413" t="s">
        <v>11516</v>
      </c>
      <c r="AP413" t="s">
        <v>4</v>
      </c>
      <c r="AQ413" t="s">
        <v>27</v>
      </c>
      <c r="AR413" t="s">
        <v>12</v>
      </c>
      <c r="AS413" t="s">
        <v>12</v>
      </c>
      <c r="AT413" t="s">
        <v>4</v>
      </c>
      <c r="AU413" t="s">
        <v>4</v>
      </c>
      <c r="AV413" t="s">
        <v>4</v>
      </c>
      <c r="AW413" t="s">
        <v>11</v>
      </c>
      <c r="AX413">
        <v>900</v>
      </c>
      <c r="AY413">
        <v>13900</v>
      </c>
      <c r="AZ413" t="s">
        <v>12</v>
      </c>
      <c r="BA413" t="s">
        <v>12</v>
      </c>
      <c r="BB413" t="s">
        <v>4</v>
      </c>
      <c r="BC413" t="s">
        <v>1171</v>
      </c>
      <c r="BD413" t="s">
        <v>1226</v>
      </c>
      <c r="BE413" t="s">
        <v>4</v>
      </c>
      <c r="BF413" t="s">
        <v>12</v>
      </c>
      <c r="BG413" t="s">
        <v>4</v>
      </c>
      <c r="BH413" t="s">
        <v>12</v>
      </c>
      <c r="BI413" t="s">
        <v>12</v>
      </c>
      <c r="BJ413" t="s">
        <v>12295</v>
      </c>
      <c r="BK413" t="s">
        <v>4</v>
      </c>
      <c r="BL413">
        <v>0</v>
      </c>
      <c r="BM413" t="s">
        <v>12</v>
      </c>
      <c r="BN413">
        <v>14800</v>
      </c>
      <c r="BO413" t="s">
        <v>12</v>
      </c>
      <c r="BP413" t="s">
        <v>12</v>
      </c>
      <c r="BQ413" t="s">
        <v>12</v>
      </c>
      <c r="BR413" t="s">
        <v>4</v>
      </c>
      <c r="BS413" t="s">
        <v>4</v>
      </c>
      <c r="BT413" t="s">
        <v>4</v>
      </c>
      <c r="BU413" t="s">
        <v>12</v>
      </c>
      <c r="BV413" t="s">
        <v>4</v>
      </c>
      <c r="BW413" t="s">
        <v>3</v>
      </c>
      <c r="BX413" t="s">
        <v>4</v>
      </c>
      <c r="BY413" t="s">
        <v>12</v>
      </c>
      <c r="BZ413" t="s">
        <v>12</v>
      </c>
      <c r="CA413" t="s">
        <v>12</v>
      </c>
      <c r="CB413" t="s">
        <v>12</v>
      </c>
      <c r="CC413" t="s">
        <v>12</v>
      </c>
      <c r="CD413" t="str" cm="1">
        <f t="array" aca="1" ref="CD413" ca="1">eConcatenar(A413:CB413,"|")</f>
        <v>Kcz5FIqATH7N0EmZ|CAR2021-2801|3|MEMORIAL|TABASCO|CARDENAS|CARDENAS|2021-7-21|14800|X|X|100|0|x|X|x|X|X|X|X|X|X|X|X|x|X|x|GARCIA |MORALES|CARLOS MARIO|UNION LIBRE|X|X|AVENIDA EL CENZONTLE EDIFICIO G2 DEPARTAMENTO 201|INFONAVIT DEPORTIVA|X|9371698525|CARLOS MARIO GARCIA DE LA CRUZ|BENEFICIARIO 2: LEONARDO GARCIA DE LA CRUZ|x|RUTA 7 L |X|MARTES|x|x|X|X|X|DOMICILIO|900|13900|x|x|X|2021-9-7|2021-9-14|X|x|X|x|x|JACINTO LOPEZ ESQUINA CON PERIFERICO|X|0|x|14800|x|x|x|X|X|X|x|X|CARDENAS|X|x|x|x|x</v>
      </c>
    </row>
    <row r="414" spans="1:82" x14ac:dyDescent="0.25">
      <c r="A414" t="s">
        <v>12302</v>
      </c>
      <c r="B414" t="s">
        <v>12303</v>
      </c>
      <c r="C414">
        <v>3</v>
      </c>
      <c r="D414" t="s">
        <v>1</v>
      </c>
      <c r="E414" t="s">
        <v>2</v>
      </c>
      <c r="F414" t="s">
        <v>145</v>
      </c>
      <c r="G414" t="s">
        <v>145</v>
      </c>
      <c r="H414" t="s">
        <v>15942</v>
      </c>
      <c r="I414">
        <v>12900</v>
      </c>
      <c r="J414" t="s">
        <v>4</v>
      </c>
      <c r="K414" t="s">
        <v>4</v>
      </c>
      <c r="L414">
        <v>100</v>
      </c>
      <c r="M414">
        <v>0</v>
      </c>
      <c r="N414" t="s">
        <v>12</v>
      </c>
      <c r="O414" t="s">
        <v>4</v>
      </c>
      <c r="P414" t="s">
        <v>12</v>
      </c>
      <c r="Q414" t="s">
        <v>4</v>
      </c>
      <c r="R414" t="s">
        <v>4</v>
      </c>
      <c r="S414" t="s">
        <v>4</v>
      </c>
      <c r="T414" t="s">
        <v>4</v>
      </c>
      <c r="U414" t="s">
        <v>4</v>
      </c>
      <c r="V414" t="s">
        <v>4</v>
      </c>
      <c r="W414" t="s">
        <v>4</v>
      </c>
      <c r="X414" t="s">
        <v>4</v>
      </c>
      <c r="Y414" t="s">
        <v>12</v>
      </c>
      <c r="Z414" t="s">
        <v>4</v>
      </c>
      <c r="AA414" t="s">
        <v>12</v>
      </c>
      <c r="AB414" t="s">
        <v>473</v>
      </c>
      <c r="AC414" t="s">
        <v>11175</v>
      </c>
      <c r="AD414" t="s">
        <v>12304</v>
      </c>
      <c r="AE414" t="s">
        <v>51</v>
      </c>
      <c r="AF414" t="s">
        <v>4</v>
      </c>
      <c r="AG414" t="s">
        <v>4</v>
      </c>
      <c r="AH414" t="s">
        <v>12305</v>
      </c>
      <c r="AI414" t="s">
        <v>1475</v>
      </c>
      <c r="AJ414" t="s">
        <v>4</v>
      </c>
      <c r="AK414">
        <v>9171089816</v>
      </c>
      <c r="AL414" t="s">
        <v>12306</v>
      </c>
      <c r="AM414" t="s">
        <v>12307</v>
      </c>
      <c r="AN414" t="s">
        <v>12</v>
      </c>
      <c r="AO414" t="s">
        <v>11516</v>
      </c>
      <c r="AP414" t="s">
        <v>4</v>
      </c>
      <c r="AQ414" t="s">
        <v>27</v>
      </c>
      <c r="AR414" t="s">
        <v>12</v>
      </c>
      <c r="AS414" t="s">
        <v>12</v>
      </c>
      <c r="AT414" t="s">
        <v>4</v>
      </c>
      <c r="AU414" t="s">
        <v>4</v>
      </c>
      <c r="AV414" t="s">
        <v>4</v>
      </c>
      <c r="AW414" t="s">
        <v>11</v>
      </c>
      <c r="AX414">
        <v>3350</v>
      </c>
      <c r="AY414">
        <v>9550</v>
      </c>
      <c r="AZ414" t="s">
        <v>12</v>
      </c>
      <c r="BA414" t="s">
        <v>12</v>
      </c>
      <c r="BB414" t="s">
        <v>4</v>
      </c>
      <c r="BC414" t="s">
        <v>1171</v>
      </c>
      <c r="BD414" t="s">
        <v>1226</v>
      </c>
      <c r="BE414" t="s">
        <v>4</v>
      </c>
      <c r="BF414" t="s">
        <v>12</v>
      </c>
      <c r="BG414" t="s">
        <v>4</v>
      </c>
      <c r="BH414" t="s">
        <v>12</v>
      </c>
      <c r="BI414" t="s">
        <v>12</v>
      </c>
      <c r="BJ414" t="s">
        <v>1475</v>
      </c>
      <c r="BK414" t="s">
        <v>4</v>
      </c>
      <c r="BL414">
        <v>1</v>
      </c>
      <c r="BM414" t="s">
        <v>12</v>
      </c>
      <c r="BN414">
        <v>12900</v>
      </c>
      <c r="BO414" t="s">
        <v>12</v>
      </c>
      <c r="BP414" t="s">
        <v>12</v>
      </c>
      <c r="BQ414" t="s">
        <v>12</v>
      </c>
      <c r="BR414" t="s">
        <v>4</v>
      </c>
      <c r="BS414" t="s">
        <v>4</v>
      </c>
      <c r="BT414" t="s">
        <v>4</v>
      </c>
      <c r="BU414" t="s">
        <v>12</v>
      </c>
      <c r="BV414" t="s">
        <v>4</v>
      </c>
      <c r="BW414" t="s">
        <v>3</v>
      </c>
      <c r="BX414" t="s">
        <v>4</v>
      </c>
      <c r="BY414" t="s">
        <v>12</v>
      </c>
      <c r="BZ414" t="s">
        <v>12</v>
      </c>
      <c r="CA414" t="s">
        <v>12</v>
      </c>
      <c r="CB414" t="s">
        <v>12</v>
      </c>
      <c r="CC414" t="s">
        <v>12</v>
      </c>
      <c r="CD414" t="str" cm="1">
        <f t="array" aca="1" ref="CD414" ca="1">eConcatenar(A414:CB414,"|")</f>
        <v>gx3DoA3oE0RCbHqR|CAR2020-4202|3|IMPERIAL DE LUJO|TABASCO|HUIMANGUILLO|HUIMANGUILLO|2020-10-20|12900|X|X|100|0|x|X|x|X|X|X|X|X|X|X|X|x|X|x|PEREZ |GARDUZA|GRISELDA|SOLTERA|X|X|CALLE PRINCIPAL|SAN FERNANDO|X|9171089816|OLGA LIDIA GARDUZA DE LA CRUZ|BENEFICIARIO 2: ALFREDO GARDUZA DE LA CRUZ|x|RUTA 7 L |X|MARTES|x|x|X|X|X|DOMICILIO|3350|9550|x|x|X|2021-9-7|2021-9-14|X|x|X|x|x|SAN FERNANDO|X|1|x|12900|x|x|x|X|X|X|x|X|CARDENAS|X|x|x|x|x</v>
      </c>
    </row>
    <row r="415" spans="1:82" x14ac:dyDescent="0.25">
      <c r="A415" t="s">
        <v>12308</v>
      </c>
      <c r="B415" t="s">
        <v>12309</v>
      </c>
      <c r="C415">
        <v>3</v>
      </c>
      <c r="D415" t="s">
        <v>213</v>
      </c>
      <c r="E415" t="s">
        <v>2</v>
      </c>
      <c r="F415" t="s">
        <v>3</v>
      </c>
      <c r="G415" t="s">
        <v>3</v>
      </c>
      <c r="H415" t="s">
        <v>5276</v>
      </c>
      <c r="I415">
        <v>12900</v>
      </c>
      <c r="J415" t="s">
        <v>4</v>
      </c>
      <c r="K415" t="s">
        <v>4</v>
      </c>
      <c r="L415">
        <v>200</v>
      </c>
      <c r="M415">
        <v>1</v>
      </c>
      <c r="N415" t="s">
        <v>12</v>
      </c>
      <c r="O415" t="s">
        <v>4</v>
      </c>
      <c r="P415" t="s">
        <v>12</v>
      </c>
      <c r="Q415" t="s">
        <v>4</v>
      </c>
      <c r="R415" t="s">
        <v>4</v>
      </c>
      <c r="S415" t="s">
        <v>4</v>
      </c>
      <c r="T415" t="s">
        <v>4</v>
      </c>
      <c r="U415" t="s">
        <v>4</v>
      </c>
      <c r="V415" t="s">
        <v>4</v>
      </c>
      <c r="W415" t="s">
        <v>4</v>
      </c>
      <c r="X415" t="s">
        <v>4</v>
      </c>
      <c r="Y415" t="s">
        <v>12</v>
      </c>
      <c r="Z415" t="s">
        <v>4</v>
      </c>
      <c r="AA415" t="s">
        <v>12</v>
      </c>
      <c r="AB415" t="s">
        <v>23</v>
      </c>
      <c r="AC415" t="s">
        <v>12310</v>
      </c>
      <c r="AD415" t="s">
        <v>12311</v>
      </c>
      <c r="AE415" t="s">
        <v>24</v>
      </c>
      <c r="AF415" t="s">
        <v>4</v>
      </c>
      <c r="AG415" t="s">
        <v>4</v>
      </c>
      <c r="AH415" t="s">
        <v>12312</v>
      </c>
      <c r="AI415" t="s">
        <v>11517</v>
      </c>
      <c r="AJ415" t="s">
        <v>4</v>
      </c>
      <c r="AK415">
        <v>9371046263</v>
      </c>
      <c r="AL415" t="s">
        <v>12313</v>
      </c>
      <c r="AM415" t="s">
        <v>12314</v>
      </c>
      <c r="AN415" t="s">
        <v>12</v>
      </c>
      <c r="AO415" t="s">
        <v>11516</v>
      </c>
      <c r="AP415" t="s">
        <v>4</v>
      </c>
      <c r="AQ415" t="s">
        <v>27</v>
      </c>
      <c r="AR415" t="s">
        <v>12</v>
      </c>
      <c r="AS415" t="s">
        <v>12</v>
      </c>
      <c r="AT415" t="s">
        <v>4</v>
      </c>
      <c r="AU415" t="s">
        <v>4</v>
      </c>
      <c r="AV415" t="s">
        <v>4</v>
      </c>
      <c r="AW415" t="s">
        <v>11</v>
      </c>
      <c r="AX415">
        <v>6800</v>
      </c>
      <c r="AY415">
        <v>6100</v>
      </c>
      <c r="AZ415" t="s">
        <v>12</v>
      </c>
      <c r="BA415" t="s">
        <v>12</v>
      </c>
      <c r="BB415" t="s">
        <v>4</v>
      </c>
      <c r="BC415" t="s">
        <v>1171</v>
      </c>
      <c r="BD415" t="s">
        <v>1233</v>
      </c>
      <c r="BE415" t="s">
        <v>4</v>
      </c>
      <c r="BF415" t="s">
        <v>12</v>
      </c>
      <c r="BG415" t="s">
        <v>4</v>
      </c>
      <c r="BH415" t="s">
        <v>12</v>
      </c>
      <c r="BI415" t="s">
        <v>12</v>
      </c>
      <c r="BJ415" t="s">
        <v>11517</v>
      </c>
      <c r="BK415" t="s">
        <v>4</v>
      </c>
      <c r="BL415">
        <v>0</v>
      </c>
      <c r="BM415" t="s">
        <v>12</v>
      </c>
      <c r="BN415">
        <v>12900</v>
      </c>
      <c r="BO415" t="s">
        <v>12</v>
      </c>
      <c r="BP415" t="s">
        <v>12</v>
      </c>
      <c r="BQ415" t="s">
        <v>12</v>
      </c>
      <c r="BR415" t="s">
        <v>4</v>
      </c>
      <c r="BS415" t="s">
        <v>4</v>
      </c>
      <c r="BT415" t="s">
        <v>4</v>
      </c>
      <c r="BU415" t="s">
        <v>12</v>
      </c>
      <c r="BV415" t="s">
        <v>4</v>
      </c>
      <c r="BW415" t="s">
        <v>3</v>
      </c>
      <c r="BX415" t="s">
        <v>4</v>
      </c>
      <c r="BY415" t="s">
        <v>12</v>
      </c>
      <c r="BZ415" t="s">
        <v>12</v>
      </c>
      <c r="CA415" t="s">
        <v>12</v>
      </c>
      <c r="CB415" t="s">
        <v>12</v>
      </c>
      <c r="CC415" t="s">
        <v>12</v>
      </c>
      <c r="CD415" t="str" cm="1">
        <f t="array" aca="1" ref="CD415" ca="1">eConcatenar(A415:CB415,"|")</f>
        <v>joCy5OLXwxMaTGMf|CAR2019-1784|3|ECONOLINE|TABASCO|CARDENAS|CARDENAS|2019-7-10|12900|X|X|200|1|x|X|x|X|X|X|X|X|X|X|X|x|X|x|RAMOS|PABLO|JOSE ALBERTO|UNION LIBRE|X|X|CALLE UNO CASA NUMERO 31|C-23 VENUSTIANO CARRANZA|X|9371046263|JULIA GONZALEZ JIMENEZ|BENEFICIARIO 2: WILBERTO RAMOS PABLO|x|RUTA 7 L |X|MARTES|x|x|X|X|X|DOMICILIO|6800|6100|x|x|X|2021-9-7|2021-9-21|X|x|X|x|x|C-23 VENUSTIANO CARRANZA|X|0|x|12900|x|x|x|X|X|X|x|X|CARDENAS|X|x|x|x|x</v>
      </c>
    </row>
    <row r="416" spans="1:82" x14ac:dyDescent="0.25">
      <c r="A416" t="s">
        <v>12315</v>
      </c>
      <c r="B416" t="s">
        <v>12316</v>
      </c>
      <c r="C416">
        <v>3</v>
      </c>
      <c r="D416" t="s">
        <v>1</v>
      </c>
      <c r="E416" t="s">
        <v>2</v>
      </c>
      <c r="F416" t="s">
        <v>3</v>
      </c>
      <c r="G416" t="s">
        <v>3</v>
      </c>
      <c r="H416" t="s">
        <v>15897</v>
      </c>
      <c r="I416">
        <v>12900</v>
      </c>
      <c r="J416" t="s">
        <v>4</v>
      </c>
      <c r="K416" t="s">
        <v>4</v>
      </c>
      <c r="L416">
        <v>100</v>
      </c>
      <c r="M416">
        <v>0</v>
      </c>
      <c r="N416" t="s">
        <v>12</v>
      </c>
      <c r="O416" t="s">
        <v>4</v>
      </c>
      <c r="P416" t="s">
        <v>12</v>
      </c>
      <c r="Q416" t="s">
        <v>4</v>
      </c>
      <c r="R416" t="s">
        <v>4</v>
      </c>
      <c r="S416" t="s">
        <v>4</v>
      </c>
      <c r="T416" t="s">
        <v>4</v>
      </c>
      <c r="U416" t="s">
        <v>4</v>
      </c>
      <c r="V416" t="s">
        <v>4</v>
      </c>
      <c r="W416" t="s">
        <v>4</v>
      </c>
      <c r="X416" t="s">
        <v>4</v>
      </c>
      <c r="Y416" t="s">
        <v>12</v>
      </c>
      <c r="Z416" t="s">
        <v>4</v>
      </c>
      <c r="AA416" t="s">
        <v>12</v>
      </c>
      <c r="AB416" t="s">
        <v>342</v>
      </c>
      <c r="AC416" t="s">
        <v>592</v>
      </c>
      <c r="AD416" t="s">
        <v>12317</v>
      </c>
      <c r="AE416" t="s">
        <v>63</v>
      </c>
      <c r="AF416" t="s">
        <v>4</v>
      </c>
      <c r="AG416" t="s">
        <v>4</v>
      </c>
      <c r="AH416" t="s">
        <v>100</v>
      </c>
      <c r="AI416" t="s">
        <v>12318</v>
      </c>
      <c r="AJ416" t="s">
        <v>4</v>
      </c>
      <c r="AK416">
        <v>9371408524</v>
      </c>
      <c r="AL416" t="s">
        <v>12319</v>
      </c>
      <c r="AM416" t="s">
        <v>12320</v>
      </c>
      <c r="AN416" t="s">
        <v>12</v>
      </c>
      <c r="AO416" t="s">
        <v>11516</v>
      </c>
      <c r="AP416" t="s">
        <v>4</v>
      </c>
      <c r="AQ416" t="s">
        <v>27</v>
      </c>
      <c r="AR416" t="s">
        <v>12</v>
      </c>
      <c r="AS416" t="s">
        <v>12</v>
      </c>
      <c r="AT416" t="s">
        <v>4</v>
      </c>
      <c r="AU416" t="s">
        <v>4</v>
      </c>
      <c r="AV416" t="s">
        <v>4</v>
      </c>
      <c r="AW416" t="s">
        <v>11</v>
      </c>
      <c r="AX416">
        <v>4700</v>
      </c>
      <c r="AY416">
        <v>8200</v>
      </c>
      <c r="AZ416" t="s">
        <v>12</v>
      </c>
      <c r="BA416" t="s">
        <v>12</v>
      </c>
      <c r="BB416" t="s">
        <v>4</v>
      </c>
      <c r="BC416" t="s">
        <v>1171</v>
      </c>
      <c r="BD416" t="s">
        <v>1226</v>
      </c>
      <c r="BE416" t="s">
        <v>4</v>
      </c>
      <c r="BF416" t="s">
        <v>12</v>
      </c>
      <c r="BG416" t="s">
        <v>4</v>
      </c>
      <c r="BH416" t="s">
        <v>12</v>
      </c>
      <c r="BI416" t="s">
        <v>12</v>
      </c>
      <c r="BJ416" t="s">
        <v>12318</v>
      </c>
      <c r="BK416" t="s">
        <v>4</v>
      </c>
      <c r="BL416">
        <v>0</v>
      </c>
      <c r="BM416" t="s">
        <v>12</v>
      </c>
      <c r="BN416">
        <v>12900</v>
      </c>
      <c r="BO416" t="s">
        <v>12</v>
      </c>
      <c r="BP416" t="s">
        <v>12</v>
      </c>
      <c r="BQ416" t="s">
        <v>12</v>
      </c>
      <c r="BR416" t="s">
        <v>4</v>
      </c>
      <c r="BS416" t="s">
        <v>4</v>
      </c>
      <c r="BT416" t="s">
        <v>4</v>
      </c>
      <c r="BU416" t="s">
        <v>12</v>
      </c>
      <c r="BV416" t="s">
        <v>4</v>
      </c>
      <c r="BW416" t="s">
        <v>3</v>
      </c>
      <c r="BX416" t="s">
        <v>4</v>
      </c>
      <c r="BY416" t="s">
        <v>12</v>
      </c>
      <c r="BZ416" t="s">
        <v>12</v>
      </c>
      <c r="CA416" t="s">
        <v>12</v>
      </c>
      <c r="CB416" t="s">
        <v>12</v>
      </c>
      <c r="CC416" t="s">
        <v>12</v>
      </c>
      <c r="CD416" t="str" cm="1">
        <f t="array" aca="1" ref="CD416" ca="1">eConcatenar(A416:CB416,"|")</f>
        <v>jFrpoSWYSGYkanBi|CAR2020-4010|3|IMPERIAL DE LUJO|TABASCO|CARDENAS|CARDENAS|2020-10-14|12900|X|X|100|0|x|X|x|X|X|X|X|X|X|X|X|x|X|x|LOPEZ |ZAPATA|ROSALINO|CASADO|X|X|CARRETERA PRINCIPAL|AGRARIA EL PORVENIR|X|9371408524|HERMINIA MENDEZ DE LOS SANTOS|BENEFICIARIO 2: CHRISTIAN  ADRIAN LOPEZ MENDEZ|x|RUTA 7 L |X|MARTES|x|x|X|X|X|DOMICILIO|4700|8200|x|x|X|2021-9-7|2021-9-14|X|x|X|x|x|AGRARIA EL PORVENIR|X|0|x|12900|x|x|x|X|X|X|x|X|CARDENAS|X|x|x|x|x</v>
      </c>
    </row>
    <row r="417" spans="1:82" x14ac:dyDescent="0.25">
      <c r="A417" t="s">
        <v>12321</v>
      </c>
      <c r="B417" t="s">
        <v>12322</v>
      </c>
      <c r="C417">
        <v>3</v>
      </c>
      <c r="D417" t="s">
        <v>213</v>
      </c>
      <c r="E417" t="s">
        <v>2</v>
      </c>
      <c r="F417" t="s">
        <v>3</v>
      </c>
      <c r="G417" t="s">
        <v>3</v>
      </c>
      <c r="H417" t="s">
        <v>16015</v>
      </c>
      <c r="I417">
        <v>12900</v>
      </c>
      <c r="J417" t="s">
        <v>4</v>
      </c>
      <c r="K417" t="s">
        <v>4</v>
      </c>
      <c r="L417">
        <v>400</v>
      </c>
      <c r="M417">
        <v>2</v>
      </c>
      <c r="N417" t="s">
        <v>12</v>
      </c>
      <c r="O417" t="s">
        <v>4</v>
      </c>
      <c r="P417" t="s">
        <v>12</v>
      </c>
      <c r="Q417" t="s">
        <v>4</v>
      </c>
      <c r="R417" t="s">
        <v>4</v>
      </c>
      <c r="S417" t="s">
        <v>4</v>
      </c>
      <c r="T417" t="s">
        <v>4</v>
      </c>
      <c r="U417" t="s">
        <v>4</v>
      </c>
      <c r="V417" t="s">
        <v>4</v>
      </c>
      <c r="W417" t="s">
        <v>4</v>
      </c>
      <c r="X417" t="s">
        <v>4</v>
      </c>
      <c r="Y417" t="s">
        <v>12</v>
      </c>
      <c r="Z417" t="s">
        <v>4</v>
      </c>
      <c r="AA417" t="s">
        <v>12</v>
      </c>
      <c r="AB417" t="s">
        <v>102</v>
      </c>
      <c r="AC417" t="s">
        <v>96</v>
      </c>
      <c r="AD417" t="s">
        <v>12323</v>
      </c>
      <c r="AE417" t="s">
        <v>30</v>
      </c>
      <c r="AF417" t="s">
        <v>4</v>
      </c>
      <c r="AG417" t="s">
        <v>4</v>
      </c>
      <c r="AH417" t="s">
        <v>100</v>
      </c>
      <c r="AI417" t="s">
        <v>12324</v>
      </c>
      <c r="AJ417" t="s">
        <v>4</v>
      </c>
      <c r="AK417">
        <v>9371548322</v>
      </c>
      <c r="AL417" t="s">
        <v>12325</v>
      </c>
      <c r="AM417" t="s">
        <v>12326</v>
      </c>
      <c r="AN417" t="s">
        <v>12</v>
      </c>
      <c r="AO417" t="s">
        <v>11516</v>
      </c>
      <c r="AP417" t="s">
        <v>4</v>
      </c>
      <c r="AQ417" t="s">
        <v>27</v>
      </c>
      <c r="AR417" t="s">
        <v>12</v>
      </c>
      <c r="AS417" t="s">
        <v>12</v>
      </c>
      <c r="AT417" t="s">
        <v>4</v>
      </c>
      <c r="AU417" t="s">
        <v>4</v>
      </c>
      <c r="AV417" t="s">
        <v>4</v>
      </c>
      <c r="AW417" t="s">
        <v>11</v>
      </c>
      <c r="AX417">
        <v>11500</v>
      </c>
      <c r="AY417">
        <v>1400</v>
      </c>
      <c r="AZ417" t="s">
        <v>12</v>
      </c>
      <c r="BA417" t="s">
        <v>12</v>
      </c>
      <c r="BB417" t="s">
        <v>4</v>
      </c>
      <c r="BC417" t="s">
        <v>1171</v>
      </c>
      <c r="BD417" t="s">
        <v>12284</v>
      </c>
      <c r="BE417" t="s">
        <v>4</v>
      </c>
      <c r="BF417" t="s">
        <v>12</v>
      </c>
      <c r="BG417" t="s">
        <v>4</v>
      </c>
      <c r="BH417" t="s">
        <v>12</v>
      </c>
      <c r="BI417" t="s">
        <v>12</v>
      </c>
      <c r="BJ417" t="s">
        <v>12324</v>
      </c>
      <c r="BK417" t="s">
        <v>4</v>
      </c>
      <c r="BL417">
        <v>1</v>
      </c>
      <c r="BM417" t="s">
        <v>12</v>
      </c>
      <c r="BN417">
        <v>12900</v>
      </c>
      <c r="BO417" t="s">
        <v>12</v>
      </c>
      <c r="BP417" t="s">
        <v>12</v>
      </c>
      <c r="BQ417" t="s">
        <v>12</v>
      </c>
      <c r="BR417" t="s">
        <v>4</v>
      </c>
      <c r="BS417" t="s">
        <v>4</v>
      </c>
      <c r="BT417" t="s">
        <v>4</v>
      </c>
      <c r="BU417" t="s">
        <v>12</v>
      </c>
      <c r="BV417" t="s">
        <v>4</v>
      </c>
      <c r="BW417" t="s">
        <v>3</v>
      </c>
      <c r="BX417" t="s">
        <v>4</v>
      </c>
      <c r="BY417" t="s">
        <v>12</v>
      </c>
      <c r="BZ417" t="s">
        <v>12</v>
      </c>
      <c r="CA417" t="s">
        <v>12</v>
      </c>
      <c r="CB417" t="s">
        <v>12</v>
      </c>
      <c r="CC417" t="s">
        <v>12</v>
      </c>
      <c r="CD417" t="str" cm="1">
        <f t="array" aca="1" ref="CD417" ca="1">eConcatenar(A417:CB417,"|")</f>
        <v>h9gh4t3CjzYZykbt|CAR2018-1875|3|ECONOLINE|TABASCO|CARDENAS|CARDENAS|2018-9-28|12900|X|X|400|2|x|X|x|X|X|X|X|X|X|X|X|x|X|x|GOMEZ|MARTINEZ|CRISTINA|CASADA|X|X|CARRETERA PRINCIPAL|AGRARIA EL CAPRICHO|X|9371548322|ERIC SANCHEZ SANTIAGO|BENEFICIARIO 2: ERICA BRISEIDA SANCHEZ GOMEZ|x|RUTA 7 L |X|MARTES|x|x|X|X|X|DOMICILIO|11500|1400|x|x|X|2021-9-7|2021-10-05|X|x|X|x|x|AGRARIA EL CAPRICHO|X|1|x|12900|x|x|x|X|X|X|x|X|CARDENAS|X|x|x|x|x</v>
      </c>
    </row>
    <row r="418" spans="1:82" x14ac:dyDescent="0.25">
      <c r="A418" t="s">
        <v>12327</v>
      </c>
      <c r="B418" t="s">
        <v>12328</v>
      </c>
      <c r="C418">
        <v>3</v>
      </c>
      <c r="D418" t="s">
        <v>1</v>
      </c>
      <c r="E418" t="s">
        <v>2</v>
      </c>
      <c r="F418" t="s">
        <v>3</v>
      </c>
      <c r="G418" t="s">
        <v>3</v>
      </c>
      <c r="H418" t="s">
        <v>15900</v>
      </c>
      <c r="I418">
        <v>12900</v>
      </c>
      <c r="J418" t="s">
        <v>4</v>
      </c>
      <c r="K418" t="s">
        <v>4</v>
      </c>
      <c r="L418">
        <v>400</v>
      </c>
      <c r="M418">
        <v>2</v>
      </c>
      <c r="N418" t="s">
        <v>12</v>
      </c>
      <c r="O418" t="s">
        <v>4</v>
      </c>
      <c r="P418" t="s">
        <v>12</v>
      </c>
      <c r="Q418" t="s">
        <v>4</v>
      </c>
      <c r="R418" t="s">
        <v>4</v>
      </c>
      <c r="S418" t="s">
        <v>4</v>
      </c>
      <c r="T418" t="s">
        <v>4</v>
      </c>
      <c r="U418" t="s">
        <v>4</v>
      </c>
      <c r="V418" t="s">
        <v>4</v>
      </c>
      <c r="W418" t="s">
        <v>4</v>
      </c>
      <c r="X418" t="s">
        <v>4</v>
      </c>
      <c r="Y418" t="s">
        <v>12</v>
      </c>
      <c r="Z418" t="s">
        <v>4</v>
      </c>
      <c r="AA418" t="s">
        <v>12</v>
      </c>
      <c r="AB418" t="s">
        <v>5102</v>
      </c>
      <c r="AC418" t="s">
        <v>4920</v>
      </c>
      <c r="AD418" t="s">
        <v>12298</v>
      </c>
      <c r="AE418" t="s">
        <v>63</v>
      </c>
      <c r="AF418" t="s">
        <v>4</v>
      </c>
      <c r="AG418" t="s">
        <v>4</v>
      </c>
      <c r="AH418" t="s">
        <v>5030</v>
      </c>
      <c r="AI418" t="s">
        <v>5329</v>
      </c>
      <c r="AJ418" t="s">
        <v>4</v>
      </c>
      <c r="AK418">
        <v>9371696029</v>
      </c>
      <c r="AL418" t="s">
        <v>12329</v>
      </c>
      <c r="AM418" t="s">
        <v>12330</v>
      </c>
      <c r="AN418" t="s">
        <v>12</v>
      </c>
      <c r="AO418" t="s">
        <v>11516</v>
      </c>
      <c r="AP418" t="s">
        <v>4</v>
      </c>
      <c r="AQ418" t="s">
        <v>27</v>
      </c>
      <c r="AR418" t="s">
        <v>12</v>
      </c>
      <c r="AS418" t="s">
        <v>12</v>
      </c>
      <c r="AT418" t="s">
        <v>4</v>
      </c>
      <c r="AU418" t="s">
        <v>4</v>
      </c>
      <c r="AV418" t="s">
        <v>4</v>
      </c>
      <c r="AW418" t="s">
        <v>11</v>
      </c>
      <c r="AX418">
        <v>4800</v>
      </c>
      <c r="AY418">
        <v>8100</v>
      </c>
      <c r="AZ418" t="s">
        <v>12</v>
      </c>
      <c r="BA418" t="s">
        <v>12</v>
      </c>
      <c r="BB418" t="s">
        <v>4</v>
      </c>
      <c r="BC418" t="s">
        <v>1171</v>
      </c>
      <c r="BD418" t="s">
        <v>12284</v>
      </c>
      <c r="BE418" t="s">
        <v>4</v>
      </c>
      <c r="BF418" t="s">
        <v>12</v>
      </c>
      <c r="BG418" t="s">
        <v>4</v>
      </c>
      <c r="BH418" t="s">
        <v>12</v>
      </c>
      <c r="BI418" t="s">
        <v>12</v>
      </c>
      <c r="BJ418" t="s">
        <v>5329</v>
      </c>
      <c r="BK418" t="s">
        <v>4</v>
      </c>
      <c r="BL418">
        <v>0</v>
      </c>
      <c r="BM418" t="s">
        <v>12</v>
      </c>
      <c r="BN418">
        <v>12900</v>
      </c>
      <c r="BO418" t="s">
        <v>12</v>
      </c>
      <c r="BP418" t="s">
        <v>12</v>
      </c>
      <c r="BQ418" t="s">
        <v>12</v>
      </c>
      <c r="BR418" t="s">
        <v>4</v>
      </c>
      <c r="BS418" t="s">
        <v>4</v>
      </c>
      <c r="BT418" t="s">
        <v>4</v>
      </c>
      <c r="BU418" t="s">
        <v>12</v>
      </c>
      <c r="BV418" t="s">
        <v>4</v>
      </c>
      <c r="BW418" t="s">
        <v>3</v>
      </c>
      <c r="BX418" t="s">
        <v>4</v>
      </c>
      <c r="BY418" t="s">
        <v>12</v>
      </c>
      <c r="BZ418" t="s">
        <v>12</v>
      </c>
      <c r="CA418" t="s">
        <v>12</v>
      </c>
      <c r="CB418" t="s">
        <v>12</v>
      </c>
      <c r="CC418" t="s">
        <v>12</v>
      </c>
      <c r="CD418" t="str" cm="1">
        <f t="array" aca="1" ref="CD418" ca="1">eConcatenar(A418:CB418,"|")</f>
        <v>qAIBjdtCRBXLWjJk|CAR2020-3895|3|IMPERIAL DE LUJO|TABASCO|CARDENAS|CARDENAS|2020-10-09|12900|X|X|400|2|x|X|x|X|X|X|X|X|X|X|X|x|X|x|RAMIREZ |ALAMILLA|CARLOS MARIO|CASADO|X|X|CALLE GREGORIO MENDEZ|IGNACIO GUTIERREZ GOMEZ|X|9371696029|BEATRIZ CORDOVA CORDOVA|BENEFICIARIO 2: MARIA ASUNCION ALAMILLA CASTELLANO|x|RUTA 7 L |X|MARTES|x|x|X|X|X|DOMICILIO|4800|8100|x|x|X|2021-9-7|2021-10-05|X|x|X|x|x|IGNACIO GUTIERREZ GOMEZ|X|0|x|12900|x|x|x|X|X|X|x|X|CARDENAS|X|x|x|x|x</v>
      </c>
    </row>
    <row r="419" spans="1:82" x14ac:dyDescent="0.25">
      <c r="A419" t="s">
        <v>12331</v>
      </c>
      <c r="B419" t="s">
        <v>12332</v>
      </c>
      <c r="C419">
        <v>3</v>
      </c>
      <c r="D419" t="s">
        <v>213</v>
      </c>
      <c r="E419" t="s">
        <v>2</v>
      </c>
      <c r="F419" t="s">
        <v>3</v>
      </c>
      <c r="G419" t="s">
        <v>3</v>
      </c>
      <c r="H419" t="s">
        <v>15986</v>
      </c>
      <c r="I419">
        <v>12900</v>
      </c>
      <c r="J419" t="s">
        <v>4</v>
      </c>
      <c r="K419" t="s">
        <v>4</v>
      </c>
      <c r="L419">
        <v>100</v>
      </c>
      <c r="M419">
        <v>0</v>
      </c>
      <c r="N419" t="s">
        <v>12</v>
      </c>
      <c r="O419" t="s">
        <v>4</v>
      </c>
      <c r="P419" t="s">
        <v>12</v>
      </c>
      <c r="Q419" t="s">
        <v>4</v>
      </c>
      <c r="R419" t="s">
        <v>4</v>
      </c>
      <c r="S419" t="s">
        <v>4</v>
      </c>
      <c r="T419" t="s">
        <v>4</v>
      </c>
      <c r="U419" t="s">
        <v>4</v>
      </c>
      <c r="V419" t="s">
        <v>4</v>
      </c>
      <c r="W419" t="s">
        <v>4</v>
      </c>
      <c r="X419" t="s">
        <v>4</v>
      </c>
      <c r="Y419" t="s">
        <v>12</v>
      </c>
      <c r="Z419" t="s">
        <v>4</v>
      </c>
      <c r="AA419" t="s">
        <v>12</v>
      </c>
      <c r="AB419" t="s">
        <v>80</v>
      </c>
      <c r="AC419" t="s">
        <v>108</v>
      </c>
      <c r="AD419" t="s">
        <v>10152</v>
      </c>
      <c r="AE419" t="s">
        <v>24</v>
      </c>
      <c r="AF419" t="s">
        <v>4</v>
      </c>
      <c r="AG419" t="s">
        <v>4</v>
      </c>
      <c r="AH419" t="s">
        <v>12333</v>
      </c>
      <c r="AI419" t="s">
        <v>11517</v>
      </c>
      <c r="AJ419" t="s">
        <v>4</v>
      </c>
      <c r="AK419">
        <v>4773361842</v>
      </c>
      <c r="AL419" t="s">
        <v>12334</v>
      </c>
      <c r="AM419" t="s">
        <v>12335</v>
      </c>
      <c r="AN419" t="s">
        <v>12</v>
      </c>
      <c r="AO419" t="s">
        <v>11516</v>
      </c>
      <c r="AP419" t="s">
        <v>4</v>
      </c>
      <c r="AQ419" t="s">
        <v>27</v>
      </c>
      <c r="AR419" t="s">
        <v>12</v>
      </c>
      <c r="AS419" t="s">
        <v>12</v>
      </c>
      <c r="AT419" t="s">
        <v>4</v>
      </c>
      <c r="AU419" t="s">
        <v>4</v>
      </c>
      <c r="AV419" t="s">
        <v>4</v>
      </c>
      <c r="AW419" t="s">
        <v>11</v>
      </c>
      <c r="AX419">
        <v>7100</v>
      </c>
      <c r="AY419">
        <v>5800</v>
      </c>
      <c r="AZ419" t="s">
        <v>12</v>
      </c>
      <c r="BA419" t="s">
        <v>12</v>
      </c>
      <c r="BB419" t="s">
        <v>4</v>
      </c>
      <c r="BC419" t="s">
        <v>1171</v>
      </c>
      <c r="BD419" t="s">
        <v>1226</v>
      </c>
      <c r="BE419" t="s">
        <v>4</v>
      </c>
      <c r="BF419" t="s">
        <v>12</v>
      </c>
      <c r="BG419" t="s">
        <v>4</v>
      </c>
      <c r="BH419" t="s">
        <v>12</v>
      </c>
      <c r="BI419" t="s">
        <v>12</v>
      </c>
      <c r="BJ419" t="s">
        <v>11517</v>
      </c>
      <c r="BK419" t="s">
        <v>4</v>
      </c>
      <c r="BL419">
        <v>0</v>
      </c>
      <c r="BM419" t="s">
        <v>12</v>
      </c>
      <c r="BN419">
        <v>12900</v>
      </c>
      <c r="BO419" t="s">
        <v>12</v>
      </c>
      <c r="BP419" t="s">
        <v>12</v>
      </c>
      <c r="BQ419" t="s">
        <v>12</v>
      </c>
      <c r="BR419" t="s">
        <v>4</v>
      </c>
      <c r="BS419" t="s">
        <v>4</v>
      </c>
      <c r="BT419" t="s">
        <v>4</v>
      </c>
      <c r="BU419" t="s">
        <v>12</v>
      </c>
      <c r="BV419" t="s">
        <v>4</v>
      </c>
      <c r="BW419" t="s">
        <v>3</v>
      </c>
      <c r="BX419" t="s">
        <v>4</v>
      </c>
      <c r="BY419" t="s">
        <v>12</v>
      </c>
      <c r="BZ419" t="s">
        <v>12</v>
      </c>
      <c r="CA419" t="s">
        <v>12</v>
      </c>
      <c r="CB419" t="s">
        <v>12</v>
      </c>
      <c r="CC419" t="s">
        <v>12</v>
      </c>
      <c r="CD419" t="str" cm="1">
        <f t="array" aca="1" ref="CD419" ca="1">eConcatenar(A419:CB419,"|")</f>
        <v>QLpUYEEaz1UJMnEU|CAR2020-0835|3|ECONOLINE|TABASCO|CARDENAS|CARDENAS|2020-3-11|12900|X|X|100|0|x|X|x|X|X|X|X|X|X|X|X|x|X|x|GARCIA |DIAZ|ENRIQUE|UNION LIBRE|X|X|CALLE 7 CASA NUMERO 172 INTERIOR 2|C-23 VENUSTIANO CARRANZA|X|4773361842|MARIA CONCEPCION ARCILA VERMO|BENEFICIARIO 2: RAMIRO GARCIA DIAZ|x|RUTA 7 L |X|MARTES|x|x|X|X|X|DOMICILIO|7100|5800|x|x|X|2021-9-7|2021-9-14|X|x|X|x|x|C-23 VENUSTIANO CARRANZA|X|0|x|12900|x|x|x|X|X|X|x|X|CARDENAS|X|x|x|x|x</v>
      </c>
    </row>
    <row r="420" spans="1:82" x14ac:dyDescent="0.25">
      <c r="A420" t="s">
        <v>12336</v>
      </c>
      <c r="B420" t="s">
        <v>12337</v>
      </c>
      <c r="C420">
        <v>3</v>
      </c>
      <c r="D420" t="s">
        <v>213</v>
      </c>
      <c r="E420" t="s">
        <v>2</v>
      </c>
      <c r="F420" t="s">
        <v>3</v>
      </c>
      <c r="G420" t="s">
        <v>3</v>
      </c>
      <c r="H420" t="s">
        <v>16016</v>
      </c>
      <c r="I420">
        <v>12900</v>
      </c>
      <c r="J420" t="s">
        <v>4</v>
      </c>
      <c r="K420" t="s">
        <v>4</v>
      </c>
      <c r="L420">
        <v>100</v>
      </c>
      <c r="M420">
        <v>0</v>
      </c>
      <c r="N420" t="s">
        <v>12</v>
      </c>
      <c r="O420" t="s">
        <v>4</v>
      </c>
      <c r="P420" t="s">
        <v>12</v>
      </c>
      <c r="Q420" t="s">
        <v>4</v>
      </c>
      <c r="R420" t="s">
        <v>4</v>
      </c>
      <c r="S420" t="s">
        <v>4</v>
      </c>
      <c r="T420" t="s">
        <v>4</v>
      </c>
      <c r="U420" t="s">
        <v>4</v>
      </c>
      <c r="V420" t="s">
        <v>4</v>
      </c>
      <c r="W420" t="s">
        <v>4</v>
      </c>
      <c r="X420" t="s">
        <v>4</v>
      </c>
      <c r="Y420" t="s">
        <v>12</v>
      </c>
      <c r="Z420" t="s">
        <v>4</v>
      </c>
      <c r="AA420" t="s">
        <v>12</v>
      </c>
      <c r="AB420" t="s">
        <v>11886</v>
      </c>
      <c r="AC420" t="s">
        <v>12338</v>
      </c>
      <c r="AD420" t="s">
        <v>12339</v>
      </c>
      <c r="AE420" t="s">
        <v>63</v>
      </c>
      <c r="AF420" t="s">
        <v>4</v>
      </c>
      <c r="AG420" t="s">
        <v>4</v>
      </c>
      <c r="AH420" t="s">
        <v>12340</v>
      </c>
      <c r="AI420" t="s">
        <v>2750</v>
      </c>
      <c r="AJ420" t="s">
        <v>4</v>
      </c>
      <c r="AK420">
        <v>9931971393</v>
      </c>
      <c r="AL420" t="s">
        <v>12341</v>
      </c>
      <c r="AM420" t="s">
        <v>12342</v>
      </c>
      <c r="AN420" t="s">
        <v>12</v>
      </c>
      <c r="AO420" t="s">
        <v>11516</v>
      </c>
      <c r="AP420" t="s">
        <v>4</v>
      </c>
      <c r="AQ420" t="s">
        <v>27</v>
      </c>
      <c r="AR420" t="s">
        <v>12</v>
      </c>
      <c r="AS420" t="s">
        <v>12</v>
      </c>
      <c r="AT420" t="s">
        <v>4</v>
      </c>
      <c r="AU420" t="s">
        <v>4</v>
      </c>
      <c r="AV420" t="s">
        <v>4</v>
      </c>
      <c r="AW420" t="s">
        <v>11</v>
      </c>
      <c r="AX420">
        <v>9900</v>
      </c>
      <c r="AY420">
        <v>3000</v>
      </c>
      <c r="AZ420" t="s">
        <v>12</v>
      </c>
      <c r="BA420" t="s">
        <v>12</v>
      </c>
      <c r="BB420" t="s">
        <v>4</v>
      </c>
      <c r="BC420" t="s">
        <v>1171</v>
      </c>
      <c r="BD420" t="s">
        <v>1226</v>
      </c>
      <c r="BE420" t="s">
        <v>4</v>
      </c>
      <c r="BF420" t="s">
        <v>12</v>
      </c>
      <c r="BG420" t="s">
        <v>4</v>
      </c>
      <c r="BH420" t="s">
        <v>12</v>
      </c>
      <c r="BI420" t="s">
        <v>12</v>
      </c>
      <c r="BJ420" t="s">
        <v>2750</v>
      </c>
      <c r="BK420" t="s">
        <v>4</v>
      </c>
      <c r="BL420">
        <v>0</v>
      </c>
      <c r="BM420" t="s">
        <v>12</v>
      </c>
      <c r="BN420">
        <v>12900</v>
      </c>
      <c r="BO420" t="s">
        <v>12</v>
      </c>
      <c r="BP420" t="s">
        <v>12</v>
      </c>
      <c r="BQ420" t="s">
        <v>12</v>
      </c>
      <c r="BR420" t="s">
        <v>4</v>
      </c>
      <c r="BS420" t="s">
        <v>4</v>
      </c>
      <c r="BT420" t="s">
        <v>4</v>
      </c>
      <c r="BU420" t="s">
        <v>12</v>
      </c>
      <c r="BV420" t="s">
        <v>4</v>
      </c>
      <c r="BW420" t="s">
        <v>3</v>
      </c>
      <c r="BX420" t="s">
        <v>4</v>
      </c>
      <c r="BY420" t="s">
        <v>12</v>
      </c>
      <c r="BZ420" t="s">
        <v>12</v>
      </c>
      <c r="CA420" t="s">
        <v>12</v>
      </c>
      <c r="CB420" t="s">
        <v>12</v>
      </c>
      <c r="CC420" t="s">
        <v>12</v>
      </c>
      <c r="CD420" t="str" cm="1">
        <f t="array" aca="1" ref="CD420" ca="1">eConcatenar(A420:CB420,"|")</f>
        <v>qTsBR4MzIzff4MSG|CAR2019-1952|3|ECONOLINE|TABASCO|CARDENAS|CARDENAS|2021-7-26|12900|X|X|100|0|x|X|x|X|X|X|X|X|X|X|X|x|X|x|ARAGON|ESPINAL|JUAN ALBERTO|CASADO|X|X|CARRETERA W 70 ZONA VERDE SIN NOMBRE|INGENIO BENITO JUAREZ|X|9931971393|ANGELA JERONIMO SOLIS|BENEFICIARIO 2: LEYDI DEL ROSARIO ARAGON JERONIMO|x|RUTA 7 L |X|MARTES|x|x|X|X|X|DOMICILIO|9900|3000|x|x|X|2021-9-7|2021-9-14|X|x|X|x|x|INGENIO BENITO JUAREZ|X|0|x|12900|x|x|x|X|X|X|x|X|CARDENAS|X|x|x|x|x</v>
      </c>
    </row>
    <row r="421" spans="1:82" x14ac:dyDescent="0.25">
      <c r="A421" t="s">
        <v>12343</v>
      </c>
      <c r="B421" t="s">
        <v>12344</v>
      </c>
      <c r="C421">
        <v>3</v>
      </c>
      <c r="D421" t="s">
        <v>213</v>
      </c>
      <c r="E421" t="s">
        <v>2</v>
      </c>
      <c r="F421" t="s">
        <v>3</v>
      </c>
      <c r="G421" t="s">
        <v>3</v>
      </c>
      <c r="H421" t="s">
        <v>16017</v>
      </c>
      <c r="I421">
        <v>12900</v>
      </c>
      <c r="J421" t="s">
        <v>4</v>
      </c>
      <c r="K421" t="s">
        <v>4</v>
      </c>
      <c r="L421">
        <v>200</v>
      </c>
      <c r="M421">
        <v>1</v>
      </c>
      <c r="N421" t="s">
        <v>12</v>
      </c>
      <c r="O421" t="s">
        <v>4</v>
      </c>
      <c r="P421" t="s">
        <v>12</v>
      </c>
      <c r="Q421" t="s">
        <v>4</v>
      </c>
      <c r="R421" t="s">
        <v>4</v>
      </c>
      <c r="S421" t="s">
        <v>4</v>
      </c>
      <c r="T421" t="s">
        <v>4</v>
      </c>
      <c r="U421" t="s">
        <v>4</v>
      </c>
      <c r="V421" t="s">
        <v>4</v>
      </c>
      <c r="W421" t="s">
        <v>4</v>
      </c>
      <c r="X421" t="s">
        <v>4</v>
      </c>
      <c r="Y421" t="s">
        <v>12</v>
      </c>
      <c r="Z421" t="s">
        <v>4</v>
      </c>
      <c r="AA421" t="s">
        <v>12</v>
      </c>
      <c r="AB421" t="s">
        <v>174</v>
      </c>
      <c r="AC421" t="s">
        <v>12345</v>
      </c>
      <c r="AD421" t="s">
        <v>12346</v>
      </c>
      <c r="AE421" t="s">
        <v>30</v>
      </c>
      <c r="AF421" t="s">
        <v>4</v>
      </c>
      <c r="AG421" t="s">
        <v>4</v>
      </c>
      <c r="AH421" t="s">
        <v>12347</v>
      </c>
      <c r="AI421" t="s">
        <v>2750</v>
      </c>
      <c r="AJ421" t="s">
        <v>4</v>
      </c>
      <c r="AK421">
        <v>9371348648</v>
      </c>
      <c r="AL421" t="s">
        <v>12348</v>
      </c>
      <c r="AM421" t="s">
        <v>12349</v>
      </c>
      <c r="AN421" t="s">
        <v>12</v>
      </c>
      <c r="AO421" t="s">
        <v>11516</v>
      </c>
      <c r="AP421" t="s">
        <v>4</v>
      </c>
      <c r="AQ421" t="s">
        <v>27</v>
      </c>
      <c r="AR421" t="s">
        <v>12</v>
      </c>
      <c r="AS421" t="s">
        <v>12</v>
      </c>
      <c r="AT421" t="s">
        <v>4</v>
      </c>
      <c r="AU421" t="s">
        <v>4</v>
      </c>
      <c r="AV421" t="s">
        <v>4</v>
      </c>
      <c r="AW421" t="s">
        <v>11</v>
      </c>
      <c r="AX421">
        <v>4750</v>
      </c>
      <c r="AY421">
        <v>8150</v>
      </c>
      <c r="AZ421" t="s">
        <v>12</v>
      </c>
      <c r="BA421" t="s">
        <v>12</v>
      </c>
      <c r="BB421" t="s">
        <v>4</v>
      </c>
      <c r="BC421" t="s">
        <v>1171</v>
      </c>
      <c r="BD421" t="s">
        <v>1233</v>
      </c>
      <c r="BE421" t="s">
        <v>4</v>
      </c>
      <c r="BF421" t="s">
        <v>12</v>
      </c>
      <c r="BG421" t="s">
        <v>4</v>
      </c>
      <c r="BH421" t="s">
        <v>12</v>
      </c>
      <c r="BI421" t="s">
        <v>12</v>
      </c>
      <c r="BJ421" t="s">
        <v>2750</v>
      </c>
      <c r="BK421" t="s">
        <v>4</v>
      </c>
      <c r="BL421">
        <v>1</v>
      </c>
      <c r="BM421" t="s">
        <v>12</v>
      </c>
      <c r="BN421">
        <v>12900</v>
      </c>
      <c r="BO421" t="s">
        <v>12</v>
      </c>
      <c r="BP421" t="s">
        <v>12</v>
      </c>
      <c r="BQ421" t="s">
        <v>12</v>
      </c>
      <c r="BR421" t="s">
        <v>4</v>
      </c>
      <c r="BS421" t="s">
        <v>4</v>
      </c>
      <c r="BT421" t="s">
        <v>4</v>
      </c>
      <c r="BU421" t="s">
        <v>12</v>
      </c>
      <c r="BV421" t="s">
        <v>4</v>
      </c>
      <c r="BW421" t="s">
        <v>3</v>
      </c>
      <c r="BX421" t="s">
        <v>4</v>
      </c>
      <c r="BY421" t="s">
        <v>12</v>
      </c>
      <c r="BZ421" t="s">
        <v>12</v>
      </c>
      <c r="CA421" t="s">
        <v>12</v>
      </c>
      <c r="CB421" t="s">
        <v>12</v>
      </c>
      <c r="CC421" t="s">
        <v>12</v>
      </c>
      <c r="CD421" t="str" cm="1">
        <f t="array" aca="1" ref="CD421" ca="1">eConcatenar(A421:CB421,"|")</f>
        <v>4Fp6JFL4tpwDSuas|CAR2020-1027|3|ECONOLINE|TABASCO|CARDENAS|CARDENAS|2020-3-26|12900|X|X|200|1|x|X|x|X|X|X|X|X|X|X|X|x|X|x|ALEJANDRO|PIMIENTA|MARIA DE LOS REMEDIOS|CASADA|X|X|ANDADOR AMADO NERVO|INGENIO BENITO JUAREZ|X|9371348648|HECTOR ENRIQUE JERONIMO ZALAYA|BENEFICIARIO 2: MARISELA ALEJANDRO PIMIENTA|x|RUTA 7 L |X|MARTES|x|x|X|X|X|DOMICILIO|4750|8150|x|x|X|2021-9-7|2021-9-21|X|x|X|x|x|INGENIO BENITO JUAREZ|X|1|x|12900|x|x|x|X|X|X|x|X|CARDENAS|X|x|x|x|x</v>
      </c>
    </row>
    <row r="422" spans="1:82" x14ac:dyDescent="0.25">
      <c r="A422" t="s">
        <v>12350</v>
      </c>
      <c r="B422" t="s">
        <v>12351</v>
      </c>
      <c r="C422">
        <v>3</v>
      </c>
      <c r="D422" t="s">
        <v>69</v>
      </c>
      <c r="E422" t="s">
        <v>2</v>
      </c>
      <c r="F422" t="s">
        <v>3</v>
      </c>
      <c r="G422" t="s">
        <v>3</v>
      </c>
      <c r="H422" t="s">
        <v>14986</v>
      </c>
      <c r="I422">
        <v>14800</v>
      </c>
      <c r="J422" t="s">
        <v>4</v>
      </c>
      <c r="K422" t="s">
        <v>4</v>
      </c>
      <c r="L422">
        <v>100</v>
      </c>
      <c r="M422">
        <v>0</v>
      </c>
      <c r="N422" t="s">
        <v>12</v>
      </c>
      <c r="O422" t="s">
        <v>4</v>
      </c>
      <c r="P422" t="s">
        <v>12</v>
      </c>
      <c r="Q422" t="s">
        <v>4</v>
      </c>
      <c r="R422" t="s">
        <v>4</v>
      </c>
      <c r="S422" t="s">
        <v>4</v>
      </c>
      <c r="T422" t="s">
        <v>4</v>
      </c>
      <c r="U422" t="s">
        <v>4</v>
      </c>
      <c r="V422" t="s">
        <v>4</v>
      </c>
      <c r="W422" t="s">
        <v>4</v>
      </c>
      <c r="X422" t="s">
        <v>4</v>
      </c>
      <c r="Y422" t="s">
        <v>12</v>
      </c>
      <c r="Z422" t="s">
        <v>4</v>
      </c>
      <c r="AA422" t="s">
        <v>12</v>
      </c>
      <c r="AB422" t="s">
        <v>350</v>
      </c>
      <c r="AC422" t="s">
        <v>12352</v>
      </c>
      <c r="AD422" t="s">
        <v>12353</v>
      </c>
      <c r="AE422" t="s">
        <v>51</v>
      </c>
      <c r="AF422" t="s">
        <v>4</v>
      </c>
      <c r="AG422" t="s">
        <v>4</v>
      </c>
      <c r="AH422" t="s">
        <v>100</v>
      </c>
      <c r="AI422" t="s">
        <v>12354</v>
      </c>
      <c r="AJ422" t="s">
        <v>4</v>
      </c>
      <c r="AK422">
        <v>9371190421</v>
      </c>
      <c r="AL422" t="s">
        <v>12355</v>
      </c>
      <c r="AM422" t="s">
        <v>12356</v>
      </c>
      <c r="AN422" t="s">
        <v>12</v>
      </c>
      <c r="AO422" t="s">
        <v>11516</v>
      </c>
      <c r="AP422" t="s">
        <v>4</v>
      </c>
      <c r="AQ422" t="s">
        <v>27</v>
      </c>
      <c r="AR422" t="s">
        <v>12</v>
      </c>
      <c r="AS422" t="s">
        <v>12</v>
      </c>
      <c r="AT422" t="s">
        <v>4</v>
      </c>
      <c r="AU422" t="s">
        <v>4</v>
      </c>
      <c r="AV422" t="s">
        <v>4</v>
      </c>
      <c r="AW422" t="s">
        <v>11</v>
      </c>
      <c r="AX422">
        <v>750</v>
      </c>
      <c r="AY422">
        <v>14050</v>
      </c>
      <c r="AZ422" t="s">
        <v>12</v>
      </c>
      <c r="BA422" t="s">
        <v>12</v>
      </c>
      <c r="BB422" t="s">
        <v>4</v>
      </c>
      <c r="BC422" t="s">
        <v>1171</v>
      </c>
      <c r="BD422" t="s">
        <v>1226</v>
      </c>
      <c r="BE422" t="s">
        <v>4</v>
      </c>
      <c r="BF422" t="s">
        <v>12</v>
      </c>
      <c r="BG422" t="s">
        <v>4</v>
      </c>
      <c r="BH422" t="s">
        <v>12</v>
      </c>
      <c r="BI422" t="s">
        <v>12</v>
      </c>
      <c r="BJ422" t="s">
        <v>12354</v>
      </c>
      <c r="BK422" t="s">
        <v>4</v>
      </c>
      <c r="BL422">
        <v>1</v>
      </c>
      <c r="BM422" t="s">
        <v>12</v>
      </c>
      <c r="BN422">
        <v>14800</v>
      </c>
      <c r="BO422" t="s">
        <v>12</v>
      </c>
      <c r="BP422" t="s">
        <v>12</v>
      </c>
      <c r="BQ422" t="s">
        <v>12</v>
      </c>
      <c r="BR422" t="s">
        <v>4</v>
      </c>
      <c r="BS422" t="s">
        <v>4</v>
      </c>
      <c r="BT422" t="s">
        <v>4</v>
      </c>
      <c r="BU422" t="s">
        <v>12</v>
      </c>
      <c r="BV422" t="s">
        <v>4</v>
      </c>
      <c r="BW422" t="s">
        <v>3</v>
      </c>
      <c r="BX422" t="s">
        <v>4</v>
      </c>
      <c r="BY422" t="s">
        <v>12</v>
      </c>
      <c r="BZ422" t="s">
        <v>12</v>
      </c>
      <c r="CA422" t="s">
        <v>12</v>
      </c>
      <c r="CB422" t="s">
        <v>12</v>
      </c>
      <c r="CC422" t="s">
        <v>12</v>
      </c>
      <c r="CD422" t="str" cm="1">
        <f t="array" aca="1" ref="CD422" ca="1">eConcatenar(A422:CB422,"|")</f>
        <v>WLgCpahuKYQ88Z3m|CAR2021-2498|3|MEMORIAL|TABASCO|CARDENAS|CARDENAS|2021-6-11|14800|X|X|100|0|x|X|x|X|X|X|X|X|X|X|X|x|X|x|CORDOVA |CARRETA|ANAYELI|SOLTERA|X|X|CARRETERA PRINCIPAL|ARROYO HONDO PRIMERA SECCION SANTA TERESA|X|9371190421|MARIA LILIA CARRETA OLAN|BENEFICIARIO 2: MARIA YESENIA CORDOVA CARRETA|x|RUTA 7 L |X|MARTES|x|x|X|X|X|DOMICILIO|750|14050|x|x|X|2021-9-7|2021-9-14|X|x|X|x|x|ARROYO HONDO PRIMERA SECCION SANTA TERESA|X|1|x|14800|x|x|x|X|X|X|x|X|CARDENAS|X|x|x|x|x</v>
      </c>
    </row>
    <row r="423" spans="1:82" x14ac:dyDescent="0.25">
      <c r="A423" t="s">
        <v>12357</v>
      </c>
      <c r="B423" t="s">
        <v>12358</v>
      </c>
      <c r="C423">
        <v>3</v>
      </c>
      <c r="D423" t="s">
        <v>69</v>
      </c>
      <c r="E423" t="s">
        <v>2</v>
      </c>
      <c r="F423" t="s">
        <v>3</v>
      </c>
      <c r="G423" t="s">
        <v>3</v>
      </c>
      <c r="H423" t="s">
        <v>16008</v>
      </c>
      <c r="I423">
        <v>14800</v>
      </c>
      <c r="J423" t="s">
        <v>4</v>
      </c>
      <c r="K423" t="s">
        <v>4</v>
      </c>
      <c r="L423">
        <v>200</v>
      </c>
      <c r="M423">
        <v>1</v>
      </c>
      <c r="N423" t="s">
        <v>12</v>
      </c>
      <c r="O423" t="s">
        <v>4</v>
      </c>
      <c r="P423" t="s">
        <v>12</v>
      </c>
      <c r="Q423" t="s">
        <v>4</v>
      </c>
      <c r="R423" t="s">
        <v>4</v>
      </c>
      <c r="S423" t="s">
        <v>4</v>
      </c>
      <c r="T423" t="s">
        <v>4</v>
      </c>
      <c r="U423" t="s">
        <v>4</v>
      </c>
      <c r="V423" t="s">
        <v>4</v>
      </c>
      <c r="W423" t="s">
        <v>4</v>
      </c>
      <c r="X423" t="s">
        <v>4</v>
      </c>
      <c r="Y423" t="s">
        <v>12</v>
      </c>
      <c r="Z423" t="s">
        <v>4</v>
      </c>
      <c r="AA423" t="s">
        <v>12</v>
      </c>
      <c r="AB423" t="s">
        <v>291</v>
      </c>
      <c r="AC423" t="s">
        <v>49</v>
      </c>
      <c r="AD423" t="s">
        <v>12359</v>
      </c>
      <c r="AE423" t="s">
        <v>30</v>
      </c>
      <c r="AF423" t="s">
        <v>4</v>
      </c>
      <c r="AG423" t="s">
        <v>4</v>
      </c>
      <c r="AH423" t="s">
        <v>12360</v>
      </c>
      <c r="AI423" t="s">
        <v>12361</v>
      </c>
      <c r="AJ423" t="s">
        <v>4</v>
      </c>
      <c r="AK423">
        <v>9371428834</v>
      </c>
      <c r="AL423" t="s">
        <v>12362</v>
      </c>
      <c r="AM423" t="s">
        <v>12363</v>
      </c>
      <c r="AN423" t="s">
        <v>12</v>
      </c>
      <c r="AO423" t="s">
        <v>11516</v>
      </c>
      <c r="AP423" t="s">
        <v>4</v>
      </c>
      <c r="AQ423" t="s">
        <v>27</v>
      </c>
      <c r="AR423" t="s">
        <v>12</v>
      </c>
      <c r="AS423" t="s">
        <v>12</v>
      </c>
      <c r="AT423" t="s">
        <v>4</v>
      </c>
      <c r="AU423" t="s">
        <v>4</v>
      </c>
      <c r="AV423" t="s">
        <v>4</v>
      </c>
      <c r="AW423" t="s">
        <v>11</v>
      </c>
      <c r="AX423">
        <v>1100</v>
      </c>
      <c r="AY423">
        <v>13700</v>
      </c>
      <c r="AZ423" t="s">
        <v>12</v>
      </c>
      <c r="BA423" t="s">
        <v>12</v>
      </c>
      <c r="BB423" t="s">
        <v>4</v>
      </c>
      <c r="BC423" t="s">
        <v>1171</v>
      </c>
      <c r="BD423" t="s">
        <v>1233</v>
      </c>
      <c r="BE423" t="s">
        <v>4</v>
      </c>
      <c r="BF423" t="s">
        <v>12</v>
      </c>
      <c r="BG423" t="s">
        <v>4</v>
      </c>
      <c r="BH423" t="s">
        <v>12</v>
      </c>
      <c r="BI423" t="s">
        <v>12</v>
      </c>
      <c r="BJ423" t="s">
        <v>12361</v>
      </c>
      <c r="BK423" t="s">
        <v>4</v>
      </c>
      <c r="BL423">
        <v>1</v>
      </c>
      <c r="BM423" t="s">
        <v>12</v>
      </c>
      <c r="BN423">
        <v>14800</v>
      </c>
      <c r="BO423" t="s">
        <v>12</v>
      </c>
      <c r="BP423" t="s">
        <v>12</v>
      </c>
      <c r="BQ423" t="s">
        <v>12</v>
      </c>
      <c r="BR423" t="s">
        <v>4</v>
      </c>
      <c r="BS423" t="s">
        <v>4</v>
      </c>
      <c r="BT423" t="s">
        <v>4</v>
      </c>
      <c r="BU423" t="s">
        <v>12</v>
      </c>
      <c r="BV423" t="s">
        <v>4</v>
      </c>
      <c r="BW423" t="s">
        <v>3</v>
      </c>
      <c r="BX423" t="s">
        <v>4</v>
      </c>
      <c r="BY423" t="s">
        <v>12</v>
      </c>
      <c r="BZ423" t="s">
        <v>12</v>
      </c>
      <c r="CA423" t="s">
        <v>12</v>
      </c>
      <c r="CB423" t="s">
        <v>12</v>
      </c>
      <c r="CC423" t="s">
        <v>12</v>
      </c>
      <c r="CD423" t="str" cm="1">
        <f t="array" aca="1" ref="CD423" ca="1">eConcatenar(A423:CB423,"|")</f>
        <v>xreWhFyiIJAy8h3s|CAR2021-2264|3|MEMORIAL|TABASCO|CARDENAS|CARDENAS|2021-6-03|14800|X|X|200|1|x|X|x|X|X|X|X|X|X|X|X|x|X|x|DOMINGUEZ|SANCHEZ|EYRA EDITH|CASADA|X|X|CALLE RUBI CASA F 6|FRACCIONAMIENTO VILLA ESMERALDA|X|9371428834|JAVIER GARCIA LUCIANO|BENEFICIARIO 2: JAVIER DEL ANGEL GARCIA DOMINGUEZ|x|RUTA 7 L |X|MARTES|x|x|X|X|X|DOMICILIO|1100|13700|x|x|X|2021-9-7|2021-9-21|X|x|X|x|x|FRACCIONAMIENTO VILLA ESMERALDA|X|1|x|14800|x|x|x|X|X|X|x|X|CARDENAS|X|x|x|x|x</v>
      </c>
    </row>
    <row r="424" spans="1:82" x14ac:dyDescent="0.25">
      <c r="A424" t="s">
        <v>12364</v>
      </c>
      <c r="B424" t="s">
        <v>12365</v>
      </c>
      <c r="C424">
        <v>3</v>
      </c>
      <c r="D424" t="s">
        <v>1</v>
      </c>
      <c r="E424" t="s">
        <v>2</v>
      </c>
      <c r="F424" t="s">
        <v>3</v>
      </c>
      <c r="G424" t="s">
        <v>3</v>
      </c>
      <c r="H424" t="s">
        <v>5396</v>
      </c>
      <c r="I424">
        <v>12900</v>
      </c>
      <c r="J424" t="s">
        <v>4</v>
      </c>
      <c r="K424" t="s">
        <v>4</v>
      </c>
      <c r="L424">
        <v>100</v>
      </c>
      <c r="M424">
        <v>0</v>
      </c>
      <c r="N424" t="s">
        <v>12</v>
      </c>
      <c r="O424" t="s">
        <v>4</v>
      </c>
      <c r="P424" t="s">
        <v>12</v>
      </c>
      <c r="Q424" t="s">
        <v>4</v>
      </c>
      <c r="R424" t="s">
        <v>4</v>
      </c>
      <c r="S424" t="s">
        <v>4</v>
      </c>
      <c r="T424" t="s">
        <v>4</v>
      </c>
      <c r="U424" t="s">
        <v>4</v>
      </c>
      <c r="V424" t="s">
        <v>4</v>
      </c>
      <c r="W424" t="s">
        <v>4</v>
      </c>
      <c r="X424" t="s">
        <v>4</v>
      </c>
      <c r="Y424" t="s">
        <v>12</v>
      </c>
      <c r="Z424" t="s">
        <v>4</v>
      </c>
      <c r="AA424" t="s">
        <v>12</v>
      </c>
      <c r="AB424" t="s">
        <v>12366</v>
      </c>
      <c r="AC424" t="s">
        <v>23</v>
      </c>
      <c r="AD424" t="s">
        <v>12367</v>
      </c>
      <c r="AE424" t="s">
        <v>51</v>
      </c>
      <c r="AF424" t="s">
        <v>4</v>
      </c>
      <c r="AG424" t="s">
        <v>4</v>
      </c>
      <c r="AH424" t="s">
        <v>12368</v>
      </c>
      <c r="AI424" t="s">
        <v>12369</v>
      </c>
      <c r="AJ424" t="s">
        <v>4</v>
      </c>
      <c r="AK424">
        <v>9371423844</v>
      </c>
      <c r="AL424" t="s">
        <v>12370</v>
      </c>
      <c r="AM424" t="s">
        <v>12371</v>
      </c>
      <c r="AN424" t="s">
        <v>12</v>
      </c>
      <c r="AO424" t="s">
        <v>11516</v>
      </c>
      <c r="AP424" t="s">
        <v>4</v>
      </c>
      <c r="AQ424" t="s">
        <v>27</v>
      </c>
      <c r="AR424" t="s">
        <v>12</v>
      </c>
      <c r="AS424" t="s">
        <v>12</v>
      </c>
      <c r="AT424" t="s">
        <v>4</v>
      </c>
      <c r="AU424" t="s">
        <v>4</v>
      </c>
      <c r="AV424" t="s">
        <v>4</v>
      </c>
      <c r="AW424" t="s">
        <v>11</v>
      </c>
      <c r="AX424">
        <v>5600</v>
      </c>
      <c r="AY424">
        <v>7300</v>
      </c>
      <c r="AZ424" t="s">
        <v>12</v>
      </c>
      <c r="BA424" t="s">
        <v>12</v>
      </c>
      <c r="BB424" t="s">
        <v>4</v>
      </c>
      <c r="BC424" t="s">
        <v>1171</v>
      </c>
      <c r="BD424" t="s">
        <v>1226</v>
      </c>
      <c r="BE424" t="s">
        <v>4</v>
      </c>
      <c r="BF424" t="s">
        <v>12</v>
      </c>
      <c r="BG424" t="s">
        <v>4</v>
      </c>
      <c r="BH424" t="s">
        <v>12</v>
      </c>
      <c r="BI424" t="s">
        <v>12</v>
      </c>
      <c r="BJ424" t="s">
        <v>506</v>
      </c>
      <c r="BK424" t="s">
        <v>4</v>
      </c>
      <c r="BL424">
        <v>1</v>
      </c>
      <c r="BM424" t="s">
        <v>12</v>
      </c>
      <c r="BN424">
        <v>12900</v>
      </c>
      <c r="BO424" t="s">
        <v>12</v>
      </c>
      <c r="BP424" t="s">
        <v>12</v>
      </c>
      <c r="BQ424" t="s">
        <v>12</v>
      </c>
      <c r="BR424" t="s">
        <v>4</v>
      </c>
      <c r="BS424" t="s">
        <v>4</v>
      </c>
      <c r="BT424" t="s">
        <v>4</v>
      </c>
      <c r="BU424" t="s">
        <v>12</v>
      </c>
      <c r="BV424" t="s">
        <v>4</v>
      </c>
      <c r="BW424" t="s">
        <v>3</v>
      </c>
      <c r="BX424" t="s">
        <v>4</v>
      </c>
      <c r="BY424" t="s">
        <v>12</v>
      </c>
      <c r="BZ424" t="s">
        <v>12</v>
      </c>
      <c r="CA424" t="s">
        <v>12</v>
      </c>
      <c r="CB424" t="s">
        <v>12</v>
      </c>
      <c r="CC424" t="s">
        <v>12</v>
      </c>
      <c r="CD424" t="str" cm="1">
        <f t="array" aca="1" ref="CD424" ca="1">eConcatenar(A424:CB424,"|")</f>
        <v>wSlCryDl1YTk5WCV|CAR2020-4662|3|IMPERIAL DE LUJO|TABASCO|CARDENAS|CARDENAS|2020-11-17|12900|X|X|100|0|x|X|x|X|X|X|X|X|X|X|X|x|X|x|GALLARDO|RAMOS|YRMA|SOLTERA|X|X|CALLE 3  VICENTE GUERRERO|EMILAINO ZAPATA|X|9371423844|ROBIN ALEJANDRO GARRIDO GALLARDO|BENEFICIARIO 2: NALLELI YANET TORRES GALLARDO|x|RUTA 7 L |X|MARTES|x|x|X|X|X|DOMICILIO|5600|7300|x|x|X|2021-9-7|2021-9-14|X|x|X|x|x|EMILIANO ZAPATA|X|1|x|12900|x|x|x|X|X|X|x|X|CARDENAS|X|x|x|x|x</v>
      </c>
    </row>
    <row r="425" spans="1:82" x14ac:dyDescent="0.25">
      <c r="A425" t="s">
        <v>12372</v>
      </c>
      <c r="B425" t="s">
        <v>12373</v>
      </c>
      <c r="C425">
        <v>3</v>
      </c>
      <c r="D425" t="s">
        <v>1</v>
      </c>
      <c r="E425" t="s">
        <v>2</v>
      </c>
      <c r="F425" t="s">
        <v>3</v>
      </c>
      <c r="G425" t="s">
        <v>3</v>
      </c>
      <c r="H425" t="s">
        <v>5141</v>
      </c>
      <c r="I425">
        <v>12900</v>
      </c>
      <c r="J425" t="s">
        <v>4</v>
      </c>
      <c r="K425" t="s">
        <v>4</v>
      </c>
      <c r="L425">
        <v>400</v>
      </c>
      <c r="M425">
        <v>2</v>
      </c>
      <c r="N425" t="s">
        <v>12</v>
      </c>
      <c r="O425" t="s">
        <v>4</v>
      </c>
      <c r="P425" t="s">
        <v>12</v>
      </c>
      <c r="Q425" t="s">
        <v>4</v>
      </c>
      <c r="R425" t="s">
        <v>4</v>
      </c>
      <c r="S425" t="s">
        <v>4</v>
      </c>
      <c r="T425" t="s">
        <v>4</v>
      </c>
      <c r="U425" t="s">
        <v>4</v>
      </c>
      <c r="V425" t="s">
        <v>4</v>
      </c>
      <c r="W425" t="s">
        <v>4</v>
      </c>
      <c r="X425" t="s">
        <v>4</v>
      </c>
      <c r="Y425" t="s">
        <v>12</v>
      </c>
      <c r="Z425" t="s">
        <v>4</v>
      </c>
      <c r="AA425" t="s">
        <v>12</v>
      </c>
      <c r="AB425" t="s">
        <v>127</v>
      </c>
      <c r="AC425" t="s">
        <v>513</v>
      </c>
      <c r="AD425" t="s">
        <v>12374</v>
      </c>
      <c r="AE425" t="s">
        <v>30</v>
      </c>
      <c r="AF425" t="s">
        <v>4</v>
      </c>
      <c r="AG425" t="s">
        <v>4</v>
      </c>
      <c r="AH425" t="s">
        <v>12375</v>
      </c>
      <c r="AI425" t="s">
        <v>1348</v>
      </c>
      <c r="AJ425" t="s">
        <v>4</v>
      </c>
      <c r="AK425">
        <v>9371062480</v>
      </c>
      <c r="AL425" t="s">
        <v>12376</v>
      </c>
      <c r="AM425" t="s">
        <v>12377</v>
      </c>
      <c r="AN425" t="s">
        <v>12</v>
      </c>
      <c r="AO425" t="s">
        <v>11516</v>
      </c>
      <c r="AP425" t="s">
        <v>4</v>
      </c>
      <c r="AQ425" t="s">
        <v>27</v>
      </c>
      <c r="AR425" t="s">
        <v>12</v>
      </c>
      <c r="AS425" t="s">
        <v>12</v>
      </c>
      <c r="AT425" t="s">
        <v>4</v>
      </c>
      <c r="AU425" t="s">
        <v>4</v>
      </c>
      <c r="AV425" t="s">
        <v>4</v>
      </c>
      <c r="AW425" t="s">
        <v>11</v>
      </c>
      <c r="AX425">
        <v>3200</v>
      </c>
      <c r="AY425">
        <v>9700</v>
      </c>
      <c r="AZ425" t="s">
        <v>12</v>
      </c>
      <c r="BA425" t="s">
        <v>12</v>
      </c>
      <c r="BB425" t="s">
        <v>4</v>
      </c>
      <c r="BC425" t="s">
        <v>1171</v>
      </c>
      <c r="BD425" t="s">
        <v>12284</v>
      </c>
      <c r="BE425" t="s">
        <v>4</v>
      </c>
      <c r="BF425" t="s">
        <v>12</v>
      </c>
      <c r="BG425" t="s">
        <v>4</v>
      </c>
      <c r="BH425" t="s">
        <v>12</v>
      </c>
      <c r="BI425" t="s">
        <v>12</v>
      </c>
      <c r="BJ425" t="s">
        <v>1348</v>
      </c>
      <c r="BK425" t="s">
        <v>4</v>
      </c>
      <c r="BL425">
        <v>1</v>
      </c>
      <c r="BM425" t="s">
        <v>12</v>
      </c>
      <c r="BN425">
        <v>12900</v>
      </c>
      <c r="BO425" t="s">
        <v>12</v>
      </c>
      <c r="BP425" t="s">
        <v>12</v>
      </c>
      <c r="BQ425" t="s">
        <v>12</v>
      </c>
      <c r="BR425" t="s">
        <v>4</v>
      </c>
      <c r="BS425" t="s">
        <v>4</v>
      </c>
      <c r="BT425" t="s">
        <v>4</v>
      </c>
      <c r="BU425" t="s">
        <v>12</v>
      </c>
      <c r="BV425" t="s">
        <v>4</v>
      </c>
      <c r="BW425" t="s">
        <v>3</v>
      </c>
      <c r="BX425" t="s">
        <v>4</v>
      </c>
      <c r="BY425" t="s">
        <v>12</v>
      </c>
      <c r="BZ425" t="s">
        <v>12</v>
      </c>
      <c r="CA425" t="s">
        <v>12</v>
      </c>
      <c r="CB425" t="s">
        <v>12</v>
      </c>
      <c r="CC425" t="s">
        <v>12</v>
      </c>
      <c r="CD425" t="str" cm="1">
        <f t="array" aca="1" ref="CD425" ca="1">eConcatenar(A425:CB425,"|")</f>
        <v>BqBil563ezVdXhAb|CAR2020-4623|3|IMPERIAL DE LUJO|TABASCO|CARDENAS|CARDENAS|2020-11-11|12900|X|X|400|2|x|X|x|X|X|X|X|X|X|X|X|x|X|x|RODRIGUEZ|AGUILAR|MARIA   |CASADA|X|X|CALLE DISTRITO  FEDERAL |LOS ANGELES|X|9371062480|HERNAN HERNANDEZ TOSCA|BENEFICIARIO 2: PATRICIA RESENDIZ RODRIGUEZ|x|RUTA 7 L |X|MARTES|x|x|X|X|X|DOMICILIO|3200|9700|x|x|X|2021-9-7|2021-10-05|X|x|X|x|x|LOS ANGELES|X|1|x|12900|x|x|x|X|X|X|x|X|CARDENAS|X|x|x|x|x</v>
      </c>
    </row>
    <row r="426" spans="1:82" x14ac:dyDescent="0.25">
      <c r="A426" t="s">
        <v>12378</v>
      </c>
      <c r="B426" t="s">
        <v>12379</v>
      </c>
      <c r="C426">
        <v>3</v>
      </c>
      <c r="D426" t="s">
        <v>14</v>
      </c>
      <c r="E426" t="s">
        <v>2</v>
      </c>
      <c r="F426" t="s">
        <v>3</v>
      </c>
      <c r="G426" t="s">
        <v>3</v>
      </c>
      <c r="H426" t="s">
        <v>1212</v>
      </c>
      <c r="I426">
        <v>19800</v>
      </c>
      <c r="J426" t="s">
        <v>4</v>
      </c>
      <c r="K426" t="s">
        <v>4</v>
      </c>
      <c r="L426">
        <v>200</v>
      </c>
      <c r="M426">
        <v>1</v>
      </c>
      <c r="N426" t="s">
        <v>12</v>
      </c>
      <c r="O426" t="s">
        <v>4</v>
      </c>
      <c r="P426" t="s">
        <v>12</v>
      </c>
      <c r="Q426" t="s">
        <v>4</v>
      </c>
      <c r="R426" t="s">
        <v>4</v>
      </c>
      <c r="S426" t="s">
        <v>4</v>
      </c>
      <c r="T426" t="s">
        <v>4</v>
      </c>
      <c r="U426" t="s">
        <v>4</v>
      </c>
      <c r="V426" t="s">
        <v>4</v>
      </c>
      <c r="W426" t="s">
        <v>4</v>
      </c>
      <c r="X426" t="s">
        <v>4</v>
      </c>
      <c r="Y426" t="s">
        <v>12</v>
      </c>
      <c r="Z426" t="s">
        <v>4</v>
      </c>
      <c r="AA426" t="s">
        <v>12</v>
      </c>
      <c r="AB426" t="s">
        <v>12380</v>
      </c>
      <c r="AC426" t="s">
        <v>127</v>
      </c>
      <c r="AD426" t="s">
        <v>12381</v>
      </c>
      <c r="AE426" t="s">
        <v>30</v>
      </c>
      <c r="AF426" t="s">
        <v>4</v>
      </c>
      <c r="AG426" t="s">
        <v>4</v>
      </c>
      <c r="AH426" t="s">
        <v>12382</v>
      </c>
      <c r="AI426" t="s">
        <v>12383</v>
      </c>
      <c r="AJ426" t="s">
        <v>4</v>
      </c>
      <c r="AK426">
        <v>9373779454</v>
      </c>
      <c r="AL426" t="s">
        <v>12384</v>
      </c>
      <c r="AM426" t="s">
        <v>12385</v>
      </c>
      <c r="AN426" t="s">
        <v>12</v>
      </c>
      <c r="AO426" t="s">
        <v>11516</v>
      </c>
      <c r="AP426" t="s">
        <v>4</v>
      </c>
      <c r="AQ426" t="s">
        <v>27</v>
      </c>
      <c r="AR426" t="s">
        <v>12</v>
      </c>
      <c r="AS426" t="s">
        <v>12</v>
      </c>
      <c r="AT426" t="s">
        <v>4</v>
      </c>
      <c r="AU426" t="s">
        <v>4</v>
      </c>
      <c r="AV426" t="s">
        <v>4</v>
      </c>
      <c r="AW426" t="s">
        <v>11</v>
      </c>
      <c r="AX426">
        <v>4400</v>
      </c>
      <c r="AY426">
        <v>15400</v>
      </c>
      <c r="AZ426" t="s">
        <v>12</v>
      </c>
      <c r="BA426" t="s">
        <v>12</v>
      </c>
      <c r="BB426" t="s">
        <v>4</v>
      </c>
      <c r="BC426" t="s">
        <v>1171</v>
      </c>
      <c r="BD426" t="s">
        <v>1233</v>
      </c>
      <c r="BE426" t="s">
        <v>4</v>
      </c>
      <c r="BF426" t="s">
        <v>12</v>
      </c>
      <c r="BG426" t="s">
        <v>4</v>
      </c>
      <c r="BH426" t="s">
        <v>12</v>
      </c>
      <c r="BI426" t="s">
        <v>12</v>
      </c>
      <c r="BJ426" t="s">
        <v>12383</v>
      </c>
      <c r="BK426" t="s">
        <v>4</v>
      </c>
      <c r="BL426">
        <v>1</v>
      </c>
      <c r="BM426" t="s">
        <v>12</v>
      </c>
      <c r="BN426">
        <v>19800</v>
      </c>
      <c r="BO426" t="s">
        <v>12</v>
      </c>
      <c r="BP426" t="s">
        <v>12</v>
      </c>
      <c r="BQ426" t="s">
        <v>12</v>
      </c>
      <c r="BR426" t="s">
        <v>4</v>
      </c>
      <c r="BS426" t="s">
        <v>4</v>
      </c>
      <c r="BT426" t="s">
        <v>4</v>
      </c>
      <c r="BU426" t="s">
        <v>12</v>
      </c>
      <c r="BV426" t="s">
        <v>4</v>
      </c>
      <c r="BW426" t="s">
        <v>3</v>
      </c>
      <c r="BX426" t="s">
        <v>4</v>
      </c>
      <c r="BY426" t="s">
        <v>12</v>
      </c>
      <c r="BZ426" t="s">
        <v>12</v>
      </c>
      <c r="CA426" t="s">
        <v>12</v>
      </c>
      <c r="CB426" t="s">
        <v>12</v>
      </c>
      <c r="CC426" t="s">
        <v>12</v>
      </c>
      <c r="CD426" t="str" cm="1">
        <f t="array" aca="1" ref="CD426" ca="1">eConcatenar(A426:CB426,"|")</f>
        <v>2upJWMzJxNrn6iXz|CAR2020-5266|3|ZAFIRO|TABASCO|CARDENAS|CARDENAS|2020-12-16|19800|X|X|200|1|x|X|x|X|X|X|X|X|X|X|X|x|X|x|FAUSTO|RODRIGUEZ|XOCHITL|CASADA|X|X|ZONA VERDE NUMERO 70|ALFA Y OMEGA|X|9373779454|JUANA RODRIGUE|BENEFICIARIO 2: MARTHA  FAUSTO RODDRIGUEZ|x|RUTA 7 L |X|MARTES|x|x|X|X|X|DOMICILIO|4400|15400|x|x|X|2021-9-7|2021-9-21|X|x|X|x|x|ALFA Y OMEGA|X|1|x|19800|x|x|x|X|X|X|x|X|CARDENAS|X|x|x|x|x</v>
      </c>
    </row>
    <row r="427" spans="1:82" x14ac:dyDescent="0.25">
      <c r="A427" t="s">
        <v>12386</v>
      </c>
      <c r="B427" t="s">
        <v>12387</v>
      </c>
      <c r="C427">
        <v>3</v>
      </c>
      <c r="D427" t="s">
        <v>14</v>
      </c>
      <c r="E427" t="s">
        <v>2</v>
      </c>
      <c r="F427" t="s">
        <v>3</v>
      </c>
      <c r="G427" t="s">
        <v>3</v>
      </c>
      <c r="H427" t="s">
        <v>1197</v>
      </c>
      <c r="I427">
        <v>19800</v>
      </c>
      <c r="J427" t="s">
        <v>4</v>
      </c>
      <c r="K427" t="s">
        <v>4</v>
      </c>
      <c r="L427">
        <v>100</v>
      </c>
      <c r="M427">
        <v>0</v>
      </c>
      <c r="N427" t="s">
        <v>12</v>
      </c>
      <c r="O427" t="s">
        <v>4</v>
      </c>
      <c r="P427" t="s">
        <v>12</v>
      </c>
      <c r="Q427" t="s">
        <v>4</v>
      </c>
      <c r="R427" t="s">
        <v>4</v>
      </c>
      <c r="S427" t="s">
        <v>4</v>
      </c>
      <c r="T427" t="s">
        <v>4</v>
      </c>
      <c r="U427" t="s">
        <v>4</v>
      </c>
      <c r="V427" t="s">
        <v>4</v>
      </c>
      <c r="W427" t="s">
        <v>4</v>
      </c>
      <c r="X427" t="s">
        <v>4</v>
      </c>
      <c r="Y427" t="s">
        <v>12</v>
      </c>
      <c r="Z427" t="s">
        <v>4</v>
      </c>
      <c r="AA427" t="s">
        <v>12</v>
      </c>
      <c r="AB427" t="s">
        <v>538</v>
      </c>
      <c r="AC427" t="s">
        <v>784</v>
      </c>
      <c r="AD427" t="s">
        <v>5359</v>
      </c>
      <c r="AE427" t="s">
        <v>336</v>
      </c>
      <c r="AF427" t="s">
        <v>4</v>
      </c>
      <c r="AG427" t="s">
        <v>4</v>
      </c>
      <c r="AH427" t="s">
        <v>12388</v>
      </c>
      <c r="AI427" t="s">
        <v>78</v>
      </c>
      <c r="AJ427" t="s">
        <v>4</v>
      </c>
      <c r="AK427">
        <v>9613278638</v>
      </c>
      <c r="AL427" t="s">
        <v>12389</v>
      </c>
      <c r="AM427" t="s">
        <v>12390</v>
      </c>
      <c r="AN427" t="s">
        <v>12</v>
      </c>
      <c r="AO427" t="s">
        <v>11516</v>
      </c>
      <c r="AP427" t="s">
        <v>4</v>
      </c>
      <c r="AQ427" t="s">
        <v>27</v>
      </c>
      <c r="AR427" t="s">
        <v>12</v>
      </c>
      <c r="AS427" t="s">
        <v>12</v>
      </c>
      <c r="AT427" t="s">
        <v>4</v>
      </c>
      <c r="AU427" t="s">
        <v>4</v>
      </c>
      <c r="AV427" t="s">
        <v>4</v>
      </c>
      <c r="AW427" t="s">
        <v>11</v>
      </c>
      <c r="AX427">
        <v>7700</v>
      </c>
      <c r="AY427">
        <v>12100</v>
      </c>
      <c r="AZ427" t="s">
        <v>12</v>
      </c>
      <c r="BA427" t="s">
        <v>12</v>
      </c>
      <c r="BB427" t="s">
        <v>4</v>
      </c>
      <c r="BC427" t="s">
        <v>1171</v>
      </c>
      <c r="BD427" t="s">
        <v>1226</v>
      </c>
      <c r="BE427" t="s">
        <v>4</v>
      </c>
      <c r="BF427" t="s">
        <v>12</v>
      </c>
      <c r="BG427" t="s">
        <v>4</v>
      </c>
      <c r="BH427" t="s">
        <v>12</v>
      </c>
      <c r="BI427" t="s">
        <v>12</v>
      </c>
      <c r="BJ427" t="s">
        <v>12391</v>
      </c>
      <c r="BK427" t="s">
        <v>4</v>
      </c>
      <c r="BL427">
        <v>0</v>
      </c>
      <c r="BM427" t="s">
        <v>12</v>
      </c>
      <c r="BN427">
        <v>19800</v>
      </c>
      <c r="BO427" t="s">
        <v>12</v>
      </c>
      <c r="BP427" t="s">
        <v>12</v>
      </c>
      <c r="BQ427" t="s">
        <v>12</v>
      </c>
      <c r="BR427" t="s">
        <v>4</v>
      </c>
      <c r="BS427" t="s">
        <v>4</v>
      </c>
      <c r="BT427" t="s">
        <v>4</v>
      </c>
      <c r="BU427" t="s">
        <v>12</v>
      </c>
      <c r="BV427" t="s">
        <v>4</v>
      </c>
      <c r="BW427" t="s">
        <v>3</v>
      </c>
      <c r="BX427" t="s">
        <v>4</v>
      </c>
      <c r="BY427" t="s">
        <v>12</v>
      </c>
      <c r="BZ427" t="s">
        <v>12</v>
      </c>
      <c r="CA427" t="s">
        <v>12</v>
      </c>
      <c r="CB427" t="s">
        <v>12</v>
      </c>
      <c r="CC427" t="s">
        <v>12</v>
      </c>
      <c r="CD427" t="str" cm="1">
        <f t="array" aca="1" ref="CD427" ca="1">eConcatenar(A427:CB427,"|")</f>
        <v>nhNtNDRRbjM8P3HN|CAR2020-0451|3|ZAFIRO|TABASCO|CARDENAS|CARDENAS|2020-2-12|19800|X|X|100|0|x|X|x|X|X|X|X|X|X|X|X|x|X|x|ALPUCHE|GALLEGOS|GILBERTO|VIUDO|X|X|ARABIA 4 MANZANA 18 LOTE 1 |JACINTO LOPEZ|X|9613278638|FERNANDO ALBERTO ALPUCHE VILLEGAS|BENEFICIARIO 2: ALEJANDRO PEREZ COLORADO|x|RUTA 7 L |X|MARTES|x|x|X|X|X|DOMICILIO|7700|12100|x|x|X|2021-9-7|2021-9-14|X|x|X|x|x|JACINTO LOPEZ |X|0|x|19800|x|x|x|X|X|X|x|X|CARDENAS|X|x|x|x|x</v>
      </c>
    </row>
    <row r="428" spans="1:82" x14ac:dyDescent="0.25">
      <c r="A428" t="s">
        <v>12392</v>
      </c>
      <c r="B428" t="s">
        <v>12393</v>
      </c>
      <c r="C428">
        <v>3</v>
      </c>
      <c r="D428" t="s">
        <v>1</v>
      </c>
      <c r="E428" t="s">
        <v>2</v>
      </c>
      <c r="F428" t="s">
        <v>3</v>
      </c>
      <c r="G428" t="s">
        <v>3</v>
      </c>
      <c r="H428" t="s">
        <v>15963</v>
      </c>
      <c r="I428">
        <v>12900</v>
      </c>
      <c r="J428" t="s">
        <v>4</v>
      </c>
      <c r="K428" t="s">
        <v>4</v>
      </c>
      <c r="L428">
        <v>100</v>
      </c>
      <c r="M428">
        <v>0</v>
      </c>
      <c r="N428" t="s">
        <v>12</v>
      </c>
      <c r="O428" t="s">
        <v>4</v>
      </c>
      <c r="P428" t="s">
        <v>12</v>
      </c>
      <c r="Q428" t="s">
        <v>4</v>
      </c>
      <c r="R428" t="s">
        <v>4</v>
      </c>
      <c r="S428" t="s">
        <v>4</v>
      </c>
      <c r="T428" t="s">
        <v>4</v>
      </c>
      <c r="U428" t="s">
        <v>4</v>
      </c>
      <c r="V428" t="s">
        <v>4</v>
      </c>
      <c r="W428" t="s">
        <v>4</v>
      </c>
      <c r="X428" t="s">
        <v>4</v>
      </c>
      <c r="Y428" t="s">
        <v>12</v>
      </c>
      <c r="Z428" t="s">
        <v>4</v>
      </c>
      <c r="AA428" t="s">
        <v>12</v>
      </c>
      <c r="AB428" t="s">
        <v>12394</v>
      </c>
      <c r="AC428" t="s">
        <v>12395</v>
      </c>
      <c r="AD428" t="s">
        <v>88</v>
      </c>
      <c r="AE428" t="s">
        <v>63</v>
      </c>
      <c r="AF428" t="s">
        <v>4</v>
      </c>
      <c r="AG428" t="s">
        <v>4</v>
      </c>
      <c r="AH428" t="s">
        <v>12396</v>
      </c>
      <c r="AI428" t="s">
        <v>2986</v>
      </c>
      <c r="AJ428" t="s">
        <v>12397</v>
      </c>
      <c r="AK428">
        <v>9371196484</v>
      </c>
      <c r="AL428" t="s">
        <v>12398</v>
      </c>
      <c r="AM428" t="s">
        <v>12399</v>
      </c>
      <c r="AN428" t="s">
        <v>12</v>
      </c>
      <c r="AO428" t="s">
        <v>11516</v>
      </c>
      <c r="AP428" t="s">
        <v>4</v>
      </c>
      <c r="AQ428" t="s">
        <v>27</v>
      </c>
      <c r="AR428" t="s">
        <v>12</v>
      </c>
      <c r="AS428" t="s">
        <v>12</v>
      </c>
      <c r="AT428" t="s">
        <v>4</v>
      </c>
      <c r="AU428" t="s">
        <v>4</v>
      </c>
      <c r="AV428" t="s">
        <v>4</v>
      </c>
      <c r="AW428" t="s">
        <v>11</v>
      </c>
      <c r="AX428">
        <v>4200</v>
      </c>
      <c r="AY428">
        <v>8700</v>
      </c>
      <c r="AZ428" t="s">
        <v>12</v>
      </c>
      <c r="BA428" t="s">
        <v>12</v>
      </c>
      <c r="BB428" t="s">
        <v>4</v>
      </c>
      <c r="BC428" t="s">
        <v>1171</v>
      </c>
      <c r="BD428" t="s">
        <v>1226</v>
      </c>
      <c r="BE428" t="s">
        <v>4</v>
      </c>
      <c r="BF428" t="s">
        <v>12</v>
      </c>
      <c r="BG428" t="s">
        <v>4</v>
      </c>
      <c r="BH428" t="s">
        <v>12</v>
      </c>
      <c r="BI428" t="s">
        <v>12</v>
      </c>
      <c r="BJ428" t="s">
        <v>12400</v>
      </c>
      <c r="BK428" t="s">
        <v>4</v>
      </c>
      <c r="BL428">
        <v>0</v>
      </c>
      <c r="BM428" t="s">
        <v>12</v>
      </c>
      <c r="BN428">
        <v>12900</v>
      </c>
      <c r="BO428" t="s">
        <v>12</v>
      </c>
      <c r="BP428" t="s">
        <v>12</v>
      </c>
      <c r="BQ428" t="s">
        <v>12</v>
      </c>
      <c r="BR428" t="s">
        <v>4</v>
      </c>
      <c r="BS428" t="s">
        <v>4</v>
      </c>
      <c r="BT428" t="s">
        <v>4</v>
      </c>
      <c r="BU428" t="s">
        <v>12</v>
      </c>
      <c r="BV428" t="s">
        <v>4</v>
      </c>
      <c r="BW428" t="s">
        <v>3</v>
      </c>
      <c r="BX428" t="s">
        <v>4</v>
      </c>
      <c r="BY428" t="s">
        <v>12</v>
      </c>
      <c r="BZ428" t="s">
        <v>12</v>
      </c>
      <c r="CA428" t="s">
        <v>12</v>
      </c>
      <c r="CB428" t="s">
        <v>12</v>
      </c>
      <c r="CC428" t="s">
        <v>12</v>
      </c>
      <c r="CD428" t="str" cm="1">
        <f t="array" aca="1" ref="CD428" ca="1">eConcatenar(A428:CB428,"|")</f>
        <v>OsOPthDJOySfn2A5|CAR2020-4856|3|IMPERIAL DE LUJO|TABASCO|CARDENAS|CARDENAS|2020-11-26|12900|X|X|100|0|x|X|x|X|X|X|X|X|X|X|X|x|X|x|MORENO |OCAÑA|GUADALUPE|CASADO|X|X|CALLE CONSTITUCION PONIENTE|LA PENINSULA|CARDENAS A HUIMANGUILLO|9371196484|CONCEPCION MORENO DE LA CRUZ|BENEFICIARIO 2: LUIS DONANDO MORENO DE LA CRUZ|x|RUTA 7 L |X|MARTES|x|x|X|X|X|DOMICILIO|4200|8700|x|x|X|2021-9-7|2021-9-14|X|x|X|x|x|LA PENISULA|X|0|x|12900|x|x|x|X|X|X|x|X|CARDENAS|X|x|x|x|x</v>
      </c>
    </row>
    <row r="429" spans="1:82" x14ac:dyDescent="0.25">
      <c r="A429" t="s">
        <v>12401</v>
      </c>
      <c r="B429" t="s">
        <v>12402</v>
      </c>
      <c r="C429">
        <v>3</v>
      </c>
      <c r="D429" t="s">
        <v>213</v>
      </c>
      <c r="E429" t="s">
        <v>2</v>
      </c>
      <c r="F429" t="s">
        <v>3</v>
      </c>
      <c r="G429" t="s">
        <v>3</v>
      </c>
      <c r="H429" t="s">
        <v>5528</v>
      </c>
      <c r="I429">
        <v>12900</v>
      </c>
      <c r="J429" t="s">
        <v>4</v>
      </c>
      <c r="K429" t="s">
        <v>4</v>
      </c>
      <c r="L429">
        <v>100</v>
      </c>
      <c r="M429">
        <v>0</v>
      </c>
      <c r="N429" t="s">
        <v>12</v>
      </c>
      <c r="O429" t="s">
        <v>4</v>
      </c>
      <c r="P429" t="s">
        <v>12</v>
      </c>
      <c r="Q429" t="s">
        <v>4</v>
      </c>
      <c r="R429" t="s">
        <v>4</v>
      </c>
      <c r="S429" t="s">
        <v>4</v>
      </c>
      <c r="T429" t="s">
        <v>4</v>
      </c>
      <c r="U429" t="s">
        <v>4</v>
      </c>
      <c r="V429" t="s">
        <v>4</v>
      </c>
      <c r="W429" t="s">
        <v>4</v>
      </c>
      <c r="X429" t="s">
        <v>4</v>
      </c>
      <c r="Y429" t="s">
        <v>12</v>
      </c>
      <c r="Z429" t="s">
        <v>4</v>
      </c>
      <c r="AA429" t="s">
        <v>12</v>
      </c>
      <c r="AB429" t="s">
        <v>38</v>
      </c>
      <c r="AC429" t="s">
        <v>49</v>
      </c>
      <c r="AD429" t="s">
        <v>12020</v>
      </c>
      <c r="AE429" t="s">
        <v>63</v>
      </c>
      <c r="AF429" t="s">
        <v>4</v>
      </c>
      <c r="AG429" t="s">
        <v>4</v>
      </c>
      <c r="AH429" t="s">
        <v>12403</v>
      </c>
      <c r="AI429" t="s">
        <v>2986</v>
      </c>
      <c r="AJ429" t="s">
        <v>12397</v>
      </c>
      <c r="AK429">
        <v>9373747583</v>
      </c>
      <c r="AL429" t="s">
        <v>12404</v>
      </c>
      <c r="AM429" t="s">
        <v>12405</v>
      </c>
      <c r="AN429" t="s">
        <v>12</v>
      </c>
      <c r="AO429" t="s">
        <v>11516</v>
      </c>
      <c r="AP429" t="s">
        <v>4</v>
      </c>
      <c r="AQ429" t="s">
        <v>27</v>
      </c>
      <c r="AR429" t="s">
        <v>12</v>
      </c>
      <c r="AS429" t="s">
        <v>12</v>
      </c>
      <c r="AT429" t="s">
        <v>4</v>
      </c>
      <c r="AU429" t="s">
        <v>4</v>
      </c>
      <c r="AV429" t="s">
        <v>4</v>
      </c>
      <c r="AW429" t="s">
        <v>11</v>
      </c>
      <c r="AX429">
        <v>7900</v>
      </c>
      <c r="AY429">
        <v>5000</v>
      </c>
      <c r="AZ429" t="s">
        <v>12</v>
      </c>
      <c r="BA429" t="s">
        <v>12</v>
      </c>
      <c r="BB429" t="s">
        <v>4</v>
      </c>
      <c r="BC429" t="s">
        <v>1171</v>
      </c>
      <c r="BD429" t="s">
        <v>1226</v>
      </c>
      <c r="BE429" t="s">
        <v>4</v>
      </c>
      <c r="BF429" t="s">
        <v>12</v>
      </c>
      <c r="BG429" t="s">
        <v>4</v>
      </c>
      <c r="BH429" t="s">
        <v>12</v>
      </c>
      <c r="BI429" t="s">
        <v>12</v>
      </c>
      <c r="BJ429" t="s">
        <v>12400</v>
      </c>
      <c r="BK429" t="s">
        <v>4</v>
      </c>
      <c r="BL429">
        <v>0</v>
      </c>
      <c r="BM429" t="s">
        <v>12</v>
      </c>
      <c r="BN429">
        <v>12900</v>
      </c>
      <c r="BO429" t="s">
        <v>12</v>
      </c>
      <c r="BP429" t="s">
        <v>12</v>
      </c>
      <c r="BQ429" t="s">
        <v>12</v>
      </c>
      <c r="BR429" t="s">
        <v>4</v>
      </c>
      <c r="BS429" t="s">
        <v>4</v>
      </c>
      <c r="BT429" t="s">
        <v>4</v>
      </c>
      <c r="BU429" t="s">
        <v>12</v>
      </c>
      <c r="BV429" t="s">
        <v>4</v>
      </c>
      <c r="BW429" t="s">
        <v>3</v>
      </c>
      <c r="BX429" t="s">
        <v>4</v>
      </c>
      <c r="BY429" t="s">
        <v>12</v>
      </c>
      <c r="BZ429" t="s">
        <v>12</v>
      </c>
      <c r="CA429" t="s">
        <v>12</v>
      </c>
      <c r="CB429" t="s">
        <v>12</v>
      </c>
      <c r="CC429" t="s">
        <v>12</v>
      </c>
      <c r="CD429" t="str" cm="1">
        <f t="array" aca="1" ref="CD429" ca="1">eConcatenar(A429:CB429,"|")</f>
        <v>41Ja3cCXVoRwRiRA|CAR2019-3785|3|ECONOLINE|TABASCO|CARDENAS|CARDENAS|2019-12-30|12900|X|X|100|0|x|X|x|X|X|X|X|X|X|X|X|x|X|x|HERNANDEZ|SANCHEZ|ANTONIO|CASADO|X|X|CALLE 18 DE MAYO NUMERO 85|LA PENINSULA|CARDENAS A HUIMANGUILLO|9373747583|LUCIA LOPEZ CASTILLO|BENEFICIARIO 2: PATRICIA DEL CARMEN HERNANDEZ LOPEZ|x|RUTA 7 L |X|MARTES|x|x|X|X|X|DOMICILIO|7900|5000|x|x|X|2021-9-7|2021-9-14|X|x|X|x|x|LA PENISULA|X|0|x|12900|x|x|x|X|X|X|x|X|CARDENAS|X|x|x|x|x</v>
      </c>
    </row>
    <row r="430" spans="1:82" x14ac:dyDescent="0.25">
      <c r="A430" t="s">
        <v>12406</v>
      </c>
      <c r="B430" t="s">
        <v>12407</v>
      </c>
      <c r="C430">
        <v>3</v>
      </c>
      <c r="D430" t="s">
        <v>1</v>
      </c>
      <c r="E430" t="s">
        <v>2</v>
      </c>
      <c r="F430" t="s">
        <v>3</v>
      </c>
      <c r="G430" t="s">
        <v>3</v>
      </c>
      <c r="H430" t="s">
        <v>16018</v>
      </c>
      <c r="I430">
        <v>12900</v>
      </c>
      <c r="J430" t="s">
        <v>4</v>
      </c>
      <c r="K430" t="s">
        <v>4</v>
      </c>
      <c r="L430">
        <v>100</v>
      </c>
      <c r="M430">
        <v>0</v>
      </c>
      <c r="N430" t="s">
        <v>12</v>
      </c>
      <c r="O430" t="s">
        <v>4</v>
      </c>
      <c r="P430" t="s">
        <v>12</v>
      </c>
      <c r="Q430" t="s">
        <v>4</v>
      </c>
      <c r="R430" t="s">
        <v>4</v>
      </c>
      <c r="S430" t="s">
        <v>4</v>
      </c>
      <c r="T430" t="s">
        <v>4</v>
      </c>
      <c r="U430" t="s">
        <v>4</v>
      </c>
      <c r="V430" t="s">
        <v>4</v>
      </c>
      <c r="W430" t="s">
        <v>4</v>
      </c>
      <c r="X430" t="s">
        <v>4</v>
      </c>
      <c r="Y430" t="s">
        <v>12</v>
      </c>
      <c r="Z430" t="s">
        <v>4</v>
      </c>
      <c r="AA430" t="s">
        <v>12</v>
      </c>
      <c r="AB430" t="s">
        <v>757</v>
      </c>
      <c r="AC430" t="s">
        <v>127</v>
      </c>
      <c r="AD430" t="s">
        <v>183</v>
      </c>
      <c r="AE430" t="s">
        <v>30</v>
      </c>
      <c r="AF430" t="s">
        <v>4</v>
      </c>
      <c r="AG430" t="s">
        <v>4</v>
      </c>
      <c r="AH430" t="s">
        <v>12408</v>
      </c>
      <c r="AI430" t="s">
        <v>12409</v>
      </c>
      <c r="AJ430" t="s">
        <v>4</v>
      </c>
      <c r="AK430">
        <v>9371644029</v>
      </c>
      <c r="AL430" t="s">
        <v>12410</v>
      </c>
      <c r="AM430" t="s">
        <v>12411</v>
      </c>
      <c r="AN430" t="s">
        <v>12</v>
      </c>
      <c r="AO430" t="s">
        <v>11516</v>
      </c>
      <c r="AP430" t="s">
        <v>4</v>
      </c>
      <c r="AQ430" t="s">
        <v>27</v>
      </c>
      <c r="AR430" t="s">
        <v>12</v>
      </c>
      <c r="AS430" t="s">
        <v>12</v>
      </c>
      <c r="AT430" t="s">
        <v>4</v>
      </c>
      <c r="AU430" t="s">
        <v>4</v>
      </c>
      <c r="AV430" t="s">
        <v>4</v>
      </c>
      <c r="AW430" t="s">
        <v>11</v>
      </c>
      <c r="AX430">
        <v>4100</v>
      </c>
      <c r="AY430">
        <v>8800</v>
      </c>
      <c r="AZ430" t="s">
        <v>12</v>
      </c>
      <c r="BA430" t="s">
        <v>12</v>
      </c>
      <c r="BB430" t="s">
        <v>4</v>
      </c>
      <c r="BC430" t="s">
        <v>1171</v>
      </c>
      <c r="BD430" t="s">
        <v>1226</v>
      </c>
      <c r="BE430" t="s">
        <v>4</v>
      </c>
      <c r="BF430" t="s">
        <v>12</v>
      </c>
      <c r="BG430" t="s">
        <v>4</v>
      </c>
      <c r="BH430" t="s">
        <v>12</v>
      </c>
      <c r="BI430" t="s">
        <v>12</v>
      </c>
      <c r="BJ430" t="s">
        <v>12409</v>
      </c>
      <c r="BK430" t="s">
        <v>4</v>
      </c>
      <c r="BL430">
        <v>1</v>
      </c>
      <c r="BM430" t="s">
        <v>12</v>
      </c>
      <c r="BN430">
        <v>12900</v>
      </c>
      <c r="BO430" t="s">
        <v>12</v>
      </c>
      <c r="BP430" t="s">
        <v>12</v>
      </c>
      <c r="BQ430" t="s">
        <v>12</v>
      </c>
      <c r="BR430" t="s">
        <v>4</v>
      </c>
      <c r="BS430" t="s">
        <v>4</v>
      </c>
      <c r="BT430" t="s">
        <v>4</v>
      </c>
      <c r="BU430" t="s">
        <v>12</v>
      </c>
      <c r="BV430" t="s">
        <v>4</v>
      </c>
      <c r="BW430" t="s">
        <v>3</v>
      </c>
      <c r="BX430" t="s">
        <v>4</v>
      </c>
      <c r="BY430" t="s">
        <v>12</v>
      </c>
      <c r="BZ430" t="s">
        <v>12</v>
      </c>
      <c r="CA430" t="s">
        <v>12</v>
      </c>
      <c r="CB430" t="s">
        <v>12</v>
      </c>
      <c r="CC430" t="s">
        <v>12</v>
      </c>
      <c r="CD430" t="str" cm="1">
        <f t="array" aca="1" ref="CD430" ca="1">eConcatenar(A430:CB430,"|")</f>
        <v>ttqIpUuxoBh5SBiP|CAR2021-0278|3|IMPERIAL DE LUJO|TABASCO|CARDENAS|CARDENAS|2021-2-02|12900|X|X|100|0|x|X|x|X|X|X|X|X|X|X|X|x|X|x|ALCUDIA |RODRIGUEZ|JUANA|CASADA|X|X|CALLE 5 GARDENIA |SECCION 10 DE AZUCAREROS|X|9371644029|AGUSTIN OLAN PEREGRINO|BENEFICIARIO 2: FLOR ALCUDIA RODRIGUEZ|x|RUTA 7 L |X|MARTES|x|x|X|X|X|DOMICILIO|4100|8800|x|x|X|2021-9-7|2021-9-14|X|x|X|x|x|SECCION 10 DE AZUCAREROS|X|1|x|12900|x|x|x|X|X|X|x|X|CARDENAS|X|x|x|x|x</v>
      </c>
    </row>
    <row r="431" spans="1:82" x14ac:dyDescent="0.25">
      <c r="A431" t="s">
        <v>12412</v>
      </c>
      <c r="B431" t="s">
        <v>12413</v>
      </c>
      <c r="C431">
        <v>3</v>
      </c>
      <c r="D431" t="s">
        <v>14</v>
      </c>
      <c r="E431" t="s">
        <v>2</v>
      </c>
      <c r="F431" t="s">
        <v>3</v>
      </c>
      <c r="G431" t="s">
        <v>3</v>
      </c>
      <c r="H431" t="s">
        <v>1197</v>
      </c>
      <c r="I431">
        <v>19800</v>
      </c>
      <c r="J431" t="s">
        <v>4</v>
      </c>
      <c r="K431" t="s">
        <v>4</v>
      </c>
      <c r="L431">
        <v>100</v>
      </c>
      <c r="M431">
        <v>0</v>
      </c>
      <c r="N431" t="s">
        <v>12</v>
      </c>
      <c r="O431" t="s">
        <v>4</v>
      </c>
      <c r="P431" t="s">
        <v>12</v>
      </c>
      <c r="Q431" t="s">
        <v>4</v>
      </c>
      <c r="R431" t="s">
        <v>4</v>
      </c>
      <c r="S431" t="s">
        <v>4</v>
      </c>
      <c r="T431" t="s">
        <v>4</v>
      </c>
      <c r="U431" t="s">
        <v>4</v>
      </c>
      <c r="V431" t="s">
        <v>4</v>
      </c>
      <c r="W431" t="s">
        <v>4</v>
      </c>
      <c r="X431" t="s">
        <v>4</v>
      </c>
      <c r="Y431" t="s">
        <v>12</v>
      </c>
      <c r="Z431" t="s">
        <v>4</v>
      </c>
      <c r="AA431" t="s">
        <v>12</v>
      </c>
      <c r="AB431" t="s">
        <v>12414</v>
      </c>
      <c r="AC431" t="s">
        <v>12415</v>
      </c>
      <c r="AD431" t="s">
        <v>12416</v>
      </c>
      <c r="AE431" t="s">
        <v>63</v>
      </c>
      <c r="AF431" t="s">
        <v>4</v>
      </c>
      <c r="AG431" t="s">
        <v>4</v>
      </c>
      <c r="AH431" t="s">
        <v>12417</v>
      </c>
      <c r="AI431" t="s">
        <v>111</v>
      </c>
      <c r="AJ431" t="s">
        <v>4</v>
      </c>
      <c r="AK431">
        <v>9371686669</v>
      </c>
      <c r="AL431" t="s">
        <v>12418</v>
      </c>
      <c r="AM431" t="s">
        <v>12419</v>
      </c>
      <c r="AN431" t="s">
        <v>12</v>
      </c>
      <c r="AO431" t="s">
        <v>11516</v>
      </c>
      <c r="AP431" t="s">
        <v>4</v>
      </c>
      <c r="AQ431" t="s">
        <v>27</v>
      </c>
      <c r="AR431" t="s">
        <v>12</v>
      </c>
      <c r="AS431" t="s">
        <v>12</v>
      </c>
      <c r="AT431" t="s">
        <v>4</v>
      </c>
      <c r="AU431" t="s">
        <v>4</v>
      </c>
      <c r="AV431" t="s">
        <v>4</v>
      </c>
      <c r="AW431" t="s">
        <v>11</v>
      </c>
      <c r="AX431">
        <v>4400</v>
      </c>
      <c r="AY431">
        <v>15400</v>
      </c>
      <c r="AZ431" t="s">
        <v>12</v>
      </c>
      <c r="BA431" t="s">
        <v>12</v>
      </c>
      <c r="BB431" t="s">
        <v>4</v>
      </c>
      <c r="BC431" t="s">
        <v>1171</v>
      </c>
      <c r="BD431" t="s">
        <v>1226</v>
      </c>
      <c r="BE431" t="s">
        <v>4</v>
      </c>
      <c r="BF431" t="s">
        <v>12</v>
      </c>
      <c r="BG431" t="s">
        <v>4</v>
      </c>
      <c r="BH431" t="s">
        <v>12</v>
      </c>
      <c r="BI431" t="s">
        <v>12</v>
      </c>
      <c r="BJ431" t="s">
        <v>111</v>
      </c>
      <c r="BK431" t="s">
        <v>4</v>
      </c>
      <c r="BL431">
        <v>0</v>
      </c>
      <c r="BM431" t="s">
        <v>12</v>
      </c>
      <c r="BN431">
        <v>19800</v>
      </c>
      <c r="BO431" t="s">
        <v>12</v>
      </c>
      <c r="BP431" t="s">
        <v>12</v>
      </c>
      <c r="BQ431" t="s">
        <v>12</v>
      </c>
      <c r="BR431" t="s">
        <v>4</v>
      </c>
      <c r="BS431" t="s">
        <v>4</v>
      </c>
      <c r="BT431" t="s">
        <v>4</v>
      </c>
      <c r="BU431" t="s">
        <v>12</v>
      </c>
      <c r="BV431" t="s">
        <v>4</v>
      </c>
      <c r="BW431" t="s">
        <v>3</v>
      </c>
      <c r="BX431" t="s">
        <v>4</v>
      </c>
      <c r="BY431" t="s">
        <v>12</v>
      </c>
      <c r="BZ431" t="s">
        <v>12</v>
      </c>
      <c r="CA431" t="s">
        <v>12</v>
      </c>
      <c r="CB431" t="s">
        <v>12</v>
      </c>
      <c r="CC431" t="s">
        <v>12</v>
      </c>
      <c r="CD431" t="str" cm="1">
        <f t="array" aca="1" ref="CD431" ca="1">eConcatenar(A431:CB431,"|")</f>
        <v>ffOiaXrxPD0GfCRd|CAR2020-0452|3|ZAFIRO|TABASCO|CARDENAS|CARDENAS|2020-2-12|19800|X|X|100|0|x|X|x|X|X|X|X|X|X|X|X|x|X|x|ALPUCHE |VILLEGAS|FERNANDO ALBERTO|CASADO|X|X|CARRETERA CARDENAS HUIMANGUILLO|OBRERA|X|9371686669|GABRIELA DOMINGUEZ ANGEL|BENEFICIARIO 2: MARIA FERNANDA ALPUCHE DOMINGUEZ|x|RUTA 7 L |X|MARTES|x|x|X|X|X|DOMICILIO|4400|15400|x|x|X|2021-9-7|2021-9-14|X|x|X|x|x|OBRERA|X|0|x|19800|x|x|x|X|X|X|x|X|CARDENAS|X|x|x|x|x</v>
      </c>
    </row>
    <row r="432" spans="1:82" x14ac:dyDescent="0.25">
      <c r="A432" t="s">
        <v>12420</v>
      </c>
      <c r="B432" t="s">
        <v>12421</v>
      </c>
      <c r="C432">
        <v>3</v>
      </c>
      <c r="D432" t="s">
        <v>10072</v>
      </c>
      <c r="E432" t="s">
        <v>2</v>
      </c>
      <c r="F432" t="s">
        <v>3</v>
      </c>
      <c r="G432" t="s">
        <v>3</v>
      </c>
      <c r="H432" t="s">
        <v>16019</v>
      </c>
      <c r="I432">
        <v>31800</v>
      </c>
      <c r="J432" t="s">
        <v>4</v>
      </c>
      <c r="K432" t="s">
        <v>4</v>
      </c>
      <c r="L432">
        <v>100</v>
      </c>
      <c r="M432">
        <v>0</v>
      </c>
      <c r="N432" t="s">
        <v>12</v>
      </c>
      <c r="O432" t="s">
        <v>4</v>
      </c>
      <c r="P432" t="s">
        <v>12</v>
      </c>
      <c r="Q432" t="s">
        <v>4</v>
      </c>
      <c r="R432" t="s">
        <v>4</v>
      </c>
      <c r="S432" t="s">
        <v>4</v>
      </c>
      <c r="T432" t="s">
        <v>4</v>
      </c>
      <c r="U432" t="s">
        <v>4</v>
      </c>
      <c r="V432" t="s">
        <v>4</v>
      </c>
      <c r="W432" t="s">
        <v>4</v>
      </c>
      <c r="X432" t="s">
        <v>4</v>
      </c>
      <c r="Y432" t="s">
        <v>12</v>
      </c>
      <c r="Z432" t="s">
        <v>4</v>
      </c>
      <c r="AA432" t="s">
        <v>12</v>
      </c>
      <c r="AB432" t="s">
        <v>797</v>
      </c>
      <c r="AC432" t="s">
        <v>11810</v>
      </c>
      <c r="AD432" t="s">
        <v>12422</v>
      </c>
      <c r="AE432" t="s">
        <v>30</v>
      </c>
      <c r="AF432" t="s">
        <v>4</v>
      </c>
      <c r="AG432" t="s">
        <v>4</v>
      </c>
      <c r="AH432" t="s">
        <v>12423</v>
      </c>
      <c r="AI432" t="s">
        <v>650</v>
      </c>
      <c r="AJ432" t="s">
        <v>4</v>
      </c>
      <c r="AK432">
        <v>9372032932</v>
      </c>
      <c r="AL432" t="s">
        <v>12424</v>
      </c>
      <c r="AM432" t="s">
        <v>12425</v>
      </c>
      <c r="AN432" t="s">
        <v>12</v>
      </c>
      <c r="AO432" t="s">
        <v>11516</v>
      </c>
      <c r="AP432" t="s">
        <v>4</v>
      </c>
      <c r="AQ432" t="s">
        <v>27</v>
      </c>
      <c r="AR432" t="s">
        <v>12</v>
      </c>
      <c r="AS432" t="s">
        <v>12</v>
      </c>
      <c r="AT432" t="s">
        <v>4</v>
      </c>
      <c r="AU432" t="s">
        <v>4</v>
      </c>
      <c r="AV432" t="s">
        <v>4</v>
      </c>
      <c r="AW432" t="s">
        <v>11</v>
      </c>
      <c r="AX432">
        <v>5200</v>
      </c>
      <c r="AY432">
        <v>26600</v>
      </c>
      <c r="AZ432" t="s">
        <v>12</v>
      </c>
      <c r="BA432" t="s">
        <v>12</v>
      </c>
      <c r="BB432" t="s">
        <v>4</v>
      </c>
      <c r="BC432" t="s">
        <v>1171</v>
      </c>
      <c r="BD432" t="s">
        <v>1226</v>
      </c>
      <c r="BE432" t="s">
        <v>4</v>
      </c>
      <c r="BF432" t="s">
        <v>12</v>
      </c>
      <c r="BG432" t="s">
        <v>4</v>
      </c>
      <c r="BH432" t="s">
        <v>12</v>
      </c>
      <c r="BI432" t="s">
        <v>12</v>
      </c>
      <c r="BJ432" t="s">
        <v>650</v>
      </c>
      <c r="BK432" t="s">
        <v>4</v>
      </c>
      <c r="BL432">
        <v>1</v>
      </c>
      <c r="BM432" t="s">
        <v>12</v>
      </c>
      <c r="BN432">
        <v>31800</v>
      </c>
      <c r="BO432" t="s">
        <v>12</v>
      </c>
      <c r="BP432" t="s">
        <v>12</v>
      </c>
      <c r="BQ432" t="s">
        <v>12</v>
      </c>
      <c r="BR432" t="s">
        <v>4</v>
      </c>
      <c r="BS432" t="s">
        <v>4</v>
      </c>
      <c r="BT432" t="s">
        <v>4</v>
      </c>
      <c r="BU432" t="s">
        <v>12</v>
      </c>
      <c r="BV432" t="s">
        <v>4</v>
      </c>
      <c r="BW432" t="s">
        <v>3</v>
      </c>
      <c r="BX432" t="s">
        <v>4</v>
      </c>
      <c r="BY432" t="s">
        <v>12</v>
      </c>
      <c r="BZ432" t="s">
        <v>12</v>
      </c>
      <c r="CA432" t="s">
        <v>12</v>
      </c>
      <c r="CB432" t="s">
        <v>12</v>
      </c>
      <c r="CC432" t="s">
        <v>12</v>
      </c>
      <c r="CD432" t="str" cm="1">
        <f t="array" aca="1" ref="CD432" ca="1">eConcatenar(A432:CB432,"|")</f>
        <v>JKrjug0rp6HZPTTf|CAR2020-1451|3|CREMACION|TABASCO|CARDENAS|CARDENAS|2020-7-09|31800|X|X|100|0|x|X|x|X|X|X|X|X|X|X|X|x|X|x|GONZALEZ |PALMA|AZAREL|CASADA|X|X|CALLE SIN NOMBRE SIN NUMERO|EL BAJIO SEGUNDA SECCION|X|9372032932|LUIS ENRIQUE PEREZ PEREZ|BENEFICIARIO 2: VERONICA GONZALEZ PALMA|x|RUTA 7 L |X|MARTES|x|x|X|X|X|DOMICILIO|5200|26600|x|x|X|2021-9-7|2021-9-14|X|x|X|x|x|EL BAJIO SEGUNDA SECCION|X|1|x|31800|x|x|x|X|X|X|x|X|CARDENAS|X|x|x|x|x</v>
      </c>
    </row>
    <row r="433" spans="1:82" x14ac:dyDescent="0.25">
      <c r="A433" t="s">
        <v>12426</v>
      </c>
      <c r="B433" t="s">
        <v>12427</v>
      </c>
      <c r="C433">
        <v>3</v>
      </c>
      <c r="D433" t="s">
        <v>10072</v>
      </c>
      <c r="E433" t="s">
        <v>2</v>
      </c>
      <c r="F433" t="s">
        <v>3</v>
      </c>
      <c r="G433" t="s">
        <v>3</v>
      </c>
      <c r="H433" t="s">
        <v>16019</v>
      </c>
      <c r="I433">
        <v>31800</v>
      </c>
      <c r="J433" t="s">
        <v>4</v>
      </c>
      <c r="K433" t="s">
        <v>4</v>
      </c>
      <c r="L433">
        <v>100</v>
      </c>
      <c r="M433">
        <v>0</v>
      </c>
      <c r="N433" t="s">
        <v>12</v>
      </c>
      <c r="O433" t="s">
        <v>4</v>
      </c>
      <c r="P433" t="s">
        <v>12</v>
      </c>
      <c r="Q433" t="s">
        <v>4</v>
      </c>
      <c r="R433" t="s">
        <v>4</v>
      </c>
      <c r="S433" t="s">
        <v>4</v>
      </c>
      <c r="T433" t="s">
        <v>4</v>
      </c>
      <c r="U433" t="s">
        <v>4</v>
      </c>
      <c r="V433" t="s">
        <v>4</v>
      </c>
      <c r="W433" t="s">
        <v>4</v>
      </c>
      <c r="X433" t="s">
        <v>4</v>
      </c>
      <c r="Y433" t="s">
        <v>12</v>
      </c>
      <c r="Z433" t="s">
        <v>4</v>
      </c>
      <c r="AA433" t="s">
        <v>12</v>
      </c>
      <c r="AB433" t="s">
        <v>797</v>
      </c>
      <c r="AC433" t="s">
        <v>11810</v>
      </c>
      <c r="AD433" t="s">
        <v>12422</v>
      </c>
      <c r="AE433" t="s">
        <v>30</v>
      </c>
      <c r="AF433" t="s">
        <v>4</v>
      </c>
      <c r="AG433" t="s">
        <v>4</v>
      </c>
      <c r="AH433" t="s">
        <v>12423</v>
      </c>
      <c r="AI433" t="s">
        <v>650</v>
      </c>
      <c r="AJ433" t="s">
        <v>4</v>
      </c>
      <c r="AK433">
        <v>9372032932</v>
      </c>
      <c r="AL433" t="s">
        <v>12424</v>
      </c>
      <c r="AM433" t="s">
        <v>12425</v>
      </c>
      <c r="AN433" t="s">
        <v>12</v>
      </c>
      <c r="AO433" t="s">
        <v>11516</v>
      </c>
      <c r="AP433" t="s">
        <v>4</v>
      </c>
      <c r="AQ433" t="s">
        <v>27</v>
      </c>
      <c r="AR433" t="s">
        <v>12</v>
      </c>
      <c r="AS433" t="s">
        <v>12</v>
      </c>
      <c r="AT433" t="s">
        <v>4</v>
      </c>
      <c r="AU433" t="s">
        <v>4</v>
      </c>
      <c r="AV433" t="s">
        <v>4</v>
      </c>
      <c r="AW433" t="s">
        <v>11</v>
      </c>
      <c r="AX433">
        <v>5200</v>
      </c>
      <c r="AY433">
        <v>26600</v>
      </c>
      <c r="AZ433" t="s">
        <v>12</v>
      </c>
      <c r="BA433" t="s">
        <v>12</v>
      </c>
      <c r="BB433" t="s">
        <v>4</v>
      </c>
      <c r="BC433" t="s">
        <v>1171</v>
      </c>
      <c r="BD433" t="s">
        <v>1226</v>
      </c>
      <c r="BE433" t="s">
        <v>4</v>
      </c>
      <c r="BF433" t="s">
        <v>12</v>
      </c>
      <c r="BG433" t="s">
        <v>4</v>
      </c>
      <c r="BH433" t="s">
        <v>12</v>
      </c>
      <c r="BI433" t="s">
        <v>12</v>
      </c>
      <c r="BJ433" t="s">
        <v>650</v>
      </c>
      <c r="BK433" t="s">
        <v>4</v>
      </c>
      <c r="BL433">
        <v>1</v>
      </c>
      <c r="BM433" t="s">
        <v>12</v>
      </c>
      <c r="BN433">
        <v>31800</v>
      </c>
      <c r="BO433" t="s">
        <v>12</v>
      </c>
      <c r="BP433" t="s">
        <v>12</v>
      </c>
      <c r="BQ433" t="s">
        <v>12</v>
      </c>
      <c r="BR433" t="s">
        <v>4</v>
      </c>
      <c r="BS433" t="s">
        <v>4</v>
      </c>
      <c r="BT433" t="s">
        <v>4</v>
      </c>
      <c r="BU433" t="s">
        <v>12</v>
      </c>
      <c r="BV433" t="s">
        <v>4</v>
      </c>
      <c r="BW433" t="s">
        <v>3</v>
      </c>
      <c r="BX433" t="s">
        <v>4</v>
      </c>
      <c r="BY433" t="s">
        <v>12</v>
      </c>
      <c r="BZ433" t="s">
        <v>12</v>
      </c>
      <c r="CA433" t="s">
        <v>12</v>
      </c>
      <c r="CB433" t="s">
        <v>12</v>
      </c>
      <c r="CC433" t="s">
        <v>12</v>
      </c>
      <c r="CD433" t="str" cm="1">
        <f t="array" aca="1" ref="CD433" ca="1">eConcatenar(A433:CB433,"|")</f>
        <v>VB0MDSHQqatzZ2QU|CAR2020-1452|3|CREMACION|TABASCO|CARDENAS|CARDENAS|2020-7-09|31800|X|X|100|0|x|X|x|X|X|X|X|X|X|X|X|x|X|x|GONZALEZ |PALMA|AZAREL|CASADA|X|X|CALLE SIN NOMBRE SIN NUMERO|EL BAJIO SEGUNDA SECCION|X|9372032932|LUIS ENRIQUE PEREZ PEREZ|BENEFICIARIO 2: VERONICA GONZALEZ PALMA|x|RUTA 7 L |X|MARTES|x|x|X|X|X|DOMICILIO|5200|26600|x|x|X|2021-9-7|2021-9-14|X|x|X|x|x|EL BAJIO SEGUNDA SECCION|X|1|x|31800|x|x|x|X|X|X|x|X|CARDENAS|X|x|x|x|x</v>
      </c>
    </row>
    <row r="434" spans="1:82" x14ac:dyDescent="0.25">
      <c r="A434" t="s">
        <v>12428</v>
      </c>
      <c r="B434" t="s">
        <v>12429</v>
      </c>
      <c r="C434">
        <v>3</v>
      </c>
      <c r="D434" t="s">
        <v>213</v>
      </c>
      <c r="E434" t="s">
        <v>2</v>
      </c>
      <c r="F434" t="s">
        <v>3</v>
      </c>
      <c r="G434" t="s">
        <v>3</v>
      </c>
      <c r="H434" t="s">
        <v>16020</v>
      </c>
      <c r="I434">
        <v>11500</v>
      </c>
      <c r="J434" t="s">
        <v>4</v>
      </c>
      <c r="K434" t="s">
        <v>4</v>
      </c>
      <c r="L434">
        <v>200</v>
      </c>
      <c r="M434">
        <v>1</v>
      </c>
      <c r="N434" t="s">
        <v>12</v>
      </c>
      <c r="O434" t="s">
        <v>4</v>
      </c>
      <c r="P434" t="s">
        <v>12</v>
      </c>
      <c r="Q434" t="s">
        <v>4</v>
      </c>
      <c r="R434" t="s">
        <v>4</v>
      </c>
      <c r="S434" t="s">
        <v>4</v>
      </c>
      <c r="T434" t="s">
        <v>4</v>
      </c>
      <c r="U434" t="s">
        <v>4</v>
      </c>
      <c r="V434" t="s">
        <v>4</v>
      </c>
      <c r="W434" t="s">
        <v>4</v>
      </c>
      <c r="X434" t="s">
        <v>4</v>
      </c>
      <c r="Y434" t="s">
        <v>12</v>
      </c>
      <c r="Z434" t="s">
        <v>4</v>
      </c>
      <c r="AA434" t="s">
        <v>12</v>
      </c>
      <c r="AB434" t="s">
        <v>573</v>
      </c>
      <c r="AC434" t="s">
        <v>59</v>
      </c>
      <c r="AD434" t="s">
        <v>12157</v>
      </c>
      <c r="AE434" t="s">
        <v>63</v>
      </c>
      <c r="AF434" t="s">
        <v>4</v>
      </c>
      <c r="AG434" t="s">
        <v>4</v>
      </c>
      <c r="AH434" t="s">
        <v>12430</v>
      </c>
      <c r="AI434" t="s">
        <v>650</v>
      </c>
      <c r="AJ434" t="s">
        <v>4</v>
      </c>
      <c r="AK434">
        <v>9371218031</v>
      </c>
      <c r="AL434" t="s">
        <v>12431</v>
      </c>
      <c r="AM434" t="s">
        <v>12432</v>
      </c>
      <c r="AN434" t="s">
        <v>12</v>
      </c>
      <c r="AO434" t="s">
        <v>11516</v>
      </c>
      <c r="AP434" t="s">
        <v>4</v>
      </c>
      <c r="AQ434" t="s">
        <v>27</v>
      </c>
      <c r="AR434" t="s">
        <v>12</v>
      </c>
      <c r="AS434" t="s">
        <v>12</v>
      </c>
      <c r="AT434" t="s">
        <v>4</v>
      </c>
      <c r="AU434" t="s">
        <v>4</v>
      </c>
      <c r="AV434" t="s">
        <v>4</v>
      </c>
      <c r="AW434" t="s">
        <v>11</v>
      </c>
      <c r="AX434">
        <v>7850</v>
      </c>
      <c r="AY434">
        <v>3650</v>
      </c>
      <c r="AZ434" t="s">
        <v>12</v>
      </c>
      <c r="BA434" t="s">
        <v>12</v>
      </c>
      <c r="BB434" t="s">
        <v>4</v>
      </c>
      <c r="BC434" t="s">
        <v>1171</v>
      </c>
      <c r="BD434" t="s">
        <v>1233</v>
      </c>
      <c r="BE434" t="s">
        <v>4</v>
      </c>
      <c r="BF434" t="s">
        <v>12</v>
      </c>
      <c r="BG434" t="s">
        <v>4</v>
      </c>
      <c r="BH434" t="s">
        <v>12</v>
      </c>
      <c r="BI434" t="s">
        <v>12</v>
      </c>
      <c r="BJ434" t="s">
        <v>650</v>
      </c>
      <c r="BK434" t="s">
        <v>4</v>
      </c>
      <c r="BL434">
        <v>0</v>
      </c>
      <c r="BM434" t="s">
        <v>12</v>
      </c>
      <c r="BN434">
        <v>11500</v>
      </c>
      <c r="BO434" t="s">
        <v>12</v>
      </c>
      <c r="BP434" t="s">
        <v>12</v>
      </c>
      <c r="BQ434" t="s">
        <v>12</v>
      </c>
      <c r="BR434" t="s">
        <v>4</v>
      </c>
      <c r="BS434" t="s">
        <v>4</v>
      </c>
      <c r="BT434" t="s">
        <v>4</v>
      </c>
      <c r="BU434" t="s">
        <v>12</v>
      </c>
      <c r="BV434" t="s">
        <v>4</v>
      </c>
      <c r="BW434" t="s">
        <v>3</v>
      </c>
      <c r="BX434" t="s">
        <v>4</v>
      </c>
      <c r="BY434" t="s">
        <v>12</v>
      </c>
      <c r="BZ434" t="s">
        <v>12</v>
      </c>
      <c r="CA434" t="s">
        <v>12</v>
      </c>
      <c r="CB434" t="s">
        <v>12</v>
      </c>
      <c r="CC434" t="s">
        <v>12</v>
      </c>
      <c r="CD434" t="str" cm="1">
        <f t="array" aca="1" ref="CD434" ca="1">eConcatenar(A434:CB434,"|")</f>
        <v>tsjMz0KqFyWaHJiG|CAR2017-4040|3|ECONOLINE|TABASCO|CARDENAS|CARDENAS|2017-12-27|11500|X|X|200|1|x|X|x|X|X|X|X|X|X|X|X|x|X|x|GIL|GARCIA|GERARDO|CASADO|X|X|AVENIDA LAS FLORES SIN NUMERO |EL BAJIO SEGUNDA SECCION|X|9371218031|ISELA GARCIA GALLEGOS|BENEFICIARIO 2: AMISAEL GIL GARCIA|x|RUTA 7 L |X|MARTES|x|x|X|X|X|DOMICILIO|7850|3650|x|x|X|2021-9-7|2021-9-21|X|x|X|x|x|EL BAJIO SEGUNDA SECCION|X|0|x|11500|x|x|x|X|X|X|x|X|CARDENAS|X|x|x|x|x</v>
      </c>
    </row>
    <row r="435" spans="1:82" x14ac:dyDescent="0.25">
      <c r="A435" t="s">
        <v>12433</v>
      </c>
      <c r="B435" t="s">
        <v>12434</v>
      </c>
      <c r="C435">
        <v>3</v>
      </c>
      <c r="D435" t="s">
        <v>213</v>
      </c>
      <c r="E435" t="s">
        <v>2</v>
      </c>
      <c r="F435" t="s">
        <v>3</v>
      </c>
      <c r="G435" t="s">
        <v>3</v>
      </c>
      <c r="H435" t="s">
        <v>16021</v>
      </c>
      <c r="I435">
        <v>12900</v>
      </c>
      <c r="J435" t="s">
        <v>4</v>
      </c>
      <c r="K435" t="s">
        <v>4</v>
      </c>
      <c r="L435">
        <v>100</v>
      </c>
      <c r="M435">
        <v>0</v>
      </c>
      <c r="N435" t="s">
        <v>12</v>
      </c>
      <c r="O435" t="s">
        <v>4</v>
      </c>
      <c r="P435" t="s">
        <v>12</v>
      </c>
      <c r="Q435" t="s">
        <v>4</v>
      </c>
      <c r="R435" t="s">
        <v>4</v>
      </c>
      <c r="S435" t="s">
        <v>4</v>
      </c>
      <c r="T435" t="s">
        <v>4</v>
      </c>
      <c r="U435" t="s">
        <v>4</v>
      </c>
      <c r="V435" t="s">
        <v>4</v>
      </c>
      <c r="W435" t="s">
        <v>4</v>
      </c>
      <c r="X435" t="s">
        <v>4</v>
      </c>
      <c r="Y435" t="s">
        <v>12</v>
      </c>
      <c r="Z435" t="s">
        <v>4</v>
      </c>
      <c r="AA435" t="s">
        <v>12</v>
      </c>
      <c r="AB435" t="s">
        <v>12435</v>
      </c>
      <c r="AC435" t="s">
        <v>12436</v>
      </c>
      <c r="AD435" t="s">
        <v>88</v>
      </c>
      <c r="AE435" t="s">
        <v>30</v>
      </c>
      <c r="AF435" t="s">
        <v>4</v>
      </c>
      <c r="AG435" t="s">
        <v>4</v>
      </c>
      <c r="AH435" t="s">
        <v>12437</v>
      </c>
      <c r="AI435" t="s">
        <v>650</v>
      </c>
      <c r="AJ435" t="s">
        <v>4</v>
      </c>
      <c r="AK435">
        <v>9372713632</v>
      </c>
      <c r="AL435" t="s">
        <v>12438</v>
      </c>
      <c r="AM435" t="s">
        <v>12439</v>
      </c>
      <c r="AN435" t="s">
        <v>12</v>
      </c>
      <c r="AO435" t="s">
        <v>11516</v>
      </c>
      <c r="AP435" t="s">
        <v>4</v>
      </c>
      <c r="AQ435" t="s">
        <v>27</v>
      </c>
      <c r="AR435" t="s">
        <v>12</v>
      </c>
      <c r="AS435" t="s">
        <v>12</v>
      </c>
      <c r="AT435" t="s">
        <v>4</v>
      </c>
      <c r="AU435" t="s">
        <v>4</v>
      </c>
      <c r="AV435" t="s">
        <v>4</v>
      </c>
      <c r="AW435" t="s">
        <v>11</v>
      </c>
      <c r="AX435">
        <v>6200</v>
      </c>
      <c r="AY435">
        <v>6700</v>
      </c>
      <c r="AZ435" t="s">
        <v>12</v>
      </c>
      <c r="BA435" t="s">
        <v>12</v>
      </c>
      <c r="BB435" t="s">
        <v>4</v>
      </c>
      <c r="BC435" t="s">
        <v>1171</v>
      </c>
      <c r="BD435" t="s">
        <v>1226</v>
      </c>
      <c r="BE435" t="s">
        <v>4</v>
      </c>
      <c r="BF435" t="s">
        <v>12</v>
      </c>
      <c r="BG435" t="s">
        <v>4</v>
      </c>
      <c r="BH435" t="s">
        <v>12</v>
      </c>
      <c r="BI435" t="s">
        <v>12</v>
      </c>
      <c r="BJ435" t="s">
        <v>650</v>
      </c>
      <c r="BK435" t="s">
        <v>4</v>
      </c>
      <c r="BL435">
        <v>1</v>
      </c>
      <c r="BM435" t="s">
        <v>12</v>
      </c>
      <c r="BN435">
        <v>12900</v>
      </c>
      <c r="BO435" t="s">
        <v>12</v>
      </c>
      <c r="BP435" t="s">
        <v>12</v>
      </c>
      <c r="BQ435" t="s">
        <v>12</v>
      </c>
      <c r="BR435" t="s">
        <v>4</v>
      </c>
      <c r="BS435" t="s">
        <v>4</v>
      </c>
      <c r="BT435" t="s">
        <v>4</v>
      </c>
      <c r="BU435" t="s">
        <v>12</v>
      </c>
      <c r="BV435" t="s">
        <v>4</v>
      </c>
      <c r="BW435" t="s">
        <v>3</v>
      </c>
      <c r="BX435" t="s">
        <v>4</v>
      </c>
      <c r="BY435" t="s">
        <v>12</v>
      </c>
      <c r="BZ435" t="s">
        <v>12</v>
      </c>
      <c r="CA435" t="s">
        <v>12</v>
      </c>
      <c r="CB435" t="s">
        <v>12</v>
      </c>
      <c r="CC435" t="s">
        <v>12</v>
      </c>
      <c r="CD435" t="str" cm="1">
        <f t="array" aca="1" ref="CD435" ca="1">eConcatenar(A435:CB435,"|")</f>
        <v>xIKFeWm2UtMLLApC|CAR2020-1293|3|ECONOLINE|TABASCO|CARDENAS|CARDENAS|2020-7-04|12900|X|X|100|0|x|X|x|X|X|X|X|X|X|X|X|x|X|x|LEZAMA|MOHA|GUADALUPE|CASADA|X|X|AVENIDA LAS FLORES CASA NUMERO 24|EL BAJIO SEGUNDA SECCION|X|9372713632|FLOR DE LIZ GARCIA MARCHENA|BENEFICIARIO 2: SONIA MARIA LEZAMA MOHA|x|RUTA 7 L |X|MARTES|x|x|X|X|X|DOMICILIO|6200|6700|x|x|X|2021-9-7|2021-9-14|X|x|X|x|x|EL BAJIO SEGUNDA SECCION|X|1|x|12900|x|x|x|X|X|X|x|X|CARDENAS|X|x|x|x|x</v>
      </c>
    </row>
    <row r="436" spans="1:82" x14ac:dyDescent="0.25">
      <c r="A436" t="s">
        <v>12440</v>
      </c>
      <c r="B436" t="s">
        <v>12441</v>
      </c>
      <c r="C436">
        <v>3</v>
      </c>
      <c r="D436" t="s">
        <v>213</v>
      </c>
      <c r="E436" t="s">
        <v>2</v>
      </c>
      <c r="F436" t="s">
        <v>3</v>
      </c>
      <c r="G436" t="s">
        <v>3</v>
      </c>
      <c r="H436" t="s">
        <v>16022</v>
      </c>
      <c r="I436">
        <v>11500</v>
      </c>
      <c r="J436" t="s">
        <v>4</v>
      </c>
      <c r="K436" t="s">
        <v>4</v>
      </c>
      <c r="L436">
        <v>100</v>
      </c>
      <c r="M436">
        <v>0</v>
      </c>
      <c r="N436" t="s">
        <v>12</v>
      </c>
      <c r="O436" t="s">
        <v>4</v>
      </c>
      <c r="P436" t="s">
        <v>12</v>
      </c>
      <c r="Q436" t="s">
        <v>4</v>
      </c>
      <c r="R436" t="s">
        <v>4</v>
      </c>
      <c r="S436" t="s">
        <v>4</v>
      </c>
      <c r="T436" t="s">
        <v>4</v>
      </c>
      <c r="U436" t="s">
        <v>4</v>
      </c>
      <c r="V436" t="s">
        <v>4</v>
      </c>
      <c r="W436" t="s">
        <v>4</v>
      </c>
      <c r="X436" t="s">
        <v>4</v>
      </c>
      <c r="Y436" t="s">
        <v>12</v>
      </c>
      <c r="Z436" t="s">
        <v>4</v>
      </c>
      <c r="AA436" t="s">
        <v>12</v>
      </c>
      <c r="AB436" t="s">
        <v>11770</v>
      </c>
      <c r="AC436" t="s">
        <v>12442</v>
      </c>
      <c r="AD436" t="s">
        <v>12443</v>
      </c>
      <c r="AE436" t="s">
        <v>63</v>
      </c>
      <c r="AF436" t="s">
        <v>4</v>
      </c>
      <c r="AG436" t="s">
        <v>4</v>
      </c>
      <c r="AH436" t="s">
        <v>12444</v>
      </c>
      <c r="AI436" t="s">
        <v>653</v>
      </c>
      <c r="AJ436" t="s">
        <v>12445</v>
      </c>
      <c r="AK436">
        <v>9371666297</v>
      </c>
      <c r="AL436" t="s">
        <v>12446</v>
      </c>
      <c r="AM436" t="s">
        <v>12447</v>
      </c>
      <c r="AN436" t="s">
        <v>12</v>
      </c>
      <c r="AO436" t="s">
        <v>11516</v>
      </c>
      <c r="AP436" t="s">
        <v>4</v>
      </c>
      <c r="AQ436" t="s">
        <v>27</v>
      </c>
      <c r="AR436" t="s">
        <v>12</v>
      </c>
      <c r="AS436" t="s">
        <v>12</v>
      </c>
      <c r="AT436" t="s">
        <v>4</v>
      </c>
      <c r="AU436" t="s">
        <v>4</v>
      </c>
      <c r="AV436" t="s">
        <v>4</v>
      </c>
      <c r="AW436" t="s">
        <v>11</v>
      </c>
      <c r="AX436">
        <v>7750</v>
      </c>
      <c r="AY436">
        <v>3750</v>
      </c>
      <c r="AZ436" t="s">
        <v>12</v>
      </c>
      <c r="BA436" t="s">
        <v>12</v>
      </c>
      <c r="BB436" t="s">
        <v>4</v>
      </c>
      <c r="BC436" t="s">
        <v>1171</v>
      </c>
      <c r="BD436" t="s">
        <v>1226</v>
      </c>
      <c r="BE436" t="s">
        <v>4</v>
      </c>
      <c r="BF436" t="s">
        <v>12</v>
      </c>
      <c r="BG436" t="s">
        <v>4</v>
      </c>
      <c r="BH436" t="s">
        <v>12</v>
      </c>
      <c r="BI436" t="s">
        <v>12</v>
      </c>
      <c r="BJ436" t="s">
        <v>653</v>
      </c>
      <c r="BK436" t="s">
        <v>4</v>
      </c>
      <c r="BL436">
        <v>0</v>
      </c>
      <c r="BM436" t="s">
        <v>12</v>
      </c>
      <c r="BN436">
        <v>11500</v>
      </c>
      <c r="BO436" t="s">
        <v>12</v>
      </c>
      <c r="BP436" t="s">
        <v>12</v>
      </c>
      <c r="BQ436" t="s">
        <v>12</v>
      </c>
      <c r="BR436" t="s">
        <v>4</v>
      </c>
      <c r="BS436" t="s">
        <v>4</v>
      </c>
      <c r="BT436" t="s">
        <v>4</v>
      </c>
      <c r="BU436" t="s">
        <v>12</v>
      </c>
      <c r="BV436" t="s">
        <v>4</v>
      </c>
      <c r="BW436" t="s">
        <v>3</v>
      </c>
      <c r="BX436" t="s">
        <v>4</v>
      </c>
      <c r="BY436" t="s">
        <v>12</v>
      </c>
      <c r="BZ436" t="s">
        <v>12</v>
      </c>
      <c r="CA436" t="s">
        <v>12</v>
      </c>
      <c r="CB436" t="s">
        <v>12</v>
      </c>
      <c r="CC436" t="s">
        <v>12</v>
      </c>
      <c r="CD436" t="str" cm="1">
        <f t="array" aca="1" ref="CD436" ca="1">eConcatenar(A436:CB436,"|")</f>
        <v>50WFinJM7pLNxOhC|CAR2018-0027|3|ECONOLINE|TABASCO|CARDENAS|CARDENAS|2018-1-09|11500|X|X|100|0|x|X|x|X|X|X|X|X|X|X|X|x|X|x|CONTRERAS|IZGUERRA|JOSE  |CASADO|X|X|PROLONGACION BLANCAS MARIPOSAS|EL BAJIO PRIMERA SECCION|HOMBRES DEL SURESTE Y CARRETERA AL HABANERO|9371666297|ROCIO RODRIGUEZ DE DIOS|BENEFICIARIO 2: FANI YARIT CONTRERAS RODRIGUEZ|x|RUTA 7 L |X|MARTES|x|x|X|X|X|DOMICILIO|7750|3750|x|x|X|2021-9-7|2021-9-14|X|x|X|x|x|EL BAJIO PRIMERA SECCION|X|0|x|11500|x|x|x|X|X|X|x|X|CARDENAS|X|x|x|x|x</v>
      </c>
    </row>
    <row r="437" spans="1:82" x14ac:dyDescent="0.25">
      <c r="A437" t="s">
        <v>12448</v>
      </c>
      <c r="B437" t="s">
        <v>12449</v>
      </c>
      <c r="C437">
        <v>3</v>
      </c>
      <c r="D437" t="s">
        <v>1</v>
      </c>
      <c r="E437" t="s">
        <v>2</v>
      </c>
      <c r="F437" t="s">
        <v>3</v>
      </c>
      <c r="G437" t="s">
        <v>3</v>
      </c>
      <c r="H437" t="s">
        <v>15980</v>
      </c>
      <c r="I437">
        <v>12900</v>
      </c>
      <c r="J437" t="s">
        <v>4</v>
      </c>
      <c r="K437" t="s">
        <v>4</v>
      </c>
      <c r="L437">
        <v>100</v>
      </c>
      <c r="M437">
        <v>0</v>
      </c>
      <c r="N437" t="s">
        <v>12</v>
      </c>
      <c r="O437" t="s">
        <v>4</v>
      </c>
      <c r="P437" t="s">
        <v>12</v>
      </c>
      <c r="Q437" t="s">
        <v>4</v>
      </c>
      <c r="R437" t="s">
        <v>4</v>
      </c>
      <c r="S437" t="s">
        <v>4</v>
      </c>
      <c r="T437" t="s">
        <v>4</v>
      </c>
      <c r="U437" t="s">
        <v>4</v>
      </c>
      <c r="V437" t="s">
        <v>4</v>
      </c>
      <c r="W437" t="s">
        <v>4</v>
      </c>
      <c r="X437" t="s">
        <v>4</v>
      </c>
      <c r="Y437" t="s">
        <v>12</v>
      </c>
      <c r="Z437" t="s">
        <v>4</v>
      </c>
      <c r="AA437" t="s">
        <v>12</v>
      </c>
      <c r="AB437" t="s">
        <v>11770</v>
      </c>
      <c r="AC437" t="s">
        <v>127</v>
      </c>
      <c r="AD437" t="s">
        <v>12450</v>
      </c>
      <c r="AE437" t="s">
        <v>30</v>
      </c>
      <c r="AF437" t="s">
        <v>4</v>
      </c>
      <c r="AG437" t="s">
        <v>4</v>
      </c>
      <c r="AH437" t="s">
        <v>12451</v>
      </c>
      <c r="AI437" t="s">
        <v>653</v>
      </c>
      <c r="AJ437" t="s">
        <v>12452</v>
      </c>
      <c r="AK437">
        <v>9371199275</v>
      </c>
      <c r="AL437" t="s">
        <v>12453</v>
      </c>
      <c r="AM437" t="s">
        <v>12454</v>
      </c>
      <c r="AN437" t="s">
        <v>12</v>
      </c>
      <c r="AO437" t="s">
        <v>11516</v>
      </c>
      <c r="AP437" t="s">
        <v>4</v>
      </c>
      <c r="AQ437" t="s">
        <v>27</v>
      </c>
      <c r="AR437" t="s">
        <v>12</v>
      </c>
      <c r="AS437" t="s">
        <v>12</v>
      </c>
      <c r="AT437" t="s">
        <v>4</v>
      </c>
      <c r="AU437" t="s">
        <v>4</v>
      </c>
      <c r="AV437" t="s">
        <v>4</v>
      </c>
      <c r="AW437" t="s">
        <v>11</v>
      </c>
      <c r="AX437">
        <v>750</v>
      </c>
      <c r="AY437">
        <v>12150</v>
      </c>
      <c r="AZ437" t="s">
        <v>12</v>
      </c>
      <c r="BA437" t="s">
        <v>12</v>
      </c>
      <c r="BB437">
        <v>6</v>
      </c>
      <c r="BC437" t="s">
        <v>1171</v>
      </c>
      <c r="BD437" t="s">
        <v>1226</v>
      </c>
      <c r="BE437" t="s">
        <v>4</v>
      </c>
      <c r="BF437" t="s">
        <v>12</v>
      </c>
      <c r="BG437" t="s">
        <v>4</v>
      </c>
      <c r="BH437" t="s">
        <v>12</v>
      </c>
      <c r="BI437" t="s">
        <v>12</v>
      </c>
      <c r="BJ437" t="s">
        <v>653</v>
      </c>
      <c r="BK437" t="s">
        <v>4</v>
      </c>
      <c r="BL437">
        <v>1</v>
      </c>
      <c r="BM437" t="s">
        <v>12</v>
      </c>
      <c r="BN437">
        <v>12900</v>
      </c>
      <c r="BO437" t="s">
        <v>12</v>
      </c>
      <c r="BP437" t="s">
        <v>12</v>
      </c>
      <c r="BQ437" t="s">
        <v>12</v>
      </c>
      <c r="BR437" t="s">
        <v>4</v>
      </c>
      <c r="BS437" t="s">
        <v>4</v>
      </c>
      <c r="BT437" t="s">
        <v>4</v>
      </c>
      <c r="BU437" t="s">
        <v>12</v>
      </c>
      <c r="BV437" t="s">
        <v>4</v>
      </c>
      <c r="BW437" t="s">
        <v>3</v>
      </c>
      <c r="BX437" t="s">
        <v>4</v>
      </c>
      <c r="BY437" t="s">
        <v>12</v>
      </c>
      <c r="BZ437" t="s">
        <v>12</v>
      </c>
      <c r="CA437" t="s">
        <v>12</v>
      </c>
      <c r="CB437" t="s">
        <v>12</v>
      </c>
      <c r="CC437" t="s">
        <v>12</v>
      </c>
      <c r="CD437" t="str" cm="1">
        <f t="array" aca="1" ref="CD437" ca="1">eConcatenar(A437:CB437,"|")</f>
        <v>d8pjnzynVwB2beM4|CAR2021-0811|3|IMPERIAL DE LUJO|TABASCO|CARDENAS|CARDENAS|2021-3-06|12900|X|X|100|0|x|X|x|X|X|X|X|X|X|X|X|x|X|x|CONTRERAS|RODRIGUEZ|FANI YARIT|CASADA|X|X|CALLE FLORIDA SIN NUMERO|EL BAJIO PRIMERA SECCION|ANTONIO TRIANO Y AVENIDA LAS FLORES|9371199275|ERICK ANTONIO LOPEZ MARCHENA|BENEFICIARIO 2:ROCIO RODRIGUEZ DE DIOS|x|RUTA 7 L |X|MARTES|x|x|X|X|X|DOMICILIO|750|12150|x|x|6|2021-9-7|2021-9-14|X|x|X|x|x|EL BAJIO PRIMERA SECCION|X|1|x|12900|x|x|x|X|X|X|x|X|CARDENAS|X|x|x|x|x</v>
      </c>
    </row>
    <row r="438" spans="1:82" x14ac:dyDescent="0.25">
      <c r="A438" t="s">
        <v>12455</v>
      </c>
      <c r="B438" t="s">
        <v>12456</v>
      </c>
      <c r="C438">
        <v>3</v>
      </c>
      <c r="D438" t="s">
        <v>213</v>
      </c>
      <c r="E438" t="s">
        <v>2</v>
      </c>
      <c r="F438" t="s">
        <v>3</v>
      </c>
      <c r="G438" t="s">
        <v>3</v>
      </c>
      <c r="H438" t="s">
        <v>16023</v>
      </c>
      <c r="I438">
        <v>12900</v>
      </c>
      <c r="J438" t="s">
        <v>4</v>
      </c>
      <c r="K438" t="s">
        <v>4</v>
      </c>
      <c r="L438">
        <v>100</v>
      </c>
      <c r="M438">
        <v>0</v>
      </c>
      <c r="N438" t="s">
        <v>12</v>
      </c>
      <c r="O438" t="s">
        <v>4</v>
      </c>
      <c r="P438" t="s">
        <v>12</v>
      </c>
      <c r="Q438" t="s">
        <v>4</v>
      </c>
      <c r="R438" t="s">
        <v>4</v>
      </c>
      <c r="S438" t="s">
        <v>4</v>
      </c>
      <c r="T438" t="s">
        <v>4</v>
      </c>
      <c r="U438" t="s">
        <v>4</v>
      </c>
      <c r="V438" t="s">
        <v>4</v>
      </c>
      <c r="W438" t="s">
        <v>4</v>
      </c>
      <c r="X438" t="s">
        <v>4</v>
      </c>
      <c r="Y438" t="s">
        <v>12</v>
      </c>
      <c r="Z438" t="s">
        <v>4</v>
      </c>
      <c r="AA438" t="s">
        <v>12</v>
      </c>
      <c r="AB438" t="s">
        <v>80</v>
      </c>
      <c r="AC438" t="s">
        <v>87</v>
      </c>
      <c r="AD438" t="s">
        <v>699</v>
      </c>
      <c r="AE438" t="s">
        <v>63</v>
      </c>
      <c r="AF438" t="s">
        <v>4</v>
      </c>
      <c r="AG438" t="s">
        <v>4</v>
      </c>
      <c r="AH438" t="s">
        <v>12457</v>
      </c>
      <c r="AI438" t="s">
        <v>653</v>
      </c>
      <c r="AJ438" t="s">
        <v>12458</v>
      </c>
      <c r="AK438">
        <v>9371549206</v>
      </c>
      <c r="AL438" t="s">
        <v>12459</v>
      </c>
      <c r="AM438" t="s">
        <v>12460</v>
      </c>
      <c r="AN438" t="s">
        <v>12</v>
      </c>
      <c r="AO438" t="s">
        <v>11516</v>
      </c>
      <c r="AP438" t="s">
        <v>4</v>
      </c>
      <c r="AQ438" t="s">
        <v>27</v>
      </c>
      <c r="AR438" t="s">
        <v>12</v>
      </c>
      <c r="AS438" t="s">
        <v>12</v>
      </c>
      <c r="AT438" t="s">
        <v>4</v>
      </c>
      <c r="AU438" t="s">
        <v>4</v>
      </c>
      <c r="AV438" t="s">
        <v>4</v>
      </c>
      <c r="AW438" t="s">
        <v>11</v>
      </c>
      <c r="AX438">
        <v>9100</v>
      </c>
      <c r="AY438">
        <v>3800</v>
      </c>
      <c r="AZ438" t="s">
        <v>12</v>
      </c>
      <c r="BA438" t="s">
        <v>12</v>
      </c>
      <c r="BB438" t="s">
        <v>4</v>
      </c>
      <c r="BC438" t="s">
        <v>1171</v>
      </c>
      <c r="BD438" t="s">
        <v>1226</v>
      </c>
      <c r="BE438" t="s">
        <v>4</v>
      </c>
      <c r="BF438" t="s">
        <v>12</v>
      </c>
      <c r="BG438" t="s">
        <v>4</v>
      </c>
      <c r="BH438" t="s">
        <v>12</v>
      </c>
      <c r="BI438" t="s">
        <v>12</v>
      </c>
      <c r="BJ438" t="s">
        <v>653</v>
      </c>
      <c r="BK438" t="s">
        <v>4</v>
      </c>
      <c r="BL438">
        <v>0</v>
      </c>
      <c r="BM438" t="s">
        <v>12</v>
      </c>
      <c r="BN438">
        <v>12900</v>
      </c>
      <c r="BO438" t="s">
        <v>12</v>
      </c>
      <c r="BP438" t="s">
        <v>12</v>
      </c>
      <c r="BQ438" t="s">
        <v>12</v>
      </c>
      <c r="BR438" t="s">
        <v>4</v>
      </c>
      <c r="BS438" t="s">
        <v>4</v>
      </c>
      <c r="BT438" t="s">
        <v>4</v>
      </c>
      <c r="BU438" t="s">
        <v>12</v>
      </c>
      <c r="BV438" t="s">
        <v>4</v>
      </c>
      <c r="BW438" t="s">
        <v>3</v>
      </c>
      <c r="BX438" t="s">
        <v>4</v>
      </c>
      <c r="BY438" t="s">
        <v>12</v>
      </c>
      <c r="BZ438" t="s">
        <v>12</v>
      </c>
      <c r="CA438" t="s">
        <v>12</v>
      </c>
      <c r="CB438" t="s">
        <v>12</v>
      </c>
      <c r="CC438" t="s">
        <v>12</v>
      </c>
      <c r="CD438" t="str" cm="1">
        <f t="array" aca="1" ref="CD438" ca="1">eConcatenar(A438:CB438,"|")</f>
        <v>aO8utI8F5aXY1ehG|CAR2018-1861|3|ECONOLINE|TABASCO|CARDENAS|CARDENAS|2018-9-25|12900|X|X|100|0|x|X|x|X|X|X|X|X|X|X|X|x|X|x|GARCIA |LOPEZ|CANDELARIO|CASADO|X|X|CERRADA LAS CAROLINAS|EL BAJIO PRIMERA SECCION|CARRETERA LA VEREDA E INVITAB|9371549206|OFELIA ALEJANDRO LEON|BENEFICIARIO 2: AGUSTIN SEVERO PINEDA|x|RUTA 7 L |X|MARTES|x|x|X|X|X|DOMICILIO|9100|3800|x|x|X|2021-9-7|2021-9-14|X|x|X|x|x|EL BAJIO PRIMERA SECCION|X|0|x|12900|x|x|x|X|X|X|x|X|CARDENAS|X|x|x|x|x</v>
      </c>
    </row>
    <row r="439" spans="1:82" x14ac:dyDescent="0.25">
      <c r="A439" t="s">
        <v>12461</v>
      </c>
      <c r="B439" t="s">
        <v>12462</v>
      </c>
      <c r="C439">
        <v>3</v>
      </c>
      <c r="D439" t="s">
        <v>213</v>
      </c>
      <c r="E439" t="s">
        <v>2</v>
      </c>
      <c r="F439" t="s">
        <v>3</v>
      </c>
      <c r="G439" t="s">
        <v>3</v>
      </c>
      <c r="H439" t="s">
        <v>5088</v>
      </c>
      <c r="I439">
        <v>12900</v>
      </c>
      <c r="J439" t="s">
        <v>4</v>
      </c>
      <c r="K439" t="s">
        <v>4</v>
      </c>
      <c r="L439">
        <v>100</v>
      </c>
      <c r="M439">
        <v>0</v>
      </c>
      <c r="N439" t="s">
        <v>12</v>
      </c>
      <c r="O439" t="s">
        <v>4</v>
      </c>
      <c r="P439" t="s">
        <v>12</v>
      </c>
      <c r="Q439" t="s">
        <v>4</v>
      </c>
      <c r="R439" t="s">
        <v>4</v>
      </c>
      <c r="S439" t="s">
        <v>4</v>
      </c>
      <c r="T439" t="s">
        <v>4</v>
      </c>
      <c r="U439" t="s">
        <v>4</v>
      </c>
      <c r="V439" t="s">
        <v>4</v>
      </c>
      <c r="W439" t="s">
        <v>4</v>
      </c>
      <c r="X439" t="s">
        <v>4</v>
      </c>
      <c r="Y439" t="s">
        <v>12</v>
      </c>
      <c r="Z439" t="s">
        <v>4</v>
      </c>
      <c r="AA439" t="s">
        <v>12</v>
      </c>
      <c r="AB439" t="s">
        <v>128</v>
      </c>
      <c r="AC439" t="s">
        <v>12463</v>
      </c>
      <c r="AD439" t="s">
        <v>12464</v>
      </c>
      <c r="AE439" t="s">
        <v>24</v>
      </c>
      <c r="AF439" t="s">
        <v>4</v>
      </c>
      <c r="AG439" t="s">
        <v>4</v>
      </c>
      <c r="AH439" t="s">
        <v>12465</v>
      </c>
      <c r="AI439" t="s">
        <v>36</v>
      </c>
      <c r="AJ439" t="s">
        <v>12466</v>
      </c>
      <c r="AK439">
        <v>9211478283</v>
      </c>
      <c r="AL439" t="s">
        <v>12467</v>
      </c>
      <c r="AM439" t="s">
        <v>12468</v>
      </c>
      <c r="AN439" t="s">
        <v>12</v>
      </c>
      <c r="AO439" t="s">
        <v>11516</v>
      </c>
      <c r="AP439" t="s">
        <v>4</v>
      </c>
      <c r="AQ439" t="s">
        <v>27</v>
      </c>
      <c r="AR439" t="s">
        <v>12</v>
      </c>
      <c r="AS439" t="s">
        <v>12</v>
      </c>
      <c r="AT439" t="s">
        <v>4</v>
      </c>
      <c r="AU439" t="s">
        <v>4</v>
      </c>
      <c r="AV439" t="s">
        <v>4</v>
      </c>
      <c r="AW439" t="s">
        <v>11</v>
      </c>
      <c r="AX439">
        <v>7700</v>
      </c>
      <c r="AY439">
        <v>5200</v>
      </c>
      <c r="AZ439" t="s">
        <v>12</v>
      </c>
      <c r="BA439" t="s">
        <v>12</v>
      </c>
      <c r="BB439" t="s">
        <v>4</v>
      </c>
      <c r="BC439" t="s">
        <v>1171</v>
      </c>
      <c r="BD439" t="s">
        <v>1226</v>
      </c>
      <c r="BE439" t="s">
        <v>4</v>
      </c>
      <c r="BF439" t="s">
        <v>12</v>
      </c>
      <c r="BG439" t="s">
        <v>4</v>
      </c>
      <c r="BH439" t="s">
        <v>12</v>
      </c>
      <c r="BI439" t="s">
        <v>12</v>
      </c>
      <c r="BJ439" t="s">
        <v>36</v>
      </c>
      <c r="BK439" t="s">
        <v>4</v>
      </c>
      <c r="BL439">
        <v>0</v>
      </c>
      <c r="BM439" t="s">
        <v>12</v>
      </c>
      <c r="BN439">
        <v>12900</v>
      </c>
      <c r="BO439" t="s">
        <v>12</v>
      </c>
      <c r="BP439" t="s">
        <v>12</v>
      </c>
      <c r="BQ439" t="s">
        <v>12</v>
      </c>
      <c r="BR439" t="s">
        <v>4</v>
      </c>
      <c r="BS439" t="s">
        <v>4</v>
      </c>
      <c r="BT439" t="s">
        <v>4</v>
      </c>
      <c r="BU439" t="s">
        <v>12</v>
      </c>
      <c r="BV439" t="s">
        <v>4</v>
      </c>
      <c r="BW439" t="s">
        <v>3</v>
      </c>
      <c r="BX439" t="s">
        <v>4</v>
      </c>
      <c r="BY439" t="s">
        <v>12</v>
      </c>
      <c r="BZ439" t="s">
        <v>12</v>
      </c>
      <c r="CA439" t="s">
        <v>12</v>
      </c>
      <c r="CB439" t="s">
        <v>12</v>
      </c>
      <c r="CC439" t="s">
        <v>12</v>
      </c>
      <c r="CD439" t="str" cm="1">
        <f t="array" aca="1" ref="CD439" ca="1">eConcatenar(A439:CB439,"|")</f>
        <v>d6fv4a120Ob2nY43|CAR2019-1918|3|ECONOLINE|TABASCO|CARDENAS|CARDENAS|2021-7-19|12900|X|X|100|0|x|X|x|X|X|X|X|X|X|X|X|x|X|x|MADRIGAL|PONS|MANUEL ANTONIO|UNION LIBRE|X|X|CALLEJON NUMERO 8 DE VICENTE GUERRERO|EL TOLOQUE|SANTOS DEGOLLADO Y FRANCISCO VILLA|9211478283|YOLANDA LOPEZ IZQUIERDO|BENEFICIARIO 2: ROSA MARIA PONS RAMOS|x|RUTA 7 L |X|MARTES|x|x|X|X|X|DOMICILIO|7700|5200|x|x|X|2021-9-7|2021-9-14|X|x|X|x|x|EL TOLOQUE|X|0|x|12900|x|x|x|X|X|X|x|X|CARDENAS|X|x|x|x|x</v>
      </c>
    </row>
    <row r="440" spans="1:82" x14ac:dyDescent="0.25">
      <c r="A440" t="s">
        <v>12469</v>
      </c>
      <c r="B440" t="s">
        <v>12470</v>
      </c>
      <c r="C440">
        <v>3</v>
      </c>
      <c r="D440" t="s">
        <v>213</v>
      </c>
      <c r="E440" t="s">
        <v>2</v>
      </c>
      <c r="F440" t="s">
        <v>3</v>
      </c>
      <c r="G440" t="s">
        <v>3</v>
      </c>
      <c r="H440" t="s">
        <v>16024</v>
      </c>
      <c r="I440">
        <v>12900</v>
      </c>
      <c r="J440" t="s">
        <v>4</v>
      </c>
      <c r="K440" t="s">
        <v>4</v>
      </c>
      <c r="L440">
        <v>100</v>
      </c>
      <c r="M440">
        <v>0</v>
      </c>
      <c r="N440" t="s">
        <v>12</v>
      </c>
      <c r="O440" t="s">
        <v>4</v>
      </c>
      <c r="P440" t="s">
        <v>12</v>
      </c>
      <c r="Q440" t="s">
        <v>4</v>
      </c>
      <c r="R440" t="s">
        <v>4</v>
      </c>
      <c r="S440" t="s">
        <v>4</v>
      </c>
      <c r="T440" t="s">
        <v>4</v>
      </c>
      <c r="U440" t="s">
        <v>4</v>
      </c>
      <c r="V440" t="s">
        <v>4</v>
      </c>
      <c r="W440" t="s">
        <v>4</v>
      </c>
      <c r="X440" t="s">
        <v>4</v>
      </c>
      <c r="Y440" t="s">
        <v>12</v>
      </c>
      <c r="Z440" t="s">
        <v>4</v>
      </c>
      <c r="AA440" t="s">
        <v>12</v>
      </c>
      <c r="AB440" t="s">
        <v>249</v>
      </c>
      <c r="AC440" t="s">
        <v>38</v>
      </c>
      <c r="AD440" t="s">
        <v>12471</v>
      </c>
      <c r="AE440" t="s">
        <v>17</v>
      </c>
      <c r="AF440" t="s">
        <v>4</v>
      </c>
      <c r="AG440" t="s">
        <v>4</v>
      </c>
      <c r="AH440" t="s">
        <v>12472</v>
      </c>
      <c r="AI440" t="s">
        <v>78</v>
      </c>
      <c r="AJ440" t="s">
        <v>12473</v>
      </c>
      <c r="AK440">
        <v>9371006282</v>
      </c>
      <c r="AL440" t="s">
        <v>12474</v>
      </c>
      <c r="AM440" t="s">
        <v>12475</v>
      </c>
      <c r="AN440" t="s">
        <v>12</v>
      </c>
      <c r="AO440" t="s">
        <v>11516</v>
      </c>
      <c r="AP440" t="s">
        <v>4</v>
      </c>
      <c r="AQ440" t="s">
        <v>27</v>
      </c>
      <c r="AR440" t="s">
        <v>12</v>
      </c>
      <c r="AS440" t="s">
        <v>12</v>
      </c>
      <c r="AT440" t="s">
        <v>4</v>
      </c>
      <c r="AU440" t="s">
        <v>4</v>
      </c>
      <c r="AV440" t="s">
        <v>4</v>
      </c>
      <c r="AW440" t="s">
        <v>11</v>
      </c>
      <c r="AX440">
        <v>6400</v>
      </c>
      <c r="AY440">
        <v>6500</v>
      </c>
      <c r="AZ440" t="s">
        <v>12</v>
      </c>
      <c r="BA440" t="s">
        <v>12</v>
      </c>
      <c r="BB440" t="s">
        <v>4</v>
      </c>
      <c r="BC440" t="s">
        <v>1171</v>
      </c>
      <c r="BD440" t="s">
        <v>1226</v>
      </c>
      <c r="BE440" t="s">
        <v>4</v>
      </c>
      <c r="BF440" t="s">
        <v>12</v>
      </c>
      <c r="BG440" t="s">
        <v>4</v>
      </c>
      <c r="BH440" t="s">
        <v>12</v>
      </c>
      <c r="BI440" t="s">
        <v>12</v>
      </c>
      <c r="BJ440" t="s">
        <v>12391</v>
      </c>
      <c r="BK440" t="s">
        <v>4</v>
      </c>
      <c r="BL440">
        <v>0</v>
      </c>
      <c r="BM440" t="s">
        <v>12</v>
      </c>
      <c r="BN440">
        <v>12900</v>
      </c>
      <c r="BO440" t="s">
        <v>12</v>
      </c>
      <c r="BP440" t="s">
        <v>12</v>
      </c>
      <c r="BQ440" t="s">
        <v>12</v>
      </c>
      <c r="BR440" t="s">
        <v>4</v>
      </c>
      <c r="BS440" t="s">
        <v>4</v>
      </c>
      <c r="BT440" t="s">
        <v>4</v>
      </c>
      <c r="BU440" t="s">
        <v>12</v>
      </c>
      <c r="BV440" t="s">
        <v>4</v>
      </c>
      <c r="BW440" t="s">
        <v>3</v>
      </c>
      <c r="BX440" t="s">
        <v>4</v>
      </c>
      <c r="BY440" t="s">
        <v>12</v>
      </c>
      <c r="BZ440" t="s">
        <v>12</v>
      </c>
      <c r="CA440" t="s">
        <v>12</v>
      </c>
      <c r="CB440" t="s">
        <v>12</v>
      </c>
      <c r="CC440" t="s">
        <v>12</v>
      </c>
      <c r="CD440" t="str" cm="1">
        <f t="array" aca="1" ref="CD440" ca="1">eConcatenar(A440:CB440,"|")</f>
        <v>H5VlrulyItMiO7Km|CAR2020-0262|3|ECONOLINE|TABASCO|CARDENAS|CARDENAS|2020-1-25|12900|X|X|100|0|x|X|x|X|X|X|X|X|X|X|X|x|X|x|TORRES|HERNANDEZ|OSCAR|SOLTERO|X|X|CALLE RUMANIA 6|JACINTO LOPEZ|CARRETERA CARDENAS HUIMANGUILLO Y ARABIA 1|9371006282|OSCAR TORRES RUIS|BENEFICIARIO 2: FLOR NOEMI TORRES HERNANDEZ|x|RUTA 7 L |X|MARTES|x|x|X|X|X|DOMICILIO|6400|6500|x|x|X|2021-9-7|2021-9-14|X|x|X|x|x|JACINTO LOPEZ |X|0|x|12900|x|x|x|X|X|X|x|X|CARDENAS|X|x|x|x|x</v>
      </c>
    </row>
    <row r="441" spans="1:82" x14ac:dyDescent="0.25">
      <c r="A441" t="s">
        <v>12476</v>
      </c>
      <c r="B441" t="s">
        <v>12477</v>
      </c>
      <c r="C441">
        <v>3</v>
      </c>
      <c r="D441" t="s">
        <v>1</v>
      </c>
      <c r="E441" t="s">
        <v>2</v>
      </c>
      <c r="F441" t="s">
        <v>3</v>
      </c>
      <c r="G441" t="s">
        <v>3</v>
      </c>
      <c r="H441" t="s">
        <v>4879</v>
      </c>
      <c r="I441">
        <v>12900</v>
      </c>
      <c r="J441" t="s">
        <v>4</v>
      </c>
      <c r="K441" t="s">
        <v>4</v>
      </c>
      <c r="L441">
        <v>100</v>
      </c>
      <c r="M441">
        <v>0</v>
      </c>
      <c r="N441" t="s">
        <v>12</v>
      </c>
      <c r="O441" t="s">
        <v>4</v>
      </c>
      <c r="P441" t="s">
        <v>12</v>
      </c>
      <c r="Q441" t="s">
        <v>4</v>
      </c>
      <c r="R441" t="s">
        <v>4</v>
      </c>
      <c r="S441" t="s">
        <v>4</v>
      </c>
      <c r="T441" t="s">
        <v>4</v>
      </c>
      <c r="U441" t="s">
        <v>4</v>
      </c>
      <c r="V441" t="s">
        <v>4</v>
      </c>
      <c r="W441" t="s">
        <v>4</v>
      </c>
      <c r="X441" t="s">
        <v>4</v>
      </c>
      <c r="Y441" t="s">
        <v>12</v>
      </c>
      <c r="Z441" t="s">
        <v>4</v>
      </c>
      <c r="AA441" t="s">
        <v>12</v>
      </c>
      <c r="AB441" t="s">
        <v>787</v>
      </c>
      <c r="AC441" t="s">
        <v>239</v>
      </c>
      <c r="AD441" t="s">
        <v>12478</v>
      </c>
      <c r="AE441" t="s">
        <v>30</v>
      </c>
      <c r="AF441" t="s">
        <v>4</v>
      </c>
      <c r="AG441" t="s">
        <v>4</v>
      </c>
      <c r="AH441" t="s">
        <v>12479</v>
      </c>
      <c r="AI441" t="s">
        <v>12480</v>
      </c>
      <c r="AJ441" t="s">
        <v>4</v>
      </c>
      <c r="AK441">
        <v>9372712135</v>
      </c>
      <c r="AL441" t="s">
        <v>12481</v>
      </c>
      <c r="AM441" t="s">
        <v>12482</v>
      </c>
      <c r="AN441" t="s">
        <v>12</v>
      </c>
      <c r="AO441" t="s">
        <v>11516</v>
      </c>
      <c r="AP441" t="s">
        <v>4</v>
      </c>
      <c r="AQ441" t="s">
        <v>27</v>
      </c>
      <c r="AR441" t="s">
        <v>12</v>
      </c>
      <c r="AS441" t="s">
        <v>12</v>
      </c>
      <c r="AT441" t="s">
        <v>4</v>
      </c>
      <c r="AU441" t="s">
        <v>4</v>
      </c>
      <c r="AV441" t="s">
        <v>4</v>
      </c>
      <c r="AW441" t="s">
        <v>11</v>
      </c>
      <c r="AX441">
        <v>3600</v>
      </c>
      <c r="AY441">
        <v>9300</v>
      </c>
      <c r="AZ441" t="s">
        <v>12</v>
      </c>
      <c r="BA441" t="s">
        <v>12</v>
      </c>
      <c r="BB441" t="s">
        <v>4</v>
      </c>
      <c r="BC441" t="s">
        <v>1171</v>
      </c>
      <c r="BD441" t="s">
        <v>1226</v>
      </c>
      <c r="BE441" t="s">
        <v>4</v>
      </c>
      <c r="BF441" t="s">
        <v>12</v>
      </c>
      <c r="BG441" t="s">
        <v>4</v>
      </c>
      <c r="BH441" t="s">
        <v>12</v>
      </c>
      <c r="BI441" t="s">
        <v>12</v>
      </c>
      <c r="BJ441" t="s">
        <v>12480</v>
      </c>
      <c r="BK441" t="s">
        <v>4</v>
      </c>
      <c r="BL441">
        <v>1</v>
      </c>
      <c r="BM441" t="s">
        <v>12</v>
      </c>
      <c r="BN441">
        <v>12900</v>
      </c>
      <c r="BO441" t="s">
        <v>12</v>
      </c>
      <c r="BP441" t="s">
        <v>12</v>
      </c>
      <c r="BQ441" t="s">
        <v>12</v>
      </c>
      <c r="BR441" t="s">
        <v>4</v>
      </c>
      <c r="BS441" t="s">
        <v>4</v>
      </c>
      <c r="BT441" t="s">
        <v>4</v>
      </c>
      <c r="BU441" t="s">
        <v>12</v>
      </c>
      <c r="BV441" t="s">
        <v>4</v>
      </c>
      <c r="BW441" t="s">
        <v>3</v>
      </c>
      <c r="BX441" t="s">
        <v>4</v>
      </c>
      <c r="BY441" t="s">
        <v>12</v>
      </c>
      <c r="BZ441" t="s">
        <v>12</v>
      </c>
      <c r="CA441" t="s">
        <v>12</v>
      </c>
      <c r="CB441" t="s">
        <v>12</v>
      </c>
      <c r="CC441" t="s">
        <v>12</v>
      </c>
      <c r="CD441" t="str" cm="1">
        <f t="array" aca="1" ref="CD441" ca="1">eConcatenar(A441:CB441,"|")</f>
        <v>4PmQHNoKK6FVEKbA|CAR2021-0469|3|IMPERIAL DE LUJO|TABASCO|CARDENAS|CARDENAS|2021-2-15|12900|X|X|100|0|x|X|x|X|X|X|X|X|X|X|X|x|X|x|SANCHEZ |DE LOS SANTOS|BERTHA|CASADA|X|X|CALLE DANIEL ESPINOZA 31 ALTOS|SAHOP|X|9372712135|CARLOS ALBERTO GOMEZ SANCHEZ|BENEFICIARIO 2: ALEXANDER GOMEZ SANCHEZ|x|RUTA 7 L |X|MARTES|x|x|X|X|X|DOMICILIO|3600|9300|x|x|X|2021-9-7|2021-9-14|X|x|X|x|x|SAHOP|X|1|x|12900|x|x|x|X|X|X|x|X|CARDENAS|X|x|x|x|x</v>
      </c>
    </row>
    <row r="442" spans="1:82" x14ac:dyDescent="0.25">
      <c r="A442" t="s">
        <v>12483</v>
      </c>
      <c r="B442" t="s">
        <v>12484</v>
      </c>
      <c r="C442">
        <v>3</v>
      </c>
      <c r="D442" t="s">
        <v>69</v>
      </c>
      <c r="E442" t="s">
        <v>2</v>
      </c>
      <c r="F442" t="s">
        <v>3</v>
      </c>
      <c r="G442" t="s">
        <v>3</v>
      </c>
      <c r="H442" t="s">
        <v>14895</v>
      </c>
      <c r="I442">
        <v>14800</v>
      </c>
      <c r="J442" t="s">
        <v>4</v>
      </c>
      <c r="K442" t="s">
        <v>4</v>
      </c>
      <c r="L442">
        <v>100</v>
      </c>
      <c r="M442">
        <v>0</v>
      </c>
      <c r="N442" t="s">
        <v>12</v>
      </c>
      <c r="O442" t="s">
        <v>4</v>
      </c>
      <c r="P442" t="s">
        <v>12</v>
      </c>
      <c r="Q442" t="s">
        <v>4</v>
      </c>
      <c r="R442" t="s">
        <v>4</v>
      </c>
      <c r="S442" t="s">
        <v>4</v>
      </c>
      <c r="T442" t="s">
        <v>4</v>
      </c>
      <c r="U442" t="s">
        <v>4</v>
      </c>
      <c r="V442" t="s">
        <v>4</v>
      </c>
      <c r="W442" t="s">
        <v>4</v>
      </c>
      <c r="X442" t="s">
        <v>4</v>
      </c>
      <c r="Y442" t="s">
        <v>12</v>
      </c>
      <c r="Z442" t="s">
        <v>4</v>
      </c>
      <c r="AA442" t="s">
        <v>12</v>
      </c>
      <c r="AB442" t="s">
        <v>12352</v>
      </c>
      <c r="AC442" t="s">
        <v>4</v>
      </c>
      <c r="AD442" t="s">
        <v>4899</v>
      </c>
      <c r="AE442" t="s">
        <v>63</v>
      </c>
      <c r="AF442" t="s">
        <v>4</v>
      </c>
      <c r="AG442" t="s">
        <v>4</v>
      </c>
      <c r="AH442" t="s">
        <v>12485</v>
      </c>
      <c r="AI442" t="s">
        <v>12486</v>
      </c>
      <c r="AJ442" t="s">
        <v>4</v>
      </c>
      <c r="AK442">
        <v>9371638569</v>
      </c>
      <c r="AL442" t="s">
        <v>12487</v>
      </c>
      <c r="AM442" t="s">
        <v>12488</v>
      </c>
      <c r="AN442" t="s">
        <v>12</v>
      </c>
      <c r="AO442" t="s">
        <v>11516</v>
      </c>
      <c r="AP442" t="s">
        <v>4</v>
      </c>
      <c r="AQ442" t="s">
        <v>27</v>
      </c>
      <c r="AR442" t="s">
        <v>12</v>
      </c>
      <c r="AS442" t="s">
        <v>12</v>
      </c>
      <c r="AT442" t="s">
        <v>4</v>
      </c>
      <c r="AU442" t="s">
        <v>4</v>
      </c>
      <c r="AV442" t="s">
        <v>4</v>
      </c>
      <c r="AW442" t="s">
        <v>11</v>
      </c>
      <c r="AX442">
        <v>1600</v>
      </c>
      <c r="AY442">
        <v>13200</v>
      </c>
      <c r="AZ442" t="s">
        <v>12</v>
      </c>
      <c r="BA442" t="s">
        <v>12</v>
      </c>
      <c r="BB442" t="s">
        <v>4</v>
      </c>
      <c r="BC442" t="s">
        <v>1171</v>
      </c>
      <c r="BD442" t="s">
        <v>1226</v>
      </c>
      <c r="BE442" t="s">
        <v>4</v>
      </c>
      <c r="BF442" t="s">
        <v>12</v>
      </c>
      <c r="BG442" t="s">
        <v>4</v>
      </c>
      <c r="BH442" t="s">
        <v>12</v>
      </c>
      <c r="BI442" t="s">
        <v>12</v>
      </c>
      <c r="BJ442" t="s">
        <v>12486</v>
      </c>
      <c r="BK442" t="s">
        <v>4</v>
      </c>
      <c r="BL442">
        <v>0</v>
      </c>
      <c r="BM442" t="s">
        <v>12</v>
      </c>
      <c r="BN442">
        <v>14800</v>
      </c>
      <c r="BO442" t="s">
        <v>12</v>
      </c>
      <c r="BP442" t="s">
        <v>12</v>
      </c>
      <c r="BQ442" t="s">
        <v>12</v>
      </c>
      <c r="BR442" t="s">
        <v>4</v>
      </c>
      <c r="BS442" t="s">
        <v>4</v>
      </c>
      <c r="BT442" t="s">
        <v>4</v>
      </c>
      <c r="BU442" t="s">
        <v>12</v>
      </c>
      <c r="BV442" t="s">
        <v>4</v>
      </c>
      <c r="BW442" t="s">
        <v>3</v>
      </c>
      <c r="BX442" t="s">
        <v>4</v>
      </c>
      <c r="BY442" t="s">
        <v>12</v>
      </c>
      <c r="BZ442" t="s">
        <v>12</v>
      </c>
      <c r="CA442" t="s">
        <v>12</v>
      </c>
      <c r="CB442" t="s">
        <v>12</v>
      </c>
      <c r="CC442" t="s">
        <v>12</v>
      </c>
      <c r="CD442" t="str" cm="1">
        <f t="array" aca="1" ref="CD442" ca="1">eConcatenar(A442:CB442,"|")</f>
        <v>GHyEsdq2xDs9U4TH|CAR2021-1672|3|MEMORIAL|TABASCO|CARDENAS|CARDENAS|2021-4-29|14800|X|X|100|0|x|X|x|X|X|X|X|X|X|X|X|x|X|x|CARRETA|X|PEDRO|CASADO|X|X|CALLE NUMERO 7 CASA NUMERO 198|C-29 VICENTE GUERRERO|X|9371638569|THOMAS CARRETA MIRANDA|BENEFICIARIO 2: MANUELA CARRETA MIRANDA|x|RUTA 7 L |X|MARTES|x|x|X|X|X|DOMICILIO|1600|13200|x|x|X|2021-9-7|2021-9-14|X|x|X|x|x|C-29 VICENTE GUERRERO|X|0|x|14800|x|x|x|X|X|X|x|X|CARDENAS|X|x|x|x|x</v>
      </c>
    </row>
    <row r="443" spans="1:82" x14ac:dyDescent="0.25">
      <c r="A443" t="s">
        <v>12489</v>
      </c>
      <c r="B443" t="s">
        <v>12490</v>
      </c>
      <c r="C443">
        <v>3</v>
      </c>
      <c r="D443" t="s">
        <v>69</v>
      </c>
      <c r="E443" t="s">
        <v>2</v>
      </c>
      <c r="F443" t="s">
        <v>3</v>
      </c>
      <c r="G443" t="s">
        <v>3</v>
      </c>
      <c r="H443" t="s">
        <v>15884</v>
      </c>
      <c r="I443">
        <v>14800</v>
      </c>
      <c r="J443" t="s">
        <v>4</v>
      </c>
      <c r="K443" t="s">
        <v>4</v>
      </c>
      <c r="L443">
        <v>100</v>
      </c>
      <c r="M443">
        <v>0</v>
      </c>
      <c r="N443" t="s">
        <v>12</v>
      </c>
      <c r="O443" t="s">
        <v>4</v>
      </c>
      <c r="P443" t="s">
        <v>12</v>
      </c>
      <c r="Q443" t="s">
        <v>4</v>
      </c>
      <c r="R443" t="s">
        <v>4</v>
      </c>
      <c r="S443" t="s">
        <v>4</v>
      </c>
      <c r="T443" t="s">
        <v>4</v>
      </c>
      <c r="U443" t="s">
        <v>4</v>
      </c>
      <c r="V443" t="s">
        <v>4</v>
      </c>
      <c r="W443" t="s">
        <v>4</v>
      </c>
      <c r="X443" t="s">
        <v>4</v>
      </c>
      <c r="Y443" t="s">
        <v>12</v>
      </c>
      <c r="Z443" t="s">
        <v>4</v>
      </c>
      <c r="AA443" t="s">
        <v>12</v>
      </c>
      <c r="AB443" t="s">
        <v>350</v>
      </c>
      <c r="AC443" t="s">
        <v>167</v>
      </c>
      <c r="AD443" t="s">
        <v>254</v>
      </c>
      <c r="AE443" t="s">
        <v>51</v>
      </c>
      <c r="AF443" t="s">
        <v>4</v>
      </c>
      <c r="AG443" t="s">
        <v>4</v>
      </c>
      <c r="AH443" t="s">
        <v>100</v>
      </c>
      <c r="AI443" t="s">
        <v>12354</v>
      </c>
      <c r="AJ443" t="s">
        <v>4</v>
      </c>
      <c r="AK443">
        <v>9841853210</v>
      </c>
      <c r="AL443" t="s">
        <v>12491</v>
      </c>
      <c r="AM443" t="s">
        <v>12492</v>
      </c>
      <c r="AN443" t="s">
        <v>12</v>
      </c>
      <c r="AO443" t="s">
        <v>11516</v>
      </c>
      <c r="AP443" t="s">
        <v>4</v>
      </c>
      <c r="AQ443" t="s">
        <v>27</v>
      </c>
      <c r="AR443" t="s">
        <v>12</v>
      </c>
      <c r="AS443" t="s">
        <v>12</v>
      </c>
      <c r="AT443" t="s">
        <v>4</v>
      </c>
      <c r="AU443" t="s">
        <v>4</v>
      </c>
      <c r="AV443" t="s">
        <v>4</v>
      </c>
      <c r="AW443" t="s">
        <v>11</v>
      </c>
      <c r="AX443">
        <v>700</v>
      </c>
      <c r="AY443">
        <v>14100</v>
      </c>
      <c r="AZ443" t="s">
        <v>12</v>
      </c>
      <c r="BA443" t="s">
        <v>12</v>
      </c>
      <c r="BB443">
        <v>2</v>
      </c>
      <c r="BC443" t="s">
        <v>1221</v>
      </c>
      <c r="BD443" t="s">
        <v>1226</v>
      </c>
      <c r="BE443" t="s">
        <v>4</v>
      </c>
      <c r="BF443" t="s">
        <v>12</v>
      </c>
      <c r="BG443" t="s">
        <v>4</v>
      </c>
      <c r="BH443" t="s">
        <v>12</v>
      </c>
      <c r="BI443" t="s">
        <v>12</v>
      </c>
      <c r="BJ443" t="s">
        <v>12354</v>
      </c>
      <c r="BK443" t="s">
        <v>4</v>
      </c>
      <c r="BL443">
        <v>1</v>
      </c>
      <c r="BM443" t="s">
        <v>12</v>
      </c>
      <c r="BN443">
        <v>14800</v>
      </c>
      <c r="BO443" t="s">
        <v>12</v>
      </c>
      <c r="BP443" t="s">
        <v>12</v>
      </c>
      <c r="BQ443" t="s">
        <v>12</v>
      </c>
      <c r="BR443" t="s">
        <v>4</v>
      </c>
      <c r="BS443" t="s">
        <v>4</v>
      </c>
      <c r="BT443" t="s">
        <v>4</v>
      </c>
      <c r="BU443" t="s">
        <v>12</v>
      </c>
      <c r="BV443" t="s">
        <v>4</v>
      </c>
      <c r="BW443" t="s">
        <v>3</v>
      </c>
      <c r="BX443" t="s">
        <v>4</v>
      </c>
      <c r="BY443" t="s">
        <v>12</v>
      </c>
      <c r="BZ443" t="s">
        <v>12</v>
      </c>
      <c r="CA443" t="s">
        <v>12</v>
      </c>
      <c r="CB443" t="s">
        <v>12</v>
      </c>
      <c r="CC443" t="s">
        <v>12</v>
      </c>
      <c r="CD443" t="str" cm="1">
        <f t="array" aca="1" ref="CD443" ca="1">eConcatenar(A443:CB443,"|")</f>
        <v>n6xMQVrkNW4Urc9H|CAR2021-2601|3|MEMORIAL|TABASCO|CARDENAS|CARDENAS|2021-6-12|14800|X|X|100|0|x|X|x|X|X|X|X|X|X|X|X|x|X|x|CORDOVA |DE DIOS|JOSEFA|SOLTERA|X|X|CARRETERA PRINCIPAL|ARROYO HONDO PRIMERA SECCION SANTA TERESA|X|9841853210|MARILU LOPEZ CORDOVA|BENEFICIARIO 2:MARCO ANTONIO ARGUEYO YUPIT|x|RUTA 7 L |X|MARTES|x|x|X|X|X|DOMICILIO|700|14100|x|x|2|2021-8-31|2021-9-14|X|x|X|x|x|ARROYO HONDO PRIMERA SECCION SANTA TERESA|X|1|x|14800|x|x|x|X|X|X|x|X|CARDENAS|X|x|x|x|x</v>
      </c>
    </row>
    <row r="444" spans="1:82" x14ac:dyDescent="0.25">
      <c r="A444" t="s">
        <v>12493</v>
      </c>
      <c r="B444" t="s">
        <v>12494</v>
      </c>
      <c r="C444">
        <v>3</v>
      </c>
      <c r="D444" t="s">
        <v>69</v>
      </c>
      <c r="E444" t="s">
        <v>2</v>
      </c>
      <c r="F444" t="s">
        <v>3</v>
      </c>
      <c r="G444" t="s">
        <v>3</v>
      </c>
      <c r="H444" t="s">
        <v>16025</v>
      </c>
      <c r="I444">
        <v>14800</v>
      </c>
      <c r="J444" t="s">
        <v>4</v>
      </c>
      <c r="K444" t="s">
        <v>4</v>
      </c>
      <c r="L444">
        <v>100</v>
      </c>
      <c r="M444">
        <v>0</v>
      </c>
      <c r="N444" t="s">
        <v>12</v>
      </c>
      <c r="O444" t="s">
        <v>4</v>
      </c>
      <c r="P444" t="s">
        <v>12</v>
      </c>
      <c r="Q444" t="s">
        <v>4</v>
      </c>
      <c r="R444" t="s">
        <v>4</v>
      </c>
      <c r="S444" t="s">
        <v>4</v>
      </c>
      <c r="T444" t="s">
        <v>4</v>
      </c>
      <c r="U444" t="s">
        <v>4</v>
      </c>
      <c r="V444" t="s">
        <v>4</v>
      </c>
      <c r="W444" t="s">
        <v>4</v>
      </c>
      <c r="X444" t="s">
        <v>4</v>
      </c>
      <c r="Y444" t="s">
        <v>12</v>
      </c>
      <c r="Z444" t="s">
        <v>4</v>
      </c>
      <c r="AA444" t="s">
        <v>12</v>
      </c>
      <c r="AB444" t="s">
        <v>871</v>
      </c>
      <c r="AC444" t="s">
        <v>245</v>
      </c>
      <c r="AD444" t="s">
        <v>109</v>
      </c>
      <c r="AE444" t="s">
        <v>30</v>
      </c>
      <c r="AF444" t="s">
        <v>4</v>
      </c>
      <c r="AG444" t="s">
        <v>4</v>
      </c>
      <c r="AH444" t="s">
        <v>12495</v>
      </c>
      <c r="AI444" t="s">
        <v>279</v>
      </c>
      <c r="AJ444" t="s">
        <v>12496</v>
      </c>
      <c r="AK444">
        <v>9371280095</v>
      </c>
      <c r="AL444" t="s">
        <v>12497</v>
      </c>
      <c r="AM444" t="s">
        <v>12498</v>
      </c>
      <c r="AN444" t="s">
        <v>12</v>
      </c>
      <c r="AO444" t="s">
        <v>11516</v>
      </c>
      <c r="AP444" t="s">
        <v>4</v>
      </c>
      <c r="AQ444" t="s">
        <v>27</v>
      </c>
      <c r="AR444" t="s">
        <v>12</v>
      </c>
      <c r="AS444" t="s">
        <v>12</v>
      </c>
      <c r="AT444" t="s">
        <v>4</v>
      </c>
      <c r="AU444" t="s">
        <v>4</v>
      </c>
      <c r="AV444" t="s">
        <v>4</v>
      </c>
      <c r="AW444" t="s">
        <v>11</v>
      </c>
      <c r="AX444">
        <v>900</v>
      </c>
      <c r="AY444">
        <v>13900</v>
      </c>
      <c r="AZ444" t="s">
        <v>12</v>
      </c>
      <c r="BA444" t="s">
        <v>12</v>
      </c>
      <c r="BB444">
        <v>1</v>
      </c>
      <c r="BC444" t="s">
        <v>1221</v>
      </c>
      <c r="BD444" t="s">
        <v>1226</v>
      </c>
      <c r="BE444" t="s">
        <v>4</v>
      </c>
      <c r="BF444" t="s">
        <v>12</v>
      </c>
      <c r="BG444" t="s">
        <v>4</v>
      </c>
      <c r="BH444" t="s">
        <v>12</v>
      </c>
      <c r="BI444" t="s">
        <v>12</v>
      </c>
      <c r="BJ444" t="s">
        <v>279</v>
      </c>
      <c r="BK444" t="s">
        <v>4</v>
      </c>
      <c r="BL444">
        <v>1</v>
      </c>
      <c r="BM444" t="s">
        <v>12</v>
      </c>
      <c r="BN444">
        <v>14800</v>
      </c>
      <c r="BO444" t="s">
        <v>12</v>
      </c>
      <c r="BP444" t="s">
        <v>12</v>
      </c>
      <c r="BQ444" t="s">
        <v>12</v>
      </c>
      <c r="BR444" t="s">
        <v>4</v>
      </c>
      <c r="BS444" t="s">
        <v>4</v>
      </c>
      <c r="BT444" t="s">
        <v>4</v>
      </c>
      <c r="BU444" t="s">
        <v>12</v>
      </c>
      <c r="BV444" t="s">
        <v>4</v>
      </c>
      <c r="BW444" t="s">
        <v>3</v>
      </c>
      <c r="BX444" t="s">
        <v>4</v>
      </c>
      <c r="BY444" t="s">
        <v>12</v>
      </c>
      <c r="BZ444" t="s">
        <v>12</v>
      </c>
      <c r="CA444" t="s">
        <v>12</v>
      </c>
      <c r="CB444" t="s">
        <v>12</v>
      </c>
      <c r="CC444" t="s">
        <v>12</v>
      </c>
      <c r="CD444" t="str" cm="1">
        <f t="array" aca="1" ref="CD444" ca="1">eConcatenar(A444:CB444,"|")</f>
        <v>m8AMPZe0fu1M2318|CAR2021-2237|3|MEMORIAL|TABASCO|CARDENAS|CARDENAS|2021-6-01|14800|X|X|100|0|x|X|x|X|X|X|X|X|X|X|X|x|X|x|ROMERO|CARRILLO|SILVIA|CASADA|X|X|CALLE EL POCHOTE SIN NUMERO|SANTA MARIA PERIFERICO|CERRADA SIN NOMBRE Y CALLE PRINCIPAL|9371280095|RIGOBERTO DE LA CRUZ LOPEZ |BENEFICIARIO 2: MARIA TILA CORTEZ ROMERO|x|RUTA 7 L |X|MARTES|x|x|X|X|X|DOMICILIO|900|13900|x|x|1|2021-8-31|2021-9-14|X|x|X|x|x|SANTA MARIA PERIFERICO|X|1|x|14800|x|x|x|X|X|X|x|X|CARDENAS|X|x|x|x|x</v>
      </c>
    </row>
    <row r="445" spans="1:82" x14ac:dyDescent="0.25">
      <c r="A445" t="s">
        <v>12499</v>
      </c>
      <c r="B445" t="s">
        <v>12500</v>
      </c>
      <c r="C445">
        <v>3</v>
      </c>
      <c r="D445" t="s">
        <v>5245</v>
      </c>
      <c r="E445" t="s">
        <v>2</v>
      </c>
      <c r="F445" t="s">
        <v>3</v>
      </c>
      <c r="G445" t="s">
        <v>3</v>
      </c>
      <c r="H445" t="s">
        <v>1187</v>
      </c>
      <c r="I445">
        <v>31500</v>
      </c>
      <c r="J445" t="s">
        <v>4</v>
      </c>
      <c r="K445" t="s">
        <v>4</v>
      </c>
      <c r="L445">
        <v>100</v>
      </c>
      <c r="M445">
        <v>0</v>
      </c>
      <c r="N445" t="s">
        <v>12</v>
      </c>
      <c r="O445" t="s">
        <v>4</v>
      </c>
      <c r="P445" t="s">
        <v>12</v>
      </c>
      <c r="Q445" t="s">
        <v>4</v>
      </c>
      <c r="R445" t="s">
        <v>4</v>
      </c>
      <c r="S445" t="s">
        <v>4</v>
      </c>
      <c r="T445" t="s">
        <v>4</v>
      </c>
      <c r="U445" t="s">
        <v>4</v>
      </c>
      <c r="V445" t="s">
        <v>4</v>
      </c>
      <c r="W445" t="s">
        <v>4</v>
      </c>
      <c r="X445" t="s">
        <v>4</v>
      </c>
      <c r="Y445" t="s">
        <v>12</v>
      </c>
      <c r="Z445" t="s">
        <v>4</v>
      </c>
      <c r="AA445" t="s">
        <v>12</v>
      </c>
      <c r="AB445" t="s">
        <v>4</v>
      </c>
      <c r="AC445" t="s">
        <v>12501</v>
      </c>
      <c r="AD445" t="s">
        <v>10142</v>
      </c>
      <c r="AE445" t="s">
        <v>51</v>
      </c>
      <c r="AF445" t="s">
        <v>4</v>
      </c>
      <c r="AG445" t="s">
        <v>4</v>
      </c>
      <c r="AH445" t="s">
        <v>12502</v>
      </c>
      <c r="AI445" t="s">
        <v>61</v>
      </c>
      <c r="AJ445" t="s">
        <v>12503</v>
      </c>
      <c r="AK445">
        <v>9371020340</v>
      </c>
      <c r="AL445" t="s">
        <v>12504</v>
      </c>
      <c r="AM445" t="s">
        <v>12505</v>
      </c>
      <c r="AN445" t="s">
        <v>12</v>
      </c>
      <c r="AO445" t="s">
        <v>11516</v>
      </c>
      <c r="AP445" t="s">
        <v>4</v>
      </c>
      <c r="AQ445" t="s">
        <v>27</v>
      </c>
      <c r="AR445" t="s">
        <v>12</v>
      </c>
      <c r="AS445" t="s">
        <v>12</v>
      </c>
      <c r="AT445" t="s">
        <v>4</v>
      </c>
      <c r="AU445" t="s">
        <v>4</v>
      </c>
      <c r="AV445" t="s">
        <v>4</v>
      </c>
      <c r="AW445" t="s">
        <v>11</v>
      </c>
      <c r="AX445">
        <v>15100</v>
      </c>
      <c r="AY445">
        <v>16400</v>
      </c>
      <c r="AZ445" t="s">
        <v>12</v>
      </c>
      <c r="BA445" t="s">
        <v>12</v>
      </c>
      <c r="BB445">
        <v>1</v>
      </c>
      <c r="BC445" t="s">
        <v>1221</v>
      </c>
      <c r="BD445" t="s">
        <v>1226</v>
      </c>
      <c r="BE445" t="s">
        <v>4</v>
      </c>
      <c r="BF445" t="s">
        <v>12</v>
      </c>
      <c r="BG445" t="s">
        <v>4</v>
      </c>
      <c r="BH445" t="s">
        <v>12</v>
      </c>
      <c r="BI445" t="s">
        <v>12</v>
      </c>
      <c r="BJ445" t="s">
        <v>61</v>
      </c>
      <c r="BK445" t="s">
        <v>4</v>
      </c>
      <c r="BL445">
        <v>1</v>
      </c>
      <c r="BM445" t="s">
        <v>12</v>
      </c>
      <c r="BN445">
        <v>31500</v>
      </c>
      <c r="BO445" t="s">
        <v>12</v>
      </c>
      <c r="BP445" t="s">
        <v>12</v>
      </c>
      <c r="BQ445" t="s">
        <v>12</v>
      </c>
      <c r="BR445" t="s">
        <v>4</v>
      </c>
      <c r="BS445" t="s">
        <v>4</v>
      </c>
      <c r="BT445" t="s">
        <v>4</v>
      </c>
      <c r="BU445" t="s">
        <v>12</v>
      </c>
      <c r="BV445" t="s">
        <v>4</v>
      </c>
      <c r="BW445" t="s">
        <v>3</v>
      </c>
      <c r="BX445" t="s">
        <v>4</v>
      </c>
      <c r="BY445" t="s">
        <v>12</v>
      </c>
      <c r="BZ445" t="s">
        <v>12</v>
      </c>
      <c r="CA445" t="s">
        <v>12</v>
      </c>
      <c r="CB445" t="s">
        <v>12</v>
      </c>
      <c r="CC445" t="s">
        <v>12</v>
      </c>
      <c r="CD445" t="str" cm="1">
        <f t="array" aca="1" ref="CD445" ca="1">eConcatenar(A445:CB445,"|")</f>
        <v>jIQl3KGZBNbhgD7i|CAR2019-1197|3|PRESIDENCIAL |TABASCO|CARDENAS|CARDENAS|2019-5-14|31500|X|X|100|0|x|X|x|X|X|X|X|X|X|X|X|x|X|x|X|GAMAS|GENOVEVA|SOLTERA|X|X|CALLE 27 DE FEBRERO 511 ALTOS|PUEBLO NUEVO|ABRAHAM BANDALA Y LEANDRO ADRIANO|9371020340|ALFONSO MENDEZ GAMAS|BENEFICIARIO 2: JOSE INES MENDEZ GAMAS|x|RUTA 7 L |X|MARTES|x|x|X|X|X|DOMICILIO|15100|16400|x|x|1|2021-8-31|2021-9-14|X|x|X|x|x|PUEBLO NUEVO|X|1|x|31500|x|x|x|X|X|X|x|X|CARDENAS|X|x|x|x|x</v>
      </c>
    </row>
    <row r="446" spans="1:82" x14ac:dyDescent="0.25">
      <c r="A446" t="s">
        <v>12506</v>
      </c>
      <c r="B446" t="s">
        <v>12507</v>
      </c>
      <c r="C446">
        <v>3</v>
      </c>
      <c r="D446" t="s">
        <v>213</v>
      </c>
      <c r="E446" t="s">
        <v>2</v>
      </c>
      <c r="F446" t="s">
        <v>3</v>
      </c>
      <c r="G446" t="s">
        <v>3</v>
      </c>
      <c r="H446" t="s">
        <v>5495</v>
      </c>
      <c r="I446">
        <v>12900</v>
      </c>
      <c r="J446" t="s">
        <v>4</v>
      </c>
      <c r="K446" t="s">
        <v>4</v>
      </c>
      <c r="L446">
        <v>200</v>
      </c>
      <c r="M446">
        <v>1</v>
      </c>
      <c r="N446" t="s">
        <v>12</v>
      </c>
      <c r="O446" t="s">
        <v>4</v>
      </c>
      <c r="P446" t="s">
        <v>12</v>
      </c>
      <c r="Q446" t="s">
        <v>4</v>
      </c>
      <c r="R446" t="s">
        <v>4</v>
      </c>
      <c r="S446" t="s">
        <v>4</v>
      </c>
      <c r="T446" t="s">
        <v>4</v>
      </c>
      <c r="U446" t="s">
        <v>4</v>
      </c>
      <c r="V446" t="s">
        <v>4</v>
      </c>
      <c r="W446" t="s">
        <v>4</v>
      </c>
      <c r="X446" t="s">
        <v>4</v>
      </c>
      <c r="Y446" t="s">
        <v>12</v>
      </c>
      <c r="Z446" t="s">
        <v>4</v>
      </c>
      <c r="AA446" t="s">
        <v>12</v>
      </c>
      <c r="AB446" t="s">
        <v>1415</v>
      </c>
      <c r="AC446" t="s">
        <v>4841</v>
      </c>
      <c r="AD446" t="s">
        <v>12508</v>
      </c>
      <c r="AE446" t="s">
        <v>30</v>
      </c>
      <c r="AF446" t="s">
        <v>4</v>
      </c>
      <c r="AG446" t="s">
        <v>4</v>
      </c>
      <c r="AH446" t="s">
        <v>12509</v>
      </c>
      <c r="AI446" t="s">
        <v>12510</v>
      </c>
      <c r="AJ446" t="s">
        <v>4</v>
      </c>
      <c r="AK446">
        <v>9932859168</v>
      </c>
      <c r="AL446" t="s">
        <v>12511</v>
      </c>
      <c r="AM446" t="s">
        <v>12512</v>
      </c>
      <c r="AN446" t="s">
        <v>12</v>
      </c>
      <c r="AO446" t="s">
        <v>11516</v>
      </c>
      <c r="AP446" t="s">
        <v>4</v>
      </c>
      <c r="AQ446" t="s">
        <v>27</v>
      </c>
      <c r="AR446" t="s">
        <v>12</v>
      </c>
      <c r="AS446" t="s">
        <v>12</v>
      </c>
      <c r="AT446" t="s">
        <v>4</v>
      </c>
      <c r="AU446" t="s">
        <v>4</v>
      </c>
      <c r="AV446" t="s">
        <v>4</v>
      </c>
      <c r="AW446" t="s">
        <v>11</v>
      </c>
      <c r="AX446">
        <v>6000</v>
      </c>
      <c r="AY446">
        <v>6900</v>
      </c>
      <c r="AZ446" t="s">
        <v>12</v>
      </c>
      <c r="BA446" t="s">
        <v>12</v>
      </c>
      <c r="BB446" t="s">
        <v>4</v>
      </c>
      <c r="BC446" t="s">
        <v>1171</v>
      </c>
      <c r="BD446" t="s">
        <v>1233</v>
      </c>
      <c r="BE446" t="s">
        <v>4</v>
      </c>
      <c r="BF446" t="s">
        <v>12</v>
      </c>
      <c r="BG446" t="s">
        <v>4</v>
      </c>
      <c r="BH446" t="s">
        <v>12</v>
      </c>
      <c r="BI446" t="s">
        <v>12</v>
      </c>
      <c r="BJ446" t="s">
        <v>12510</v>
      </c>
      <c r="BK446" t="s">
        <v>4</v>
      </c>
      <c r="BL446">
        <v>1</v>
      </c>
      <c r="BM446" t="s">
        <v>12</v>
      </c>
      <c r="BN446">
        <v>12900</v>
      </c>
      <c r="BO446" t="s">
        <v>12</v>
      </c>
      <c r="BP446" t="s">
        <v>12</v>
      </c>
      <c r="BQ446" t="s">
        <v>12</v>
      </c>
      <c r="BR446" t="s">
        <v>4</v>
      </c>
      <c r="BS446" t="s">
        <v>4</v>
      </c>
      <c r="BT446" t="s">
        <v>4</v>
      </c>
      <c r="BU446" t="s">
        <v>12</v>
      </c>
      <c r="BV446" t="s">
        <v>4</v>
      </c>
      <c r="BW446" t="s">
        <v>3</v>
      </c>
      <c r="BX446" t="s">
        <v>4</v>
      </c>
      <c r="BY446" t="s">
        <v>12</v>
      </c>
      <c r="BZ446" t="s">
        <v>12</v>
      </c>
      <c r="CA446" t="s">
        <v>12</v>
      </c>
      <c r="CB446" t="s">
        <v>12</v>
      </c>
      <c r="CC446" t="s">
        <v>12</v>
      </c>
      <c r="CD446" t="str" cm="1">
        <f t="array" aca="1" ref="CD446" ca="1">eConcatenar(A446:CB446,"|")</f>
        <v>GUaJvbnPZjDQucwn|CAR2020-0665|3|ECONOLINE|TABASCO|CARDENAS|CARDENAS|2020-8-28|12900|X|X|200|1|x|X|x|X|X|X|X|X|X|X|X|x|X|x|VALENCIA|LEON|DORA ELIA|CASADA|X|X|CALLE RIO MEZCALAPA MANZANA 3 LOTE 7|FRACCIONAMIENTO SAN PEDRO DE LOS CEDROS|X|9932859168|ISIDRO CORNELIO SANCHEZ|BENEFICIARIO 2: VERONICA VALENCIA LEON|x|RUTA 7 L |X|MARTES|x|x|X|X|X|DOMICILIO|6000|6900|x|x|X|2021-9-7|2021-9-21|X|x|X|x|x|FRACCIONAMIENTO SAN PEDRO DE LOS CEDROS|X|1|x|12900|x|x|x|X|X|X|x|X|CARDENAS|X|x|x|x|x</v>
      </c>
    </row>
    <row r="447" spans="1:82" x14ac:dyDescent="0.25">
      <c r="A447" t="s">
        <v>12513</v>
      </c>
      <c r="B447" t="s">
        <v>12514</v>
      </c>
      <c r="C447">
        <v>3</v>
      </c>
      <c r="D447" t="s">
        <v>213</v>
      </c>
      <c r="E447" t="s">
        <v>2</v>
      </c>
      <c r="F447" t="s">
        <v>3</v>
      </c>
      <c r="G447" t="s">
        <v>3</v>
      </c>
      <c r="H447" t="s">
        <v>16026</v>
      </c>
      <c r="I447">
        <v>12900</v>
      </c>
      <c r="J447" t="s">
        <v>4</v>
      </c>
      <c r="K447" t="s">
        <v>4</v>
      </c>
      <c r="L447">
        <v>100</v>
      </c>
      <c r="M447">
        <v>0</v>
      </c>
      <c r="N447" t="s">
        <v>12</v>
      </c>
      <c r="O447" t="s">
        <v>4</v>
      </c>
      <c r="P447" t="s">
        <v>12</v>
      </c>
      <c r="Q447" t="s">
        <v>4</v>
      </c>
      <c r="R447" t="s">
        <v>4</v>
      </c>
      <c r="S447" t="s">
        <v>4</v>
      </c>
      <c r="T447" t="s">
        <v>4</v>
      </c>
      <c r="U447" t="s">
        <v>4</v>
      </c>
      <c r="V447" t="s">
        <v>4</v>
      </c>
      <c r="W447" t="s">
        <v>4</v>
      </c>
      <c r="X447" t="s">
        <v>4</v>
      </c>
      <c r="Y447" t="s">
        <v>12</v>
      </c>
      <c r="Z447" t="s">
        <v>4</v>
      </c>
      <c r="AA447" t="s">
        <v>12</v>
      </c>
      <c r="AB447" t="s">
        <v>342</v>
      </c>
      <c r="AC447" t="s">
        <v>274</v>
      </c>
      <c r="AD447" t="s">
        <v>12515</v>
      </c>
      <c r="AE447" t="s">
        <v>63</v>
      </c>
      <c r="AF447" t="s">
        <v>4</v>
      </c>
      <c r="AG447" t="s">
        <v>4</v>
      </c>
      <c r="AH447" t="s">
        <v>12516</v>
      </c>
      <c r="AI447" t="s">
        <v>2907</v>
      </c>
      <c r="AJ447" t="s">
        <v>4</v>
      </c>
      <c r="AK447">
        <v>9371265304</v>
      </c>
      <c r="AL447" t="s">
        <v>12517</v>
      </c>
      <c r="AM447" t="s">
        <v>12518</v>
      </c>
      <c r="AN447" t="s">
        <v>12</v>
      </c>
      <c r="AO447" t="s">
        <v>11516</v>
      </c>
      <c r="AP447" t="s">
        <v>4</v>
      </c>
      <c r="AQ447" t="s">
        <v>27</v>
      </c>
      <c r="AR447" t="s">
        <v>12</v>
      </c>
      <c r="AS447" t="s">
        <v>12</v>
      </c>
      <c r="AT447" t="s">
        <v>4</v>
      </c>
      <c r="AU447" t="s">
        <v>4</v>
      </c>
      <c r="AV447" t="s">
        <v>4</v>
      </c>
      <c r="AW447" t="s">
        <v>11</v>
      </c>
      <c r="AX447">
        <v>10470</v>
      </c>
      <c r="AY447">
        <v>2430</v>
      </c>
      <c r="AZ447" t="s">
        <v>12</v>
      </c>
      <c r="BA447" t="s">
        <v>12</v>
      </c>
      <c r="BB447" t="s">
        <v>4</v>
      </c>
      <c r="BC447" t="s">
        <v>1221</v>
      </c>
      <c r="BD447" t="s">
        <v>1226</v>
      </c>
      <c r="BE447" t="s">
        <v>4</v>
      </c>
      <c r="BF447" t="s">
        <v>12</v>
      </c>
      <c r="BG447" t="s">
        <v>4</v>
      </c>
      <c r="BH447" t="s">
        <v>12</v>
      </c>
      <c r="BI447" t="s">
        <v>12</v>
      </c>
      <c r="BJ447" t="s">
        <v>2907</v>
      </c>
      <c r="BK447" t="s">
        <v>4</v>
      </c>
      <c r="BL447">
        <v>0</v>
      </c>
      <c r="BM447" t="s">
        <v>12</v>
      </c>
      <c r="BN447">
        <v>12900</v>
      </c>
      <c r="BO447" t="s">
        <v>12</v>
      </c>
      <c r="BP447" t="s">
        <v>12</v>
      </c>
      <c r="BQ447" t="s">
        <v>12</v>
      </c>
      <c r="BR447" t="s">
        <v>4</v>
      </c>
      <c r="BS447" t="s">
        <v>4</v>
      </c>
      <c r="BT447" t="s">
        <v>4</v>
      </c>
      <c r="BU447" t="s">
        <v>12</v>
      </c>
      <c r="BV447" t="s">
        <v>4</v>
      </c>
      <c r="BW447" t="s">
        <v>3</v>
      </c>
      <c r="BX447" t="s">
        <v>4</v>
      </c>
      <c r="BY447" t="s">
        <v>12</v>
      </c>
      <c r="BZ447" t="s">
        <v>12</v>
      </c>
      <c r="CA447" t="s">
        <v>12</v>
      </c>
      <c r="CB447" t="s">
        <v>12</v>
      </c>
      <c r="CC447" t="s">
        <v>12</v>
      </c>
      <c r="CD447" t="str" cm="1">
        <f t="array" aca="1" ref="CD447" ca="1">eConcatenar(A447:CB447,"|")</f>
        <v>gYVuH5YCthlfxLD9|CAR2018-0692|3|ECONOLINE|TABASCO|CARDENAS|CARDENAS|2018-5-14|12900|X|X|100|0|x|X|x|X|X|X|X|X|X|X|X|x|X|x|LOPEZ |PERALTA|JOSE JAVIER|CASADO|X|X|CARRETERA A NUEVA ZELANDIA|NUEVA ZELANDIA|X|9371265304|LETICIA PEREZ ORTIZ|BENEFICIARIO 2: LUVIA PERALTA OLAN|x|RUTA 7 L |X|MARTES|x|x|X|X|X|DOMICILIO|10470|2430|x|x|X|2021-8-31|2021-9-14|X|x|X|x|x|NUEVA ZELANDIA|X|0|x|12900|x|x|x|X|X|X|x|X|CARDENAS|X|x|x|x|x</v>
      </c>
    </row>
    <row r="448" spans="1:82" x14ac:dyDescent="0.25">
      <c r="A448" t="s">
        <v>12519</v>
      </c>
      <c r="B448" t="s">
        <v>12520</v>
      </c>
      <c r="C448">
        <v>3</v>
      </c>
      <c r="D448" t="s">
        <v>69</v>
      </c>
      <c r="E448" t="s">
        <v>2</v>
      </c>
      <c r="F448" t="s">
        <v>3</v>
      </c>
      <c r="G448" t="s">
        <v>3</v>
      </c>
      <c r="H448" t="s">
        <v>5168</v>
      </c>
      <c r="I448">
        <v>14800</v>
      </c>
      <c r="J448" t="s">
        <v>4</v>
      </c>
      <c r="K448" t="s">
        <v>4</v>
      </c>
      <c r="L448">
        <v>100</v>
      </c>
      <c r="M448">
        <v>0</v>
      </c>
      <c r="N448" t="s">
        <v>12</v>
      </c>
      <c r="O448" t="s">
        <v>4</v>
      </c>
      <c r="P448" t="s">
        <v>12</v>
      </c>
      <c r="Q448" t="s">
        <v>4</v>
      </c>
      <c r="R448" t="s">
        <v>4</v>
      </c>
      <c r="S448" t="s">
        <v>4</v>
      </c>
      <c r="T448" t="s">
        <v>4</v>
      </c>
      <c r="U448" t="s">
        <v>4</v>
      </c>
      <c r="V448" t="s">
        <v>4</v>
      </c>
      <c r="W448" t="s">
        <v>4</v>
      </c>
      <c r="X448" t="s">
        <v>4</v>
      </c>
      <c r="Y448" t="s">
        <v>12</v>
      </c>
      <c r="Z448" t="s">
        <v>4</v>
      </c>
      <c r="AA448" t="s">
        <v>12</v>
      </c>
      <c r="AB448" t="s">
        <v>12521</v>
      </c>
      <c r="AC448" t="s">
        <v>166</v>
      </c>
      <c r="AD448" t="s">
        <v>692</v>
      </c>
      <c r="AE448" t="s">
        <v>63</v>
      </c>
      <c r="AF448" t="s">
        <v>4</v>
      </c>
      <c r="AG448" t="s">
        <v>4</v>
      </c>
      <c r="AH448" t="s">
        <v>12522</v>
      </c>
      <c r="AI448" t="s">
        <v>650</v>
      </c>
      <c r="AJ448" t="s">
        <v>4</v>
      </c>
      <c r="AK448">
        <v>9371401758</v>
      </c>
      <c r="AL448" t="s">
        <v>12523</v>
      </c>
      <c r="AM448" t="s">
        <v>12524</v>
      </c>
      <c r="AN448" t="s">
        <v>12</v>
      </c>
      <c r="AO448" t="s">
        <v>11516</v>
      </c>
      <c r="AP448" t="s">
        <v>4</v>
      </c>
      <c r="AQ448" t="s">
        <v>27</v>
      </c>
      <c r="AR448" t="s">
        <v>12</v>
      </c>
      <c r="AS448" t="s">
        <v>12</v>
      </c>
      <c r="AT448" t="s">
        <v>4</v>
      </c>
      <c r="AU448" t="s">
        <v>4</v>
      </c>
      <c r="AV448" t="s">
        <v>4</v>
      </c>
      <c r="AW448" t="s">
        <v>11</v>
      </c>
      <c r="AX448">
        <v>1800</v>
      </c>
      <c r="AY448">
        <v>1800</v>
      </c>
      <c r="AZ448" t="s">
        <v>12</v>
      </c>
      <c r="BA448" t="s">
        <v>12</v>
      </c>
      <c r="BB448">
        <v>2</v>
      </c>
      <c r="BC448" t="s">
        <v>1221</v>
      </c>
      <c r="BD448" t="s">
        <v>1226</v>
      </c>
      <c r="BE448" t="s">
        <v>4</v>
      </c>
      <c r="BF448" t="s">
        <v>12</v>
      </c>
      <c r="BG448" t="s">
        <v>4</v>
      </c>
      <c r="BH448" t="s">
        <v>12</v>
      </c>
      <c r="BI448" t="s">
        <v>12</v>
      </c>
      <c r="BJ448" t="s">
        <v>650</v>
      </c>
      <c r="BK448" t="s">
        <v>4</v>
      </c>
      <c r="BL448">
        <v>0</v>
      </c>
      <c r="BM448" t="s">
        <v>12</v>
      </c>
      <c r="BN448">
        <v>14800</v>
      </c>
      <c r="BO448" t="s">
        <v>12</v>
      </c>
      <c r="BP448" t="s">
        <v>12</v>
      </c>
      <c r="BQ448" t="s">
        <v>12</v>
      </c>
      <c r="BR448" t="s">
        <v>4</v>
      </c>
      <c r="BS448" t="s">
        <v>4</v>
      </c>
      <c r="BT448" t="s">
        <v>4</v>
      </c>
      <c r="BU448" t="s">
        <v>12</v>
      </c>
      <c r="BV448" t="s">
        <v>4</v>
      </c>
      <c r="BW448" t="s">
        <v>3</v>
      </c>
      <c r="BX448" t="s">
        <v>4</v>
      </c>
      <c r="BY448" t="s">
        <v>12</v>
      </c>
      <c r="BZ448" t="s">
        <v>12</v>
      </c>
      <c r="CA448" t="s">
        <v>12</v>
      </c>
      <c r="CB448" t="s">
        <v>12</v>
      </c>
      <c r="CC448" t="s">
        <v>12</v>
      </c>
      <c r="CD448" t="str" cm="1">
        <f t="array" aca="1" ref="CD448" ca="1">eConcatenar(A448:CB448,"|")</f>
        <v>80KYJ0VUhbfrl2sB|CAR2021-4490|3|MEMORIAL|TABASCO|CARDENAS|CARDENAS|2021-8-12|14800|X|X|100|0|x|X|x|X|X|X|X|X|X|X|X|x|X|x|MARCHENA |GONZALEZ|RAMON|CASADO|X|X|CARRETERA CBTIS AL HABANERO|EL BAJIO SEGUNDA SECCION|X|9371401758|JOEL MARCHENA CORTES|BENEFICIARIO 2: LETICIA CORTES DE LA CRUZ|x|RUTA 7 L |X|MARTES|x|x|X|X|X|DOMICILIO|1800|1800|x|x|2|2021-8-31|2021-9-14|X|x|X|x|x|EL BAJIO SEGUNDA SECCION|X|0|x|14800|x|x|x|X|X|X|x|X|CARDENAS|X|x|x|x|x</v>
      </c>
    </row>
    <row r="449" spans="1:82" x14ac:dyDescent="0.25">
      <c r="A449" t="s">
        <v>12525</v>
      </c>
      <c r="B449" t="s">
        <v>12526</v>
      </c>
      <c r="C449">
        <v>3</v>
      </c>
      <c r="D449" t="s">
        <v>213</v>
      </c>
      <c r="E449" t="s">
        <v>2</v>
      </c>
      <c r="F449" t="s">
        <v>3</v>
      </c>
      <c r="G449" t="s">
        <v>3</v>
      </c>
      <c r="H449" t="s">
        <v>16027</v>
      </c>
      <c r="I449">
        <v>11500</v>
      </c>
      <c r="J449" t="s">
        <v>4</v>
      </c>
      <c r="K449" t="s">
        <v>4</v>
      </c>
      <c r="L449">
        <v>100</v>
      </c>
      <c r="M449">
        <v>0</v>
      </c>
      <c r="N449" t="s">
        <v>12</v>
      </c>
      <c r="O449" t="s">
        <v>4</v>
      </c>
      <c r="P449" t="s">
        <v>12</v>
      </c>
      <c r="Q449" t="s">
        <v>4</v>
      </c>
      <c r="R449" t="s">
        <v>4</v>
      </c>
      <c r="S449" t="s">
        <v>4</v>
      </c>
      <c r="T449" t="s">
        <v>4</v>
      </c>
      <c r="U449" t="s">
        <v>4</v>
      </c>
      <c r="V449" t="s">
        <v>4</v>
      </c>
      <c r="W449" t="s">
        <v>4</v>
      </c>
      <c r="X449" t="s">
        <v>4</v>
      </c>
      <c r="Y449" t="s">
        <v>12</v>
      </c>
      <c r="Z449" t="s">
        <v>4</v>
      </c>
      <c r="AA449" t="s">
        <v>12</v>
      </c>
      <c r="AB449" t="s">
        <v>473</v>
      </c>
      <c r="AC449" t="s">
        <v>12527</v>
      </c>
      <c r="AD449" t="s">
        <v>12528</v>
      </c>
      <c r="AE449" t="s">
        <v>51</v>
      </c>
      <c r="AF449" t="s">
        <v>4</v>
      </c>
      <c r="AG449" t="s">
        <v>4</v>
      </c>
      <c r="AH449" t="s">
        <v>12529</v>
      </c>
      <c r="AI449" t="s">
        <v>84</v>
      </c>
      <c r="AJ449" t="s">
        <v>4</v>
      </c>
      <c r="AK449">
        <v>9373781986</v>
      </c>
      <c r="AL449" t="s">
        <v>12530</v>
      </c>
      <c r="AM449" t="s">
        <v>4</v>
      </c>
      <c r="AN449" t="s">
        <v>12</v>
      </c>
      <c r="AO449" t="s">
        <v>11516</v>
      </c>
      <c r="AP449" t="s">
        <v>4</v>
      </c>
      <c r="AQ449" t="s">
        <v>27</v>
      </c>
      <c r="AR449" t="s">
        <v>12</v>
      </c>
      <c r="AS449" t="s">
        <v>12</v>
      </c>
      <c r="AT449" t="s">
        <v>4</v>
      </c>
      <c r="AU449" t="s">
        <v>4</v>
      </c>
      <c r="AV449" t="s">
        <v>4</v>
      </c>
      <c r="AW449" t="s">
        <v>11</v>
      </c>
      <c r="AX449">
        <v>9000</v>
      </c>
      <c r="AY449">
        <v>2500</v>
      </c>
      <c r="AZ449" t="s">
        <v>12</v>
      </c>
      <c r="BA449" t="s">
        <v>12</v>
      </c>
      <c r="BB449">
        <v>2</v>
      </c>
      <c r="BC449" t="s">
        <v>1221</v>
      </c>
      <c r="BD449" t="s">
        <v>1226</v>
      </c>
      <c r="BE449" t="s">
        <v>4</v>
      </c>
      <c r="BF449" t="s">
        <v>12</v>
      </c>
      <c r="BG449" t="s">
        <v>4</v>
      </c>
      <c r="BH449" t="s">
        <v>12</v>
      </c>
      <c r="BI449" t="s">
        <v>12</v>
      </c>
      <c r="BJ449" t="s">
        <v>84</v>
      </c>
      <c r="BK449" t="s">
        <v>4</v>
      </c>
      <c r="BL449">
        <v>1</v>
      </c>
      <c r="BM449" t="s">
        <v>12</v>
      </c>
      <c r="BN449">
        <v>11500</v>
      </c>
      <c r="BO449" t="s">
        <v>12</v>
      </c>
      <c r="BP449" t="s">
        <v>12</v>
      </c>
      <c r="BQ449" t="s">
        <v>12</v>
      </c>
      <c r="BR449" t="s">
        <v>4</v>
      </c>
      <c r="BS449" t="s">
        <v>4</v>
      </c>
      <c r="BT449" t="s">
        <v>4</v>
      </c>
      <c r="BU449" t="s">
        <v>12</v>
      </c>
      <c r="BV449" t="s">
        <v>4</v>
      </c>
      <c r="BW449" t="s">
        <v>3</v>
      </c>
      <c r="BX449" t="s">
        <v>4</v>
      </c>
      <c r="BY449" t="s">
        <v>12</v>
      </c>
      <c r="BZ449" t="s">
        <v>12</v>
      </c>
      <c r="CA449" t="s">
        <v>12</v>
      </c>
      <c r="CB449" t="s">
        <v>12</v>
      </c>
      <c r="CC449" t="s">
        <v>12</v>
      </c>
      <c r="CD449" t="str" cm="1">
        <f t="array" aca="1" ref="CD449" ca="1">eConcatenar(A449:CB449,"|")</f>
        <v>C1TVxOfwpKJCwVDF|CAR2018-0280|3|ECONOLINE|TABASCO|CARDENAS|CARDENAS|2018-10-23|11500|X|X|100|0|x|X|x|X|X|X|X|X|X|X|X|x|X|x|PEREZ |ESCOBAR|MARYBELLI|SOLTERA|X|X|CALLE ABASOLO  CASA NUMERO 118|SANTA CRUZ|X|9373781986|ALEJANDRO JIMENEZ ZAMORA|X|x|RUTA 7 L |X|MARTES|x|x|X|X|X|DOMICILIO|9000|2500|x|x|2|2021-8-31|2021-9-14|X|x|X|x|x|SANTA CRUZ|X|1|x|11500|x|x|x|X|X|X|x|X|CARDENAS|X|x|x|x|x</v>
      </c>
    </row>
    <row r="450" spans="1:82" x14ac:dyDescent="0.25">
      <c r="A450" t="s">
        <v>12531</v>
      </c>
      <c r="B450" t="s">
        <v>12532</v>
      </c>
      <c r="C450">
        <v>3</v>
      </c>
      <c r="D450" t="s">
        <v>1</v>
      </c>
      <c r="E450" t="s">
        <v>2</v>
      </c>
      <c r="F450" t="s">
        <v>3</v>
      </c>
      <c r="G450" t="s">
        <v>3</v>
      </c>
      <c r="H450" t="s">
        <v>15912</v>
      </c>
      <c r="I450">
        <v>12900</v>
      </c>
      <c r="J450" t="s">
        <v>4</v>
      </c>
      <c r="K450" t="s">
        <v>4</v>
      </c>
      <c r="L450">
        <v>100</v>
      </c>
      <c r="M450">
        <v>0</v>
      </c>
      <c r="N450" t="s">
        <v>12</v>
      </c>
      <c r="O450" t="s">
        <v>4</v>
      </c>
      <c r="P450" t="s">
        <v>12</v>
      </c>
      <c r="Q450" t="s">
        <v>4</v>
      </c>
      <c r="R450" t="s">
        <v>4</v>
      </c>
      <c r="S450" t="s">
        <v>4</v>
      </c>
      <c r="T450" t="s">
        <v>4</v>
      </c>
      <c r="U450" t="s">
        <v>4</v>
      </c>
      <c r="V450" t="s">
        <v>4</v>
      </c>
      <c r="W450" t="s">
        <v>4</v>
      </c>
      <c r="X450" t="s">
        <v>4</v>
      </c>
      <c r="Y450" t="s">
        <v>12</v>
      </c>
      <c r="Z450" t="s">
        <v>4</v>
      </c>
      <c r="AA450" t="s">
        <v>12</v>
      </c>
      <c r="AB450" t="s">
        <v>350</v>
      </c>
      <c r="AC450" t="s">
        <v>119</v>
      </c>
      <c r="AD450" t="s">
        <v>88</v>
      </c>
      <c r="AE450" t="s">
        <v>51</v>
      </c>
      <c r="AF450" t="s">
        <v>4</v>
      </c>
      <c r="AG450" t="s">
        <v>4</v>
      </c>
      <c r="AH450" t="s">
        <v>12533</v>
      </c>
      <c r="AI450" t="s">
        <v>18</v>
      </c>
      <c r="AJ450" t="s">
        <v>4</v>
      </c>
      <c r="AK450">
        <v>9375710824</v>
      </c>
      <c r="AL450" t="s">
        <v>12534</v>
      </c>
      <c r="AM450" t="s">
        <v>12535</v>
      </c>
      <c r="AN450" t="s">
        <v>12</v>
      </c>
      <c r="AO450" t="s">
        <v>11516</v>
      </c>
      <c r="AP450" t="s">
        <v>4</v>
      </c>
      <c r="AQ450" t="s">
        <v>27</v>
      </c>
      <c r="AR450" t="s">
        <v>12</v>
      </c>
      <c r="AS450" t="s">
        <v>12</v>
      </c>
      <c r="AT450" t="s">
        <v>4</v>
      </c>
      <c r="AU450" t="s">
        <v>4</v>
      </c>
      <c r="AV450" t="s">
        <v>4</v>
      </c>
      <c r="AW450" t="s">
        <v>11</v>
      </c>
      <c r="AX450">
        <v>3000</v>
      </c>
      <c r="AY450">
        <v>9900</v>
      </c>
      <c r="AZ450" t="s">
        <v>12</v>
      </c>
      <c r="BA450" t="s">
        <v>12</v>
      </c>
      <c r="BB450" t="s">
        <v>4</v>
      </c>
      <c r="BC450" t="s">
        <v>1221</v>
      </c>
      <c r="BD450" t="s">
        <v>1226</v>
      </c>
      <c r="BE450" t="s">
        <v>4</v>
      </c>
      <c r="BF450" t="s">
        <v>12</v>
      </c>
      <c r="BG450" t="s">
        <v>4</v>
      </c>
      <c r="BH450" t="s">
        <v>12</v>
      </c>
      <c r="BI450" t="s">
        <v>12</v>
      </c>
      <c r="BJ450" t="s">
        <v>18</v>
      </c>
      <c r="BK450" t="s">
        <v>4</v>
      </c>
      <c r="BL450">
        <v>1</v>
      </c>
      <c r="BM450" t="s">
        <v>12</v>
      </c>
      <c r="BN450">
        <v>12900</v>
      </c>
      <c r="BO450" t="s">
        <v>12</v>
      </c>
      <c r="BP450" t="s">
        <v>12</v>
      </c>
      <c r="BQ450" t="s">
        <v>12</v>
      </c>
      <c r="BR450" t="s">
        <v>4</v>
      </c>
      <c r="BS450" t="s">
        <v>4</v>
      </c>
      <c r="BT450" t="s">
        <v>4</v>
      </c>
      <c r="BU450" t="s">
        <v>12</v>
      </c>
      <c r="BV450" t="s">
        <v>4</v>
      </c>
      <c r="BW450" t="s">
        <v>3</v>
      </c>
      <c r="BX450" t="s">
        <v>4</v>
      </c>
      <c r="BY450" t="s">
        <v>12</v>
      </c>
      <c r="BZ450" t="s">
        <v>12</v>
      </c>
      <c r="CA450" t="s">
        <v>12</v>
      </c>
      <c r="CB450" t="s">
        <v>12</v>
      </c>
      <c r="CC450" t="s">
        <v>12</v>
      </c>
      <c r="CD450" t="str" cm="1">
        <f t="array" aca="1" ref="CD450" ca="1">eConcatenar(A450:CB450,"|")</f>
        <v>3iJESepHhb2WKytJ|CAR2020-4628|3|IMPERIAL DE LUJO|TABASCO|CARDENAS|CARDENAS|2020-11-12|12900|X|X|100|0|x|X|x|X|X|X|X|X|X|X|X|x|X|x|CORDOVA |PEREZ|GUADALUPE|SOLTERA|X|X|CALLE MIGUEL HIDALGO Y COSTILLA|LAZARO CARDENAS|X|9375710824|MARIA MAGNOLIA GUZMAN CORDOVA|BENEFICIARIO 2: JOSE CARLOS GUZMAN CORDOVA|x|RUTA 7 L |X|MARTES|x|x|X|X|X|DOMICILIO|3000|9900|x|x|X|2021-8-31|2021-9-14|X|x|X|x|x|LAZARO CARDENAS|X|1|x|12900|x|x|x|X|X|X|x|X|CARDENAS|X|x|x|x|x</v>
      </c>
    </row>
    <row r="451" spans="1:82" x14ac:dyDescent="0.25">
      <c r="A451" t="s">
        <v>12536</v>
      </c>
      <c r="B451" t="s">
        <v>12537</v>
      </c>
      <c r="C451">
        <v>3</v>
      </c>
      <c r="D451" t="s">
        <v>213</v>
      </c>
      <c r="E451" t="s">
        <v>2</v>
      </c>
      <c r="F451" t="s">
        <v>3</v>
      </c>
      <c r="G451" t="s">
        <v>3</v>
      </c>
      <c r="H451" t="s">
        <v>16028</v>
      </c>
      <c r="I451">
        <v>12900</v>
      </c>
      <c r="J451" t="s">
        <v>4</v>
      </c>
      <c r="K451" t="s">
        <v>4</v>
      </c>
      <c r="L451">
        <v>200</v>
      </c>
      <c r="M451">
        <v>1</v>
      </c>
      <c r="N451" t="s">
        <v>12</v>
      </c>
      <c r="O451" t="s">
        <v>4</v>
      </c>
      <c r="P451" t="s">
        <v>12</v>
      </c>
      <c r="Q451" t="s">
        <v>4</v>
      </c>
      <c r="R451" t="s">
        <v>4</v>
      </c>
      <c r="S451" t="s">
        <v>4</v>
      </c>
      <c r="T451" t="s">
        <v>4</v>
      </c>
      <c r="U451" t="s">
        <v>4</v>
      </c>
      <c r="V451" t="s">
        <v>4</v>
      </c>
      <c r="W451" t="s">
        <v>4</v>
      </c>
      <c r="X451" t="s">
        <v>4</v>
      </c>
      <c r="Y451" t="s">
        <v>12</v>
      </c>
      <c r="Z451" t="s">
        <v>4</v>
      </c>
      <c r="AA451" t="s">
        <v>12</v>
      </c>
      <c r="AB451" t="s">
        <v>12538</v>
      </c>
      <c r="AC451" t="s">
        <v>102</v>
      </c>
      <c r="AD451" t="s">
        <v>12539</v>
      </c>
      <c r="AE451" t="s">
        <v>51</v>
      </c>
      <c r="AF451" t="s">
        <v>4</v>
      </c>
      <c r="AG451" t="s">
        <v>4</v>
      </c>
      <c r="AH451" t="s">
        <v>12540</v>
      </c>
      <c r="AI451" t="s">
        <v>115</v>
      </c>
      <c r="AJ451" t="s">
        <v>12541</v>
      </c>
      <c r="AK451">
        <v>9371006746</v>
      </c>
      <c r="AL451" t="s">
        <v>12542</v>
      </c>
      <c r="AM451" t="s">
        <v>12543</v>
      </c>
      <c r="AN451" t="s">
        <v>12</v>
      </c>
      <c r="AO451" t="s">
        <v>11516</v>
      </c>
      <c r="AP451" t="s">
        <v>4</v>
      </c>
      <c r="AQ451" t="s">
        <v>27</v>
      </c>
      <c r="AR451" t="s">
        <v>12</v>
      </c>
      <c r="AS451" t="s">
        <v>12</v>
      </c>
      <c r="AT451" t="s">
        <v>4</v>
      </c>
      <c r="AU451" t="s">
        <v>4</v>
      </c>
      <c r="AV451" t="s">
        <v>4</v>
      </c>
      <c r="AW451" t="s">
        <v>11</v>
      </c>
      <c r="AX451">
        <v>6800</v>
      </c>
      <c r="AY451">
        <v>6100</v>
      </c>
      <c r="AZ451" t="s">
        <v>12</v>
      </c>
      <c r="BA451" t="s">
        <v>12</v>
      </c>
      <c r="BB451">
        <v>1</v>
      </c>
      <c r="BC451" t="s">
        <v>5142</v>
      </c>
      <c r="BD451" t="s">
        <v>1226</v>
      </c>
      <c r="BE451" t="s">
        <v>4</v>
      </c>
      <c r="BF451" t="s">
        <v>12</v>
      </c>
      <c r="BG451" t="s">
        <v>4</v>
      </c>
      <c r="BH451" t="s">
        <v>12</v>
      </c>
      <c r="BI451" t="s">
        <v>12</v>
      </c>
      <c r="BJ451" t="s">
        <v>115</v>
      </c>
      <c r="BK451" t="s">
        <v>4</v>
      </c>
      <c r="BL451">
        <v>1</v>
      </c>
      <c r="BM451" t="s">
        <v>12</v>
      </c>
      <c r="BN451">
        <v>12900</v>
      </c>
      <c r="BO451" t="s">
        <v>12</v>
      </c>
      <c r="BP451" t="s">
        <v>12</v>
      </c>
      <c r="BQ451" t="s">
        <v>12</v>
      </c>
      <c r="BR451" t="s">
        <v>4</v>
      </c>
      <c r="BS451" t="s">
        <v>4</v>
      </c>
      <c r="BT451" t="s">
        <v>4</v>
      </c>
      <c r="BU451" t="s">
        <v>12</v>
      </c>
      <c r="BV451" t="s">
        <v>4</v>
      </c>
      <c r="BW451" t="s">
        <v>3</v>
      </c>
      <c r="BX451" t="s">
        <v>4</v>
      </c>
      <c r="BY451" t="s">
        <v>12</v>
      </c>
      <c r="BZ451" t="s">
        <v>12</v>
      </c>
      <c r="CA451" t="s">
        <v>12</v>
      </c>
      <c r="CB451" t="s">
        <v>12</v>
      </c>
      <c r="CC451" t="s">
        <v>12</v>
      </c>
      <c r="CD451" t="str" cm="1">
        <f t="array" aca="1" ref="CD451" ca="1">eConcatenar(A451:CB451,"|")</f>
        <v>xl01zNErEf780fQb|CAR2018-2593|3|ECONOLINE|TABASCO|CARDENAS|CARDENAS|2018-11-20|12900|X|X|200|1|x|X|x|X|X|X|X|X|X|X|X|x|X|x|CASERES|GOMEZ|OTILIA|SOLTERA|X|X|CALLE PIJIJE|CSAT|CARRETERA PRINCIPAL Y PERIFERICO|9371006746|OSCAR ESPINOZA CASERES|BENEFICIARIO 2: MARIA INES GONZALEZ VIDAL|x|RUTA 7 L |X|MARTES|x|x|X|X|X|DOMICILIO|6800|6100|x|x|1|2021-8-24|2021-9-14|X|x|X|x|x|CSAT|X|1|x|12900|x|x|x|X|X|X|x|X|CARDENAS|X|x|x|x|x</v>
      </c>
    </row>
    <row r="452" spans="1:82" x14ac:dyDescent="0.25">
      <c r="A452" t="s">
        <v>12544</v>
      </c>
      <c r="B452" t="s">
        <v>12545</v>
      </c>
      <c r="C452">
        <v>3</v>
      </c>
      <c r="D452" t="s">
        <v>213</v>
      </c>
      <c r="E452" t="s">
        <v>2</v>
      </c>
      <c r="F452" t="s">
        <v>3</v>
      </c>
      <c r="G452" t="s">
        <v>3</v>
      </c>
      <c r="H452" t="s">
        <v>16021</v>
      </c>
      <c r="I452">
        <v>12900</v>
      </c>
      <c r="J452" t="s">
        <v>4</v>
      </c>
      <c r="K452" t="s">
        <v>4</v>
      </c>
      <c r="L452">
        <v>200</v>
      </c>
      <c r="M452">
        <v>1</v>
      </c>
      <c r="N452" t="s">
        <v>12</v>
      </c>
      <c r="O452" t="s">
        <v>4</v>
      </c>
      <c r="P452" t="s">
        <v>12</v>
      </c>
      <c r="Q452" t="s">
        <v>4</v>
      </c>
      <c r="R452" t="s">
        <v>4</v>
      </c>
      <c r="S452" t="s">
        <v>4</v>
      </c>
      <c r="T452" t="s">
        <v>4</v>
      </c>
      <c r="U452" t="s">
        <v>4</v>
      </c>
      <c r="V452" t="s">
        <v>4</v>
      </c>
      <c r="W452" t="s">
        <v>4</v>
      </c>
      <c r="X452" t="s">
        <v>4</v>
      </c>
      <c r="Y452" t="s">
        <v>12</v>
      </c>
      <c r="Z452" t="s">
        <v>4</v>
      </c>
      <c r="AA452" t="s">
        <v>12</v>
      </c>
      <c r="AB452" t="s">
        <v>80</v>
      </c>
      <c r="AC452" t="s">
        <v>12546</v>
      </c>
      <c r="AD452" t="s">
        <v>10470</v>
      </c>
      <c r="AE452" t="s">
        <v>51</v>
      </c>
      <c r="AF452" t="s">
        <v>4</v>
      </c>
      <c r="AG452" t="s">
        <v>4</v>
      </c>
      <c r="AH452" t="s">
        <v>12547</v>
      </c>
      <c r="AI452" t="s">
        <v>235</v>
      </c>
      <c r="AJ452" t="s">
        <v>12548</v>
      </c>
      <c r="AK452">
        <v>9371291506</v>
      </c>
      <c r="AL452" t="s">
        <v>12549</v>
      </c>
      <c r="AM452" t="s">
        <v>12550</v>
      </c>
      <c r="AN452" t="s">
        <v>12</v>
      </c>
      <c r="AO452" t="s">
        <v>11516</v>
      </c>
      <c r="AP452" t="s">
        <v>4</v>
      </c>
      <c r="AQ452" t="s">
        <v>27</v>
      </c>
      <c r="AR452" t="s">
        <v>12</v>
      </c>
      <c r="AS452" t="s">
        <v>12</v>
      </c>
      <c r="AT452" t="s">
        <v>4</v>
      </c>
      <c r="AU452" t="s">
        <v>4</v>
      </c>
      <c r="AV452" t="s">
        <v>4</v>
      </c>
      <c r="AW452" t="s">
        <v>11</v>
      </c>
      <c r="AX452">
        <v>4500</v>
      </c>
      <c r="AY452">
        <v>8400</v>
      </c>
      <c r="AZ452" t="s">
        <v>12</v>
      </c>
      <c r="BA452" t="s">
        <v>12</v>
      </c>
      <c r="BB452">
        <v>2</v>
      </c>
      <c r="BC452" t="s">
        <v>5142</v>
      </c>
      <c r="BD452" t="s">
        <v>1226</v>
      </c>
      <c r="BE452" t="s">
        <v>4</v>
      </c>
      <c r="BF452" t="s">
        <v>12</v>
      </c>
      <c r="BG452" t="s">
        <v>4</v>
      </c>
      <c r="BH452" t="s">
        <v>12</v>
      </c>
      <c r="BI452" t="s">
        <v>12</v>
      </c>
      <c r="BJ452" t="s">
        <v>235</v>
      </c>
      <c r="BK452" t="s">
        <v>4</v>
      </c>
      <c r="BL452">
        <v>1</v>
      </c>
      <c r="BM452" t="s">
        <v>12</v>
      </c>
      <c r="BN452">
        <v>12900</v>
      </c>
      <c r="BO452" t="s">
        <v>12</v>
      </c>
      <c r="BP452" t="s">
        <v>12</v>
      </c>
      <c r="BQ452" t="s">
        <v>12</v>
      </c>
      <c r="BR452" t="s">
        <v>4</v>
      </c>
      <c r="BS452" t="s">
        <v>4</v>
      </c>
      <c r="BT452" t="s">
        <v>4</v>
      </c>
      <c r="BU452" t="s">
        <v>12</v>
      </c>
      <c r="BV452" t="s">
        <v>4</v>
      </c>
      <c r="BW452" t="s">
        <v>3</v>
      </c>
      <c r="BX452" t="s">
        <v>4</v>
      </c>
      <c r="BY452" t="s">
        <v>12</v>
      </c>
      <c r="BZ452" t="s">
        <v>12</v>
      </c>
      <c r="CA452" t="s">
        <v>12</v>
      </c>
      <c r="CB452" t="s">
        <v>12</v>
      </c>
      <c r="CC452" t="s">
        <v>12</v>
      </c>
      <c r="CD452" t="str" cm="1">
        <f t="array" aca="1" ref="CD452" ca="1">eConcatenar(A452:CB452,"|")</f>
        <v>sU7ULzVkWxgfA048|CAR2020-1291|3|ECONOLINE|TABASCO|CARDENAS|CARDENAS|2020-7-04|12900|X|X|200|1|x|X|x|X|X|X|X|X|X|X|X|x|X|x|GARCIA |MARCHENA|MARTHA|SOLTERA|X|X|CALLE NUMERO 4 SIN NOMBRE|BAJIO SEGUNDA SECCION|AVENIDA LAS FLORES|9371291506|JESUS FRANCISCO GARCIA MARCHENA|BENEFICIARIO 2: FLOR DE LIZ GARCIA MARCHENA|x|RUTA 7 L |X|MARTES|x|x|X|X|X|DOMICILIO|4500|8400|x|x|2|2021-8-24|2021-9-14|X|x|X|x|x|BAJIO SEGUNDA SECCION|X|1|x|12900|x|x|x|X|X|X|x|X|CARDENAS|X|x|x|x|x</v>
      </c>
    </row>
    <row r="453" spans="1:82" x14ac:dyDescent="0.25">
      <c r="A453" t="s">
        <v>12551</v>
      </c>
      <c r="B453" t="s">
        <v>12552</v>
      </c>
      <c r="C453">
        <v>3</v>
      </c>
      <c r="D453" t="s">
        <v>69</v>
      </c>
      <c r="E453" t="s">
        <v>2</v>
      </c>
      <c r="F453" t="s">
        <v>3</v>
      </c>
      <c r="G453" t="s">
        <v>3</v>
      </c>
      <c r="H453" t="s">
        <v>1170</v>
      </c>
      <c r="I453">
        <v>14800</v>
      </c>
      <c r="J453" t="s">
        <v>4</v>
      </c>
      <c r="K453" t="s">
        <v>4</v>
      </c>
      <c r="L453">
        <v>200</v>
      </c>
      <c r="M453">
        <v>1</v>
      </c>
      <c r="N453" t="s">
        <v>12</v>
      </c>
      <c r="O453" t="s">
        <v>4</v>
      </c>
      <c r="P453" t="s">
        <v>12</v>
      </c>
      <c r="Q453" t="s">
        <v>4</v>
      </c>
      <c r="R453" t="s">
        <v>4</v>
      </c>
      <c r="S453" t="s">
        <v>4</v>
      </c>
      <c r="T453" t="s">
        <v>4</v>
      </c>
      <c r="U453" t="s">
        <v>4</v>
      </c>
      <c r="V453" t="s">
        <v>4</v>
      </c>
      <c r="W453" t="s">
        <v>4</v>
      </c>
      <c r="X453" t="s">
        <v>4</v>
      </c>
      <c r="Y453" t="s">
        <v>12</v>
      </c>
      <c r="Z453" t="s">
        <v>4</v>
      </c>
      <c r="AA453" t="s">
        <v>12</v>
      </c>
      <c r="AB453" t="s">
        <v>12553</v>
      </c>
      <c r="AC453" t="s">
        <v>119</v>
      </c>
      <c r="AD453" t="s">
        <v>12554</v>
      </c>
      <c r="AE453" t="s">
        <v>63</v>
      </c>
      <c r="AF453" t="s">
        <v>4</v>
      </c>
      <c r="AG453" t="s">
        <v>4</v>
      </c>
      <c r="AH453" t="s">
        <v>12555</v>
      </c>
      <c r="AI453" t="s">
        <v>653</v>
      </c>
      <c r="AJ453" t="s">
        <v>4</v>
      </c>
      <c r="AK453">
        <v>9371330848</v>
      </c>
      <c r="AL453" t="s">
        <v>12556</v>
      </c>
      <c r="AM453" t="s">
        <v>12557</v>
      </c>
      <c r="AN453" t="s">
        <v>12</v>
      </c>
      <c r="AO453" t="s">
        <v>11516</v>
      </c>
      <c r="AP453" t="s">
        <v>4</v>
      </c>
      <c r="AQ453" t="s">
        <v>27</v>
      </c>
      <c r="AR453" t="s">
        <v>12</v>
      </c>
      <c r="AS453" t="s">
        <v>12</v>
      </c>
      <c r="AT453" t="s">
        <v>4</v>
      </c>
      <c r="AU453" t="s">
        <v>4</v>
      </c>
      <c r="AV453" t="s">
        <v>4</v>
      </c>
      <c r="AW453" t="s">
        <v>11</v>
      </c>
      <c r="AX453">
        <v>1100</v>
      </c>
      <c r="AY453">
        <v>13700</v>
      </c>
      <c r="AZ453" t="s">
        <v>12</v>
      </c>
      <c r="BA453" t="s">
        <v>12</v>
      </c>
      <c r="BB453" t="s">
        <v>4</v>
      </c>
      <c r="BC453" t="s">
        <v>5142</v>
      </c>
      <c r="BD453" t="s">
        <v>1233</v>
      </c>
      <c r="BE453" t="s">
        <v>4</v>
      </c>
      <c r="BF453" t="s">
        <v>12</v>
      </c>
      <c r="BG453" t="s">
        <v>4</v>
      </c>
      <c r="BH453" t="s">
        <v>12</v>
      </c>
      <c r="BI453" t="s">
        <v>12</v>
      </c>
      <c r="BJ453" t="s">
        <v>653</v>
      </c>
      <c r="BK453" t="s">
        <v>4</v>
      </c>
      <c r="BL453">
        <v>0</v>
      </c>
      <c r="BM453" t="s">
        <v>12</v>
      </c>
      <c r="BN453">
        <v>14800</v>
      </c>
      <c r="BO453" t="s">
        <v>12</v>
      </c>
      <c r="BP453" t="s">
        <v>12</v>
      </c>
      <c r="BQ453" t="s">
        <v>12</v>
      </c>
      <c r="BR453" t="s">
        <v>4</v>
      </c>
      <c r="BS453" t="s">
        <v>4</v>
      </c>
      <c r="BT453" t="s">
        <v>4</v>
      </c>
      <c r="BU453" t="s">
        <v>12</v>
      </c>
      <c r="BV453" t="s">
        <v>4</v>
      </c>
      <c r="BW453" t="s">
        <v>3</v>
      </c>
      <c r="BX453" t="s">
        <v>4</v>
      </c>
      <c r="BY453" t="s">
        <v>12</v>
      </c>
      <c r="BZ453" t="s">
        <v>12</v>
      </c>
      <c r="CA453" t="s">
        <v>12</v>
      </c>
      <c r="CB453" t="s">
        <v>12</v>
      </c>
      <c r="CC453" t="s">
        <v>12</v>
      </c>
      <c r="CD453" t="str" cm="1">
        <f t="array" aca="1" ref="CD453" ca="1">eConcatenar(A453:CB453,"|")</f>
        <v>tPtJeJrPEVEoFZYQ|CAR2021-2606|3|MEMORIAL|TABASCO|CARDENAS|CARDENAS|2021-6-15|14800|X|X|200|1|x|X|x|X|X|X|X|X|X|X|X|x|X|x|ADORNO|PEREZ|LORENZO|CASADO|X|X|CALLE MARGARITAS SIN NUMERO|EL BAJIO PRIMERA SECCION|X|9371330848|MIREYA GARCIA CUSTODIO|BENEFICIARIO 2: ROSA ELENA GARCIA ADORNO|x|RUTA 7 L |X|MARTES|x|x|X|X|X|DOMICILIO|1100|13700|x|x|X|2021-8-24|2021-9-21|X|x|X|x|x|EL BAJIO PRIMERA SECCION|X|0|x|14800|x|x|x|X|X|X|x|X|CARDENAS|X|x|x|x|x</v>
      </c>
    </row>
    <row r="454" spans="1:82" x14ac:dyDescent="0.25">
      <c r="A454" t="s">
        <v>12558</v>
      </c>
      <c r="B454" t="s">
        <v>12559</v>
      </c>
      <c r="C454">
        <v>3</v>
      </c>
      <c r="D454" t="s">
        <v>1</v>
      </c>
      <c r="E454" t="s">
        <v>2</v>
      </c>
      <c r="F454" t="s">
        <v>3</v>
      </c>
      <c r="G454" t="s">
        <v>3</v>
      </c>
      <c r="H454" t="s">
        <v>15919</v>
      </c>
      <c r="I454">
        <v>12900</v>
      </c>
      <c r="J454" t="s">
        <v>4</v>
      </c>
      <c r="K454" t="s">
        <v>4</v>
      </c>
      <c r="L454">
        <v>200</v>
      </c>
      <c r="M454">
        <v>1</v>
      </c>
      <c r="N454" t="s">
        <v>12</v>
      </c>
      <c r="O454" t="s">
        <v>4</v>
      </c>
      <c r="P454" t="s">
        <v>12</v>
      </c>
      <c r="Q454" t="s">
        <v>4</v>
      </c>
      <c r="R454" t="s">
        <v>4</v>
      </c>
      <c r="S454" t="s">
        <v>4</v>
      </c>
      <c r="T454" t="s">
        <v>4</v>
      </c>
      <c r="U454" t="s">
        <v>4</v>
      </c>
      <c r="V454" t="s">
        <v>4</v>
      </c>
      <c r="W454" t="s">
        <v>4</v>
      </c>
      <c r="X454" t="s">
        <v>4</v>
      </c>
      <c r="Y454" t="s">
        <v>12</v>
      </c>
      <c r="Z454" t="s">
        <v>4</v>
      </c>
      <c r="AA454" t="s">
        <v>12</v>
      </c>
      <c r="AB454" t="s">
        <v>12560</v>
      </c>
      <c r="AC454" t="s">
        <v>5022</v>
      </c>
      <c r="AD454" t="s">
        <v>566</v>
      </c>
      <c r="AE454" t="s">
        <v>30</v>
      </c>
      <c r="AF454" t="s">
        <v>4</v>
      </c>
      <c r="AG454" t="s">
        <v>4</v>
      </c>
      <c r="AH454" t="s">
        <v>12561</v>
      </c>
      <c r="AI454" t="s">
        <v>5329</v>
      </c>
      <c r="AJ454" t="s">
        <v>4</v>
      </c>
      <c r="AK454">
        <v>9371059913</v>
      </c>
      <c r="AL454" t="s">
        <v>12562</v>
      </c>
      <c r="AM454" t="s">
        <v>12563</v>
      </c>
      <c r="AN454" t="s">
        <v>12</v>
      </c>
      <c r="AO454" t="s">
        <v>11516</v>
      </c>
      <c r="AP454" t="s">
        <v>4</v>
      </c>
      <c r="AQ454" t="s">
        <v>27</v>
      </c>
      <c r="AR454" t="s">
        <v>12</v>
      </c>
      <c r="AS454" t="s">
        <v>12</v>
      </c>
      <c r="AT454" t="s">
        <v>4</v>
      </c>
      <c r="AU454" t="s">
        <v>4</v>
      </c>
      <c r="AV454" t="s">
        <v>4</v>
      </c>
      <c r="AW454" t="s">
        <v>11</v>
      </c>
      <c r="AX454">
        <v>3800</v>
      </c>
      <c r="AY454">
        <v>9100</v>
      </c>
      <c r="AZ454" t="s">
        <v>12</v>
      </c>
      <c r="BA454" t="s">
        <v>12</v>
      </c>
      <c r="BB454">
        <v>3</v>
      </c>
      <c r="BC454" t="s">
        <v>1216</v>
      </c>
      <c r="BD454" t="s">
        <v>1233</v>
      </c>
      <c r="BE454" t="s">
        <v>4</v>
      </c>
      <c r="BF454" t="s">
        <v>12</v>
      </c>
      <c r="BG454" t="s">
        <v>4</v>
      </c>
      <c r="BH454" t="s">
        <v>12</v>
      </c>
      <c r="BI454" t="s">
        <v>12</v>
      </c>
      <c r="BJ454" t="s">
        <v>5329</v>
      </c>
      <c r="BK454" t="s">
        <v>4</v>
      </c>
      <c r="BL454">
        <v>1</v>
      </c>
      <c r="BM454" t="s">
        <v>12</v>
      </c>
      <c r="BN454">
        <v>12900</v>
      </c>
      <c r="BO454" t="s">
        <v>12</v>
      </c>
      <c r="BP454" t="s">
        <v>12</v>
      </c>
      <c r="BQ454" t="s">
        <v>12</v>
      </c>
      <c r="BR454" t="s">
        <v>4</v>
      </c>
      <c r="BS454" t="s">
        <v>4</v>
      </c>
      <c r="BT454" t="s">
        <v>4</v>
      </c>
      <c r="BU454" t="s">
        <v>12</v>
      </c>
      <c r="BV454" t="s">
        <v>4</v>
      </c>
      <c r="BW454" t="s">
        <v>3</v>
      </c>
      <c r="BX454" t="s">
        <v>4</v>
      </c>
      <c r="BY454" t="s">
        <v>12</v>
      </c>
      <c r="BZ454" t="s">
        <v>12</v>
      </c>
      <c r="CA454" t="s">
        <v>12</v>
      </c>
      <c r="CB454" t="s">
        <v>12</v>
      </c>
      <c r="CC454" t="s">
        <v>12</v>
      </c>
      <c r="CD454" t="str" cm="1">
        <f t="array" aca="1" ref="CD454" ca="1">eConcatenar(A454:CB454,"|")</f>
        <v>aJYodTV7Aq9DIVr8|CAR2020-3899|3|IMPERIAL DE LUJO|TABASCO|CARDENAS|CARDENAS|2020-10-13|12900|X|X|200|1|x|X|x|X|X|X|X|X|X|X|X|x|X|x|PANTI|ARJONA|ROSA MARIA|CASADA|X|X|CALLE JUAN ESCUTIA SIN NUMERO|IGNACIO GUTIERREZ GOMEZ|X|9371059913|JORGE PEREZ BRITO|BENEFICIARIO 2: RAQUEL SANCHEZ PANTI|x|RUTA 7 L |X|MARTES|x|x|X|X|X|DOMICILIO|3800|9100|x|x|3|2021-8-16|2021-9-21|X|x|X|x|x|IGNACIO GUTIERREZ GOMEZ|X|1|x|12900|x|x|x|X|X|X|x|X|CARDENAS|X|x|x|x|x</v>
      </c>
    </row>
    <row r="455" spans="1:82" x14ac:dyDescent="0.25">
      <c r="A455" t="s">
        <v>12564</v>
      </c>
      <c r="B455" t="s">
        <v>12565</v>
      </c>
      <c r="C455">
        <v>3</v>
      </c>
      <c r="D455" t="s">
        <v>213</v>
      </c>
      <c r="E455" t="s">
        <v>2</v>
      </c>
      <c r="F455" t="s">
        <v>3</v>
      </c>
      <c r="G455" t="s">
        <v>3</v>
      </c>
      <c r="H455" t="s">
        <v>16016</v>
      </c>
      <c r="I455">
        <v>12900</v>
      </c>
      <c r="J455" t="s">
        <v>4</v>
      </c>
      <c r="K455" t="s">
        <v>4</v>
      </c>
      <c r="L455">
        <v>200</v>
      </c>
      <c r="M455">
        <v>1</v>
      </c>
      <c r="N455" t="s">
        <v>12</v>
      </c>
      <c r="O455" t="s">
        <v>4</v>
      </c>
      <c r="P455" t="s">
        <v>12</v>
      </c>
      <c r="Q455" t="s">
        <v>4</v>
      </c>
      <c r="R455" t="s">
        <v>4</v>
      </c>
      <c r="S455" t="s">
        <v>4</v>
      </c>
      <c r="T455" t="s">
        <v>4</v>
      </c>
      <c r="U455" t="s">
        <v>4</v>
      </c>
      <c r="V455" t="s">
        <v>4</v>
      </c>
      <c r="W455" t="s">
        <v>4</v>
      </c>
      <c r="X455" t="s">
        <v>4</v>
      </c>
      <c r="Y455" t="s">
        <v>12</v>
      </c>
      <c r="Z455" t="s">
        <v>4</v>
      </c>
      <c r="AA455" t="s">
        <v>12</v>
      </c>
      <c r="AB455" t="s">
        <v>301</v>
      </c>
      <c r="AC455" t="s">
        <v>38</v>
      </c>
      <c r="AD455" t="s">
        <v>12566</v>
      </c>
      <c r="AE455" t="s">
        <v>63</v>
      </c>
      <c r="AF455" t="s">
        <v>4</v>
      </c>
      <c r="AG455" t="s">
        <v>4</v>
      </c>
      <c r="AH455" t="s">
        <v>12567</v>
      </c>
      <c r="AI455" t="s">
        <v>12568</v>
      </c>
      <c r="AJ455" t="s">
        <v>4</v>
      </c>
      <c r="AK455">
        <v>9372286976</v>
      </c>
      <c r="AL455" t="s">
        <v>12569</v>
      </c>
      <c r="AM455" t="s">
        <v>12570</v>
      </c>
      <c r="AN455" t="s">
        <v>12</v>
      </c>
      <c r="AO455" t="s">
        <v>11516</v>
      </c>
      <c r="AP455" t="s">
        <v>4</v>
      </c>
      <c r="AQ455" t="s">
        <v>27</v>
      </c>
      <c r="AR455" t="s">
        <v>12</v>
      </c>
      <c r="AS455" t="s">
        <v>12</v>
      </c>
      <c r="AT455" t="s">
        <v>4</v>
      </c>
      <c r="AU455" t="s">
        <v>4</v>
      </c>
      <c r="AV455" t="s">
        <v>4</v>
      </c>
      <c r="AW455" t="s">
        <v>11</v>
      </c>
      <c r="AX455">
        <v>9400</v>
      </c>
      <c r="AY455">
        <v>3500</v>
      </c>
      <c r="AZ455" t="s">
        <v>12</v>
      </c>
      <c r="BA455" t="s">
        <v>12</v>
      </c>
      <c r="BB455" t="s">
        <v>4</v>
      </c>
      <c r="BC455" t="s">
        <v>1216</v>
      </c>
      <c r="BD455" t="s">
        <v>1233</v>
      </c>
      <c r="BE455" t="s">
        <v>4</v>
      </c>
      <c r="BF455" t="s">
        <v>12</v>
      </c>
      <c r="BG455" t="s">
        <v>4</v>
      </c>
      <c r="BH455" t="s">
        <v>12</v>
      </c>
      <c r="BI455" t="s">
        <v>12</v>
      </c>
      <c r="BJ455" t="s">
        <v>12568</v>
      </c>
      <c r="BK455" t="s">
        <v>4</v>
      </c>
      <c r="BL455">
        <v>0</v>
      </c>
      <c r="BM455" t="s">
        <v>12</v>
      </c>
      <c r="BN455">
        <v>12900</v>
      </c>
      <c r="BO455" t="s">
        <v>12</v>
      </c>
      <c r="BP455" t="s">
        <v>12</v>
      </c>
      <c r="BQ455" t="s">
        <v>12</v>
      </c>
      <c r="BR455" t="s">
        <v>4</v>
      </c>
      <c r="BS455" t="s">
        <v>4</v>
      </c>
      <c r="BT455" t="s">
        <v>4</v>
      </c>
      <c r="BU455" t="s">
        <v>12</v>
      </c>
      <c r="BV455" t="s">
        <v>4</v>
      </c>
      <c r="BW455" t="s">
        <v>3</v>
      </c>
      <c r="BX455" t="s">
        <v>4</v>
      </c>
      <c r="BY455" t="s">
        <v>12</v>
      </c>
      <c r="BZ455" t="s">
        <v>12</v>
      </c>
      <c r="CA455" t="s">
        <v>12</v>
      </c>
      <c r="CB455" t="s">
        <v>12</v>
      </c>
      <c r="CC455" t="s">
        <v>12</v>
      </c>
      <c r="CD455" t="str" cm="1">
        <f t="array" aca="1" ref="CD455" ca="1">eConcatenar(A455:CB455,"|")</f>
        <v>g2ZdUSSSb1PT5fKe|CAR2019-1943|3|ECONOLINE|TABASCO|CARDENAS|CARDENAS|2021-7-26|12900|X|X|200|1|x|X|x|X|X|X|X|X|X|X|X|x|X|x|CRUZ|HERNANDEZ|LUIS ARTURO|CASADO|X|X|CALLE 3 CASA SIN NUMERO|C-33 VEINTE DE NOVIEMBRE|X|9372286976|BEATRIZ GARDUZA CRUZ|BENEFICIARIO 2: AIDE LUVIA CRUZ HERNANDEZ|x|RUTA 7 L |X|MARTES|x|x|X|X|X|DOMICILIO|9400|3500|x|x|X|2021-8-16|2021-9-21|X|x|X|x|x|C-33 VEINTE DE NOVIEMBRE|X|0|x|12900|x|x|x|X|X|X|x|X|CARDENAS|X|x|x|x|x</v>
      </c>
    </row>
    <row r="456" spans="1:82" x14ac:dyDescent="0.25">
      <c r="A456" t="s">
        <v>12571</v>
      </c>
      <c r="B456" t="s">
        <v>12572</v>
      </c>
      <c r="C456">
        <v>3</v>
      </c>
      <c r="D456" t="s">
        <v>1</v>
      </c>
      <c r="E456" t="s">
        <v>2</v>
      </c>
      <c r="F456" t="s">
        <v>3</v>
      </c>
      <c r="G456" t="s">
        <v>3</v>
      </c>
      <c r="H456" t="s">
        <v>15991</v>
      </c>
      <c r="I456">
        <v>12900</v>
      </c>
      <c r="J456" t="s">
        <v>4</v>
      </c>
      <c r="K456" t="s">
        <v>4</v>
      </c>
      <c r="L456">
        <v>200</v>
      </c>
      <c r="M456">
        <v>1</v>
      </c>
      <c r="N456" t="s">
        <v>12</v>
      </c>
      <c r="O456" t="s">
        <v>4</v>
      </c>
      <c r="P456" t="s">
        <v>12</v>
      </c>
      <c r="Q456" t="s">
        <v>4</v>
      </c>
      <c r="R456" t="s">
        <v>4</v>
      </c>
      <c r="S456" t="s">
        <v>4</v>
      </c>
      <c r="T456" t="s">
        <v>4</v>
      </c>
      <c r="U456" t="s">
        <v>4</v>
      </c>
      <c r="V456" t="s">
        <v>4</v>
      </c>
      <c r="W456" t="s">
        <v>4</v>
      </c>
      <c r="X456" t="s">
        <v>4</v>
      </c>
      <c r="Y456" t="s">
        <v>12</v>
      </c>
      <c r="Z456" t="s">
        <v>4</v>
      </c>
      <c r="AA456" t="s">
        <v>12</v>
      </c>
      <c r="AB456" t="s">
        <v>15</v>
      </c>
      <c r="AC456" t="s">
        <v>38</v>
      </c>
      <c r="AD456" t="s">
        <v>12573</v>
      </c>
      <c r="AE456" t="s">
        <v>63</v>
      </c>
      <c r="AF456" t="s">
        <v>4</v>
      </c>
      <c r="AG456" t="s">
        <v>4</v>
      </c>
      <c r="AH456" t="s">
        <v>12574</v>
      </c>
      <c r="AI456" t="s">
        <v>11517</v>
      </c>
      <c r="AJ456" t="s">
        <v>4</v>
      </c>
      <c r="AK456">
        <v>9372286976</v>
      </c>
      <c r="AL456" t="s">
        <v>12575</v>
      </c>
      <c r="AM456" t="s">
        <v>12576</v>
      </c>
      <c r="AN456" t="s">
        <v>12</v>
      </c>
      <c r="AO456" t="s">
        <v>11516</v>
      </c>
      <c r="AP456" t="s">
        <v>4</v>
      </c>
      <c r="AQ456" t="s">
        <v>27</v>
      </c>
      <c r="AR456" t="s">
        <v>12</v>
      </c>
      <c r="AS456" t="s">
        <v>12</v>
      </c>
      <c r="AT456" t="s">
        <v>4</v>
      </c>
      <c r="AU456" t="s">
        <v>4</v>
      </c>
      <c r="AV456" t="s">
        <v>4</v>
      </c>
      <c r="AW456" t="s">
        <v>11</v>
      </c>
      <c r="AX456">
        <v>4200</v>
      </c>
      <c r="AY456">
        <v>8700</v>
      </c>
      <c r="AZ456" t="s">
        <v>12</v>
      </c>
      <c r="BA456" t="s">
        <v>12</v>
      </c>
      <c r="BB456" t="s">
        <v>4</v>
      </c>
      <c r="BC456" t="s">
        <v>12153</v>
      </c>
      <c r="BD456" t="s">
        <v>1233</v>
      </c>
      <c r="BE456" t="s">
        <v>4</v>
      </c>
      <c r="BF456" t="s">
        <v>12</v>
      </c>
      <c r="BG456" t="s">
        <v>4</v>
      </c>
      <c r="BH456" t="s">
        <v>12</v>
      </c>
      <c r="BI456" t="s">
        <v>12</v>
      </c>
      <c r="BJ456" t="s">
        <v>11517</v>
      </c>
      <c r="BK456" t="s">
        <v>4</v>
      </c>
      <c r="BL456">
        <v>0</v>
      </c>
      <c r="BM456" t="s">
        <v>12</v>
      </c>
      <c r="BN456">
        <v>12900</v>
      </c>
      <c r="BO456" t="s">
        <v>12</v>
      </c>
      <c r="BP456" t="s">
        <v>12</v>
      </c>
      <c r="BQ456" t="s">
        <v>12</v>
      </c>
      <c r="BR456" t="s">
        <v>4</v>
      </c>
      <c r="BS456" t="s">
        <v>4</v>
      </c>
      <c r="BT456" t="s">
        <v>4</v>
      </c>
      <c r="BU456" t="s">
        <v>12</v>
      </c>
      <c r="BV456" t="s">
        <v>4</v>
      </c>
      <c r="BW456" t="s">
        <v>3</v>
      </c>
      <c r="BX456" t="s">
        <v>4</v>
      </c>
      <c r="BY456" t="s">
        <v>12</v>
      </c>
      <c r="BZ456" t="s">
        <v>12</v>
      </c>
      <c r="CA456" t="s">
        <v>12</v>
      </c>
      <c r="CB456" t="s">
        <v>12</v>
      </c>
      <c r="CC456" t="s">
        <v>12</v>
      </c>
      <c r="CD456" t="str" cm="1">
        <f t="array" aca="1" ref="CD456" ca="1">eConcatenar(A456:CB456,"|")</f>
        <v>4gwCQzOgzOnKKYI6|CAR2020-4259|3|IMPERIAL DE LUJO|TABASCO|CARDENAS|CARDENAS|2020-10-23|12900|X|X|200|1|x|X|x|X|X|X|X|X|X|X|X|x|X|x|JIMENEZ|HERNANDEZ|ROGER|CASADO|X|X|CALLE 7 ZONA VERDE|C-23 VENUSTIANO CARRANZA|X|9372286976|ROGER EDUARDO JIMENEZ NARANJO|BENEFICIARIO 2: WILDER JIMENEZ HERNANDEZ|x|RUTA 7 L |X|MARTES|x|x|X|X|X|DOMICILIO|4200|8700|x|x|X|2021-8-23|2021-9-21|X|x|X|x|x|C-23 VENUSTIANO CARRANZA|X|0|x|12900|x|x|x|X|X|X|x|X|CARDENAS|X|x|x|x|x</v>
      </c>
    </row>
    <row r="457" spans="1:82" x14ac:dyDescent="0.25">
      <c r="A457" t="s">
        <v>12577</v>
      </c>
      <c r="B457" t="s">
        <v>12578</v>
      </c>
      <c r="C457">
        <v>3</v>
      </c>
      <c r="D457" t="s">
        <v>1</v>
      </c>
      <c r="E457" t="s">
        <v>2</v>
      </c>
      <c r="F457" t="s">
        <v>3</v>
      </c>
      <c r="G457" t="s">
        <v>3</v>
      </c>
      <c r="H457" t="s">
        <v>16029</v>
      </c>
      <c r="I457">
        <v>12900</v>
      </c>
      <c r="J457" t="s">
        <v>4</v>
      </c>
      <c r="K457" t="s">
        <v>4</v>
      </c>
      <c r="L457">
        <v>400</v>
      </c>
      <c r="M457">
        <v>2</v>
      </c>
      <c r="N457" t="s">
        <v>12</v>
      </c>
      <c r="O457" t="s">
        <v>4</v>
      </c>
      <c r="P457" t="s">
        <v>12</v>
      </c>
      <c r="Q457" t="s">
        <v>4</v>
      </c>
      <c r="R457" t="s">
        <v>4</v>
      </c>
      <c r="S457" t="s">
        <v>4</v>
      </c>
      <c r="T457" t="s">
        <v>4</v>
      </c>
      <c r="U457" t="s">
        <v>4</v>
      </c>
      <c r="V457" t="s">
        <v>4</v>
      </c>
      <c r="W457" t="s">
        <v>4</v>
      </c>
      <c r="X457" t="s">
        <v>4</v>
      </c>
      <c r="Y457" t="s">
        <v>12</v>
      </c>
      <c r="Z457" t="s">
        <v>4</v>
      </c>
      <c r="AA457" t="s">
        <v>12</v>
      </c>
      <c r="AB457" t="s">
        <v>473</v>
      </c>
      <c r="AC457" t="s">
        <v>12579</v>
      </c>
      <c r="AD457" t="s">
        <v>12580</v>
      </c>
      <c r="AE457" t="s">
        <v>336</v>
      </c>
      <c r="AF457" t="s">
        <v>4</v>
      </c>
      <c r="AG457" t="s">
        <v>4</v>
      </c>
      <c r="AH457" t="s">
        <v>12581</v>
      </c>
      <c r="AI457" t="s">
        <v>12260</v>
      </c>
      <c r="AJ457" t="s">
        <v>4</v>
      </c>
      <c r="AK457">
        <v>9371252109</v>
      </c>
      <c r="AL457" t="s">
        <v>12582</v>
      </c>
      <c r="AM457" t="s">
        <v>12583</v>
      </c>
      <c r="AN457" t="s">
        <v>12</v>
      </c>
      <c r="AO457" t="s">
        <v>11516</v>
      </c>
      <c r="AP457" t="s">
        <v>4</v>
      </c>
      <c r="AQ457" t="s">
        <v>27</v>
      </c>
      <c r="AR457" t="s">
        <v>12</v>
      </c>
      <c r="AS457" t="s">
        <v>12</v>
      </c>
      <c r="AT457" t="s">
        <v>4</v>
      </c>
      <c r="AU457" t="s">
        <v>4</v>
      </c>
      <c r="AV457" t="s">
        <v>4</v>
      </c>
      <c r="AW457" t="s">
        <v>11</v>
      </c>
      <c r="AX457">
        <v>2300</v>
      </c>
      <c r="AY457">
        <v>10600</v>
      </c>
      <c r="AZ457" t="s">
        <v>12</v>
      </c>
      <c r="BA457" t="s">
        <v>12</v>
      </c>
      <c r="BB457">
        <v>4</v>
      </c>
      <c r="BC457" t="s">
        <v>1176</v>
      </c>
      <c r="BD457" t="s">
        <v>12284</v>
      </c>
      <c r="BE457" t="s">
        <v>4</v>
      </c>
      <c r="BF457" t="s">
        <v>12</v>
      </c>
      <c r="BG457" t="s">
        <v>4</v>
      </c>
      <c r="BH457" t="s">
        <v>12</v>
      </c>
      <c r="BI457" t="s">
        <v>12</v>
      </c>
      <c r="BJ457" t="s">
        <v>12260</v>
      </c>
      <c r="BK457" t="s">
        <v>4</v>
      </c>
      <c r="BL457">
        <v>0</v>
      </c>
      <c r="BM457" t="s">
        <v>12</v>
      </c>
      <c r="BN457">
        <v>12900</v>
      </c>
      <c r="BO457" t="s">
        <v>12</v>
      </c>
      <c r="BP457" t="s">
        <v>12</v>
      </c>
      <c r="BQ457" t="s">
        <v>12</v>
      </c>
      <c r="BR457" t="s">
        <v>4</v>
      </c>
      <c r="BS457" t="s">
        <v>4</v>
      </c>
      <c r="BT457" t="s">
        <v>4</v>
      </c>
      <c r="BU457" t="s">
        <v>12</v>
      </c>
      <c r="BV457" t="s">
        <v>4</v>
      </c>
      <c r="BW457" t="s">
        <v>3</v>
      </c>
      <c r="BX457" t="s">
        <v>4</v>
      </c>
      <c r="BY457" t="s">
        <v>12</v>
      </c>
      <c r="BZ457" t="s">
        <v>12</v>
      </c>
      <c r="CA457" t="s">
        <v>12</v>
      </c>
      <c r="CB457" t="s">
        <v>12</v>
      </c>
      <c r="CC457" t="s">
        <v>12</v>
      </c>
      <c r="CD457" t="str" cm="1">
        <f t="array" aca="1" ref="CD457" ca="1">eConcatenar(A457:CB457,"|")</f>
        <v>WSeOvkdw9MX7pIN7|CAR2020-5208|3|IMPERIAL DE LUJO|TABASCO|CARDENAS|CARDENAS|2020-12-08|12900|X|X|400|2|x|X|x|X|X|X|X|X|X|X|X|x|X|x|PEREZ |SILVAN|LUCIANO|VIUDO|X|X|CALLE 8 ZONA VERDE SIN NOMBRE|C-27 EDUARDO CHAVEZ|X|9371252109|DONELICA MORENO M.|BENEFICIARIO 2: ROCENDIS DE LA CRUZ|x|RUTA 7 L |X|MARTES|x|x|X|X|X|DOMICILIO|2300|10600|x|x|4|2021-7-5|2021-10-05|X|x|X|x|x|C-27 EDUARDO CHAVEZ|X|0|x|12900|x|x|x|X|X|X|x|X|CARDENAS|X|x|x|x|x</v>
      </c>
    </row>
    <row r="458" spans="1:82" x14ac:dyDescent="0.25">
      <c r="A458" t="s">
        <v>12584</v>
      </c>
      <c r="B458" t="s">
        <v>12585</v>
      </c>
      <c r="C458">
        <v>3</v>
      </c>
      <c r="D458" t="s">
        <v>69</v>
      </c>
      <c r="E458" t="s">
        <v>2</v>
      </c>
      <c r="F458" t="s">
        <v>3</v>
      </c>
      <c r="G458" t="s">
        <v>3</v>
      </c>
      <c r="H458" t="s">
        <v>5381</v>
      </c>
      <c r="I458">
        <v>14800</v>
      </c>
      <c r="J458" t="s">
        <v>4</v>
      </c>
      <c r="K458" t="s">
        <v>4</v>
      </c>
      <c r="L458">
        <v>400</v>
      </c>
      <c r="M458">
        <v>2</v>
      </c>
      <c r="N458" t="s">
        <v>12</v>
      </c>
      <c r="O458" t="s">
        <v>4</v>
      </c>
      <c r="P458" t="s">
        <v>12</v>
      </c>
      <c r="Q458" t="s">
        <v>4</v>
      </c>
      <c r="R458" t="s">
        <v>4</v>
      </c>
      <c r="S458" t="s">
        <v>4</v>
      </c>
      <c r="T458" t="s">
        <v>4</v>
      </c>
      <c r="U458" t="s">
        <v>4</v>
      </c>
      <c r="V458" t="s">
        <v>4</v>
      </c>
      <c r="W458" t="s">
        <v>4</v>
      </c>
      <c r="X458" t="s">
        <v>4</v>
      </c>
      <c r="Y458" t="s">
        <v>12</v>
      </c>
      <c r="Z458" t="s">
        <v>4</v>
      </c>
      <c r="AA458" t="s">
        <v>12</v>
      </c>
      <c r="AB458" t="s">
        <v>5231</v>
      </c>
      <c r="AC458" t="s">
        <v>4841</v>
      </c>
      <c r="AD458" t="s">
        <v>12586</v>
      </c>
      <c r="AE458" t="s">
        <v>30</v>
      </c>
      <c r="AF458" t="s">
        <v>4</v>
      </c>
      <c r="AG458" t="s">
        <v>4</v>
      </c>
      <c r="AH458" t="s">
        <v>12587</v>
      </c>
      <c r="AI458" t="s">
        <v>2750</v>
      </c>
      <c r="AJ458" t="s">
        <v>12588</v>
      </c>
      <c r="AK458">
        <v>9371285394</v>
      </c>
      <c r="AL458" t="s">
        <v>12589</v>
      </c>
      <c r="AM458" t="s">
        <v>12590</v>
      </c>
      <c r="AN458" t="s">
        <v>12</v>
      </c>
      <c r="AO458" t="s">
        <v>11516</v>
      </c>
      <c r="AP458" t="s">
        <v>4</v>
      </c>
      <c r="AQ458" t="s">
        <v>27</v>
      </c>
      <c r="AR458" t="s">
        <v>12</v>
      </c>
      <c r="AS458" t="s">
        <v>12</v>
      </c>
      <c r="AT458" t="s">
        <v>4</v>
      </c>
      <c r="AU458" t="s">
        <v>4</v>
      </c>
      <c r="AV458" t="s">
        <v>4</v>
      </c>
      <c r="AW458" t="s">
        <v>11</v>
      </c>
      <c r="AX458">
        <v>100</v>
      </c>
      <c r="AY458">
        <v>14700</v>
      </c>
      <c r="AZ458" t="s">
        <v>12</v>
      </c>
      <c r="BA458" t="s">
        <v>12</v>
      </c>
      <c r="BB458" t="s">
        <v>4</v>
      </c>
      <c r="BC458" t="s">
        <v>5381</v>
      </c>
      <c r="BD458" t="s">
        <v>12284</v>
      </c>
      <c r="BE458" t="s">
        <v>4</v>
      </c>
      <c r="BF458" t="s">
        <v>12</v>
      </c>
      <c r="BG458" t="s">
        <v>4</v>
      </c>
      <c r="BH458" t="s">
        <v>12</v>
      </c>
      <c r="BI458" t="s">
        <v>12</v>
      </c>
      <c r="BJ458" t="s">
        <v>2750</v>
      </c>
      <c r="BK458" t="s">
        <v>4</v>
      </c>
      <c r="BL458">
        <v>1</v>
      </c>
      <c r="BM458" t="s">
        <v>12</v>
      </c>
      <c r="BN458">
        <v>14800</v>
      </c>
      <c r="BO458" t="s">
        <v>12</v>
      </c>
      <c r="BP458" t="s">
        <v>12</v>
      </c>
      <c r="BQ458" t="s">
        <v>12</v>
      </c>
      <c r="BR458" t="s">
        <v>4</v>
      </c>
      <c r="BS458" t="s">
        <v>4</v>
      </c>
      <c r="BT458" t="s">
        <v>4</v>
      </c>
      <c r="BU458" t="s">
        <v>12</v>
      </c>
      <c r="BV458" t="s">
        <v>4</v>
      </c>
      <c r="BW458" t="s">
        <v>3</v>
      </c>
      <c r="BX458" t="s">
        <v>4</v>
      </c>
      <c r="BY458" t="s">
        <v>12</v>
      </c>
      <c r="BZ458" t="s">
        <v>12</v>
      </c>
      <c r="CA458" t="s">
        <v>12</v>
      </c>
      <c r="CB458" t="s">
        <v>12</v>
      </c>
      <c r="CC458" t="s">
        <v>12</v>
      </c>
      <c r="CD458" t="str" cm="1">
        <f t="array" aca="1" ref="CD458" ca="1">eConcatenar(A458:CB458,"|")</f>
        <v>E0Q65NAA8H1Ex1hG|CAR2021-4652|3|MEMORIAL|TABASCO|CARDENAS|CARDENAS|2021-8-14|14800|X|X|400|2|x|X|x|X|X|X|X|X|X|X|X|x|X|x|BALCAZAR |LEON|NELIS|CASADA|X|X|ANDADOR 20 DE NOVIEMBRE CASA NUMERO 24|INGENIO BENITO JUAREZ|PRINCIPAL   |9371285394|GERARDO HERNANDEZ BALCAZAR|BENEFICIARIO 2: HUGO GALLEGOS GARCIA|x|RUTA 7 L |X|MARTES|x|x|X|X|X|DOMICILIO|100|14700|x|x|X|2021-8-14|2021-10-05|X|x|X|x|x|INGENIO BENITO JUAREZ|X|1|x|14800|x|x|x|X|X|X|x|X|CARDENAS|X|x|x|x|x</v>
      </c>
    </row>
    <row r="459" spans="1:82" x14ac:dyDescent="0.25">
      <c r="A459" t="s">
        <v>12591</v>
      </c>
      <c r="B459" t="s">
        <v>12592</v>
      </c>
      <c r="C459">
        <v>3</v>
      </c>
      <c r="D459" t="s">
        <v>69</v>
      </c>
      <c r="E459" t="s">
        <v>2</v>
      </c>
      <c r="F459" t="s">
        <v>3</v>
      </c>
      <c r="G459" t="s">
        <v>3</v>
      </c>
      <c r="H459" t="s">
        <v>12597</v>
      </c>
      <c r="I459">
        <v>14800</v>
      </c>
      <c r="J459" t="s">
        <v>4</v>
      </c>
      <c r="K459" t="s">
        <v>4</v>
      </c>
      <c r="L459">
        <v>400</v>
      </c>
      <c r="M459">
        <v>2</v>
      </c>
      <c r="N459" t="s">
        <v>12</v>
      </c>
      <c r="O459" t="s">
        <v>4</v>
      </c>
      <c r="P459" t="s">
        <v>12</v>
      </c>
      <c r="Q459" t="s">
        <v>4</v>
      </c>
      <c r="R459" t="s">
        <v>4</v>
      </c>
      <c r="S459" t="s">
        <v>4</v>
      </c>
      <c r="T459" t="s">
        <v>4</v>
      </c>
      <c r="U459" t="s">
        <v>4</v>
      </c>
      <c r="V459" t="s">
        <v>4</v>
      </c>
      <c r="W459" t="s">
        <v>4</v>
      </c>
      <c r="X459" t="s">
        <v>4</v>
      </c>
      <c r="Y459" t="s">
        <v>12</v>
      </c>
      <c r="Z459" t="s">
        <v>4</v>
      </c>
      <c r="AA459" t="s">
        <v>12</v>
      </c>
      <c r="AB459" t="s">
        <v>732</v>
      </c>
      <c r="AC459" t="s">
        <v>49</v>
      </c>
      <c r="AD459" t="s">
        <v>368</v>
      </c>
      <c r="AE459" t="s">
        <v>30</v>
      </c>
      <c r="AF459" t="s">
        <v>4</v>
      </c>
      <c r="AG459" t="s">
        <v>4</v>
      </c>
      <c r="AH459" t="s">
        <v>12593</v>
      </c>
      <c r="AI459" t="s">
        <v>11765</v>
      </c>
      <c r="AJ459" t="s">
        <v>12594</v>
      </c>
      <c r="AK459">
        <v>9371014045</v>
      </c>
      <c r="AL459" t="s">
        <v>12595</v>
      </c>
      <c r="AM459" t="s">
        <v>12596</v>
      </c>
      <c r="AN459" t="s">
        <v>12</v>
      </c>
      <c r="AO459" t="s">
        <v>11516</v>
      </c>
      <c r="AP459" t="s">
        <v>4</v>
      </c>
      <c r="AQ459" t="s">
        <v>10092</v>
      </c>
      <c r="AR459" t="s">
        <v>12</v>
      </c>
      <c r="AS459" t="s">
        <v>12</v>
      </c>
      <c r="AT459" t="s">
        <v>4</v>
      </c>
      <c r="AU459" t="s">
        <v>4</v>
      </c>
      <c r="AV459" t="s">
        <v>4</v>
      </c>
      <c r="AW459" t="s">
        <v>11</v>
      </c>
      <c r="AX459">
        <v>100</v>
      </c>
      <c r="AY459">
        <v>14700</v>
      </c>
      <c r="AZ459" t="s">
        <v>12</v>
      </c>
      <c r="BA459" t="s">
        <v>12</v>
      </c>
      <c r="BB459" t="s">
        <v>4</v>
      </c>
      <c r="BC459" t="s">
        <v>12597</v>
      </c>
      <c r="BD459" t="s">
        <v>10372</v>
      </c>
      <c r="BE459" t="s">
        <v>4</v>
      </c>
      <c r="BF459" t="s">
        <v>12</v>
      </c>
      <c r="BG459" t="s">
        <v>4</v>
      </c>
      <c r="BH459" t="s">
        <v>12</v>
      </c>
      <c r="BI459" t="s">
        <v>12</v>
      </c>
      <c r="BJ459" t="s">
        <v>11765</v>
      </c>
      <c r="BK459" t="s">
        <v>4</v>
      </c>
      <c r="BL459">
        <v>1</v>
      </c>
      <c r="BM459" t="s">
        <v>12</v>
      </c>
      <c r="BN459">
        <v>14800</v>
      </c>
      <c r="BO459" t="s">
        <v>12</v>
      </c>
      <c r="BP459" t="s">
        <v>12</v>
      </c>
      <c r="BQ459" t="s">
        <v>12</v>
      </c>
      <c r="BR459" t="s">
        <v>4</v>
      </c>
      <c r="BS459" t="s">
        <v>4</v>
      </c>
      <c r="BT459" t="s">
        <v>4</v>
      </c>
      <c r="BU459" t="s">
        <v>12</v>
      </c>
      <c r="BV459" t="s">
        <v>4</v>
      </c>
      <c r="BW459" t="s">
        <v>3</v>
      </c>
      <c r="BX459" t="s">
        <v>4</v>
      </c>
      <c r="BY459" t="s">
        <v>12</v>
      </c>
      <c r="BZ459" t="s">
        <v>12</v>
      </c>
      <c r="CA459" t="s">
        <v>12</v>
      </c>
      <c r="CB459" t="s">
        <v>12</v>
      </c>
      <c r="CC459" t="s">
        <v>12</v>
      </c>
      <c r="CD459" t="str" cm="1">
        <f t="array" aca="1" ref="CD459" ca="1">eConcatenar(A459:CB459,"|")</f>
        <v>tyKMjXkbommowaYC|CAR2021-5003|3|MEMORIAL|TABASCO|CARDENAS|CARDENAS|2021-8-28|14800|X|X|400|2|x|X|x|X|X|X|X|X|X|X|X|x|X|x|IZQUIERDO|SANCHEZ|ARACELI|CASADA|X|X|CALLE 6 SIN NUMERO|C-14 PLUTARCO ELIAS CALLES|PRINCIPAL Y CALLE 6|9371014045|ROCIO RODRIGUEZ IZQUIERDO|BENEFICIARIO 2: JUAN CANO CORDOVA|x|RUTA 7 L |X|LUNES |x|x|X|X|X|DOMICILIO|100|14700|x|x|X|2021-8-28|2021-10-04|X|x|X|x|x|C-14 PLUTARCO ELIAS CALLES|X|1|x|14800|x|x|x|X|X|X|x|X|CARDENAS|X|x|x|x|x</v>
      </c>
    </row>
    <row r="460" spans="1:82" x14ac:dyDescent="0.25">
      <c r="A460" t="s">
        <v>12598</v>
      </c>
      <c r="B460" t="s">
        <v>12599</v>
      </c>
      <c r="C460">
        <v>3</v>
      </c>
      <c r="D460" t="s">
        <v>69</v>
      </c>
      <c r="E460" t="s">
        <v>2</v>
      </c>
      <c r="F460" t="s">
        <v>3</v>
      </c>
      <c r="G460" t="s">
        <v>3</v>
      </c>
      <c r="H460" t="s">
        <v>12597</v>
      </c>
      <c r="I460">
        <v>14800</v>
      </c>
      <c r="J460" t="s">
        <v>4</v>
      </c>
      <c r="K460" t="s">
        <v>4</v>
      </c>
      <c r="L460">
        <v>400</v>
      </c>
      <c r="M460">
        <v>2</v>
      </c>
      <c r="N460" t="s">
        <v>12</v>
      </c>
      <c r="O460" t="s">
        <v>4</v>
      </c>
      <c r="P460" t="s">
        <v>12</v>
      </c>
      <c r="Q460" t="s">
        <v>4</v>
      </c>
      <c r="R460" t="s">
        <v>4</v>
      </c>
      <c r="S460" t="s">
        <v>4</v>
      </c>
      <c r="T460" t="s">
        <v>4</v>
      </c>
      <c r="U460" t="s">
        <v>4</v>
      </c>
      <c r="V460" t="s">
        <v>4</v>
      </c>
      <c r="W460" t="s">
        <v>4</v>
      </c>
      <c r="X460" t="s">
        <v>4</v>
      </c>
      <c r="Y460" t="s">
        <v>12</v>
      </c>
      <c r="Z460" t="s">
        <v>4</v>
      </c>
      <c r="AA460" t="s">
        <v>12</v>
      </c>
      <c r="AB460" t="s">
        <v>350</v>
      </c>
      <c r="AC460" t="s">
        <v>263</v>
      </c>
      <c r="AD460" t="s">
        <v>183</v>
      </c>
      <c r="AE460" t="s">
        <v>30</v>
      </c>
      <c r="AF460" t="s">
        <v>4</v>
      </c>
      <c r="AG460" t="s">
        <v>4</v>
      </c>
      <c r="AH460" t="s">
        <v>12600</v>
      </c>
      <c r="AI460" t="s">
        <v>11765</v>
      </c>
      <c r="AJ460" t="s">
        <v>12601</v>
      </c>
      <c r="AK460">
        <v>9371213453</v>
      </c>
      <c r="AL460" t="s">
        <v>12602</v>
      </c>
      <c r="AM460" t="s">
        <v>12603</v>
      </c>
      <c r="AN460" t="s">
        <v>12</v>
      </c>
      <c r="AO460" t="s">
        <v>11516</v>
      </c>
      <c r="AP460" t="s">
        <v>4</v>
      </c>
      <c r="AQ460" t="s">
        <v>10</v>
      </c>
      <c r="AR460" t="s">
        <v>12</v>
      </c>
      <c r="AS460" t="s">
        <v>12</v>
      </c>
      <c r="AT460" t="s">
        <v>4</v>
      </c>
      <c r="AU460" t="s">
        <v>4</v>
      </c>
      <c r="AV460" t="s">
        <v>4</v>
      </c>
      <c r="AW460" t="s">
        <v>11</v>
      </c>
      <c r="AX460">
        <v>500</v>
      </c>
      <c r="AY460">
        <v>14300</v>
      </c>
      <c r="AZ460" t="s">
        <v>12</v>
      </c>
      <c r="BA460" t="s">
        <v>12</v>
      </c>
      <c r="BB460" t="s">
        <v>4</v>
      </c>
      <c r="BC460" t="s">
        <v>12597</v>
      </c>
      <c r="BD460" t="s">
        <v>10372</v>
      </c>
      <c r="BE460" t="s">
        <v>4</v>
      </c>
      <c r="BF460" t="s">
        <v>12</v>
      </c>
      <c r="BG460" t="s">
        <v>4</v>
      </c>
      <c r="BH460" t="s">
        <v>12</v>
      </c>
      <c r="BI460" t="s">
        <v>12</v>
      </c>
      <c r="BJ460" t="s">
        <v>11765</v>
      </c>
      <c r="BK460" t="s">
        <v>4</v>
      </c>
      <c r="BL460">
        <v>1</v>
      </c>
      <c r="BM460" t="s">
        <v>12</v>
      </c>
      <c r="BN460">
        <v>14800</v>
      </c>
      <c r="BO460" t="s">
        <v>12</v>
      </c>
      <c r="BP460" t="s">
        <v>12</v>
      </c>
      <c r="BQ460" t="s">
        <v>12</v>
      </c>
      <c r="BR460" t="s">
        <v>4</v>
      </c>
      <c r="BS460" t="s">
        <v>4</v>
      </c>
      <c r="BT460" t="s">
        <v>4</v>
      </c>
      <c r="BU460" t="s">
        <v>12</v>
      </c>
      <c r="BV460" t="s">
        <v>4</v>
      </c>
      <c r="BW460" t="s">
        <v>3</v>
      </c>
      <c r="BX460" t="s">
        <v>4</v>
      </c>
      <c r="BY460" t="s">
        <v>12</v>
      </c>
      <c r="BZ460" t="s">
        <v>12</v>
      </c>
      <c r="CA460" t="s">
        <v>12</v>
      </c>
      <c r="CB460" t="s">
        <v>12</v>
      </c>
      <c r="CC460" t="s">
        <v>12</v>
      </c>
      <c r="CD460" t="str" cm="1">
        <f t="array" aca="1" ref="CD460" ca="1">eConcatenar(A460:CB460,"|")</f>
        <v>EF4S3ctQ3XJhXsF9|CAR2021-5001|3|MEMORIAL|TABASCO|CARDENAS|CARDENAS|2021-8-28|14800|X|X|400|2|x|X|x|X|X|X|X|X|X|X|X|x|X|x|CORDOVA |JUAREZ|JUANA|CASADA|X|X|CALLE 6  CASA NUMERO 156|C-14 PLUTARCO ELIAS CALLES|PRINCIPAL Y ZONA VERDE|9371213453|HUMBERTO VELAZQUEZ CORDOVA|BENEFICIARIO 2: JORGE VELAZQUEZ ISIDRO|x|RUTA 7 L |X|LUNES|x|x|X|X|X|DOMICILIO|500|14300|x|x|X|2021-8-28|2021-10-04|X|x|X|x|x|C-14 PLUTARCO ELIAS CALLES|X|1|x|14800|x|x|x|X|X|X|x|X|CARDENAS|X|x|x|x|x</v>
      </c>
    </row>
    <row r="461" spans="1:82" x14ac:dyDescent="0.25">
      <c r="A461" t="s">
        <v>12604</v>
      </c>
      <c r="B461" t="s">
        <v>12605</v>
      </c>
      <c r="C461">
        <v>3</v>
      </c>
      <c r="D461" t="s">
        <v>69</v>
      </c>
      <c r="E461" t="s">
        <v>2</v>
      </c>
      <c r="F461" t="s">
        <v>3</v>
      </c>
      <c r="G461" t="s">
        <v>3</v>
      </c>
      <c r="H461" t="s">
        <v>12597</v>
      </c>
      <c r="I461">
        <v>14800</v>
      </c>
      <c r="J461" t="s">
        <v>4</v>
      </c>
      <c r="K461" t="s">
        <v>4</v>
      </c>
      <c r="L461">
        <v>100</v>
      </c>
      <c r="M461">
        <v>0</v>
      </c>
      <c r="N461" t="s">
        <v>12</v>
      </c>
      <c r="O461" t="s">
        <v>4</v>
      </c>
      <c r="P461" t="s">
        <v>12</v>
      </c>
      <c r="Q461" t="s">
        <v>4</v>
      </c>
      <c r="R461" t="s">
        <v>4</v>
      </c>
      <c r="S461" t="s">
        <v>4</v>
      </c>
      <c r="T461" t="s">
        <v>4</v>
      </c>
      <c r="U461" t="s">
        <v>4</v>
      </c>
      <c r="V461" t="s">
        <v>4</v>
      </c>
      <c r="W461" t="s">
        <v>4</v>
      </c>
      <c r="X461" t="s">
        <v>4</v>
      </c>
      <c r="Y461" t="s">
        <v>12</v>
      </c>
      <c r="Z461" t="s">
        <v>4</v>
      </c>
      <c r="AA461" t="s">
        <v>12</v>
      </c>
      <c r="AB461" t="s">
        <v>167</v>
      </c>
      <c r="AC461" t="s">
        <v>150</v>
      </c>
      <c r="AD461" t="s">
        <v>170</v>
      </c>
      <c r="AE461" t="s">
        <v>63</v>
      </c>
      <c r="AF461" t="s">
        <v>4</v>
      </c>
      <c r="AG461" t="s">
        <v>4</v>
      </c>
      <c r="AH461" t="s">
        <v>12606</v>
      </c>
      <c r="AI461" t="s">
        <v>11765</v>
      </c>
      <c r="AJ461" t="s">
        <v>12607</v>
      </c>
      <c r="AK461">
        <v>9221772454</v>
      </c>
      <c r="AL461" t="s">
        <v>12608</v>
      </c>
      <c r="AM461" t="s">
        <v>12609</v>
      </c>
      <c r="AN461" t="s">
        <v>12</v>
      </c>
      <c r="AO461" t="s">
        <v>11516</v>
      </c>
      <c r="AP461" t="s">
        <v>4</v>
      </c>
      <c r="AQ461" t="s">
        <v>10</v>
      </c>
      <c r="AR461" t="s">
        <v>12</v>
      </c>
      <c r="AS461" t="s">
        <v>12</v>
      </c>
      <c r="AT461" t="s">
        <v>4</v>
      </c>
      <c r="AU461" t="s">
        <v>4</v>
      </c>
      <c r="AV461" t="s">
        <v>4</v>
      </c>
      <c r="AW461" t="s">
        <v>11</v>
      </c>
      <c r="AX461">
        <v>100</v>
      </c>
      <c r="AY461">
        <v>14700</v>
      </c>
      <c r="AZ461" t="s">
        <v>12</v>
      </c>
      <c r="BA461" t="s">
        <v>12</v>
      </c>
      <c r="BB461" t="s">
        <v>4</v>
      </c>
      <c r="BC461" t="s">
        <v>12597</v>
      </c>
      <c r="BD461" t="s">
        <v>1225</v>
      </c>
      <c r="BE461" t="s">
        <v>4</v>
      </c>
      <c r="BF461" t="s">
        <v>12</v>
      </c>
      <c r="BG461" t="s">
        <v>4</v>
      </c>
      <c r="BH461" t="s">
        <v>12</v>
      </c>
      <c r="BI461" t="s">
        <v>12</v>
      </c>
      <c r="BJ461" t="s">
        <v>11765</v>
      </c>
      <c r="BK461" t="s">
        <v>4</v>
      </c>
      <c r="BL461">
        <v>0</v>
      </c>
      <c r="BM461" t="s">
        <v>12</v>
      </c>
      <c r="BN461">
        <v>14800</v>
      </c>
      <c r="BO461" t="s">
        <v>12</v>
      </c>
      <c r="BP461" t="s">
        <v>12</v>
      </c>
      <c r="BQ461" t="s">
        <v>12</v>
      </c>
      <c r="BR461" t="s">
        <v>4</v>
      </c>
      <c r="BS461" t="s">
        <v>4</v>
      </c>
      <c r="BT461" t="s">
        <v>4</v>
      </c>
      <c r="BU461" t="s">
        <v>12</v>
      </c>
      <c r="BV461" t="s">
        <v>4</v>
      </c>
      <c r="BW461" t="s">
        <v>3</v>
      </c>
      <c r="BX461" t="s">
        <v>4</v>
      </c>
      <c r="BY461" t="s">
        <v>12</v>
      </c>
      <c r="BZ461" t="s">
        <v>12</v>
      </c>
      <c r="CA461" t="s">
        <v>12</v>
      </c>
      <c r="CB461" t="s">
        <v>12</v>
      </c>
      <c r="CC461" t="s">
        <v>12</v>
      </c>
      <c r="CD461" t="str" cm="1">
        <f t="array" aca="1" ref="CD461" ca="1">eConcatenar(A461:CB461,"|")</f>
        <v>ET6dWX6tzuMNvq8P|CAR2021-5004|3|MEMORIAL|TABASCO|CARDENAS|CARDENAS|2021-8-28|14800|X|X|100|0|x|X|x|X|X|X|X|X|X|X|X|x|X|x|DE DIOS|MONTIEL|JUAN|CASADO|X|X|ENTRE CALLE 6 Y 7|C-14 PLUTARCO ELIAS CALLES|CALLE 6 Y 7|9221772454|ROMELIO OLAN DE LA CRUZ|BENEFICIARIO 2: MARIA GUADALUPE DE DIOS OLAN|x|RUTA 7 L |X|LUNES|x|x|X|X|X|DOMICILIO|100|14700|x|x|X|2021-8-28|2021-9-13|X|x|X|x|x|C-14 PLUTARCO ELIAS CALLES|X|0|x|14800|x|x|x|X|X|X|x|X|CARDENAS|X|x|x|x|x</v>
      </c>
    </row>
    <row r="462" spans="1:82" x14ac:dyDescent="0.25">
      <c r="A462" t="s">
        <v>12610</v>
      </c>
      <c r="B462" t="s">
        <v>12611</v>
      </c>
      <c r="C462">
        <v>3</v>
      </c>
      <c r="D462" t="s">
        <v>69</v>
      </c>
      <c r="E462" t="s">
        <v>2</v>
      </c>
      <c r="F462" t="s">
        <v>3</v>
      </c>
      <c r="G462" t="s">
        <v>3</v>
      </c>
      <c r="H462" t="s">
        <v>12597</v>
      </c>
      <c r="I462">
        <v>14800</v>
      </c>
      <c r="J462" t="s">
        <v>4</v>
      </c>
      <c r="K462" t="s">
        <v>4</v>
      </c>
      <c r="L462">
        <v>100</v>
      </c>
      <c r="M462">
        <v>0</v>
      </c>
      <c r="N462" t="s">
        <v>12</v>
      </c>
      <c r="O462" t="s">
        <v>4</v>
      </c>
      <c r="P462" t="s">
        <v>12</v>
      </c>
      <c r="Q462" t="s">
        <v>4</v>
      </c>
      <c r="R462" t="s">
        <v>4</v>
      </c>
      <c r="S462" t="s">
        <v>4</v>
      </c>
      <c r="T462" t="s">
        <v>4</v>
      </c>
      <c r="U462" t="s">
        <v>4</v>
      </c>
      <c r="V462" t="s">
        <v>4</v>
      </c>
      <c r="W462" t="s">
        <v>4</v>
      </c>
      <c r="X462" t="s">
        <v>4</v>
      </c>
      <c r="Y462" t="s">
        <v>12</v>
      </c>
      <c r="Z462" t="s">
        <v>4</v>
      </c>
      <c r="AA462" t="s">
        <v>12</v>
      </c>
      <c r="AB462" t="s">
        <v>1038</v>
      </c>
      <c r="AC462" t="s">
        <v>10469</v>
      </c>
      <c r="AD462" t="s">
        <v>12612</v>
      </c>
      <c r="AE462" t="s">
        <v>30</v>
      </c>
      <c r="AF462" t="s">
        <v>4</v>
      </c>
      <c r="AG462" t="s">
        <v>4</v>
      </c>
      <c r="AH462" t="s">
        <v>12613</v>
      </c>
      <c r="AI462" t="s">
        <v>11765</v>
      </c>
      <c r="AJ462" t="s">
        <v>116</v>
      </c>
      <c r="AK462">
        <v>9371277937</v>
      </c>
      <c r="AL462" t="s">
        <v>12614</v>
      </c>
      <c r="AM462" t="s">
        <v>12615</v>
      </c>
      <c r="AN462" t="s">
        <v>12</v>
      </c>
      <c r="AO462" t="s">
        <v>11516</v>
      </c>
      <c r="AP462" t="s">
        <v>4</v>
      </c>
      <c r="AQ462" t="s">
        <v>10</v>
      </c>
      <c r="AR462" t="s">
        <v>12</v>
      </c>
      <c r="AS462" t="s">
        <v>12</v>
      </c>
      <c r="AT462" t="s">
        <v>4</v>
      </c>
      <c r="AU462" t="s">
        <v>4</v>
      </c>
      <c r="AV462" t="s">
        <v>4</v>
      </c>
      <c r="AW462" t="s">
        <v>11</v>
      </c>
      <c r="AX462">
        <v>785</v>
      </c>
      <c r="AY462">
        <v>14015</v>
      </c>
      <c r="AZ462" t="s">
        <v>12</v>
      </c>
      <c r="BA462" t="s">
        <v>12</v>
      </c>
      <c r="BB462" t="s">
        <v>4</v>
      </c>
      <c r="BC462" t="s">
        <v>12597</v>
      </c>
      <c r="BD462" t="s">
        <v>1225</v>
      </c>
      <c r="BE462" t="s">
        <v>4</v>
      </c>
      <c r="BF462" t="s">
        <v>12</v>
      </c>
      <c r="BG462" t="s">
        <v>4</v>
      </c>
      <c r="BH462" t="s">
        <v>12</v>
      </c>
      <c r="BI462" t="s">
        <v>12</v>
      </c>
      <c r="BJ462" t="s">
        <v>11765</v>
      </c>
      <c r="BK462" t="s">
        <v>4</v>
      </c>
      <c r="BL462">
        <v>1</v>
      </c>
      <c r="BM462" t="s">
        <v>12</v>
      </c>
      <c r="BN462">
        <v>14800</v>
      </c>
      <c r="BO462" t="s">
        <v>12</v>
      </c>
      <c r="BP462" t="s">
        <v>12</v>
      </c>
      <c r="BQ462" t="s">
        <v>12</v>
      </c>
      <c r="BR462" t="s">
        <v>4</v>
      </c>
      <c r="BS462" t="s">
        <v>4</v>
      </c>
      <c r="BT462" t="s">
        <v>4</v>
      </c>
      <c r="BU462" t="s">
        <v>12</v>
      </c>
      <c r="BV462" t="s">
        <v>4</v>
      </c>
      <c r="BW462" t="s">
        <v>3</v>
      </c>
      <c r="BX462" t="s">
        <v>4</v>
      </c>
      <c r="BY462" t="s">
        <v>12</v>
      </c>
      <c r="BZ462" t="s">
        <v>12</v>
      </c>
      <c r="CA462" t="s">
        <v>12</v>
      </c>
      <c r="CB462" t="s">
        <v>12</v>
      </c>
      <c r="CC462" t="s">
        <v>12</v>
      </c>
      <c r="CD462" t="str" cm="1">
        <f t="array" aca="1" ref="CD462" ca="1">eConcatenar(A462:CB462,"|")</f>
        <v>tmC6k6J9k2cK9hnG|CAR2021-5000|3|MEMORIAL|TABASCO|CARDENAS|CARDENAS|2021-8-28|14800|X|X|100|0|x|X|x|X|X|X|X|X|X|X|X|x|X|x|FLORES |GERONIMO |MARICELA DEL CARMEN|CASADA|X|X|CALLE 2  CASA NUMERO 102|C-14 PLUTARCO ELIAS CALLES|PRINCIPAL|9371277937|BLADIMIR JIMENEZ QUIROZ|BENEFICIARIO 2: DAMARIS JIMENEZ QUIROZ|x|RUTA 7 L |X|LUNES|x|x|X|X|X|DOMICILIO|785|14015|x|x|X|2021-8-28|2021-9-13|X|x|X|x|x|C-14 PLUTARCO ELIAS CALLES|X|1|x|14800|x|x|x|X|X|X|x|X|CARDENAS|X|x|x|x|x</v>
      </c>
    </row>
    <row r="463" spans="1:82" x14ac:dyDescent="0.25">
      <c r="A463" t="s">
        <v>12616</v>
      </c>
      <c r="B463" t="s">
        <v>12617</v>
      </c>
      <c r="C463">
        <v>3</v>
      </c>
      <c r="D463" t="s">
        <v>69</v>
      </c>
      <c r="E463" t="s">
        <v>2</v>
      </c>
      <c r="F463" t="s">
        <v>3</v>
      </c>
      <c r="G463" t="s">
        <v>3</v>
      </c>
      <c r="H463" t="s">
        <v>12597</v>
      </c>
      <c r="I463">
        <v>14800</v>
      </c>
      <c r="J463" t="s">
        <v>4</v>
      </c>
      <c r="K463" t="s">
        <v>4</v>
      </c>
      <c r="L463">
        <v>100</v>
      </c>
      <c r="M463">
        <v>0</v>
      </c>
      <c r="N463" t="s">
        <v>12</v>
      </c>
      <c r="O463" t="s">
        <v>4</v>
      </c>
      <c r="P463" t="s">
        <v>12</v>
      </c>
      <c r="Q463" t="s">
        <v>4</v>
      </c>
      <c r="R463" t="s">
        <v>4</v>
      </c>
      <c r="S463" t="s">
        <v>4</v>
      </c>
      <c r="T463" t="s">
        <v>4</v>
      </c>
      <c r="U463" t="s">
        <v>4</v>
      </c>
      <c r="V463" t="s">
        <v>4</v>
      </c>
      <c r="W463" t="s">
        <v>4</v>
      </c>
      <c r="X463" t="s">
        <v>4</v>
      </c>
      <c r="Y463" t="s">
        <v>12</v>
      </c>
      <c r="Z463" t="s">
        <v>4</v>
      </c>
      <c r="AA463" t="s">
        <v>12</v>
      </c>
      <c r="AB463" t="s">
        <v>15</v>
      </c>
      <c r="AC463" t="s">
        <v>312</v>
      </c>
      <c r="AD463" t="s">
        <v>10817</v>
      </c>
      <c r="AE463" t="s">
        <v>24</v>
      </c>
      <c r="AF463" t="s">
        <v>4</v>
      </c>
      <c r="AG463" t="s">
        <v>4</v>
      </c>
      <c r="AH463" t="s">
        <v>12618</v>
      </c>
      <c r="AI463" t="s">
        <v>11765</v>
      </c>
      <c r="AJ463" t="s">
        <v>12619</v>
      </c>
      <c r="AK463">
        <v>9371696107</v>
      </c>
      <c r="AL463" t="s">
        <v>12620</v>
      </c>
      <c r="AM463" t="s">
        <v>12621</v>
      </c>
      <c r="AN463" t="s">
        <v>12</v>
      </c>
      <c r="AO463" t="s">
        <v>11516</v>
      </c>
      <c r="AP463" t="s">
        <v>4</v>
      </c>
      <c r="AQ463" t="s">
        <v>10</v>
      </c>
      <c r="AR463" t="s">
        <v>12</v>
      </c>
      <c r="AS463" t="s">
        <v>12</v>
      </c>
      <c r="AT463" t="s">
        <v>4</v>
      </c>
      <c r="AU463" t="s">
        <v>4</v>
      </c>
      <c r="AV463" t="s">
        <v>4</v>
      </c>
      <c r="AW463" t="s">
        <v>11</v>
      </c>
      <c r="AX463">
        <v>50</v>
      </c>
      <c r="AY463">
        <v>14750</v>
      </c>
      <c r="AZ463" t="s">
        <v>12</v>
      </c>
      <c r="BA463" t="s">
        <v>12</v>
      </c>
      <c r="BB463" t="s">
        <v>4</v>
      </c>
      <c r="BC463" t="s">
        <v>12597</v>
      </c>
      <c r="BD463" t="s">
        <v>1225</v>
      </c>
      <c r="BE463" t="s">
        <v>4</v>
      </c>
      <c r="BF463" t="s">
        <v>12</v>
      </c>
      <c r="BG463" t="s">
        <v>4</v>
      </c>
      <c r="BH463" t="s">
        <v>12</v>
      </c>
      <c r="BI463" t="s">
        <v>12</v>
      </c>
      <c r="BJ463" t="s">
        <v>11765</v>
      </c>
      <c r="BK463" t="s">
        <v>4</v>
      </c>
      <c r="BL463">
        <v>1</v>
      </c>
      <c r="BM463" t="s">
        <v>12</v>
      </c>
      <c r="BN463">
        <v>14800</v>
      </c>
      <c r="BO463" t="s">
        <v>12</v>
      </c>
      <c r="BP463" t="s">
        <v>12</v>
      </c>
      <c r="BQ463" t="s">
        <v>12</v>
      </c>
      <c r="BR463" t="s">
        <v>4</v>
      </c>
      <c r="BS463" t="s">
        <v>4</v>
      </c>
      <c r="BT463" t="s">
        <v>4</v>
      </c>
      <c r="BU463" t="s">
        <v>12</v>
      </c>
      <c r="BV463" t="s">
        <v>4</v>
      </c>
      <c r="BW463" t="s">
        <v>3</v>
      </c>
      <c r="BX463" t="s">
        <v>4</v>
      </c>
      <c r="BY463" t="s">
        <v>12</v>
      </c>
      <c r="BZ463" t="s">
        <v>12</v>
      </c>
      <c r="CA463" t="s">
        <v>12</v>
      </c>
      <c r="CB463" t="s">
        <v>12</v>
      </c>
      <c r="CC463" t="s">
        <v>12</v>
      </c>
      <c r="CD463" t="str" cm="1">
        <f t="array" aca="1" ref="CD463" ca="1">eConcatenar(A463:CB463,"|")</f>
        <v>LMglKD6exstuFWcL|CAR2021-5006|3|MEMORIAL|TABASCO|CARDENAS|CARDENAS|2021-8-28|14800|X|X|100|0|x|X|x|X|X|X|X|X|X|X|X|x|X|x|JIMENEZ|MORALES|ANTONIA|UNION LIBRE|X|X|CALLE 8 CASA NUMERO 249|C-14 PLUTARCO ELIAS CALLES|PRINCIPAL Y CALLE 8|9371696107|CRECENCIO CASTILLO LOPEZ|BENEFICIARIO 2: SOFIA MORALES SANCHEZ|x|RUTA 7 L |X|LUNES|x|x|X|X|X|DOMICILIO|50|14750|x|x|X|2021-8-28|2021-9-13|X|x|X|x|x|C-14 PLUTARCO ELIAS CALLES|X|1|x|14800|x|x|x|X|X|X|x|X|CARDENAS|X|x|x|x|x</v>
      </c>
    </row>
    <row r="464" spans="1:82" x14ac:dyDescent="0.25">
      <c r="A464" t="s">
        <v>12622</v>
      </c>
      <c r="B464" t="s">
        <v>12623</v>
      </c>
      <c r="C464">
        <v>3</v>
      </c>
      <c r="D464" t="s">
        <v>69</v>
      </c>
      <c r="E464" t="s">
        <v>2</v>
      </c>
      <c r="F464" t="s">
        <v>3</v>
      </c>
      <c r="G464" t="s">
        <v>3</v>
      </c>
      <c r="H464" t="s">
        <v>12597</v>
      </c>
      <c r="I464">
        <v>14800</v>
      </c>
      <c r="J464" t="s">
        <v>4</v>
      </c>
      <c r="K464" t="s">
        <v>4</v>
      </c>
      <c r="L464">
        <v>100</v>
      </c>
      <c r="M464">
        <v>0</v>
      </c>
      <c r="N464" t="s">
        <v>12</v>
      </c>
      <c r="O464" t="s">
        <v>4</v>
      </c>
      <c r="P464" t="s">
        <v>12</v>
      </c>
      <c r="Q464" t="s">
        <v>4</v>
      </c>
      <c r="R464" t="s">
        <v>4</v>
      </c>
      <c r="S464" t="s">
        <v>4</v>
      </c>
      <c r="T464" t="s">
        <v>4</v>
      </c>
      <c r="U464" t="s">
        <v>4</v>
      </c>
      <c r="V464" t="s">
        <v>4</v>
      </c>
      <c r="W464" t="s">
        <v>4</v>
      </c>
      <c r="X464" t="s">
        <v>4</v>
      </c>
      <c r="Y464" t="s">
        <v>12</v>
      </c>
      <c r="Z464" t="s">
        <v>4</v>
      </c>
      <c r="AA464" t="s">
        <v>12</v>
      </c>
      <c r="AB464" t="s">
        <v>38</v>
      </c>
      <c r="AC464" t="s">
        <v>312</v>
      </c>
      <c r="AD464" t="s">
        <v>170</v>
      </c>
      <c r="AE464" t="s">
        <v>336</v>
      </c>
      <c r="AF464" t="s">
        <v>4</v>
      </c>
      <c r="AG464" t="s">
        <v>4</v>
      </c>
      <c r="AH464" t="s">
        <v>12624</v>
      </c>
      <c r="AI464" t="s">
        <v>11765</v>
      </c>
      <c r="AJ464" t="s">
        <v>4</v>
      </c>
      <c r="AK464">
        <v>9371155198</v>
      </c>
      <c r="AL464" t="s">
        <v>12625</v>
      </c>
      <c r="AM464" t="s">
        <v>12626</v>
      </c>
      <c r="AN464" t="s">
        <v>12</v>
      </c>
      <c r="AO464" t="s">
        <v>11516</v>
      </c>
      <c r="AP464" t="s">
        <v>4</v>
      </c>
      <c r="AQ464" t="s">
        <v>10</v>
      </c>
      <c r="AR464" t="s">
        <v>12</v>
      </c>
      <c r="AS464" t="s">
        <v>12</v>
      </c>
      <c r="AT464" t="s">
        <v>4</v>
      </c>
      <c r="AU464" t="s">
        <v>4</v>
      </c>
      <c r="AV464" t="s">
        <v>4</v>
      </c>
      <c r="AW464" t="s">
        <v>11</v>
      </c>
      <c r="AX464">
        <v>200</v>
      </c>
      <c r="AY464">
        <v>14600</v>
      </c>
      <c r="AZ464" t="s">
        <v>12</v>
      </c>
      <c r="BA464" t="s">
        <v>12</v>
      </c>
      <c r="BB464" t="s">
        <v>4</v>
      </c>
      <c r="BC464" t="s">
        <v>12597</v>
      </c>
      <c r="BD464" t="s">
        <v>1225</v>
      </c>
      <c r="BE464" t="s">
        <v>4</v>
      </c>
      <c r="BF464" t="s">
        <v>12</v>
      </c>
      <c r="BG464" t="s">
        <v>4</v>
      </c>
      <c r="BH464" t="s">
        <v>12</v>
      </c>
      <c r="BI464" t="s">
        <v>12</v>
      </c>
      <c r="BJ464" t="s">
        <v>11765</v>
      </c>
      <c r="BK464" t="s">
        <v>4</v>
      </c>
      <c r="BL464">
        <v>0</v>
      </c>
      <c r="BM464" t="s">
        <v>12</v>
      </c>
      <c r="BN464">
        <v>14800</v>
      </c>
      <c r="BO464" t="s">
        <v>12</v>
      </c>
      <c r="BP464" t="s">
        <v>12</v>
      </c>
      <c r="BQ464" t="s">
        <v>12</v>
      </c>
      <c r="BR464" t="s">
        <v>4</v>
      </c>
      <c r="BS464" t="s">
        <v>4</v>
      </c>
      <c r="BT464" t="s">
        <v>4</v>
      </c>
      <c r="BU464" t="s">
        <v>12</v>
      </c>
      <c r="BV464" t="s">
        <v>4</v>
      </c>
      <c r="BW464" t="s">
        <v>3</v>
      </c>
      <c r="BX464" t="s">
        <v>4</v>
      </c>
      <c r="BY464" t="s">
        <v>12</v>
      </c>
      <c r="BZ464" t="s">
        <v>12</v>
      </c>
      <c r="CA464" t="s">
        <v>12</v>
      </c>
      <c r="CB464" t="s">
        <v>12</v>
      </c>
      <c r="CC464" t="s">
        <v>12</v>
      </c>
      <c r="CD464" t="str" cm="1">
        <f t="array" aca="1" ref="CD464" ca="1">eConcatenar(A464:CB464,"|")</f>
        <v>YyaOwEg3N0jpBWU0|CAR2021-5009|3|MEMORIAL|TABASCO|CARDENAS|CARDENAS|2021-8-28|14800|X|X|100|0|x|X|x|X|X|X|X|X|X|X|X|x|X|x|HERNANDEZ|MORALES|JUAN|VIUDO|X|X|CALLE 7 CASA NUMERO 187|C-14 PLUTARCO ELIAS CALLES|X|9371155198|KARLA LIZBETH HERNANDEZ JIMENEZ |BENEFICIARIO 2: XOCHILT DEL CARMEN HERNANDEZ JIMENEZ|x|RUTA 7 L |X|LUNES|x|x|X|X|X|DOMICILIO|200|14600|x|x|X|2021-8-28|2021-9-13|X|x|X|x|x|C-14 PLUTARCO ELIAS CALLES|X|0|x|14800|x|x|x|X|X|X|x|X|CARDENAS|X|x|x|x|x</v>
      </c>
    </row>
    <row r="465" spans="1:82" x14ac:dyDescent="0.25">
      <c r="A465" t="s">
        <v>12627</v>
      </c>
      <c r="B465" t="s">
        <v>12628</v>
      </c>
      <c r="C465">
        <v>3</v>
      </c>
      <c r="D465" t="s">
        <v>69</v>
      </c>
      <c r="E465" t="s">
        <v>2</v>
      </c>
      <c r="F465" t="s">
        <v>3</v>
      </c>
      <c r="G465" t="s">
        <v>3</v>
      </c>
      <c r="H465" t="s">
        <v>12597</v>
      </c>
      <c r="I465">
        <v>14800</v>
      </c>
      <c r="J465" t="s">
        <v>4</v>
      </c>
      <c r="K465" t="s">
        <v>4</v>
      </c>
      <c r="L465">
        <v>400</v>
      </c>
      <c r="M465">
        <v>2</v>
      </c>
      <c r="N465" t="s">
        <v>12</v>
      </c>
      <c r="O465" t="s">
        <v>4</v>
      </c>
      <c r="P465" t="s">
        <v>12</v>
      </c>
      <c r="Q465" t="s">
        <v>4</v>
      </c>
      <c r="R465" t="s">
        <v>4</v>
      </c>
      <c r="S465" t="s">
        <v>4</v>
      </c>
      <c r="T465" t="s">
        <v>4</v>
      </c>
      <c r="U465" t="s">
        <v>4</v>
      </c>
      <c r="V465" t="s">
        <v>4</v>
      </c>
      <c r="W465" t="s">
        <v>4</v>
      </c>
      <c r="X465" t="s">
        <v>4</v>
      </c>
      <c r="Y465" t="s">
        <v>12</v>
      </c>
      <c r="Z465" t="s">
        <v>4</v>
      </c>
      <c r="AA465" t="s">
        <v>12</v>
      </c>
      <c r="AB465" t="s">
        <v>301</v>
      </c>
      <c r="AC465" t="s">
        <v>87</v>
      </c>
      <c r="AD465" t="s">
        <v>183</v>
      </c>
      <c r="AE465" t="s">
        <v>30</v>
      </c>
      <c r="AF465" t="s">
        <v>4</v>
      </c>
      <c r="AG465" t="s">
        <v>4</v>
      </c>
      <c r="AH465" t="s">
        <v>12629</v>
      </c>
      <c r="AI465" t="s">
        <v>11765</v>
      </c>
      <c r="AJ465" t="s">
        <v>12630</v>
      </c>
      <c r="AK465">
        <v>9371255455</v>
      </c>
      <c r="AL465" t="s">
        <v>12631</v>
      </c>
      <c r="AM465" t="s">
        <v>12632</v>
      </c>
      <c r="AN465" t="s">
        <v>12</v>
      </c>
      <c r="AO465" t="s">
        <v>11516</v>
      </c>
      <c r="AP465" t="s">
        <v>4</v>
      </c>
      <c r="AQ465" t="s">
        <v>10</v>
      </c>
      <c r="AR465" t="s">
        <v>12</v>
      </c>
      <c r="AS465" t="s">
        <v>12</v>
      </c>
      <c r="AT465" t="s">
        <v>4</v>
      </c>
      <c r="AU465" t="s">
        <v>4</v>
      </c>
      <c r="AV465" t="s">
        <v>4</v>
      </c>
      <c r="AW465" t="s">
        <v>11</v>
      </c>
      <c r="AX465">
        <v>50</v>
      </c>
      <c r="AY465">
        <v>14750</v>
      </c>
      <c r="AZ465" t="s">
        <v>12</v>
      </c>
      <c r="BA465" t="s">
        <v>12</v>
      </c>
      <c r="BB465" t="s">
        <v>4</v>
      </c>
      <c r="BC465" t="s">
        <v>12597</v>
      </c>
      <c r="BD465" t="s">
        <v>10372</v>
      </c>
      <c r="BE465" t="s">
        <v>4</v>
      </c>
      <c r="BF465" t="s">
        <v>12</v>
      </c>
      <c r="BG465" t="s">
        <v>4</v>
      </c>
      <c r="BH465" t="s">
        <v>12</v>
      </c>
      <c r="BI465" t="s">
        <v>12</v>
      </c>
      <c r="BJ465" t="s">
        <v>11765</v>
      </c>
      <c r="BK465" t="s">
        <v>4</v>
      </c>
      <c r="BL465">
        <v>1</v>
      </c>
      <c r="BM465" t="s">
        <v>12</v>
      </c>
      <c r="BN465">
        <v>14800</v>
      </c>
      <c r="BO465" t="s">
        <v>12</v>
      </c>
      <c r="BP465" t="s">
        <v>12</v>
      </c>
      <c r="BQ465" t="s">
        <v>12</v>
      </c>
      <c r="BR465" t="s">
        <v>4</v>
      </c>
      <c r="BS465" t="s">
        <v>4</v>
      </c>
      <c r="BT465" t="s">
        <v>4</v>
      </c>
      <c r="BU465" t="s">
        <v>12</v>
      </c>
      <c r="BV465" t="s">
        <v>4</v>
      </c>
      <c r="BW465" t="s">
        <v>3</v>
      </c>
      <c r="BX465" t="s">
        <v>4</v>
      </c>
      <c r="BY465" t="s">
        <v>12</v>
      </c>
      <c r="BZ465" t="s">
        <v>12</v>
      </c>
      <c r="CA465" t="s">
        <v>12</v>
      </c>
      <c r="CB465" t="s">
        <v>12</v>
      </c>
      <c r="CC465" t="s">
        <v>12</v>
      </c>
      <c r="CD465" t="str" cm="1">
        <f t="array" aca="1" ref="CD465" ca="1">eConcatenar(A465:CB465,"|")</f>
        <v>RY7ippRgByhNU58L|CAR2021-5007|3|MEMORIAL|TABASCO|CARDENAS|CARDENAS|2021-8-28|14800|X|X|400|2|x|X|x|X|X|X|X|X|X|X|X|x|X|x|CRUZ|LOPEZ|JUANA|CASADA|X|X|CALLE 7 CASA NUMERO 203|C-14 PLUTARCO ELIAS CALLES|CALLE PRINCIPAL Y CALLE 7|9371255455|ISABELINO SOSA GOMEZ|BENEFICIARIO 2: FATIMA DEL CARMEN SOSA GOMEZ|x|RUTA 7 L |X|LUNES|x|x|X|X|X|DOMICILIO|50|14750|x|x|X|2021-8-28|2021-10-04|X|x|X|x|x|C-14 PLUTARCO ELIAS CALLES|X|1|x|14800|x|x|x|X|X|X|x|X|CARDENAS|X|x|x|x|x</v>
      </c>
    </row>
    <row r="466" spans="1:82" x14ac:dyDescent="0.25">
      <c r="A466" t="s">
        <v>12633</v>
      </c>
      <c r="B466" t="s">
        <v>12634</v>
      </c>
      <c r="C466">
        <v>3</v>
      </c>
      <c r="D466" t="s">
        <v>69</v>
      </c>
      <c r="E466" t="s">
        <v>2</v>
      </c>
      <c r="F466" t="s">
        <v>3</v>
      </c>
      <c r="G466" t="s">
        <v>3</v>
      </c>
      <c r="H466" t="s">
        <v>12597</v>
      </c>
      <c r="I466">
        <v>14800</v>
      </c>
      <c r="J466" t="s">
        <v>4</v>
      </c>
      <c r="K466" t="s">
        <v>4</v>
      </c>
      <c r="L466">
        <v>200</v>
      </c>
      <c r="M466">
        <v>1</v>
      </c>
      <c r="N466" t="s">
        <v>12</v>
      </c>
      <c r="O466" t="s">
        <v>4</v>
      </c>
      <c r="P466" t="s">
        <v>12</v>
      </c>
      <c r="Q466" t="s">
        <v>4</v>
      </c>
      <c r="R466" t="s">
        <v>4</v>
      </c>
      <c r="S466" t="s">
        <v>4</v>
      </c>
      <c r="T466" t="s">
        <v>4</v>
      </c>
      <c r="U466" t="s">
        <v>4</v>
      </c>
      <c r="V466" t="s">
        <v>4</v>
      </c>
      <c r="W466" t="s">
        <v>4</v>
      </c>
      <c r="X466" t="s">
        <v>4</v>
      </c>
      <c r="Y466" t="s">
        <v>12</v>
      </c>
      <c r="Z466" t="s">
        <v>4</v>
      </c>
      <c r="AA466" t="s">
        <v>12</v>
      </c>
      <c r="AB466" t="s">
        <v>4874</v>
      </c>
      <c r="AC466" t="s">
        <v>322</v>
      </c>
      <c r="AD466" t="s">
        <v>4899</v>
      </c>
      <c r="AE466" t="s">
        <v>63</v>
      </c>
      <c r="AF466" t="s">
        <v>4</v>
      </c>
      <c r="AG466" t="s">
        <v>4</v>
      </c>
      <c r="AH466" t="s">
        <v>12635</v>
      </c>
      <c r="AI466" t="s">
        <v>11765</v>
      </c>
      <c r="AJ466" t="s">
        <v>12636</v>
      </c>
      <c r="AK466">
        <v>9373743926</v>
      </c>
      <c r="AL466" t="s">
        <v>12637</v>
      </c>
      <c r="AM466" t="s">
        <v>12638</v>
      </c>
      <c r="AN466" t="s">
        <v>12</v>
      </c>
      <c r="AO466" t="s">
        <v>11516</v>
      </c>
      <c r="AP466" t="s">
        <v>4</v>
      </c>
      <c r="AQ466" t="s">
        <v>10</v>
      </c>
      <c r="AR466" t="s">
        <v>12</v>
      </c>
      <c r="AS466" t="s">
        <v>12</v>
      </c>
      <c r="AT466" t="s">
        <v>4</v>
      </c>
      <c r="AU466" t="s">
        <v>4</v>
      </c>
      <c r="AV466" t="s">
        <v>4</v>
      </c>
      <c r="AW466" t="s">
        <v>11</v>
      </c>
      <c r="AX466">
        <v>200</v>
      </c>
      <c r="AY466">
        <v>14600</v>
      </c>
      <c r="AZ466" t="s">
        <v>12</v>
      </c>
      <c r="BA466" t="s">
        <v>12</v>
      </c>
      <c r="BB466" t="s">
        <v>4</v>
      </c>
      <c r="BC466" t="s">
        <v>12597</v>
      </c>
      <c r="BD466" t="s">
        <v>1233</v>
      </c>
      <c r="BE466" t="s">
        <v>4</v>
      </c>
      <c r="BF466" t="s">
        <v>12</v>
      </c>
      <c r="BG466" t="s">
        <v>4</v>
      </c>
      <c r="BH466" t="s">
        <v>12</v>
      </c>
      <c r="BI466" t="s">
        <v>12</v>
      </c>
      <c r="BJ466" t="s">
        <v>11765</v>
      </c>
      <c r="BK466" t="s">
        <v>4</v>
      </c>
      <c r="BL466">
        <v>0</v>
      </c>
      <c r="BM466" t="s">
        <v>12</v>
      </c>
      <c r="BN466">
        <v>14800</v>
      </c>
      <c r="BO466" t="s">
        <v>12</v>
      </c>
      <c r="BP466" t="s">
        <v>12</v>
      </c>
      <c r="BQ466" t="s">
        <v>12</v>
      </c>
      <c r="BR466" t="s">
        <v>4</v>
      </c>
      <c r="BS466" t="s">
        <v>4</v>
      </c>
      <c r="BT466" t="s">
        <v>4</v>
      </c>
      <c r="BU466" t="s">
        <v>12</v>
      </c>
      <c r="BV466" t="s">
        <v>4</v>
      </c>
      <c r="BW466" t="s">
        <v>3</v>
      </c>
      <c r="BX466" t="s">
        <v>4</v>
      </c>
      <c r="BY466" t="s">
        <v>12</v>
      </c>
      <c r="BZ466" t="s">
        <v>12</v>
      </c>
      <c r="CA466" t="s">
        <v>12</v>
      </c>
      <c r="CB466" t="s">
        <v>12</v>
      </c>
      <c r="CC466" t="s">
        <v>12</v>
      </c>
      <c r="CD466" t="str" cm="1">
        <f t="array" aca="1" ref="CD466" ca="1">eConcatenar(A466:CB466,"|")</f>
        <v>lCuK0WMveV2GmEvn|CAR 2021-5008|3|MEMORIAL|TABASCO|CARDENAS|CARDENAS|2021-8-28|14800|X|X|200|1|x|X|x|X|X|X|X|X|X|X|X|x|X|x|IZQUIERDO |ARIAS|PEDRO|CASADO|X|X|CALLE 7 CASA NUMERO 201|C-14 PLUTARCO ELIAS CALLES|CALLEPRINCIPAL|9373743926|ROMAN IZQUIERDO SANCHEZ|BENEFICIARIO 2: OSCAR IZQUIERDO SANCHEZ|x|RUTA 7 L |X|LUNES|x|x|X|X|X|DOMICILIO|200|14600|x|x|X|2021-8-28|2021-9-21|X|x|X|x|x|C-14 PLUTARCO ELIAS CALLES|X|0|x|14800|x|x|x|X|X|X|x|X|CARDENAS|X|x|x|x|x</v>
      </c>
    </row>
    <row r="467" spans="1:82" x14ac:dyDescent="0.25">
      <c r="A467" t="s">
        <v>12639</v>
      </c>
      <c r="B467" t="s">
        <v>12640</v>
      </c>
      <c r="C467">
        <v>3</v>
      </c>
      <c r="D467" t="s">
        <v>69</v>
      </c>
      <c r="E467" t="s">
        <v>2</v>
      </c>
      <c r="F467" t="s">
        <v>3</v>
      </c>
      <c r="G467" t="s">
        <v>3</v>
      </c>
      <c r="H467" t="s">
        <v>12597</v>
      </c>
      <c r="I467">
        <v>14800</v>
      </c>
      <c r="J467" t="s">
        <v>4</v>
      </c>
      <c r="K467" t="s">
        <v>4</v>
      </c>
      <c r="L467">
        <v>200</v>
      </c>
      <c r="M467">
        <v>1</v>
      </c>
      <c r="N467" t="s">
        <v>12</v>
      </c>
      <c r="O467" t="s">
        <v>4</v>
      </c>
      <c r="P467" t="s">
        <v>12</v>
      </c>
      <c r="Q467" t="s">
        <v>4</v>
      </c>
      <c r="R467" t="s">
        <v>4</v>
      </c>
      <c r="S467" t="s">
        <v>4</v>
      </c>
      <c r="T467" t="s">
        <v>4</v>
      </c>
      <c r="U467" t="s">
        <v>4</v>
      </c>
      <c r="V467" t="s">
        <v>4</v>
      </c>
      <c r="W467" t="s">
        <v>4</v>
      </c>
      <c r="X467" t="s">
        <v>4</v>
      </c>
      <c r="Y467" t="s">
        <v>12</v>
      </c>
      <c r="Z467" t="s">
        <v>4</v>
      </c>
      <c r="AA467" t="s">
        <v>12</v>
      </c>
      <c r="AB467" t="s">
        <v>23</v>
      </c>
      <c r="AC467" t="s">
        <v>312</v>
      </c>
      <c r="AD467" t="s">
        <v>4912</v>
      </c>
      <c r="AE467" t="s">
        <v>63</v>
      </c>
      <c r="AF467" t="s">
        <v>4</v>
      </c>
      <c r="AG467" t="s">
        <v>4</v>
      </c>
      <c r="AH467" t="s">
        <v>12641</v>
      </c>
      <c r="AI467" t="s">
        <v>11765</v>
      </c>
      <c r="AJ467" t="s">
        <v>12642</v>
      </c>
      <c r="AK467">
        <v>9931265484</v>
      </c>
      <c r="AL467" t="s">
        <v>12643</v>
      </c>
      <c r="AM467" t="s">
        <v>12644</v>
      </c>
      <c r="AN467" t="s">
        <v>12</v>
      </c>
      <c r="AO467" t="s">
        <v>11516</v>
      </c>
      <c r="AP467" t="s">
        <v>4</v>
      </c>
      <c r="AQ467" t="s">
        <v>10</v>
      </c>
      <c r="AR467" t="s">
        <v>12</v>
      </c>
      <c r="AS467" t="s">
        <v>12</v>
      </c>
      <c r="AT467" t="s">
        <v>4</v>
      </c>
      <c r="AU467" t="s">
        <v>4</v>
      </c>
      <c r="AV467" t="s">
        <v>4</v>
      </c>
      <c r="AW467" t="s">
        <v>11</v>
      </c>
      <c r="AX467">
        <v>200</v>
      </c>
      <c r="AY467">
        <v>14600</v>
      </c>
      <c r="AZ467" t="s">
        <v>12</v>
      </c>
      <c r="BA467" t="s">
        <v>12</v>
      </c>
      <c r="BB467" t="s">
        <v>4</v>
      </c>
      <c r="BC467" t="s">
        <v>12597</v>
      </c>
      <c r="BD467" t="s">
        <v>1233</v>
      </c>
      <c r="BE467" t="s">
        <v>4</v>
      </c>
      <c r="BF467" t="s">
        <v>12</v>
      </c>
      <c r="BG467" t="s">
        <v>4</v>
      </c>
      <c r="BH467" t="s">
        <v>12</v>
      </c>
      <c r="BI467" t="s">
        <v>12</v>
      </c>
      <c r="BJ467" t="s">
        <v>11765</v>
      </c>
      <c r="BK467" t="s">
        <v>4</v>
      </c>
      <c r="BL467">
        <v>0</v>
      </c>
      <c r="BM467" t="s">
        <v>12</v>
      </c>
      <c r="BN467">
        <v>14800</v>
      </c>
      <c r="BO467" t="s">
        <v>12</v>
      </c>
      <c r="BP467" t="s">
        <v>12</v>
      </c>
      <c r="BQ467" t="s">
        <v>12</v>
      </c>
      <c r="BR467" t="s">
        <v>4</v>
      </c>
      <c r="BS467" t="s">
        <v>4</v>
      </c>
      <c r="BT467" t="s">
        <v>4</v>
      </c>
      <c r="BU467" t="s">
        <v>12</v>
      </c>
      <c r="BV467" t="s">
        <v>4</v>
      </c>
      <c r="BW467" t="s">
        <v>3</v>
      </c>
      <c r="BX467" t="s">
        <v>4</v>
      </c>
      <c r="BY467" t="s">
        <v>12</v>
      </c>
      <c r="BZ467" t="s">
        <v>12</v>
      </c>
      <c r="CA467" t="s">
        <v>12</v>
      </c>
      <c r="CB467" t="s">
        <v>12</v>
      </c>
      <c r="CC467" t="s">
        <v>12</v>
      </c>
      <c r="CD467" t="str" cm="1">
        <f t="array" aca="1" ref="CD467" ca="1">eConcatenar(A467:CB467,"|")</f>
        <v>GLd9Ze3jPB3lq7YX|CAR2021-5005|3|MEMORIAL|TABASCO|CARDENAS|CARDENAS|2021-8-28|14800|X|X|200|1|x|X|x|X|X|X|X|X|X|X|X|x|X|x|RAMOS|MORALES|ANTONIO |CASADO|X|X|CALLE 3 SIN NOMBRE|C-14 PLUTARCO ELIAS CALLES|CALLE PRINCIPAL   |9931265484|CARMEN SOFIA AC KANTUN|BENEFICIARIO 2: NIDIA NOEMI RAMOS AC|x|RUTA 7 L |X|LUNES|x|x|X|X|X|DOMICILIO|200|14600|x|x|X|2021-8-28|2021-9-21|X|x|X|x|x|C-14 PLUTARCO ELIAS CALLES|X|0|x|14800|x|x|x|X|X|X|x|X|CARDENAS|X|x|x|x|x</v>
      </c>
    </row>
    <row r="468" spans="1:82" x14ac:dyDescent="0.25">
      <c r="A468" t="s">
        <v>12645</v>
      </c>
      <c r="B468" t="s">
        <v>12646</v>
      </c>
      <c r="C468">
        <v>3</v>
      </c>
      <c r="D468" t="s">
        <v>69</v>
      </c>
      <c r="E468" t="s">
        <v>2</v>
      </c>
      <c r="F468" t="s">
        <v>3</v>
      </c>
      <c r="G468" t="s">
        <v>3</v>
      </c>
      <c r="H468" t="s">
        <v>5304</v>
      </c>
      <c r="I468">
        <v>14800</v>
      </c>
      <c r="J468" t="s">
        <v>4</v>
      </c>
      <c r="K468" t="s">
        <v>4</v>
      </c>
      <c r="L468">
        <v>200</v>
      </c>
      <c r="M468">
        <v>1</v>
      </c>
      <c r="N468" t="s">
        <v>12</v>
      </c>
      <c r="O468" t="s">
        <v>4</v>
      </c>
      <c r="P468" t="s">
        <v>12</v>
      </c>
      <c r="Q468" t="s">
        <v>4</v>
      </c>
      <c r="R468" t="s">
        <v>4</v>
      </c>
      <c r="S468" t="s">
        <v>4</v>
      </c>
      <c r="T468" t="s">
        <v>4</v>
      </c>
      <c r="U468" t="s">
        <v>4</v>
      </c>
      <c r="V468" t="s">
        <v>4</v>
      </c>
      <c r="W468" t="s">
        <v>4</v>
      </c>
      <c r="X468" t="s">
        <v>4</v>
      </c>
      <c r="Y468" t="s">
        <v>12</v>
      </c>
      <c r="Z468" t="s">
        <v>4</v>
      </c>
      <c r="AA468" t="s">
        <v>12</v>
      </c>
      <c r="AB468" t="s">
        <v>4841</v>
      </c>
      <c r="AC468" t="s">
        <v>38</v>
      </c>
      <c r="AD468" t="s">
        <v>957</v>
      </c>
      <c r="AE468" t="s">
        <v>17</v>
      </c>
      <c r="AF468" t="s">
        <v>4</v>
      </c>
      <c r="AG468" t="s">
        <v>4</v>
      </c>
      <c r="AH468" t="s">
        <v>12647</v>
      </c>
      <c r="AI468" t="s">
        <v>12648</v>
      </c>
      <c r="AJ468" t="s">
        <v>4</v>
      </c>
      <c r="AK468">
        <v>9933023935</v>
      </c>
      <c r="AL468" t="s">
        <v>12649</v>
      </c>
      <c r="AM468" t="s">
        <v>12650</v>
      </c>
      <c r="AN468" t="s">
        <v>12</v>
      </c>
      <c r="AO468" t="s">
        <v>11516</v>
      </c>
      <c r="AP468" t="s">
        <v>4</v>
      </c>
      <c r="AQ468" t="s">
        <v>10</v>
      </c>
      <c r="AR468" t="s">
        <v>12</v>
      </c>
      <c r="AS468" t="s">
        <v>12</v>
      </c>
      <c r="AT468" t="s">
        <v>4</v>
      </c>
      <c r="AU468" t="s">
        <v>4</v>
      </c>
      <c r="AV468" t="s">
        <v>4</v>
      </c>
      <c r="AW468" t="s">
        <v>11</v>
      </c>
      <c r="AX468">
        <v>200</v>
      </c>
      <c r="AY468">
        <v>14600</v>
      </c>
      <c r="AZ468" t="s">
        <v>12</v>
      </c>
      <c r="BA468" t="s">
        <v>12</v>
      </c>
      <c r="BB468" t="s">
        <v>4</v>
      </c>
      <c r="BC468" t="s">
        <v>5304</v>
      </c>
      <c r="BD468" t="s">
        <v>1233</v>
      </c>
      <c r="BE468" t="s">
        <v>4</v>
      </c>
      <c r="BF468" t="s">
        <v>12</v>
      </c>
      <c r="BG468" t="s">
        <v>4</v>
      </c>
      <c r="BH468" t="s">
        <v>12</v>
      </c>
      <c r="BI468" t="s">
        <v>12</v>
      </c>
      <c r="BJ468" t="s">
        <v>12648</v>
      </c>
      <c r="BK468" t="s">
        <v>4</v>
      </c>
      <c r="BL468">
        <v>0</v>
      </c>
      <c r="BM468" t="s">
        <v>12</v>
      </c>
      <c r="BN468">
        <v>14800</v>
      </c>
      <c r="BO468" t="s">
        <v>12</v>
      </c>
      <c r="BP468" t="s">
        <v>12</v>
      </c>
      <c r="BQ468" t="s">
        <v>12</v>
      </c>
      <c r="BR468" t="s">
        <v>4</v>
      </c>
      <c r="BS468" t="s">
        <v>4</v>
      </c>
      <c r="BT468" t="s">
        <v>4</v>
      </c>
      <c r="BU468" t="s">
        <v>12</v>
      </c>
      <c r="BV468" t="s">
        <v>4</v>
      </c>
      <c r="BW468" t="s">
        <v>3</v>
      </c>
      <c r="BX468" t="s">
        <v>4</v>
      </c>
      <c r="BY468" t="s">
        <v>12</v>
      </c>
      <c r="BZ468" t="s">
        <v>12</v>
      </c>
      <c r="CA468" t="s">
        <v>12</v>
      </c>
      <c r="CB468" t="s">
        <v>12</v>
      </c>
      <c r="CC468" t="s">
        <v>12</v>
      </c>
      <c r="CD468" t="str" cm="1">
        <f t="array" aca="1" ref="CD468" ca="1">eConcatenar(A468:CB468,"|")</f>
        <v>OsyBTq9xlStd9PR8|CAR2021-4870|3|MEMORIAL|TABASCO|CARDENAS|CARDENAS|2021-8-26|14800|X|X|200|1|x|X|x|X|X|X|X|X|X|X|X|x|X|x|LEON|HERNANDEZ|VICENTE|SOLTERO|X|X|CARRETERA AL POBLADO C-21 SIN NOMBRE|C-20 MIGUEL HIDALGO Y COSTILLA|X|9933023935|ANTONIO LEON  GARDUZA|BENEFICIARIO 2:VIRGINIA LEON GARDUZA|x|RUTA 7 L |X|LUNES|x|x|X|X|X|DOMICILIO|200|14600|x|x|X|2021-8-26|2021-9-21|X|x|X|x|x|C-20 MIGUEL HIDALGO Y COSTILLA|X|0|x|14800|x|x|x|X|X|X|x|X|CARDENAS|X|x|x|x|x</v>
      </c>
    </row>
    <row r="469" spans="1:82" x14ac:dyDescent="0.25">
      <c r="A469" t="s">
        <v>12651</v>
      </c>
      <c r="B469" t="s">
        <v>12652</v>
      </c>
      <c r="C469">
        <v>3</v>
      </c>
      <c r="D469" t="s">
        <v>69</v>
      </c>
      <c r="E469" t="s">
        <v>2</v>
      </c>
      <c r="F469" t="s">
        <v>3</v>
      </c>
      <c r="G469" t="s">
        <v>3</v>
      </c>
      <c r="H469" t="s">
        <v>1221</v>
      </c>
      <c r="I469">
        <v>14800</v>
      </c>
      <c r="J469" t="s">
        <v>4</v>
      </c>
      <c r="K469" t="s">
        <v>4</v>
      </c>
      <c r="L469">
        <v>100</v>
      </c>
      <c r="M469">
        <v>0</v>
      </c>
      <c r="N469" t="s">
        <v>12</v>
      </c>
      <c r="O469" t="s">
        <v>4</v>
      </c>
      <c r="P469" t="s">
        <v>12</v>
      </c>
      <c r="Q469" t="s">
        <v>4</v>
      </c>
      <c r="R469" t="s">
        <v>4</v>
      </c>
      <c r="S469" t="s">
        <v>4</v>
      </c>
      <c r="T469" t="s">
        <v>4</v>
      </c>
      <c r="U469" t="s">
        <v>4</v>
      </c>
      <c r="V469" t="s">
        <v>4</v>
      </c>
      <c r="W469" t="s">
        <v>4</v>
      </c>
      <c r="X469" t="s">
        <v>4</v>
      </c>
      <c r="Y469" t="s">
        <v>12</v>
      </c>
      <c r="Z469" t="s">
        <v>4</v>
      </c>
      <c r="AA469" t="s">
        <v>12</v>
      </c>
      <c r="AB469" t="s">
        <v>6</v>
      </c>
      <c r="AC469" t="s">
        <v>12653</v>
      </c>
      <c r="AD469" t="s">
        <v>5302</v>
      </c>
      <c r="AE469" t="s">
        <v>146</v>
      </c>
      <c r="AF469" t="s">
        <v>4</v>
      </c>
      <c r="AG469" t="s">
        <v>4</v>
      </c>
      <c r="AH469" t="s">
        <v>12654</v>
      </c>
      <c r="AI469" t="s">
        <v>12655</v>
      </c>
      <c r="AJ469" t="s">
        <v>12656</v>
      </c>
      <c r="AK469">
        <v>9371404002</v>
      </c>
      <c r="AL469" t="s">
        <v>12657</v>
      </c>
      <c r="AM469" t="s">
        <v>12658</v>
      </c>
      <c r="AN469" t="s">
        <v>12</v>
      </c>
      <c r="AO469" t="s">
        <v>11516</v>
      </c>
      <c r="AP469" t="s">
        <v>4</v>
      </c>
      <c r="AQ469" t="s">
        <v>10</v>
      </c>
      <c r="AR469" t="s">
        <v>12</v>
      </c>
      <c r="AS469" t="s">
        <v>12</v>
      </c>
      <c r="AT469" t="s">
        <v>4</v>
      </c>
      <c r="AU469" t="s">
        <v>4</v>
      </c>
      <c r="AV469" t="s">
        <v>4</v>
      </c>
      <c r="AW469" t="s">
        <v>11</v>
      </c>
      <c r="AX469">
        <v>100</v>
      </c>
      <c r="AY469">
        <v>14700</v>
      </c>
      <c r="AZ469" t="s">
        <v>12</v>
      </c>
      <c r="BA469" t="s">
        <v>12</v>
      </c>
      <c r="BB469" t="s">
        <v>4</v>
      </c>
      <c r="BC469" t="s">
        <v>1221</v>
      </c>
      <c r="BD469" t="s">
        <v>1225</v>
      </c>
      <c r="BE469" t="s">
        <v>4</v>
      </c>
      <c r="BF469" t="s">
        <v>12</v>
      </c>
      <c r="BG469" t="s">
        <v>4</v>
      </c>
      <c r="BH469" t="s">
        <v>12</v>
      </c>
      <c r="BI469" t="s">
        <v>12</v>
      </c>
      <c r="BJ469" t="s">
        <v>12659</v>
      </c>
      <c r="BK469" t="s">
        <v>4</v>
      </c>
      <c r="BL469">
        <v>1</v>
      </c>
      <c r="BM469" t="s">
        <v>12</v>
      </c>
      <c r="BN469">
        <v>14800</v>
      </c>
      <c r="BO469" t="s">
        <v>12</v>
      </c>
      <c r="BP469" t="s">
        <v>12</v>
      </c>
      <c r="BQ469" t="s">
        <v>12</v>
      </c>
      <c r="BR469" t="s">
        <v>4</v>
      </c>
      <c r="BS469" t="s">
        <v>4</v>
      </c>
      <c r="BT469" t="s">
        <v>4</v>
      </c>
      <c r="BU469" t="s">
        <v>12</v>
      </c>
      <c r="BV469" t="s">
        <v>4</v>
      </c>
      <c r="BW469" t="s">
        <v>3</v>
      </c>
      <c r="BX469" t="s">
        <v>4</v>
      </c>
      <c r="BY469" t="s">
        <v>12</v>
      </c>
      <c r="BZ469" t="s">
        <v>12</v>
      </c>
      <c r="CA469" t="s">
        <v>12</v>
      </c>
      <c r="CB469" t="s">
        <v>12</v>
      </c>
      <c r="CC469" t="s">
        <v>12</v>
      </c>
      <c r="CD469" t="str" cm="1">
        <f t="array" aca="1" ref="CD469" ca="1">eConcatenar(A469:CB469,"|")</f>
        <v>2kMYNNz8yJh4Jz6k|CAR2021-5033|3|MEMORIAL|TABASCO|CARDENAS|CARDENAS|2021-8-31|14800|X|X|100|0|x|X|x|X|X|X|X|X|X|X|X|x|X|x|DE LA CRUZ|MACHIN|NORMA|VIUDA|X|X|CARRETERA A ISLAS ENCANTADAS|CONGREGACION  IGNACIO ZARAGOZA|CARRETERA PRINCIPAL  |9371404002|NOEMI DE LA CRUZ DE LA CRUZ|BENEFICIARIO 2: JULIO DE LA CRUZ DE LA CRUZ|x|RUTA 7 L |X|LUNES|x|x|X|X|X|DOMICILIO|100|14700|x|x|X|2021-8-31|2021-9-13|X|x|X|x|x|CONGRECION IGNACIO ZARAGOZA|X|1|x|14800|x|x|x|X|X|X|x|X|CARDENAS|X|x|x|x|x</v>
      </c>
    </row>
    <row r="470" spans="1:82" x14ac:dyDescent="0.25">
      <c r="A470" t="s">
        <v>12660</v>
      </c>
      <c r="B470" t="s">
        <v>12661</v>
      </c>
      <c r="C470">
        <v>3</v>
      </c>
      <c r="D470" t="s">
        <v>69</v>
      </c>
      <c r="E470" t="s">
        <v>2</v>
      </c>
      <c r="F470" t="s">
        <v>3</v>
      </c>
      <c r="G470" t="s">
        <v>3</v>
      </c>
      <c r="H470" t="s">
        <v>16030</v>
      </c>
      <c r="I470">
        <v>14800</v>
      </c>
      <c r="J470" t="s">
        <v>4</v>
      </c>
      <c r="K470" t="s">
        <v>4</v>
      </c>
      <c r="L470">
        <v>400</v>
      </c>
      <c r="M470">
        <v>2</v>
      </c>
      <c r="N470" t="s">
        <v>12</v>
      </c>
      <c r="O470" t="s">
        <v>4</v>
      </c>
      <c r="P470" t="s">
        <v>12</v>
      </c>
      <c r="Q470" t="s">
        <v>4</v>
      </c>
      <c r="R470" t="s">
        <v>4</v>
      </c>
      <c r="S470" t="s">
        <v>4</v>
      </c>
      <c r="T470" t="s">
        <v>4</v>
      </c>
      <c r="U470" t="s">
        <v>4</v>
      </c>
      <c r="V470" t="s">
        <v>4</v>
      </c>
      <c r="W470" t="s">
        <v>4</v>
      </c>
      <c r="X470" t="s">
        <v>4</v>
      </c>
      <c r="Y470" t="s">
        <v>12</v>
      </c>
      <c r="Z470" t="s">
        <v>4</v>
      </c>
      <c r="AA470" t="s">
        <v>12</v>
      </c>
      <c r="AB470" t="s">
        <v>434</v>
      </c>
      <c r="AC470" t="s">
        <v>239</v>
      </c>
      <c r="AD470" t="s">
        <v>4899</v>
      </c>
      <c r="AE470" t="s">
        <v>63</v>
      </c>
      <c r="AF470" t="s">
        <v>4</v>
      </c>
      <c r="AG470" t="s">
        <v>4</v>
      </c>
      <c r="AH470" t="s">
        <v>12662</v>
      </c>
      <c r="AI470" t="s">
        <v>11517</v>
      </c>
      <c r="AJ470" t="s">
        <v>12663</v>
      </c>
      <c r="AK470">
        <v>9371408221</v>
      </c>
      <c r="AL470" t="s">
        <v>12664</v>
      </c>
      <c r="AM470" t="s">
        <v>12665</v>
      </c>
      <c r="AN470" t="s">
        <v>12</v>
      </c>
      <c r="AO470" t="s">
        <v>11516</v>
      </c>
      <c r="AP470" t="s">
        <v>4</v>
      </c>
      <c r="AQ470" t="s">
        <v>10</v>
      </c>
      <c r="AR470" t="s">
        <v>12</v>
      </c>
      <c r="AS470" t="s">
        <v>12</v>
      </c>
      <c r="AT470" t="s">
        <v>4</v>
      </c>
      <c r="AU470" t="s">
        <v>4</v>
      </c>
      <c r="AV470" t="s">
        <v>4</v>
      </c>
      <c r="AW470" t="s">
        <v>11</v>
      </c>
      <c r="AX470">
        <v>500</v>
      </c>
      <c r="AY470">
        <v>14300</v>
      </c>
      <c r="AZ470" t="s">
        <v>12</v>
      </c>
      <c r="BA470" t="s">
        <v>12</v>
      </c>
      <c r="BB470" t="s">
        <v>4</v>
      </c>
      <c r="BC470" t="s">
        <v>5471</v>
      </c>
      <c r="BD470" t="s">
        <v>10372</v>
      </c>
      <c r="BE470" t="s">
        <v>4</v>
      </c>
      <c r="BF470" t="s">
        <v>12</v>
      </c>
      <c r="BG470" t="s">
        <v>4</v>
      </c>
      <c r="BH470" t="s">
        <v>12</v>
      </c>
      <c r="BI470" t="s">
        <v>12</v>
      </c>
      <c r="BJ470" t="s">
        <v>11517</v>
      </c>
      <c r="BK470" t="s">
        <v>4</v>
      </c>
      <c r="BL470">
        <v>0</v>
      </c>
      <c r="BM470" t="s">
        <v>12</v>
      </c>
      <c r="BN470">
        <v>14800</v>
      </c>
      <c r="BO470" t="s">
        <v>12</v>
      </c>
      <c r="BP470" t="s">
        <v>12</v>
      </c>
      <c r="BQ470" t="s">
        <v>12</v>
      </c>
      <c r="BR470" t="s">
        <v>4</v>
      </c>
      <c r="BS470" t="s">
        <v>4</v>
      </c>
      <c r="BT470" t="s">
        <v>4</v>
      </c>
      <c r="BU470" t="s">
        <v>12</v>
      </c>
      <c r="BV470" t="s">
        <v>4</v>
      </c>
      <c r="BW470" t="s">
        <v>3</v>
      </c>
      <c r="BX470" t="s">
        <v>4</v>
      </c>
      <c r="BY470" t="s">
        <v>12</v>
      </c>
      <c r="BZ470" t="s">
        <v>12</v>
      </c>
      <c r="CA470" t="s">
        <v>12</v>
      </c>
      <c r="CB470" t="s">
        <v>12</v>
      </c>
      <c r="CC470" t="s">
        <v>12</v>
      </c>
      <c r="CD470" t="str" cm="1">
        <f t="array" aca="1" ref="CD470" ca="1">eConcatenar(A470:CB470,"|")</f>
        <v>AALI2AcBwLe4nxIX|CAR2021-5063|3|MEMORIAL|TABASCO|CARDENAS|CARDENAS|2021-9-03|14800|X|X|400|2|x|X|x|X|X|X|X|X|X|X|X|x|X|x|VAZQUEZ |DE LOS SANTOS|PEDRO|CASADO|X|X|CALLE 7 CASA NUMERO 167|C-23 VENUSTIANO CARRANZA|CARRETERA PRINCIPAL Y CALLE 7|9371408221|ULISES VAZQUEZ CORDOVA|BENEFICIARIO 2: OLGA LIDIA VAZQUEZ CORDOVA|x|RUTA 7 L |X|LUNES|x|x|X|X|X|DOMICILIO|500|14300|x|x|X|2021-9-3|2021-10-04|X|x|X|x|x|C-23 VENUSTIANO CARRANZA|X|0|x|14800|x|x|x|X|X|X|x|X|CARDENAS|X|x|x|x|x</v>
      </c>
    </row>
    <row r="471" spans="1:82" x14ac:dyDescent="0.25">
      <c r="A471" t="s">
        <v>12666</v>
      </c>
      <c r="B471" t="s">
        <v>12667</v>
      </c>
      <c r="C471">
        <v>3</v>
      </c>
      <c r="D471" t="s">
        <v>69</v>
      </c>
      <c r="E471" t="s">
        <v>2</v>
      </c>
      <c r="F471" t="s">
        <v>3</v>
      </c>
      <c r="G471" t="s">
        <v>3</v>
      </c>
      <c r="H471" t="s">
        <v>15828</v>
      </c>
      <c r="I471">
        <v>14800</v>
      </c>
      <c r="J471" t="s">
        <v>4</v>
      </c>
      <c r="K471" t="s">
        <v>4</v>
      </c>
      <c r="L471">
        <v>200</v>
      </c>
      <c r="M471">
        <v>1</v>
      </c>
      <c r="N471" t="s">
        <v>12</v>
      </c>
      <c r="O471" t="s">
        <v>4</v>
      </c>
      <c r="P471" t="s">
        <v>12</v>
      </c>
      <c r="Q471" t="s">
        <v>4</v>
      </c>
      <c r="R471" t="s">
        <v>4</v>
      </c>
      <c r="S471" t="s">
        <v>4</v>
      </c>
      <c r="T471" t="s">
        <v>4</v>
      </c>
      <c r="U471" t="s">
        <v>4</v>
      </c>
      <c r="V471" t="s">
        <v>4</v>
      </c>
      <c r="W471" t="s">
        <v>4</v>
      </c>
      <c r="X471" t="s">
        <v>4</v>
      </c>
      <c r="Y471" t="s">
        <v>12</v>
      </c>
      <c r="Z471" t="s">
        <v>4</v>
      </c>
      <c r="AA471" t="s">
        <v>12</v>
      </c>
      <c r="AB471" t="s">
        <v>127</v>
      </c>
      <c r="AC471" t="s">
        <v>15</v>
      </c>
      <c r="AD471" t="s">
        <v>12317</v>
      </c>
      <c r="AE471" t="s">
        <v>17</v>
      </c>
      <c r="AF471" t="s">
        <v>4</v>
      </c>
      <c r="AG471" t="s">
        <v>4</v>
      </c>
      <c r="AH471" t="s">
        <v>627</v>
      </c>
      <c r="AI471" t="s">
        <v>5329</v>
      </c>
      <c r="AJ471" t="s">
        <v>4</v>
      </c>
      <c r="AK471">
        <v>9371661556</v>
      </c>
      <c r="AL471" t="s">
        <v>12668</v>
      </c>
      <c r="AM471" t="s">
        <v>12669</v>
      </c>
      <c r="AN471" t="s">
        <v>12</v>
      </c>
      <c r="AO471" t="s">
        <v>11516</v>
      </c>
      <c r="AP471" t="s">
        <v>4</v>
      </c>
      <c r="AQ471" t="s">
        <v>10</v>
      </c>
      <c r="AR471" t="s">
        <v>12</v>
      </c>
      <c r="AS471" t="s">
        <v>12</v>
      </c>
      <c r="AT471" t="s">
        <v>4</v>
      </c>
      <c r="AU471" t="s">
        <v>4</v>
      </c>
      <c r="AV471" t="s">
        <v>4</v>
      </c>
      <c r="AW471" t="s">
        <v>11</v>
      </c>
      <c r="AX471">
        <v>100</v>
      </c>
      <c r="AY471">
        <v>14700</v>
      </c>
      <c r="AZ471" t="s">
        <v>12</v>
      </c>
      <c r="BA471" t="s">
        <v>12</v>
      </c>
      <c r="BB471" t="s">
        <v>4</v>
      </c>
      <c r="BC471" t="s">
        <v>1227</v>
      </c>
      <c r="BD471" t="s">
        <v>1233</v>
      </c>
      <c r="BE471" t="s">
        <v>4</v>
      </c>
      <c r="BF471" t="s">
        <v>12</v>
      </c>
      <c r="BG471" t="s">
        <v>4</v>
      </c>
      <c r="BH471" t="s">
        <v>12</v>
      </c>
      <c r="BI471" t="s">
        <v>12</v>
      </c>
      <c r="BJ471" t="s">
        <v>5329</v>
      </c>
      <c r="BK471" t="s">
        <v>4</v>
      </c>
      <c r="BL471">
        <v>0</v>
      </c>
      <c r="BM471" t="s">
        <v>12</v>
      </c>
      <c r="BN471">
        <v>14800</v>
      </c>
      <c r="BO471" t="s">
        <v>12</v>
      </c>
      <c r="BP471" t="s">
        <v>12</v>
      </c>
      <c r="BQ471" t="s">
        <v>12</v>
      </c>
      <c r="BR471" t="s">
        <v>4</v>
      </c>
      <c r="BS471" t="s">
        <v>4</v>
      </c>
      <c r="BT471" t="s">
        <v>4</v>
      </c>
      <c r="BU471" t="s">
        <v>12</v>
      </c>
      <c r="BV471" t="s">
        <v>4</v>
      </c>
      <c r="BW471" t="s">
        <v>3</v>
      </c>
      <c r="BX471" t="s">
        <v>4</v>
      </c>
      <c r="BY471" t="s">
        <v>12</v>
      </c>
      <c r="BZ471" t="s">
        <v>12</v>
      </c>
      <c r="CA471" t="s">
        <v>12</v>
      </c>
      <c r="CB471" t="s">
        <v>12</v>
      </c>
      <c r="CC471" t="s">
        <v>12</v>
      </c>
      <c r="CD471" t="str" cm="1">
        <f t="array" aca="1" ref="CD471" ca="1">eConcatenar(A471:CB471,"|")</f>
        <v>6sO1RRXDLOyC1MK3|CAR2021-5041|3|MEMORIAL|TABASCO|CARDENAS|CARDENAS|2021-9-01|14800|X|X|200|1|x|X|x|X|X|X|X|X|X|X|X|x|X|x|RODRIGUEZ|JIMENEZ|ROSALINO|SOLTERO|X|X|CALLE FRANCISCO VILLA|IGNACIO GUTIERREZ GOMEZ|X|9371661556|SILVIA RODRIGUEZ JIMENEZ |BENEFICIARIO 2: NICOLASA JIMENEZ RAMIREZ|x|RUTA 7 L |X|LUNES|x|x|X|X|X|DOMICILIO|100|14700|x|x|X|2021-9-1|2021-9-21|X|x|X|x|x|IGNACIO GUTIERREZ GOMEZ|X|0|x|14800|x|x|x|X|X|X|x|X|CARDENAS|X|x|x|x|x</v>
      </c>
    </row>
    <row r="472" spans="1:82" x14ac:dyDescent="0.25">
      <c r="A472" t="s">
        <v>12670</v>
      </c>
      <c r="B472" t="s">
        <v>12671</v>
      </c>
      <c r="C472">
        <v>3</v>
      </c>
      <c r="D472" t="s">
        <v>69</v>
      </c>
      <c r="E472" t="s">
        <v>2</v>
      </c>
      <c r="F472" t="s">
        <v>3</v>
      </c>
      <c r="G472" t="s">
        <v>3</v>
      </c>
      <c r="H472" t="s">
        <v>15828</v>
      </c>
      <c r="I472">
        <v>14800</v>
      </c>
      <c r="J472" t="s">
        <v>4</v>
      </c>
      <c r="K472" t="s">
        <v>4</v>
      </c>
      <c r="L472">
        <v>400</v>
      </c>
      <c r="M472">
        <v>2</v>
      </c>
      <c r="N472" t="s">
        <v>12</v>
      </c>
      <c r="O472" t="s">
        <v>4</v>
      </c>
      <c r="P472" t="s">
        <v>12</v>
      </c>
      <c r="Q472" t="s">
        <v>4</v>
      </c>
      <c r="R472" t="s">
        <v>4</v>
      </c>
      <c r="S472" t="s">
        <v>4</v>
      </c>
      <c r="T472" t="s">
        <v>4</v>
      </c>
      <c r="U472" t="s">
        <v>4</v>
      </c>
      <c r="V472" t="s">
        <v>4</v>
      </c>
      <c r="W472" t="s">
        <v>4</v>
      </c>
      <c r="X472" t="s">
        <v>4</v>
      </c>
      <c r="Y472" t="s">
        <v>12</v>
      </c>
      <c r="Z472" t="s">
        <v>4</v>
      </c>
      <c r="AA472" t="s">
        <v>12</v>
      </c>
      <c r="AB472" t="s">
        <v>407</v>
      </c>
      <c r="AC472" t="s">
        <v>12672</v>
      </c>
      <c r="AD472" t="s">
        <v>11785</v>
      </c>
      <c r="AE472" t="s">
        <v>30</v>
      </c>
      <c r="AF472" t="s">
        <v>4</v>
      </c>
      <c r="AG472" t="s">
        <v>4</v>
      </c>
      <c r="AH472" t="s">
        <v>12673</v>
      </c>
      <c r="AI472" t="s">
        <v>5329</v>
      </c>
      <c r="AJ472" t="s">
        <v>548</v>
      </c>
      <c r="AK472">
        <v>9371050452</v>
      </c>
      <c r="AL472" t="s">
        <v>12674</v>
      </c>
      <c r="AM472" t="s">
        <v>12675</v>
      </c>
      <c r="AN472" t="s">
        <v>12</v>
      </c>
      <c r="AO472" t="s">
        <v>11516</v>
      </c>
      <c r="AP472" t="s">
        <v>4</v>
      </c>
      <c r="AQ472" t="s">
        <v>10</v>
      </c>
      <c r="AR472" t="s">
        <v>12</v>
      </c>
      <c r="AS472" t="s">
        <v>12</v>
      </c>
      <c r="AT472" t="s">
        <v>4</v>
      </c>
      <c r="AU472" t="s">
        <v>4</v>
      </c>
      <c r="AV472" t="s">
        <v>4</v>
      </c>
      <c r="AW472" t="s">
        <v>11</v>
      </c>
      <c r="AX472">
        <v>3300</v>
      </c>
      <c r="AY472">
        <v>11500</v>
      </c>
      <c r="AZ472" t="s">
        <v>12</v>
      </c>
      <c r="BA472" t="s">
        <v>12</v>
      </c>
      <c r="BB472" t="s">
        <v>4</v>
      </c>
      <c r="BC472" t="s">
        <v>1227</v>
      </c>
      <c r="BD472" t="s">
        <v>10372</v>
      </c>
      <c r="BE472" t="s">
        <v>4</v>
      </c>
      <c r="BF472" t="s">
        <v>12</v>
      </c>
      <c r="BG472" t="s">
        <v>4</v>
      </c>
      <c r="BH472" t="s">
        <v>12</v>
      </c>
      <c r="BI472" t="s">
        <v>12</v>
      </c>
      <c r="BJ472" t="s">
        <v>5329</v>
      </c>
      <c r="BK472" t="s">
        <v>4</v>
      </c>
      <c r="BL472">
        <v>1</v>
      </c>
      <c r="BM472" t="s">
        <v>12</v>
      </c>
      <c r="BN472">
        <v>14800</v>
      </c>
      <c r="BO472" t="s">
        <v>12</v>
      </c>
      <c r="BP472" t="s">
        <v>12</v>
      </c>
      <c r="BQ472" t="s">
        <v>12</v>
      </c>
      <c r="BR472" t="s">
        <v>4</v>
      </c>
      <c r="BS472" t="s">
        <v>4</v>
      </c>
      <c r="BT472" t="s">
        <v>4</v>
      </c>
      <c r="BU472" t="s">
        <v>12</v>
      </c>
      <c r="BV472" t="s">
        <v>4</v>
      </c>
      <c r="BW472" t="s">
        <v>3</v>
      </c>
      <c r="BX472" t="s">
        <v>4</v>
      </c>
      <c r="BY472" t="s">
        <v>12</v>
      </c>
      <c r="BZ472" t="s">
        <v>12</v>
      </c>
      <c r="CA472" t="s">
        <v>12</v>
      </c>
      <c r="CB472" t="s">
        <v>12</v>
      </c>
      <c r="CC472" t="s">
        <v>12</v>
      </c>
      <c r="CD472" t="str" cm="1">
        <f t="array" aca="1" ref="CD472" ca="1">eConcatenar(A472:CB472,"|")</f>
        <v>cwNOJVb2e3XPWRBR|CAR2021-5042|3|MEMORIAL|TABASCO|CARDENAS|CARDENAS|2021-9-01|14800|X|X|400|2|x|X|x|X|X|X|X|X|X|X|X|x|X|x|REYES|PEREIRA|DOMINGA|CASADA|X|X|CALLE 5 DE MAYO |IGNACIO GUTIERREZ GOMEZ|CALLE PRINCIPAL |9371050452|ALI BALCAZAR REYES|BENEFICIARIO 2: SORAIDA BALCAZAR REYES|x|RUTA 7 L |X|LUNES|x|x|X|X|X|DOMICILIO|3300|11500|x|x|X|2021-9-1|2021-10-04|X|x|X|x|x|IGNACIO GUTIERREZ GOMEZ|X|1|x|14800|x|x|x|X|X|X|x|X|CARDENAS|X|x|x|x|x</v>
      </c>
    </row>
    <row r="473" spans="1:82" x14ac:dyDescent="0.25">
      <c r="A473" t="s">
        <v>12676</v>
      </c>
      <c r="B473" t="s">
        <v>12677</v>
      </c>
      <c r="C473">
        <v>3</v>
      </c>
      <c r="D473" t="s">
        <v>69</v>
      </c>
      <c r="E473" t="s">
        <v>2</v>
      </c>
      <c r="F473" t="s">
        <v>3</v>
      </c>
      <c r="G473" t="s">
        <v>3</v>
      </c>
      <c r="H473" t="s">
        <v>5304</v>
      </c>
      <c r="I473">
        <v>14800</v>
      </c>
      <c r="J473" t="s">
        <v>4</v>
      </c>
      <c r="K473" t="s">
        <v>4</v>
      </c>
      <c r="L473">
        <v>200</v>
      </c>
      <c r="M473">
        <v>1</v>
      </c>
      <c r="N473" t="s">
        <v>12</v>
      </c>
      <c r="O473" t="s">
        <v>4</v>
      </c>
      <c r="P473" t="s">
        <v>12</v>
      </c>
      <c r="Q473" t="s">
        <v>4</v>
      </c>
      <c r="R473" t="s">
        <v>4</v>
      </c>
      <c r="S473" t="s">
        <v>4</v>
      </c>
      <c r="T473" t="s">
        <v>4</v>
      </c>
      <c r="U473" t="s">
        <v>4</v>
      </c>
      <c r="V473" t="s">
        <v>4</v>
      </c>
      <c r="W473" t="s">
        <v>4</v>
      </c>
      <c r="X473" t="s">
        <v>4</v>
      </c>
      <c r="Y473" t="s">
        <v>12</v>
      </c>
      <c r="Z473" t="s">
        <v>4</v>
      </c>
      <c r="AA473" t="s">
        <v>12</v>
      </c>
      <c r="AB473" t="s">
        <v>350</v>
      </c>
      <c r="AC473" t="s">
        <v>23</v>
      </c>
      <c r="AD473" t="s">
        <v>12678</v>
      </c>
      <c r="AE473" t="s">
        <v>63</v>
      </c>
      <c r="AF473" t="s">
        <v>4</v>
      </c>
      <c r="AG473" t="s">
        <v>4</v>
      </c>
      <c r="AH473" t="s">
        <v>12641</v>
      </c>
      <c r="AI473" t="s">
        <v>11765</v>
      </c>
      <c r="AJ473" t="s">
        <v>12679</v>
      </c>
      <c r="AK473">
        <v>9371188009</v>
      </c>
      <c r="AL473" t="s">
        <v>12680</v>
      </c>
      <c r="AM473" t="s">
        <v>12681</v>
      </c>
      <c r="AN473" t="s">
        <v>12</v>
      </c>
      <c r="AO473" t="s">
        <v>11516</v>
      </c>
      <c r="AP473" t="s">
        <v>4</v>
      </c>
      <c r="AQ473" t="s">
        <v>10</v>
      </c>
      <c r="AR473" t="s">
        <v>12</v>
      </c>
      <c r="AS473" t="s">
        <v>12</v>
      </c>
      <c r="AT473" t="s">
        <v>4</v>
      </c>
      <c r="AU473" t="s">
        <v>4</v>
      </c>
      <c r="AV473" t="s">
        <v>4</v>
      </c>
      <c r="AW473" t="s">
        <v>11</v>
      </c>
      <c r="AX473">
        <v>400</v>
      </c>
      <c r="AY473">
        <v>14400</v>
      </c>
      <c r="AZ473" t="s">
        <v>12</v>
      </c>
      <c r="BA473" t="s">
        <v>12</v>
      </c>
      <c r="BB473" t="s">
        <v>4</v>
      </c>
      <c r="BC473" t="s">
        <v>4822</v>
      </c>
      <c r="BD473" t="s">
        <v>1233</v>
      </c>
      <c r="BE473" t="s">
        <v>4</v>
      </c>
      <c r="BF473" t="s">
        <v>12</v>
      </c>
      <c r="BG473" t="s">
        <v>4</v>
      </c>
      <c r="BH473" t="s">
        <v>12</v>
      </c>
      <c r="BI473" t="s">
        <v>12</v>
      </c>
      <c r="BJ473" t="s">
        <v>11765</v>
      </c>
      <c r="BK473" t="s">
        <v>4</v>
      </c>
      <c r="BL473">
        <v>0</v>
      </c>
      <c r="BM473" t="s">
        <v>12</v>
      </c>
      <c r="BN473">
        <v>14800</v>
      </c>
      <c r="BO473" t="s">
        <v>12</v>
      </c>
      <c r="BP473" t="s">
        <v>12</v>
      </c>
      <c r="BQ473" t="s">
        <v>12</v>
      </c>
      <c r="BR473" t="s">
        <v>4</v>
      </c>
      <c r="BS473" t="s">
        <v>4</v>
      </c>
      <c r="BT473" t="s">
        <v>4</v>
      </c>
      <c r="BU473" t="s">
        <v>12</v>
      </c>
      <c r="BV473" t="s">
        <v>4</v>
      </c>
      <c r="BW473" t="s">
        <v>3</v>
      </c>
      <c r="BX473" t="s">
        <v>4</v>
      </c>
      <c r="BY473" t="s">
        <v>12</v>
      </c>
      <c r="BZ473" t="s">
        <v>12</v>
      </c>
      <c r="CA473" t="s">
        <v>12</v>
      </c>
      <c r="CB473" t="s">
        <v>12</v>
      </c>
      <c r="CC473" t="s">
        <v>12</v>
      </c>
      <c r="CD473" t="str" cm="1">
        <f t="array" aca="1" ref="CD473" ca="1">eConcatenar(A473:CB473,"|")</f>
        <v>fFDN992Y4L01HwnT|CAR2021-4842|3|MEMORIAL|TABASCO|CARDENAS|CARDENAS|2021-8-26|14800|X|X|200|1|x|X|x|X|X|X|X|X|X|X|X|x|X|x|CORDOVA |RAMOS|EFRAIN|CASADO|X|X|CALLE 3 SIN NOMBRE|C-14 PLUTARCO ELIAS CALLES|CARRETERA AL POBLADO C-15|9371188009|GLADYS JIMENEZ CANO|BENEFICIARIO 2: IGNACIO CORDOVA RAMOS|x|RUTA 7 L |X|LUNES|x|x|X|X|X|DOMICILIO|400|14400|x|x|X|2021-8-25|2021-9-21|X|x|X|x|x|C-14 PLUTARCO ELIAS CALLES|X|0|x|14800|x|x|x|X|X|X|x|X|CARDENAS|X|x|x|x|x</v>
      </c>
    </row>
    <row r="474" spans="1:82" x14ac:dyDescent="0.25">
      <c r="A474" t="s">
        <v>12682</v>
      </c>
      <c r="B474" t="s">
        <v>12683</v>
      </c>
      <c r="C474">
        <v>3</v>
      </c>
      <c r="D474" t="s">
        <v>69</v>
      </c>
      <c r="E474" t="s">
        <v>2</v>
      </c>
      <c r="F474" t="s">
        <v>3</v>
      </c>
      <c r="G474" t="s">
        <v>3</v>
      </c>
      <c r="H474" t="s">
        <v>16030</v>
      </c>
      <c r="I474">
        <v>14800</v>
      </c>
      <c r="J474" t="s">
        <v>4</v>
      </c>
      <c r="K474" t="s">
        <v>4</v>
      </c>
      <c r="L474">
        <v>400</v>
      </c>
      <c r="M474">
        <v>2</v>
      </c>
      <c r="N474" t="s">
        <v>12</v>
      </c>
      <c r="O474" t="s">
        <v>4</v>
      </c>
      <c r="P474" t="s">
        <v>12</v>
      </c>
      <c r="Q474" t="s">
        <v>4</v>
      </c>
      <c r="R474" t="s">
        <v>4</v>
      </c>
      <c r="S474" t="s">
        <v>4</v>
      </c>
      <c r="T474" t="s">
        <v>4</v>
      </c>
      <c r="U474" t="s">
        <v>4</v>
      </c>
      <c r="V474" t="s">
        <v>4</v>
      </c>
      <c r="W474" t="s">
        <v>4</v>
      </c>
      <c r="X474" t="s">
        <v>4</v>
      </c>
      <c r="Y474" t="s">
        <v>12</v>
      </c>
      <c r="Z474" t="s">
        <v>4</v>
      </c>
      <c r="AA474" t="s">
        <v>12</v>
      </c>
      <c r="AB474" t="s">
        <v>342</v>
      </c>
      <c r="AC474" t="s">
        <v>589</v>
      </c>
      <c r="AD474" t="s">
        <v>5362</v>
      </c>
      <c r="AE474" t="s">
        <v>336</v>
      </c>
      <c r="AF474" t="s">
        <v>4</v>
      </c>
      <c r="AG474" t="s">
        <v>4</v>
      </c>
      <c r="AH474" t="s">
        <v>12684</v>
      </c>
      <c r="AI474" t="s">
        <v>11517</v>
      </c>
      <c r="AJ474" t="s">
        <v>12685</v>
      </c>
      <c r="AK474">
        <v>9371393004</v>
      </c>
      <c r="AL474" t="s">
        <v>12686</v>
      </c>
      <c r="AM474" t="s">
        <v>12687</v>
      </c>
      <c r="AN474" t="s">
        <v>12</v>
      </c>
      <c r="AO474" t="s">
        <v>11516</v>
      </c>
      <c r="AP474" t="s">
        <v>4</v>
      </c>
      <c r="AQ474" t="s">
        <v>10</v>
      </c>
      <c r="AR474" t="s">
        <v>12</v>
      </c>
      <c r="AS474" t="s">
        <v>12</v>
      </c>
      <c r="AT474" t="s">
        <v>4</v>
      </c>
      <c r="AU474" t="s">
        <v>4</v>
      </c>
      <c r="AV474" t="s">
        <v>4</v>
      </c>
      <c r="AW474" t="s">
        <v>11</v>
      </c>
      <c r="AX474">
        <v>500</v>
      </c>
      <c r="AY474">
        <v>14300</v>
      </c>
      <c r="AZ474" t="s">
        <v>12</v>
      </c>
      <c r="BA474" t="s">
        <v>12</v>
      </c>
      <c r="BB474" t="s">
        <v>4</v>
      </c>
      <c r="BC474" t="s">
        <v>5471</v>
      </c>
      <c r="BD474" t="s">
        <v>10372</v>
      </c>
      <c r="BE474" t="s">
        <v>4</v>
      </c>
      <c r="BF474" t="s">
        <v>12</v>
      </c>
      <c r="BG474" t="s">
        <v>4</v>
      </c>
      <c r="BH474" t="s">
        <v>12</v>
      </c>
      <c r="BI474" t="s">
        <v>12</v>
      </c>
      <c r="BJ474" t="s">
        <v>11517</v>
      </c>
      <c r="BK474" t="s">
        <v>4</v>
      </c>
      <c r="BL474">
        <v>0</v>
      </c>
      <c r="BM474" t="s">
        <v>12</v>
      </c>
      <c r="BN474">
        <v>14800</v>
      </c>
      <c r="BO474" t="s">
        <v>12</v>
      </c>
      <c r="BP474" t="s">
        <v>12</v>
      </c>
      <c r="BQ474" t="s">
        <v>12</v>
      </c>
      <c r="BR474" t="s">
        <v>4</v>
      </c>
      <c r="BS474" t="s">
        <v>4</v>
      </c>
      <c r="BT474" t="s">
        <v>4</v>
      </c>
      <c r="BU474" t="s">
        <v>12</v>
      </c>
      <c r="BV474" t="s">
        <v>4</v>
      </c>
      <c r="BW474" t="s">
        <v>3</v>
      </c>
      <c r="BX474" t="s">
        <v>4</v>
      </c>
      <c r="BY474" t="s">
        <v>12</v>
      </c>
      <c r="BZ474" t="s">
        <v>12</v>
      </c>
      <c r="CA474" t="s">
        <v>12</v>
      </c>
      <c r="CB474" t="s">
        <v>12</v>
      </c>
      <c r="CC474" t="s">
        <v>12</v>
      </c>
      <c r="CD474" t="str" cm="1">
        <f t="array" aca="1" ref="CD474" ca="1">eConcatenar(A474:CB474,"|")</f>
        <v>QHqkENpV7OA4BMiC|CAR2021-5061|3|MEMORIAL|TABASCO|CARDENAS|CARDENAS|2021-9-03|14800|X|X|400|2|x|X|x|X|X|X|X|X|X|X|X|x|X|x|LOPEZ |HERRERA|BARTOLO|VIUDO|X|X|CALLE 3 SIN NUMERO|C-23 VENUSTIANO CARRANZA|CARRETERA W 84 CARRETERA |9371393004|MARIA DEL ROSARIO LOPEZ CARRILLO |BENEFICIARIO 2: JOSEFINA LOPEZ CARRILLO|x|RUTA 7 L |X|LUNES|x|x|X|X|X|DOMICILIO|500|14300|x|x|X|2021-9-3|2021-10-04|X|x|X|x|x|C-23 VENUSTIANO CARRANZA|X|0|x|14800|x|x|x|X|X|X|x|X|CARDENAS|X|x|x|x|x</v>
      </c>
    </row>
    <row r="475" spans="1:82" x14ac:dyDescent="0.25">
      <c r="A475" t="s">
        <v>12688</v>
      </c>
      <c r="B475" t="s">
        <v>12689</v>
      </c>
      <c r="C475">
        <v>3</v>
      </c>
      <c r="D475" t="s">
        <v>69</v>
      </c>
      <c r="E475" t="s">
        <v>2</v>
      </c>
      <c r="F475" t="s">
        <v>3</v>
      </c>
      <c r="G475" t="s">
        <v>3</v>
      </c>
      <c r="H475" t="s">
        <v>16030</v>
      </c>
      <c r="I475">
        <v>14800</v>
      </c>
      <c r="J475" t="s">
        <v>4</v>
      </c>
      <c r="K475" t="s">
        <v>4</v>
      </c>
      <c r="L475">
        <v>200</v>
      </c>
      <c r="M475">
        <v>1</v>
      </c>
      <c r="N475" t="s">
        <v>12</v>
      </c>
      <c r="O475" t="s">
        <v>4</v>
      </c>
      <c r="P475" t="s">
        <v>12</v>
      </c>
      <c r="Q475" t="s">
        <v>4</v>
      </c>
      <c r="R475" t="s">
        <v>4</v>
      </c>
      <c r="S475" t="s">
        <v>4</v>
      </c>
      <c r="T475" t="s">
        <v>4</v>
      </c>
      <c r="U475" t="s">
        <v>4</v>
      </c>
      <c r="V475" t="s">
        <v>4</v>
      </c>
      <c r="W475" t="s">
        <v>4</v>
      </c>
      <c r="X475" t="s">
        <v>4</v>
      </c>
      <c r="Y475" t="s">
        <v>12</v>
      </c>
      <c r="Z475" t="s">
        <v>4</v>
      </c>
      <c r="AA475" t="s">
        <v>12</v>
      </c>
      <c r="AB475" t="s">
        <v>342</v>
      </c>
      <c r="AC475" t="s">
        <v>6</v>
      </c>
      <c r="AD475" t="s">
        <v>12690</v>
      </c>
      <c r="AE475" t="s">
        <v>63</v>
      </c>
      <c r="AF475" t="s">
        <v>4</v>
      </c>
      <c r="AG475" t="s">
        <v>4</v>
      </c>
      <c r="AH475" t="s">
        <v>12691</v>
      </c>
      <c r="AI475" t="s">
        <v>11517</v>
      </c>
      <c r="AJ475" t="s">
        <v>4</v>
      </c>
      <c r="AK475">
        <v>9372839803</v>
      </c>
      <c r="AL475" t="s">
        <v>12692</v>
      </c>
      <c r="AM475" t="s">
        <v>12693</v>
      </c>
      <c r="AN475" t="s">
        <v>12</v>
      </c>
      <c r="AO475" t="s">
        <v>11516</v>
      </c>
      <c r="AP475" t="s">
        <v>4</v>
      </c>
      <c r="AQ475" t="s">
        <v>10</v>
      </c>
      <c r="AR475" t="s">
        <v>12</v>
      </c>
      <c r="AS475" t="s">
        <v>12</v>
      </c>
      <c r="AT475" t="s">
        <v>4</v>
      </c>
      <c r="AU475" t="s">
        <v>4</v>
      </c>
      <c r="AV475" t="s">
        <v>4</v>
      </c>
      <c r="AW475" t="s">
        <v>11</v>
      </c>
      <c r="AX475">
        <v>100</v>
      </c>
      <c r="AY475">
        <v>14700</v>
      </c>
      <c r="AZ475" t="s">
        <v>12</v>
      </c>
      <c r="BA475" t="s">
        <v>12</v>
      </c>
      <c r="BB475" t="s">
        <v>4</v>
      </c>
      <c r="BC475" t="s">
        <v>5471</v>
      </c>
      <c r="BD475" t="s">
        <v>1233</v>
      </c>
      <c r="BE475" t="s">
        <v>4</v>
      </c>
      <c r="BF475" t="s">
        <v>12</v>
      </c>
      <c r="BG475" t="s">
        <v>4</v>
      </c>
      <c r="BH475" t="s">
        <v>12</v>
      </c>
      <c r="BI475" t="s">
        <v>12</v>
      </c>
      <c r="BJ475" t="s">
        <v>11517</v>
      </c>
      <c r="BK475" t="s">
        <v>4</v>
      </c>
      <c r="BL475">
        <v>0</v>
      </c>
      <c r="BM475" t="s">
        <v>12</v>
      </c>
      <c r="BN475">
        <v>14800</v>
      </c>
      <c r="BO475" t="s">
        <v>12</v>
      </c>
      <c r="BP475" t="s">
        <v>12</v>
      </c>
      <c r="BQ475" t="s">
        <v>12</v>
      </c>
      <c r="BR475" t="s">
        <v>4</v>
      </c>
      <c r="BS475" t="s">
        <v>4</v>
      </c>
      <c r="BT475" t="s">
        <v>4</v>
      </c>
      <c r="BU475" t="s">
        <v>12</v>
      </c>
      <c r="BV475" t="s">
        <v>4</v>
      </c>
      <c r="BW475" t="s">
        <v>3</v>
      </c>
      <c r="BX475" t="s">
        <v>4</v>
      </c>
      <c r="BY475" t="s">
        <v>12</v>
      </c>
      <c r="BZ475" t="s">
        <v>12</v>
      </c>
      <c r="CA475" t="s">
        <v>12</v>
      </c>
      <c r="CB475" t="s">
        <v>12</v>
      </c>
      <c r="CC475" t="s">
        <v>12</v>
      </c>
      <c r="CD475" t="str" cm="1">
        <f t="array" aca="1" ref="CD475" ca="1">eConcatenar(A475:CB475,"|")</f>
        <v>PF2OQyvwICs8p6jZ|CAR2021-5062|3|MEMORIAL|TABASCO|CARDENAS|CARDENAS|2021-9-03|14800|X|X|200|1|x|X|x|X|X|X|X|X|X|X|X|x|X|x|LOPEZ |DE LA CRUZ|GAMALIEL|CASADO|X|X|CALLE  8 CASA NUMERO 215|C-23 VENUSTIANO CARRANZA|X|9372839803|GUADALUPE MONTIEL PANTI|BENEFICIARIO 2: BARTOLO LOPEZ LOPEZ|x|RUTA 7 L |X|LUNES|x|x|X|X|X|DOMICILIO|100|14700|x|x|X|2021-9-3|2021-9-21|X|x|X|x|x|C-23 VENUSTIANO CARRANZA|X|0|x|14800|x|x|x|X|X|X|x|X|CARDENAS|X|x|x|x|x</v>
      </c>
    </row>
    <row r="476" spans="1:82" x14ac:dyDescent="0.25">
      <c r="A476" t="s">
        <v>12694</v>
      </c>
      <c r="B476" t="s">
        <v>12695</v>
      </c>
      <c r="C476">
        <v>3</v>
      </c>
      <c r="D476" t="s">
        <v>69</v>
      </c>
      <c r="E476" t="s">
        <v>2</v>
      </c>
      <c r="F476" t="s">
        <v>3</v>
      </c>
      <c r="G476" t="s">
        <v>3</v>
      </c>
      <c r="H476" t="s">
        <v>16030</v>
      </c>
      <c r="I476">
        <v>14800</v>
      </c>
      <c r="J476" t="s">
        <v>4</v>
      </c>
      <c r="K476" t="s">
        <v>4</v>
      </c>
      <c r="L476">
        <v>200</v>
      </c>
      <c r="M476">
        <v>1</v>
      </c>
      <c r="N476" t="s">
        <v>12</v>
      </c>
      <c r="O476" t="s">
        <v>4</v>
      </c>
      <c r="P476" t="s">
        <v>12</v>
      </c>
      <c r="Q476" t="s">
        <v>4</v>
      </c>
      <c r="R476" t="s">
        <v>4</v>
      </c>
      <c r="S476" t="s">
        <v>4</v>
      </c>
      <c r="T476" t="s">
        <v>4</v>
      </c>
      <c r="U476" t="s">
        <v>4</v>
      </c>
      <c r="V476" t="s">
        <v>4</v>
      </c>
      <c r="W476" t="s">
        <v>4</v>
      </c>
      <c r="X476" t="s">
        <v>4</v>
      </c>
      <c r="Y476" t="s">
        <v>12</v>
      </c>
      <c r="Z476" t="s">
        <v>4</v>
      </c>
      <c r="AA476" t="s">
        <v>12</v>
      </c>
      <c r="AB476" t="s">
        <v>5102</v>
      </c>
      <c r="AC476" t="s">
        <v>407</v>
      </c>
      <c r="AD476" t="s">
        <v>12696</v>
      </c>
      <c r="AE476" t="s">
        <v>30</v>
      </c>
      <c r="AF476" t="s">
        <v>4</v>
      </c>
      <c r="AG476" t="s">
        <v>4</v>
      </c>
      <c r="AH476" t="s">
        <v>12697</v>
      </c>
      <c r="AI476" t="s">
        <v>11517</v>
      </c>
      <c r="AJ476" t="s">
        <v>4</v>
      </c>
      <c r="AK476">
        <v>9371545022</v>
      </c>
      <c r="AL476" t="s">
        <v>12698</v>
      </c>
      <c r="AM476" t="s">
        <v>12699</v>
      </c>
      <c r="AN476" t="s">
        <v>12</v>
      </c>
      <c r="AO476" t="s">
        <v>11516</v>
      </c>
      <c r="AP476" t="s">
        <v>4</v>
      </c>
      <c r="AQ476" t="s">
        <v>10</v>
      </c>
      <c r="AR476" t="s">
        <v>12</v>
      </c>
      <c r="AS476" t="s">
        <v>12</v>
      </c>
      <c r="AT476" t="s">
        <v>4</v>
      </c>
      <c r="AU476" t="s">
        <v>4</v>
      </c>
      <c r="AV476" t="s">
        <v>4</v>
      </c>
      <c r="AW476" t="s">
        <v>11</v>
      </c>
      <c r="AX476">
        <v>100</v>
      </c>
      <c r="AY476">
        <v>14700</v>
      </c>
      <c r="AZ476" t="s">
        <v>12</v>
      </c>
      <c r="BA476" t="s">
        <v>12</v>
      </c>
      <c r="BB476" t="s">
        <v>4</v>
      </c>
      <c r="BC476" t="s">
        <v>5471</v>
      </c>
      <c r="BD476" t="s">
        <v>1233</v>
      </c>
      <c r="BE476" t="s">
        <v>4</v>
      </c>
      <c r="BF476" t="s">
        <v>12</v>
      </c>
      <c r="BG476" t="s">
        <v>4</v>
      </c>
      <c r="BH476" t="s">
        <v>12</v>
      </c>
      <c r="BI476" t="s">
        <v>12</v>
      </c>
      <c r="BJ476" t="s">
        <v>11517</v>
      </c>
      <c r="BK476" t="s">
        <v>4</v>
      </c>
      <c r="BL476">
        <v>1</v>
      </c>
      <c r="BM476" t="s">
        <v>12</v>
      </c>
      <c r="BN476">
        <v>14800</v>
      </c>
      <c r="BO476" t="s">
        <v>12</v>
      </c>
      <c r="BP476" t="s">
        <v>12</v>
      </c>
      <c r="BQ476" t="s">
        <v>12</v>
      </c>
      <c r="BR476" t="s">
        <v>4</v>
      </c>
      <c r="BS476" t="s">
        <v>4</v>
      </c>
      <c r="BT476" t="s">
        <v>4</v>
      </c>
      <c r="BU476" t="s">
        <v>12</v>
      </c>
      <c r="BV476" t="s">
        <v>4</v>
      </c>
      <c r="BW476" t="s">
        <v>3</v>
      </c>
      <c r="BX476" t="s">
        <v>4</v>
      </c>
      <c r="BY476" t="s">
        <v>12</v>
      </c>
      <c r="BZ476" t="s">
        <v>12</v>
      </c>
      <c r="CA476" t="s">
        <v>12</v>
      </c>
      <c r="CB476" t="s">
        <v>12</v>
      </c>
      <c r="CC476" t="s">
        <v>12</v>
      </c>
      <c r="CD476" t="str" cm="1">
        <f t="array" aca="1" ref="CD476" ca="1">eConcatenar(A476:CB476,"|")</f>
        <v>gUYFlCTay0v7xC9N|CAR2021-5057|3|MEMORIAL|TABASCO|CARDENAS|CARDENAS|2021-9-03|14800|X|X|200|1|x|X|x|X|X|X|X|X|X|X|X|x|X|x|RAMIREZ |REYES|AVELINDA|CASADA|X|X|CALLE 2 CASA NUMERO 70 |C-23 VENUSTIANO CARRANZA|X|9371545022|LORENZO ARENA DOMINGUEZ|BENEFICIARIO 2: WILLIANS ARENA RAMIREZ|x|RUTA 7 L |X|LUNES|x|x|X|X|X|DOMICILIO|100|14700|x|x|X|2021-9-3|2021-9-21|X|x|X|x|x|C-23 VENUSTIANO CARRANZA|X|1|x|14800|x|x|x|X|X|X|x|X|CARDENAS|X|x|x|x|x</v>
      </c>
    </row>
    <row r="477" spans="1:82" x14ac:dyDescent="0.25">
      <c r="A477" t="s">
        <v>12700</v>
      </c>
      <c r="B477" t="s">
        <v>12701</v>
      </c>
      <c r="C477">
        <v>3</v>
      </c>
      <c r="D477" t="s">
        <v>69</v>
      </c>
      <c r="E477" t="s">
        <v>2</v>
      </c>
      <c r="F477" t="s">
        <v>3</v>
      </c>
      <c r="G477" t="s">
        <v>3</v>
      </c>
      <c r="H477" t="s">
        <v>12597</v>
      </c>
      <c r="I477">
        <v>14800</v>
      </c>
      <c r="J477" t="s">
        <v>4</v>
      </c>
      <c r="K477" t="s">
        <v>4</v>
      </c>
      <c r="L477">
        <v>200</v>
      </c>
      <c r="M477">
        <v>1</v>
      </c>
      <c r="N477" t="s">
        <v>12</v>
      </c>
      <c r="O477" t="s">
        <v>4</v>
      </c>
      <c r="P477" t="s">
        <v>12</v>
      </c>
      <c r="Q477" t="s">
        <v>4</v>
      </c>
      <c r="R477" t="s">
        <v>4</v>
      </c>
      <c r="S477" t="s">
        <v>4</v>
      </c>
      <c r="T477" t="s">
        <v>4</v>
      </c>
      <c r="U477" t="s">
        <v>4</v>
      </c>
      <c r="V477" t="s">
        <v>4</v>
      </c>
      <c r="W477" t="s">
        <v>4</v>
      </c>
      <c r="X477" t="s">
        <v>4</v>
      </c>
      <c r="Y477" t="s">
        <v>12</v>
      </c>
      <c r="Z477" t="s">
        <v>4</v>
      </c>
      <c r="AA477" t="s">
        <v>12</v>
      </c>
      <c r="AB477" t="s">
        <v>787</v>
      </c>
      <c r="AC477" t="s">
        <v>504</v>
      </c>
      <c r="AD477" t="s">
        <v>12702</v>
      </c>
      <c r="AE477" t="s">
        <v>51</v>
      </c>
      <c r="AF477" t="s">
        <v>4</v>
      </c>
      <c r="AG477" t="s">
        <v>4</v>
      </c>
      <c r="AH477" t="s">
        <v>12703</v>
      </c>
      <c r="AI477" t="s">
        <v>11765</v>
      </c>
      <c r="AJ477" t="s">
        <v>12704</v>
      </c>
      <c r="AK477">
        <v>9371256225</v>
      </c>
      <c r="AL477" t="s">
        <v>12705</v>
      </c>
      <c r="AM477" t="s">
        <v>12706</v>
      </c>
      <c r="AN477" t="s">
        <v>12</v>
      </c>
      <c r="AO477" t="s">
        <v>11516</v>
      </c>
      <c r="AP477" t="s">
        <v>4</v>
      </c>
      <c r="AQ477" t="s">
        <v>10</v>
      </c>
      <c r="AR477" t="s">
        <v>12</v>
      </c>
      <c r="AS477" t="s">
        <v>12</v>
      </c>
      <c r="AT477" t="s">
        <v>4</v>
      </c>
      <c r="AU477" t="s">
        <v>4</v>
      </c>
      <c r="AV477" t="s">
        <v>4</v>
      </c>
      <c r="AW477" t="s">
        <v>11</v>
      </c>
      <c r="AX477">
        <v>50</v>
      </c>
      <c r="AY477">
        <v>14750</v>
      </c>
      <c r="AZ477" t="s">
        <v>12</v>
      </c>
      <c r="BA477" t="s">
        <v>12</v>
      </c>
      <c r="BB477" t="s">
        <v>4</v>
      </c>
      <c r="BC477" t="s">
        <v>12597</v>
      </c>
      <c r="BD477" t="s">
        <v>1233</v>
      </c>
      <c r="BE477" t="s">
        <v>4</v>
      </c>
      <c r="BF477" t="s">
        <v>12</v>
      </c>
      <c r="BG477" t="s">
        <v>4</v>
      </c>
      <c r="BH477" t="s">
        <v>12</v>
      </c>
      <c r="BI477" t="s">
        <v>12</v>
      </c>
      <c r="BJ477" t="s">
        <v>11765</v>
      </c>
      <c r="BK477" t="s">
        <v>4</v>
      </c>
      <c r="BL477">
        <v>1</v>
      </c>
      <c r="BM477" t="s">
        <v>12</v>
      </c>
      <c r="BN477">
        <v>14800</v>
      </c>
      <c r="BO477" t="s">
        <v>12</v>
      </c>
      <c r="BP477" t="s">
        <v>12</v>
      </c>
      <c r="BQ477" t="s">
        <v>12</v>
      </c>
      <c r="BR477" t="s">
        <v>4</v>
      </c>
      <c r="BS477" t="s">
        <v>4</v>
      </c>
      <c r="BT477" t="s">
        <v>4</v>
      </c>
      <c r="BU477" t="s">
        <v>12</v>
      </c>
      <c r="BV477" t="s">
        <v>4</v>
      </c>
      <c r="BW477" t="s">
        <v>3</v>
      </c>
      <c r="BX477" t="s">
        <v>4</v>
      </c>
      <c r="BY477" t="s">
        <v>12</v>
      </c>
      <c r="BZ477" t="s">
        <v>12</v>
      </c>
      <c r="CA477" t="s">
        <v>12</v>
      </c>
      <c r="CB477" t="s">
        <v>12</v>
      </c>
      <c r="CC477" t="s">
        <v>12</v>
      </c>
      <c r="CD477" t="str" cm="1">
        <f t="array" aca="1" ref="CD477" ca="1">eConcatenar(A477:CB477,"|")</f>
        <v>2bTGtArYWF8R7OZM|CAR2021-5002|3|MEMORIAL|TABASCO|CARDENAS|CARDENAS|2021-8-28|14800|X|X|200|1|x|X|x|X|X|X|X|X|X|X|X|x|X|x|SANCHEZ |MAY|ALEJANDRA|SOLTERA|X|X|CALLE 4 SIN NOMBRE|C-14 PLUTARCO ELIAS CALLES|CALLE 3 Y CALLE 4|9371256225|PERLA YASIRA SANCHEZ|BENEFICIARIO 2: NORMA SANCHEZ MAY|x|RUTA 7 L |X|LUNES|x|x|X|X|X|DOMICILIO|50|14750|x|x|X|2021-8-28|2021-9-21|X|x|X|x|x|C-14 PLUTARCO ELIAS CALLES|X|1|x|14800|x|x|x|X|X|X|x|X|CARDENAS|X|x|x|x|x</v>
      </c>
    </row>
    <row r="478" spans="1:82" x14ac:dyDescent="0.25">
      <c r="A478" t="s">
        <v>12707</v>
      </c>
      <c r="B478" t="s">
        <v>12708</v>
      </c>
      <c r="C478">
        <v>3</v>
      </c>
      <c r="D478" t="s">
        <v>69</v>
      </c>
      <c r="E478" t="s">
        <v>2</v>
      </c>
      <c r="F478" t="s">
        <v>3</v>
      </c>
      <c r="G478" t="s">
        <v>3</v>
      </c>
      <c r="H478" t="s">
        <v>1221</v>
      </c>
      <c r="I478">
        <v>14800</v>
      </c>
      <c r="J478" t="s">
        <v>4</v>
      </c>
      <c r="K478" t="s">
        <v>4</v>
      </c>
      <c r="L478">
        <v>400</v>
      </c>
      <c r="M478">
        <v>2</v>
      </c>
      <c r="N478" t="s">
        <v>12</v>
      </c>
      <c r="O478" t="s">
        <v>4</v>
      </c>
      <c r="P478" t="s">
        <v>12</v>
      </c>
      <c r="Q478" t="s">
        <v>4</v>
      </c>
      <c r="R478" t="s">
        <v>4</v>
      </c>
      <c r="S478" t="s">
        <v>4</v>
      </c>
      <c r="T478" t="s">
        <v>4</v>
      </c>
      <c r="U478" t="s">
        <v>4</v>
      </c>
      <c r="V478" t="s">
        <v>4</v>
      </c>
      <c r="W478" t="s">
        <v>4</v>
      </c>
      <c r="X478" t="s">
        <v>4</v>
      </c>
      <c r="Y478" t="s">
        <v>12</v>
      </c>
      <c r="Z478" t="s">
        <v>4</v>
      </c>
      <c r="AA478" t="s">
        <v>12</v>
      </c>
      <c r="AB478" t="s">
        <v>342</v>
      </c>
      <c r="AC478" t="s">
        <v>119</v>
      </c>
      <c r="AD478" t="s">
        <v>12554</v>
      </c>
      <c r="AE478" t="s">
        <v>63</v>
      </c>
      <c r="AF478" t="s">
        <v>4</v>
      </c>
      <c r="AG478" t="s">
        <v>4</v>
      </c>
      <c r="AH478" t="s">
        <v>12263</v>
      </c>
      <c r="AI478" t="s">
        <v>5329</v>
      </c>
      <c r="AJ478" t="s">
        <v>4</v>
      </c>
      <c r="AK478">
        <v>9371654077</v>
      </c>
      <c r="AL478" t="s">
        <v>12709</v>
      </c>
      <c r="AM478" t="s">
        <v>12710</v>
      </c>
      <c r="AN478" t="s">
        <v>12</v>
      </c>
      <c r="AO478" t="s">
        <v>11516</v>
      </c>
      <c r="AP478" t="s">
        <v>4</v>
      </c>
      <c r="AQ478" t="s">
        <v>10</v>
      </c>
      <c r="AR478" t="s">
        <v>12</v>
      </c>
      <c r="AS478" t="s">
        <v>12</v>
      </c>
      <c r="AT478" t="s">
        <v>4</v>
      </c>
      <c r="AU478" t="s">
        <v>4</v>
      </c>
      <c r="AV478" t="s">
        <v>4</v>
      </c>
      <c r="AW478" t="s">
        <v>11</v>
      </c>
      <c r="AX478">
        <v>100</v>
      </c>
      <c r="AY478">
        <v>14700</v>
      </c>
      <c r="AZ478" t="s">
        <v>12</v>
      </c>
      <c r="BA478" t="s">
        <v>12</v>
      </c>
      <c r="BB478" t="s">
        <v>4</v>
      </c>
      <c r="BC478" t="s">
        <v>1221</v>
      </c>
      <c r="BD478" t="s">
        <v>10372</v>
      </c>
      <c r="BE478" t="s">
        <v>4</v>
      </c>
      <c r="BF478" t="s">
        <v>12</v>
      </c>
      <c r="BG478" t="s">
        <v>4</v>
      </c>
      <c r="BH478" t="s">
        <v>12</v>
      </c>
      <c r="BI478" t="s">
        <v>12</v>
      </c>
      <c r="BJ478" t="s">
        <v>5329</v>
      </c>
      <c r="BK478" t="s">
        <v>4</v>
      </c>
      <c r="BL478">
        <v>0</v>
      </c>
      <c r="BM478" t="s">
        <v>12</v>
      </c>
      <c r="BN478">
        <v>14800</v>
      </c>
      <c r="BO478" t="s">
        <v>12</v>
      </c>
      <c r="BP478" t="s">
        <v>12</v>
      </c>
      <c r="BQ478" t="s">
        <v>12</v>
      </c>
      <c r="BR478" t="s">
        <v>4</v>
      </c>
      <c r="BS478" t="s">
        <v>4</v>
      </c>
      <c r="BT478" t="s">
        <v>4</v>
      </c>
      <c r="BU478" t="s">
        <v>12</v>
      </c>
      <c r="BV478" t="s">
        <v>4</v>
      </c>
      <c r="BW478" t="s">
        <v>3</v>
      </c>
      <c r="BX478" t="s">
        <v>4</v>
      </c>
      <c r="BY478" t="s">
        <v>12</v>
      </c>
      <c r="BZ478" t="s">
        <v>12</v>
      </c>
      <c r="CA478" t="s">
        <v>12</v>
      </c>
      <c r="CB478" t="s">
        <v>12</v>
      </c>
      <c r="CC478" t="s">
        <v>12</v>
      </c>
      <c r="CD478" t="str" cm="1">
        <f t="array" aca="1" ref="CD478" ca="1">eConcatenar(A478:CB478,"|")</f>
        <v>zazNIHQpc7TEvre4|CAR2021-5021|3|MEMORIAL|TABASCO|CARDENAS|CARDENAS|2021-8-31|14800|X|X|400|2|x|X|x|X|X|X|X|X|X|X|X|x|X|x|LOPEZ |PEREZ|LORENZO|CASADO|X|X|CALLE JOSE MARIA PINO SUAREZ SIN NUMERO|IGNACIO GUTIERREZ GOMEZ|X|9371654077|KARLA ALEJANDRA FRIAS QUIROZ|BENEFICIARIO 2: JORGE HUMBERTO LOPEZ JIMENEZ|x|RUTA 7 L |X|LUNES|x|x|X|X|X|DOMICILIO|100|14700|x|x|X|2021-8-31|2021-10-04|X|x|X|x|x|IGNACIO GUTIERREZ GOMEZ|X|0|x|14800|x|x|x|X|X|X|x|X|CARDENAS|X|x|x|x|x</v>
      </c>
    </row>
    <row r="479" spans="1:82" x14ac:dyDescent="0.25">
      <c r="A479" t="s">
        <v>12711</v>
      </c>
      <c r="B479" t="s">
        <v>12712</v>
      </c>
      <c r="C479">
        <v>3</v>
      </c>
      <c r="D479" t="s">
        <v>1</v>
      </c>
      <c r="E479" t="s">
        <v>2</v>
      </c>
      <c r="F479" t="s">
        <v>3</v>
      </c>
      <c r="G479" t="s">
        <v>3</v>
      </c>
      <c r="H479" t="s">
        <v>16031</v>
      </c>
      <c r="I479">
        <v>12900</v>
      </c>
      <c r="J479" t="s">
        <v>4</v>
      </c>
      <c r="K479" t="s">
        <v>4</v>
      </c>
      <c r="L479">
        <v>400</v>
      </c>
      <c r="M479">
        <v>2</v>
      </c>
      <c r="N479" t="s">
        <v>12</v>
      </c>
      <c r="O479" t="s">
        <v>4</v>
      </c>
      <c r="P479" t="s">
        <v>12</v>
      </c>
      <c r="Q479" t="s">
        <v>4</v>
      </c>
      <c r="R479" t="s">
        <v>4</v>
      </c>
      <c r="S479" t="s">
        <v>4</v>
      </c>
      <c r="T479" t="s">
        <v>4</v>
      </c>
      <c r="U479" t="s">
        <v>4</v>
      </c>
      <c r="V479" t="s">
        <v>4</v>
      </c>
      <c r="W479" t="s">
        <v>4</v>
      </c>
      <c r="X479" t="s">
        <v>4</v>
      </c>
      <c r="Y479" t="s">
        <v>12</v>
      </c>
      <c r="Z479" t="s">
        <v>4</v>
      </c>
      <c r="AA479" t="s">
        <v>12</v>
      </c>
      <c r="AB479" t="s">
        <v>38</v>
      </c>
      <c r="AC479" t="s">
        <v>12713</v>
      </c>
      <c r="AD479" t="s">
        <v>418</v>
      </c>
      <c r="AE479" t="s">
        <v>63</v>
      </c>
      <c r="AF479" t="s">
        <v>4</v>
      </c>
      <c r="AG479" t="s">
        <v>4</v>
      </c>
      <c r="AH479" t="s">
        <v>1010</v>
      </c>
      <c r="AI479" t="s">
        <v>12324</v>
      </c>
      <c r="AJ479" t="s">
        <v>4</v>
      </c>
      <c r="AK479">
        <v>9371408897</v>
      </c>
      <c r="AL479" t="s">
        <v>12714</v>
      </c>
      <c r="AM479" t="s">
        <v>12715</v>
      </c>
      <c r="AN479" t="s">
        <v>12</v>
      </c>
      <c r="AO479" t="s">
        <v>11516</v>
      </c>
      <c r="AP479" t="s">
        <v>4</v>
      </c>
      <c r="AQ479" t="s">
        <v>27</v>
      </c>
      <c r="AR479" t="s">
        <v>12</v>
      </c>
      <c r="AS479" t="s">
        <v>12</v>
      </c>
      <c r="AT479" t="s">
        <v>4</v>
      </c>
      <c r="AU479" t="s">
        <v>4</v>
      </c>
      <c r="AV479" t="s">
        <v>4</v>
      </c>
      <c r="AW479" t="s">
        <v>11</v>
      </c>
      <c r="AX479">
        <v>2200</v>
      </c>
      <c r="AY479">
        <v>10700</v>
      </c>
      <c r="AZ479" t="s">
        <v>12</v>
      </c>
      <c r="BA479" t="s">
        <v>12</v>
      </c>
      <c r="BB479" t="s">
        <v>4</v>
      </c>
      <c r="BC479" t="s">
        <v>1216</v>
      </c>
      <c r="BD479" t="s">
        <v>10372</v>
      </c>
      <c r="BE479" t="s">
        <v>4</v>
      </c>
      <c r="BF479" t="s">
        <v>12</v>
      </c>
      <c r="BG479" t="s">
        <v>4</v>
      </c>
      <c r="BH479" t="s">
        <v>12</v>
      </c>
      <c r="BI479" t="s">
        <v>12</v>
      </c>
      <c r="BJ479" t="s">
        <v>12324</v>
      </c>
      <c r="BK479" t="s">
        <v>4</v>
      </c>
      <c r="BL479">
        <v>0</v>
      </c>
      <c r="BM479" t="s">
        <v>12</v>
      </c>
      <c r="BN479">
        <v>12900</v>
      </c>
      <c r="BO479" t="s">
        <v>12</v>
      </c>
      <c r="BP479" t="s">
        <v>12</v>
      </c>
      <c r="BQ479" t="s">
        <v>12</v>
      </c>
      <c r="BR479" t="s">
        <v>4</v>
      </c>
      <c r="BS479" t="s">
        <v>4</v>
      </c>
      <c r="BT479" t="s">
        <v>4</v>
      </c>
      <c r="BU479" t="s">
        <v>12</v>
      </c>
      <c r="BV479" t="s">
        <v>4</v>
      </c>
      <c r="BW479" t="s">
        <v>3</v>
      </c>
      <c r="BX479" t="s">
        <v>4</v>
      </c>
      <c r="BY479" t="s">
        <v>12</v>
      </c>
      <c r="BZ479" t="s">
        <v>12</v>
      </c>
      <c r="CA479" t="s">
        <v>12</v>
      </c>
      <c r="CB479" t="s">
        <v>12</v>
      </c>
      <c r="CC479" t="s">
        <v>12</v>
      </c>
      <c r="CD479" t="str" cm="1">
        <f t="array" aca="1" ref="CD479" ca="1">eConcatenar(A479:CB479,"|")</f>
        <v>Pk9veQXbHpNksGMF|CAR2021-5220|3|IMPERIAL DE LUJO|TABASCO|CARDENAS|CARDENAS|2020-12-09|12900|X|X|400|2|x|X|x|X|X|X|X|X|X|X|X|x|X|x|HERNANDEZ|OLSIN |MIGUEL|CASADO|X|X|CARRETERA PRINCIPAL SIN NUMERO|AGRARIA EL CAPRICHO|X|9371408897|CRISTIAN ESTEBAN HERNANDEZ GOMEZ|BENEFICIARIO 2:EDUARDO HERNANDEZ GOMEZ|x|RUTA 7 L |X|MARTES|x|x|X|X|X|DOMICILIO|2200|10700|x|x|X|2021-8-16|2021-10-04|X|x|X|x|x|AGRARIA EL CAPRICHO|X|0|x|12900|x|x|x|X|X|X|x|X|CARDENAS|X|x|x|x|x</v>
      </c>
    </row>
    <row r="480" spans="1:82" x14ac:dyDescent="0.25">
      <c r="A480" t="s">
        <v>12716</v>
      </c>
      <c r="B480" t="s">
        <v>12717</v>
      </c>
      <c r="C480">
        <v>3</v>
      </c>
      <c r="D480" t="s">
        <v>213</v>
      </c>
      <c r="E480" t="s">
        <v>2</v>
      </c>
      <c r="F480" t="s">
        <v>3</v>
      </c>
      <c r="G480" t="s">
        <v>3</v>
      </c>
      <c r="H480" t="s">
        <v>16032</v>
      </c>
      <c r="I480">
        <v>9860</v>
      </c>
      <c r="J480" t="s">
        <v>4</v>
      </c>
      <c r="K480" t="s">
        <v>4</v>
      </c>
      <c r="L480">
        <v>100</v>
      </c>
      <c r="M480">
        <v>0</v>
      </c>
      <c r="N480" t="s">
        <v>12</v>
      </c>
      <c r="O480" t="s">
        <v>4</v>
      </c>
      <c r="P480" t="s">
        <v>12</v>
      </c>
      <c r="Q480" t="s">
        <v>4</v>
      </c>
      <c r="R480" t="s">
        <v>4</v>
      </c>
      <c r="S480" t="s">
        <v>4</v>
      </c>
      <c r="T480" t="s">
        <v>4</v>
      </c>
      <c r="U480" t="s">
        <v>4</v>
      </c>
      <c r="V480" t="s">
        <v>4</v>
      </c>
      <c r="W480" t="s">
        <v>4</v>
      </c>
      <c r="X480" t="s">
        <v>4</v>
      </c>
      <c r="Y480" t="s">
        <v>12</v>
      </c>
      <c r="Z480" t="s">
        <v>4</v>
      </c>
      <c r="AA480" t="s">
        <v>12</v>
      </c>
      <c r="AB480" t="s">
        <v>12718</v>
      </c>
      <c r="AC480" t="s">
        <v>15</v>
      </c>
      <c r="AD480" t="s">
        <v>12719</v>
      </c>
      <c r="AE480" t="s">
        <v>63</v>
      </c>
      <c r="AF480" t="s">
        <v>4</v>
      </c>
      <c r="AG480" t="s">
        <v>4</v>
      </c>
      <c r="AH480" t="s">
        <v>12720</v>
      </c>
      <c r="AI480" t="s">
        <v>12721</v>
      </c>
      <c r="AJ480" t="s">
        <v>4</v>
      </c>
      <c r="AK480">
        <v>9371280797</v>
      </c>
      <c r="AL480" t="s">
        <v>4</v>
      </c>
      <c r="AM480" t="s">
        <v>4</v>
      </c>
      <c r="AN480" t="s">
        <v>12</v>
      </c>
      <c r="AO480" t="s">
        <v>11516</v>
      </c>
      <c r="AP480" t="s">
        <v>4</v>
      </c>
      <c r="AQ480" t="s">
        <v>27</v>
      </c>
      <c r="AR480" t="s">
        <v>12</v>
      </c>
      <c r="AS480" t="s">
        <v>12</v>
      </c>
      <c r="AT480" t="s">
        <v>4</v>
      </c>
      <c r="AU480" t="s">
        <v>4</v>
      </c>
      <c r="AV480" t="s">
        <v>4</v>
      </c>
      <c r="AW480" t="s">
        <v>11</v>
      </c>
      <c r="AX480">
        <v>8900</v>
      </c>
      <c r="AY480">
        <v>960</v>
      </c>
      <c r="AZ480" t="s">
        <v>12</v>
      </c>
      <c r="BA480" t="s">
        <v>12</v>
      </c>
      <c r="BB480" t="s">
        <v>4</v>
      </c>
      <c r="BC480" t="s">
        <v>5142</v>
      </c>
      <c r="BD480" t="s">
        <v>1226</v>
      </c>
      <c r="BE480" t="s">
        <v>4</v>
      </c>
      <c r="BF480" t="s">
        <v>12</v>
      </c>
      <c r="BG480" t="s">
        <v>4</v>
      </c>
      <c r="BH480" t="s">
        <v>12</v>
      </c>
      <c r="BI480" t="s">
        <v>12</v>
      </c>
      <c r="BJ480" t="s">
        <v>42</v>
      </c>
      <c r="BK480" t="s">
        <v>4</v>
      </c>
      <c r="BL480">
        <v>0</v>
      </c>
      <c r="BM480" t="s">
        <v>12</v>
      </c>
      <c r="BN480">
        <v>9860</v>
      </c>
      <c r="BO480" t="s">
        <v>12</v>
      </c>
      <c r="BP480" t="s">
        <v>12</v>
      </c>
      <c r="BQ480" t="s">
        <v>12</v>
      </c>
      <c r="BR480" t="s">
        <v>4</v>
      </c>
      <c r="BS480" t="s">
        <v>4</v>
      </c>
      <c r="BT480" t="s">
        <v>4</v>
      </c>
      <c r="BU480" t="s">
        <v>12</v>
      </c>
      <c r="BV480" t="s">
        <v>4</v>
      </c>
      <c r="BW480" t="s">
        <v>3</v>
      </c>
      <c r="BX480" t="s">
        <v>4</v>
      </c>
      <c r="BY480" t="s">
        <v>12</v>
      </c>
      <c r="BZ480" t="s">
        <v>12</v>
      </c>
      <c r="CA480" t="s">
        <v>12</v>
      </c>
      <c r="CB480" t="s">
        <v>12</v>
      </c>
      <c r="CC480" t="s">
        <v>12</v>
      </c>
      <c r="CD480" t="str" cm="1">
        <f t="array" aca="1" ref="CD480" ca="1">eConcatenar(A480:CB480,"|")</f>
        <v>77d3PK4btKySztft|CAR2015-0711|3|ECONOLINE|TABASCO|CARDENAS|CARDENAS|2015-11-05|9860|X|X|100|0|x|X|x|X|X|X|X|X|X|X|X|x|X|x|BRENA|JIMENEZ|LUIS ANGEL|CASADO|X|X|CALLE:4|INFONAVT SANTA RITA|X|9371280797|X|X|x|RUTA 7 L |X|MARTES|x|x|X|X|X|DOMICILIO|8900|960|x|x|X|2021-8-24|2021-9-14|X|x|X|x|x|CENTRO|X|0|x|9860|x|x|x|X|X|X|x|X|CARDENAS|X|x|x|x|x</v>
      </c>
    </row>
    <row r="481" spans="1:82" x14ac:dyDescent="0.25">
      <c r="A481" t="s">
        <v>12722</v>
      </c>
      <c r="B481" t="s">
        <v>12723</v>
      </c>
      <c r="C481">
        <v>3</v>
      </c>
      <c r="D481" t="s">
        <v>463</v>
      </c>
      <c r="E481" t="s">
        <v>396</v>
      </c>
      <c r="F481" t="s">
        <v>330</v>
      </c>
      <c r="G481" t="s">
        <v>330</v>
      </c>
      <c r="H481" t="s">
        <v>16033</v>
      </c>
      <c r="I481">
        <v>12900</v>
      </c>
      <c r="J481" t="s">
        <v>4</v>
      </c>
      <c r="K481" t="s">
        <v>4</v>
      </c>
      <c r="L481">
        <v>400</v>
      </c>
      <c r="M481">
        <v>2</v>
      </c>
      <c r="N481" t="s">
        <v>12</v>
      </c>
      <c r="O481" t="s">
        <v>4</v>
      </c>
      <c r="P481" t="s">
        <v>12</v>
      </c>
      <c r="Q481" t="s">
        <v>4</v>
      </c>
      <c r="R481" t="s">
        <v>4</v>
      </c>
      <c r="S481" t="s">
        <v>4</v>
      </c>
      <c r="T481" t="s">
        <v>4</v>
      </c>
      <c r="U481" t="s">
        <v>4</v>
      </c>
      <c r="V481" t="s">
        <v>4</v>
      </c>
      <c r="W481" t="s">
        <v>4</v>
      </c>
      <c r="X481" t="s">
        <v>4</v>
      </c>
      <c r="Y481" t="s">
        <v>12</v>
      </c>
      <c r="Z481" t="s">
        <v>4</v>
      </c>
      <c r="AA481" t="s">
        <v>12</v>
      </c>
      <c r="AB481" t="s">
        <v>484</v>
      </c>
      <c r="AC481" t="s">
        <v>80</v>
      </c>
      <c r="AD481" t="s">
        <v>12724</v>
      </c>
      <c r="AE481" t="s">
        <v>214</v>
      </c>
      <c r="AF481" t="s">
        <v>4</v>
      </c>
      <c r="AG481" t="s">
        <v>4</v>
      </c>
      <c r="AH481" t="s">
        <v>12725</v>
      </c>
      <c r="AI481" t="s">
        <v>12726</v>
      </c>
      <c r="AJ481" t="s">
        <v>12727</v>
      </c>
      <c r="AK481">
        <v>9371024688</v>
      </c>
      <c r="AL481" t="s">
        <v>12728</v>
      </c>
      <c r="AM481" t="s">
        <v>12729</v>
      </c>
      <c r="AN481" t="s">
        <v>12</v>
      </c>
      <c r="AO481" t="s">
        <v>12730</v>
      </c>
      <c r="AP481" t="s">
        <v>4</v>
      </c>
      <c r="AQ481" t="s">
        <v>5154</v>
      </c>
      <c r="AR481" t="s">
        <v>12</v>
      </c>
      <c r="AS481" t="s">
        <v>12</v>
      </c>
      <c r="AT481" t="s">
        <v>4</v>
      </c>
      <c r="AU481" t="s">
        <v>4</v>
      </c>
      <c r="AV481" t="s">
        <v>4</v>
      </c>
      <c r="AW481" t="s">
        <v>11</v>
      </c>
      <c r="AX481">
        <v>11400</v>
      </c>
      <c r="AY481">
        <v>1500</v>
      </c>
      <c r="AZ481" t="s">
        <v>12</v>
      </c>
      <c r="BA481" t="s">
        <v>12</v>
      </c>
      <c r="BB481" t="s">
        <v>4</v>
      </c>
      <c r="BC481" t="s">
        <v>1227</v>
      </c>
      <c r="BD481" t="s">
        <v>11503</v>
      </c>
      <c r="BE481" t="s">
        <v>4</v>
      </c>
      <c r="BF481" t="s">
        <v>12</v>
      </c>
      <c r="BG481" t="s">
        <v>4</v>
      </c>
      <c r="BH481" t="s">
        <v>12</v>
      </c>
      <c r="BI481" t="s">
        <v>12</v>
      </c>
      <c r="BJ481" t="s">
        <v>12731</v>
      </c>
      <c r="BK481" t="s">
        <v>4</v>
      </c>
      <c r="BL481">
        <v>1</v>
      </c>
      <c r="BM481" t="s">
        <v>12</v>
      </c>
      <c r="BN481">
        <v>12900</v>
      </c>
      <c r="BO481" t="s">
        <v>12</v>
      </c>
      <c r="BP481" t="s">
        <v>12</v>
      </c>
      <c r="BQ481" t="s">
        <v>12</v>
      </c>
      <c r="BR481" t="s">
        <v>4</v>
      </c>
      <c r="BS481" t="s">
        <v>4</v>
      </c>
      <c r="BT481" t="s">
        <v>4</v>
      </c>
      <c r="BU481" t="s">
        <v>12</v>
      </c>
      <c r="BV481" t="s">
        <v>4</v>
      </c>
      <c r="BW481" t="s">
        <v>330</v>
      </c>
      <c r="BX481" t="s">
        <v>4</v>
      </c>
      <c r="BY481" t="s">
        <v>12</v>
      </c>
      <c r="BZ481" t="s">
        <v>12</v>
      </c>
      <c r="CA481" t="s">
        <v>12</v>
      </c>
      <c r="CB481" t="s">
        <v>12</v>
      </c>
      <c r="CC481" t="s">
        <v>12</v>
      </c>
      <c r="CD481" t="str" cm="1">
        <f t="array" aca="1" ref="CD481" ca="1">eConcatenar(A481:CB481,"|")</f>
        <v>woVrCCK1wEYqOK5F|CAR 2019-1153|3|ECONOLINE |TABASCO |CARDENAS |CARDENAS |2019-5-07|12900|X|X|400|2|x|X|x|X|X|X|X|X|X|X|X|x|X|x|RAMOS |GARCIA |FIDEL |CASADO |X|X|CALLE 1 CASA NUMERO 8 |HABANERO |CALLE UNO |9371024688|GUADALUPE RAMOS CHACON |BENEFICIARIO 2: JOSE DEL CARMEN RAMOS CHACON |x|RUTA 7 M|X|MIERCOLES |x|x|X|X|X|DOMICILIO|11400|1500|x|x|X|2021-9-1|2021-9-06|X|x|X|x|x| HABANERO |X|1|x|12900|x|x|x|X|X|X|x|X|CARDENAS |X|x|x|x|x</v>
      </c>
    </row>
    <row r="482" spans="1:82" x14ac:dyDescent="0.25">
      <c r="A482" t="s">
        <v>12732</v>
      </c>
      <c r="B482" t="s">
        <v>12733</v>
      </c>
      <c r="C482">
        <v>3</v>
      </c>
      <c r="D482" t="s">
        <v>463</v>
      </c>
      <c r="E482" t="s">
        <v>396</v>
      </c>
      <c r="F482" t="s">
        <v>330</v>
      </c>
      <c r="G482" t="s">
        <v>330</v>
      </c>
      <c r="H482" t="s">
        <v>16009</v>
      </c>
      <c r="I482">
        <v>12900</v>
      </c>
      <c r="J482" t="s">
        <v>4</v>
      </c>
      <c r="K482" t="s">
        <v>4</v>
      </c>
      <c r="L482">
        <v>200</v>
      </c>
      <c r="M482">
        <v>1</v>
      </c>
      <c r="N482" t="s">
        <v>12</v>
      </c>
      <c r="O482" t="s">
        <v>4</v>
      </c>
      <c r="P482" t="s">
        <v>12</v>
      </c>
      <c r="Q482" t="s">
        <v>4</v>
      </c>
      <c r="R482" t="s">
        <v>4</v>
      </c>
      <c r="S482" t="s">
        <v>4</v>
      </c>
      <c r="T482" t="s">
        <v>4</v>
      </c>
      <c r="U482" t="s">
        <v>4</v>
      </c>
      <c r="V482" t="s">
        <v>4</v>
      </c>
      <c r="W482" t="s">
        <v>4</v>
      </c>
      <c r="X482" t="s">
        <v>4</v>
      </c>
      <c r="Y482" t="s">
        <v>12</v>
      </c>
      <c r="Z482" t="s">
        <v>4</v>
      </c>
      <c r="AA482" t="s">
        <v>12</v>
      </c>
      <c r="AB482" t="s">
        <v>12734</v>
      </c>
      <c r="AC482" t="s">
        <v>4832</v>
      </c>
      <c r="AD482" t="s">
        <v>12735</v>
      </c>
      <c r="AE482" t="s">
        <v>30</v>
      </c>
      <c r="AF482" t="s">
        <v>4</v>
      </c>
      <c r="AG482" t="s">
        <v>4</v>
      </c>
      <c r="AH482" t="s">
        <v>12736</v>
      </c>
      <c r="AI482" t="s">
        <v>597</v>
      </c>
      <c r="AJ482" t="s">
        <v>4</v>
      </c>
      <c r="AK482">
        <v>9371375839</v>
      </c>
      <c r="AL482" t="s">
        <v>12737</v>
      </c>
      <c r="AM482" t="s">
        <v>12738</v>
      </c>
      <c r="AN482" t="s">
        <v>12</v>
      </c>
      <c r="AO482" t="s">
        <v>12730</v>
      </c>
      <c r="AP482" t="s">
        <v>4</v>
      </c>
      <c r="AQ482" t="s">
        <v>5154</v>
      </c>
      <c r="AR482" t="s">
        <v>12</v>
      </c>
      <c r="AS482" t="s">
        <v>12</v>
      </c>
      <c r="AT482" t="s">
        <v>4</v>
      </c>
      <c r="AU482" t="s">
        <v>4</v>
      </c>
      <c r="AV482" t="s">
        <v>4</v>
      </c>
      <c r="AW482" t="s">
        <v>332</v>
      </c>
      <c r="AX482">
        <v>5700</v>
      </c>
      <c r="AY482">
        <v>7200</v>
      </c>
      <c r="AZ482" t="s">
        <v>12</v>
      </c>
      <c r="BA482" t="s">
        <v>12</v>
      </c>
      <c r="BB482" t="s">
        <v>4</v>
      </c>
      <c r="BC482" t="s">
        <v>1227</v>
      </c>
      <c r="BD482" t="s">
        <v>1239</v>
      </c>
      <c r="BE482" t="s">
        <v>4</v>
      </c>
      <c r="BF482" t="s">
        <v>12</v>
      </c>
      <c r="BG482" t="s">
        <v>4</v>
      </c>
      <c r="BH482" t="s">
        <v>12</v>
      </c>
      <c r="BI482" t="s">
        <v>12</v>
      </c>
      <c r="BJ482" t="s">
        <v>597</v>
      </c>
      <c r="BK482" t="s">
        <v>4</v>
      </c>
      <c r="BL482">
        <v>1</v>
      </c>
      <c r="BM482" t="s">
        <v>12</v>
      </c>
      <c r="BN482">
        <v>12900</v>
      </c>
      <c r="BO482" t="s">
        <v>12</v>
      </c>
      <c r="BP482" t="s">
        <v>12</v>
      </c>
      <c r="BQ482" t="s">
        <v>12</v>
      </c>
      <c r="BR482" t="s">
        <v>4</v>
      </c>
      <c r="BS482" t="s">
        <v>4</v>
      </c>
      <c r="BT482" t="s">
        <v>4</v>
      </c>
      <c r="BU482" t="s">
        <v>12</v>
      </c>
      <c r="BV482" t="s">
        <v>4</v>
      </c>
      <c r="BW482" t="s">
        <v>330</v>
      </c>
      <c r="BX482" t="s">
        <v>4</v>
      </c>
      <c r="BY482" t="s">
        <v>12</v>
      </c>
      <c r="BZ482" t="s">
        <v>12</v>
      </c>
      <c r="CA482" t="s">
        <v>12</v>
      </c>
      <c r="CB482" t="s">
        <v>12</v>
      </c>
      <c r="CC482" t="s">
        <v>12</v>
      </c>
      <c r="CD482" t="str" cm="1">
        <f t="array" aca="1" ref="CD482" ca="1">eConcatenar(A482:CB482,"|")</f>
        <v>j4UGamr383UVSFre|CAR 2019-3560|3|ECONOLINE |TABASCO |CARDENAS |CARDENAS |2019-11-27|12900|X|X|200|1|x|X|x|X|X|X|X|X|X|X|X|x|X|x|USCANGA |ALVAREZ |ROMELIA |CASADA|X|X|PLUTARCO ELIAS CALLES #618-1|NUEVO PROGRESO |X|9371375839|MARIA MAGDALENA LOPEZ UZCANGA |BENEFICIARIO 2: ROMAN LOPEZ ALVAREZ |x|RUTA 7 M|X|MIERCOLES |x|x|X|X|X|DOMICILIO |5700|7200|x|x|X|2021-9-1|2021-9-15|X|x|X|x|x|NUEVO PROGRESO |X|1|x|12900|x|x|x|X|X|X|x|X|CARDENAS |X|x|x|x|x</v>
      </c>
    </row>
    <row r="483" spans="1:82" x14ac:dyDescent="0.25">
      <c r="A483" t="s">
        <v>12739</v>
      </c>
      <c r="B483" t="s">
        <v>12740</v>
      </c>
      <c r="C483">
        <v>3</v>
      </c>
      <c r="D483" t="s">
        <v>463</v>
      </c>
      <c r="E483" t="s">
        <v>396</v>
      </c>
      <c r="F483" t="s">
        <v>330</v>
      </c>
      <c r="G483" t="s">
        <v>330</v>
      </c>
      <c r="H483" t="s">
        <v>5066</v>
      </c>
      <c r="I483">
        <v>12900</v>
      </c>
      <c r="J483" t="s">
        <v>4</v>
      </c>
      <c r="K483" t="s">
        <v>4</v>
      </c>
      <c r="L483">
        <v>200</v>
      </c>
      <c r="M483">
        <v>1</v>
      </c>
      <c r="N483" t="s">
        <v>12</v>
      </c>
      <c r="O483" t="s">
        <v>4</v>
      </c>
      <c r="P483" t="s">
        <v>12</v>
      </c>
      <c r="Q483" t="s">
        <v>4</v>
      </c>
      <c r="R483" t="s">
        <v>4</v>
      </c>
      <c r="S483" t="s">
        <v>4</v>
      </c>
      <c r="T483" t="s">
        <v>4</v>
      </c>
      <c r="U483" t="s">
        <v>4</v>
      </c>
      <c r="V483" t="s">
        <v>4</v>
      </c>
      <c r="W483" t="s">
        <v>4</v>
      </c>
      <c r="X483" t="s">
        <v>4</v>
      </c>
      <c r="Y483" t="s">
        <v>12</v>
      </c>
      <c r="Z483" t="s">
        <v>4</v>
      </c>
      <c r="AA483" t="s">
        <v>12</v>
      </c>
      <c r="AB483" t="s">
        <v>12741</v>
      </c>
      <c r="AC483" t="s">
        <v>472</v>
      </c>
      <c r="AD483" t="s">
        <v>178</v>
      </c>
      <c r="AE483" t="s">
        <v>4991</v>
      </c>
      <c r="AF483" t="s">
        <v>4</v>
      </c>
      <c r="AG483" t="s">
        <v>4</v>
      </c>
      <c r="AH483" t="s">
        <v>12742</v>
      </c>
      <c r="AI483" t="s">
        <v>2724</v>
      </c>
      <c r="AJ483" t="s">
        <v>1823</v>
      </c>
      <c r="AK483">
        <v>9371397658</v>
      </c>
      <c r="AL483" t="s">
        <v>12743</v>
      </c>
      <c r="AM483" t="s">
        <v>12744</v>
      </c>
      <c r="AN483" t="s">
        <v>12</v>
      </c>
      <c r="AO483" t="s">
        <v>12730</v>
      </c>
      <c r="AP483" t="s">
        <v>4</v>
      </c>
      <c r="AQ483" t="s">
        <v>5154</v>
      </c>
      <c r="AR483" t="s">
        <v>12</v>
      </c>
      <c r="AS483" t="s">
        <v>12</v>
      </c>
      <c r="AT483" t="s">
        <v>4</v>
      </c>
      <c r="AU483" t="s">
        <v>4</v>
      </c>
      <c r="AV483" t="s">
        <v>4</v>
      </c>
      <c r="AW483" t="s">
        <v>332</v>
      </c>
      <c r="AX483">
        <v>5000</v>
      </c>
      <c r="AY483">
        <v>7900</v>
      </c>
      <c r="AZ483" t="s">
        <v>12</v>
      </c>
      <c r="BA483" t="s">
        <v>12</v>
      </c>
      <c r="BB483" t="s">
        <v>4</v>
      </c>
      <c r="BC483" t="s">
        <v>1227</v>
      </c>
      <c r="BD483" t="s">
        <v>1239</v>
      </c>
      <c r="BE483" t="s">
        <v>4</v>
      </c>
      <c r="BF483" t="s">
        <v>12</v>
      </c>
      <c r="BG483" t="s">
        <v>4</v>
      </c>
      <c r="BH483" t="s">
        <v>12</v>
      </c>
      <c r="BI483" t="s">
        <v>12</v>
      </c>
      <c r="BJ483" t="s">
        <v>2724</v>
      </c>
      <c r="BK483" t="s">
        <v>4</v>
      </c>
      <c r="BL483">
        <v>1</v>
      </c>
      <c r="BM483" t="s">
        <v>12</v>
      </c>
      <c r="BN483">
        <v>12900</v>
      </c>
      <c r="BO483" t="s">
        <v>12</v>
      </c>
      <c r="BP483" t="s">
        <v>12</v>
      </c>
      <c r="BQ483" t="s">
        <v>12</v>
      </c>
      <c r="BR483" t="s">
        <v>4</v>
      </c>
      <c r="BS483" t="s">
        <v>4</v>
      </c>
      <c r="BT483" t="s">
        <v>4</v>
      </c>
      <c r="BU483" t="s">
        <v>12</v>
      </c>
      <c r="BV483" t="s">
        <v>4</v>
      </c>
      <c r="BW483" t="s">
        <v>330</v>
      </c>
      <c r="BX483" t="s">
        <v>4</v>
      </c>
      <c r="BY483" t="s">
        <v>12</v>
      </c>
      <c r="BZ483" t="s">
        <v>12</v>
      </c>
      <c r="CA483" t="s">
        <v>12</v>
      </c>
      <c r="CB483" t="s">
        <v>12</v>
      </c>
      <c r="CC483" t="s">
        <v>12</v>
      </c>
      <c r="CD483" t="str" cm="1">
        <f t="array" aca="1" ref="CD483" ca="1">eConcatenar(A483:CB483,"|")</f>
        <v>0Ghde9aQQs6suZAu|CAR 2020-0659|3|ECONOLINE |TABASCO |CARDENAS |CARDENAS |2020-2-27|12900|X|X|200|1|x|X|x|X|X|X|X|X|X|X|X|x|X|x|LEON |MONTEJO |MARTHA ELENA|VIUDA |X|X|PROLONGACION NICOLAS BRAVO |SANTA MARIA DE GUADALUPE |FRANCISCO VILLA |9371397658|KARFEN SOSA LEON |BENEFICIARIO 2: MARIBEL SOSA LEON|x|RUTA 7 M|X|MIERCOLES |x|x|X|X|X|DOMICILIO |5000|7900|x|x|X|2021-9-1|2021-9-15|X|x|X|x|x|SANTA MARIA DE GUADALUPE |X|1|x|12900|x|x|x|X|X|X|x|X|CARDENAS |X|x|x|x|x</v>
      </c>
    </row>
    <row r="484" spans="1:82" x14ac:dyDescent="0.25">
      <c r="A484" t="s">
        <v>12745</v>
      </c>
      <c r="B484" t="s">
        <v>12746</v>
      </c>
      <c r="C484">
        <v>3</v>
      </c>
      <c r="D484" t="s">
        <v>4988</v>
      </c>
      <c r="E484" t="s">
        <v>396</v>
      </c>
      <c r="F484" t="s">
        <v>330</v>
      </c>
      <c r="G484" t="s">
        <v>330</v>
      </c>
      <c r="H484" t="s">
        <v>15896</v>
      </c>
      <c r="I484">
        <v>12900</v>
      </c>
      <c r="J484" t="s">
        <v>4</v>
      </c>
      <c r="K484" t="s">
        <v>4</v>
      </c>
      <c r="L484">
        <v>100</v>
      </c>
      <c r="M484">
        <v>0</v>
      </c>
      <c r="N484" t="s">
        <v>12</v>
      </c>
      <c r="O484" t="s">
        <v>4</v>
      </c>
      <c r="P484" t="s">
        <v>12</v>
      </c>
      <c r="Q484" t="s">
        <v>4</v>
      </c>
      <c r="R484" t="s">
        <v>4</v>
      </c>
      <c r="S484" t="s">
        <v>4</v>
      </c>
      <c r="T484" t="s">
        <v>4</v>
      </c>
      <c r="U484" t="s">
        <v>4</v>
      </c>
      <c r="V484" t="s">
        <v>4</v>
      </c>
      <c r="W484" t="s">
        <v>4</v>
      </c>
      <c r="X484" t="s">
        <v>4</v>
      </c>
      <c r="Y484" t="s">
        <v>12</v>
      </c>
      <c r="Z484" t="s">
        <v>4</v>
      </c>
      <c r="AA484" t="s">
        <v>12</v>
      </c>
      <c r="AB484" t="s">
        <v>11387</v>
      </c>
      <c r="AC484" t="s">
        <v>484</v>
      </c>
      <c r="AD484" t="s">
        <v>11461</v>
      </c>
      <c r="AE484" t="s">
        <v>4961</v>
      </c>
      <c r="AF484" t="s">
        <v>4</v>
      </c>
      <c r="AG484" t="s">
        <v>4</v>
      </c>
      <c r="AH484" t="s">
        <v>12747</v>
      </c>
      <c r="AI484" t="s">
        <v>2724</v>
      </c>
      <c r="AJ484" t="s">
        <v>12748</v>
      </c>
      <c r="AK484">
        <v>9371638099</v>
      </c>
      <c r="AL484" t="s">
        <v>12749</v>
      </c>
      <c r="AM484" t="s">
        <v>12750</v>
      </c>
      <c r="AN484" t="s">
        <v>12</v>
      </c>
      <c r="AO484" t="s">
        <v>12730</v>
      </c>
      <c r="AP484" t="s">
        <v>4</v>
      </c>
      <c r="AQ484" t="s">
        <v>5154</v>
      </c>
      <c r="AR484" t="s">
        <v>12</v>
      </c>
      <c r="AS484" t="s">
        <v>12</v>
      </c>
      <c r="AT484" t="s">
        <v>4</v>
      </c>
      <c r="AU484" t="s">
        <v>4</v>
      </c>
      <c r="AV484" t="s">
        <v>4</v>
      </c>
      <c r="AW484" t="s">
        <v>332</v>
      </c>
      <c r="AX484">
        <v>3900</v>
      </c>
      <c r="AY484">
        <v>9000</v>
      </c>
      <c r="AZ484" t="s">
        <v>12</v>
      </c>
      <c r="BA484" t="s">
        <v>12</v>
      </c>
      <c r="BB484" t="s">
        <v>4</v>
      </c>
      <c r="BC484" t="s">
        <v>1227</v>
      </c>
      <c r="BD484" t="s">
        <v>12751</v>
      </c>
      <c r="BE484" t="s">
        <v>4</v>
      </c>
      <c r="BF484" t="s">
        <v>12</v>
      </c>
      <c r="BG484" t="s">
        <v>4</v>
      </c>
      <c r="BH484" t="s">
        <v>12</v>
      </c>
      <c r="BI484" t="s">
        <v>12</v>
      </c>
      <c r="BJ484" t="s">
        <v>2724</v>
      </c>
      <c r="BK484" t="s">
        <v>4</v>
      </c>
      <c r="BL484">
        <v>1</v>
      </c>
      <c r="BM484" t="s">
        <v>12</v>
      </c>
      <c r="BN484">
        <v>12900</v>
      </c>
      <c r="BO484" t="s">
        <v>12</v>
      </c>
      <c r="BP484" t="s">
        <v>12</v>
      </c>
      <c r="BQ484" t="s">
        <v>12</v>
      </c>
      <c r="BR484" t="s">
        <v>4</v>
      </c>
      <c r="BS484" t="s">
        <v>4</v>
      </c>
      <c r="BT484" t="s">
        <v>4</v>
      </c>
      <c r="BU484" t="s">
        <v>12</v>
      </c>
      <c r="BV484" t="s">
        <v>4</v>
      </c>
      <c r="BW484" t="s">
        <v>330</v>
      </c>
      <c r="BX484" t="s">
        <v>4</v>
      </c>
      <c r="BY484" t="s">
        <v>12</v>
      </c>
      <c r="BZ484" t="s">
        <v>12</v>
      </c>
      <c r="CA484" t="s">
        <v>12</v>
      </c>
      <c r="CB484" t="s">
        <v>12</v>
      </c>
      <c r="CC484" t="s">
        <v>12</v>
      </c>
      <c r="CD484" t="str" cm="1">
        <f t="array" aca="1" ref="CD484" ca="1">eConcatenar(A484:CB484,"|")</f>
        <v>w21iE7EgUahNGTjc|CAR 2020-4029|3|IMPERIAL DE LUJO |TABASCO |CARDENAS |CARDENAS |2020-10-15|12900|X|X|100|0|x|X|x|X|X|X|X|X|X|X|X|x|X|x|RIVERA |RAMOS |ERIKA |SOLTERA |X|X|PROLONGACION GUADALUPE VICTORIA S/N|SANTA MARIA DE GUADALUPE |SANTOS DEGOLLADO Y CONTITUCION |9371638099|JUANA RAMOS HERNANDEZ |BENEFICIARIO 2: ROBERTO RIVERA JIMENEZ |x|RUTA 7 M|X|MIERCOLES |x|x|X|X|X|DOMICILIO |3900|9000|x|x|X|2021-9-1|2021-9-08|X|x|X|x|x|SANTA MARIA DE GUADALUPE |X|1|x|12900|x|x|x|X|X|X|x|X|CARDENAS |X|x|x|x|x</v>
      </c>
    </row>
    <row r="485" spans="1:82" x14ac:dyDescent="0.25">
      <c r="A485" t="s">
        <v>12752</v>
      </c>
      <c r="B485" t="s">
        <v>12753</v>
      </c>
      <c r="C485">
        <v>3</v>
      </c>
      <c r="D485" t="s">
        <v>463</v>
      </c>
      <c r="E485" t="s">
        <v>396</v>
      </c>
      <c r="F485" t="s">
        <v>330</v>
      </c>
      <c r="G485" t="s">
        <v>330</v>
      </c>
      <c r="H485" t="s">
        <v>4844</v>
      </c>
      <c r="I485">
        <v>12900</v>
      </c>
      <c r="J485" t="s">
        <v>4</v>
      </c>
      <c r="K485" t="s">
        <v>4</v>
      </c>
      <c r="L485">
        <v>200</v>
      </c>
      <c r="M485">
        <v>1</v>
      </c>
      <c r="N485" t="s">
        <v>12</v>
      </c>
      <c r="O485" t="s">
        <v>4</v>
      </c>
      <c r="P485" t="s">
        <v>12</v>
      </c>
      <c r="Q485" t="s">
        <v>4</v>
      </c>
      <c r="R485" t="s">
        <v>4</v>
      </c>
      <c r="S485" t="s">
        <v>4</v>
      </c>
      <c r="T485" t="s">
        <v>4</v>
      </c>
      <c r="U485" t="s">
        <v>4</v>
      </c>
      <c r="V485" t="s">
        <v>4</v>
      </c>
      <c r="W485" t="s">
        <v>4</v>
      </c>
      <c r="X485" t="s">
        <v>4</v>
      </c>
      <c r="Y485" t="s">
        <v>12</v>
      </c>
      <c r="Z485" t="s">
        <v>4</v>
      </c>
      <c r="AA485" t="s">
        <v>12</v>
      </c>
      <c r="AB485" t="s">
        <v>4979</v>
      </c>
      <c r="AC485" t="s">
        <v>12741</v>
      </c>
      <c r="AD485" t="s">
        <v>12754</v>
      </c>
      <c r="AE485" t="s">
        <v>4961</v>
      </c>
      <c r="AF485" t="s">
        <v>4</v>
      </c>
      <c r="AG485" t="s">
        <v>4</v>
      </c>
      <c r="AH485" t="s">
        <v>12755</v>
      </c>
      <c r="AI485" t="s">
        <v>12756</v>
      </c>
      <c r="AJ485" t="s">
        <v>4</v>
      </c>
      <c r="AK485">
        <v>9371213900</v>
      </c>
      <c r="AL485" t="s">
        <v>12757</v>
      </c>
      <c r="AM485" t="s">
        <v>12758</v>
      </c>
      <c r="AN485" t="s">
        <v>12</v>
      </c>
      <c r="AO485" t="s">
        <v>12730</v>
      </c>
      <c r="AP485" t="s">
        <v>4</v>
      </c>
      <c r="AQ485" t="s">
        <v>5154</v>
      </c>
      <c r="AR485" t="s">
        <v>12</v>
      </c>
      <c r="AS485" t="s">
        <v>12</v>
      </c>
      <c r="AT485" t="s">
        <v>4</v>
      </c>
      <c r="AU485" t="s">
        <v>4</v>
      </c>
      <c r="AV485" t="s">
        <v>4</v>
      </c>
      <c r="AW485" t="s">
        <v>332</v>
      </c>
      <c r="AX485">
        <v>7350</v>
      </c>
      <c r="AY485">
        <v>5550</v>
      </c>
      <c r="AZ485" t="s">
        <v>12</v>
      </c>
      <c r="BA485" t="s">
        <v>12</v>
      </c>
      <c r="BB485" t="s">
        <v>4</v>
      </c>
      <c r="BC485" t="s">
        <v>1227</v>
      </c>
      <c r="BD485" t="s">
        <v>1239</v>
      </c>
      <c r="BE485" t="s">
        <v>4</v>
      </c>
      <c r="BF485" t="s">
        <v>12</v>
      </c>
      <c r="BG485" t="s">
        <v>4</v>
      </c>
      <c r="BH485" t="s">
        <v>12</v>
      </c>
      <c r="BI485" t="s">
        <v>12</v>
      </c>
      <c r="BJ485" t="s">
        <v>12756</v>
      </c>
      <c r="BK485" t="s">
        <v>4</v>
      </c>
      <c r="BL485">
        <v>1</v>
      </c>
      <c r="BM485" t="s">
        <v>12</v>
      </c>
      <c r="BN485">
        <v>12900</v>
      </c>
      <c r="BO485" t="s">
        <v>12</v>
      </c>
      <c r="BP485" t="s">
        <v>12</v>
      </c>
      <c r="BQ485" t="s">
        <v>12</v>
      </c>
      <c r="BR485" t="s">
        <v>4</v>
      </c>
      <c r="BS485" t="s">
        <v>4</v>
      </c>
      <c r="BT485" t="s">
        <v>4</v>
      </c>
      <c r="BU485" t="s">
        <v>12</v>
      </c>
      <c r="BV485" t="s">
        <v>4</v>
      </c>
      <c r="BW485" t="s">
        <v>330</v>
      </c>
      <c r="BX485" t="s">
        <v>4</v>
      </c>
      <c r="BY485" t="s">
        <v>12</v>
      </c>
      <c r="BZ485" t="s">
        <v>12</v>
      </c>
      <c r="CA485" t="s">
        <v>12</v>
      </c>
      <c r="CB485" t="s">
        <v>12</v>
      </c>
      <c r="CC485" t="s">
        <v>12</v>
      </c>
      <c r="CD485" t="str" cm="1">
        <f t="array" aca="1" ref="CD485" ca="1">eConcatenar(A485:CB485,"|")</f>
        <v>1NueP4yTzoKDEXis|CAR 2019-3326|3|ECONOLINE |TABASCO |CARDENAS |CARDENAS |2019-10-30|12900|X|X|200|1|x|X|x|X|X|X|X|X|X|X|X|x|X|x|RODRIGUEZ |LEON |CANDELARIA DEL CARMEN |SOLTERA |X|X|ANDADOR CANADUL MANZANA 13 LOTE 22|FRACCIONAMIENTO CAÑALES PRIMERA |X|9371213900|ZURAY CORDOVA ARIAS |BENEFICIARIO 2: MARGARITO CAMPERO GARCIA |x|RUTA 7 M|X|MIERCOLES |x|x|X|X|X|DOMICILIO |7350|5550|x|x|X|2021-9-1|2021-9-15|X|x|X|x|x|FRACCIONAMIENTO CAÑALES PRIMERA |X|1|x|12900|x|x|x|X|X|X|x|X|CARDENAS |X|x|x|x|x</v>
      </c>
    </row>
    <row r="486" spans="1:82" x14ac:dyDescent="0.25">
      <c r="A486" t="s">
        <v>12759</v>
      </c>
      <c r="B486" t="s">
        <v>12760</v>
      </c>
      <c r="C486">
        <v>3</v>
      </c>
      <c r="D486" t="s">
        <v>4988</v>
      </c>
      <c r="E486" t="s">
        <v>396</v>
      </c>
      <c r="F486" t="s">
        <v>330</v>
      </c>
      <c r="G486" t="s">
        <v>330</v>
      </c>
      <c r="H486" t="s">
        <v>16034</v>
      </c>
      <c r="I486">
        <v>12900</v>
      </c>
      <c r="J486" t="s">
        <v>4</v>
      </c>
      <c r="K486" t="s">
        <v>4</v>
      </c>
      <c r="L486">
        <v>100</v>
      </c>
      <c r="M486">
        <v>0</v>
      </c>
      <c r="N486" t="s">
        <v>12</v>
      </c>
      <c r="O486" t="s">
        <v>4</v>
      </c>
      <c r="P486" t="s">
        <v>12</v>
      </c>
      <c r="Q486" t="s">
        <v>4</v>
      </c>
      <c r="R486" t="s">
        <v>4</v>
      </c>
      <c r="S486" t="s">
        <v>4</v>
      </c>
      <c r="T486" t="s">
        <v>4</v>
      </c>
      <c r="U486" t="s">
        <v>4</v>
      </c>
      <c r="V486" t="s">
        <v>4</v>
      </c>
      <c r="W486" t="s">
        <v>4</v>
      </c>
      <c r="X486" t="s">
        <v>4</v>
      </c>
      <c r="Y486" t="s">
        <v>12</v>
      </c>
      <c r="Z486" t="s">
        <v>4</v>
      </c>
      <c r="AA486" t="s">
        <v>12</v>
      </c>
      <c r="AB486" t="s">
        <v>5248</v>
      </c>
      <c r="AC486" t="s">
        <v>464</v>
      </c>
      <c r="AD486" t="s">
        <v>12761</v>
      </c>
      <c r="AE486" t="s">
        <v>474</v>
      </c>
      <c r="AF486" t="s">
        <v>4</v>
      </c>
      <c r="AG486" t="s">
        <v>4</v>
      </c>
      <c r="AH486" t="s">
        <v>12762</v>
      </c>
      <c r="AI486" t="s">
        <v>10707</v>
      </c>
      <c r="AJ486" t="s">
        <v>12763</v>
      </c>
      <c r="AK486">
        <v>9371709911</v>
      </c>
      <c r="AL486" t="s">
        <v>12764</v>
      </c>
      <c r="AM486" t="s">
        <v>12765</v>
      </c>
      <c r="AN486" t="s">
        <v>12</v>
      </c>
      <c r="AO486" t="s">
        <v>12730</v>
      </c>
      <c r="AP486" t="s">
        <v>4</v>
      </c>
      <c r="AQ486" t="s">
        <v>5154</v>
      </c>
      <c r="AR486" t="s">
        <v>12</v>
      </c>
      <c r="AS486" t="s">
        <v>12</v>
      </c>
      <c r="AT486" t="s">
        <v>4</v>
      </c>
      <c r="AU486" t="s">
        <v>4</v>
      </c>
      <c r="AV486" t="s">
        <v>4</v>
      </c>
      <c r="AW486" t="s">
        <v>332</v>
      </c>
      <c r="AX486">
        <v>3200</v>
      </c>
      <c r="AY486">
        <v>9700</v>
      </c>
      <c r="AZ486" t="s">
        <v>12</v>
      </c>
      <c r="BA486" t="s">
        <v>12</v>
      </c>
      <c r="BB486" t="s">
        <v>4</v>
      </c>
      <c r="BC486" t="s">
        <v>1227</v>
      </c>
      <c r="BD486" t="s">
        <v>12751</v>
      </c>
      <c r="BE486" t="s">
        <v>4</v>
      </c>
      <c r="BF486" t="s">
        <v>12</v>
      </c>
      <c r="BG486" t="s">
        <v>4</v>
      </c>
      <c r="BH486" t="s">
        <v>12</v>
      </c>
      <c r="BI486" t="s">
        <v>12</v>
      </c>
      <c r="BJ486" t="s">
        <v>10707</v>
      </c>
      <c r="BK486" t="s">
        <v>4</v>
      </c>
      <c r="BL486">
        <v>1</v>
      </c>
      <c r="BM486" t="s">
        <v>12</v>
      </c>
      <c r="BN486">
        <v>12900</v>
      </c>
      <c r="BO486" t="s">
        <v>12</v>
      </c>
      <c r="BP486" t="s">
        <v>12</v>
      </c>
      <c r="BQ486" t="s">
        <v>12</v>
      </c>
      <c r="BR486" t="s">
        <v>4</v>
      </c>
      <c r="BS486" t="s">
        <v>4</v>
      </c>
      <c r="BT486" t="s">
        <v>4</v>
      </c>
      <c r="BU486" t="s">
        <v>12</v>
      </c>
      <c r="BV486" t="s">
        <v>4</v>
      </c>
      <c r="BW486" t="s">
        <v>330</v>
      </c>
      <c r="BX486" t="s">
        <v>4</v>
      </c>
      <c r="BY486" t="s">
        <v>12</v>
      </c>
      <c r="BZ486" t="s">
        <v>12</v>
      </c>
      <c r="CA486" t="s">
        <v>12</v>
      </c>
      <c r="CB486" t="s">
        <v>12</v>
      </c>
      <c r="CC486" t="s">
        <v>12</v>
      </c>
      <c r="CD486" t="str" cm="1">
        <f t="array" aca="1" ref="CD486" ca="1">eConcatenar(A486:CB486,"|")</f>
        <v>7W5P9SqjVCf32Zc9|CAR 2020-4680|3|IMPERIAL DE LUJO |TABASCO |CARDENAS |CARDENAS |2020-11-20|12900|X|X|100|0|x|X|x|X|X|X|X|X|X|X|X|x|X|x|ORTIZ |HERNANDEZ |NELI |CASADA |X|X|TRECE SIN NUMERO|CAÑALES TERCERA ETAPA LADO NORTE |CALLE DOCE LADO NORTE |9371709911|CARLOS MARIO HERNANDEZ MENDEZ |BENEFICIARIO 2: TANIA MARISOL CAMACHO ORTIZ |x|RUTA 7 M|X|MIERCOLES |x|x|X|X|X|DOMICILIO |3200|9700|x|x|X|2021-9-1|2021-9-08|X|x|X|x|x|CAÑALES TERCERA ETAPA LADO NORTE |X|1|x|12900|x|x|x|X|X|X|x|X|CARDENAS |X|x|x|x|x</v>
      </c>
    </row>
    <row r="487" spans="1:82" x14ac:dyDescent="0.25">
      <c r="A487" t="s">
        <v>12766</v>
      </c>
      <c r="B487" t="s">
        <v>12767</v>
      </c>
      <c r="C487">
        <v>3</v>
      </c>
      <c r="D487" t="s">
        <v>463</v>
      </c>
      <c r="E487" t="s">
        <v>396</v>
      </c>
      <c r="F487" t="s">
        <v>330</v>
      </c>
      <c r="G487" t="s">
        <v>330</v>
      </c>
      <c r="H487" t="s">
        <v>15956</v>
      </c>
      <c r="I487">
        <v>12900</v>
      </c>
      <c r="J487" t="s">
        <v>4</v>
      </c>
      <c r="K487" t="s">
        <v>4</v>
      </c>
      <c r="L487">
        <v>200</v>
      </c>
      <c r="M487">
        <v>1</v>
      </c>
      <c r="N487" t="s">
        <v>12</v>
      </c>
      <c r="O487" t="s">
        <v>4</v>
      </c>
      <c r="P487" t="s">
        <v>12</v>
      </c>
      <c r="Q487" t="s">
        <v>4</v>
      </c>
      <c r="R487" t="s">
        <v>4</v>
      </c>
      <c r="S487" t="s">
        <v>4</v>
      </c>
      <c r="T487" t="s">
        <v>4</v>
      </c>
      <c r="U487" t="s">
        <v>4</v>
      </c>
      <c r="V487" t="s">
        <v>4</v>
      </c>
      <c r="W487" t="s">
        <v>4</v>
      </c>
      <c r="X487" t="s">
        <v>4</v>
      </c>
      <c r="Y487" t="s">
        <v>12</v>
      </c>
      <c r="Z487" t="s">
        <v>4</v>
      </c>
      <c r="AA487" t="s">
        <v>12</v>
      </c>
      <c r="AB487" t="s">
        <v>11526</v>
      </c>
      <c r="AC487" t="s">
        <v>12768</v>
      </c>
      <c r="AD487" t="s">
        <v>12769</v>
      </c>
      <c r="AE487" t="s">
        <v>4961</v>
      </c>
      <c r="AF487" t="s">
        <v>4</v>
      </c>
      <c r="AG487" t="s">
        <v>4</v>
      </c>
      <c r="AH487" t="s">
        <v>12770</v>
      </c>
      <c r="AI487" t="s">
        <v>688</v>
      </c>
      <c r="AJ487" t="s">
        <v>4</v>
      </c>
      <c r="AK487">
        <v>9371282325</v>
      </c>
      <c r="AL487" t="s">
        <v>12771</v>
      </c>
      <c r="AM487" t="s">
        <v>12772</v>
      </c>
      <c r="AN487" t="s">
        <v>12</v>
      </c>
      <c r="AO487" t="s">
        <v>12730</v>
      </c>
      <c r="AP487" t="s">
        <v>4</v>
      </c>
      <c r="AQ487" t="s">
        <v>5154</v>
      </c>
      <c r="AR487" t="s">
        <v>12</v>
      </c>
      <c r="AS487" t="s">
        <v>12</v>
      </c>
      <c r="AT487" t="s">
        <v>4</v>
      </c>
      <c r="AU487" t="s">
        <v>4</v>
      </c>
      <c r="AV487" t="s">
        <v>4</v>
      </c>
      <c r="AW487" t="s">
        <v>332</v>
      </c>
      <c r="AX487">
        <v>5200</v>
      </c>
      <c r="AY487">
        <v>7700</v>
      </c>
      <c r="AZ487" t="s">
        <v>12</v>
      </c>
      <c r="BA487" t="s">
        <v>12</v>
      </c>
      <c r="BB487" t="s">
        <v>4</v>
      </c>
      <c r="BC487" t="s">
        <v>1227</v>
      </c>
      <c r="BD487" t="s">
        <v>5155</v>
      </c>
      <c r="BE487" t="s">
        <v>4</v>
      </c>
      <c r="BF487" t="s">
        <v>12</v>
      </c>
      <c r="BG487" t="s">
        <v>4</v>
      </c>
      <c r="BH487" t="s">
        <v>12</v>
      </c>
      <c r="BI487" t="s">
        <v>12</v>
      </c>
      <c r="BJ487" t="s">
        <v>688</v>
      </c>
      <c r="BK487" t="s">
        <v>4</v>
      </c>
      <c r="BL487">
        <v>1</v>
      </c>
      <c r="BM487" t="s">
        <v>12</v>
      </c>
      <c r="BN487">
        <v>12900</v>
      </c>
      <c r="BO487" t="s">
        <v>12</v>
      </c>
      <c r="BP487" t="s">
        <v>12</v>
      </c>
      <c r="BQ487" t="s">
        <v>12</v>
      </c>
      <c r="BR487" t="s">
        <v>4</v>
      </c>
      <c r="BS487" t="s">
        <v>4</v>
      </c>
      <c r="BT487" t="s">
        <v>4</v>
      </c>
      <c r="BU487" t="s">
        <v>12</v>
      </c>
      <c r="BV487" t="s">
        <v>4</v>
      </c>
      <c r="BW487" t="s">
        <v>330</v>
      </c>
      <c r="BX487" t="s">
        <v>4</v>
      </c>
      <c r="BY487" t="s">
        <v>12</v>
      </c>
      <c r="BZ487" t="s">
        <v>12</v>
      </c>
      <c r="CA487" t="s">
        <v>12</v>
      </c>
      <c r="CB487" t="s">
        <v>12</v>
      </c>
      <c r="CC487" t="s">
        <v>12</v>
      </c>
      <c r="CD487" t="str" cm="1">
        <f t="array" aca="1" ref="CD487" ca="1">eConcatenar(A487:CB487,"|")</f>
        <v>CmvCQ1qQiI1xi4hi|CAR 2020-2618|3|ECONOLINE |TABASCO |CARDENAS |CARDENAS |2020-8-21|12900|X|X|200|1|x|X|x|X|X|X|X|X|X|X|X|x|X|x|ARENAS |ROMULO |MARICARMEN|SOLTERA |X|X|DOCE S/N LADO SUR |AMPLIACION CAÑALES TERCERA ETAPA |X|9371282325|DIANA VIANEY ARENAS ROMULO |BENEFICIARIO 2: ALMA DELIA ARENAS ROMULO |x|RUTA 7 M|X|MIERCOLES |x|x|X|X|X|DOMICILIO |5200|7700|x|x|X|2021-9-1|2021-8-15|X|x|X|x|x|AMPLIACION CAÑALES TERCERA ETAPA |X|1|x|12900|x|x|x|X|X|X|x|X|CARDENAS |X|x|x|x|x</v>
      </c>
    </row>
    <row r="488" spans="1:82" x14ac:dyDescent="0.25">
      <c r="A488" t="s">
        <v>12773</v>
      </c>
      <c r="B488" t="s">
        <v>12774</v>
      </c>
      <c r="C488">
        <v>3</v>
      </c>
      <c r="D488" t="s">
        <v>463</v>
      </c>
      <c r="E488" t="s">
        <v>396</v>
      </c>
      <c r="F488" t="s">
        <v>330</v>
      </c>
      <c r="G488" t="s">
        <v>330</v>
      </c>
      <c r="H488" t="s">
        <v>16035</v>
      </c>
      <c r="I488">
        <v>12900</v>
      </c>
      <c r="J488" t="s">
        <v>4</v>
      </c>
      <c r="K488" t="s">
        <v>4</v>
      </c>
      <c r="L488">
        <v>100</v>
      </c>
      <c r="M488">
        <v>0</v>
      </c>
      <c r="N488" t="s">
        <v>12</v>
      </c>
      <c r="O488" t="s">
        <v>4</v>
      </c>
      <c r="P488" t="s">
        <v>12</v>
      </c>
      <c r="Q488" t="s">
        <v>4</v>
      </c>
      <c r="R488" t="s">
        <v>4</v>
      </c>
      <c r="S488" t="s">
        <v>4</v>
      </c>
      <c r="T488" t="s">
        <v>4</v>
      </c>
      <c r="U488" t="s">
        <v>4</v>
      </c>
      <c r="V488" t="s">
        <v>4</v>
      </c>
      <c r="W488" t="s">
        <v>4</v>
      </c>
      <c r="X488" t="s">
        <v>4</v>
      </c>
      <c r="Y488" t="s">
        <v>12</v>
      </c>
      <c r="Z488" t="s">
        <v>4</v>
      </c>
      <c r="AA488" t="s">
        <v>12</v>
      </c>
      <c r="AB488" t="s">
        <v>12775</v>
      </c>
      <c r="AC488" t="s">
        <v>464</v>
      </c>
      <c r="AD488" t="s">
        <v>12776</v>
      </c>
      <c r="AE488" t="s">
        <v>4961</v>
      </c>
      <c r="AF488" t="s">
        <v>4</v>
      </c>
      <c r="AG488" t="s">
        <v>4</v>
      </c>
      <c r="AH488" t="s">
        <v>12777</v>
      </c>
      <c r="AI488" t="s">
        <v>12778</v>
      </c>
      <c r="AJ488" t="s">
        <v>4</v>
      </c>
      <c r="AK488">
        <v>9372275885</v>
      </c>
      <c r="AL488" t="s">
        <v>12779</v>
      </c>
      <c r="AM488" t="s">
        <v>12780</v>
      </c>
      <c r="AN488" t="s">
        <v>12</v>
      </c>
      <c r="AO488" t="s">
        <v>12730</v>
      </c>
      <c r="AP488" t="s">
        <v>4</v>
      </c>
      <c r="AQ488" t="s">
        <v>5154</v>
      </c>
      <c r="AR488" t="s">
        <v>12</v>
      </c>
      <c r="AS488" t="s">
        <v>12</v>
      </c>
      <c r="AT488" t="s">
        <v>4</v>
      </c>
      <c r="AU488" t="s">
        <v>4</v>
      </c>
      <c r="AV488" t="s">
        <v>4</v>
      </c>
      <c r="AW488" t="s">
        <v>11</v>
      </c>
      <c r="AX488">
        <v>13700</v>
      </c>
      <c r="AY488">
        <v>4400</v>
      </c>
      <c r="AZ488" t="s">
        <v>12</v>
      </c>
      <c r="BA488" t="s">
        <v>12</v>
      </c>
      <c r="BB488" t="s">
        <v>4</v>
      </c>
      <c r="BC488" t="s">
        <v>1227</v>
      </c>
      <c r="BD488" t="s">
        <v>12751</v>
      </c>
      <c r="BE488" t="s">
        <v>4</v>
      </c>
      <c r="BF488" t="s">
        <v>12</v>
      </c>
      <c r="BG488" t="s">
        <v>4</v>
      </c>
      <c r="BH488" t="s">
        <v>12</v>
      </c>
      <c r="BI488" t="s">
        <v>12</v>
      </c>
      <c r="BJ488" t="s">
        <v>12778</v>
      </c>
      <c r="BK488" t="s">
        <v>4</v>
      </c>
      <c r="BL488">
        <v>1</v>
      </c>
      <c r="BM488" t="s">
        <v>12</v>
      </c>
      <c r="BN488">
        <v>12900</v>
      </c>
      <c r="BO488" t="s">
        <v>12</v>
      </c>
      <c r="BP488" t="s">
        <v>12</v>
      </c>
      <c r="BQ488" t="s">
        <v>12</v>
      </c>
      <c r="BR488" t="s">
        <v>4</v>
      </c>
      <c r="BS488" t="s">
        <v>4</v>
      </c>
      <c r="BT488" t="s">
        <v>4</v>
      </c>
      <c r="BU488" t="s">
        <v>12</v>
      </c>
      <c r="BV488" t="s">
        <v>4</v>
      </c>
      <c r="BW488" t="s">
        <v>330</v>
      </c>
      <c r="BX488" t="s">
        <v>4</v>
      </c>
      <c r="BY488" t="s">
        <v>12</v>
      </c>
      <c r="BZ488" t="s">
        <v>12</v>
      </c>
      <c r="CA488" t="s">
        <v>12</v>
      </c>
      <c r="CB488" t="s">
        <v>12</v>
      </c>
      <c r="CC488" t="s">
        <v>12</v>
      </c>
      <c r="CD488" t="str" cm="1">
        <f t="array" aca="1" ref="CD488" ca="1">eConcatenar(A488:CB488,"|")</f>
        <v>dUonu57Kd5Ys8w5T|CAR 2019-3539|3|ECONOLINE |TABASCO |CARDENAS |CARDENAS |2019-11-22|12900|X|X|100|0|x|X|x|X|X|X|X|X|X|X|X|x|X|x|VICENTE |HERNANDEZ |MARIA SUSANA |SOLTERA |X|X|9 MANZANA 9 LOTE 32|CAÑALES SEGUNDA LADO SUR |X|9372275885|STHEFANY MARTINEZ VICENTE |BENEFICIARIO 2: JENNIFER MARTINEZ VICENTE |x|RUTA 7 M|X|MIERCOLES |x|x|X|X|X|DOMICILIO|13700|4400|x|x|X|2021-9-1|2021-9-08|X|x|X|x|x|CAÑALES SEGUNDA LADO SUR |X|1|x|12900|x|x|x|X|X|X|x|X|CARDENAS |X|x|x|x|x</v>
      </c>
    </row>
    <row r="489" spans="1:82" x14ac:dyDescent="0.25">
      <c r="A489" t="s">
        <v>12781</v>
      </c>
      <c r="B489" t="s">
        <v>12782</v>
      </c>
      <c r="C489">
        <v>3</v>
      </c>
      <c r="D489" t="s">
        <v>463</v>
      </c>
      <c r="E489" t="s">
        <v>396</v>
      </c>
      <c r="F489" t="s">
        <v>330</v>
      </c>
      <c r="G489" t="s">
        <v>330</v>
      </c>
      <c r="H489" t="s">
        <v>16036</v>
      </c>
      <c r="I489">
        <v>12900</v>
      </c>
      <c r="J489" t="s">
        <v>4</v>
      </c>
      <c r="K489" t="s">
        <v>4</v>
      </c>
      <c r="L489">
        <v>200</v>
      </c>
      <c r="M489">
        <v>1</v>
      </c>
      <c r="N489" t="s">
        <v>12</v>
      </c>
      <c r="O489" t="s">
        <v>4</v>
      </c>
      <c r="P489" t="s">
        <v>12</v>
      </c>
      <c r="Q489" t="s">
        <v>4</v>
      </c>
      <c r="R489" t="s">
        <v>4</v>
      </c>
      <c r="S489" t="s">
        <v>4</v>
      </c>
      <c r="T489" t="s">
        <v>4</v>
      </c>
      <c r="U489" t="s">
        <v>4</v>
      </c>
      <c r="V489" t="s">
        <v>4</v>
      </c>
      <c r="W489" t="s">
        <v>4</v>
      </c>
      <c r="X489" t="s">
        <v>4</v>
      </c>
      <c r="Y489" t="s">
        <v>12</v>
      </c>
      <c r="Z489" t="s">
        <v>4</v>
      </c>
      <c r="AA489" t="s">
        <v>12</v>
      </c>
      <c r="AB489" t="s">
        <v>12783</v>
      </c>
      <c r="AC489" t="s">
        <v>80</v>
      </c>
      <c r="AD489" t="s">
        <v>11174</v>
      </c>
      <c r="AE489" t="s">
        <v>214</v>
      </c>
      <c r="AF489" t="s">
        <v>4</v>
      </c>
      <c r="AG489" t="s">
        <v>4</v>
      </c>
      <c r="AH489" t="s">
        <v>12784</v>
      </c>
      <c r="AI489" t="s">
        <v>12785</v>
      </c>
      <c r="AJ489" t="s">
        <v>4</v>
      </c>
      <c r="AK489">
        <v>9371253991</v>
      </c>
      <c r="AL489" t="s">
        <v>12786</v>
      </c>
      <c r="AM489" t="s">
        <v>12787</v>
      </c>
      <c r="AN489" t="s">
        <v>12</v>
      </c>
      <c r="AO489" t="s">
        <v>12730</v>
      </c>
      <c r="AP489" t="s">
        <v>4</v>
      </c>
      <c r="AQ489" t="s">
        <v>5154</v>
      </c>
      <c r="AR489" t="s">
        <v>12</v>
      </c>
      <c r="AS489" t="s">
        <v>12</v>
      </c>
      <c r="AT489" t="s">
        <v>4</v>
      </c>
      <c r="AU489" t="s">
        <v>4</v>
      </c>
      <c r="AV489" t="s">
        <v>4</v>
      </c>
      <c r="AW489" t="s">
        <v>332</v>
      </c>
      <c r="AX489">
        <v>9750</v>
      </c>
      <c r="AY489">
        <v>3150</v>
      </c>
      <c r="AZ489" t="s">
        <v>12</v>
      </c>
      <c r="BA489" t="s">
        <v>12</v>
      </c>
      <c r="BB489" t="s">
        <v>4</v>
      </c>
      <c r="BC489" t="s">
        <v>1227</v>
      </c>
      <c r="BD489" t="s">
        <v>1239</v>
      </c>
      <c r="BE489" t="s">
        <v>4</v>
      </c>
      <c r="BF489" t="s">
        <v>12</v>
      </c>
      <c r="BG489" t="s">
        <v>4</v>
      </c>
      <c r="BH489" t="s">
        <v>12</v>
      </c>
      <c r="BI489" t="s">
        <v>12</v>
      </c>
      <c r="BJ489" t="s">
        <v>12788</v>
      </c>
      <c r="BK489" t="s">
        <v>4</v>
      </c>
      <c r="BL489">
        <v>1</v>
      </c>
      <c r="BM489" t="s">
        <v>12</v>
      </c>
      <c r="BN489">
        <v>12900</v>
      </c>
      <c r="BO489" t="s">
        <v>12</v>
      </c>
      <c r="BP489" t="s">
        <v>12</v>
      </c>
      <c r="BQ489" t="s">
        <v>12</v>
      </c>
      <c r="BR489" t="s">
        <v>4</v>
      </c>
      <c r="BS489" t="s">
        <v>4</v>
      </c>
      <c r="BT489" t="s">
        <v>4</v>
      </c>
      <c r="BU489" t="s">
        <v>12</v>
      </c>
      <c r="BV489" t="s">
        <v>4</v>
      </c>
      <c r="BW489" t="s">
        <v>330</v>
      </c>
      <c r="BX489" t="s">
        <v>4</v>
      </c>
      <c r="BY489" t="s">
        <v>12</v>
      </c>
      <c r="BZ489" t="s">
        <v>12</v>
      </c>
      <c r="CA489" t="s">
        <v>12</v>
      </c>
      <c r="CB489" t="s">
        <v>12</v>
      </c>
      <c r="CC489" t="s">
        <v>12</v>
      </c>
      <c r="CD489" t="str" cm="1">
        <f t="array" aca="1" ref="CD489" ca="1">eConcatenar(A489:CB489,"|")</f>
        <v>xQIM2hPvaOQ2NYjz|CAR 2018-2015|3|ECONOLINE |TABASCO |CARDENAS |CARDENAS |2018-10-02|12900|X|X|200|1|x|X|x|X|X|X|X|X|X|X|X|x|X|x|ALMEIDA |GARCIA |SANTANA |CASADO |X|X|CANAGUA MANZANA 26 LOTE 2|CAÑALES SEGUNDA   |X|9371253991|MARIA DOLORES BURELO BURELO |BENEFICIARIO 2: VIVIANA ALMEIDA BURELO |x|RUTA 7 M|X|MIERCOLES |x|x|X|X|X|DOMICILIO |9750|3150|x|x|X|2021-9-1|2021-9-15|X|x|X|x|x|COL. CAÑALES SEGUNDA    |X|1|x|12900|x|x|x|X|X|X|x|X|CARDENAS |X|x|x|x|x</v>
      </c>
    </row>
    <row r="490" spans="1:82" x14ac:dyDescent="0.25">
      <c r="A490" t="s">
        <v>12789</v>
      </c>
      <c r="B490" t="s">
        <v>12790</v>
      </c>
      <c r="C490">
        <v>3</v>
      </c>
      <c r="D490" t="s">
        <v>463</v>
      </c>
      <c r="E490" t="s">
        <v>396</v>
      </c>
      <c r="F490" t="s">
        <v>330</v>
      </c>
      <c r="G490" t="s">
        <v>330</v>
      </c>
      <c r="H490" t="s">
        <v>16037</v>
      </c>
      <c r="I490">
        <v>12900</v>
      </c>
      <c r="J490" t="s">
        <v>4</v>
      </c>
      <c r="K490" t="s">
        <v>4</v>
      </c>
      <c r="L490">
        <v>100</v>
      </c>
      <c r="M490">
        <v>0</v>
      </c>
      <c r="N490" t="s">
        <v>12</v>
      </c>
      <c r="O490" t="s">
        <v>4</v>
      </c>
      <c r="P490" t="s">
        <v>12</v>
      </c>
      <c r="Q490" t="s">
        <v>4</v>
      </c>
      <c r="R490" t="s">
        <v>4</v>
      </c>
      <c r="S490" t="s">
        <v>4</v>
      </c>
      <c r="T490" t="s">
        <v>4</v>
      </c>
      <c r="U490" t="s">
        <v>4</v>
      </c>
      <c r="V490" t="s">
        <v>4</v>
      </c>
      <c r="W490" t="s">
        <v>4</v>
      </c>
      <c r="X490" t="s">
        <v>4</v>
      </c>
      <c r="Y490" t="s">
        <v>12</v>
      </c>
      <c r="Z490" t="s">
        <v>4</v>
      </c>
      <c r="AA490" t="s">
        <v>12</v>
      </c>
      <c r="AB490" t="s">
        <v>12791</v>
      </c>
      <c r="AC490" t="s">
        <v>12792</v>
      </c>
      <c r="AD490" t="s">
        <v>12793</v>
      </c>
      <c r="AE490" t="s">
        <v>474</v>
      </c>
      <c r="AF490" t="s">
        <v>4</v>
      </c>
      <c r="AG490" t="s">
        <v>4</v>
      </c>
      <c r="AH490" t="s">
        <v>12794</v>
      </c>
      <c r="AI490" t="s">
        <v>12795</v>
      </c>
      <c r="AJ490" t="s">
        <v>4</v>
      </c>
      <c r="AK490">
        <v>9371254065</v>
      </c>
      <c r="AL490" t="s">
        <v>12796</v>
      </c>
      <c r="AM490" t="s">
        <v>12797</v>
      </c>
      <c r="AN490" t="s">
        <v>12</v>
      </c>
      <c r="AO490" t="s">
        <v>12730</v>
      </c>
      <c r="AP490" t="s">
        <v>4</v>
      </c>
      <c r="AQ490" t="s">
        <v>5154</v>
      </c>
      <c r="AR490" t="s">
        <v>12</v>
      </c>
      <c r="AS490" t="s">
        <v>12</v>
      </c>
      <c r="AT490" t="s">
        <v>4</v>
      </c>
      <c r="AU490" t="s">
        <v>4</v>
      </c>
      <c r="AV490" t="s">
        <v>4</v>
      </c>
      <c r="AW490" t="s">
        <v>332</v>
      </c>
      <c r="AX490">
        <v>4400</v>
      </c>
      <c r="AY490">
        <v>8500</v>
      </c>
      <c r="AZ490" t="s">
        <v>12</v>
      </c>
      <c r="BA490" t="s">
        <v>12</v>
      </c>
      <c r="BB490" t="s">
        <v>4</v>
      </c>
      <c r="BC490" t="s">
        <v>1227</v>
      </c>
      <c r="BD490" t="s">
        <v>12751</v>
      </c>
      <c r="BE490" t="s">
        <v>4</v>
      </c>
      <c r="BF490" t="s">
        <v>12</v>
      </c>
      <c r="BG490" t="s">
        <v>4</v>
      </c>
      <c r="BH490" t="s">
        <v>12</v>
      </c>
      <c r="BI490" t="s">
        <v>12</v>
      </c>
      <c r="BJ490" t="s">
        <v>12795</v>
      </c>
      <c r="BK490" t="s">
        <v>4</v>
      </c>
      <c r="BL490">
        <v>1</v>
      </c>
      <c r="BM490" t="s">
        <v>12</v>
      </c>
      <c r="BN490">
        <v>12900</v>
      </c>
      <c r="BO490" t="s">
        <v>12</v>
      </c>
      <c r="BP490" t="s">
        <v>12</v>
      </c>
      <c r="BQ490" t="s">
        <v>12</v>
      </c>
      <c r="BR490" t="s">
        <v>4</v>
      </c>
      <c r="BS490" t="s">
        <v>4</v>
      </c>
      <c r="BT490" t="s">
        <v>4</v>
      </c>
      <c r="BU490" t="s">
        <v>12</v>
      </c>
      <c r="BV490" t="s">
        <v>4</v>
      </c>
      <c r="BW490" t="s">
        <v>330</v>
      </c>
      <c r="BX490" t="s">
        <v>4</v>
      </c>
      <c r="BY490" t="s">
        <v>12</v>
      </c>
      <c r="BZ490" t="s">
        <v>12</v>
      </c>
      <c r="CA490" t="s">
        <v>12</v>
      </c>
      <c r="CB490" t="s">
        <v>12</v>
      </c>
      <c r="CC490" t="s">
        <v>12</v>
      </c>
      <c r="CD490" t="str" cm="1">
        <f t="array" aca="1" ref="CD490" ca="1">eConcatenar(A490:CB490,"|")</f>
        <v>x0uOc2V5v88USZcj|CAR 2020-2482|3|ECONOLINE |TABASCO |CARDENAS |CARDENAS |2020-8-18|12900|X|X|100|0|x|X|x|X|X|X|X|X|X|X|X|x|X|x|MOLINA |ZAMORA |MARIA ANTONIA |CASADA |X|X|16 DE SEPTIEMBRE # 100 INTERIOR |SANTA CRUZ |X|9371254065|DIANA LAURA COLIN MOLINA |BENEFICIARIO 2: JHOANA YASMIN PACHECO MOLINA |x|RUTA 7 M|X|MIERCOLES |x|x|X|X|X|DOMICILIO |4400|8500|x|x|X|2021-9-1|2021-9-08|X|x|X|x|x|SANTA CRUZ |X|1|x|12900|x|x|x|X|X|X|x|X|CARDENAS |X|x|x|x|x</v>
      </c>
    </row>
    <row r="491" spans="1:82" x14ac:dyDescent="0.25">
      <c r="A491" t="s">
        <v>12798</v>
      </c>
      <c r="B491" t="s">
        <v>12799</v>
      </c>
      <c r="C491">
        <v>3</v>
      </c>
      <c r="D491" t="s">
        <v>463</v>
      </c>
      <c r="E491" t="s">
        <v>396</v>
      </c>
      <c r="F491" t="s">
        <v>330</v>
      </c>
      <c r="G491" t="s">
        <v>330</v>
      </c>
      <c r="H491" t="s">
        <v>16037</v>
      </c>
      <c r="I491">
        <v>12900</v>
      </c>
      <c r="J491" t="s">
        <v>4</v>
      </c>
      <c r="K491" t="s">
        <v>4</v>
      </c>
      <c r="L491">
        <v>200</v>
      </c>
      <c r="M491">
        <v>1</v>
      </c>
      <c r="N491" t="s">
        <v>12</v>
      </c>
      <c r="O491" t="s">
        <v>4</v>
      </c>
      <c r="P491" t="s">
        <v>12</v>
      </c>
      <c r="Q491" t="s">
        <v>4</v>
      </c>
      <c r="R491" t="s">
        <v>4</v>
      </c>
      <c r="S491" t="s">
        <v>4</v>
      </c>
      <c r="T491" t="s">
        <v>4</v>
      </c>
      <c r="U491" t="s">
        <v>4</v>
      </c>
      <c r="V491" t="s">
        <v>4</v>
      </c>
      <c r="W491" t="s">
        <v>4</v>
      </c>
      <c r="X491" t="s">
        <v>4</v>
      </c>
      <c r="Y491" t="s">
        <v>12</v>
      </c>
      <c r="Z491" t="s">
        <v>4</v>
      </c>
      <c r="AA491" t="s">
        <v>12</v>
      </c>
      <c r="AB491" t="s">
        <v>5197</v>
      </c>
      <c r="AC491" t="s">
        <v>12800</v>
      </c>
      <c r="AD491" t="s">
        <v>12801</v>
      </c>
      <c r="AE491" t="s">
        <v>4961</v>
      </c>
      <c r="AF491" t="s">
        <v>4</v>
      </c>
      <c r="AG491" t="s">
        <v>4</v>
      </c>
      <c r="AH491" t="s">
        <v>12802</v>
      </c>
      <c r="AI491" t="s">
        <v>12795</v>
      </c>
      <c r="AJ491" t="s">
        <v>12803</v>
      </c>
      <c r="AK491">
        <v>9371270197</v>
      </c>
      <c r="AL491" t="s">
        <v>12804</v>
      </c>
      <c r="AM491" t="s">
        <v>12805</v>
      </c>
      <c r="AN491" t="s">
        <v>12</v>
      </c>
      <c r="AO491" t="s">
        <v>12730</v>
      </c>
      <c r="AP491" t="s">
        <v>4</v>
      </c>
      <c r="AQ491" t="s">
        <v>5154</v>
      </c>
      <c r="AR491" t="s">
        <v>12</v>
      </c>
      <c r="AS491" t="s">
        <v>12</v>
      </c>
      <c r="AT491" t="s">
        <v>4</v>
      </c>
      <c r="AU491" t="s">
        <v>4</v>
      </c>
      <c r="AV491" t="s">
        <v>4</v>
      </c>
      <c r="AW491" t="s">
        <v>332</v>
      </c>
      <c r="AX491">
        <v>4900</v>
      </c>
      <c r="AY491">
        <v>8000</v>
      </c>
      <c r="AZ491" t="s">
        <v>12</v>
      </c>
      <c r="BA491" t="s">
        <v>12</v>
      </c>
      <c r="BB491" t="s">
        <v>4</v>
      </c>
      <c r="BC491" t="s">
        <v>1227</v>
      </c>
      <c r="BD491" t="s">
        <v>1239</v>
      </c>
      <c r="BE491" t="s">
        <v>4</v>
      </c>
      <c r="BF491" t="s">
        <v>12</v>
      </c>
      <c r="BG491" t="s">
        <v>4</v>
      </c>
      <c r="BH491" t="s">
        <v>12</v>
      </c>
      <c r="BI491" t="s">
        <v>12</v>
      </c>
      <c r="BJ491" t="s">
        <v>12795</v>
      </c>
      <c r="BK491" t="s">
        <v>4</v>
      </c>
      <c r="BL491">
        <v>1</v>
      </c>
      <c r="BM491" t="s">
        <v>12</v>
      </c>
      <c r="BN491">
        <v>12900</v>
      </c>
      <c r="BO491" t="s">
        <v>12</v>
      </c>
      <c r="BP491" t="s">
        <v>12</v>
      </c>
      <c r="BQ491" t="s">
        <v>12</v>
      </c>
      <c r="BR491" t="s">
        <v>4</v>
      </c>
      <c r="BS491" t="s">
        <v>4</v>
      </c>
      <c r="BT491" t="s">
        <v>4</v>
      </c>
      <c r="BU491" t="s">
        <v>12</v>
      </c>
      <c r="BV491" t="s">
        <v>4</v>
      </c>
      <c r="BW491" t="s">
        <v>330</v>
      </c>
      <c r="BX491" t="s">
        <v>4</v>
      </c>
      <c r="BY491" t="s">
        <v>12</v>
      </c>
      <c r="BZ491" t="s">
        <v>12</v>
      </c>
      <c r="CA491" t="s">
        <v>12</v>
      </c>
      <c r="CB491" t="s">
        <v>12</v>
      </c>
      <c r="CC491" t="s">
        <v>12</v>
      </c>
      <c r="CD491" t="str" cm="1">
        <f t="array" aca="1" ref="CD491" ca="1">eConcatenar(A491:CB491,"|")</f>
        <v>NKqNpOWE4NWSgDJ8|CAR 2020-2480|3|ECONOLINE |TABASCO |CARDENAS |CARDENAS |2020-8-18|12900|X|X|200|1|x|X|x|X|X|X|X|X|X|X|X|x|X|x|MARTINEZ |CORTES |VICTORIA |SOLTERA |X|X|20 DE NOVIEMBRE CASA # 2|SANTA CRUZ |CERRDA 20 DE NOVIEMBRE Y ABASOLO|9371270197|SAID FARID CRUZ MARTINEZ |BENEFICIARIO 2: CANDICO MARTINEZ CORTES |x|RUTA 7 M|X|MIERCOLES |x|x|X|X|X|DOMICILIO |4900|8000|x|x|X|2021-9-1|2021-9-15|X|x|X|x|x|SANTA CRUZ |X|1|x|12900|x|x|x|X|X|X|x|X|CARDENAS |X|x|x|x|x</v>
      </c>
    </row>
    <row r="492" spans="1:82" x14ac:dyDescent="0.25">
      <c r="A492" t="s">
        <v>12806</v>
      </c>
      <c r="B492" t="s">
        <v>12807</v>
      </c>
      <c r="C492">
        <v>3</v>
      </c>
      <c r="D492" t="s">
        <v>463</v>
      </c>
      <c r="E492" t="s">
        <v>396</v>
      </c>
      <c r="F492" t="s">
        <v>330</v>
      </c>
      <c r="G492" t="s">
        <v>330</v>
      </c>
      <c r="H492" t="s">
        <v>1194</v>
      </c>
      <c r="I492">
        <v>12900</v>
      </c>
      <c r="J492" t="s">
        <v>4</v>
      </c>
      <c r="K492" t="s">
        <v>4</v>
      </c>
      <c r="L492">
        <v>200</v>
      </c>
      <c r="M492">
        <v>1</v>
      </c>
      <c r="N492" t="s">
        <v>12</v>
      </c>
      <c r="O492" t="s">
        <v>4</v>
      </c>
      <c r="P492" t="s">
        <v>12</v>
      </c>
      <c r="Q492" t="s">
        <v>4</v>
      </c>
      <c r="R492" t="s">
        <v>4</v>
      </c>
      <c r="S492" t="s">
        <v>4</v>
      </c>
      <c r="T492" t="s">
        <v>4</v>
      </c>
      <c r="U492" t="s">
        <v>4</v>
      </c>
      <c r="V492" t="s">
        <v>4</v>
      </c>
      <c r="W492" t="s">
        <v>4</v>
      </c>
      <c r="X492" t="s">
        <v>4</v>
      </c>
      <c r="Y492" t="s">
        <v>12</v>
      </c>
      <c r="Z492" t="s">
        <v>4</v>
      </c>
      <c r="AA492" t="s">
        <v>12</v>
      </c>
      <c r="AB492" t="s">
        <v>5197</v>
      </c>
      <c r="AC492" t="s">
        <v>12800</v>
      </c>
      <c r="AD492" t="s">
        <v>12801</v>
      </c>
      <c r="AE492" t="s">
        <v>4961</v>
      </c>
      <c r="AF492" t="s">
        <v>4</v>
      </c>
      <c r="AG492" t="s">
        <v>4</v>
      </c>
      <c r="AH492" t="s">
        <v>12802</v>
      </c>
      <c r="AI492" t="s">
        <v>12795</v>
      </c>
      <c r="AJ492" t="s">
        <v>12803</v>
      </c>
      <c r="AK492">
        <v>9371270197</v>
      </c>
      <c r="AL492" t="s">
        <v>12808</v>
      </c>
      <c r="AM492" t="s">
        <v>12809</v>
      </c>
      <c r="AN492" t="s">
        <v>12</v>
      </c>
      <c r="AO492" t="s">
        <v>12730</v>
      </c>
      <c r="AP492" t="s">
        <v>4</v>
      </c>
      <c r="AQ492" t="s">
        <v>5154</v>
      </c>
      <c r="AR492" t="s">
        <v>12</v>
      </c>
      <c r="AS492" t="s">
        <v>12</v>
      </c>
      <c r="AT492" t="s">
        <v>4</v>
      </c>
      <c r="AU492" t="s">
        <v>4</v>
      </c>
      <c r="AV492" t="s">
        <v>4</v>
      </c>
      <c r="AW492" t="s">
        <v>332</v>
      </c>
      <c r="AX492">
        <v>5510</v>
      </c>
      <c r="AY492">
        <v>7750</v>
      </c>
      <c r="AZ492" t="s">
        <v>12</v>
      </c>
      <c r="BA492" t="s">
        <v>12</v>
      </c>
      <c r="BB492" t="s">
        <v>4</v>
      </c>
      <c r="BC492" t="s">
        <v>1227</v>
      </c>
      <c r="BD492" t="s">
        <v>1239</v>
      </c>
      <c r="BE492" t="s">
        <v>4</v>
      </c>
      <c r="BF492" t="s">
        <v>12</v>
      </c>
      <c r="BG492" t="s">
        <v>4</v>
      </c>
      <c r="BH492" t="s">
        <v>12</v>
      </c>
      <c r="BI492" t="s">
        <v>12</v>
      </c>
      <c r="BJ492" t="s">
        <v>12795</v>
      </c>
      <c r="BK492" t="s">
        <v>4</v>
      </c>
      <c r="BL492">
        <v>1</v>
      </c>
      <c r="BM492" t="s">
        <v>12</v>
      </c>
      <c r="BN492">
        <v>12900</v>
      </c>
      <c r="BO492" t="s">
        <v>12</v>
      </c>
      <c r="BP492" t="s">
        <v>12</v>
      </c>
      <c r="BQ492" t="s">
        <v>12</v>
      </c>
      <c r="BR492" t="s">
        <v>4</v>
      </c>
      <c r="BS492" t="s">
        <v>4</v>
      </c>
      <c r="BT492" t="s">
        <v>4</v>
      </c>
      <c r="BU492" t="s">
        <v>12</v>
      </c>
      <c r="BV492" t="s">
        <v>4</v>
      </c>
      <c r="BW492" t="s">
        <v>330</v>
      </c>
      <c r="BX492" t="s">
        <v>4</v>
      </c>
      <c r="BY492" t="s">
        <v>12</v>
      </c>
      <c r="BZ492" t="s">
        <v>12</v>
      </c>
      <c r="CA492" t="s">
        <v>12</v>
      </c>
      <c r="CB492" t="s">
        <v>12</v>
      </c>
      <c r="CC492" t="s">
        <v>12</v>
      </c>
      <c r="CD492" t="str" cm="1">
        <f t="array" aca="1" ref="CD492" ca="1">eConcatenar(A492:CB492,"|")</f>
        <v>aJIDxOOKfilP08M7|CAR 2020-2253|3|ECONOLINE |TABASCO |CARDENAS |CARDENAS |2021-8-13|12900|X|X|200|1|x|X|x|X|X|X|X|X|X|X|X|x|X|x|MARTINEZ |CORTES |VICTORIA |SOLTERA |X|X|20 DE NOVIEMBRE CASA # 2|SANTA CRUZ |CERRDA 20 DE NOVIEMBRE Y ABASOLO|9371270197|ALI RAUL CRUZ MARTINEZ |BENEFICIARIO 2: SAID FARID CRUZ MARTINEZ |x|RUTA 7 M|X|MIERCOLES |x|x|X|X|X|DOMICILIO |5510|7750|x|x|X|2021-9-1|2021-9-15|X|x|X|x|x|SANTA CRUZ |X|1|x|12900|x|x|x|X|X|X|x|X|CARDENAS |X|x|x|x|x</v>
      </c>
    </row>
    <row r="493" spans="1:82" x14ac:dyDescent="0.25">
      <c r="A493" t="s">
        <v>12810</v>
      </c>
      <c r="B493" t="s">
        <v>12811</v>
      </c>
      <c r="C493">
        <v>3</v>
      </c>
      <c r="D493" t="s">
        <v>463</v>
      </c>
      <c r="E493" t="s">
        <v>396</v>
      </c>
      <c r="F493" t="s">
        <v>330</v>
      </c>
      <c r="G493" t="s">
        <v>330</v>
      </c>
      <c r="H493" t="s">
        <v>16038</v>
      </c>
      <c r="I493">
        <v>12900</v>
      </c>
      <c r="J493" t="s">
        <v>4</v>
      </c>
      <c r="K493" t="s">
        <v>4</v>
      </c>
      <c r="L493">
        <v>100</v>
      </c>
      <c r="M493">
        <v>0</v>
      </c>
      <c r="N493" t="s">
        <v>12</v>
      </c>
      <c r="O493" t="s">
        <v>4</v>
      </c>
      <c r="P493" t="s">
        <v>12</v>
      </c>
      <c r="Q493" t="s">
        <v>4</v>
      </c>
      <c r="R493" t="s">
        <v>4</v>
      </c>
      <c r="S493" t="s">
        <v>4</v>
      </c>
      <c r="T493" t="s">
        <v>4</v>
      </c>
      <c r="U493" t="s">
        <v>4</v>
      </c>
      <c r="V493" t="s">
        <v>4</v>
      </c>
      <c r="W493" t="s">
        <v>4</v>
      </c>
      <c r="X493" t="s">
        <v>4</v>
      </c>
      <c r="Y493" t="s">
        <v>12</v>
      </c>
      <c r="Z493" t="s">
        <v>4</v>
      </c>
      <c r="AA493" t="s">
        <v>12</v>
      </c>
      <c r="AB493" t="s">
        <v>473</v>
      </c>
      <c r="AC493" t="s">
        <v>787</v>
      </c>
      <c r="AD493" t="s">
        <v>12812</v>
      </c>
      <c r="AE493" t="s">
        <v>474</v>
      </c>
      <c r="AF493" t="s">
        <v>4</v>
      </c>
      <c r="AG493" t="s">
        <v>4</v>
      </c>
      <c r="AH493" t="s">
        <v>12813</v>
      </c>
      <c r="AI493" t="s">
        <v>12795</v>
      </c>
      <c r="AJ493" t="s">
        <v>12814</v>
      </c>
      <c r="AK493">
        <v>9371259854</v>
      </c>
      <c r="AL493" t="s">
        <v>12815</v>
      </c>
      <c r="AM493" t="s">
        <v>12816</v>
      </c>
      <c r="AN493" t="s">
        <v>12</v>
      </c>
      <c r="AO493" t="s">
        <v>12730</v>
      </c>
      <c r="AP493" t="s">
        <v>4</v>
      </c>
      <c r="AQ493" t="s">
        <v>5154</v>
      </c>
      <c r="AR493" t="s">
        <v>12</v>
      </c>
      <c r="AS493" t="s">
        <v>12</v>
      </c>
      <c r="AT493" t="s">
        <v>4</v>
      </c>
      <c r="AU493" t="s">
        <v>4</v>
      </c>
      <c r="AV493" t="s">
        <v>4</v>
      </c>
      <c r="AW493" t="s">
        <v>332</v>
      </c>
      <c r="AX493">
        <v>11000</v>
      </c>
      <c r="AY493">
        <v>1900</v>
      </c>
      <c r="AZ493" t="s">
        <v>12</v>
      </c>
      <c r="BA493" t="s">
        <v>12</v>
      </c>
      <c r="BB493" t="s">
        <v>4</v>
      </c>
      <c r="BC493" t="s">
        <v>1227</v>
      </c>
      <c r="BD493" t="s">
        <v>12751</v>
      </c>
      <c r="BE493" t="s">
        <v>4</v>
      </c>
      <c r="BF493" t="s">
        <v>12</v>
      </c>
      <c r="BG493" t="s">
        <v>4</v>
      </c>
      <c r="BH493" t="s">
        <v>12</v>
      </c>
      <c r="BI493" t="s">
        <v>12</v>
      </c>
      <c r="BJ493" t="s">
        <v>12795</v>
      </c>
      <c r="BK493" t="s">
        <v>4</v>
      </c>
      <c r="BL493">
        <v>1</v>
      </c>
      <c r="BM493" t="s">
        <v>12</v>
      </c>
      <c r="BN493">
        <v>12900</v>
      </c>
      <c r="BO493" t="s">
        <v>12</v>
      </c>
      <c r="BP493" t="s">
        <v>12</v>
      </c>
      <c r="BQ493" t="s">
        <v>12</v>
      </c>
      <c r="BR493" t="s">
        <v>4</v>
      </c>
      <c r="BS493" t="s">
        <v>4</v>
      </c>
      <c r="BT493" t="s">
        <v>4</v>
      </c>
      <c r="BU493" t="s">
        <v>12</v>
      </c>
      <c r="BV493" t="s">
        <v>4</v>
      </c>
      <c r="BW493" t="s">
        <v>330</v>
      </c>
      <c r="BX493" t="s">
        <v>4</v>
      </c>
      <c r="BY493" t="s">
        <v>12</v>
      </c>
      <c r="BZ493" t="s">
        <v>12</v>
      </c>
      <c r="CA493" t="s">
        <v>12</v>
      </c>
      <c r="CB493" t="s">
        <v>12</v>
      </c>
      <c r="CC493" t="s">
        <v>12</v>
      </c>
      <c r="CD493" t="str" cm="1">
        <f t="array" aca="1" ref="CD493" ca="1">eConcatenar(A493:CB493,"|")</f>
        <v>8b151R9j4jYW0kvd|CAR 2018-2558|3|ECONOLINE |TABASCO |CARDENAS |CARDENAS |2018-11-14|12900|X|X|100|0|x|X|x|X|X|X|X|X|X|X|X|x|X|x|PEREZ |SANCHEZ |SONIA MARIA |CASADA |X|X|CERRADA DE ABASOLO # 41|SANTA CRUZ |CALLE 20 DE NOVIEMBRE |9371259854|JESUS MORALES OSORIO |BENEFICIARIO 2: GUADALUPE MORALES PEREZ |x|RUTA 7 M|X|MIERCOLES |x|x|X|X|X|DOMICILIO |11000|1900|x|x|X|2021-9-1|2021-9-08|X|x|X|x|x|SANTA CRUZ |X|1|x|12900|x|x|x|X|X|X|x|X|CARDENAS |X|x|x|x|x</v>
      </c>
    </row>
    <row r="494" spans="1:82" x14ac:dyDescent="0.25">
      <c r="A494" t="s">
        <v>12817</v>
      </c>
      <c r="B494" t="s">
        <v>12818</v>
      </c>
      <c r="C494">
        <v>3</v>
      </c>
      <c r="D494" t="s">
        <v>463</v>
      </c>
      <c r="E494" t="s">
        <v>396</v>
      </c>
      <c r="F494" t="s">
        <v>330</v>
      </c>
      <c r="G494" t="s">
        <v>330</v>
      </c>
      <c r="H494" t="s">
        <v>16039</v>
      </c>
      <c r="I494">
        <v>12900</v>
      </c>
      <c r="J494" t="s">
        <v>4</v>
      </c>
      <c r="K494" t="s">
        <v>4</v>
      </c>
      <c r="L494">
        <v>200</v>
      </c>
      <c r="M494">
        <v>1</v>
      </c>
      <c r="N494" t="s">
        <v>12</v>
      </c>
      <c r="O494" t="s">
        <v>4</v>
      </c>
      <c r="P494" t="s">
        <v>12</v>
      </c>
      <c r="Q494" t="s">
        <v>4</v>
      </c>
      <c r="R494" t="s">
        <v>4</v>
      </c>
      <c r="S494" t="s">
        <v>4</v>
      </c>
      <c r="T494" t="s">
        <v>4</v>
      </c>
      <c r="U494" t="s">
        <v>4</v>
      </c>
      <c r="V494" t="s">
        <v>4</v>
      </c>
      <c r="W494" t="s">
        <v>4</v>
      </c>
      <c r="X494" t="s">
        <v>4</v>
      </c>
      <c r="Y494" t="s">
        <v>12</v>
      </c>
      <c r="Z494" t="s">
        <v>4</v>
      </c>
      <c r="AA494" t="s">
        <v>12</v>
      </c>
      <c r="AB494" t="s">
        <v>464</v>
      </c>
      <c r="AC494" t="s">
        <v>80</v>
      </c>
      <c r="AD494" t="s">
        <v>5011</v>
      </c>
      <c r="AE494" t="s">
        <v>214</v>
      </c>
      <c r="AF494" t="s">
        <v>4</v>
      </c>
      <c r="AG494" t="s">
        <v>4</v>
      </c>
      <c r="AH494" t="s">
        <v>12819</v>
      </c>
      <c r="AI494" t="s">
        <v>12820</v>
      </c>
      <c r="AJ494" t="s">
        <v>4</v>
      </c>
      <c r="AK494">
        <v>9371703650</v>
      </c>
      <c r="AL494" t="s">
        <v>12821</v>
      </c>
      <c r="AM494" t="s">
        <v>12822</v>
      </c>
      <c r="AN494" t="s">
        <v>12</v>
      </c>
      <c r="AO494" t="s">
        <v>12730</v>
      </c>
      <c r="AP494" t="s">
        <v>4</v>
      </c>
      <c r="AQ494" t="s">
        <v>5154</v>
      </c>
      <c r="AR494" t="s">
        <v>12</v>
      </c>
      <c r="AS494" t="s">
        <v>12</v>
      </c>
      <c r="AT494" t="s">
        <v>4</v>
      </c>
      <c r="AU494" t="s">
        <v>4</v>
      </c>
      <c r="AV494" t="s">
        <v>4</v>
      </c>
      <c r="AW494" t="s">
        <v>332</v>
      </c>
      <c r="AX494">
        <v>5200</v>
      </c>
      <c r="AY494">
        <v>7700</v>
      </c>
      <c r="AZ494" t="s">
        <v>12</v>
      </c>
      <c r="BA494" t="s">
        <v>12</v>
      </c>
      <c r="BB494" t="s">
        <v>4</v>
      </c>
      <c r="BC494" t="s">
        <v>1227</v>
      </c>
      <c r="BD494" t="s">
        <v>1239</v>
      </c>
      <c r="BE494" t="s">
        <v>4</v>
      </c>
      <c r="BF494" t="s">
        <v>12</v>
      </c>
      <c r="BG494" t="s">
        <v>4</v>
      </c>
      <c r="BH494" t="s">
        <v>12</v>
      </c>
      <c r="BI494" t="s">
        <v>12</v>
      </c>
      <c r="BJ494" t="s">
        <v>12820</v>
      </c>
      <c r="BK494" t="s">
        <v>4</v>
      </c>
      <c r="BL494">
        <v>1</v>
      </c>
      <c r="BM494" t="s">
        <v>12</v>
      </c>
      <c r="BN494">
        <v>12900</v>
      </c>
      <c r="BO494" t="s">
        <v>12</v>
      </c>
      <c r="BP494" t="s">
        <v>12</v>
      </c>
      <c r="BQ494" t="s">
        <v>12</v>
      </c>
      <c r="BR494" t="s">
        <v>4</v>
      </c>
      <c r="BS494" t="s">
        <v>4</v>
      </c>
      <c r="BT494" t="s">
        <v>4</v>
      </c>
      <c r="BU494" t="s">
        <v>12</v>
      </c>
      <c r="BV494" t="s">
        <v>4</v>
      </c>
      <c r="BW494" t="s">
        <v>330</v>
      </c>
      <c r="BX494" t="s">
        <v>4</v>
      </c>
      <c r="BY494" t="s">
        <v>12</v>
      </c>
      <c r="BZ494" t="s">
        <v>12</v>
      </c>
      <c r="CA494" t="s">
        <v>12</v>
      </c>
      <c r="CB494" t="s">
        <v>12</v>
      </c>
      <c r="CC494" t="s">
        <v>12</v>
      </c>
      <c r="CD494" t="str" cm="1">
        <f t="array" aca="1" ref="CD494" ca="1">eConcatenar(A494:CB494,"|")</f>
        <v>qeiRK7z2yLk8qZct|CAR 2020-1272|3|ECONOLINE |TABASCO |CARDENAS |CARDENAS |2020-7-02|12900|X|X|200|1|x|X|x|X|X|X|X|X|X|X|X|x|X|x|HERNANDEZ |GARCIA |MANUEL |CASADO |X|X|PICHUCALCO #656|SAN PEDRO DE LOS CEDROS |X|9371703650|LUIS ENRIQUE HERNANDEZ RUEDA |BENEFICIAREIO 2: GLORIA RUEDA ADORNO |x|RUTA 7 M|X|MIERCOLES |x|x|X|X|X|DOMICILIO |5200|7700|x|x|X|2021-9-1|2021-9-15|X|x|X|x|x|SAN PEDRO DE LOS CEDROS |X|1|x|12900|x|x|x|X|X|X|x|X|CARDENAS |X|x|x|x|x</v>
      </c>
    </row>
    <row r="495" spans="1:82" x14ac:dyDescent="0.25">
      <c r="A495" t="s">
        <v>12823</v>
      </c>
      <c r="B495" t="s">
        <v>12824</v>
      </c>
      <c r="C495">
        <v>3</v>
      </c>
      <c r="D495" t="s">
        <v>4958</v>
      </c>
      <c r="E495" t="s">
        <v>396</v>
      </c>
      <c r="F495" t="s">
        <v>330</v>
      </c>
      <c r="G495" t="s">
        <v>330</v>
      </c>
      <c r="H495" t="s">
        <v>16040</v>
      </c>
      <c r="I495">
        <v>19800</v>
      </c>
      <c r="J495" t="s">
        <v>4</v>
      </c>
      <c r="K495" t="s">
        <v>4</v>
      </c>
      <c r="L495">
        <v>100</v>
      </c>
      <c r="M495">
        <v>0</v>
      </c>
      <c r="N495" t="s">
        <v>12</v>
      </c>
      <c r="O495" t="s">
        <v>4</v>
      </c>
      <c r="P495" t="s">
        <v>12</v>
      </c>
      <c r="Q495" t="s">
        <v>4</v>
      </c>
      <c r="R495" t="s">
        <v>4</v>
      </c>
      <c r="S495" t="s">
        <v>4</v>
      </c>
      <c r="T495" t="s">
        <v>4</v>
      </c>
      <c r="U495" t="s">
        <v>4</v>
      </c>
      <c r="V495" t="s">
        <v>4</v>
      </c>
      <c r="W495" t="s">
        <v>4</v>
      </c>
      <c r="X495" t="s">
        <v>4</v>
      </c>
      <c r="Y495" t="s">
        <v>12</v>
      </c>
      <c r="Z495" t="s">
        <v>4</v>
      </c>
      <c r="AA495" t="s">
        <v>12</v>
      </c>
      <c r="AB495" t="s">
        <v>12825</v>
      </c>
      <c r="AC495" t="s">
        <v>464</v>
      </c>
      <c r="AD495" t="s">
        <v>12826</v>
      </c>
      <c r="AE495" t="s">
        <v>4991</v>
      </c>
      <c r="AF495" t="s">
        <v>4</v>
      </c>
      <c r="AG495" t="s">
        <v>4</v>
      </c>
      <c r="AH495" t="s">
        <v>12827</v>
      </c>
      <c r="AI495" t="s">
        <v>12820</v>
      </c>
      <c r="AJ495" t="s">
        <v>4</v>
      </c>
      <c r="AK495">
        <v>9371197395</v>
      </c>
      <c r="AL495" t="s">
        <v>12828</v>
      </c>
      <c r="AM495" t="s">
        <v>12829</v>
      </c>
      <c r="AN495" t="s">
        <v>12</v>
      </c>
      <c r="AO495" t="s">
        <v>12730</v>
      </c>
      <c r="AP495" t="s">
        <v>4</v>
      </c>
      <c r="AQ495" t="s">
        <v>710</v>
      </c>
      <c r="AR495" t="s">
        <v>12</v>
      </c>
      <c r="AS495" t="s">
        <v>12</v>
      </c>
      <c r="AT495" t="s">
        <v>4</v>
      </c>
      <c r="AU495" t="s">
        <v>4</v>
      </c>
      <c r="AV495" t="s">
        <v>4</v>
      </c>
      <c r="AW495" t="s">
        <v>332</v>
      </c>
      <c r="AX495">
        <v>8800</v>
      </c>
      <c r="AY495">
        <v>11000</v>
      </c>
      <c r="AZ495" t="s">
        <v>12</v>
      </c>
      <c r="BA495" t="s">
        <v>12</v>
      </c>
      <c r="BB495" t="s">
        <v>4</v>
      </c>
      <c r="BC495" t="s">
        <v>1227</v>
      </c>
      <c r="BD495" t="s">
        <v>12751</v>
      </c>
      <c r="BE495" t="s">
        <v>4</v>
      </c>
      <c r="BF495" t="s">
        <v>12</v>
      </c>
      <c r="BG495" t="s">
        <v>4</v>
      </c>
      <c r="BH495" t="s">
        <v>12</v>
      </c>
      <c r="BI495" t="s">
        <v>12</v>
      </c>
      <c r="BJ495" t="s">
        <v>12820</v>
      </c>
      <c r="BK495" t="s">
        <v>4</v>
      </c>
      <c r="BL495">
        <v>1</v>
      </c>
      <c r="BM495" t="s">
        <v>12</v>
      </c>
      <c r="BN495">
        <v>19800</v>
      </c>
      <c r="BO495" t="s">
        <v>12</v>
      </c>
      <c r="BP495" t="s">
        <v>12</v>
      </c>
      <c r="BQ495" t="s">
        <v>12</v>
      </c>
      <c r="BR495" t="s">
        <v>4</v>
      </c>
      <c r="BS495" t="s">
        <v>4</v>
      </c>
      <c r="BT495" t="s">
        <v>4</v>
      </c>
      <c r="BU495" t="s">
        <v>12</v>
      </c>
      <c r="BV495" t="s">
        <v>4</v>
      </c>
      <c r="BW495" t="s">
        <v>330</v>
      </c>
      <c r="BX495" t="s">
        <v>4</v>
      </c>
      <c r="BY495" t="s">
        <v>12</v>
      </c>
      <c r="BZ495" t="s">
        <v>12</v>
      </c>
      <c r="CA495" t="s">
        <v>12</v>
      </c>
      <c r="CB495" t="s">
        <v>12</v>
      </c>
      <c r="CC495" t="s">
        <v>12</v>
      </c>
      <c r="CD495" t="str" cm="1">
        <f t="array" aca="1" ref="CD495" ca="1">eConcatenar(A495:CB495,"|")</f>
        <v>qGZdHfebarnoxZHK|CAR 2019-3349|3|ZAFIRO |TABASCO |CARDENAS |CARDENAS |2019-11-05|19800|X|X|100|0|x|X|x|X|X|X|X|X|X|X|X|x|X|x|ENRIQUEZ |HERNANDEZ |ROCELIA |VIUDA |X|X|RIO MEZCALAPA MANZANA 3 LOTE 18|SAN PEDRO DE LOS CEDROS |X|9371197395|PEDRO JESUS GOMEZ ENRIQUEZ |BENEFICIARIO 2: ITZEL ALEJANDRA GOMEZ ENRIQUEZ |x|RUTA 7 M|X|MIERCOLES|x|x|X|X|X|DOMICILIO |8800|11000|x|x|X|2021-9-1|2021-9-08|X|x|X|x|x|SAN PEDRO DE LOS CEDROS |X|1|x|19800|x|x|x|X|X|X|x|X|CARDENAS |X|x|x|x|x</v>
      </c>
    </row>
    <row r="496" spans="1:82" x14ac:dyDescent="0.25">
      <c r="A496" t="s">
        <v>12830</v>
      </c>
      <c r="B496" t="s">
        <v>12831</v>
      </c>
      <c r="C496">
        <v>3</v>
      </c>
      <c r="D496" t="s">
        <v>463</v>
      </c>
      <c r="E496" t="s">
        <v>396</v>
      </c>
      <c r="F496" t="s">
        <v>330</v>
      </c>
      <c r="G496" t="s">
        <v>330</v>
      </c>
      <c r="H496" t="s">
        <v>16041</v>
      </c>
      <c r="I496">
        <v>12900</v>
      </c>
      <c r="J496" t="s">
        <v>4</v>
      </c>
      <c r="K496" t="s">
        <v>4</v>
      </c>
      <c r="L496">
        <v>200</v>
      </c>
      <c r="M496">
        <v>1</v>
      </c>
      <c r="N496" t="s">
        <v>12</v>
      </c>
      <c r="O496" t="s">
        <v>4</v>
      </c>
      <c r="P496" t="s">
        <v>12</v>
      </c>
      <c r="Q496" t="s">
        <v>4</v>
      </c>
      <c r="R496" t="s">
        <v>4</v>
      </c>
      <c r="S496" t="s">
        <v>4</v>
      </c>
      <c r="T496" t="s">
        <v>4</v>
      </c>
      <c r="U496" t="s">
        <v>4</v>
      </c>
      <c r="V496" t="s">
        <v>4</v>
      </c>
      <c r="W496" t="s">
        <v>4</v>
      </c>
      <c r="X496" t="s">
        <v>4</v>
      </c>
      <c r="Y496" t="s">
        <v>12</v>
      </c>
      <c r="Z496" t="s">
        <v>4</v>
      </c>
      <c r="AA496" t="s">
        <v>12</v>
      </c>
      <c r="AB496" t="s">
        <v>5192</v>
      </c>
      <c r="AC496" t="s">
        <v>12832</v>
      </c>
      <c r="AD496" t="s">
        <v>11289</v>
      </c>
      <c r="AE496" t="s">
        <v>63</v>
      </c>
      <c r="AF496" t="s">
        <v>4</v>
      </c>
      <c r="AG496" t="s">
        <v>4</v>
      </c>
      <c r="AH496" t="s">
        <v>12833</v>
      </c>
      <c r="AI496" t="s">
        <v>12820</v>
      </c>
      <c r="AJ496" t="s">
        <v>4</v>
      </c>
      <c r="AK496">
        <v>9371401549</v>
      </c>
      <c r="AL496" t="s">
        <v>12834</v>
      </c>
      <c r="AM496" t="s">
        <v>12835</v>
      </c>
      <c r="AN496" t="s">
        <v>12</v>
      </c>
      <c r="AO496" t="s">
        <v>12730</v>
      </c>
      <c r="AP496" t="s">
        <v>4</v>
      </c>
      <c r="AQ496" t="s">
        <v>5154</v>
      </c>
      <c r="AR496" t="s">
        <v>12</v>
      </c>
      <c r="AS496" t="s">
        <v>12</v>
      </c>
      <c r="AT496" t="s">
        <v>4</v>
      </c>
      <c r="AU496" t="s">
        <v>4</v>
      </c>
      <c r="AV496" t="s">
        <v>4</v>
      </c>
      <c r="AW496" t="s">
        <v>332</v>
      </c>
      <c r="AX496">
        <v>5100</v>
      </c>
      <c r="AY496">
        <v>7800</v>
      </c>
      <c r="AZ496" t="s">
        <v>12</v>
      </c>
      <c r="BA496" t="s">
        <v>12</v>
      </c>
      <c r="BB496" t="s">
        <v>4</v>
      </c>
      <c r="BC496" t="s">
        <v>1227</v>
      </c>
      <c r="BD496" t="s">
        <v>1239</v>
      </c>
      <c r="BE496" t="s">
        <v>4</v>
      </c>
      <c r="BF496" t="s">
        <v>12</v>
      </c>
      <c r="BG496" t="s">
        <v>4</v>
      </c>
      <c r="BH496" t="s">
        <v>12</v>
      </c>
      <c r="BI496" t="s">
        <v>12</v>
      </c>
      <c r="BJ496" t="s">
        <v>12820</v>
      </c>
      <c r="BK496" t="s">
        <v>4</v>
      </c>
      <c r="BL496">
        <v>1</v>
      </c>
      <c r="BM496" t="s">
        <v>12</v>
      </c>
      <c r="BN496">
        <v>12900</v>
      </c>
      <c r="BO496" t="s">
        <v>12</v>
      </c>
      <c r="BP496" t="s">
        <v>12</v>
      </c>
      <c r="BQ496" t="s">
        <v>12</v>
      </c>
      <c r="BR496" t="s">
        <v>4</v>
      </c>
      <c r="BS496" t="s">
        <v>4</v>
      </c>
      <c r="BT496" t="s">
        <v>4</v>
      </c>
      <c r="BU496" t="s">
        <v>12</v>
      </c>
      <c r="BV496" t="s">
        <v>4</v>
      </c>
      <c r="BW496" t="s">
        <v>330</v>
      </c>
      <c r="BX496" t="s">
        <v>4</v>
      </c>
      <c r="BY496" t="s">
        <v>12</v>
      </c>
      <c r="BZ496" t="s">
        <v>12</v>
      </c>
      <c r="CA496" t="s">
        <v>12</v>
      </c>
      <c r="CB496" t="s">
        <v>12</v>
      </c>
      <c r="CC496" t="s">
        <v>12</v>
      </c>
      <c r="CD496" t="str" cm="1">
        <f t="array" aca="1" ref="CD496" ca="1">eConcatenar(A496:CB496,"|")</f>
        <v>somp62pOSkCxAtmx|CAR 2020-1872|3|ECONOLINE |TABASCO |CARDENAS |CARDENAS |2020-7-25|12900|X|X|200|1|x|X|x|X|X|X|X|X|X|X|X|x|X|x|BRUNO |VILLALOBOS |FRANCISCO JAVIER |CASADO|X|X|AVENIDA RIO GRIJALVA #583|SAN PEDRO DE LOS CEDROS |X|9371401549|GUADALUPE OCHOA PERALTA |BENEFICIARIO 2: ALEXIS BRUNO OCHOA |x|RUTA 7 M|X|MIERCOLES |x|x|X|X|X|DOMICILIO |5100|7800|x|x|X|2021-9-1|2021-9-15|X|x|X|x|x|SAN PEDRO DE LOS CEDROS |X|1|x|12900|x|x|x|X|X|X|x|X|CARDENAS |X|x|x|x|x</v>
      </c>
    </row>
    <row r="497" spans="1:82" x14ac:dyDescent="0.25">
      <c r="A497" t="s">
        <v>12836</v>
      </c>
      <c r="B497" t="s">
        <v>12837</v>
      </c>
      <c r="C497">
        <v>3</v>
      </c>
      <c r="D497" t="s">
        <v>463</v>
      </c>
      <c r="E497" t="s">
        <v>396</v>
      </c>
      <c r="F497" t="s">
        <v>330</v>
      </c>
      <c r="G497" t="s">
        <v>330</v>
      </c>
      <c r="H497" t="s">
        <v>15959</v>
      </c>
      <c r="I497">
        <v>12900</v>
      </c>
      <c r="J497" t="s">
        <v>4</v>
      </c>
      <c r="K497" t="s">
        <v>4</v>
      </c>
      <c r="L497">
        <v>200</v>
      </c>
      <c r="M497">
        <v>1</v>
      </c>
      <c r="N497" t="s">
        <v>12</v>
      </c>
      <c r="O497" t="s">
        <v>4</v>
      </c>
      <c r="P497" t="s">
        <v>12</v>
      </c>
      <c r="Q497" t="s">
        <v>4</v>
      </c>
      <c r="R497" t="s">
        <v>4</v>
      </c>
      <c r="S497" t="s">
        <v>4</v>
      </c>
      <c r="T497" t="s">
        <v>4</v>
      </c>
      <c r="U497" t="s">
        <v>4</v>
      </c>
      <c r="V497" t="s">
        <v>4</v>
      </c>
      <c r="W497" t="s">
        <v>4</v>
      </c>
      <c r="X497" t="s">
        <v>4</v>
      </c>
      <c r="Y497" t="s">
        <v>12</v>
      </c>
      <c r="Z497" t="s">
        <v>4</v>
      </c>
      <c r="AA497" t="s">
        <v>12</v>
      </c>
      <c r="AB497" t="s">
        <v>12838</v>
      </c>
      <c r="AC497" t="s">
        <v>342</v>
      </c>
      <c r="AD497" t="s">
        <v>10669</v>
      </c>
      <c r="AE497" t="s">
        <v>4961</v>
      </c>
      <c r="AF497" t="s">
        <v>4</v>
      </c>
      <c r="AG497" t="s">
        <v>4</v>
      </c>
      <c r="AH497" t="s">
        <v>1825</v>
      </c>
      <c r="AI497" t="s">
        <v>12839</v>
      </c>
      <c r="AJ497" t="s">
        <v>4</v>
      </c>
      <c r="AK497">
        <v>9371250671</v>
      </c>
      <c r="AL497" t="s">
        <v>12840</v>
      </c>
      <c r="AM497" t="s">
        <v>12841</v>
      </c>
      <c r="AN497" t="s">
        <v>12</v>
      </c>
      <c r="AO497" t="s">
        <v>12730</v>
      </c>
      <c r="AP497" t="s">
        <v>4</v>
      </c>
      <c r="AQ497" t="s">
        <v>5154</v>
      </c>
      <c r="AR497" t="s">
        <v>12</v>
      </c>
      <c r="AS497" t="s">
        <v>12</v>
      </c>
      <c r="AT497" t="s">
        <v>4</v>
      </c>
      <c r="AU497" t="s">
        <v>4</v>
      </c>
      <c r="AV497" t="s">
        <v>4</v>
      </c>
      <c r="AW497" t="s">
        <v>332</v>
      </c>
      <c r="AX497">
        <v>5150</v>
      </c>
      <c r="AY497">
        <v>7750</v>
      </c>
      <c r="AZ497" t="s">
        <v>12</v>
      </c>
      <c r="BA497" t="s">
        <v>12</v>
      </c>
      <c r="BB497" t="s">
        <v>4</v>
      </c>
      <c r="BC497" t="s">
        <v>1227</v>
      </c>
      <c r="BD497" t="s">
        <v>1239</v>
      </c>
      <c r="BE497" t="s">
        <v>4</v>
      </c>
      <c r="BF497" t="s">
        <v>12</v>
      </c>
      <c r="BG497" t="s">
        <v>4</v>
      </c>
      <c r="BH497" t="s">
        <v>12</v>
      </c>
      <c r="BI497" t="s">
        <v>12</v>
      </c>
      <c r="BJ497" t="s">
        <v>11045</v>
      </c>
      <c r="BK497" t="s">
        <v>4</v>
      </c>
      <c r="BL497">
        <v>1</v>
      </c>
      <c r="BM497" t="s">
        <v>12</v>
      </c>
      <c r="BN497">
        <v>12900</v>
      </c>
      <c r="BO497" t="s">
        <v>12</v>
      </c>
      <c r="BP497" t="s">
        <v>12</v>
      </c>
      <c r="BQ497" t="s">
        <v>12</v>
      </c>
      <c r="BR497" t="s">
        <v>4</v>
      </c>
      <c r="BS497" t="s">
        <v>4</v>
      </c>
      <c r="BT497" t="s">
        <v>4</v>
      </c>
      <c r="BU497" t="s">
        <v>12</v>
      </c>
      <c r="BV497" t="s">
        <v>4</v>
      </c>
      <c r="BW497" t="s">
        <v>330</v>
      </c>
      <c r="BX497" t="s">
        <v>4</v>
      </c>
      <c r="BY497" t="s">
        <v>12</v>
      </c>
      <c r="BZ497" t="s">
        <v>12</v>
      </c>
      <c r="CA497" t="s">
        <v>12</v>
      </c>
      <c r="CB497" t="s">
        <v>12</v>
      </c>
      <c r="CC497" t="s">
        <v>12</v>
      </c>
      <c r="CD497" t="str" cm="1">
        <f t="array" aca="1" ref="CD497" ca="1">eConcatenar(A497:CB497,"|")</f>
        <v>NndfGvHowsFBBdV7|CAR 2020-0638|3|ECONOLINE |TABASCO |CARDENAS |CARDENAS |2020-2-24|12900|X|X|200|1|x|X|x|X|X|X|X|X|X|X|X|x|X|x|GAMAS |LOPEZ |MARIA DEL CARMEN |SOLTERA |X|X|FRANCISCO TRUJILLO GURRIA |PUEBLO  NUEVO |X|9371250671|JOSE DOMINGI LOPEZ MONTEJO |BENEFICIARIO 2: JUAN PABLO GAMAS LOPEZ |x|RUTA 7 M|X|MIERCOLES |x|x|X|X|X|DOMICILIO |5150|7750|x|x|X|2021-9-1|2021-9-15|X|x|X|x|x|PUEBLO NUEVO |X|1|x|12900|x|x|x|X|X|X|x|X|CARDENAS |X|x|x|x|x</v>
      </c>
    </row>
    <row r="498" spans="1:82" x14ac:dyDescent="0.25">
      <c r="A498" t="s">
        <v>12842</v>
      </c>
      <c r="B498" t="s">
        <v>12843</v>
      </c>
      <c r="C498">
        <v>3</v>
      </c>
      <c r="D498" t="s">
        <v>463</v>
      </c>
      <c r="E498" t="s">
        <v>396</v>
      </c>
      <c r="F498" t="s">
        <v>330</v>
      </c>
      <c r="G498" t="s">
        <v>330</v>
      </c>
      <c r="H498" t="s">
        <v>16042</v>
      </c>
      <c r="I498">
        <v>12900</v>
      </c>
      <c r="J498" t="s">
        <v>4</v>
      </c>
      <c r="K498" t="s">
        <v>4</v>
      </c>
      <c r="L498">
        <v>100</v>
      </c>
      <c r="M498">
        <v>0</v>
      </c>
      <c r="N498" t="s">
        <v>12</v>
      </c>
      <c r="O498" t="s">
        <v>4</v>
      </c>
      <c r="P498" t="s">
        <v>12</v>
      </c>
      <c r="Q498" t="s">
        <v>4</v>
      </c>
      <c r="R498" t="s">
        <v>4</v>
      </c>
      <c r="S498" t="s">
        <v>4</v>
      </c>
      <c r="T498" t="s">
        <v>4</v>
      </c>
      <c r="U498" t="s">
        <v>4</v>
      </c>
      <c r="V498" t="s">
        <v>4</v>
      </c>
      <c r="W498" t="s">
        <v>4</v>
      </c>
      <c r="X498" t="s">
        <v>4</v>
      </c>
      <c r="Y498" t="s">
        <v>12</v>
      </c>
      <c r="Z498" t="s">
        <v>4</v>
      </c>
      <c r="AA498" t="s">
        <v>12</v>
      </c>
      <c r="AB498" t="s">
        <v>342</v>
      </c>
      <c r="AC498" t="s">
        <v>80</v>
      </c>
      <c r="AD498" t="s">
        <v>12844</v>
      </c>
      <c r="AE498" t="s">
        <v>30</v>
      </c>
      <c r="AF498" t="s">
        <v>4</v>
      </c>
      <c r="AG498" t="s">
        <v>4</v>
      </c>
      <c r="AH498" t="s">
        <v>12845</v>
      </c>
      <c r="AI498" t="s">
        <v>11045</v>
      </c>
      <c r="AJ498" t="s">
        <v>12846</v>
      </c>
      <c r="AK498">
        <v>9371163554</v>
      </c>
      <c r="AL498" t="s">
        <v>12847</v>
      </c>
      <c r="AM498" t="s">
        <v>12848</v>
      </c>
      <c r="AN498" t="s">
        <v>12</v>
      </c>
      <c r="AO498" t="s">
        <v>12730</v>
      </c>
      <c r="AP498" t="s">
        <v>4</v>
      </c>
      <c r="AQ498" t="s">
        <v>5154</v>
      </c>
      <c r="AR498" t="s">
        <v>12</v>
      </c>
      <c r="AS498" t="s">
        <v>12</v>
      </c>
      <c r="AT498" t="s">
        <v>4</v>
      </c>
      <c r="AU498" t="s">
        <v>4</v>
      </c>
      <c r="AV498" t="s">
        <v>4</v>
      </c>
      <c r="AW498" t="s">
        <v>332</v>
      </c>
      <c r="AX498">
        <v>4350</v>
      </c>
      <c r="AY498">
        <v>8550</v>
      </c>
      <c r="AZ498" t="s">
        <v>12</v>
      </c>
      <c r="BA498" t="s">
        <v>12</v>
      </c>
      <c r="BB498" t="s">
        <v>4</v>
      </c>
      <c r="BC498" t="s">
        <v>1227</v>
      </c>
      <c r="BD498" t="s">
        <v>12751</v>
      </c>
      <c r="BE498" t="s">
        <v>4</v>
      </c>
      <c r="BF498" t="s">
        <v>12</v>
      </c>
      <c r="BG498" t="s">
        <v>4</v>
      </c>
      <c r="BH498" t="s">
        <v>12</v>
      </c>
      <c r="BI498" t="s">
        <v>12</v>
      </c>
      <c r="BJ498" t="s">
        <v>11045</v>
      </c>
      <c r="BK498" t="s">
        <v>4</v>
      </c>
      <c r="BL498">
        <v>1</v>
      </c>
      <c r="BM498" t="s">
        <v>12</v>
      </c>
      <c r="BN498">
        <v>12900</v>
      </c>
      <c r="BO498" t="s">
        <v>12</v>
      </c>
      <c r="BP498" t="s">
        <v>12</v>
      </c>
      <c r="BQ498" t="s">
        <v>12</v>
      </c>
      <c r="BR498" t="s">
        <v>4</v>
      </c>
      <c r="BS498" t="s">
        <v>4</v>
      </c>
      <c r="BT498" t="s">
        <v>4</v>
      </c>
      <c r="BU498" t="s">
        <v>12</v>
      </c>
      <c r="BV498" t="s">
        <v>4</v>
      </c>
      <c r="BW498" t="s">
        <v>330</v>
      </c>
      <c r="BX498" t="s">
        <v>4</v>
      </c>
      <c r="BY498" t="s">
        <v>12</v>
      </c>
      <c r="BZ498" t="s">
        <v>12</v>
      </c>
      <c r="CA498" t="s">
        <v>12</v>
      </c>
      <c r="CB498" t="s">
        <v>12</v>
      </c>
      <c r="CC498" t="s">
        <v>12</v>
      </c>
      <c r="CD498" t="str" cm="1">
        <f t="array" aca="1" ref="CD498" ca="1">eConcatenar(A498:CB498,"|")</f>
        <v>1xn1dRWgLBYTV06g|CAR 2019-3547|3|ECONOLINE |TABASCO |CARDENAS |CARDENAS |2019-11-26|12900|X|X|100|0|x|X|x|X|X|X|X|X|X|X|X|x|X|x|LOPEZ |GARCIA |REBECA |CASADA|X|X|27 DE FEBRERO CASA #511|PUEBLO NUEVO |ABRAHAM BANDALA Y LEANDRO ADRIANO |9371163554|ALFONSO MENDEZ GAMAS |BENEFICIARIO 2: MILKA LOPEZ GARCIA |x|RUTA 7 M|X|MIERCOLES |x|x|X|X|X|DOMICILIO |4350|8550|x|x|X|2021-9-1|2021-9-08|X|x|X|x|x|PUEBLO NUEVO |X|1|x|12900|x|x|x|X|X|X|x|X|CARDENAS |X|x|x|x|x</v>
      </c>
    </row>
    <row r="499" spans="1:82" x14ac:dyDescent="0.25">
      <c r="A499" t="s">
        <v>12849</v>
      </c>
      <c r="B499" t="s">
        <v>12850</v>
      </c>
      <c r="C499">
        <v>3</v>
      </c>
      <c r="D499" t="s">
        <v>69</v>
      </c>
      <c r="E499" t="s">
        <v>396</v>
      </c>
      <c r="F499" t="s">
        <v>330</v>
      </c>
      <c r="G499" t="s">
        <v>330</v>
      </c>
      <c r="H499" t="s">
        <v>16043</v>
      </c>
      <c r="I499">
        <v>14800</v>
      </c>
      <c r="J499" t="s">
        <v>4</v>
      </c>
      <c r="K499" t="s">
        <v>4</v>
      </c>
      <c r="L499">
        <v>200</v>
      </c>
      <c r="M499">
        <v>1</v>
      </c>
      <c r="N499" t="s">
        <v>12</v>
      </c>
      <c r="O499" t="s">
        <v>4</v>
      </c>
      <c r="P499" t="s">
        <v>12</v>
      </c>
      <c r="Q499" t="s">
        <v>4</v>
      </c>
      <c r="R499" t="s">
        <v>4</v>
      </c>
      <c r="S499" t="s">
        <v>4</v>
      </c>
      <c r="T499" t="s">
        <v>4</v>
      </c>
      <c r="U499" t="s">
        <v>4</v>
      </c>
      <c r="V499" t="s">
        <v>4</v>
      </c>
      <c r="W499" t="s">
        <v>4</v>
      </c>
      <c r="X499" t="s">
        <v>4</v>
      </c>
      <c r="Y499" t="s">
        <v>12</v>
      </c>
      <c r="Z499" t="s">
        <v>4</v>
      </c>
      <c r="AA499" t="s">
        <v>12</v>
      </c>
      <c r="AB499" t="s">
        <v>473</v>
      </c>
      <c r="AC499" t="s">
        <v>301</v>
      </c>
      <c r="AD499" t="s">
        <v>12851</v>
      </c>
      <c r="AE499" t="s">
        <v>4998</v>
      </c>
      <c r="AF499" t="s">
        <v>4</v>
      </c>
      <c r="AG499" t="s">
        <v>4</v>
      </c>
      <c r="AH499" t="s">
        <v>12852</v>
      </c>
      <c r="AI499" t="s">
        <v>12853</v>
      </c>
      <c r="AJ499" t="s">
        <v>4</v>
      </c>
      <c r="AK499">
        <v>9371403294</v>
      </c>
      <c r="AL499" t="s">
        <v>12854</v>
      </c>
      <c r="AM499" t="s">
        <v>12855</v>
      </c>
      <c r="AN499" t="s">
        <v>12</v>
      </c>
      <c r="AO499" t="s">
        <v>12730</v>
      </c>
      <c r="AP499" t="s">
        <v>4</v>
      </c>
      <c r="AQ499" t="s">
        <v>5154</v>
      </c>
      <c r="AR499" t="s">
        <v>12</v>
      </c>
      <c r="AS499" t="s">
        <v>12</v>
      </c>
      <c r="AT499" t="s">
        <v>4</v>
      </c>
      <c r="AU499" t="s">
        <v>4</v>
      </c>
      <c r="AV499" t="s">
        <v>4</v>
      </c>
      <c r="AW499" t="s">
        <v>332</v>
      </c>
      <c r="AX499">
        <v>1000</v>
      </c>
      <c r="AY499">
        <v>13800</v>
      </c>
      <c r="AZ499" t="s">
        <v>12</v>
      </c>
      <c r="BA499" t="s">
        <v>12</v>
      </c>
      <c r="BB499" t="s">
        <v>4</v>
      </c>
      <c r="BC499" t="s">
        <v>1227</v>
      </c>
      <c r="BD499" t="s">
        <v>1239</v>
      </c>
      <c r="BE499" t="s">
        <v>4</v>
      </c>
      <c r="BF499" t="s">
        <v>12</v>
      </c>
      <c r="BG499" t="s">
        <v>4</v>
      </c>
      <c r="BH499" t="s">
        <v>12</v>
      </c>
      <c r="BI499" t="s">
        <v>12</v>
      </c>
      <c r="BJ499" t="s">
        <v>12853</v>
      </c>
      <c r="BK499" t="s">
        <v>4</v>
      </c>
      <c r="BL499">
        <v>1</v>
      </c>
      <c r="BM499" t="s">
        <v>12</v>
      </c>
      <c r="BN499">
        <v>14800</v>
      </c>
      <c r="BO499" t="s">
        <v>12</v>
      </c>
      <c r="BP499" t="s">
        <v>12</v>
      </c>
      <c r="BQ499" t="s">
        <v>12</v>
      </c>
      <c r="BR499" t="s">
        <v>4</v>
      </c>
      <c r="BS499" t="s">
        <v>4</v>
      </c>
      <c r="BT499" t="s">
        <v>4</v>
      </c>
      <c r="BU499" t="s">
        <v>12</v>
      </c>
      <c r="BV499" t="s">
        <v>4</v>
      </c>
      <c r="BW499" t="s">
        <v>330</v>
      </c>
      <c r="BX499" t="s">
        <v>4</v>
      </c>
      <c r="BY499" t="s">
        <v>12</v>
      </c>
      <c r="BZ499" t="s">
        <v>12</v>
      </c>
      <c r="CA499" t="s">
        <v>12</v>
      </c>
      <c r="CB499" t="s">
        <v>12</v>
      </c>
      <c r="CC499" t="s">
        <v>12</v>
      </c>
      <c r="CD499" t="str" cm="1">
        <f t="array" aca="1" ref="CD499" ca="1">eConcatenar(A499:CB499,"|")</f>
        <v>upMMPue28f40ymHE|CAR 2021-3024|3|MEMORIAL|TABASCO |CARDENAS |CARDENAS |2021-6-28|14800|X|X|200|1|x|X|x|X|X|X|X|X|X|X|X|x|X|x|PEREZ |CRUZ|DAVID |SOLTERO |X|X|ANDRES SANCHEZ MAGALLANES |EL PALMAR |X|9371403294|MARIA DEL ROSARIO PEREZ CRUZ |BENEFICIARIO 2: ANA LAURA PEREZ CRUZ |x|RUTA 7 M|X|MIERCOLES |x|x|X|X|X|DOMICILIO |1000|13800|x|x|X|2021-9-1|2021-9-15|X|x|X|x|x|EL PALMAR |X|1|x|14800|x|x|x|X|X|X|x|X|CARDENAS |X|x|x|x|x</v>
      </c>
    </row>
    <row r="500" spans="1:82" x14ac:dyDescent="0.25">
      <c r="A500" t="s">
        <v>12856</v>
      </c>
      <c r="B500" t="s">
        <v>12857</v>
      </c>
      <c r="C500">
        <v>3</v>
      </c>
      <c r="D500" t="s">
        <v>11050</v>
      </c>
      <c r="E500" t="s">
        <v>396</v>
      </c>
      <c r="F500" t="s">
        <v>330</v>
      </c>
      <c r="G500" t="s">
        <v>330</v>
      </c>
      <c r="H500" t="s">
        <v>16044</v>
      </c>
      <c r="I500">
        <v>24500</v>
      </c>
      <c r="J500" t="s">
        <v>4</v>
      </c>
      <c r="K500" t="s">
        <v>4</v>
      </c>
      <c r="L500">
        <v>100</v>
      </c>
      <c r="M500">
        <v>0</v>
      </c>
      <c r="N500" t="s">
        <v>12</v>
      </c>
      <c r="O500" t="s">
        <v>4</v>
      </c>
      <c r="P500" t="s">
        <v>12</v>
      </c>
      <c r="Q500" t="s">
        <v>4</v>
      </c>
      <c r="R500" t="s">
        <v>4</v>
      </c>
      <c r="S500" t="s">
        <v>4</v>
      </c>
      <c r="T500" t="s">
        <v>4</v>
      </c>
      <c r="U500" t="s">
        <v>4</v>
      </c>
      <c r="V500" t="s">
        <v>4</v>
      </c>
      <c r="W500" t="s">
        <v>4</v>
      </c>
      <c r="X500" t="s">
        <v>4</v>
      </c>
      <c r="Y500" t="s">
        <v>12</v>
      </c>
      <c r="Z500" t="s">
        <v>4</v>
      </c>
      <c r="AA500" t="s">
        <v>12</v>
      </c>
      <c r="AB500" t="s">
        <v>12858</v>
      </c>
      <c r="AC500" t="s">
        <v>5357</v>
      </c>
      <c r="AD500" t="s">
        <v>12859</v>
      </c>
      <c r="AE500" t="s">
        <v>4888</v>
      </c>
      <c r="AF500" t="s">
        <v>4</v>
      </c>
      <c r="AG500" t="s">
        <v>4</v>
      </c>
      <c r="AH500" t="s">
        <v>12860</v>
      </c>
      <c r="AI500" t="s">
        <v>1608</v>
      </c>
      <c r="AJ500" t="s">
        <v>4</v>
      </c>
      <c r="AK500">
        <v>9373740094</v>
      </c>
      <c r="AL500" t="s">
        <v>12861</v>
      </c>
      <c r="AM500" t="s">
        <v>12862</v>
      </c>
      <c r="AN500" t="s">
        <v>12</v>
      </c>
      <c r="AO500" t="s">
        <v>12730</v>
      </c>
      <c r="AP500" t="s">
        <v>4</v>
      </c>
      <c r="AQ500" t="s">
        <v>5154</v>
      </c>
      <c r="AR500" t="s">
        <v>12</v>
      </c>
      <c r="AS500" t="s">
        <v>12</v>
      </c>
      <c r="AT500" t="s">
        <v>4</v>
      </c>
      <c r="AU500" t="s">
        <v>4</v>
      </c>
      <c r="AV500" t="s">
        <v>4</v>
      </c>
      <c r="AW500" t="s">
        <v>332</v>
      </c>
      <c r="AX500">
        <v>1300</v>
      </c>
      <c r="AY500">
        <v>23200</v>
      </c>
      <c r="AZ500" t="s">
        <v>12</v>
      </c>
      <c r="BA500" t="s">
        <v>12</v>
      </c>
      <c r="BB500" t="s">
        <v>4</v>
      </c>
      <c r="BC500" t="s">
        <v>1227</v>
      </c>
      <c r="BD500" t="s">
        <v>12751</v>
      </c>
      <c r="BE500" t="s">
        <v>4</v>
      </c>
      <c r="BF500" t="s">
        <v>12</v>
      </c>
      <c r="BG500" t="s">
        <v>4</v>
      </c>
      <c r="BH500" t="s">
        <v>12</v>
      </c>
      <c r="BI500" t="s">
        <v>12</v>
      </c>
      <c r="BJ500" t="s">
        <v>1608</v>
      </c>
      <c r="BK500" t="s">
        <v>4</v>
      </c>
      <c r="BL500">
        <v>1</v>
      </c>
      <c r="BM500" t="s">
        <v>12</v>
      </c>
      <c r="BN500">
        <v>24500</v>
      </c>
      <c r="BO500" t="s">
        <v>12</v>
      </c>
      <c r="BP500" t="s">
        <v>12</v>
      </c>
      <c r="BQ500" t="s">
        <v>12</v>
      </c>
      <c r="BR500" t="s">
        <v>4</v>
      </c>
      <c r="BS500" t="s">
        <v>4</v>
      </c>
      <c r="BT500" t="s">
        <v>4</v>
      </c>
      <c r="BU500" t="s">
        <v>12</v>
      </c>
      <c r="BV500" t="s">
        <v>4</v>
      </c>
      <c r="BW500" t="s">
        <v>330</v>
      </c>
      <c r="BX500" t="s">
        <v>4</v>
      </c>
      <c r="BY500" t="s">
        <v>12</v>
      </c>
      <c r="BZ500" t="s">
        <v>12</v>
      </c>
      <c r="CA500" t="s">
        <v>12</v>
      </c>
      <c r="CB500" t="s">
        <v>12</v>
      </c>
      <c r="CC500" t="s">
        <v>12</v>
      </c>
      <c r="CD500" t="str" cm="1">
        <f t="array" aca="1" ref="CD500" ca="1">eConcatenar(A500:CB500,"|")</f>
        <v>VUy11nyEkXMiq2pb|CAR 2021-2251|3|DIGNITY |TABASCO |CARDENAS |CARDENAS |2021-6-02|24500|X|X|100|0|x|X|x|X|X|X|X|X|X|X|X|x|X|x|VASQUES |LOPES|MIGUELINA |SEPARADA |X|X|CERRADA LOS ANGLES S/N|NUEVA ESPERANZA |X|9373740094|OLIVER JANNAY CRUZ VASQUES|BENEFICIARIO 2: GABRIELA ISABEL ALVAREZ VASQUES |x|RUTA 7 M|X|MIERCOLES |x|x|X|X|X|DOMICILIO |1300|23200|x|x|X|2021-9-1|2021-9-08|X|x|X|x|x|NUEVA ESPERANZA |X|1|x|24500|x|x|x|X|X|X|x|X|CARDENAS |X|x|x|x|x</v>
      </c>
    </row>
    <row r="501" spans="1:82" x14ac:dyDescent="0.25">
      <c r="A501" t="s">
        <v>12863</v>
      </c>
      <c r="B501" t="s">
        <v>12864</v>
      </c>
      <c r="C501">
        <v>3</v>
      </c>
      <c r="D501" t="s">
        <v>463</v>
      </c>
      <c r="E501" t="s">
        <v>396</v>
      </c>
      <c r="F501" t="s">
        <v>330</v>
      </c>
      <c r="G501" t="s">
        <v>330</v>
      </c>
      <c r="H501" t="s">
        <v>16040</v>
      </c>
      <c r="I501">
        <v>12900</v>
      </c>
      <c r="J501" t="s">
        <v>4</v>
      </c>
      <c r="K501" t="s">
        <v>4</v>
      </c>
      <c r="L501">
        <v>100</v>
      </c>
      <c r="M501">
        <v>0</v>
      </c>
      <c r="N501" t="s">
        <v>12</v>
      </c>
      <c r="O501" t="s">
        <v>4</v>
      </c>
      <c r="P501" t="s">
        <v>12</v>
      </c>
      <c r="Q501" t="s">
        <v>4</v>
      </c>
      <c r="R501" t="s">
        <v>4</v>
      </c>
      <c r="S501" t="s">
        <v>4</v>
      </c>
      <c r="T501" t="s">
        <v>4</v>
      </c>
      <c r="U501" t="s">
        <v>4</v>
      </c>
      <c r="V501" t="s">
        <v>4</v>
      </c>
      <c r="W501" t="s">
        <v>4</v>
      </c>
      <c r="X501" t="s">
        <v>4</v>
      </c>
      <c r="Y501" t="s">
        <v>12</v>
      </c>
      <c r="Z501" t="s">
        <v>4</v>
      </c>
      <c r="AA501" t="s">
        <v>12</v>
      </c>
      <c r="AB501" t="s">
        <v>784</v>
      </c>
      <c r="AC501" t="s">
        <v>12865</v>
      </c>
      <c r="AD501" t="s">
        <v>4912</v>
      </c>
      <c r="AE501" t="s">
        <v>479</v>
      </c>
      <c r="AF501" t="s">
        <v>4</v>
      </c>
      <c r="AG501" t="s">
        <v>4</v>
      </c>
      <c r="AH501" t="s">
        <v>12866</v>
      </c>
      <c r="AI501" t="s">
        <v>12867</v>
      </c>
      <c r="AJ501" t="s">
        <v>4</v>
      </c>
      <c r="AK501">
        <v>9371059216</v>
      </c>
      <c r="AL501" t="s">
        <v>12868</v>
      </c>
      <c r="AM501" t="s">
        <v>12869</v>
      </c>
      <c r="AN501" t="s">
        <v>12</v>
      </c>
      <c r="AO501" t="s">
        <v>12730</v>
      </c>
      <c r="AP501" t="s">
        <v>4</v>
      </c>
      <c r="AQ501" t="s">
        <v>5154</v>
      </c>
      <c r="AR501" t="s">
        <v>12</v>
      </c>
      <c r="AS501" t="s">
        <v>12</v>
      </c>
      <c r="AT501" t="s">
        <v>4</v>
      </c>
      <c r="AU501" t="s">
        <v>4</v>
      </c>
      <c r="AV501" t="s">
        <v>4</v>
      </c>
      <c r="AW501" t="s">
        <v>332</v>
      </c>
      <c r="AX501">
        <v>6900</v>
      </c>
      <c r="AY501">
        <v>6000</v>
      </c>
      <c r="AZ501" t="s">
        <v>12</v>
      </c>
      <c r="BA501" t="s">
        <v>12</v>
      </c>
      <c r="BB501" t="s">
        <v>4</v>
      </c>
      <c r="BC501" t="s">
        <v>1227</v>
      </c>
      <c r="BD501" t="s">
        <v>12751</v>
      </c>
      <c r="BE501" t="s">
        <v>4</v>
      </c>
      <c r="BF501" t="s">
        <v>12</v>
      </c>
      <c r="BG501" t="s">
        <v>4</v>
      </c>
      <c r="BH501" t="s">
        <v>12</v>
      </c>
      <c r="BI501" t="s">
        <v>12</v>
      </c>
      <c r="BJ501" t="s">
        <v>12867</v>
      </c>
      <c r="BK501" t="s">
        <v>4</v>
      </c>
      <c r="BL501">
        <v>1</v>
      </c>
      <c r="BM501" t="s">
        <v>12</v>
      </c>
      <c r="BN501">
        <v>12900</v>
      </c>
      <c r="BO501" t="s">
        <v>12</v>
      </c>
      <c r="BP501" t="s">
        <v>12</v>
      </c>
      <c r="BQ501" t="s">
        <v>12</v>
      </c>
      <c r="BR501" t="s">
        <v>4</v>
      </c>
      <c r="BS501" t="s">
        <v>4</v>
      </c>
      <c r="BT501" t="s">
        <v>4</v>
      </c>
      <c r="BU501" t="s">
        <v>12</v>
      </c>
      <c r="BV501" t="s">
        <v>4</v>
      </c>
      <c r="BW501" t="s">
        <v>330</v>
      </c>
      <c r="BX501" t="s">
        <v>4</v>
      </c>
      <c r="BY501" t="s">
        <v>12</v>
      </c>
      <c r="BZ501" t="s">
        <v>12</v>
      </c>
      <c r="CA501" t="s">
        <v>12</v>
      </c>
      <c r="CB501" t="s">
        <v>12</v>
      </c>
      <c r="CC501" t="s">
        <v>12</v>
      </c>
      <c r="CD501" t="str" cm="1">
        <f t="array" aca="1" ref="CD501" ca="1">eConcatenar(A501:CB501,"|")</f>
        <v>dzzp7FjFbsEBkn7g|CAR 2019-3350|3|ECONOLINE |TABASCO |CARDENAS |CARDENAS |2019-11-05|12900|X|X|100|0|x|X|x|X|X|X|X|X|X|X|X|x|X|x|GALLEGOS|LARA |ANTONIO |UNION LIBRE |X|X|VICENTE GUERRO S/N|EMILIANO ZAPATA |X|9371059216|OTILIA ARIAS MONTEJO |BENEFICIARIO 2: ALEXIS GABRIEL ARIAS CARDENAS |x|RUTA 7 M|X|MIERCOLES |x|x|X|X|X|DOMICILIO |6900|6000|x|x|X|2021-9-1|2021-9-08|X|x|X|x|x|EMILIANO ZAPATA |X|1|x|12900|x|x|x|X|X|X|x|X|CARDENAS |X|x|x|x|x</v>
      </c>
    </row>
    <row r="502" spans="1:82" x14ac:dyDescent="0.25">
      <c r="A502" t="s">
        <v>12870</v>
      </c>
      <c r="B502" t="s">
        <v>12871</v>
      </c>
      <c r="C502">
        <v>3</v>
      </c>
      <c r="D502" t="s">
        <v>463</v>
      </c>
      <c r="E502" t="s">
        <v>396</v>
      </c>
      <c r="F502" t="s">
        <v>330</v>
      </c>
      <c r="G502" t="s">
        <v>330</v>
      </c>
      <c r="H502" t="s">
        <v>1211</v>
      </c>
      <c r="I502">
        <v>12900</v>
      </c>
      <c r="J502" t="s">
        <v>4</v>
      </c>
      <c r="K502" t="s">
        <v>4</v>
      </c>
      <c r="L502">
        <v>100</v>
      </c>
      <c r="M502">
        <v>0</v>
      </c>
      <c r="N502" t="s">
        <v>12</v>
      </c>
      <c r="O502" t="s">
        <v>4</v>
      </c>
      <c r="P502" t="s">
        <v>12</v>
      </c>
      <c r="Q502" t="s">
        <v>4</v>
      </c>
      <c r="R502" t="s">
        <v>4</v>
      </c>
      <c r="S502" t="s">
        <v>4</v>
      </c>
      <c r="T502" t="s">
        <v>4</v>
      </c>
      <c r="U502" t="s">
        <v>4</v>
      </c>
      <c r="V502" t="s">
        <v>4</v>
      </c>
      <c r="W502" t="s">
        <v>4</v>
      </c>
      <c r="X502" t="s">
        <v>4</v>
      </c>
      <c r="Y502" t="s">
        <v>12</v>
      </c>
      <c r="Z502" t="s">
        <v>4</v>
      </c>
      <c r="AA502" t="s">
        <v>12</v>
      </c>
      <c r="AB502" t="s">
        <v>4970</v>
      </c>
      <c r="AC502" t="s">
        <v>11071</v>
      </c>
      <c r="AD502" t="s">
        <v>562</v>
      </c>
      <c r="AE502" t="s">
        <v>479</v>
      </c>
      <c r="AF502" t="s">
        <v>4</v>
      </c>
      <c r="AG502" t="s">
        <v>4</v>
      </c>
      <c r="AH502" t="s">
        <v>12872</v>
      </c>
      <c r="AI502" t="s">
        <v>12873</v>
      </c>
      <c r="AJ502" t="s">
        <v>4</v>
      </c>
      <c r="AK502">
        <v>9371391485</v>
      </c>
      <c r="AL502" t="s">
        <v>12874</v>
      </c>
      <c r="AM502" t="s">
        <v>12875</v>
      </c>
      <c r="AN502" t="s">
        <v>12</v>
      </c>
      <c r="AO502" t="s">
        <v>12730</v>
      </c>
      <c r="AP502" t="s">
        <v>4</v>
      </c>
      <c r="AQ502" t="s">
        <v>5154</v>
      </c>
      <c r="AR502" t="s">
        <v>12</v>
      </c>
      <c r="AS502" t="s">
        <v>12</v>
      </c>
      <c r="AT502" t="s">
        <v>4</v>
      </c>
      <c r="AU502" t="s">
        <v>4</v>
      </c>
      <c r="AV502" t="s">
        <v>4</v>
      </c>
      <c r="AW502" t="s">
        <v>332</v>
      </c>
      <c r="AX502">
        <v>8755</v>
      </c>
      <c r="AY502">
        <v>3895</v>
      </c>
      <c r="AZ502" t="s">
        <v>12</v>
      </c>
      <c r="BA502" t="s">
        <v>12</v>
      </c>
      <c r="BB502" t="s">
        <v>4</v>
      </c>
      <c r="BC502" t="s">
        <v>1227</v>
      </c>
      <c r="BD502" t="s">
        <v>12751</v>
      </c>
      <c r="BE502" t="s">
        <v>4</v>
      </c>
      <c r="BF502" t="s">
        <v>12</v>
      </c>
      <c r="BG502" t="s">
        <v>4</v>
      </c>
      <c r="BH502" t="s">
        <v>12</v>
      </c>
      <c r="BI502" t="s">
        <v>12</v>
      </c>
      <c r="BJ502" t="s">
        <v>3118</v>
      </c>
      <c r="BK502" t="s">
        <v>4</v>
      </c>
      <c r="BL502">
        <v>1</v>
      </c>
      <c r="BM502" t="s">
        <v>12</v>
      </c>
      <c r="BN502">
        <v>12900</v>
      </c>
      <c r="BO502" t="s">
        <v>12</v>
      </c>
      <c r="BP502" t="s">
        <v>12</v>
      </c>
      <c r="BQ502" t="s">
        <v>12</v>
      </c>
      <c r="BR502" t="s">
        <v>4</v>
      </c>
      <c r="BS502" t="s">
        <v>4</v>
      </c>
      <c r="BT502" t="s">
        <v>4</v>
      </c>
      <c r="BU502" t="s">
        <v>12</v>
      </c>
      <c r="BV502" t="s">
        <v>4</v>
      </c>
      <c r="BW502" t="s">
        <v>330</v>
      </c>
      <c r="BX502" t="s">
        <v>4</v>
      </c>
      <c r="BY502" t="s">
        <v>12</v>
      </c>
      <c r="BZ502" t="s">
        <v>12</v>
      </c>
      <c r="CA502" t="s">
        <v>12</v>
      </c>
      <c r="CB502" t="s">
        <v>12</v>
      </c>
      <c r="CC502" t="s">
        <v>12</v>
      </c>
      <c r="CD502" t="str" cm="1">
        <f t="array" aca="1" ref="CD502" ca="1">eConcatenar(A502:CB502,"|")</f>
        <v>B3Ca6VkyvqAzghWq|CAR 2019-2373|3|ECONOLINE |TABASCO |CARDENAS |CARDENAS |2019-8-30|12900|X|X|100|0|x|X|x|X|X|X|X|X|X|X|X|x|X|x|DIAZ |JUAREZ |LEYDI|UNION LIBRE |X|X|A LA PERA S/N|RANCHERIA ARROYO HONDO ABEJONAL |X|9371391485|EZEQUIEL VIDAL CRUZ |BENEFICIARIO 2: YAQUELIN VIDAL CRUZ|x|RUTA 7 M|X|MIERCOLES |x|x|X|X|X|DOMICILIO |8755|3895|x|x|X|2021-9-1|2021-9-08|X|x|X|x|x|ARROYO HONDO ABEJONAL |X|1|x|12900|x|x|x|X|X|X|x|X|CARDENAS |X|x|x|x|x</v>
      </c>
    </row>
    <row r="503" spans="1:82" x14ac:dyDescent="0.25">
      <c r="A503" t="s">
        <v>12876</v>
      </c>
      <c r="B503" t="s">
        <v>12877</v>
      </c>
      <c r="C503">
        <v>3</v>
      </c>
      <c r="D503" t="s">
        <v>69</v>
      </c>
      <c r="E503" t="s">
        <v>396</v>
      </c>
      <c r="F503" t="s">
        <v>330</v>
      </c>
      <c r="G503" t="s">
        <v>330</v>
      </c>
      <c r="H503" t="s">
        <v>16045</v>
      </c>
      <c r="I503">
        <v>14800</v>
      </c>
      <c r="J503" t="s">
        <v>4</v>
      </c>
      <c r="K503" t="s">
        <v>4</v>
      </c>
      <c r="L503">
        <v>100</v>
      </c>
      <c r="M503">
        <v>0</v>
      </c>
      <c r="N503" t="s">
        <v>12</v>
      </c>
      <c r="O503" t="s">
        <v>4</v>
      </c>
      <c r="P503" t="s">
        <v>12</v>
      </c>
      <c r="Q503" t="s">
        <v>4</v>
      </c>
      <c r="R503" t="s">
        <v>4</v>
      </c>
      <c r="S503" t="s">
        <v>4</v>
      </c>
      <c r="T503" t="s">
        <v>4</v>
      </c>
      <c r="U503" t="s">
        <v>4</v>
      </c>
      <c r="V503" t="s">
        <v>4</v>
      </c>
      <c r="W503" t="s">
        <v>4</v>
      </c>
      <c r="X503" t="s">
        <v>4</v>
      </c>
      <c r="Y503" t="s">
        <v>12</v>
      </c>
      <c r="Z503" t="s">
        <v>4</v>
      </c>
      <c r="AA503" t="s">
        <v>12</v>
      </c>
      <c r="AB503" t="s">
        <v>465</v>
      </c>
      <c r="AC503" t="s">
        <v>70</v>
      </c>
      <c r="AD503" t="s">
        <v>5001</v>
      </c>
      <c r="AE503" t="s">
        <v>474</v>
      </c>
      <c r="AF503" t="s">
        <v>4</v>
      </c>
      <c r="AG503" t="s">
        <v>4</v>
      </c>
      <c r="AH503" t="s">
        <v>12872</v>
      </c>
      <c r="AI503" t="s">
        <v>12873</v>
      </c>
      <c r="AJ503" t="s">
        <v>4</v>
      </c>
      <c r="AK503">
        <v>9371689574</v>
      </c>
      <c r="AL503" t="s">
        <v>12878</v>
      </c>
      <c r="AM503" t="s">
        <v>12879</v>
      </c>
      <c r="AN503" t="s">
        <v>12</v>
      </c>
      <c r="AO503" t="s">
        <v>12730</v>
      </c>
      <c r="AP503" t="s">
        <v>4</v>
      </c>
      <c r="AQ503" t="s">
        <v>5154</v>
      </c>
      <c r="AR503" t="s">
        <v>12</v>
      </c>
      <c r="AS503" t="s">
        <v>12</v>
      </c>
      <c r="AT503" t="s">
        <v>4</v>
      </c>
      <c r="AU503" t="s">
        <v>4</v>
      </c>
      <c r="AV503" t="s">
        <v>4</v>
      </c>
      <c r="AW503" t="s">
        <v>332</v>
      </c>
      <c r="AX503">
        <v>2200</v>
      </c>
      <c r="AY503">
        <v>12600</v>
      </c>
      <c r="AZ503" t="s">
        <v>12</v>
      </c>
      <c r="BA503" t="s">
        <v>12</v>
      </c>
      <c r="BB503" t="s">
        <v>4</v>
      </c>
      <c r="BC503" t="s">
        <v>1227</v>
      </c>
      <c r="BD503" t="s">
        <v>12751</v>
      </c>
      <c r="BE503" t="s">
        <v>4</v>
      </c>
      <c r="BF503" t="s">
        <v>12</v>
      </c>
      <c r="BG503" t="s">
        <v>4</v>
      </c>
      <c r="BH503" t="s">
        <v>12</v>
      </c>
      <c r="BI503" t="s">
        <v>12</v>
      </c>
      <c r="BJ503" t="s">
        <v>3118</v>
      </c>
      <c r="BK503" t="s">
        <v>4</v>
      </c>
      <c r="BL503">
        <v>1</v>
      </c>
      <c r="BM503" t="s">
        <v>12</v>
      </c>
      <c r="BN503">
        <v>14800</v>
      </c>
      <c r="BO503" t="s">
        <v>12</v>
      </c>
      <c r="BP503" t="s">
        <v>12</v>
      </c>
      <c r="BQ503" t="s">
        <v>12</v>
      </c>
      <c r="BR503" t="s">
        <v>4</v>
      </c>
      <c r="BS503" t="s">
        <v>4</v>
      </c>
      <c r="BT503" t="s">
        <v>4</v>
      </c>
      <c r="BU503" t="s">
        <v>12</v>
      </c>
      <c r="BV503" t="s">
        <v>4</v>
      </c>
      <c r="BW503" t="s">
        <v>330</v>
      </c>
      <c r="BX503" t="s">
        <v>4</v>
      </c>
      <c r="BY503" t="s">
        <v>12</v>
      </c>
      <c r="BZ503" t="s">
        <v>12</v>
      </c>
      <c r="CA503" t="s">
        <v>12</v>
      </c>
      <c r="CB503" t="s">
        <v>12</v>
      </c>
      <c r="CC503" t="s">
        <v>12</v>
      </c>
      <c r="CD503" t="str" cm="1">
        <f t="array" aca="1" ref="CD503" ca="1">eConcatenar(A503:CB503,"|")</f>
        <v>pYVUhKDVElKQLZfA|CAR 2021-1205|3|MEMORIAL|TABASCO |CARDENAS |CARDENAS |2021-4-01|14800|X|X|100|0|x|X|x|X|X|X|X|X|X|X|X|x|X|x|DE DIOS |MENDEZ |BEATRIZ |CASADA |X|X|A LA PERA S/N|RANCHERIA ARROYO HONDO ABEJONAL |X|9371689574|YOLANDA DE DIOS MENDEZ |BENEFICIARIO 2: ELIZABETH DE DIOS MENDEZ |x|RUTA 7 M|X|MIERCOLES |x|x|X|X|X|DOMICILIO |2200|12600|x|x|X|2021-9-1|2021-9-08|X|x|X|x|x|ARROYO HONDO ABEJONAL |X|1|x|14800|x|x|x|X|X|X|x|X|CARDENAS |X|x|x|x|x</v>
      </c>
    </row>
    <row r="504" spans="1:82" x14ac:dyDescent="0.25">
      <c r="A504" t="s">
        <v>12880</v>
      </c>
      <c r="B504" t="s">
        <v>12881</v>
      </c>
      <c r="C504">
        <v>3</v>
      </c>
      <c r="D504" t="s">
        <v>463</v>
      </c>
      <c r="E504" t="s">
        <v>396</v>
      </c>
      <c r="F504" t="s">
        <v>330</v>
      </c>
      <c r="G504" t="s">
        <v>330</v>
      </c>
      <c r="H504" t="s">
        <v>16037</v>
      </c>
      <c r="I504">
        <v>12900</v>
      </c>
      <c r="J504" t="s">
        <v>4</v>
      </c>
      <c r="K504" t="s">
        <v>4</v>
      </c>
      <c r="L504">
        <v>200</v>
      </c>
      <c r="M504">
        <v>1</v>
      </c>
      <c r="N504" t="s">
        <v>12</v>
      </c>
      <c r="O504" t="s">
        <v>4</v>
      </c>
      <c r="P504" t="s">
        <v>12</v>
      </c>
      <c r="Q504" t="s">
        <v>4</v>
      </c>
      <c r="R504" t="s">
        <v>4</v>
      </c>
      <c r="S504" t="s">
        <v>4</v>
      </c>
      <c r="T504" t="s">
        <v>4</v>
      </c>
      <c r="U504" t="s">
        <v>4</v>
      </c>
      <c r="V504" t="s">
        <v>4</v>
      </c>
      <c r="W504" t="s">
        <v>4</v>
      </c>
      <c r="X504" t="s">
        <v>4</v>
      </c>
      <c r="Y504" t="s">
        <v>12</v>
      </c>
      <c r="Z504" t="s">
        <v>4</v>
      </c>
      <c r="AA504" t="s">
        <v>12</v>
      </c>
      <c r="AB504" t="s">
        <v>484</v>
      </c>
      <c r="AC504" t="s">
        <v>787</v>
      </c>
      <c r="AD504" t="s">
        <v>12882</v>
      </c>
      <c r="AE504" t="s">
        <v>4888</v>
      </c>
      <c r="AF504" t="s">
        <v>4</v>
      </c>
      <c r="AG504" t="s">
        <v>4</v>
      </c>
      <c r="AH504" t="s">
        <v>12883</v>
      </c>
      <c r="AI504" t="s">
        <v>12873</v>
      </c>
      <c r="AJ504" t="s">
        <v>4</v>
      </c>
      <c r="AK504">
        <v>9372307587</v>
      </c>
      <c r="AL504" t="s">
        <v>12884</v>
      </c>
      <c r="AM504" t="s">
        <v>12885</v>
      </c>
      <c r="AN504" t="s">
        <v>12</v>
      </c>
      <c r="AO504" t="s">
        <v>12730</v>
      </c>
      <c r="AP504" t="s">
        <v>4</v>
      </c>
      <c r="AQ504" t="s">
        <v>5154</v>
      </c>
      <c r="AR504" t="s">
        <v>12</v>
      </c>
      <c r="AS504" t="s">
        <v>12</v>
      </c>
      <c r="AT504" t="s">
        <v>4</v>
      </c>
      <c r="AU504" t="s">
        <v>4</v>
      </c>
      <c r="AV504" t="s">
        <v>4</v>
      </c>
      <c r="AW504" t="s">
        <v>332</v>
      </c>
      <c r="AX504">
        <v>5200</v>
      </c>
      <c r="AY504">
        <v>7700</v>
      </c>
      <c r="AZ504" t="s">
        <v>12</v>
      </c>
      <c r="BA504" t="s">
        <v>12</v>
      </c>
      <c r="BB504" t="s">
        <v>4</v>
      </c>
      <c r="BC504" t="s">
        <v>1227</v>
      </c>
      <c r="BD504" t="s">
        <v>1239</v>
      </c>
      <c r="BE504" t="s">
        <v>4</v>
      </c>
      <c r="BF504" t="s">
        <v>12</v>
      </c>
      <c r="BG504" t="s">
        <v>4</v>
      </c>
      <c r="BH504" t="s">
        <v>12</v>
      </c>
      <c r="BI504" t="s">
        <v>12</v>
      </c>
      <c r="BJ504" t="s">
        <v>3118</v>
      </c>
      <c r="BK504" t="s">
        <v>4</v>
      </c>
      <c r="BL504">
        <v>1</v>
      </c>
      <c r="BM504" t="s">
        <v>12</v>
      </c>
      <c r="BN504">
        <v>12900</v>
      </c>
      <c r="BO504" t="s">
        <v>12</v>
      </c>
      <c r="BP504" t="s">
        <v>12</v>
      </c>
      <c r="BQ504" t="s">
        <v>12</v>
      </c>
      <c r="BR504" t="s">
        <v>4</v>
      </c>
      <c r="BS504" t="s">
        <v>4</v>
      </c>
      <c r="BT504" t="s">
        <v>4</v>
      </c>
      <c r="BU504" t="s">
        <v>12</v>
      </c>
      <c r="BV504" t="s">
        <v>4</v>
      </c>
      <c r="BW504" t="s">
        <v>330</v>
      </c>
      <c r="BX504" t="s">
        <v>4</v>
      </c>
      <c r="BY504" t="s">
        <v>12</v>
      </c>
      <c r="BZ504" t="s">
        <v>12</v>
      </c>
      <c r="CA504" t="s">
        <v>12</v>
      </c>
      <c r="CB504" t="s">
        <v>12</v>
      </c>
      <c r="CC504" t="s">
        <v>12</v>
      </c>
      <c r="CD504" t="str" cm="1">
        <f t="array" aca="1" ref="CD504" ca="1">eConcatenar(A504:CB504,"|")</f>
        <v>aoCTHF1ZNlSZykF4|CAR 2020-2485|3|ECONOLINE |TABASCO |CARDENAS |CARDENAS |2020-8-18|12900|X|X|200|1|x|X|x|X|X|X|X|X|X|X|X|x|X|x|RAMOS |SANCHEZ |VERONICA |SEPARADA |X|X|FLORIDA S/N|RANCHERIA ARROYO HONDO ABEJONAL |X|9372307587|DIANA LAURA BAUTISTA RAMOS |BENEFICIARIO 2: VERONICA ISABEL BAUTISTA RAMOS |x|RUTA 7 M|X|MIERCOLES |x|x|X|X|X|DOMICILIO |5200|7700|x|x|X|2021-9-1|2021-9-15|X|x|X|x|x|ARROYO HONDO ABEJONAL |X|1|x|12900|x|x|x|X|X|X|x|X|CARDENAS |X|x|x|x|x</v>
      </c>
    </row>
    <row r="505" spans="1:82" x14ac:dyDescent="0.25">
      <c r="A505" t="s">
        <v>12886</v>
      </c>
      <c r="B505" t="s">
        <v>12887</v>
      </c>
      <c r="C505">
        <v>3</v>
      </c>
      <c r="D505" t="s">
        <v>463</v>
      </c>
      <c r="E505" t="s">
        <v>396</v>
      </c>
      <c r="F505" t="s">
        <v>145</v>
      </c>
      <c r="G505" t="s">
        <v>11553</v>
      </c>
      <c r="H505" t="s">
        <v>12597</v>
      </c>
      <c r="I505">
        <v>12900</v>
      </c>
      <c r="J505" t="s">
        <v>4</v>
      </c>
      <c r="K505" t="s">
        <v>4</v>
      </c>
      <c r="L505">
        <v>200</v>
      </c>
      <c r="M505">
        <v>1</v>
      </c>
      <c r="N505" t="s">
        <v>12</v>
      </c>
      <c r="O505" t="s">
        <v>4</v>
      </c>
      <c r="P505" t="s">
        <v>12</v>
      </c>
      <c r="Q505" t="s">
        <v>4</v>
      </c>
      <c r="R505" t="s">
        <v>4</v>
      </c>
      <c r="S505" t="s">
        <v>4</v>
      </c>
      <c r="T505" t="s">
        <v>4</v>
      </c>
      <c r="U505" t="s">
        <v>4</v>
      </c>
      <c r="V505" t="s">
        <v>4</v>
      </c>
      <c r="W505" t="s">
        <v>4</v>
      </c>
      <c r="X505" t="s">
        <v>4</v>
      </c>
      <c r="Y505" t="s">
        <v>12</v>
      </c>
      <c r="Z505" t="s">
        <v>4</v>
      </c>
      <c r="AA505" t="s">
        <v>12</v>
      </c>
      <c r="AB505" t="s">
        <v>12888</v>
      </c>
      <c r="AC505" t="s">
        <v>4884</v>
      </c>
      <c r="AD505" t="s">
        <v>12889</v>
      </c>
      <c r="AE505" t="s">
        <v>4961</v>
      </c>
      <c r="AF505" t="s">
        <v>4</v>
      </c>
      <c r="AG505" t="s">
        <v>4</v>
      </c>
      <c r="AH505" t="s">
        <v>12890</v>
      </c>
      <c r="AI505" t="s">
        <v>12891</v>
      </c>
      <c r="AJ505" t="s">
        <v>4</v>
      </c>
      <c r="AK505">
        <v>9371199730</v>
      </c>
      <c r="AL505" t="s">
        <v>12892</v>
      </c>
      <c r="AM505" t="s">
        <v>12893</v>
      </c>
      <c r="AN505" t="s">
        <v>12</v>
      </c>
      <c r="AO505" t="s">
        <v>12730</v>
      </c>
      <c r="AP505" t="s">
        <v>4</v>
      </c>
      <c r="AQ505" t="s">
        <v>5154</v>
      </c>
      <c r="AR505" t="s">
        <v>12</v>
      </c>
      <c r="AS505" t="s">
        <v>12</v>
      </c>
      <c r="AT505" t="s">
        <v>4</v>
      </c>
      <c r="AU505" t="s">
        <v>4</v>
      </c>
      <c r="AV505" t="s">
        <v>4</v>
      </c>
      <c r="AW505" t="s">
        <v>332</v>
      </c>
      <c r="AX505">
        <v>5200</v>
      </c>
      <c r="AY505">
        <v>7700</v>
      </c>
      <c r="AZ505" t="s">
        <v>12</v>
      </c>
      <c r="BA505" t="s">
        <v>12</v>
      </c>
      <c r="BB505" t="s">
        <v>4</v>
      </c>
      <c r="BC505" t="s">
        <v>1227</v>
      </c>
      <c r="BD505" t="s">
        <v>1239</v>
      </c>
      <c r="BE505" t="s">
        <v>4</v>
      </c>
      <c r="BF505" t="s">
        <v>12</v>
      </c>
      <c r="BG505" t="s">
        <v>4</v>
      </c>
      <c r="BH505" t="s">
        <v>12</v>
      </c>
      <c r="BI505" t="s">
        <v>12</v>
      </c>
      <c r="BJ505" t="s">
        <v>1492</v>
      </c>
      <c r="BK505" t="s">
        <v>4</v>
      </c>
      <c r="BL505">
        <v>1</v>
      </c>
      <c r="BM505" t="s">
        <v>12</v>
      </c>
      <c r="BN505">
        <v>12900</v>
      </c>
      <c r="BO505" t="s">
        <v>12</v>
      </c>
      <c r="BP505" t="s">
        <v>12</v>
      </c>
      <c r="BQ505" t="s">
        <v>12</v>
      </c>
      <c r="BR505" t="s">
        <v>4</v>
      </c>
      <c r="BS505" t="s">
        <v>4</v>
      </c>
      <c r="BT505" t="s">
        <v>4</v>
      </c>
      <c r="BU505" t="s">
        <v>12</v>
      </c>
      <c r="BV505" t="s">
        <v>4</v>
      </c>
      <c r="BW505" t="s">
        <v>330</v>
      </c>
      <c r="BX505" t="s">
        <v>4</v>
      </c>
      <c r="BY505" t="s">
        <v>12</v>
      </c>
      <c r="BZ505" t="s">
        <v>12</v>
      </c>
      <c r="CA505" t="s">
        <v>12</v>
      </c>
      <c r="CB505" t="s">
        <v>12</v>
      </c>
      <c r="CC505" t="s">
        <v>12</v>
      </c>
      <c r="CD505" t="str" cm="1">
        <f t="array" aca="1" ref="CD505" ca="1">eConcatenar(A505:CB505,"|")</f>
        <v>nwXKLJNReJHG390a|CAR 2020-2601|3|ECONOLINE |TABASCO |HUIMANGUILLO|HUIMANGUILLO |2021-8-28|12900|X|X|200|1|x|X|x|X|X|X|X|X|X|X|X|x|X|x|AGUIRRE |DE LA CRUZ |MAYRA |SOLTERA |X|X|PRINCIPAL S/N|RANCHERIA RIO SECO Y MONTAÑA SEGUNDA SECCION|X|9371199730|MARTHA DEL CARMEN DE LA CRUZ BRITO |BENEFICIARIO 2: ADRIANA AGUIRRE DE LA CRUZ |x|RUTA 7 M|X|MIERCOLES |x|x|X|X|X|DOMICILIO |5200|7700|x|x|X|2021-9-1|2021-9-15|X|x|X|x|x|RIO SECO Y MONTAÑA SEGUNDA SECCION |X|1|x|12900|x|x|x|X|X|X|x|X|CARDENAS |X|x|x|x|x</v>
      </c>
    </row>
    <row r="506" spans="1:82" x14ac:dyDescent="0.25">
      <c r="A506" t="s">
        <v>12894</v>
      </c>
      <c r="B506" t="s">
        <v>12895</v>
      </c>
      <c r="C506">
        <v>3</v>
      </c>
      <c r="D506" t="s">
        <v>69</v>
      </c>
      <c r="E506" t="s">
        <v>396</v>
      </c>
      <c r="F506" t="s">
        <v>145</v>
      </c>
      <c r="G506" t="s">
        <v>11553</v>
      </c>
      <c r="H506" t="s">
        <v>16044</v>
      </c>
      <c r="I506">
        <v>14800</v>
      </c>
      <c r="J506" t="s">
        <v>4</v>
      </c>
      <c r="K506" t="s">
        <v>4</v>
      </c>
      <c r="L506">
        <v>200</v>
      </c>
      <c r="M506">
        <v>1</v>
      </c>
      <c r="N506" t="s">
        <v>12</v>
      </c>
      <c r="O506" t="s">
        <v>4</v>
      </c>
      <c r="P506" t="s">
        <v>12</v>
      </c>
      <c r="Q506" t="s">
        <v>4</v>
      </c>
      <c r="R506" t="s">
        <v>4</v>
      </c>
      <c r="S506" t="s">
        <v>4</v>
      </c>
      <c r="T506" t="s">
        <v>4</v>
      </c>
      <c r="U506" t="s">
        <v>4</v>
      </c>
      <c r="V506" t="s">
        <v>4</v>
      </c>
      <c r="W506" t="s">
        <v>4</v>
      </c>
      <c r="X506" t="s">
        <v>4</v>
      </c>
      <c r="Y506" t="s">
        <v>12</v>
      </c>
      <c r="Z506" t="s">
        <v>4</v>
      </c>
      <c r="AA506" t="s">
        <v>12</v>
      </c>
      <c r="AB506" t="s">
        <v>12896</v>
      </c>
      <c r="AC506" t="s">
        <v>434</v>
      </c>
      <c r="AD506" t="s">
        <v>12897</v>
      </c>
      <c r="AE506" t="s">
        <v>4961</v>
      </c>
      <c r="AF506" t="s">
        <v>4</v>
      </c>
      <c r="AG506" t="s">
        <v>4</v>
      </c>
      <c r="AH506" t="s">
        <v>12898</v>
      </c>
      <c r="AI506" t="s">
        <v>12899</v>
      </c>
      <c r="AJ506" t="s">
        <v>12727</v>
      </c>
      <c r="AK506">
        <v>9371629963</v>
      </c>
      <c r="AL506" t="s">
        <v>12900</v>
      </c>
      <c r="AM506" t="s">
        <v>12901</v>
      </c>
      <c r="AN506" t="s">
        <v>12</v>
      </c>
      <c r="AO506" t="s">
        <v>12730</v>
      </c>
      <c r="AP506" t="s">
        <v>4</v>
      </c>
      <c r="AQ506" t="s">
        <v>5154</v>
      </c>
      <c r="AR506" t="s">
        <v>12</v>
      </c>
      <c r="AS506" t="s">
        <v>12</v>
      </c>
      <c r="AT506" t="s">
        <v>4</v>
      </c>
      <c r="AU506" t="s">
        <v>4</v>
      </c>
      <c r="AV506" t="s">
        <v>4</v>
      </c>
      <c r="AW506" t="s">
        <v>332</v>
      </c>
      <c r="AX506">
        <v>1700</v>
      </c>
      <c r="AY506">
        <v>13100</v>
      </c>
      <c r="AZ506" t="s">
        <v>12</v>
      </c>
      <c r="BA506" t="s">
        <v>12</v>
      </c>
      <c r="BB506" t="s">
        <v>4</v>
      </c>
      <c r="BC506" t="s">
        <v>1227</v>
      </c>
      <c r="BD506" t="s">
        <v>1239</v>
      </c>
      <c r="BE506" t="s">
        <v>4</v>
      </c>
      <c r="BF506" t="s">
        <v>12</v>
      </c>
      <c r="BG506" t="s">
        <v>4</v>
      </c>
      <c r="BH506" t="s">
        <v>12</v>
      </c>
      <c r="BI506" t="s">
        <v>12</v>
      </c>
      <c r="BJ506" t="s">
        <v>12899</v>
      </c>
      <c r="BK506" t="s">
        <v>4</v>
      </c>
      <c r="BL506">
        <v>1</v>
      </c>
      <c r="BM506" t="s">
        <v>12</v>
      </c>
      <c r="BN506">
        <v>14800</v>
      </c>
      <c r="BO506" t="s">
        <v>12</v>
      </c>
      <c r="BP506" t="s">
        <v>12</v>
      </c>
      <c r="BQ506" t="s">
        <v>12</v>
      </c>
      <c r="BR506" t="s">
        <v>4</v>
      </c>
      <c r="BS506" t="s">
        <v>4</v>
      </c>
      <c r="BT506" t="s">
        <v>4</v>
      </c>
      <c r="BU506" t="s">
        <v>12</v>
      </c>
      <c r="BV506" t="s">
        <v>4</v>
      </c>
      <c r="BW506" t="s">
        <v>330</v>
      </c>
      <c r="BX506" t="s">
        <v>4</v>
      </c>
      <c r="BY506" t="s">
        <v>12</v>
      </c>
      <c r="BZ506" t="s">
        <v>12</v>
      </c>
      <c r="CA506" t="s">
        <v>12</v>
      </c>
      <c r="CB506" t="s">
        <v>12</v>
      </c>
      <c r="CC506" t="s">
        <v>12</v>
      </c>
      <c r="CD506" t="str" cm="1">
        <f t="array" aca="1" ref="CD506" ca="1">eConcatenar(A506:CB506,"|")</f>
        <v>LKSraAuEN0xHwe7n|CAR 2021-2257|3|MEMORIAL|TABASCO |HUIMANGUILLO|HUIMANGUILLO |2021-6-02|14800|X|X|200|1|x|X|x|X|X|X|X|X|X|X|X|x|X|x|ISIDRO |VAZQUEZ |YURI DEL CARMEN |SOLTERA |X|X|2 LOTE 6.5|FRACCIONAMIENTO POMOCA |CALLE UNO |9371629963|CITLALY DE LA O ISIDRO|BENEFICIARIO 2: CARMEN VAZQUEZ MENDEZ |x|RUTA 7 M|X|MIERCOLES |x|x|X|X|X|DOMICILIO |1700|13100|x|x|X|2021-9-1|2021-9-15|X|x|X|x|x|FRACCIONAMIENTO POMOCA |X|1|x|14800|x|x|x|X|X|X|x|X|CARDENAS |X|x|x|x|x</v>
      </c>
    </row>
    <row r="507" spans="1:82" x14ac:dyDescent="0.25">
      <c r="A507" t="s">
        <v>12902</v>
      </c>
      <c r="B507" t="s">
        <v>12903</v>
      </c>
      <c r="C507">
        <v>3</v>
      </c>
      <c r="D507" t="s">
        <v>4958</v>
      </c>
      <c r="E507" t="s">
        <v>396</v>
      </c>
      <c r="F507" t="s">
        <v>330</v>
      </c>
      <c r="G507" t="s">
        <v>330</v>
      </c>
      <c r="H507" t="s">
        <v>16046</v>
      </c>
      <c r="I507">
        <v>19800</v>
      </c>
      <c r="J507" t="s">
        <v>4</v>
      </c>
      <c r="K507" t="s">
        <v>4</v>
      </c>
      <c r="L507">
        <v>200</v>
      </c>
      <c r="M507">
        <v>1</v>
      </c>
      <c r="N507" t="s">
        <v>12</v>
      </c>
      <c r="O507" t="s">
        <v>4</v>
      </c>
      <c r="P507" t="s">
        <v>12</v>
      </c>
      <c r="Q507" t="s">
        <v>4</v>
      </c>
      <c r="R507" t="s">
        <v>4</v>
      </c>
      <c r="S507" t="s">
        <v>4</v>
      </c>
      <c r="T507" t="s">
        <v>4</v>
      </c>
      <c r="U507" t="s">
        <v>4</v>
      </c>
      <c r="V507" t="s">
        <v>4</v>
      </c>
      <c r="W507" t="s">
        <v>4</v>
      </c>
      <c r="X507" t="s">
        <v>4</v>
      </c>
      <c r="Y507" t="s">
        <v>12</v>
      </c>
      <c r="Z507" t="s">
        <v>4</v>
      </c>
      <c r="AA507" t="s">
        <v>12</v>
      </c>
      <c r="AB507" t="s">
        <v>342</v>
      </c>
      <c r="AC507" t="s">
        <v>12904</v>
      </c>
      <c r="AD507" t="s">
        <v>12905</v>
      </c>
      <c r="AE507" t="s">
        <v>474</v>
      </c>
      <c r="AF507" t="s">
        <v>4</v>
      </c>
      <c r="AG507" t="s">
        <v>4</v>
      </c>
      <c r="AH507" t="s">
        <v>12906</v>
      </c>
      <c r="AI507" t="s">
        <v>486</v>
      </c>
      <c r="AJ507" t="s">
        <v>4</v>
      </c>
      <c r="AK507">
        <v>9371150526</v>
      </c>
      <c r="AL507" t="s">
        <v>12907</v>
      </c>
      <c r="AM507" t="s">
        <v>12908</v>
      </c>
      <c r="AN507" t="s">
        <v>12</v>
      </c>
      <c r="AO507" t="s">
        <v>12730</v>
      </c>
      <c r="AP507" t="s">
        <v>4</v>
      </c>
      <c r="AQ507" t="s">
        <v>5154</v>
      </c>
      <c r="AR507" t="s">
        <v>12</v>
      </c>
      <c r="AS507" t="s">
        <v>12</v>
      </c>
      <c r="AT507" t="s">
        <v>4</v>
      </c>
      <c r="AU507" t="s">
        <v>4</v>
      </c>
      <c r="AV507" t="s">
        <v>4</v>
      </c>
      <c r="AW507" t="s">
        <v>332</v>
      </c>
      <c r="AX507">
        <v>7300</v>
      </c>
      <c r="AY507">
        <v>12500</v>
      </c>
      <c r="AZ507" t="s">
        <v>12</v>
      </c>
      <c r="BA507" t="s">
        <v>12</v>
      </c>
      <c r="BB507" t="s">
        <v>4</v>
      </c>
      <c r="BC507" t="s">
        <v>1227</v>
      </c>
      <c r="BD507" t="s">
        <v>1239</v>
      </c>
      <c r="BE507" t="s">
        <v>4</v>
      </c>
      <c r="BF507" t="s">
        <v>12</v>
      </c>
      <c r="BG507" t="s">
        <v>4</v>
      </c>
      <c r="BH507" t="s">
        <v>12</v>
      </c>
      <c r="BI507" t="s">
        <v>12</v>
      </c>
      <c r="BJ507" t="s">
        <v>486</v>
      </c>
      <c r="BK507" t="s">
        <v>4</v>
      </c>
      <c r="BL507">
        <v>1</v>
      </c>
      <c r="BM507" t="s">
        <v>12</v>
      </c>
      <c r="BN507">
        <v>19800</v>
      </c>
      <c r="BO507" t="s">
        <v>12</v>
      </c>
      <c r="BP507" t="s">
        <v>12</v>
      </c>
      <c r="BQ507" t="s">
        <v>12</v>
      </c>
      <c r="BR507" t="s">
        <v>4</v>
      </c>
      <c r="BS507" t="s">
        <v>4</v>
      </c>
      <c r="BT507" t="s">
        <v>4</v>
      </c>
      <c r="BU507" t="s">
        <v>12</v>
      </c>
      <c r="BV507" t="s">
        <v>4</v>
      </c>
      <c r="BW507" t="s">
        <v>330</v>
      </c>
      <c r="BX507" t="s">
        <v>4</v>
      </c>
      <c r="BY507" t="s">
        <v>12</v>
      </c>
      <c r="BZ507" t="s">
        <v>12</v>
      </c>
      <c r="CA507" t="s">
        <v>12</v>
      </c>
      <c r="CB507" t="s">
        <v>12</v>
      </c>
      <c r="CC507" t="s">
        <v>12</v>
      </c>
      <c r="CD507" t="str" cm="1">
        <f t="array" aca="1" ref="CD507" ca="1">eConcatenar(A507:CB507,"|")</f>
        <v>W32xGN6xml2eEgRG|CAR 2019-3712|3|ZAFIRO |TABASCO |CARDENAS |CARDENAS |2019-12-09|19800|X|X|200|1|x|X|x|X|X|X|X|X|X|X|X|x|X|x|LOPEZ |GALLEGOS |LINDA ISABEL |CASADA |X|X|ANDADOR PLAZA PALOMA |INFONAVIT DEPORTIVA |X|9371150526|VICTOR HUGO OSORIO GONZALEZ |BENEFICIARIO 2: MARIA GUADALUPE GALLEGOS GALLEGOS|x|RUTA 7 M|X|MIERCOLES |x|x|X|X|X|DOMICILIO |7300|12500|x|x|X|2021-9-1|2021-9-15|X|x|X|x|x|INFONAVIT DEPORTIVA |X|1|x|19800|x|x|x|X|X|X|x|X|CARDENAS |X|x|x|x|x</v>
      </c>
    </row>
    <row r="508" spans="1:82" x14ac:dyDescent="0.25">
      <c r="A508" t="s">
        <v>12909</v>
      </c>
      <c r="B508" t="s">
        <v>12910</v>
      </c>
      <c r="C508">
        <v>3</v>
      </c>
      <c r="D508" t="s">
        <v>463</v>
      </c>
      <c r="E508" t="s">
        <v>396</v>
      </c>
      <c r="F508" t="s">
        <v>330</v>
      </c>
      <c r="G508" t="s">
        <v>330</v>
      </c>
      <c r="H508" t="s">
        <v>16047</v>
      </c>
      <c r="I508">
        <v>12900</v>
      </c>
      <c r="J508" t="s">
        <v>4</v>
      </c>
      <c r="K508" t="s">
        <v>4</v>
      </c>
      <c r="L508">
        <v>400</v>
      </c>
      <c r="M508">
        <v>2</v>
      </c>
      <c r="N508" t="s">
        <v>12</v>
      </c>
      <c r="O508" t="s">
        <v>4</v>
      </c>
      <c r="P508" t="s">
        <v>12</v>
      </c>
      <c r="Q508" t="s">
        <v>4</v>
      </c>
      <c r="R508" t="s">
        <v>4</v>
      </c>
      <c r="S508" t="s">
        <v>4</v>
      </c>
      <c r="T508" t="s">
        <v>4</v>
      </c>
      <c r="U508" t="s">
        <v>4</v>
      </c>
      <c r="V508" t="s">
        <v>4</v>
      </c>
      <c r="W508" t="s">
        <v>4</v>
      </c>
      <c r="X508" t="s">
        <v>4</v>
      </c>
      <c r="Y508" t="s">
        <v>12</v>
      </c>
      <c r="Z508" t="s">
        <v>4</v>
      </c>
      <c r="AA508" t="s">
        <v>12</v>
      </c>
      <c r="AB508" t="s">
        <v>5148</v>
      </c>
      <c r="AC508" t="s">
        <v>464</v>
      </c>
      <c r="AD508" t="s">
        <v>11576</v>
      </c>
      <c r="AE508" t="s">
        <v>4991</v>
      </c>
      <c r="AF508" t="s">
        <v>4</v>
      </c>
      <c r="AG508" t="s">
        <v>4</v>
      </c>
      <c r="AH508" t="s">
        <v>12911</v>
      </c>
      <c r="AI508" t="s">
        <v>12912</v>
      </c>
      <c r="AJ508" t="s">
        <v>4</v>
      </c>
      <c r="AK508">
        <v>9371686861</v>
      </c>
      <c r="AL508" t="s">
        <v>12913</v>
      </c>
      <c r="AM508" t="s">
        <v>12914</v>
      </c>
      <c r="AN508" t="s">
        <v>12</v>
      </c>
      <c r="AO508" t="s">
        <v>12730</v>
      </c>
      <c r="AP508" t="s">
        <v>4</v>
      </c>
      <c r="AQ508" t="s">
        <v>710</v>
      </c>
      <c r="AR508" t="s">
        <v>12</v>
      </c>
      <c r="AS508" t="s">
        <v>12</v>
      </c>
      <c r="AT508" t="s">
        <v>4</v>
      </c>
      <c r="AU508" t="s">
        <v>4</v>
      </c>
      <c r="AV508" t="s">
        <v>4</v>
      </c>
      <c r="AW508" t="s">
        <v>332</v>
      </c>
      <c r="AX508">
        <v>5700</v>
      </c>
      <c r="AY508">
        <v>7200</v>
      </c>
      <c r="AZ508" t="s">
        <v>12</v>
      </c>
      <c r="BA508" t="s">
        <v>12</v>
      </c>
      <c r="BB508" t="s">
        <v>4</v>
      </c>
      <c r="BC508" t="s">
        <v>1227</v>
      </c>
      <c r="BD508" t="s">
        <v>10543</v>
      </c>
      <c r="BE508" t="s">
        <v>4</v>
      </c>
      <c r="BF508" t="s">
        <v>12</v>
      </c>
      <c r="BG508" t="s">
        <v>4</v>
      </c>
      <c r="BH508" t="s">
        <v>12</v>
      </c>
      <c r="BI508" t="s">
        <v>12</v>
      </c>
      <c r="BJ508" t="s">
        <v>12912</v>
      </c>
      <c r="BK508" t="s">
        <v>4</v>
      </c>
      <c r="BL508">
        <v>1</v>
      </c>
      <c r="BM508" t="s">
        <v>12</v>
      </c>
      <c r="BN508">
        <v>11500</v>
      </c>
      <c r="BO508" t="s">
        <v>12</v>
      </c>
      <c r="BP508" t="s">
        <v>12</v>
      </c>
      <c r="BQ508" t="s">
        <v>12</v>
      </c>
      <c r="BR508" t="s">
        <v>4</v>
      </c>
      <c r="BS508" t="s">
        <v>4</v>
      </c>
      <c r="BT508" t="s">
        <v>4</v>
      </c>
      <c r="BU508" t="s">
        <v>12</v>
      </c>
      <c r="BV508" t="s">
        <v>4</v>
      </c>
      <c r="BW508" t="s">
        <v>330</v>
      </c>
      <c r="BX508" t="s">
        <v>4</v>
      </c>
      <c r="BY508" t="s">
        <v>12</v>
      </c>
      <c r="BZ508" t="s">
        <v>12</v>
      </c>
      <c r="CA508" t="s">
        <v>12</v>
      </c>
      <c r="CB508" t="s">
        <v>12</v>
      </c>
      <c r="CC508" t="s">
        <v>12</v>
      </c>
      <c r="CD508" t="str" cm="1">
        <f t="array" aca="1" ref="CD508" ca="1">eConcatenar(A508:CB508,"|")</f>
        <v>sFlMFSbqa8RqzuuT|CAR 2020-1059|3|ECONOLINE |TABASCO |CARDENAS |CARDENAS |2020-6-05|12900|X|X|400|2|x|X|x|X|X|X|X|X|X|X|X|x|X|x|PERALTA |HERNANDEZ |DARVELIA |VIUDA |X|X|USUMACINTA NUMERO 97|SARH |X|9371686861|LESDIE HERNANDEZ PERALTA |BENEFICIARIO 2: VERENICE IZQUIERDO HERNANDEZ |x|RUTA 7 M|X|MIERCOLES|x|x|X|X|X|DOMICILIO |5700|7200|x|x|X|2021-9-1|2021-10-01|X|x|X|x|x|SARH |X|1|x|11500|x|x|x|X|X|X|x|X|CARDENAS |X|x|x|x|x</v>
      </c>
    </row>
    <row r="509" spans="1:82" x14ac:dyDescent="0.25">
      <c r="A509" t="s">
        <v>12915</v>
      </c>
      <c r="B509" t="s">
        <v>12916</v>
      </c>
      <c r="C509">
        <v>3</v>
      </c>
      <c r="D509" t="s">
        <v>5245</v>
      </c>
      <c r="E509" t="s">
        <v>396</v>
      </c>
      <c r="F509" t="s">
        <v>330</v>
      </c>
      <c r="G509" t="s">
        <v>330</v>
      </c>
      <c r="H509" t="s">
        <v>16048</v>
      </c>
      <c r="I509">
        <v>31500</v>
      </c>
      <c r="J509" t="s">
        <v>4</v>
      </c>
      <c r="K509" t="s">
        <v>4</v>
      </c>
      <c r="L509">
        <v>100</v>
      </c>
      <c r="M509">
        <v>0</v>
      </c>
      <c r="N509" t="s">
        <v>12</v>
      </c>
      <c r="O509" t="s">
        <v>4</v>
      </c>
      <c r="P509" t="s">
        <v>12</v>
      </c>
      <c r="Q509" t="s">
        <v>4</v>
      </c>
      <c r="R509" t="s">
        <v>4</v>
      </c>
      <c r="S509" t="s">
        <v>4</v>
      </c>
      <c r="T509" t="s">
        <v>4</v>
      </c>
      <c r="U509" t="s">
        <v>4</v>
      </c>
      <c r="V509" t="s">
        <v>4</v>
      </c>
      <c r="W509" t="s">
        <v>4</v>
      </c>
      <c r="X509" t="s">
        <v>4</v>
      </c>
      <c r="Y509" t="s">
        <v>12</v>
      </c>
      <c r="Z509" t="s">
        <v>4</v>
      </c>
      <c r="AA509" t="s">
        <v>12</v>
      </c>
      <c r="AB509" t="s">
        <v>80</v>
      </c>
      <c r="AC509" t="s">
        <v>158</v>
      </c>
      <c r="AD509" t="s">
        <v>12917</v>
      </c>
      <c r="AE509" t="s">
        <v>479</v>
      </c>
      <c r="AF509" t="s">
        <v>4</v>
      </c>
      <c r="AG509" t="s">
        <v>4</v>
      </c>
      <c r="AH509" t="s">
        <v>12918</v>
      </c>
      <c r="AI509" t="s">
        <v>12919</v>
      </c>
      <c r="AJ509" t="s">
        <v>12920</v>
      </c>
      <c r="AK509">
        <v>9371036520</v>
      </c>
      <c r="AL509" t="s">
        <v>12921</v>
      </c>
      <c r="AM509" t="s">
        <v>12922</v>
      </c>
      <c r="AN509" t="s">
        <v>12</v>
      </c>
      <c r="AO509" t="s">
        <v>12730</v>
      </c>
      <c r="AP509" t="s">
        <v>4</v>
      </c>
      <c r="AQ509" t="s">
        <v>5154</v>
      </c>
      <c r="AR509" t="s">
        <v>12</v>
      </c>
      <c r="AS509" t="s">
        <v>12</v>
      </c>
      <c r="AT509" t="s">
        <v>4</v>
      </c>
      <c r="AU509" t="s">
        <v>4</v>
      </c>
      <c r="AV509" t="s">
        <v>4</v>
      </c>
      <c r="AW509" t="s">
        <v>332</v>
      </c>
      <c r="AX509">
        <v>21800</v>
      </c>
      <c r="AY509">
        <v>9700</v>
      </c>
      <c r="AZ509" t="s">
        <v>12</v>
      </c>
      <c r="BA509" t="s">
        <v>12</v>
      </c>
      <c r="BB509" t="s">
        <v>4</v>
      </c>
      <c r="BC509" t="s">
        <v>1227</v>
      </c>
      <c r="BD509" t="s">
        <v>12751</v>
      </c>
      <c r="BE509" t="s">
        <v>4</v>
      </c>
      <c r="BF509" t="s">
        <v>12</v>
      </c>
      <c r="BG509" t="s">
        <v>4</v>
      </c>
      <c r="BH509" t="s">
        <v>12</v>
      </c>
      <c r="BI509" t="s">
        <v>12</v>
      </c>
      <c r="BJ509" t="s">
        <v>12919</v>
      </c>
      <c r="BK509" t="s">
        <v>4</v>
      </c>
      <c r="BL509">
        <v>1</v>
      </c>
      <c r="BM509" t="s">
        <v>12</v>
      </c>
      <c r="BN509">
        <v>31500</v>
      </c>
      <c r="BO509" t="s">
        <v>12</v>
      </c>
      <c r="BP509" t="s">
        <v>12</v>
      </c>
      <c r="BQ509" t="s">
        <v>12</v>
      </c>
      <c r="BR509" t="s">
        <v>4</v>
      </c>
      <c r="BS509" t="s">
        <v>4</v>
      </c>
      <c r="BT509" t="s">
        <v>4</v>
      </c>
      <c r="BU509" t="s">
        <v>12</v>
      </c>
      <c r="BV509" t="s">
        <v>4</v>
      </c>
      <c r="BW509" t="s">
        <v>330</v>
      </c>
      <c r="BX509" t="s">
        <v>4</v>
      </c>
      <c r="BY509" t="s">
        <v>12</v>
      </c>
      <c r="BZ509" t="s">
        <v>12</v>
      </c>
      <c r="CA509" t="s">
        <v>12</v>
      </c>
      <c r="CB509" t="s">
        <v>12</v>
      </c>
      <c r="CC509" t="s">
        <v>12</v>
      </c>
      <c r="CD509" t="str" cm="1">
        <f t="array" aca="1" ref="CD509" ca="1">eConcatenar(A509:CB509,"|")</f>
        <v>5cTNtPW7qmGhpQeb|CAR2017-3091|3|PRESIDENCIAL |TABASCO |CARDENAS |CARDENAS |2017-4-25|31500|X|X|100|0|x|X|x|X|X|X|X|X|X|X|X|x|X|x|GARCIA |TEJEDA |HILARIA|UNION LIBRE |X|X|MIS BLANCAS MARIPOSAS |TORRUCO VERA |ESQUINA CON JASMIN|9371036520|GUADALUPE GARCIA TEJEDA |BENEFICIARIO 2: ANGEL EDUARDO GONZALEZ GARCIA |x|RUTA 7 M|X|MIERCOLES |x|x|X|X|X|DOMICILIO |21800|9700|x|x|X|2021-9-1|2021-9-08|X|x|X|x|x|TORRUCO VERA |X|1|x|31500|x|x|x|X|X|X|x|X|CARDENAS |X|x|x|x|x</v>
      </c>
    </row>
    <row r="510" spans="1:82" x14ac:dyDescent="0.25">
      <c r="A510" t="s">
        <v>12923</v>
      </c>
      <c r="B510" t="s">
        <v>12924</v>
      </c>
      <c r="C510">
        <v>3</v>
      </c>
      <c r="D510" t="s">
        <v>69</v>
      </c>
      <c r="E510" t="s">
        <v>396</v>
      </c>
      <c r="F510" t="s">
        <v>330</v>
      </c>
      <c r="G510" t="s">
        <v>330</v>
      </c>
      <c r="H510" t="s">
        <v>5314</v>
      </c>
      <c r="I510">
        <v>14800</v>
      </c>
      <c r="J510" t="s">
        <v>4</v>
      </c>
      <c r="K510" t="s">
        <v>4</v>
      </c>
      <c r="L510">
        <v>100</v>
      </c>
      <c r="M510">
        <v>0</v>
      </c>
      <c r="N510" t="s">
        <v>12</v>
      </c>
      <c r="O510" t="s">
        <v>4</v>
      </c>
      <c r="P510" t="s">
        <v>12</v>
      </c>
      <c r="Q510" t="s">
        <v>4</v>
      </c>
      <c r="R510" t="s">
        <v>4</v>
      </c>
      <c r="S510" t="s">
        <v>4</v>
      </c>
      <c r="T510" t="s">
        <v>4</v>
      </c>
      <c r="U510" t="s">
        <v>4</v>
      </c>
      <c r="V510" t="s">
        <v>4</v>
      </c>
      <c r="W510" t="s">
        <v>4</v>
      </c>
      <c r="X510" t="s">
        <v>4</v>
      </c>
      <c r="Y510" t="s">
        <v>12</v>
      </c>
      <c r="Z510" t="s">
        <v>4</v>
      </c>
      <c r="AA510" t="s">
        <v>12</v>
      </c>
      <c r="AB510" t="s">
        <v>22</v>
      </c>
      <c r="AC510" t="s">
        <v>70</v>
      </c>
      <c r="AD510" t="s">
        <v>9964</v>
      </c>
      <c r="AE510" t="s">
        <v>214</v>
      </c>
      <c r="AF510" t="s">
        <v>4</v>
      </c>
      <c r="AG510" t="s">
        <v>4</v>
      </c>
      <c r="AH510" t="s">
        <v>12925</v>
      </c>
      <c r="AI510" t="s">
        <v>228</v>
      </c>
      <c r="AJ510" t="s">
        <v>12926</v>
      </c>
      <c r="AK510">
        <v>9371082706</v>
      </c>
      <c r="AL510" t="s">
        <v>12927</v>
      </c>
      <c r="AM510" t="s">
        <v>12928</v>
      </c>
      <c r="AN510" t="s">
        <v>12</v>
      </c>
      <c r="AO510" t="s">
        <v>12730</v>
      </c>
      <c r="AP510" t="s">
        <v>4</v>
      </c>
      <c r="AQ510" t="s">
        <v>5154</v>
      </c>
      <c r="AR510" t="s">
        <v>12</v>
      </c>
      <c r="AS510" t="s">
        <v>12</v>
      </c>
      <c r="AT510" t="s">
        <v>4</v>
      </c>
      <c r="AU510" t="s">
        <v>4</v>
      </c>
      <c r="AV510" t="s">
        <v>4</v>
      </c>
      <c r="AW510" t="s">
        <v>332</v>
      </c>
      <c r="AX510">
        <v>1500</v>
      </c>
      <c r="AY510">
        <v>13300</v>
      </c>
      <c r="AZ510" t="s">
        <v>12</v>
      </c>
      <c r="BA510" t="s">
        <v>12</v>
      </c>
      <c r="BB510" t="s">
        <v>4</v>
      </c>
      <c r="BC510" t="s">
        <v>1227</v>
      </c>
      <c r="BD510" t="s">
        <v>12751</v>
      </c>
      <c r="BE510" t="s">
        <v>4</v>
      </c>
      <c r="BF510" t="s">
        <v>12</v>
      </c>
      <c r="BG510" t="s">
        <v>4</v>
      </c>
      <c r="BH510" t="s">
        <v>12</v>
      </c>
      <c r="BI510" t="s">
        <v>12</v>
      </c>
      <c r="BJ510" t="s">
        <v>228</v>
      </c>
      <c r="BK510" t="s">
        <v>4</v>
      </c>
      <c r="BL510">
        <v>1</v>
      </c>
      <c r="BM510" t="s">
        <v>12</v>
      </c>
      <c r="BN510">
        <v>14800</v>
      </c>
      <c r="BO510" t="s">
        <v>12</v>
      </c>
      <c r="BP510" t="s">
        <v>12</v>
      </c>
      <c r="BQ510" t="s">
        <v>12</v>
      </c>
      <c r="BR510" t="s">
        <v>4</v>
      </c>
      <c r="BS510" t="s">
        <v>4</v>
      </c>
      <c r="BT510" t="s">
        <v>4</v>
      </c>
      <c r="BU510" t="s">
        <v>12</v>
      </c>
      <c r="BV510" t="s">
        <v>4</v>
      </c>
      <c r="BW510" t="s">
        <v>330</v>
      </c>
      <c r="BX510" t="s">
        <v>4</v>
      </c>
      <c r="BY510" t="s">
        <v>12</v>
      </c>
      <c r="BZ510" t="s">
        <v>12</v>
      </c>
      <c r="CA510" t="s">
        <v>12</v>
      </c>
      <c r="CB510" t="s">
        <v>12</v>
      </c>
      <c r="CC510" t="s">
        <v>12</v>
      </c>
      <c r="CD510" t="str" cm="1">
        <f t="array" aca="1" ref="CD510" ca="1">eConcatenar(A510:CB510,"|")</f>
        <v>UUkm1okLVygHgtCd|CAR2021-2214|3|MEMORIAL|TABASCO |CARDENAS |CARDENAS |2021-5-28|14800|X|X|100|0|x|X|x|X|X|X|X|X|X|X|X|x|X|x|JIMENEZ |MENDEZ |CONCEPCION |CASADO |X|X|TACOTALPA |SECCION 40|AQUILES CALDERON MARCHENA |9371082706|CINTHIA CRISTEL JIMENEZ GARCIA |BENEFICIARIO 2: CARLOS EDUARDO JIMENEZ GARCIA |x|RUTA 7 M|X|MIERCOLES |x|x|X|X|X|DOMICILIO |1500|13300|x|x|X|2021-9-1|2021-9-08|X|x|X|x|x|SECCION 40|X|1|x|14800|x|x|x|X|X|X|x|X|CARDENAS |X|x|x|x|x</v>
      </c>
    </row>
    <row r="511" spans="1:82" x14ac:dyDescent="0.25">
      <c r="A511" t="s">
        <v>12929</v>
      </c>
      <c r="B511" t="s">
        <v>12930</v>
      </c>
      <c r="C511">
        <v>3</v>
      </c>
      <c r="D511" t="s">
        <v>4988</v>
      </c>
      <c r="E511" t="s">
        <v>396</v>
      </c>
      <c r="F511" t="s">
        <v>330</v>
      </c>
      <c r="G511" t="s">
        <v>330</v>
      </c>
      <c r="H511" t="s">
        <v>15963</v>
      </c>
      <c r="I511">
        <v>12900</v>
      </c>
      <c r="J511" t="s">
        <v>4</v>
      </c>
      <c r="K511" t="s">
        <v>4</v>
      </c>
      <c r="L511">
        <v>100</v>
      </c>
      <c r="M511">
        <v>0</v>
      </c>
      <c r="N511" t="s">
        <v>12</v>
      </c>
      <c r="O511" t="s">
        <v>4</v>
      </c>
      <c r="P511" t="s">
        <v>12</v>
      </c>
      <c r="Q511" t="s">
        <v>12931</v>
      </c>
      <c r="R511" t="s">
        <v>4</v>
      </c>
      <c r="S511" t="s">
        <v>4</v>
      </c>
      <c r="T511" t="s">
        <v>4</v>
      </c>
      <c r="U511" t="s">
        <v>4</v>
      </c>
      <c r="V511" t="s">
        <v>4</v>
      </c>
      <c r="W511" t="s">
        <v>4</v>
      </c>
      <c r="X511" t="s">
        <v>4</v>
      </c>
      <c r="Y511" t="s">
        <v>12</v>
      </c>
      <c r="Z511" t="s">
        <v>4</v>
      </c>
      <c r="AA511" t="s">
        <v>12</v>
      </c>
      <c r="AB511" t="s">
        <v>22</v>
      </c>
      <c r="AC511" t="s">
        <v>12932</v>
      </c>
      <c r="AD511" t="s">
        <v>11240</v>
      </c>
      <c r="AE511" t="s">
        <v>474</v>
      </c>
      <c r="AF511" t="s">
        <v>4</v>
      </c>
      <c r="AG511" t="s">
        <v>4</v>
      </c>
      <c r="AH511" t="s">
        <v>12933</v>
      </c>
      <c r="AI511" t="s">
        <v>3007</v>
      </c>
      <c r="AJ511" t="s">
        <v>4</v>
      </c>
      <c r="AK511">
        <v>9371056107</v>
      </c>
      <c r="AL511" t="s">
        <v>12934</v>
      </c>
      <c r="AM511" t="s">
        <v>12935</v>
      </c>
      <c r="AN511" t="s">
        <v>12</v>
      </c>
      <c r="AO511" t="s">
        <v>12730</v>
      </c>
      <c r="AP511" t="s">
        <v>4</v>
      </c>
      <c r="AQ511" t="s">
        <v>12936</v>
      </c>
      <c r="AR511" t="s">
        <v>12</v>
      </c>
      <c r="AS511" t="s">
        <v>12</v>
      </c>
      <c r="AT511" t="s">
        <v>4</v>
      </c>
      <c r="AU511" t="s">
        <v>4</v>
      </c>
      <c r="AV511" t="s">
        <v>4</v>
      </c>
      <c r="AW511" t="s">
        <v>332</v>
      </c>
      <c r="AX511">
        <v>4200</v>
      </c>
      <c r="AY511">
        <v>8700</v>
      </c>
      <c r="AZ511" t="s">
        <v>12</v>
      </c>
      <c r="BA511" t="s">
        <v>12</v>
      </c>
      <c r="BB511" t="s">
        <v>4</v>
      </c>
      <c r="BC511" t="s">
        <v>1227</v>
      </c>
      <c r="BD511" t="s">
        <v>12751</v>
      </c>
      <c r="BE511" t="s">
        <v>4</v>
      </c>
      <c r="BF511" t="s">
        <v>12</v>
      </c>
      <c r="BG511" t="s">
        <v>4</v>
      </c>
      <c r="BH511" t="s">
        <v>12</v>
      </c>
      <c r="BI511" t="s">
        <v>12</v>
      </c>
      <c r="BJ511" t="s">
        <v>3007</v>
      </c>
      <c r="BK511" t="s">
        <v>4</v>
      </c>
      <c r="BL511">
        <v>1</v>
      </c>
      <c r="BM511" t="s">
        <v>12</v>
      </c>
      <c r="BN511">
        <v>12900</v>
      </c>
      <c r="BO511" t="s">
        <v>12</v>
      </c>
      <c r="BP511" t="s">
        <v>12</v>
      </c>
      <c r="BQ511" t="s">
        <v>12</v>
      </c>
      <c r="BR511" t="s">
        <v>4</v>
      </c>
      <c r="BS511" t="s">
        <v>4</v>
      </c>
      <c r="BT511" t="s">
        <v>4</v>
      </c>
      <c r="BU511" t="s">
        <v>12</v>
      </c>
      <c r="BV511" t="s">
        <v>4</v>
      </c>
      <c r="BW511" t="s">
        <v>330</v>
      </c>
      <c r="BX511" t="s">
        <v>4</v>
      </c>
      <c r="BY511" t="s">
        <v>12</v>
      </c>
      <c r="BZ511" t="s">
        <v>12</v>
      </c>
      <c r="CA511" t="s">
        <v>12</v>
      </c>
      <c r="CB511" t="s">
        <v>12</v>
      </c>
      <c r="CC511" t="s">
        <v>12</v>
      </c>
      <c r="CD511" t="str" cm="1">
        <f t="array" aca="1" ref="CD511" ca="1">eConcatenar(A511:CB511,"|")</f>
        <v>2Qp0TWkoER00l0gQ|CAR2020-4853|3|IMPERIAL DE LUJO |TABASCO |CARDENAS |CARDENAS |2020-11-26|12900|X|X|100|0|x|X|x|X |X|X|X|X|X|X|X|x|X|x|JIMENEZ |BARRUETA |CECILIA |CASADA |X|X|NUMERO 2 CASA NUMERO 34|HABANERO PRIMERA SECCION |X|9371056107|JUAN BERNANRDO SUAREZ JIMENEZ |BENEFICIARIO 2: ARTURO SUAREZ JIMENEZ |x|RUTA 7 M|X|MIERCOLES  |x|x|X|X|X|DOMICILIO |4200|8700|x|x|X|2021-9-1|2021-9-08|X|x|X|x|x|HABANERO PRIMERA SECCION |X|1|x|12900|x|x|x|X|X|X|x|X|CARDENAS |X|x|x|x|x</v>
      </c>
    </row>
    <row r="512" spans="1:82" x14ac:dyDescent="0.25">
      <c r="A512" t="s">
        <v>12937</v>
      </c>
      <c r="B512" t="s">
        <v>12938</v>
      </c>
      <c r="C512">
        <v>3</v>
      </c>
      <c r="D512" t="s">
        <v>463</v>
      </c>
      <c r="E512" t="s">
        <v>396</v>
      </c>
      <c r="F512" t="s">
        <v>330</v>
      </c>
      <c r="G512" t="s">
        <v>330</v>
      </c>
      <c r="H512" t="s">
        <v>16033</v>
      </c>
      <c r="I512">
        <v>12900</v>
      </c>
      <c r="J512" t="s">
        <v>4</v>
      </c>
      <c r="K512" t="s">
        <v>4</v>
      </c>
      <c r="L512">
        <v>100</v>
      </c>
      <c r="M512">
        <v>0</v>
      </c>
      <c r="N512" t="s">
        <v>12</v>
      </c>
      <c r="O512" t="s">
        <v>4</v>
      </c>
      <c r="P512" t="s">
        <v>12</v>
      </c>
      <c r="Q512" t="s">
        <v>4</v>
      </c>
      <c r="R512" t="s">
        <v>4</v>
      </c>
      <c r="S512" t="s">
        <v>4</v>
      </c>
      <c r="T512" t="s">
        <v>4</v>
      </c>
      <c r="U512" t="s">
        <v>4</v>
      </c>
      <c r="V512" t="s">
        <v>4</v>
      </c>
      <c r="W512" t="s">
        <v>4</v>
      </c>
      <c r="X512" t="s">
        <v>4</v>
      </c>
      <c r="Y512" t="s">
        <v>12</v>
      </c>
      <c r="Z512" t="s">
        <v>4</v>
      </c>
      <c r="AA512" t="s">
        <v>12</v>
      </c>
      <c r="AB512" t="s">
        <v>484</v>
      </c>
      <c r="AC512" t="s">
        <v>12939</v>
      </c>
      <c r="AD512" t="s">
        <v>470</v>
      </c>
      <c r="AE512" t="s">
        <v>474</v>
      </c>
      <c r="AF512" t="s">
        <v>4</v>
      </c>
      <c r="AG512" t="s">
        <v>4</v>
      </c>
      <c r="AH512" t="s">
        <v>12940</v>
      </c>
      <c r="AI512" t="s">
        <v>3007</v>
      </c>
      <c r="AJ512" t="s">
        <v>4</v>
      </c>
      <c r="AK512">
        <v>9371024668</v>
      </c>
      <c r="AL512" t="s">
        <v>12941</v>
      </c>
      <c r="AM512" t="s">
        <v>12942</v>
      </c>
      <c r="AN512" t="s">
        <v>12</v>
      </c>
      <c r="AO512" t="s">
        <v>12730</v>
      </c>
      <c r="AP512" t="s">
        <v>4</v>
      </c>
      <c r="AQ512" t="s">
        <v>5154</v>
      </c>
      <c r="AR512" t="s">
        <v>12</v>
      </c>
      <c r="AS512" t="s">
        <v>12</v>
      </c>
      <c r="AT512" t="s">
        <v>4</v>
      </c>
      <c r="AU512" t="s">
        <v>4</v>
      </c>
      <c r="AV512" t="s">
        <v>4</v>
      </c>
      <c r="AW512" t="s">
        <v>332</v>
      </c>
      <c r="AX512">
        <v>12400</v>
      </c>
      <c r="AY512">
        <v>500</v>
      </c>
      <c r="AZ512" t="s">
        <v>12</v>
      </c>
      <c r="BA512" t="s">
        <v>12</v>
      </c>
      <c r="BB512" t="s">
        <v>4</v>
      </c>
      <c r="BC512" t="s">
        <v>1227</v>
      </c>
      <c r="BD512" t="s">
        <v>12751</v>
      </c>
      <c r="BE512" t="s">
        <v>4</v>
      </c>
      <c r="BF512" t="s">
        <v>12</v>
      </c>
      <c r="BG512" t="s">
        <v>4</v>
      </c>
      <c r="BH512" t="s">
        <v>12</v>
      </c>
      <c r="BI512" t="s">
        <v>12</v>
      </c>
      <c r="BJ512" t="s">
        <v>3007</v>
      </c>
      <c r="BK512" t="s">
        <v>4</v>
      </c>
      <c r="BL512">
        <v>1</v>
      </c>
      <c r="BM512" t="s">
        <v>12</v>
      </c>
      <c r="BN512">
        <v>12900</v>
      </c>
      <c r="BO512" t="s">
        <v>12</v>
      </c>
      <c r="BP512" t="s">
        <v>12</v>
      </c>
      <c r="BQ512" t="s">
        <v>12</v>
      </c>
      <c r="BR512" t="s">
        <v>4</v>
      </c>
      <c r="BS512" t="s">
        <v>4</v>
      </c>
      <c r="BT512" t="s">
        <v>4</v>
      </c>
      <c r="BU512" t="s">
        <v>12</v>
      </c>
      <c r="BV512" t="s">
        <v>4</v>
      </c>
      <c r="BW512" t="s">
        <v>330</v>
      </c>
      <c r="BX512" t="s">
        <v>4</v>
      </c>
      <c r="BY512" t="s">
        <v>12</v>
      </c>
      <c r="BZ512" t="s">
        <v>12</v>
      </c>
      <c r="CA512" t="s">
        <v>12</v>
      </c>
      <c r="CB512" t="s">
        <v>12</v>
      </c>
      <c r="CC512" t="s">
        <v>12</v>
      </c>
      <c r="CD512" t="str" cm="1">
        <f t="array" aca="1" ref="CD512" ca="1">eConcatenar(A512:CB512,"|")</f>
        <v>IicuRW3Plksge8az|CAR2019-1152|3|ECONOLINE |TABASCO |CARDENAS |CARDENAS |2019-5-07|12900|X|X|100|0|x|X|x|X|X|X|X|X|X|X|X|x|X|x|RAMOS |CHACON |GUADALUPE |CASADA |X|X|CALLE 1 CASA NUMERO 25|HABANERO PRIMERA SECCION |X|9371024668|FIDEL ANTONIO DE LA O RAMOS |BENEFICIARIO 2: ROCIO GOMEZ GONZALEZ |x|RUTA 7 M|X|MIERCOLES |x|x|X|X|X|DOMICILIO |12400|500|x|x|X|2021-9-1|2021-9-08|X|x|X|x|x|HABANERO PRIMERA SECCION |X|1|x|12900|x|x|x|X|X|X|x|X|CARDENAS |X|x|x|x|x</v>
      </c>
    </row>
    <row r="513" spans="1:82" x14ac:dyDescent="0.25">
      <c r="A513" t="s">
        <v>12943</v>
      </c>
      <c r="B513" t="s">
        <v>12944</v>
      </c>
      <c r="C513">
        <v>3</v>
      </c>
      <c r="D513" t="s">
        <v>463</v>
      </c>
      <c r="E513" t="s">
        <v>396</v>
      </c>
      <c r="F513" t="s">
        <v>330</v>
      </c>
      <c r="G513" t="s">
        <v>330</v>
      </c>
      <c r="H513" t="s">
        <v>15940</v>
      </c>
      <c r="I513">
        <v>12900</v>
      </c>
      <c r="J513" t="s">
        <v>4</v>
      </c>
      <c r="K513" t="s">
        <v>4</v>
      </c>
      <c r="L513">
        <v>200</v>
      </c>
      <c r="M513">
        <v>1</v>
      </c>
      <c r="N513" t="s">
        <v>12</v>
      </c>
      <c r="O513" t="s">
        <v>4</v>
      </c>
      <c r="P513" t="s">
        <v>12</v>
      </c>
      <c r="Q513" t="s">
        <v>4</v>
      </c>
      <c r="R513" t="s">
        <v>4</v>
      </c>
      <c r="S513" t="s">
        <v>4</v>
      </c>
      <c r="T513" t="s">
        <v>4</v>
      </c>
      <c r="U513" t="s">
        <v>4</v>
      </c>
      <c r="V513" t="s">
        <v>4</v>
      </c>
      <c r="W513" t="s">
        <v>4</v>
      </c>
      <c r="X513" t="s">
        <v>4</v>
      </c>
      <c r="Y513" t="s">
        <v>12</v>
      </c>
      <c r="Z513" t="s">
        <v>4</v>
      </c>
      <c r="AA513" t="s">
        <v>12</v>
      </c>
      <c r="AB513" t="s">
        <v>11387</v>
      </c>
      <c r="AC513" t="s">
        <v>192</v>
      </c>
      <c r="AD513" t="s">
        <v>12945</v>
      </c>
      <c r="AE513" t="s">
        <v>214</v>
      </c>
      <c r="AF513" t="s">
        <v>4</v>
      </c>
      <c r="AG513" t="s">
        <v>4</v>
      </c>
      <c r="AH513" t="s">
        <v>12946</v>
      </c>
      <c r="AI513" t="s">
        <v>3009</v>
      </c>
      <c r="AJ513" t="s">
        <v>4</v>
      </c>
      <c r="AK513">
        <v>9371185469</v>
      </c>
      <c r="AL513" t="s">
        <v>12947</v>
      </c>
      <c r="AM513" t="s">
        <v>12948</v>
      </c>
      <c r="AN513" t="s">
        <v>12</v>
      </c>
      <c r="AO513" t="s">
        <v>12730</v>
      </c>
      <c r="AP513" t="s">
        <v>4</v>
      </c>
      <c r="AQ513" t="s">
        <v>5154</v>
      </c>
      <c r="AR513" t="s">
        <v>12</v>
      </c>
      <c r="AS513" t="s">
        <v>12</v>
      </c>
      <c r="AT513" t="s">
        <v>4</v>
      </c>
      <c r="AU513" t="s">
        <v>4</v>
      </c>
      <c r="AV513" t="s">
        <v>4</v>
      </c>
      <c r="AW513" t="s">
        <v>332</v>
      </c>
      <c r="AX513">
        <v>5500</v>
      </c>
      <c r="AY513">
        <v>7400</v>
      </c>
      <c r="AZ513" t="s">
        <v>12</v>
      </c>
      <c r="BA513" t="s">
        <v>12</v>
      </c>
      <c r="BB513" t="s">
        <v>4</v>
      </c>
      <c r="BC513" t="s">
        <v>1227</v>
      </c>
      <c r="BD513" t="s">
        <v>1239</v>
      </c>
      <c r="BE513" t="s">
        <v>4</v>
      </c>
      <c r="BF513" t="s">
        <v>12</v>
      </c>
      <c r="BG513" t="s">
        <v>4</v>
      </c>
      <c r="BH513" t="s">
        <v>12</v>
      </c>
      <c r="BI513" t="s">
        <v>12</v>
      </c>
      <c r="BJ513" t="s">
        <v>12949</v>
      </c>
      <c r="BK513" t="s">
        <v>4</v>
      </c>
      <c r="BL513">
        <v>1</v>
      </c>
      <c r="BM513" t="s">
        <v>12</v>
      </c>
      <c r="BN513">
        <v>12900</v>
      </c>
      <c r="BO513" t="s">
        <v>12</v>
      </c>
      <c r="BP513" t="s">
        <v>12</v>
      </c>
      <c r="BQ513" t="s">
        <v>12</v>
      </c>
      <c r="BR513" t="s">
        <v>4</v>
      </c>
      <c r="BS513" t="s">
        <v>4</v>
      </c>
      <c r="BT513" t="s">
        <v>4</v>
      </c>
      <c r="BU513" t="s">
        <v>12</v>
      </c>
      <c r="BV513" t="s">
        <v>4</v>
      </c>
      <c r="BW513" t="s">
        <v>330</v>
      </c>
      <c r="BX513" t="s">
        <v>4</v>
      </c>
      <c r="BY513" t="s">
        <v>12</v>
      </c>
      <c r="BZ513" t="s">
        <v>12</v>
      </c>
      <c r="CA513" t="s">
        <v>12</v>
      </c>
      <c r="CB513" t="s">
        <v>12</v>
      </c>
      <c r="CC513" t="s">
        <v>12</v>
      </c>
      <c r="CD513" t="str" cm="1">
        <f t="array" aca="1" ref="CD513" ca="1">eConcatenar(A513:CB513,"|")</f>
        <v>QKPc33aJUpmrZq4J|CAR2020-2254|3|ECONOLINE |TABASCO |CARDENAS |CARDENAS |2020-8-12|12900|X|X|200|1|x|X|x|X|X|X|X|X|X|X|X|x|X|x|RIVERA |SUAREZ|ROSARIO |CASADO |X|X|FELIPE ANGELES SIN NUMERO |GENERAL FRANCISCO VILLA |X|9371185469|ESTEFANA GARCIA SANCHEZ |BENEFICIARIO 2: ELSA DE LA CRUZ GARCIA |x|RUTA 7 M|X|MIERCOLES |x|x|X|X|X|DOMICILIO |5500|7400|x|x|X|2021-9-1|2021-9-15|X|x|X|x|x|GENARAL FRANCISCO VILLA |X|1|x|12900|x|x|x|X|X|X|x|X|CARDENAS |X|x|x|x|x</v>
      </c>
    </row>
    <row r="514" spans="1:82" x14ac:dyDescent="0.25">
      <c r="A514" t="s">
        <v>12950</v>
      </c>
      <c r="B514" t="s">
        <v>12951</v>
      </c>
      <c r="C514">
        <v>3</v>
      </c>
      <c r="D514" t="s">
        <v>69</v>
      </c>
      <c r="E514" t="s">
        <v>396</v>
      </c>
      <c r="F514" t="s">
        <v>330</v>
      </c>
      <c r="G514" t="s">
        <v>330</v>
      </c>
      <c r="H514" t="s">
        <v>5513</v>
      </c>
      <c r="I514">
        <v>14800</v>
      </c>
      <c r="J514" t="s">
        <v>4</v>
      </c>
      <c r="K514" t="s">
        <v>4</v>
      </c>
      <c r="L514">
        <v>200</v>
      </c>
      <c r="M514">
        <v>1</v>
      </c>
      <c r="N514" t="s">
        <v>12</v>
      </c>
      <c r="O514" t="s">
        <v>4</v>
      </c>
      <c r="P514" t="s">
        <v>12</v>
      </c>
      <c r="Q514" t="s">
        <v>4</v>
      </c>
      <c r="R514" t="s">
        <v>4</v>
      </c>
      <c r="S514" t="s">
        <v>4</v>
      </c>
      <c r="T514" t="s">
        <v>4</v>
      </c>
      <c r="U514" t="s">
        <v>4</v>
      </c>
      <c r="V514" t="s">
        <v>4</v>
      </c>
      <c r="W514" t="s">
        <v>4</v>
      </c>
      <c r="X514" t="s">
        <v>4</v>
      </c>
      <c r="Y514" t="s">
        <v>12</v>
      </c>
      <c r="Z514" t="s">
        <v>4</v>
      </c>
      <c r="AA514" t="s">
        <v>12</v>
      </c>
      <c r="AB514" t="s">
        <v>132</v>
      </c>
      <c r="AC514" t="s">
        <v>464</v>
      </c>
      <c r="AD514" t="s">
        <v>12952</v>
      </c>
      <c r="AE514" t="s">
        <v>474</v>
      </c>
      <c r="AF514" t="s">
        <v>4</v>
      </c>
      <c r="AG514" t="s">
        <v>4</v>
      </c>
      <c r="AH514" t="s">
        <v>12953</v>
      </c>
      <c r="AI514" t="s">
        <v>12954</v>
      </c>
      <c r="AJ514" t="s">
        <v>4</v>
      </c>
      <c r="AK514">
        <v>9371085149</v>
      </c>
      <c r="AL514" t="s">
        <v>12955</v>
      </c>
      <c r="AM514" t="s">
        <v>12956</v>
      </c>
      <c r="AN514" t="s">
        <v>12</v>
      </c>
      <c r="AO514" t="s">
        <v>12730</v>
      </c>
      <c r="AP514" t="s">
        <v>4</v>
      </c>
      <c r="AQ514" t="s">
        <v>5154</v>
      </c>
      <c r="AR514" t="s">
        <v>12</v>
      </c>
      <c r="AS514" t="s">
        <v>12</v>
      </c>
      <c r="AT514" t="s">
        <v>4</v>
      </c>
      <c r="AU514" t="s">
        <v>4</v>
      </c>
      <c r="AV514" t="s">
        <v>4</v>
      </c>
      <c r="AW514" t="s">
        <v>332</v>
      </c>
      <c r="AX514">
        <v>800</v>
      </c>
      <c r="AY514">
        <v>14000</v>
      </c>
      <c r="AZ514" t="s">
        <v>12</v>
      </c>
      <c r="BA514" t="s">
        <v>12</v>
      </c>
      <c r="BB514" t="s">
        <v>4</v>
      </c>
      <c r="BC514" t="s">
        <v>1227</v>
      </c>
      <c r="BD514" t="s">
        <v>1239</v>
      </c>
      <c r="BE514" t="s">
        <v>4</v>
      </c>
      <c r="BF514" t="s">
        <v>12</v>
      </c>
      <c r="BG514" t="s">
        <v>4</v>
      </c>
      <c r="BH514" t="s">
        <v>12</v>
      </c>
      <c r="BI514" t="s">
        <v>12</v>
      </c>
      <c r="BJ514" t="s">
        <v>12954</v>
      </c>
      <c r="BK514" t="s">
        <v>4</v>
      </c>
      <c r="BL514">
        <v>1</v>
      </c>
      <c r="BM514" t="s">
        <v>12</v>
      </c>
      <c r="BN514">
        <v>14800</v>
      </c>
      <c r="BO514" t="s">
        <v>12</v>
      </c>
      <c r="BP514" t="s">
        <v>12</v>
      </c>
      <c r="BQ514" t="s">
        <v>12</v>
      </c>
      <c r="BR514" t="s">
        <v>4</v>
      </c>
      <c r="BS514" t="s">
        <v>4</v>
      </c>
      <c r="BT514" t="s">
        <v>4</v>
      </c>
      <c r="BU514" t="s">
        <v>12</v>
      </c>
      <c r="BV514" t="s">
        <v>4</v>
      </c>
      <c r="BW514" t="s">
        <v>330</v>
      </c>
      <c r="BX514" t="s">
        <v>4</v>
      </c>
      <c r="BY514" t="s">
        <v>12</v>
      </c>
      <c r="BZ514" t="s">
        <v>12</v>
      </c>
      <c r="CA514" t="s">
        <v>12</v>
      </c>
      <c r="CB514" t="s">
        <v>12</v>
      </c>
      <c r="CC514" t="s">
        <v>12</v>
      </c>
      <c r="CD514" t="str" cm="1">
        <f t="array" aca="1" ref="CD514" ca="1">eConcatenar(A514:CB514,"|")</f>
        <v>ayUf51iG0a4oKpZc|CAR2021-3633|3|MEMORIAL|TABASCO |CARDENAS |CARDENAS |2021-7-17|14800|X|X|200|1|x|X|x|X|X|X|X|X|X|X|X|x|X|x|ZAMUDIO |HERNANDEZ |AMANDA |CASADA |X|X|CARRETERA MIAHUATLAN |HABANERO SEGUNDA SECCION |X|9371085149|SILVIA RAMOS ALCUDIA |BENEFICIARIO 2: ADIEL RAMOS ZAMUDIO |x|RUTA 7 M|X|MIERCOLES |x|x|X|X|X|DOMICILIO |800|14000|x|x|X|2021-9-1|2021-9-15|X|x|X|x|x|HABANERO SEGUNDA SECCION |X|1|x|14800|x|x|x|X|X|X|x|X|CARDENAS |X|x|x|x|x</v>
      </c>
    </row>
    <row r="515" spans="1:82" x14ac:dyDescent="0.25">
      <c r="A515" t="s">
        <v>12957</v>
      </c>
      <c r="B515" t="s">
        <v>12958</v>
      </c>
      <c r="C515">
        <v>3</v>
      </c>
      <c r="D515" t="s">
        <v>69</v>
      </c>
      <c r="E515" t="s">
        <v>396</v>
      </c>
      <c r="F515" t="s">
        <v>894</v>
      </c>
      <c r="G515" t="s">
        <v>11313</v>
      </c>
      <c r="H515" t="s">
        <v>5513</v>
      </c>
      <c r="I515">
        <v>14800</v>
      </c>
      <c r="J515" t="s">
        <v>4</v>
      </c>
      <c r="K515" t="s">
        <v>4</v>
      </c>
      <c r="L515">
        <v>400</v>
      </c>
      <c r="M515">
        <v>2</v>
      </c>
      <c r="N515" t="s">
        <v>12</v>
      </c>
      <c r="O515" t="s">
        <v>4</v>
      </c>
      <c r="P515" t="s">
        <v>12</v>
      </c>
      <c r="Q515" t="s">
        <v>4</v>
      </c>
      <c r="R515" t="s">
        <v>4</v>
      </c>
      <c r="S515" t="s">
        <v>4</v>
      </c>
      <c r="T515" t="s">
        <v>4</v>
      </c>
      <c r="U515" t="s">
        <v>4</v>
      </c>
      <c r="V515" t="s">
        <v>4</v>
      </c>
      <c r="W515" t="s">
        <v>4</v>
      </c>
      <c r="X515" t="s">
        <v>4</v>
      </c>
      <c r="Y515" t="s">
        <v>12</v>
      </c>
      <c r="Z515" t="s">
        <v>4</v>
      </c>
      <c r="AA515" t="s">
        <v>12</v>
      </c>
      <c r="AB515" t="s">
        <v>473</v>
      </c>
      <c r="AC515" t="s">
        <v>12959</v>
      </c>
      <c r="AD515" t="s">
        <v>12960</v>
      </c>
      <c r="AE515" t="s">
        <v>4961</v>
      </c>
      <c r="AF515" t="s">
        <v>4</v>
      </c>
      <c r="AG515" t="s">
        <v>4</v>
      </c>
      <c r="AH515" t="s">
        <v>12961</v>
      </c>
      <c r="AI515" t="s">
        <v>12962</v>
      </c>
      <c r="AJ515" t="s">
        <v>4</v>
      </c>
      <c r="AK515">
        <v>9371020295</v>
      </c>
      <c r="AL515" t="s">
        <v>12963</v>
      </c>
      <c r="AM515" t="s">
        <v>12964</v>
      </c>
      <c r="AN515" t="s">
        <v>12</v>
      </c>
      <c r="AO515" t="s">
        <v>12730</v>
      </c>
      <c r="AP515" t="s">
        <v>4</v>
      </c>
      <c r="AQ515" t="s">
        <v>5154</v>
      </c>
      <c r="AR515" t="s">
        <v>12</v>
      </c>
      <c r="AS515" t="s">
        <v>12</v>
      </c>
      <c r="AT515" t="s">
        <v>4</v>
      </c>
      <c r="AU515" t="s">
        <v>4</v>
      </c>
      <c r="AV515" t="s">
        <v>4</v>
      </c>
      <c r="AW515" t="s">
        <v>332</v>
      </c>
      <c r="AX515">
        <v>850</v>
      </c>
      <c r="AY515">
        <v>13950</v>
      </c>
      <c r="AZ515" t="s">
        <v>12</v>
      </c>
      <c r="BA515" t="s">
        <v>12</v>
      </c>
      <c r="BB515" t="s">
        <v>4</v>
      </c>
      <c r="BC515" t="s">
        <v>1227</v>
      </c>
      <c r="BD515" t="s">
        <v>10543</v>
      </c>
      <c r="BE515" t="s">
        <v>4</v>
      </c>
      <c r="BF515" t="s">
        <v>12</v>
      </c>
      <c r="BG515" t="s">
        <v>4</v>
      </c>
      <c r="BH515" t="s">
        <v>12</v>
      </c>
      <c r="BI515" t="s">
        <v>12</v>
      </c>
      <c r="BJ515" t="s">
        <v>12962</v>
      </c>
      <c r="BK515" t="s">
        <v>4</v>
      </c>
      <c r="BL515">
        <v>1</v>
      </c>
      <c r="BM515" t="s">
        <v>12</v>
      </c>
      <c r="BN515">
        <v>14800</v>
      </c>
      <c r="BO515" t="s">
        <v>12</v>
      </c>
      <c r="BP515" t="s">
        <v>12</v>
      </c>
      <c r="BQ515" t="s">
        <v>12</v>
      </c>
      <c r="BR515" t="s">
        <v>4</v>
      </c>
      <c r="BS515" t="s">
        <v>4</v>
      </c>
      <c r="BT515" t="s">
        <v>4</v>
      </c>
      <c r="BU515" t="s">
        <v>12</v>
      </c>
      <c r="BV515" t="s">
        <v>4</v>
      </c>
      <c r="BW515" t="s">
        <v>330</v>
      </c>
      <c r="BX515" t="s">
        <v>4</v>
      </c>
      <c r="BY515" t="s">
        <v>12</v>
      </c>
      <c r="BZ515" t="s">
        <v>12</v>
      </c>
      <c r="CA515" t="s">
        <v>12</v>
      </c>
      <c r="CB515" t="s">
        <v>12</v>
      </c>
      <c r="CC515" t="s">
        <v>12</v>
      </c>
      <c r="CD515" t="str" cm="1">
        <f t="array" aca="1" ref="CD515" ca="1">eConcatenar(A515:CB515,"|")</f>
        <v>MgOOcJE5q44wmNiM|CAR2021-3628|3|MEMORIAL|TABASCO |CUNDUACAN|CUNDUACAN |2021-7-17|14800|X|X|400|2|x|X|x|X|X|X|X|X|X|X|X|x|X|x|PEREZ |CORTAZAR |MARIA ANGELA |SOLTERA |X|X|PRINCIPAL SIN NUMERO |MIAHUTLAN SEGUNDA SECCION |X|9371020295|EFRAIN ASENCIO PEREZ |BENEFICIARIO 2: GIL ASENCIO PEREZ |x|RUTA 7 M|X|MIERCOLES |x|x|X|X|X|DOMICILIO |850|13950|x|x|X|2021-9-1|2021-10-01|X|x|X|x|x|MIAHUTLAN SEGUNDA SECCION |X|1|x|14800|x|x|x|X|X|X|x|X|CARDENAS |X|x|x|x|x</v>
      </c>
    </row>
    <row r="516" spans="1:82" x14ac:dyDescent="0.25">
      <c r="A516" t="s">
        <v>12965</v>
      </c>
      <c r="B516" t="s">
        <v>12966</v>
      </c>
      <c r="C516">
        <v>3</v>
      </c>
      <c r="D516" t="s">
        <v>69</v>
      </c>
      <c r="E516" t="s">
        <v>396</v>
      </c>
      <c r="F516" t="s">
        <v>894</v>
      </c>
      <c r="G516" t="s">
        <v>11313</v>
      </c>
      <c r="H516" t="s">
        <v>5513</v>
      </c>
      <c r="I516">
        <v>14800</v>
      </c>
      <c r="J516" t="s">
        <v>4</v>
      </c>
      <c r="K516" t="s">
        <v>4</v>
      </c>
      <c r="L516">
        <v>100</v>
      </c>
      <c r="M516">
        <v>0</v>
      </c>
      <c r="N516" t="s">
        <v>12</v>
      </c>
      <c r="O516" t="s">
        <v>4</v>
      </c>
      <c r="P516" t="s">
        <v>12</v>
      </c>
      <c r="Q516" t="s">
        <v>4</v>
      </c>
      <c r="R516" t="s">
        <v>4</v>
      </c>
      <c r="S516" t="s">
        <v>4</v>
      </c>
      <c r="T516" t="s">
        <v>4</v>
      </c>
      <c r="U516" t="s">
        <v>4</v>
      </c>
      <c r="V516" t="s">
        <v>4</v>
      </c>
      <c r="W516" t="s">
        <v>4</v>
      </c>
      <c r="X516" t="s">
        <v>4</v>
      </c>
      <c r="Y516" t="s">
        <v>12</v>
      </c>
      <c r="Z516" t="s">
        <v>4</v>
      </c>
      <c r="AA516" t="s">
        <v>12</v>
      </c>
      <c r="AB516" t="s">
        <v>5248</v>
      </c>
      <c r="AC516" t="s">
        <v>1038</v>
      </c>
      <c r="AD516" t="s">
        <v>12967</v>
      </c>
      <c r="AE516" t="s">
        <v>474</v>
      </c>
      <c r="AF516" t="s">
        <v>4</v>
      </c>
      <c r="AG516" t="s">
        <v>4</v>
      </c>
      <c r="AH516" t="s">
        <v>12968</v>
      </c>
      <c r="AI516" t="s">
        <v>12962</v>
      </c>
      <c r="AJ516" t="s">
        <v>4</v>
      </c>
      <c r="AK516">
        <v>9372837449</v>
      </c>
      <c r="AL516" t="s">
        <v>12969</v>
      </c>
      <c r="AM516" t="s">
        <v>12970</v>
      </c>
      <c r="AN516" t="s">
        <v>12</v>
      </c>
      <c r="AO516" t="s">
        <v>12730</v>
      </c>
      <c r="AP516" t="s">
        <v>4</v>
      </c>
      <c r="AQ516" t="s">
        <v>5154</v>
      </c>
      <c r="AR516" t="s">
        <v>12</v>
      </c>
      <c r="AS516" t="s">
        <v>12</v>
      </c>
      <c r="AT516" t="s">
        <v>4</v>
      </c>
      <c r="AU516" t="s">
        <v>4</v>
      </c>
      <c r="AV516" t="s">
        <v>4</v>
      </c>
      <c r="AW516" t="s">
        <v>332</v>
      </c>
      <c r="AX516">
        <v>700</v>
      </c>
      <c r="AY516">
        <v>14100</v>
      </c>
      <c r="AZ516" t="s">
        <v>12</v>
      </c>
      <c r="BA516" t="s">
        <v>12</v>
      </c>
      <c r="BB516" t="s">
        <v>4</v>
      </c>
      <c r="BC516" t="s">
        <v>1227</v>
      </c>
      <c r="BD516" t="s">
        <v>12751</v>
      </c>
      <c r="BE516" t="s">
        <v>4</v>
      </c>
      <c r="BF516" t="s">
        <v>12</v>
      </c>
      <c r="BG516" t="s">
        <v>4</v>
      </c>
      <c r="BH516" t="s">
        <v>12</v>
      </c>
      <c r="BI516" t="s">
        <v>12</v>
      </c>
      <c r="BJ516" t="s">
        <v>12962</v>
      </c>
      <c r="BK516" t="s">
        <v>4</v>
      </c>
      <c r="BL516">
        <v>1</v>
      </c>
      <c r="BM516" t="s">
        <v>12</v>
      </c>
      <c r="BN516">
        <v>14800</v>
      </c>
      <c r="BO516" t="s">
        <v>12</v>
      </c>
      <c r="BP516" t="s">
        <v>12</v>
      </c>
      <c r="BQ516" t="s">
        <v>12</v>
      </c>
      <c r="BR516" t="s">
        <v>4</v>
      </c>
      <c r="BS516" t="s">
        <v>4</v>
      </c>
      <c r="BT516" t="s">
        <v>4</v>
      </c>
      <c r="BU516" t="s">
        <v>12</v>
      </c>
      <c r="BV516" t="s">
        <v>4</v>
      </c>
      <c r="BW516" t="s">
        <v>330</v>
      </c>
      <c r="BX516" t="s">
        <v>4</v>
      </c>
      <c r="BY516" t="s">
        <v>12</v>
      </c>
      <c r="BZ516" t="s">
        <v>12</v>
      </c>
      <c r="CA516" t="s">
        <v>12</v>
      </c>
      <c r="CB516" t="s">
        <v>12</v>
      </c>
      <c r="CC516" t="s">
        <v>12</v>
      </c>
      <c r="CD516" t="str" cm="1">
        <f t="array" aca="1" ref="CD516" ca="1">eConcatenar(A516:CB516,"|")</f>
        <v>VWzEsz1eW55zkrlF|CAR2021-3627|3|MEMORIAL|TABASCO |CUNDUACAN|CUNDUACAN |2021-7-17|14800|X|X|100|0|x|X|x|X|X|X|X|X|X|X|X|x|X|x|ORTIZ |FLORES |PETRONILA |CASADA |X|X|CARRETERA AL CASTAÑA SIN NUMERO |MIAHUTLAN SEGUNDA SECCION |X|9372837449|CARMEN HERNANDEZ ORTIZ |BENEFICIARIO 2: HIPOLITO HERNANDEZ ORTIZ|x|RUTA 7 M|X|MIERCOLES |x|x|X|X|X|DOMICILIO |700|14100|x|x|X|2021-9-1|2021-9-08|X|x|X|x|x|MIAHUTLAN SEGUNDA SECCION |X|1|x|14800|x|x|x|X|X|X|x|X|CARDENAS |X|x|x|x|x</v>
      </c>
    </row>
    <row r="517" spans="1:82" x14ac:dyDescent="0.25">
      <c r="A517" t="s">
        <v>12971</v>
      </c>
      <c r="B517" t="s">
        <v>12972</v>
      </c>
      <c r="C517">
        <v>3</v>
      </c>
      <c r="D517" t="s">
        <v>463</v>
      </c>
      <c r="E517" t="s">
        <v>396</v>
      </c>
      <c r="F517" t="s">
        <v>330</v>
      </c>
      <c r="G517" t="s">
        <v>330</v>
      </c>
      <c r="H517" t="s">
        <v>5110</v>
      </c>
      <c r="I517">
        <v>12900</v>
      </c>
      <c r="J517" t="s">
        <v>4</v>
      </c>
      <c r="K517" t="s">
        <v>4</v>
      </c>
      <c r="L517">
        <v>200</v>
      </c>
      <c r="M517">
        <v>1</v>
      </c>
      <c r="N517" t="s">
        <v>12</v>
      </c>
      <c r="O517" t="s">
        <v>4</v>
      </c>
      <c r="P517" t="s">
        <v>12</v>
      </c>
      <c r="Q517" t="s">
        <v>4</v>
      </c>
      <c r="R517" t="s">
        <v>4</v>
      </c>
      <c r="S517" t="s">
        <v>4</v>
      </c>
      <c r="T517" t="s">
        <v>4</v>
      </c>
      <c r="U517" t="s">
        <v>4</v>
      </c>
      <c r="V517" t="s">
        <v>4</v>
      </c>
      <c r="W517" t="s">
        <v>4</v>
      </c>
      <c r="X517" t="s">
        <v>4</v>
      </c>
      <c r="Y517" t="s">
        <v>12</v>
      </c>
      <c r="Z517" t="s">
        <v>4</v>
      </c>
      <c r="AA517" t="s">
        <v>12</v>
      </c>
      <c r="AB517" t="s">
        <v>22</v>
      </c>
      <c r="AC517" t="s">
        <v>787</v>
      </c>
      <c r="AD517" t="s">
        <v>11632</v>
      </c>
      <c r="AE517" t="s">
        <v>4991</v>
      </c>
      <c r="AF517" t="s">
        <v>4</v>
      </c>
      <c r="AG517" t="s">
        <v>4</v>
      </c>
      <c r="AH517" t="s">
        <v>12973</v>
      </c>
      <c r="AI517" t="s">
        <v>330</v>
      </c>
      <c r="AJ517" t="s">
        <v>4</v>
      </c>
      <c r="AK517">
        <v>9371371710</v>
      </c>
      <c r="AL517" t="s">
        <v>12974</v>
      </c>
      <c r="AM517" t="s">
        <v>12975</v>
      </c>
      <c r="AN517" t="s">
        <v>12</v>
      </c>
      <c r="AO517" t="s">
        <v>12730</v>
      </c>
      <c r="AP517" t="s">
        <v>4</v>
      </c>
      <c r="AQ517" t="s">
        <v>5154</v>
      </c>
      <c r="AR517" t="s">
        <v>12</v>
      </c>
      <c r="AS517" t="s">
        <v>12</v>
      </c>
      <c r="AT517" t="s">
        <v>4</v>
      </c>
      <c r="AU517" t="s">
        <v>4</v>
      </c>
      <c r="AV517" t="s">
        <v>4</v>
      </c>
      <c r="AW517" t="s">
        <v>332</v>
      </c>
      <c r="AX517">
        <v>7600</v>
      </c>
      <c r="AY517">
        <v>5300</v>
      </c>
      <c r="AZ517" t="s">
        <v>12</v>
      </c>
      <c r="BA517" t="s">
        <v>12</v>
      </c>
      <c r="BB517" t="s">
        <v>4</v>
      </c>
      <c r="BC517" t="s">
        <v>1227</v>
      </c>
      <c r="BD517" t="s">
        <v>1239</v>
      </c>
      <c r="BE517" t="s">
        <v>4</v>
      </c>
      <c r="BF517" t="s">
        <v>12</v>
      </c>
      <c r="BG517" t="s">
        <v>4</v>
      </c>
      <c r="BH517" t="s">
        <v>12</v>
      </c>
      <c r="BI517" t="s">
        <v>12</v>
      </c>
      <c r="BJ517" t="s">
        <v>330</v>
      </c>
      <c r="BK517" t="s">
        <v>4</v>
      </c>
      <c r="BL517">
        <v>1</v>
      </c>
      <c r="BM517" t="s">
        <v>12</v>
      </c>
      <c r="BN517">
        <v>12900</v>
      </c>
      <c r="BO517" t="s">
        <v>12</v>
      </c>
      <c r="BP517" t="s">
        <v>12</v>
      </c>
      <c r="BQ517" t="s">
        <v>12</v>
      </c>
      <c r="BR517" t="s">
        <v>4</v>
      </c>
      <c r="BS517" t="s">
        <v>4</v>
      </c>
      <c r="BT517" t="s">
        <v>4</v>
      </c>
      <c r="BU517" t="s">
        <v>12</v>
      </c>
      <c r="BV517" t="s">
        <v>4</v>
      </c>
      <c r="BW517" t="s">
        <v>330</v>
      </c>
      <c r="BX517" t="s">
        <v>4</v>
      </c>
      <c r="BY517" t="s">
        <v>12</v>
      </c>
      <c r="BZ517" t="s">
        <v>12</v>
      </c>
      <c r="CA517" t="s">
        <v>12</v>
      </c>
      <c r="CB517" t="s">
        <v>12</v>
      </c>
      <c r="CC517" t="s">
        <v>12</v>
      </c>
      <c r="CD517" t="str" cm="1">
        <f t="array" aca="1" ref="CD517" ca="1">eConcatenar(A517:CB517,"|")</f>
        <v>2keh90No9y2V1xTf|CAR2019-3502|3|ECONOLINE |TABASCO |CARDENAS |CARDENAS |2019-11-13|12900|X|X|200|1|x|X|x|X|X|X|X|X|X|X|X|x|X|x|JIMENEZ |SANCHEZ |MARIA GUADALUPE |VIUDA |X|X|PRINCIPAL DE UVERO |CARDENAS |X|9371371710|JOSEPH JIMENEZ SANCHEZ |BENEFICIARIO 2: MANUEL DE LA CRUZ RAMIREZ |x|RUTA 7 M|X|MIERCOLES |x|x|X|X|X|DOMICILIO |7600|5300|x|x|X|2021-9-1|2021-9-15|X|x|X|x|x|CARDENAS |X|1|x|12900|x|x|x|X|X|X|x|X|CARDENAS |X|x|x|x|x</v>
      </c>
    </row>
    <row r="518" spans="1:82" x14ac:dyDescent="0.25">
      <c r="A518" t="s">
        <v>12976</v>
      </c>
      <c r="B518" t="s">
        <v>12977</v>
      </c>
      <c r="C518">
        <v>3</v>
      </c>
      <c r="D518" t="s">
        <v>463</v>
      </c>
      <c r="E518" t="s">
        <v>396</v>
      </c>
      <c r="F518" t="s">
        <v>330</v>
      </c>
      <c r="G518" t="s">
        <v>330</v>
      </c>
      <c r="H518" t="s">
        <v>16009</v>
      </c>
      <c r="I518">
        <v>12900</v>
      </c>
      <c r="J518" t="s">
        <v>4</v>
      </c>
      <c r="K518" t="s">
        <v>4</v>
      </c>
      <c r="L518">
        <v>100</v>
      </c>
      <c r="M518">
        <v>0</v>
      </c>
      <c r="N518" t="s">
        <v>12</v>
      </c>
      <c r="O518" t="s">
        <v>4</v>
      </c>
      <c r="P518" t="s">
        <v>12</v>
      </c>
      <c r="Q518" t="s">
        <v>4</v>
      </c>
      <c r="R518" t="s">
        <v>4</v>
      </c>
      <c r="S518" t="s">
        <v>4</v>
      </c>
      <c r="T518" t="s">
        <v>4</v>
      </c>
      <c r="U518" t="s">
        <v>4</v>
      </c>
      <c r="V518" t="s">
        <v>4</v>
      </c>
      <c r="W518" t="s">
        <v>4</v>
      </c>
      <c r="X518" t="s">
        <v>4</v>
      </c>
      <c r="Y518" t="s">
        <v>12</v>
      </c>
      <c r="Z518" t="s">
        <v>4</v>
      </c>
      <c r="AA518" t="s">
        <v>12</v>
      </c>
      <c r="AB518" t="s">
        <v>298</v>
      </c>
      <c r="AC518" t="s">
        <v>5195</v>
      </c>
      <c r="AD518" t="s">
        <v>12132</v>
      </c>
      <c r="AE518" t="s">
        <v>474</v>
      </c>
      <c r="AF518" t="s">
        <v>4</v>
      </c>
      <c r="AG518" t="s">
        <v>4</v>
      </c>
      <c r="AH518" t="s">
        <v>12978</v>
      </c>
      <c r="AI518" t="s">
        <v>467</v>
      </c>
      <c r="AJ518" t="s">
        <v>12979</v>
      </c>
      <c r="AK518">
        <v>9371423219</v>
      </c>
      <c r="AL518" t="s">
        <v>12980</v>
      </c>
      <c r="AM518" t="s">
        <v>12981</v>
      </c>
      <c r="AN518" t="s">
        <v>12</v>
      </c>
      <c r="AO518" t="s">
        <v>12730</v>
      </c>
      <c r="AP518" t="s">
        <v>4</v>
      </c>
      <c r="AQ518" t="s">
        <v>5154</v>
      </c>
      <c r="AR518" t="s">
        <v>12</v>
      </c>
      <c r="AS518" t="s">
        <v>12</v>
      </c>
      <c r="AT518" t="s">
        <v>4</v>
      </c>
      <c r="AU518" t="s">
        <v>4</v>
      </c>
      <c r="AV518" t="s">
        <v>4</v>
      </c>
      <c r="AW518" t="s">
        <v>332</v>
      </c>
      <c r="AX518">
        <v>7500</v>
      </c>
      <c r="AY518">
        <v>5400</v>
      </c>
      <c r="AZ518" t="s">
        <v>12</v>
      </c>
      <c r="BA518" t="s">
        <v>12</v>
      </c>
      <c r="BB518" t="s">
        <v>4</v>
      </c>
      <c r="BC518" t="s">
        <v>1227</v>
      </c>
      <c r="BD518" t="s">
        <v>12751</v>
      </c>
      <c r="BE518" t="s">
        <v>4</v>
      </c>
      <c r="BF518" t="s">
        <v>12</v>
      </c>
      <c r="BG518" t="s">
        <v>4</v>
      </c>
      <c r="BH518" t="s">
        <v>12</v>
      </c>
      <c r="BI518" t="s">
        <v>12</v>
      </c>
      <c r="BJ518" t="s">
        <v>467</v>
      </c>
      <c r="BK518" t="s">
        <v>4</v>
      </c>
      <c r="BL518">
        <v>1</v>
      </c>
      <c r="BM518" t="s">
        <v>12</v>
      </c>
      <c r="BN518">
        <v>12900</v>
      </c>
      <c r="BO518" t="s">
        <v>12</v>
      </c>
      <c r="BP518" t="s">
        <v>12</v>
      </c>
      <c r="BQ518" t="s">
        <v>12</v>
      </c>
      <c r="BR518" t="s">
        <v>4</v>
      </c>
      <c r="BS518" t="s">
        <v>4</v>
      </c>
      <c r="BT518" t="s">
        <v>4</v>
      </c>
      <c r="BU518" t="s">
        <v>12</v>
      </c>
      <c r="BV518" t="s">
        <v>4</v>
      </c>
      <c r="BW518" t="s">
        <v>330</v>
      </c>
      <c r="BX518" t="s">
        <v>4</v>
      </c>
      <c r="BY518" t="s">
        <v>12</v>
      </c>
      <c r="BZ518" t="s">
        <v>12</v>
      </c>
      <c r="CA518" t="s">
        <v>12</v>
      </c>
      <c r="CB518" t="s">
        <v>12</v>
      </c>
      <c r="CC518" t="s">
        <v>12</v>
      </c>
      <c r="CD518" t="str" cm="1">
        <f t="array" aca="1" ref="CD518" ca="1">eConcatenar(A518:CB518,"|")</f>
        <v>u3tP4C5JQcrCaqMJ|CAR2019-3564|3|ECONOLINE |TABASCO |CARDENAS |CARDENAS |2019-11-27|12900|X|X|100|0|x|X|x|X|X|X|X|X|X|X|X|x|X|x|LUNA |RUIZ |ISIDRA |CASADA |X|X|CARMEN GERONIMO SIN NUMERO ESQUINA GUSTAVO DIAZ ORDAZ|CALZADA PRIMERA SECCION |GUSTACO DIAZ ORDAZ |9371423219|MARCO ANTONIO ZARATE FUENTE |BENEFICIARIO 2: MIGUEL ANGEL JIMENEZ LUNA |x|RUTA 7 M|X|MIERCOLES |x|x|X|X|X|DOMICILIO |7500|5400|x|x|X|2021-9-1|2021-9-08|X|x|X|x|x|CALZADA PRIMERA SECCION |X|1|x|12900|x|x|x|X|X|X|x|X|CARDENAS |X|x|x|x|x</v>
      </c>
    </row>
    <row r="519" spans="1:82" x14ac:dyDescent="0.25">
      <c r="A519" t="s">
        <v>12982</v>
      </c>
      <c r="B519" t="s">
        <v>12983</v>
      </c>
      <c r="C519">
        <v>3</v>
      </c>
      <c r="D519" t="s">
        <v>463</v>
      </c>
      <c r="E519" t="s">
        <v>396</v>
      </c>
      <c r="F519" t="s">
        <v>330</v>
      </c>
      <c r="G519" t="s">
        <v>330</v>
      </c>
      <c r="H519" t="s">
        <v>16049</v>
      </c>
      <c r="I519">
        <v>12900</v>
      </c>
      <c r="J519" t="s">
        <v>4</v>
      </c>
      <c r="K519" t="s">
        <v>4</v>
      </c>
      <c r="L519">
        <v>200</v>
      </c>
      <c r="M519">
        <v>1</v>
      </c>
      <c r="N519" t="s">
        <v>12</v>
      </c>
      <c r="O519" t="s">
        <v>4</v>
      </c>
      <c r="P519" t="s">
        <v>12</v>
      </c>
      <c r="Q519" t="s">
        <v>4</v>
      </c>
      <c r="R519" t="s">
        <v>4</v>
      </c>
      <c r="S519" t="s">
        <v>4</v>
      </c>
      <c r="T519" t="s">
        <v>4</v>
      </c>
      <c r="U519" t="s">
        <v>4</v>
      </c>
      <c r="V519" t="s">
        <v>4</v>
      </c>
      <c r="W519" t="s">
        <v>4</v>
      </c>
      <c r="X519" t="s">
        <v>4</v>
      </c>
      <c r="Y519" t="s">
        <v>12</v>
      </c>
      <c r="Z519" t="s">
        <v>4</v>
      </c>
      <c r="AA519" t="s">
        <v>12</v>
      </c>
      <c r="AB519" t="s">
        <v>5373</v>
      </c>
      <c r="AC519" t="s">
        <v>4884</v>
      </c>
      <c r="AD519" t="s">
        <v>12984</v>
      </c>
      <c r="AE519" t="s">
        <v>30</v>
      </c>
      <c r="AF519" t="s">
        <v>4</v>
      </c>
      <c r="AG519" t="s">
        <v>4</v>
      </c>
      <c r="AH519" t="s">
        <v>12985</v>
      </c>
      <c r="AI519" t="s">
        <v>467</v>
      </c>
      <c r="AJ519" t="s">
        <v>4</v>
      </c>
      <c r="AK519">
        <v>9371020364</v>
      </c>
      <c r="AL519" t="s">
        <v>12986</v>
      </c>
      <c r="AM519" t="s">
        <v>12987</v>
      </c>
      <c r="AN519" t="s">
        <v>12</v>
      </c>
      <c r="AO519" t="s">
        <v>12730</v>
      </c>
      <c r="AP519" t="s">
        <v>4</v>
      </c>
      <c r="AQ519" t="s">
        <v>5154</v>
      </c>
      <c r="AR519" t="s">
        <v>12</v>
      </c>
      <c r="AS519" t="s">
        <v>12</v>
      </c>
      <c r="AT519" t="s">
        <v>4</v>
      </c>
      <c r="AU519" t="s">
        <v>4</v>
      </c>
      <c r="AV519" t="s">
        <v>4</v>
      </c>
      <c r="AW519" t="s">
        <v>332</v>
      </c>
      <c r="AX519">
        <v>7800</v>
      </c>
      <c r="AY519">
        <v>5100</v>
      </c>
      <c r="AZ519" t="s">
        <v>12</v>
      </c>
      <c r="BA519" t="s">
        <v>12</v>
      </c>
      <c r="BB519" t="s">
        <v>4</v>
      </c>
      <c r="BC519" t="s">
        <v>1227</v>
      </c>
      <c r="BD519" t="s">
        <v>1239</v>
      </c>
      <c r="BE519" t="s">
        <v>4</v>
      </c>
      <c r="BF519" t="s">
        <v>12</v>
      </c>
      <c r="BG519" t="s">
        <v>4</v>
      </c>
      <c r="BH519" t="s">
        <v>12</v>
      </c>
      <c r="BI519" t="s">
        <v>12</v>
      </c>
      <c r="BJ519" t="s">
        <v>467</v>
      </c>
      <c r="BK519" t="s">
        <v>4</v>
      </c>
      <c r="BL519">
        <v>1</v>
      </c>
      <c r="BM519" t="s">
        <v>12</v>
      </c>
      <c r="BN519">
        <v>12900</v>
      </c>
      <c r="BO519" t="s">
        <v>12</v>
      </c>
      <c r="BP519" t="s">
        <v>12</v>
      </c>
      <c r="BQ519" t="s">
        <v>12</v>
      </c>
      <c r="BR519" t="s">
        <v>4</v>
      </c>
      <c r="BS519" t="s">
        <v>4</v>
      </c>
      <c r="BT519" t="s">
        <v>4</v>
      </c>
      <c r="BU519" t="s">
        <v>12</v>
      </c>
      <c r="BV519" t="s">
        <v>4</v>
      </c>
      <c r="BW519" t="s">
        <v>330</v>
      </c>
      <c r="BX519" t="s">
        <v>4</v>
      </c>
      <c r="BY519" t="s">
        <v>12</v>
      </c>
      <c r="BZ519" t="s">
        <v>12</v>
      </c>
      <c r="CA519" t="s">
        <v>12</v>
      </c>
      <c r="CB519" t="s">
        <v>12</v>
      </c>
      <c r="CC519" t="s">
        <v>12</v>
      </c>
      <c r="CD519" t="str" cm="1">
        <f t="array" aca="1" ref="CD519" ca="1">eConcatenar(A519:CB519,"|")</f>
        <v>2BUtomcSg9XysnjH|CAR2019-3726|3|ECONOLINE |TABASCO |CARDENAS |CARDENAS |2019-12-11|12900|X|X|200|1|x|X|x|X|X|X|X|X|X|X|X|x|X|x|RAMON |DE LA CRUZ |ROCIO|CASADA|X|X|PRINCIPAL AVENIDA CALZADA |CALZADA PRIMERA SECCION |X|9371020364|JOSE ALONSO DE LA CRUZ RAMON |BENEFICIARIO 2: JOSE MANUEL DE LA CRUZ HERNANDEZ |x|RUTA 7 M|X|MIERCOLES |x|x|X|X|X|DOMICILIO |7800|5100|x|x|X|2021-9-1|2021-9-15|X|x|X|x|x|CALZADA PRIMERA SECCION |X|1|x|12900|x|x|x|X|X|X|x|X|CARDENAS |X|x|x|x|x</v>
      </c>
    </row>
    <row r="520" spans="1:82" x14ac:dyDescent="0.25">
      <c r="A520" t="s">
        <v>12988</v>
      </c>
      <c r="B520" t="s">
        <v>12989</v>
      </c>
      <c r="C520">
        <v>3</v>
      </c>
      <c r="D520" t="s">
        <v>463</v>
      </c>
      <c r="E520" t="s">
        <v>396</v>
      </c>
      <c r="F520" t="s">
        <v>330</v>
      </c>
      <c r="G520" t="s">
        <v>330</v>
      </c>
      <c r="H520" t="s">
        <v>16050</v>
      </c>
      <c r="I520">
        <v>12900</v>
      </c>
      <c r="J520" t="s">
        <v>4</v>
      </c>
      <c r="K520" t="s">
        <v>4</v>
      </c>
      <c r="L520">
        <v>100</v>
      </c>
      <c r="M520">
        <v>0</v>
      </c>
      <c r="N520" t="s">
        <v>12</v>
      </c>
      <c r="O520" t="s">
        <v>4</v>
      </c>
      <c r="P520" t="s">
        <v>12</v>
      </c>
      <c r="Q520" t="s">
        <v>4</v>
      </c>
      <c r="R520" t="s">
        <v>4</v>
      </c>
      <c r="S520" t="s">
        <v>4</v>
      </c>
      <c r="T520" t="s">
        <v>4</v>
      </c>
      <c r="U520" t="s">
        <v>4</v>
      </c>
      <c r="V520" t="s">
        <v>4</v>
      </c>
      <c r="W520" t="s">
        <v>4</v>
      </c>
      <c r="X520" t="s">
        <v>4</v>
      </c>
      <c r="Y520" t="s">
        <v>12</v>
      </c>
      <c r="Z520" t="s">
        <v>4</v>
      </c>
      <c r="AA520" t="s">
        <v>12</v>
      </c>
      <c r="AB520" t="s">
        <v>12990</v>
      </c>
      <c r="AC520" t="s">
        <v>12991</v>
      </c>
      <c r="AD520" t="s">
        <v>12992</v>
      </c>
      <c r="AE520" t="s">
        <v>4998</v>
      </c>
      <c r="AF520" t="s">
        <v>4</v>
      </c>
      <c r="AG520" t="s">
        <v>4</v>
      </c>
      <c r="AH520" t="s">
        <v>12993</v>
      </c>
      <c r="AI520" t="s">
        <v>12994</v>
      </c>
      <c r="AJ520" t="s">
        <v>12995</v>
      </c>
      <c r="AK520">
        <v>9371050159</v>
      </c>
      <c r="AL520" t="s">
        <v>12996</v>
      </c>
      <c r="AM520" t="s">
        <v>12997</v>
      </c>
      <c r="AN520" t="s">
        <v>12</v>
      </c>
      <c r="AO520" t="s">
        <v>12730</v>
      </c>
      <c r="AP520" t="s">
        <v>4</v>
      </c>
      <c r="AQ520" t="s">
        <v>5154</v>
      </c>
      <c r="AR520" t="s">
        <v>12</v>
      </c>
      <c r="AS520" t="s">
        <v>12</v>
      </c>
      <c r="AT520" t="s">
        <v>4</v>
      </c>
      <c r="AU520" t="s">
        <v>4</v>
      </c>
      <c r="AV520" t="s">
        <v>4</v>
      </c>
      <c r="AW520" t="s">
        <v>332</v>
      </c>
      <c r="AX520">
        <v>6600</v>
      </c>
      <c r="AY520">
        <v>6300</v>
      </c>
      <c r="AZ520" t="s">
        <v>12</v>
      </c>
      <c r="BA520" t="s">
        <v>12</v>
      </c>
      <c r="BB520" t="s">
        <v>4</v>
      </c>
      <c r="BC520" t="s">
        <v>1227</v>
      </c>
      <c r="BD520" t="s">
        <v>12751</v>
      </c>
      <c r="BE520" t="s">
        <v>4</v>
      </c>
      <c r="BF520" t="s">
        <v>12</v>
      </c>
      <c r="BG520" t="s">
        <v>4</v>
      </c>
      <c r="BH520" t="s">
        <v>12</v>
      </c>
      <c r="BI520" t="s">
        <v>12</v>
      </c>
      <c r="BJ520" t="s">
        <v>12994</v>
      </c>
      <c r="BK520" t="s">
        <v>4</v>
      </c>
      <c r="BL520">
        <v>1</v>
      </c>
      <c r="BM520" t="s">
        <v>12</v>
      </c>
      <c r="BN520">
        <v>12900</v>
      </c>
      <c r="BO520" t="s">
        <v>12</v>
      </c>
      <c r="BP520" t="s">
        <v>12</v>
      </c>
      <c r="BQ520" t="s">
        <v>12</v>
      </c>
      <c r="BR520" t="s">
        <v>4</v>
      </c>
      <c r="BS520" t="s">
        <v>4</v>
      </c>
      <c r="BT520" t="s">
        <v>4</v>
      </c>
      <c r="BU520" t="s">
        <v>12</v>
      </c>
      <c r="BV520" t="s">
        <v>4</v>
      </c>
      <c r="BW520" t="s">
        <v>330</v>
      </c>
      <c r="BX520" t="s">
        <v>4</v>
      </c>
      <c r="BY520" t="s">
        <v>12</v>
      </c>
      <c r="BZ520" t="s">
        <v>12</v>
      </c>
      <c r="CA520" t="s">
        <v>12</v>
      </c>
      <c r="CB520" t="s">
        <v>12</v>
      </c>
      <c r="CC520" t="s">
        <v>12</v>
      </c>
      <c r="CD520" t="str" cm="1">
        <f t="array" aca="1" ref="CD520" ca="1">eConcatenar(A520:CB520,"|")</f>
        <v>PzgQz0VDctz3jjBM|CAR2019-3375|3|ECONOLINE |TABASCO |CARDENAS |CARDENAS |2019-11-07|12900|X|X|100|0|x|X|x|X|X|X|X|X|X|X|X|x|X|x|APARICIO|VALERIO |TOMAS |SOLTERO |X|X|EDUVIGES HERNANDEZ NUMERO 95|ROGER FALCONI |BUGAMBILIAS |9371050159|TOMASA PEREZ CORDOVA |BENEFICIARIO 2: MARIA CRUZ DE LA CRUZ |x|RUTA 7 M|X|MIERCOLES |x|x|X|X|X|DOMICILIO |6600|6300|x|x|X|2021-9-1|2021-9-08|X|x|X|x|x|ROGER FALCONI |X|1|x|12900|x|x|x|X|X|X|x|X|CARDENAS |X|x|x|x|x</v>
      </c>
    </row>
    <row r="521" spans="1:82" x14ac:dyDescent="0.25">
      <c r="A521" t="s">
        <v>12998</v>
      </c>
      <c r="B521" t="s">
        <v>12999</v>
      </c>
      <c r="C521">
        <v>3</v>
      </c>
      <c r="D521" t="s">
        <v>463</v>
      </c>
      <c r="E521" t="s">
        <v>396</v>
      </c>
      <c r="F521" t="s">
        <v>330</v>
      </c>
      <c r="G521" t="s">
        <v>330</v>
      </c>
      <c r="H521" t="s">
        <v>16035</v>
      </c>
      <c r="I521">
        <v>12900</v>
      </c>
      <c r="J521" t="s">
        <v>4</v>
      </c>
      <c r="K521" t="s">
        <v>4</v>
      </c>
      <c r="L521">
        <v>200</v>
      </c>
      <c r="M521">
        <v>1</v>
      </c>
      <c r="N521" t="s">
        <v>12</v>
      </c>
      <c r="O521" t="s">
        <v>4</v>
      </c>
      <c r="P521" t="s">
        <v>12</v>
      </c>
      <c r="Q521" t="s">
        <v>4</v>
      </c>
      <c r="R521" t="s">
        <v>4</v>
      </c>
      <c r="S521" t="s">
        <v>4</v>
      </c>
      <c r="T521" t="s">
        <v>4</v>
      </c>
      <c r="U521" t="s">
        <v>4</v>
      </c>
      <c r="V521" t="s">
        <v>4</v>
      </c>
      <c r="W521" t="s">
        <v>4</v>
      </c>
      <c r="X521" t="s">
        <v>4</v>
      </c>
      <c r="Y521" t="s">
        <v>12</v>
      </c>
      <c r="Z521" t="s">
        <v>4</v>
      </c>
      <c r="AA521" t="s">
        <v>12</v>
      </c>
      <c r="AB521" t="s">
        <v>10469</v>
      </c>
      <c r="AC521" t="s">
        <v>464</v>
      </c>
      <c r="AD521" t="s">
        <v>11090</v>
      </c>
      <c r="AE521" t="s">
        <v>4991</v>
      </c>
      <c r="AF521" t="s">
        <v>4</v>
      </c>
      <c r="AG521" t="s">
        <v>4</v>
      </c>
      <c r="AH521" t="s">
        <v>13000</v>
      </c>
      <c r="AI521" t="s">
        <v>13001</v>
      </c>
      <c r="AJ521" t="s">
        <v>4</v>
      </c>
      <c r="AK521">
        <v>9371217752</v>
      </c>
      <c r="AL521" t="s">
        <v>13002</v>
      </c>
      <c r="AM521" t="s">
        <v>13003</v>
      </c>
      <c r="AN521" t="s">
        <v>12</v>
      </c>
      <c r="AO521" t="s">
        <v>12730</v>
      </c>
      <c r="AP521" t="s">
        <v>4</v>
      </c>
      <c r="AQ521" t="s">
        <v>5154</v>
      </c>
      <c r="AR521" t="s">
        <v>12</v>
      </c>
      <c r="AS521" t="s">
        <v>12</v>
      </c>
      <c r="AT521" t="s">
        <v>4</v>
      </c>
      <c r="AU521" t="s">
        <v>4</v>
      </c>
      <c r="AV521" t="s">
        <v>4</v>
      </c>
      <c r="AW521" t="s">
        <v>332</v>
      </c>
      <c r="AX521">
        <v>7400</v>
      </c>
      <c r="AY521">
        <v>5500</v>
      </c>
      <c r="AZ521" t="s">
        <v>12</v>
      </c>
      <c r="BA521" t="s">
        <v>12</v>
      </c>
      <c r="BB521" t="s">
        <v>4</v>
      </c>
      <c r="BC521" t="s">
        <v>1227</v>
      </c>
      <c r="BD521" t="s">
        <v>1239</v>
      </c>
      <c r="BE521" t="s">
        <v>4</v>
      </c>
      <c r="BF521" t="s">
        <v>12</v>
      </c>
      <c r="BG521" t="s">
        <v>4</v>
      </c>
      <c r="BH521" t="s">
        <v>12</v>
      </c>
      <c r="BI521" t="s">
        <v>12</v>
      </c>
      <c r="BJ521" t="s">
        <v>13001</v>
      </c>
      <c r="BK521" t="s">
        <v>4</v>
      </c>
      <c r="BL521">
        <v>1</v>
      </c>
      <c r="BM521" t="s">
        <v>12</v>
      </c>
      <c r="BN521">
        <v>12900</v>
      </c>
      <c r="BO521" t="s">
        <v>12</v>
      </c>
      <c r="BP521" t="s">
        <v>12</v>
      </c>
      <c r="BQ521" t="s">
        <v>12</v>
      </c>
      <c r="BR521" t="s">
        <v>4</v>
      </c>
      <c r="BS521" t="s">
        <v>4</v>
      </c>
      <c r="BT521" t="s">
        <v>4</v>
      </c>
      <c r="BU521" t="s">
        <v>12</v>
      </c>
      <c r="BV521" t="s">
        <v>4</v>
      </c>
      <c r="BW521" t="s">
        <v>330</v>
      </c>
      <c r="BX521" t="s">
        <v>4</v>
      </c>
      <c r="BY521" t="s">
        <v>12</v>
      </c>
      <c r="BZ521" t="s">
        <v>12</v>
      </c>
      <c r="CA521" t="s">
        <v>12</v>
      </c>
      <c r="CB521" t="s">
        <v>12</v>
      </c>
      <c r="CC521" t="s">
        <v>12</v>
      </c>
      <c r="CD521" t="str" cm="1">
        <f t="array" aca="1" ref="CD521" ca="1">eConcatenar(A521:CB521,"|")</f>
        <v>EIU64DFpbJkHWft5|CAR2019-3535|3|ECONOLINE |TABASCO |CARDENAS |CARDENAS |2019-11-22|12900|X|X|200|1|x|X|x|X|X|X|X|X|X|X|X|x|X|x|GERONIMO |HERNANDEZ |ANGELA |VIUDA |X|X|CARRETERA CIRCUITO DEL GOLFO |CALZADA SUR |X|9371217752|MAGDALENA RAMIREZ GERONIMO |BENEFICIARIO 2: JOSE LUIS RAMIREZ GERONIMO |x|RUTA 7 M|X|MIERCOLES |x|x|X|X|X|DOMICILIO |7400|5500|x|x|X|2021-9-1|2021-9-15|X|x|X|x|x|CALZADA SUR |X|1|x|12900|x|x|x|X|X|X|x|X|CARDENAS |X|x|x|x|x</v>
      </c>
    </row>
    <row r="522" spans="1:82" x14ac:dyDescent="0.25">
      <c r="A522" t="s">
        <v>13004</v>
      </c>
      <c r="B522" t="s">
        <v>13005</v>
      </c>
      <c r="C522">
        <v>3</v>
      </c>
      <c r="D522" t="s">
        <v>463</v>
      </c>
      <c r="E522" t="s">
        <v>396</v>
      </c>
      <c r="F522" t="s">
        <v>330</v>
      </c>
      <c r="G522" t="s">
        <v>330</v>
      </c>
      <c r="H522" t="s">
        <v>16051</v>
      </c>
      <c r="I522">
        <v>12900</v>
      </c>
      <c r="J522" t="s">
        <v>4</v>
      </c>
      <c r="K522" t="s">
        <v>4</v>
      </c>
      <c r="L522">
        <v>100</v>
      </c>
      <c r="M522">
        <v>0</v>
      </c>
      <c r="N522" t="s">
        <v>12</v>
      </c>
      <c r="O522" t="s">
        <v>4</v>
      </c>
      <c r="P522" t="s">
        <v>12</v>
      </c>
      <c r="Q522" t="s">
        <v>4</v>
      </c>
      <c r="R522" t="s">
        <v>4</v>
      </c>
      <c r="S522" t="s">
        <v>4</v>
      </c>
      <c r="T522" t="s">
        <v>4</v>
      </c>
      <c r="U522" t="s">
        <v>4</v>
      </c>
      <c r="V522" t="s">
        <v>4</v>
      </c>
      <c r="W522" t="s">
        <v>4</v>
      </c>
      <c r="X522" t="s">
        <v>4</v>
      </c>
      <c r="Y522" t="s">
        <v>12</v>
      </c>
      <c r="Z522" t="s">
        <v>4</v>
      </c>
      <c r="AA522" t="s">
        <v>12</v>
      </c>
      <c r="AB522" t="s">
        <v>10604</v>
      </c>
      <c r="AC522" t="s">
        <v>10469</v>
      </c>
      <c r="AD522" t="s">
        <v>5008</v>
      </c>
      <c r="AE522" t="s">
        <v>214</v>
      </c>
      <c r="AF522" t="s">
        <v>4</v>
      </c>
      <c r="AG522" t="s">
        <v>4</v>
      </c>
      <c r="AH522" t="s">
        <v>11125</v>
      </c>
      <c r="AI522" t="s">
        <v>13006</v>
      </c>
      <c r="AJ522" t="s">
        <v>4</v>
      </c>
      <c r="AK522">
        <v>9371004061</v>
      </c>
      <c r="AL522" t="s">
        <v>13007</v>
      </c>
      <c r="AM522" t="s">
        <v>13008</v>
      </c>
      <c r="AN522" t="s">
        <v>12</v>
      </c>
      <c r="AO522" t="s">
        <v>12730</v>
      </c>
      <c r="AP522" t="s">
        <v>4</v>
      </c>
      <c r="AQ522" t="s">
        <v>710</v>
      </c>
      <c r="AR522" t="s">
        <v>12</v>
      </c>
      <c r="AS522" t="s">
        <v>12</v>
      </c>
      <c r="AT522" t="s">
        <v>4</v>
      </c>
      <c r="AU522" t="s">
        <v>4</v>
      </c>
      <c r="AV522" t="s">
        <v>4</v>
      </c>
      <c r="AW522" t="s">
        <v>332</v>
      </c>
      <c r="AX522">
        <v>11900</v>
      </c>
      <c r="AY522">
        <v>1000</v>
      </c>
      <c r="AZ522" t="s">
        <v>12</v>
      </c>
      <c r="BA522" t="s">
        <v>12</v>
      </c>
      <c r="BB522" t="s">
        <v>4</v>
      </c>
      <c r="BC522" t="s">
        <v>1227</v>
      </c>
      <c r="BD522" t="s">
        <v>12751</v>
      </c>
      <c r="BE522" t="s">
        <v>4</v>
      </c>
      <c r="BF522" t="s">
        <v>12</v>
      </c>
      <c r="BG522" t="s">
        <v>4</v>
      </c>
      <c r="BH522" t="s">
        <v>12</v>
      </c>
      <c r="BI522" t="s">
        <v>12</v>
      </c>
      <c r="BJ522" t="s">
        <v>13009</v>
      </c>
      <c r="BK522" t="s">
        <v>4</v>
      </c>
      <c r="BL522">
        <v>1</v>
      </c>
      <c r="BM522" t="s">
        <v>12</v>
      </c>
      <c r="BN522">
        <v>12900</v>
      </c>
      <c r="BO522" t="s">
        <v>12</v>
      </c>
      <c r="BP522" t="s">
        <v>12</v>
      </c>
      <c r="BQ522" t="s">
        <v>12</v>
      </c>
      <c r="BR522" t="s">
        <v>4</v>
      </c>
      <c r="BS522" t="s">
        <v>4</v>
      </c>
      <c r="BT522" t="s">
        <v>4</v>
      </c>
      <c r="BU522" t="s">
        <v>12</v>
      </c>
      <c r="BV522" t="s">
        <v>4</v>
      </c>
      <c r="BW522" t="s">
        <v>330</v>
      </c>
      <c r="BX522" t="s">
        <v>4</v>
      </c>
      <c r="BY522" t="s">
        <v>12</v>
      </c>
      <c r="BZ522" t="s">
        <v>12</v>
      </c>
      <c r="CA522" t="s">
        <v>12</v>
      </c>
      <c r="CB522" t="s">
        <v>12</v>
      </c>
      <c r="CC522" t="s">
        <v>12</v>
      </c>
      <c r="CD522" t="str" cm="1">
        <f t="array" aca="1" ref="CD522" ca="1">eConcatenar(A522:CB522,"|")</f>
        <v>cd28CkzfEugRUZDJ|CAR2019-0878|3|ECONOLINE |TABASCO |CARDENAS |CARDENAS |2019-4-03|12900|X|X|100|0|x|X|x|X|X|X|X|X|X|X|X|x|X|x|LANDERO |GERONIMO |HERMINIO |CASADO |X|X|CARRETERA CARDENAS COMALCALCO SIN NUMERO |HIDALGO PRIMERA SECCION |X|9371004061|JUANA LANDERO HERNANDEZ |BENEFICIARIO 2: JOSUE LANDERO HERNANDEZ |x|RUTA 7 M|X|MIERCOLES|x|x|X|X|X|DOMICILIO |11900|1000|x|x|X|2021-9-1|2021-9-08|X|x|X|x|x|HIDALGO PRIMERA SECCION|X|1|x|12900|x|x|x|X|X|X|x|X|CARDENAS |X|x|x|x|x</v>
      </c>
    </row>
    <row r="523" spans="1:82" x14ac:dyDescent="0.25">
      <c r="A523" t="s">
        <v>13010</v>
      </c>
      <c r="B523" t="s">
        <v>13011</v>
      </c>
      <c r="C523">
        <v>3</v>
      </c>
      <c r="D523" t="s">
        <v>463</v>
      </c>
      <c r="E523" t="s">
        <v>396</v>
      </c>
      <c r="F523" t="s">
        <v>330</v>
      </c>
      <c r="G523" t="s">
        <v>330</v>
      </c>
      <c r="H523" t="s">
        <v>5557</v>
      </c>
      <c r="I523">
        <v>12900</v>
      </c>
      <c r="J523" t="s">
        <v>4</v>
      </c>
      <c r="K523" t="s">
        <v>4</v>
      </c>
      <c r="L523">
        <v>100</v>
      </c>
      <c r="M523">
        <v>0</v>
      </c>
      <c r="N523" t="s">
        <v>12</v>
      </c>
      <c r="O523" t="s">
        <v>4</v>
      </c>
      <c r="P523" t="s">
        <v>12</v>
      </c>
      <c r="Q523" t="s">
        <v>4</v>
      </c>
      <c r="R523" t="s">
        <v>4</v>
      </c>
      <c r="S523" t="s">
        <v>4</v>
      </c>
      <c r="T523" t="s">
        <v>4</v>
      </c>
      <c r="U523" t="s">
        <v>4</v>
      </c>
      <c r="V523" t="s">
        <v>4</v>
      </c>
      <c r="W523" t="s">
        <v>4</v>
      </c>
      <c r="X523" t="s">
        <v>4</v>
      </c>
      <c r="Y523" t="s">
        <v>12</v>
      </c>
      <c r="Z523" t="s">
        <v>4</v>
      </c>
      <c r="AA523" t="s">
        <v>12</v>
      </c>
      <c r="AB523" t="s">
        <v>472</v>
      </c>
      <c r="AC523" t="s">
        <v>13012</v>
      </c>
      <c r="AD523" t="s">
        <v>13013</v>
      </c>
      <c r="AE523" t="s">
        <v>30</v>
      </c>
      <c r="AF523" t="s">
        <v>4</v>
      </c>
      <c r="AG523" t="s">
        <v>4</v>
      </c>
      <c r="AH523" t="s">
        <v>4954</v>
      </c>
      <c r="AI523" t="s">
        <v>13006</v>
      </c>
      <c r="AJ523" t="s">
        <v>4</v>
      </c>
      <c r="AK523">
        <v>9371653262</v>
      </c>
      <c r="AL523" t="s">
        <v>13014</v>
      </c>
      <c r="AM523" t="s">
        <v>13015</v>
      </c>
      <c r="AN523" t="s">
        <v>12</v>
      </c>
      <c r="AO523" t="s">
        <v>12730</v>
      </c>
      <c r="AP523" t="s">
        <v>4</v>
      </c>
      <c r="AQ523" t="s">
        <v>5154</v>
      </c>
      <c r="AR523" t="s">
        <v>12</v>
      </c>
      <c r="AS523" t="s">
        <v>12</v>
      </c>
      <c r="AT523" t="s">
        <v>4</v>
      </c>
      <c r="AU523" t="s">
        <v>4</v>
      </c>
      <c r="AV523" t="s">
        <v>4</v>
      </c>
      <c r="AW523" t="s">
        <v>332</v>
      </c>
      <c r="AX523">
        <v>11500</v>
      </c>
      <c r="AY523">
        <v>1400</v>
      </c>
      <c r="AZ523" t="s">
        <v>12</v>
      </c>
      <c r="BA523" t="s">
        <v>12</v>
      </c>
      <c r="BB523" t="s">
        <v>4</v>
      </c>
      <c r="BC523" t="s">
        <v>1227</v>
      </c>
      <c r="BD523" t="s">
        <v>12751</v>
      </c>
      <c r="BE523" t="s">
        <v>4</v>
      </c>
      <c r="BF523" t="s">
        <v>12</v>
      </c>
      <c r="BG523" t="s">
        <v>4</v>
      </c>
      <c r="BH523" t="s">
        <v>12</v>
      </c>
      <c r="BI523" t="s">
        <v>12</v>
      </c>
      <c r="BJ523" t="s">
        <v>13009</v>
      </c>
      <c r="BK523" t="s">
        <v>4</v>
      </c>
      <c r="BL523">
        <v>1</v>
      </c>
      <c r="BM523" t="s">
        <v>12</v>
      </c>
      <c r="BN523">
        <v>12900</v>
      </c>
      <c r="BO523" t="s">
        <v>12</v>
      </c>
      <c r="BP523" t="s">
        <v>12</v>
      </c>
      <c r="BQ523" t="s">
        <v>12</v>
      </c>
      <c r="BR523" t="s">
        <v>4</v>
      </c>
      <c r="BS523" t="s">
        <v>4</v>
      </c>
      <c r="BT523" t="s">
        <v>4</v>
      </c>
      <c r="BU523" t="s">
        <v>12</v>
      </c>
      <c r="BV523" t="s">
        <v>4</v>
      </c>
      <c r="BW523" t="s">
        <v>330</v>
      </c>
      <c r="BX523" t="s">
        <v>4</v>
      </c>
      <c r="BY523" t="s">
        <v>12</v>
      </c>
      <c r="BZ523" t="s">
        <v>12</v>
      </c>
      <c r="CA523" t="s">
        <v>12</v>
      </c>
      <c r="CB523" t="s">
        <v>12</v>
      </c>
      <c r="CC523" t="s">
        <v>12</v>
      </c>
      <c r="CD523" t="str" cm="1">
        <f t="array" aca="1" ref="CD523" ca="1">eConcatenar(A523:CB523,"|")</f>
        <v>TCaIQeVsqJgVkBoU|CAR2019-0475|3|ECONOLINE |TABASCO |CARDENAS |CARDENAS |2019-2-21|12900|X|X|100|0|x|X|x|X|X|X|X|X|X|X|X|x|X|x|MONTEJO |CARRETA |MARIA ELENA |CASADA|X|X|CARRETERA PRINCIPAL |HIDALGO PRIMERA SECCION |X|9371653262|JOSE DEL CARMEN PEREZ GARCIA |BENEFICIARIO 2: ERIKA DEL CARMEN PEREZ MONTEJO|x|RUTA 7 M|X|MIERCOLES |x|x|X|X|X|DOMICILIO |11500|1400|x|x|X|2021-9-1|2021-9-08|X|x|X|x|x|HIDALGO PRIMERA SECCION|X|1|x|12900|x|x|x|X|X|X|x|X|CARDENAS |X|x|x|x|x</v>
      </c>
    </row>
    <row r="524" spans="1:82" x14ac:dyDescent="0.25">
      <c r="A524" t="s">
        <v>13016</v>
      </c>
      <c r="B524" t="s">
        <v>13017</v>
      </c>
      <c r="C524">
        <v>3</v>
      </c>
      <c r="D524" t="s">
        <v>69</v>
      </c>
      <c r="E524" t="s">
        <v>396</v>
      </c>
      <c r="F524" t="s">
        <v>330</v>
      </c>
      <c r="G524" t="s">
        <v>330</v>
      </c>
      <c r="H524" t="s">
        <v>5324</v>
      </c>
      <c r="I524">
        <v>14800</v>
      </c>
      <c r="J524" t="s">
        <v>4</v>
      </c>
      <c r="K524" t="s">
        <v>4</v>
      </c>
      <c r="L524">
        <v>400</v>
      </c>
      <c r="M524">
        <v>2</v>
      </c>
      <c r="N524" t="s">
        <v>12</v>
      </c>
      <c r="O524" t="s">
        <v>4</v>
      </c>
      <c r="P524" t="s">
        <v>12</v>
      </c>
      <c r="Q524" t="s">
        <v>4</v>
      </c>
      <c r="R524" t="s">
        <v>4</v>
      </c>
      <c r="S524" t="s">
        <v>4</v>
      </c>
      <c r="T524" t="s">
        <v>4</v>
      </c>
      <c r="U524" t="s">
        <v>4</v>
      </c>
      <c r="V524" t="s">
        <v>4</v>
      </c>
      <c r="W524" t="s">
        <v>4</v>
      </c>
      <c r="X524" t="s">
        <v>4</v>
      </c>
      <c r="Y524" t="s">
        <v>12</v>
      </c>
      <c r="Z524" t="s">
        <v>4</v>
      </c>
      <c r="AA524" t="s">
        <v>12</v>
      </c>
      <c r="AB524" t="s">
        <v>342</v>
      </c>
      <c r="AC524" t="s">
        <v>4874</v>
      </c>
      <c r="AD524" t="s">
        <v>5228</v>
      </c>
      <c r="AE524" t="s">
        <v>30</v>
      </c>
      <c r="AF524" t="s">
        <v>4</v>
      </c>
      <c r="AG524" t="s">
        <v>4</v>
      </c>
      <c r="AH524" t="s">
        <v>11125</v>
      </c>
      <c r="AI524" t="s">
        <v>2753</v>
      </c>
      <c r="AJ524" t="s">
        <v>4</v>
      </c>
      <c r="AK524">
        <v>9373747227</v>
      </c>
      <c r="AL524" t="s">
        <v>13018</v>
      </c>
      <c r="AM524" t="s">
        <v>13019</v>
      </c>
      <c r="AN524" t="s">
        <v>12</v>
      </c>
      <c r="AO524" t="s">
        <v>12730</v>
      </c>
      <c r="AP524" t="s">
        <v>4</v>
      </c>
      <c r="AQ524" t="s">
        <v>5154</v>
      </c>
      <c r="AR524" t="s">
        <v>12</v>
      </c>
      <c r="AS524" t="s">
        <v>12</v>
      </c>
      <c r="AT524" t="s">
        <v>4</v>
      </c>
      <c r="AU524" t="s">
        <v>4</v>
      </c>
      <c r="AV524" t="s">
        <v>4</v>
      </c>
      <c r="AW524" t="s">
        <v>332</v>
      </c>
      <c r="AX524">
        <v>600</v>
      </c>
      <c r="AY524">
        <v>14200</v>
      </c>
      <c r="AZ524" t="s">
        <v>12</v>
      </c>
      <c r="BA524" t="s">
        <v>12</v>
      </c>
      <c r="BB524" t="s">
        <v>4</v>
      </c>
      <c r="BC524" t="s">
        <v>1227</v>
      </c>
      <c r="BD524" t="s">
        <v>10543</v>
      </c>
      <c r="BE524" t="s">
        <v>4</v>
      </c>
      <c r="BF524" t="s">
        <v>12</v>
      </c>
      <c r="BG524" t="s">
        <v>4</v>
      </c>
      <c r="BH524" t="s">
        <v>12</v>
      </c>
      <c r="BI524" t="s">
        <v>12</v>
      </c>
      <c r="BJ524" t="s">
        <v>2753</v>
      </c>
      <c r="BK524" t="s">
        <v>4</v>
      </c>
      <c r="BL524">
        <v>1</v>
      </c>
      <c r="BM524" t="s">
        <v>12</v>
      </c>
      <c r="BN524">
        <v>14800</v>
      </c>
      <c r="BO524" t="s">
        <v>12</v>
      </c>
      <c r="BP524" t="s">
        <v>12</v>
      </c>
      <c r="BQ524" t="s">
        <v>12</v>
      </c>
      <c r="BR524" t="s">
        <v>4</v>
      </c>
      <c r="BS524" t="s">
        <v>4</v>
      </c>
      <c r="BT524" t="s">
        <v>4</v>
      </c>
      <c r="BU524" t="s">
        <v>12</v>
      </c>
      <c r="BV524" t="s">
        <v>4</v>
      </c>
      <c r="BW524" t="s">
        <v>330</v>
      </c>
      <c r="BX524" t="s">
        <v>4</v>
      </c>
      <c r="BY524" t="s">
        <v>12</v>
      </c>
      <c r="BZ524" t="s">
        <v>12</v>
      </c>
      <c r="CA524" t="s">
        <v>12</v>
      </c>
      <c r="CB524" t="s">
        <v>12</v>
      </c>
      <c r="CC524" t="s">
        <v>12</v>
      </c>
      <c r="CD524" t="str" cm="1">
        <f t="array" aca="1" ref="CD524" ca="1">eConcatenar(A524:CB524,"|")</f>
        <v>BFNbqJV941J99f3y|CAR2021-4485|3|MEMORIAL|TABASCO |CARDENAS |CARDENAS |2021-8-11|14800|X|X|400|2|x|X|x|X|X|X|X|X|X|X|X|x|X|x|LOPEZ |IZQUIERDO |PATRICIA |CASADA|X|X|CARRETERA CARDENAS COMALCALCO SIN NUMERO |HIDALGO SEGUNDA SECCION |X|9373747227|NESTOR ALBERTO GOMEZ LOPEZ |BENEFICIARIO 2: SERGIO GOMEZ VICENTE |x|RUTA 7 M|X|MIERCOLES |x|x|X|X|X|DOMICILIO |600|14200|x|x|X|2021-9-1|2021-10-01|X|x|X|x|x|HIDALGO SEGUNDA SECCION |X|1|x|14800|x|x|x|X|X|X|x|X|CARDENAS |X|x|x|x|x</v>
      </c>
    </row>
    <row r="525" spans="1:82" x14ac:dyDescent="0.25">
      <c r="A525" t="s">
        <v>13020</v>
      </c>
      <c r="B525" t="s">
        <v>13021</v>
      </c>
      <c r="C525">
        <v>3</v>
      </c>
      <c r="D525" t="s">
        <v>463</v>
      </c>
      <c r="E525" t="s">
        <v>396</v>
      </c>
      <c r="F525" t="s">
        <v>330</v>
      </c>
      <c r="G525" t="s">
        <v>330</v>
      </c>
      <c r="H525" t="s">
        <v>16052</v>
      </c>
      <c r="I525">
        <v>12900</v>
      </c>
      <c r="J525" t="s">
        <v>4</v>
      </c>
      <c r="K525" t="s">
        <v>4</v>
      </c>
      <c r="L525">
        <v>200</v>
      </c>
      <c r="M525">
        <v>1</v>
      </c>
      <c r="N525" t="s">
        <v>12</v>
      </c>
      <c r="O525" t="s">
        <v>4</v>
      </c>
      <c r="P525" t="s">
        <v>12</v>
      </c>
      <c r="Q525" t="s">
        <v>4</v>
      </c>
      <c r="R525" t="s">
        <v>4</v>
      </c>
      <c r="S525" t="s">
        <v>4</v>
      </c>
      <c r="T525" t="s">
        <v>4</v>
      </c>
      <c r="U525" t="s">
        <v>4</v>
      </c>
      <c r="V525" t="s">
        <v>4</v>
      </c>
      <c r="W525" t="s">
        <v>4</v>
      </c>
      <c r="X525" t="s">
        <v>4</v>
      </c>
      <c r="Y525" t="s">
        <v>12</v>
      </c>
      <c r="Z525" t="s">
        <v>4</v>
      </c>
      <c r="AA525" t="s">
        <v>12</v>
      </c>
      <c r="AB525" t="s">
        <v>76</v>
      </c>
      <c r="AC525" t="s">
        <v>12775</v>
      </c>
      <c r="AD525" t="s">
        <v>10669</v>
      </c>
      <c r="AE525" t="s">
        <v>474</v>
      </c>
      <c r="AF525" t="s">
        <v>4</v>
      </c>
      <c r="AG525" t="s">
        <v>4</v>
      </c>
      <c r="AH525" t="s">
        <v>11125</v>
      </c>
      <c r="AI525" t="s">
        <v>13022</v>
      </c>
      <c r="AJ525" t="s">
        <v>4</v>
      </c>
      <c r="AK525">
        <v>9371622004</v>
      </c>
      <c r="AL525" t="s">
        <v>13023</v>
      </c>
      <c r="AM525" t="s">
        <v>13024</v>
      </c>
      <c r="AN525" t="s">
        <v>12</v>
      </c>
      <c r="AO525" t="s">
        <v>12730</v>
      </c>
      <c r="AP525" t="s">
        <v>4</v>
      </c>
      <c r="AQ525" t="s">
        <v>5154</v>
      </c>
      <c r="AR525" t="s">
        <v>12</v>
      </c>
      <c r="AS525" t="s">
        <v>12</v>
      </c>
      <c r="AT525" t="s">
        <v>4</v>
      </c>
      <c r="AU525" t="s">
        <v>4</v>
      </c>
      <c r="AV525" t="s">
        <v>4</v>
      </c>
      <c r="AW525" t="s">
        <v>332</v>
      </c>
      <c r="AX525">
        <v>10600</v>
      </c>
      <c r="AY525">
        <v>2300</v>
      </c>
      <c r="AZ525" t="s">
        <v>12</v>
      </c>
      <c r="BA525" t="s">
        <v>12</v>
      </c>
      <c r="BB525" t="s">
        <v>4</v>
      </c>
      <c r="BC525" t="s">
        <v>1227</v>
      </c>
      <c r="BD525" t="s">
        <v>1239</v>
      </c>
      <c r="BE525" t="s">
        <v>4</v>
      </c>
      <c r="BF525" t="s">
        <v>12</v>
      </c>
      <c r="BG525" t="s">
        <v>4</v>
      </c>
      <c r="BH525" t="s">
        <v>12</v>
      </c>
      <c r="BI525" t="s">
        <v>12</v>
      </c>
      <c r="BJ525" t="s">
        <v>13022</v>
      </c>
      <c r="BK525" t="s">
        <v>4</v>
      </c>
      <c r="BL525">
        <v>1</v>
      </c>
      <c r="BM525" t="s">
        <v>12</v>
      </c>
      <c r="BN525">
        <v>12900</v>
      </c>
      <c r="BO525" t="s">
        <v>12</v>
      </c>
      <c r="BP525" t="s">
        <v>12</v>
      </c>
      <c r="BQ525" t="s">
        <v>12</v>
      </c>
      <c r="BR525" t="s">
        <v>4</v>
      </c>
      <c r="BS525" t="s">
        <v>4</v>
      </c>
      <c r="BT525" t="s">
        <v>4</v>
      </c>
      <c r="BU525" t="s">
        <v>12</v>
      </c>
      <c r="BV525" t="s">
        <v>4</v>
      </c>
      <c r="BW525" t="s">
        <v>330</v>
      </c>
      <c r="BX525" t="s">
        <v>4</v>
      </c>
      <c r="BY525" t="s">
        <v>12</v>
      </c>
      <c r="BZ525" t="s">
        <v>12</v>
      </c>
      <c r="CA525" t="s">
        <v>12</v>
      </c>
      <c r="CB525" t="s">
        <v>12</v>
      </c>
      <c r="CC525" t="s">
        <v>12</v>
      </c>
      <c r="CD525" t="str" cm="1">
        <f t="array" aca="1" ref="CD525" ca="1">eConcatenar(A525:CB525,"|")</f>
        <v>fmcVXqbQbUtEHVG1|CAR2019-1144|3|ECONOLINE |TABASCO |CARDENAS |CARDENAS |2019-5-06|12900|X|X|200|1|x|X|x|X|X|X|X|X|X|X|X|x|X|x|GOMEZ |VICENTE |MARIA DEL CARMEN |CASADA |X|X|CARRETERA CARDENAS COMALCALCO SIN NUMERO |HIDALGO SEGUNDA SECCION B |X|9371622004|JOSE DEL CARMEN RAMOS COLORADO |BENEFICIARIO 2: VANEZA DEL CARMEN RAMOS GOMEZ |x|RUTA 7 M|X|MIERCOLES |x|x|X|X|X|DOMICILIO |10600|2300|x|x|X|2021-9-1|2021-9-15|X|x|X|x|x|HIDALGO SEGUNDA SECCION B |X|1|x|12900|x|x|x|X|X|X|x|X|CARDENAS |X|x|x|x|x</v>
      </c>
    </row>
    <row r="526" spans="1:82" x14ac:dyDescent="0.25">
      <c r="A526" t="s">
        <v>13025</v>
      </c>
      <c r="B526" t="s">
        <v>13026</v>
      </c>
      <c r="C526">
        <v>3</v>
      </c>
      <c r="D526" t="s">
        <v>463</v>
      </c>
      <c r="E526" t="s">
        <v>396</v>
      </c>
      <c r="F526" t="s">
        <v>330</v>
      </c>
      <c r="G526" t="s">
        <v>330</v>
      </c>
      <c r="H526" t="s">
        <v>16053</v>
      </c>
      <c r="I526">
        <v>12900</v>
      </c>
      <c r="J526" t="s">
        <v>4</v>
      </c>
      <c r="K526" t="s">
        <v>4</v>
      </c>
      <c r="L526">
        <v>200</v>
      </c>
      <c r="M526">
        <v>1</v>
      </c>
      <c r="N526" t="s">
        <v>12</v>
      </c>
      <c r="O526" t="s">
        <v>4</v>
      </c>
      <c r="P526" t="s">
        <v>12</v>
      </c>
      <c r="Q526" t="s">
        <v>4</v>
      </c>
      <c r="R526" t="s">
        <v>4</v>
      </c>
      <c r="S526" t="s">
        <v>4</v>
      </c>
      <c r="T526" t="s">
        <v>4</v>
      </c>
      <c r="U526" t="s">
        <v>4</v>
      </c>
      <c r="V526" t="s">
        <v>4</v>
      </c>
      <c r="W526" t="s">
        <v>4</v>
      </c>
      <c r="X526" t="s">
        <v>4</v>
      </c>
      <c r="Y526" t="s">
        <v>12</v>
      </c>
      <c r="Z526" t="s">
        <v>4</v>
      </c>
      <c r="AA526" t="s">
        <v>12</v>
      </c>
      <c r="AB526" t="s">
        <v>5197</v>
      </c>
      <c r="AC526" t="s">
        <v>13027</v>
      </c>
      <c r="AD526" t="s">
        <v>11154</v>
      </c>
      <c r="AE526" t="s">
        <v>4961</v>
      </c>
      <c r="AF526" t="s">
        <v>4</v>
      </c>
      <c r="AG526" t="s">
        <v>4</v>
      </c>
      <c r="AH526" t="s">
        <v>13028</v>
      </c>
      <c r="AI526" t="s">
        <v>13029</v>
      </c>
      <c r="AJ526" t="s">
        <v>4</v>
      </c>
      <c r="AK526">
        <v>9371404708</v>
      </c>
      <c r="AL526" t="s">
        <v>13030</v>
      </c>
      <c r="AM526" t="s">
        <v>13031</v>
      </c>
      <c r="AN526" t="s">
        <v>12</v>
      </c>
      <c r="AO526" t="s">
        <v>12730</v>
      </c>
      <c r="AP526" t="s">
        <v>4</v>
      </c>
      <c r="AQ526" t="s">
        <v>5154</v>
      </c>
      <c r="AR526" t="s">
        <v>12</v>
      </c>
      <c r="AS526" t="s">
        <v>12</v>
      </c>
      <c r="AT526" t="s">
        <v>4</v>
      </c>
      <c r="AU526" t="s">
        <v>4</v>
      </c>
      <c r="AV526" t="s">
        <v>4</v>
      </c>
      <c r="AW526" t="s">
        <v>332</v>
      </c>
      <c r="AX526">
        <v>7600</v>
      </c>
      <c r="AY526">
        <v>5300</v>
      </c>
      <c r="AZ526" t="s">
        <v>12</v>
      </c>
      <c r="BA526" t="s">
        <v>12</v>
      </c>
      <c r="BB526" t="s">
        <v>4</v>
      </c>
      <c r="BC526" t="s">
        <v>1227</v>
      </c>
      <c r="BD526" t="s">
        <v>1239</v>
      </c>
      <c r="BE526" t="s">
        <v>4</v>
      </c>
      <c r="BF526" t="s">
        <v>12</v>
      </c>
      <c r="BG526" t="s">
        <v>4</v>
      </c>
      <c r="BH526" t="s">
        <v>12</v>
      </c>
      <c r="BI526" t="s">
        <v>12</v>
      </c>
      <c r="BJ526" t="s">
        <v>13029</v>
      </c>
      <c r="BK526" t="s">
        <v>4</v>
      </c>
      <c r="BL526">
        <v>1</v>
      </c>
      <c r="BM526" t="s">
        <v>12</v>
      </c>
      <c r="BN526">
        <v>12900</v>
      </c>
      <c r="BO526" t="s">
        <v>12</v>
      </c>
      <c r="BP526" t="s">
        <v>12</v>
      </c>
      <c r="BQ526" t="s">
        <v>12</v>
      </c>
      <c r="BR526" t="s">
        <v>4</v>
      </c>
      <c r="BS526" t="s">
        <v>4</v>
      </c>
      <c r="BT526" t="s">
        <v>4</v>
      </c>
      <c r="BU526" t="s">
        <v>12</v>
      </c>
      <c r="BV526" t="s">
        <v>4</v>
      </c>
      <c r="BW526" t="s">
        <v>330</v>
      </c>
      <c r="BX526" t="s">
        <v>4</v>
      </c>
      <c r="BY526" t="s">
        <v>12</v>
      </c>
      <c r="BZ526" t="s">
        <v>12</v>
      </c>
      <c r="CA526" t="s">
        <v>12</v>
      </c>
      <c r="CB526" t="s">
        <v>12</v>
      </c>
      <c r="CC526" t="s">
        <v>12</v>
      </c>
      <c r="CD526" t="str" cm="1">
        <f t="array" aca="1" ref="CD526" ca="1">eConcatenar(A526:CB526,"|")</f>
        <v>dGA4YG7KVLmeqXGs|CAR2019-2958|3|ECONOLINE |TABASCO |CARDENAS |CARDENAS |2019-10-08|12900|X|X|200|1|x|X|x|X|X|X|X|X|X|X|X|x|X|x|MARTINEZ |PEDRAZA|HILDA |SOLTERA |X|X|ANDADOR BUGAMBILIA NUMERO 12|INGENIO SANTA ROSALIA |X|9371404708|DEISY MARTINEZ PEDRAZA|BENEFICIARIO 2: ELIZABETH MARTINEZ PEDRAZA|x|RUTA 7 M|X|MIERCOLES |x|x|X|X|X|DOMICILIO |7600|5300|x|x|X|2021-9-1|2021-9-15|X|x|X|x|x|INGENIO SANTA ROSALIA |X|1|x|12900|x|x|x|X|X|X|x|X|CARDENAS |X|x|x|x|x</v>
      </c>
    </row>
    <row r="527" spans="1:82" x14ac:dyDescent="0.25">
      <c r="A527" t="s">
        <v>13032</v>
      </c>
      <c r="B527" t="s">
        <v>13033</v>
      </c>
      <c r="C527">
        <v>3</v>
      </c>
      <c r="D527" t="s">
        <v>463</v>
      </c>
      <c r="E527" t="s">
        <v>396</v>
      </c>
      <c r="F527" t="s">
        <v>330</v>
      </c>
      <c r="G527" t="s">
        <v>330</v>
      </c>
      <c r="H527" t="s">
        <v>16054</v>
      </c>
      <c r="I527">
        <v>12900</v>
      </c>
      <c r="J527" t="s">
        <v>4</v>
      </c>
      <c r="K527" t="s">
        <v>4</v>
      </c>
      <c r="L527">
        <v>100</v>
      </c>
      <c r="M527">
        <v>0</v>
      </c>
      <c r="N527" t="s">
        <v>12</v>
      </c>
      <c r="O527" t="s">
        <v>4</v>
      </c>
      <c r="P527" t="s">
        <v>12</v>
      </c>
      <c r="Q527" t="s">
        <v>4</v>
      </c>
      <c r="R527" t="s">
        <v>4</v>
      </c>
      <c r="S527" t="s">
        <v>4</v>
      </c>
      <c r="T527" t="s">
        <v>4</v>
      </c>
      <c r="U527" t="s">
        <v>4</v>
      </c>
      <c r="V527" t="s">
        <v>4</v>
      </c>
      <c r="W527" t="s">
        <v>4</v>
      </c>
      <c r="X527" t="s">
        <v>4</v>
      </c>
      <c r="Y527" t="s">
        <v>12</v>
      </c>
      <c r="Z527" t="s">
        <v>4</v>
      </c>
      <c r="AA527" t="s">
        <v>12</v>
      </c>
      <c r="AB527" t="s">
        <v>13034</v>
      </c>
      <c r="AC527" t="s">
        <v>747</v>
      </c>
      <c r="AD527" t="s">
        <v>13035</v>
      </c>
      <c r="AE527" t="s">
        <v>474</v>
      </c>
      <c r="AF527" t="s">
        <v>4</v>
      </c>
      <c r="AG527" t="s">
        <v>4</v>
      </c>
      <c r="AH527" t="s">
        <v>13036</v>
      </c>
      <c r="AI527" t="s">
        <v>11658</v>
      </c>
      <c r="AJ527" t="s">
        <v>4</v>
      </c>
      <c r="AK527">
        <v>9373742889</v>
      </c>
      <c r="AL527" t="s">
        <v>13037</v>
      </c>
      <c r="AM527" t="s">
        <v>13038</v>
      </c>
      <c r="AN527" t="s">
        <v>12</v>
      </c>
      <c r="AO527" t="s">
        <v>12730</v>
      </c>
      <c r="AP527" t="s">
        <v>4</v>
      </c>
      <c r="AQ527" t="s">
        <v>5154</v>
      </c>
      <c r="AR527" t="s">
        <v>12</v>
      </c>
      <c r="AS527" t="s">
        <v>12</v>
      </c>
      <c r="AT527" t="s">
        <v>4</v>
      </c>
      <c r="AU527" t="s">
        <v>4</v>
      </c>
      <c r="AV527" t="s">
        <v>4</v>
      </c>
      <c r="AW527" t="s">
        <v>332</v>
      </c>
      <c r="AX527">
        <v>5700</v>
      </c>
      <c r="AY527">
        <v>7200</v>
      </c>
      <c r="AZ527" t="s">
        <v>12</v>
      </c>
      <c r="BA527" t="s">
        <v>12</v>
      </c>
      <c r="BB527" t="s">
        <v>4</v>
      </c>
      <c r="BC527" t="s">
        <v>1227</v>
      </c>
      <c r="BD527" t="s">
        <v>12751</v>
      </c>
      <c r="BE527" t="s">
        <v>4</v>
      </c>
      <c r="BF527" t="s">
        <v>12</v>
      </c>
      <c r="BG527" t="s">
        <v>4</v>
      </c>
      <c r="BH527" t="s">
        <v>12</v>
      </c>
      <c r="BI527" t="s">
        <v>12</v>
      </c>
      <c r="BJ527" t="s">
        <v>11658</v>
      </c>
      <c r="BK527" t="s">
        <v>4</v>
      </c>
      <c r="BL527">
        <v>1</v>
      </c>
      <c r="BM527" t="s">
        <v>12</v>
      </c>
      <c r="BN527">
        <v>12900</v>
      </c>
      <c r="BO527" t="s">
        <v>12</v>
      </c>
      <c r="BP527" t="s">
        <v>12</v>
      </c>
      <c r="BQ527" t="s">
        <v>12</v>
      </c>
      <c r="BR527" t="s">
        <v>4</v>
      </c>
      <c r="BS527" t="s">
        <v>4</v>
      </c>
      <c r="BT527" t="s">
        <v>4</v>
      </c>
      <c r="BU527" t="s">
        <v>12</v>
      </c>
      <c r="BV527" t="s">
        <v>4</v>
      </c>
      <c r="BW527" t="s">
        <v>330</v>
      </c>
      <c r="BX527" t="s">
        <v>4</v>
      </c>
      <c r="BY527" t="s">
        <v>12</v>
      </c>
      <c r="BZ527" t="s">
        <v>12</v>
      </c>
      <c r="CA527" t="s">
        <v>12</v>
      </c>
      <c r="CB527" t="s">
        <v>12</v>
      </c>
      <c r="CC527" t="s">
        <v>12</v>
      </c>
      <c r="CD527" t="str" cm="1">
        <f t="array" aca="1" ref="CD527" ca="1">eConcatenar(A527:CB527,"|")</f>
        <v>HjAGo78NHbqSGtkW|CAR2019-3366|3|ECONOLINE |TABASCO |CARDENAS |CARDENAS |2019-11-06|12900|X|X|100|0|x|X|x|X|X|X|X|X|X|X|X|x|X|x|MORAN |DOMINGUEZ |PAULINA |CASADA |X|X|ENTRADA PRINCIPAL |EL PORVENIR |X|9373742889|ANGEL IGNACIO GUTIERREZ ALMEIDA |BENEFICIARIO 2: MA AUXILIO DOMINGUEZ DOMINGUEZ |x|RUTA 7 M|X|MIERCOLES |x|x|X|X|X|DOMICILIO |5700|7200|x|x|X|2021-9-1|2021-9-08|X|x|X|x|x|EL PORVENIR |X|1|x|12900|x|x|x|X|X|X|x|X|CARDENAS |X|x|x|x|x</v>
      </c>
    </row>
    <row r="528" spans="1:82" x14ac:dyDescent="0.25">
      <c r="A528" t="s">
        <v>13039</v>
      </c>
      <c r="B528" t="s">
        <v>13040</v>
      </c>
      <c r="C528">
        <v>3</v>
      </c>
      <c r="D528" t="s">
        <v>13041</v>
      </c>
      <c r="E528" t="s">
        <v>396</v>
      </c>
      <c r="F528" t="s">
        <v>330</v>
      </c>
      <c r="G528" t="s">
        <v>330</v>
      </c>
      <c r="H528" t="s">
        <v>16055</v>
      </c>
      <c r="I528">
        <v>41500</v>
      </c>
      <c r="J528" t="s">
        <v>4</v>
      </c>
      <c r="K528" t="s">
        <v>4</v>
      </c>
      <c r="L528">
        <v>500</v>
      </c>
      <c r="M528">
        <v>2</v>
      </c>
      <c r="N528" t="s">
        <v>12</v>
      </c>
      <c r="O528" t="s">
        <v>4</v>
      </c>
      <c r="P528" t="s">
        <v>12</v>
      </c>
      <c r="Q528" t="s">
        <v>4</v>
      </c>
      <c r="R528" t="s">
        <v>4</v>
      </c>
      <c r="S528" t="s">
        <v>4</v>
      </c>
      <c r="T528" t="s">
        <v>4</v>
      </c>
      <c r="U528" t="s">
        <v>4</v>
      </c>
      <c r="V528" t="s">
        <v>4</v>
      </c>
      <c r="W528" t="s">
        <v>4</v>
      </c>
      <c r="X528" t="s">
        <v>4</v>
      </c>
      <c r="Y528" t="s">
        <v>12</v>
      </c>
      <c r="Z528" t="s">
        <v>4</v>
      </c>
      <c r="AA528" t="s">
        <v>12</v>
      </c>
      <c r="AB528" t="s">
        <v>4884</v>
      </c>
      <c r="AC528" t="s">
        <v>342</v>
      </c>
      <c r="AD528" t="s">
        <v>13042</v>
      </c>
      <c r="AE528" t="s">
        <v>30</v>
      </c>
      <c r="AF528" t="s">
        <v>4</v>
      </c>
      <c r="AG528" t="s">
        <v>4</v>
      </c>
      <c r="AH528" t="s">
        <v>13043</v>
      </c>
      <c r="AI528" t="s">
        <v>2719</v>
      </c>
      <c r="AJ528" t="s">
        <v>4</v>
      </c>
      <c r="AK528">
        <v>9371659547</v>
      </c>
      <c r="AL528" t="s">
        <v>13044</v>
      </c>
      <c r="AM528" t="s">
        <v>13045</v>
      </c>
      <c r="AN528" t="s">
        <v>12</v>
      </c>
      <c r="AO528" t="s">
        <v>12730</v>
      </c>
      <c r="AP528" t="s">
        <v>4</v>
      </c>
      <c r="AQ528" t="s">
        <v>5154</v>
      </c>
      <c r="AR528" t="s">
        <v>12</v>
      </c>
      <c r="AS528" t="s">
        <v>12</v>
      </c>
      <c r="AT528" t="s">
        <v>4</v>
      </c>
      <c r="AU528" t="s">
        <v>4</v>
      </c>
      <c r="AV528" t="s">
        <v>4</v>
      </c>
      <c r="AW528" t="s">
        <v>332</v>
      </c>
      <c r="AX528">
        <v>16500</v>
      </c>
      <c r="AY528">
        <v>25000</v>
      </c>
      <c r="AZ528" t="s">
        <v>12</v>
      </c>
      <c r="BA528" t="s">
        <v>12</v>
      </c>
      <c r="BB528" t="s">
        <v>4</v>
      </c>
      <c r="BC528" t="s">
        <v>1227</v>
      </c>
      <c r="BD528" t="s">
        <v>12751</v>
      </c>
      <c r="BE528" t="s">
        <v>4</v>
      </c>
      <c r="BF528" t="s">
        <v>12</v>
      </c>
      <c r="BG528" t="s">
        <v>4</v>
      </c>
      <c r="BH528" t="s">
        <v>12</v>
      </c>
      <c r="BI528" t="s">
        <v>12</v>
      </c>
      <c r="BJ528" t="s">
        <v>2719</v>
      </c>
      <c r="BK528" t="s">
        <v>4</v>
      </c>
      <c r="BL528">
        <v>1</v>
      </c>
      <c r="BM528" t="s">
        <v>12</v>
      </c>
      <c r="BN528">
        <v>41500</v>
      </c>
      <c r="BO528" t="s">
        <v>12</v>
      </c>
      <c r="BP528" t="s">
        <v>12</v>
      </c>
      <c r="BQ528" t="s">
        <v>12</v>
      </c>
      <c r="BR528" t="s">
        <v>4</v>
      </c>
      <c r="BS528" t="s">
        <v>4</v>
      </c>
      <c r="BT528" t="s">
        <v>4</v>
      </c>
      <c r="BU528" t="s">
        <v>12</v>
      </c>
      <c r="BV528" t="s">
        <v>4</v>
      </c>
      <c r="BW528" t="s">
        <v>330</v>
      </c>
      <c r="BX528" t="s">
        <v>4</v>
      </c>
      <c r="BY528" t="s">
        <v>12</v>
      </c>
      <c r="BZ528" t="s">
        <v>12</v>
      </c>
      <c r="CA528" t="s">
        <v>12</v>
      </c>
      <c r="CB528" t="s">
        <v>12</v>
      </c>
      <c r="CC528" t="s">
        <v>12</v>
      </c>
      <c r="CD528" t="str" cm="1">
        <f t="array" aca="1" ref="CD528" ca="1">eConcatenar(A528:CB528,"|")</f>
        <v>QKUzzAqLfVT5Ze2a|CAR2019-0665|3|GOBERNADOR |TABASCO |CARDENAS |CARDENAS |2019-3-05|41500|X|X|500|2|x|X|x|X|X|X|X|X|X|X|X|x|X|x|DE LA CRUZ |LOPEZ |NORA HILDA |CASADA|X|X|RIO TALIJA NUMERO 14|SARH|X|9371659547|MANUEL ELIAS DE LA CRUZ LOPEZ |BENEFICIARIO 2: LILIA PATRICIA DE LA CRUZ LOPEZ |x|RUTA 7 M|X|MIERCOLES |x|x|X|X|X|DOMICILIO |16500|25000|x|x|X|2021-9-1|2021-9-08|X|x|X|x|x|SARH|X|1|x|41500|x|x|x|X|X|X|x|X|CARDENAS |X|x|x|x|x</v>
      </c>
    </row>
    <row r="529" spans="1:82" x14ac:dyDescent="0.25">
      <c r="A529" t="s">
        <v>13046</v>
      </c>
      <c r="B529" t="s">
        <v>13047</v>
      </c>
      <c r="C529">
        <v>3</v>
      </c>
      <c r="D529" t="s">
        <v>463</v>
      </c>
      <c r="E529" t="s">
        <v>396</v>
      </c>
      <c r="F529" t="s">
        <v>330</v>
      </c>
      <c r="G529" t="s">
        <v>330</v>
      </c>
      <c r="H529" t="s">
        <v>16054</v>
      </c>
      <c r="I529">
        <v>12900</v>
      </c>
      <c r="J529" t="s">
        <v>4</v>
      </c>
      <c r="K529" t="s">
        <v>4</v>
      </c>
      <c r="L529">
        <v>200</v>
      </c>
      <c r="M529">
        <v>1</v>
      </c>
      <c r="N529" t="s">
        <v>12</v>
      </c>
      <c r="O529" t="s">
        <v>4</v>
      </c>
      <c r="P529" t="s">
        <v>12</v>
      </c>
      <c r="Q529" t="s">
        <v>4</v>
      </c>
      <c r="R529" t="s">
        <v>4</v>
      </c>
      <c r="S529" t="s">
        <v>4</v>
      </c>
      <c r="T529" t="s">
        <v>4</v>
      </c>
      <c r="U529" t="s">
        <v>4</v>
      </c>
      <c r="V529" t="s">
        <v>4</v>
      </c>
      <c r="W529" t="s">
        <v>4</v>
      </c>
      <c r="X529" t="s">
        <v>4</v>
      </c>
      <c r="Y529" t="s">
        <v>12</v>
      </c>
      <c r="Z529" t="s">
        <v>4</v>
      </c>
      <c r="AA529" t="s">
        <v>12</v>
      </c>
      <c r="AB529" t="s">
        <v>747</v>
      </c>
      <c r="AC529" t="s">
        <v>747</v>
      </c>
      <c r="AD529" t="s">
        <v>13048</v>
      </c>
      <c r="AE529" t="s">
        <v>4991</v>
      </c>
      <c r="AF529" t="s">
        <v>4</v>
      </c>
      <c r="AG529" t="s">
        <v>4</v>
      </c>
      <c r="AH529" t="s">
        <v>13036</v>
      </c>
      <c r="AI529" t="s">
        <v>11658</v>
      </c>
      <c r="AJ529" t="s">
        <v>4</v>
      </c>
      <c r="AK529">
        <v>9373742889</v>
      </c>
      <c r="AL529" t="s">
        <v>13049</v>
      </c>
      <c r="AM529" t="s">
        <v>13050</v>
      </c>
      <c r="AN529" t="s">
        <v>12</v>
      </c>
      <c r="AO529" t="s">
        <v>12730</v>
      </c>
      <c r="AP529" t="s">
        <v>4</v>
      </c>
      <c r="AQ529" t="s">
        <v>5154</v>
      </c>
      <c r="AR529" t="s">
        <v>12</v>
      </c>
      <c r="AS529" t="s">
        <v>12</v>
      </c>
      <c r="AT529" t="s">
        <v>4</v>
      </c>
      <c r="AU529" t="s">
        <v>4</v>
      </c>
      <c r="AV529" t="s">
        <v>4</v>
      </c>
      <c r="AW529" t="s">
        <v>332</v>
      </c>
      <c r="AX529">
        <v>9175</v>
      </c>
      <c r="AY529">
        <v>3725</v>
      </c>
      <c r="AZ529" t="s">
        <v>12</v>
      </c>
      <c r="BA529" t="s">
        <v>12</v>
      </c>
      <c r="BB529" t="s">
        <v>4</v>
      </c>
      <c r="BC529" t="s">
        <v>1227</v>
      </c>
      <c r="BD529" t="s">
        <v>1239</v>
      </c>
      <c r="BE529" t="s">
        <v>4</v>
      </c>
      <c r="BF529" t="s">
        <v>12</v>
      </c>
      <c r="BG529" t="s">
        <v>4</v>
      </c>
      <c r="BH529" t="s">
        <v>12</v>
      </c>
      <c r="BI529" t="s">
        <v>12</v>
      </c>
      <c r="BJ529" t="s">
        <v>11658</v>
      </c>
      <c r="BK529" t="s">
        <v>4</v>
      </c>
      <c r="BL529">
        <v>1</v>
      </c>
      <c r="BM529" t="s">
        <v>12</v>
      </c>
      <c r="BN529">
        <v>12900</v>
      </c>
      <c r="BO529" t="s">
        <v>12</v>
      </c>
      <c r="BP529" t="s">
        <v>12</v>
      </c>
      <c r="BQ529" t="s">
        <v>12</v>
      </c>
      <c r="BR529" t="s">
        <v>4</v>
      </c>
      <c r="BS529" t="s">
        <v>4</v>
      </c>
      <c r="BT529" t="s">
        <v>4</v>
      </c>
      <c r="BU529" t="s">
        <v>12</v>
      </c>
      <c r="BV529" t="s">
        <v>4</v>
      </c>
      <c r="BW529" t="s">
        <v>330</v>
      </c>
      <c r="BX529" t="s">
        <v>4</v>
      </c>
      <c r="BY529" t="s">
        <v>12</v>
      </c>
      <c r="BZ529" t="s">
        <v>12</v>
      </c>
      <c r="CA529" t="s">
        <v>12</v>
      </c>
      <c r="CB529" t="s">
        <v>12</v>
      </c>
      <c r="CC529" t="s">
        <v>12</v>
      </c>
      <c r="CD529" t="str" cm="1">
        <f t="array" aca="1" ref="CD529" ca="1">eConcatenar(A529:CB529,"|")</f>
        <v>llCiFnwm56lF0Wls|CAR2019-3367|3|ECONOLINE |TABASCO |CARDENAS |CARDENAS |2019-11-06|12900|X|X|200|1|x|X|x|X|X|X|X|X|X|X|X|x|X|x|DOMINGUEZ |DOMINGUEZ |MA AUXILIO |VIUDA |X|X|ENTRADA PRINCIPAL |EL PORVENIR |X|9373742889|PAULINA MORAN DOMINGUEZ|BENEFICIARIO 2: ANGEL IGNACIO GUTIERREZ ALMEIDA |x|RUTA 7 M|X|MIERCOLES |x|x|X|X|X|DOMICILIO |9175|3725|x|x|X|2021-9-1|2021-9-15|X|x|X|x|x|EL PORVENIR |X|1|x|12900|x|x|x|X|X|X|x|X|CARDENAS |X|x|x|x|x</v>
      </c>
    </row>
    <row r="530" spans="1:82" x14ac:dyDescent="0.25">
      <c r="A530" t="s">
        <v>13051</v>
      </c>
      <c r="B530" t="s">
        <v>13052</v>
      </c>
      <c r="C530">
        <v>3</v>
      </c>
      <c r="D530" t="s">
        <v>463</v>
      </c>
      <c r="E530" t="s">
        <v>396</v>
      </c>
      <c r="F530" t="s">
        <v>330</v>
      </c>
      <c r="G530" t="s">
        <v>330</v>
      </c>
      <c r="H530" t="s">
        <v>16056</v>
      </c>
      <c r="I530">
        <v>12900</v>
      </c>
      <c r="J530" t="s">
        <v>4</v>
      </c>
      <c r="K530" t="s">
        <v>4</v>
      </c>
      <c r="L530">
        <v>200</v>
      </c>
      <c r="M530">
        <v>1</v>
      </c>
      <c r="N530" t="s">
        <v>12</v>
      </c>
      <c r="O530" t="s">
        <v>4</v>
      </c>
      <c r="P530" t="s">
        <v>12</v>
      </c>
      <c r="Q530" t="s">
        <v>4</v>
      </c>
      <c r="R530" t="s">
        <v>4</v>
      </c>
      <c r="S530" t="s">
        <v>4</v>
      </c>
      <c r="T530" t="s">
        <v>4</v>
      </c>
      <c r="U530" t="s">
        <v>4</v>
      </c>
      <c r="V530" t="s">
        <v>4</v>
      </c>
      <c r="W530" t="s">
        <v>4</v>
      </c>
      <c r="X530" t="s">
        <v>4</v>
      </c>
      <c r="Y530" t="s">
        <v>12</v>
      </c>
      <c r="Z530" t="s">
        <v>4</v>
      </c>
      <c r="AA530" t="s">
        <v>12</v>
      </c>
      <c r="AB530" t="s">
        <v>437</v>
      </c>
      <c r="AC530" t="s">
        <v>11071</v>
      </c>
      <c r="AD530" t="s">
        <v>13053</v>
      </c>
      <c r="AE530" t="s">
        <v>4961</v>
      </c>
      <c r="AF530" t="s">
        <v>4</v>
      </c>
      <c r="AG530" t="s">
        <v>4</v>
      </c>
      <c r="AH530" t="s">
        <v>13054</v>
      </c>
      <c r="AI530" t="s">
        <v>13029</v>
      </c>
      <c r="AJ530" t="s">
        <v>4</v>
      </c>
      <c r="AK530">
        <v>9371096226</v>
      </c>
      <c r="AL530" t="s">
        <v>13055</v>
      </c>
      <c r="AM530" t="s">
        <v>13056</v>
      </c>
      <c r="AN530" t="s">
        <v>12</v>
      </c>
      <c r="AO530" t="s">
        <v>12730</v>
      </c>
      <c r="AP530" t="s">
        <v>4</v>
      </c>
      <c r="AQ530" t="s">
        <v>5154</v>
      </c>
      <c r="AR530" t="s">
        <v>12</v>
      </c>
      <c r="AS530" t="s">
        <v>12</v>
      </c>
      <c r="AT530" t="s">
        <v>4</v>
      </c>
      <c r="AU530" t="s">
        <v>4</v>
      </c>
      <c r="AV530" t="s">
        <v>4</v>
      </c>
      <c r="AW530" t="s">
        <v>332</v>
      </c>
      <c r="AX530">
        <v>1500</v>
      </c>
      <c r="AY530">
        <v>11400</v>
      </c>
      <c r="AZ530" t="s">
        <v>12</v>
      </c>
      <c r="BA530" t="s">
        <v>12</v>
      </c>
      <c r="BB530" t="s">
        <v>4</v>
      </c>
      <c r="BC530" t="s">
        <v>1227</v>
      </c>
      <c r="BD530" t="s">
        <v>1239</v>
      </c>
      <c r="BE530" t="s">
        <v>4</v>
      </c>
      <c r="BF530" t="s">
        <v>12</v>
      </c>
      <c r="BG530" t="s">
        <v>4</v>
      </c>
      <c r="BH530" t="s">
        <v>12</v>
      </c>
      <c r="BI530" t="s">
        <v>12</v>
      </c>
      <c r="BJ530" t="s">
        <v>13029</v>
      </c>
      <c r="BK530" t="s">
        <v>4</v>
      </c>
      <c r="BL530">
        <v>1</v>
      </c>
      <c r="BM530" t="s">
        <v>12</v>
      </c>
      <c r="BN530">
        <v>12900</v>
      </c>
      <c r="BO530" t="s">
        <v>12</v>
      </c>
      <c r="BP530" t="s">
        <v>12</v>
      </c>
      <c r="BQ530" t="s">
        <v>12</v>
      </c>
      <c r="BR530" t="s">
        <v>4</v>
      </c>
      <c r="BS530" t="s">
        <v>4</v>
      </c>
      <c r="BT530" t="s">
        <v>4</v>
      </c>
      <c r="BU530" t="s">
        <v>12</v>
      </c>
      <c r="BV530" t="s">
        <v>4</v>
      </c>
      <c r="BW530" t="s">
        <v>330</v>
      </c>
      <c r="BX530" t="s">
        <v>4</v>
      </c>
      <c r="BY530" t="s">
        <v>12</v>
      </c>
      <c r="BZ530" t="s">
        <v>12</v>
      </c>
      <c r="CA530" t="s">
        <v>12</v>
      </c>
      <c r="CB530" t="s">
        <v>12</v>
      </c>
      <c r="CC530" t="s">
        <v>12</v>
      </c>
      <c r="CD530" t="str" cm="1">
        <f t="array" aca="1" ref="CD530" ca="1">eConcatenar(A530:CB530,"|")</f>
        <v>Md4zDutgovSA6kF4|CAR 2020-0885|3|ECONOLINE |TABASCO |CARDENAS |CARDENAS |2020-3-17|12900|X|X|200|1|x|X|x|X|X|X|X|X|X|X|X|x|X|x|CHABLE |JUAREZ |JUANITA DEL PILAR|SOLTERA |X|X|ANDADOR CARLOS A MADRAZO NUNERO 28|INGENIO SANTA ROSALIA |X|9371096226|ELSI ALEJANDRA CAMPOS CHABLE |BENEFICIARIO 2: MARIA GUADALUPE ROMERO CHABLE |x|RUTA 7 M|X|MIERCOLES |x|x|X|X|X|DOMICILIO |1500|11400|x|x|X|2021-9-1|2021-9-15|X|x|X|x|x|INGENIO SANTA ROSALIA |X|1|x|12900|x|x|x|X|X|X|x|X|CARDENAS |X|x|x|x|x</v>
      </c>
    </row>
    <row r="531" spans="1:82" x14ac:dyDescent="0.25">
      <c r="A531" t="s">
        <v>13057</v>
      </c>
      <c r="B531" t="s">
        <v>13058</v>
      </c>
      <c r="C531">
        <v>3</v>
      </c>
      <c r="D531" t="s">
        <v>4958</v>
      </c>
      <c r="E531" t="s">
        <v>396</v>
      </c>
      <c r="F531" t="s">
        <v>330</v>
      </c>
      <c r="G531" t="s">
        <v>330</v>
      </c>
      <c r="H531" t="s">
        <v>16057</v>
      </c>
      <c r="I531">
        <v>19800</v>
      </c>
      <c r="J531" t="s">
        <v>4</v>
      </c>
      <c r="K531" t="s">
        <v>4</v>
      </c>
      <c r="L531">
        <v>200</v>
      </c>
      <c r="M531">
        <v>1</v>
      </c>
      <c r="N531" t="s">
        <v>12</v>
      </c>
      <c r="O531" t="s">
        <v>4</v>
      </c>
      <c r="P531" t="s">
        <v>12</v>
      </c>
      <c r="Q531" t="s">
        <v>4</v>
      </c>
      <c r="R531" t="s">
        <v>4</v>
      </c>
      <c r="S531" t="s">
        <v>4</v>
      </c>
      <c r="T531" t="s">
        <v>4</v>
      </c>
      <c r="U531" t="s">
        <v>4</v>
      </c>
      <c r="V531" t="s">
        <v>4</v>
      </c>
      <c r="W531" t="s">
        <v>4</v>
      </c>
      <c r="X531" t="s">
        <v>4</v>
      </c>
      <c r="Y531" t="s">
        <v>12</v>
      </c>
      <c r="Z531" t="s">
        <v>4</v>
      </c>
      <c r="AA531" t="s">
        <v>12</v>
      </c>
      <c r="AB531" t="s">
        <v>10668</v>
      </c>
      <c r="AC531" t="s">
        <v>80</v>
      </c>
      <c r="AD531" t="s">
        <v>13059</v>
      </c>
      <c r="AE531" t="s">
        <v>63</v>
      </c>
      <c r="AF531" t="s">
        <v>4</v>
      </c>
      <c r="AG531" t="s">
        <v>4</v>
      </c>
      <c r="AH531" t="s">
        <v>13060</v>
      </c>
      <c r="AI531" t="s">
        <v>13029</v>
      </c>
      <c r="AJ531" t="s">
        <v>4</v>
      </c>
      <c r="AK531">
        <v>9371662877</v>
      </c>
      <c r="AL531" t="s">
        <v>13061</v>
      </c>
      <c r="AM531" t="s">
        <v>13062</v>
      </c>
      <c r="AN531" t="s">
        <v>12</v>
      </c>
      <c r="AO531" t="s">
        <v>12730</v>
      </c>
      <c r="AP531" t="s">
        <v>4</v>
      </c>
      <c r="AQ531" t="s">
        <v>5154</v>
      </c>
      <c r="AR531" t="s">
        <v>12</v>
      </c>
      <c r="AS531" t="s">
        <v>12</v>
      </c>
      <c r="AT531" t="s">
        <v>4</v>
      </c>
      <c r="AU531" t="s">
        <v>4</v>
      </c>
      <c r="AV531" t="s">
        <v>4</v>
      </c>
      <c r="AW531" t="s">
        <v>332</v>
      </c>
      <c r="AX531">
        <v>14300</v>
      </c>
      <c r="AY531">
        <v>5500</v>
      </c>
      <c r="AZ531" t="s">
        <v>12</v>
      </c>
      <c r="BA531" t="s">
        <v>12</v>
      </c>
      <c r="BB531" t="s">
        <v>4</v>
      </c>
      <c r="BC531" t="s">
        <v>1227</v>
      </c>
      <c r="BD531" t="s">
        <v>1239</v>
      </c>
      <c r="BE531" t="s">
        <v>4</v>
      </c>
      <c r="BF531" t="s">
        <v>12</v>
      </c>
      <c r="BG531" t="s">
        <v>4</v>
      </c>
      <c r="BH531" t="s">
        <v>12</v>
      </c>
      <c r="BI531" t="s">
        <v>12</v>
      </c>
      <c r="BJ531" t="s">
        <v>13029</v>
      </c>
      <c r="BK531" t="s">
        <v>4</v>
      </c>
      <c r="BL531">
        <v>1</v>
      </c>
      <c r="BM531" t="s">
        <v>12</v>
      </c>
      <c r="BN531">
        <v>19800</v>
      </c>
      <c r="BO531" t="s">
        <v>12</v>
      </c>
      <c r="BP531" t="s">
        <v>12</v>
      </c>
      <c r="BQ531" t="s">
        <v>12</v>
      </c>
      <c r="BR531" t="s">
        <v>4</v>
      </c>
      <c r="BS531" t="s">
        <v>4</v>
      </c>
      <c r="BT531" t="s">
        <v>4</v>
      </c>
      <c r="BU531" t="s">
        <v>12</v>
      </c>
      <c r="BV531" t="s">
        <v>4</v>
      </c>
      <c r="BW531" t="s">
        <v>330</v>
      </c>
      <c r="BX531" t="s">
        <v>4</v>
      </c>
      <c r="BY531" t="s">
        <v>12</v>
      </c>
      <c r="BZ531" t="s">
        <v>12</v>
      </c>
      <c r="CA531" t="s">
        <v>12</v>
      </c>
      <c r="CB531" t="s">
        <v>12</v>
      </c>
      <c r="CC531" t="s">
        <v>12</v>
      </c>
      <c r="CD531" t="str" cm="1">
        <f t="array" aca="1" ref="CD531" ca="1">eConcatenar(A531:CB531,"|")</f>
        <v>tJSEx1Kszzh5lwzm|CAR2018-0832|3|ZAFIRO |TABASCO |CARDENAS |CARDENAS |2018-5-25|19800|X|X|200|1|x|X|x|X|X|X|X|X|X|X|X|x|X|x|BAUTISTA |GARCIA |ROSALINO |CASADO|X|X|GLADIOLAS NUMERO 5|INGENIO SANTA ROSALIA |X|9371662877|PATRICIA CORDOVA PERALTA |BENEFICIARIO 2: VERONICA BAUTISTA CANO|x|RUTA 7 M|X|MIERCOLES |x|x|X|X|X|DOMICILIO |14300|5500|x|x|X|2021-9-1|2021-9-15|X|x|X|x|x|INGENIO SANTA ROSALIA |X|1|x|19800|x|x|x|X|X|X|x|X|CARDENAS |X|x|x|x|x</v>
      </c>
    </row>
    <row r="532" spans="1:82" x14ac:dyDescent="0.25">
      <c r="A532" t="s">
        <v>13063</v>
      </c>
      <c r="B532" t="s">
        <v>13064</v>
      </c>
      <c r="C532">
        <v>3</v>
      </c>
      <c r="D532" t="s">
        <v>463</v>
      </c>
      <c r="E532" t="s">
        <v>396</v>
      </c>
      <c r="F532" t="s">
        <v>330</v>
      </c>
      <c r="G532" t="s">
        <v>330</v>
      </c>
      <c r="H532" t="s">
        <v>5110</v>
      </c>
      <c r="I532">
        <v>12900</v>
      </c>
      <c r="J532" t="s">
        <v>4</v>
      </c>
      <c r="K532" t="s">
        <v>4</v>
      </c>
      <c r="L532">
        <v>200</v>
      </c>
      <c r="M532">
        <v>1</v>
      </c>
      <c r="N532" t="s">
        <v>12</v>
      </c>
      <c r="O532" t="s">
        <v>4</v>
      </c>
      <c r="P532" t="s">
        <v>12</v>
      </c>
      <c r="Q532" t="s">
        <v>4</v>
      </c>
      <c r="R532" t="s">
        <v>4</v>
      </c>
      <c r="S532" t="s">
        <v>4</v>
      </c>
      <c r="T532" t="s">
        <v>4</v>
      </c>
      <c r="U532" t="s">
        <v>4</v>
      </c>
      <c r="V532" t="s">
        <v>4</v>
      </c>
      <c r="W532" t="s">
        <v>4</v>
      </c>
      <c r="X532" t="s">
        <v>4</v>
      </c>
      <c r="Y532" t="s">
        <v>12</v>
      </c>
      <c r="Z532" t="s">
        <v>4</v>
      </c>
      <c r="AA532" t="s">
        <v>12</v>
      </c>
      <c r="AB532" t="s">
        <v>5197</v>
      </c>
      <c r="AC532" t="s">
        <v>13065</v>
      </c>
      <c r="AD532" t="s">
        <v>13066</v>
      </c>
      <c r="AE532" t="s">
        <v>4961</v>
      </c>
      <c r="AF532" t="s">
        <v>4</v>
      </c>
      <c r="AG532" t="s">
        <v>4</v>
      </c>
      <c r="AH532" t="s">
        <v>13067</v>
      </c>
      <c r="AI532" t="s">
        <v>13029</v>
      </c>
      <c r="AJ532" t="s">
        <v>4</v>
      </c>
      <c r="AK532">
        <v>9371679876</v>
      </c>
      <c r="AL532" t="s">
        <v>13068</v>
      </c>
      <c r="AM532" t="s">
        <v>13069</v>
      </c>
      <c r="AN532" t="s">
        <v>12</v>
      </c>
      <c r="AO532" t="s">
        <v>12730</v>
      </c>
      <c r="AP532" t="s">
        <v>4</v>
      </c>
      <c r="AQ532" t="s">
        <v>5154</v>
      </c>
      <c r="AR532" t="s">
        <v>12</v>
      </c>
      <c r="AS532" t="s">
        <v>12</v>
      </c>
      <c r="AT532" t="s">
        <v>4</v>
      </c>
      <c r="AU532" t="s">
        <v>4</v>
      </c>
      <c r="AV532" t="s">
        <v>4</v>
      </c>
      <c r="AW532" t="s">
        <v>332</v>
      </c>
      <c r="AX532">
        <v>7000</v>
      </c>
      <c r="AY532">
        <v>5900</v>
      </c>
      <c r="AZ532" t="s">
        <v>12</v>
      </c>
      <c r="BA532" t="s">
        <v>12</v>
      </c>
      <c r="BB532" t="s">
        <v>4</v>
      </c>
      <c r="BC532" t="s">
        <v>1227</v>
      </c>
      <c r="BD532" t="s">
        <v>1239</v>
      </c>
      <c r="BE532" t="s">
        <v>4</v>
      </c>
      <c r="BF532" t="s">
        <v>12</v>
      </c>
      <c r="BG532" t="s">
        <v>4</v>
      </c>
      <c r="BH532" t="s">
        <v>12</v>
      </c>
      <c r="BI532" t="s">
        <v>12</v>
      </c>
      <c r="BJ532" t="s">
        <v>13029</v>
      </c>
      <c r="BK532" t="s">
        <v>4</v>
      </c>
      <c r="BL532">
        <v>1</v>
      </c>
      <c r="BM532" t="s">
        <v>12</v>
      </c>
      <c r="BN532">
        <v>12900</v>
      </c>
      <c r="BO532" t="s">
        <v>12</v>
      </c>
      <c r="BP532" t="s">
        <v>12</v>
      </c>
      <c r="BQ532" t="s">
        <v>12</v>
      </c>
      <c r="BR532" t="s">
        <v>4</v>
      </c>
      <c r="BS532" t="s">
        <v>4</v>
      </c>
      <c r="BT532" t="s">
        <v>4</v>
      </c>
      <c r="BU532" t="s">
        <v>12</v>
      </c>
      <c r="BV532" t="s">
        <v>4</v>
      </c>
      <c r="BW532" t="s">
        <v>330</v>
      </c>
      <c r="BX532" t="s">
        <v>4</v>
      </c>
      <c r="BY532" t="s">
        <v>12</v>
      </c>
      <c r="BZ532" t="s">
        <v>12</v>
      </c>
      <c r="CA532" t="s">
        <v>12</v>
      </c>
      <c r="CB532" t="s">
        <v>12</v>
      </c>
      <c r="CC532" t="s">
        <v>12</v>
      </c>
      <c r="CD532" t="str" cm="1">
        <f t="array" aca="1" ref="CD532" ca="1">eConcatenar(A532:CB532,"|")</f>
        <v>gdLdHyiwYsgH2Rj4|CAR 2019-3505|3|ECONOLINE |TABASCO |CARDENAS |CARDENAS |2019-11-13|12900|X|X|200|1|x|X|x|X|X|X|X|X|X|X|X|x|X|x|MARTINEZ |VALDEZ |MARIA ESTHER |SOLTERA |X|X|CARRETERA A RIO SECO |INGENIO SANTA ROSALIA |X|9371679876|YOLANDA MARTINEZ VALDEZ |BENEFICIARIO 2: REGINA GUZMAN MARTINEZ |x|RUTA 7 M|X|MIERCOLES |x|x|X|X|X|DOMICILIO |7000|5900|x|x|X|2021-9-1|2021-9-15|X|x|X|x|x|INGENIO SANTA ROSALIA |X|1|x|12900|x|x|x|X|X|X|x|X|CARDENAS |X|x|x|x|x</v>
      </c>
    </row>
    <row r="533" spans="1:82" x14ac:dyDescent="0.25">
      <c r="A533" t="s">
        <v>13070</v>
      </c>
      <c r="B533" t="s">
        <v>13071</v>
      </c>
      <c r="C533">
        <v>3</v>
      </c>
      <c r="D533" t="s">
        <v>69</v>
      </c>
      <c r="E533" t="s">
        <v>396</v>
      </c>
      <c r="F533" t="s">
        <v>330</v>
      </c>
      <c r="G533" t="s">
        <v>330</v>
      </c>
      <c r="H533" t="s">
        <v>16058</v>
      </c>
      <c r="I533">
        <v>14800</v>
      </c>
      <c r="J533" t="s">
        <v>4</v>
      </c>
      <c r="K533" t="s">
        <v>4</v>
      </c>
      <c r="L533">
        <v>200</v>
      </c>
      <c r="M533">
        <v>1</v>
      </c>
      <c r="N533" t="s">
        <v>12</v>
      </c>
      <c r="O533" t="s">
        <v>4</v>
      </c>
      <c r="P533" t="s">
        <v>12</v>
      </c>
      <c r="Q533" t="s">
        <v>4</v>
      </c>
      <c r="R533" t="s">
        <v>4</v>
      </c>
      <c r="S533" t="s">
        <v>4</v>
      </c>
      <c r="T533" t="s">
        <v>4</v>
      </c>
      <c r="U533" t="s">
        <v>4</v>
      </c>
      <c r="V533" t="s">
        <v>4</v>
      </c>
      <c r="W533" t="s">
        <v>4</v>
      </c>
      <c r="X533" t="s">
        <v>4</v>
      </c>
      <c r="Y533" t="s">
        <v>12</v>
      </c>
      <c r="Z533" t="s">
        <v>4</v>
      </c>
      <c r="AA533" t="s">
        <v>12</v>
      </c>
      <c r="AB533" t="s">
        <v>298</v>
      </c>
      <c r="AC533" t="s">
        <v>649</v>
      </c>
      <c r="AD533" t="s">
        <v>13072</v>
      </c>
      <c r="AE533" t="s">
        <v>5145</v>
      </c>
      <c r="AF533" t="s">
        <v>4</v>
      </c>
      <c r="AG533" t="s">
        <v>4</v>
      </c>
      <c r="AH533" t="s">
        <v>13073</v>
      </c>
      <c r="AI533" t="s">
        <v>10814</v>
      </c>
      <c r="AJ533" t="s">
        <v>4</v>
      </c>
      <c r="AK533">
        <v>9371543364</v>
      </c>
      <c r="AL533" t="s">
        <v>13074</v>
      </c>
      <c r="AM533" t="s">
        <v>13075</v>
      </c>
      <c r="AN533" t="s">
        <v>12</v>
      </c>
      <c r="AO533" t="s">
        <v>12730</v>
      </c>
      <c r="AP533" t="s">
        <v>4</v>
      </c>
      <c r="AQ533" t="s">
        <v>5154</v>
      </c>
      <c r="AR533" t="s">
        <v>12</v>
      </c>
      <c r="AS533" t="s">
        <v>12</v>
      </c>
      <c r="AT533" t="s">
        <v>4</v>
      </c>
      <c r="AU533" t="s">
        <v>4</v>
      </c>
      <c r="AV533" t="s">
        <v>4</v>
      </c>
      <c r="AW533" t="s">
        <v>332</v>
      </c>
      <c r="AX533">
        <v>2300</v>
      </c>
      <c r="AY533">
        <v>12500</v>
      </c>
      <c r="AZ533" t="s">
        <v>12</v>
      </c>
      <c r="BA533" t="s">
        <v>12</v>
      </c>
      <c r="BB533" t="s">
        <v>4</v>
      </c>
      <c r="BC533" t="s">
        <v>1227</v>
      </c>
      <c r="BD533" t="s">
        <v>1239</v>
      </c>
      <c r="BE533" t="s">
        <v>4</v>
      </c>
      <c r="BF533" t="s">
        <v>12</v>
      </c>
      <c r="BG533" t="s">
        <v>4</v>
      </c>
      <c r="BH533" t="s">
        <v>12</v>
      </c>
      <c r="BI533" t="s">
        <v>12</v>
      </c>
      <c r="BJ533" t="s">
        <v>10814</v>
      </c>
      <c r="BK533" t="s">
        <v>4</v>
      </c>
      <c r="BL533">
        <v>1</v>
      </c>
      <c r="BM533" t="s">
        <v>12</v>
      </c>
      <c r="BN533">
        <v>14800</v>
      </c>
      <c r="BO533" t="s">
        <v>12</v>
      </c>
      <c r="BP533" t="s">
        <v>12</v>
      </c>
      <c r="BQ533" t="s">
        <v>12</v>
      </c>
      <c r="BR533" t="s">
        <v>4</v>
      </c>
      <c r="BS533" t="s">
        <v>4</v>
      </c>
      <c r="BT533" t="s">
        <v>4</v>
      </c>
      <c r="BU533" t="s">
        <v>12</v>
      </c>
      <c r="BV533" t="s">
        <v>4</v>
      </c>
      <c r="BW533" t="s">
        <v>330</v>
      </c>
      <c r="BX533" t="s">
        <v>4</v>
      </c>
      <c r="BY533" t="s">
        <v>12</v>
      </c>
      <c r="BZ533" t="s">
        <v>12</v>
      </c>
      <c r="CA533" t="s">
        <v>12</v>
      </c>
      <c r="CB533" t="s">
        <v>12</v>
      </c>
      <c r="CC533" t="s">
        <v>12</v>
      </c>
      <c r="CD533" t="str" cm="1">
        <f t="array" aca="1" ref="CD533" ca="1">eConcatenar(A533:CB533,"|")</f>
        <v>lLSmNGxUkpOLrFau|CAR 2021-1403|3|MEMORIAL|TABASCO |CARDENAS |CARDENAS |2021-4-15|14800|X|X|200|1|x|X|x|X|X|X|X|X|X|X|X|x|X|x|LUNA |MAGAÑA|ARISTARCO |DIVORCIADO |X|X|PINCIPAL SIN NUMERO |RIO SECO SEGUNDA SECCION |X|9371543364|JESER LUNA PEREZ |BENEFICIARIO 2: EUDELSI LUNA MAGAÑA |x|RUTA 7 M|X|MIERCOLES |x|x|X|X|X|DOMICILIO |2300|12500|x|x|X|2021-9-1|2021-9-15|X|x|X|x|x|RIO SECO SEGUNDA SECCION |X|1|x|14800|x|x|x|X|X|X|x|X|CARDENAS |X|x|x|x|x</v>
      </c>
    </row>
    <row r="534" spans="1:82" x14ac:dyDescent="0.25">
      <c r="A534" t="s">
        <v>13076</v>
      </c>
      <c r="B534" t="s">
        <v>13077</v>
      </c>
      <c r="C534">
        <v>3</v>
      </c>
      <c r="D534" t="s">
        <v>463</v>
      </c>
      <c r="E534" t="s">
        <v>396</v>
      </c>
      <c r="F534" t="s">
        <v>330</v>
      </c>
      <c r="G534" t="s">
        <v>330</v>
      </c>
      <c r="H534" t="s">
        <v>16059</v>
      </c>
      <c r="I534">
        <v>11500</v>
      </c>
      <c r="J534" t="s">
        <v>4</v>
      </c>
      <c r="K534" t="s">
        <v>4</v>
      </c>
      <c r="L534">
        <v>100</v>
      </c>
      <c r="M534">
        <v>0</v>
      </c>
      <c r="N534" t="s">
        <v>12</v>
      </c>
      <c r="O534" t="s">
        <v>4</v>
      </c>
      <c r="P534" t="s">
        <v>12</v>
      </c>
      <c r="Q534" t="s">
        <v>4</v>
      </c>
      <c r="R534" t="s">
        <v>4</v>
      </c>
      <c r="S534" t="s">
        <v>4</v>
      </c>
      <c r="T534" t="s">
        <v>4</v>
      </c>
      <c r="U534" t="s">
        <v>4</v>
      </c>
      <c r="V534" t="s">
        <v>4</v>
      </c>
      <c r="W534" t="s">
        <v>4</v>
      </c>
      <c r="X534" t="s">
        <v>4</v>
      </c>
      <c r="Y534" t="s">
        <v>12</v>
      </c>
      <c r="Z534" t="s">
        <v>4</v>
      </c>
      <c r="AA534" t="s">
        <v>12</v>
      </c>
      <c r="AB534" t="s">
        <v>5102</v>
      </c>
      <c r="AC534" t="s">
        <v>13078</v>
      </c>
      <c r="AD534" t="s">
        <v>5183</v>
      </c>
      <c r="AE534" t="s">
        <v>214</v>
      </c>
      <c r="AF534" t="s">
        <v>4</v>
      </c>
      <c r="AG534" t="s">
        <v>4</v>
      </c>
      <c r="AH534" t="s">
        <v>4954</v>
      </c>
      <c r="AI534" t="s">
        <v>2236</v>
      </c>
      <c r="AJ534" t="s">
        <v>4</v>
      </c>
      <c r="AK534">
        <v>9371717951</v>
      </c>
      <c r="AL534" t="s">
        <v>13079</v>
      </c>
      <c r="AM534" t="s">
        <v>13080</v>
      </c>
      <c r="AN534" t="s">
        <v>12</v>
      </c>
      <c r="AO534" t="s">
        <v>12730</v>
      </c>
      <c r="AP534" t="s">
        <v>4</v>
      </c>
      <c r="AQ534" t="s">
        <v>5154</v>
      </c>
      <c r="AR534" t="s">
        <v>12</v>
      </c>
      <c r="AS534" t="s">
        <v>12</v>
      </c>
      <c r="AT534" t="s">
        <v>4</v>
      </c>
      <c r="AU534" t="s">
        <v>4</v>
      </c>
      <c r="AV534" t="s">
        <v>4</v>
      </c>
      <c r="AW534" t="s">
        <v>332</v>
      </c>
      <c r="AX534">
        <v>10960</v>
      </c>
      <c r="AY534">
        <v>540</v>
      </c>
      <c r="AZ534" t="s">
        <v>12</v>
      </c>
      <c r="BA534" t="s">
        <v>12</v>
      </c>
      <c r="BB534" t="s">
        <v>4</v>
      </c>
      <c r="BC534" t="s">
        <v>1227</v>
      </c>
      <c r="BD534" t="s">
        <v>12751</v>
      </c>
      <c r="BE534" t="s">
        <v>4</v>
      </c>
      <c r="BF534" t="s">
        <v>12</v>
      </c>
      <c r="BG534" t="s">
        <v>4</v>
      </c>
      <c r="BH534" t="s">
        <v>12</v>
      </c>
      <c r="BI534" t="s">
        <v>12</v>
      </c>
      <c r="BJ534" t="s">
        <v>2236</v>
      </c>
      <c r="BK534" t="s">
        <v>4</v>
      </c>
      <c r="BL534">
        <v>1</v>
      </c>
      <c r="BM534" t="s">
        <v>12</v>
      </c>
      <c r="BN534">
        <v>11500</v>
      </c>
      <c r="BO534" t="s">
        <v>12</v>
      </c>
      <c r="BP534" t="s">
        <v>12</v>
      </c>
      <c r="BQ534" t="s">
        <v>12</v>
      </c>
      <c r="BR534" t="s">
        <v>4</v>
      </c>
      <c r="BS534" t="s">
        <v>4</v>
      </c>
      <c r="BT534" t="s">
        <v>4</v>
      </c>
      <c r="BU534" t="s">
        <v>12</v>
      </c>
      <c r="BV534" t="s">
        <v>4</v>
      </c>
      <c r="BW534" t="s">
        <v>330</v>
      </c>
      <c r="BX534" t="s">
        <v>4</v>
      </c>
      <c r="BY534" t="s">
        <v>12</v>
      </c>
      <c r="BZ534" t="s">
        <v>12</v>
      </c>
      <c r="CA534" t="s">
        <v>12</v>
      </c>
      <c r="CB534" t="s">
        <v>12</v>
      </c>
      <c r="CC534" t="s">
        <v>12</v>
      </c>
      <c r="CD534" t="str" cm="1">
        <f t="array" aca="1" ref="CD534" ca="1">eConcatenar(A534:CB534,"|")</f>
        <v>VoFsFzXDq9cVG1LB|CAR2017-3218|3|ECONOLINE |TABASCO |CARDENAS |CARDENAS |2017-5-19|11500|X|X|100|0|x|X|x|X|X|X|X|X|X|X|X|x|X|x|RAMIREZ |CUPIDO |LUCIO |CASADO |X|X|CARRETERA PRINCIPAL |ZAPOTAL PRIMERA SECCION |X|9371717951|JUANA QUIROGA RUEDA |BENEFICIARIO 2: SANDIBEL RAMIREZ QUIROGA |x|RUTA 7 M|X|MIERCOLES |x|x|X|X|X|DOMICILIO |10960|540|x|x|X|2021-9-1|2021-9-08|X|x|X|x|x|ZAPOTAL PRIMERA SECCION |X|1|x|11500|x|x|x|X|X|X|x|X|CARDENAS |X|x|x|x|x</v>
      </c>
    </row>
    <row r="535" spans="1:82" x14ac:dyDescent="0.25">
      <c r="A535" t="s">
        <v>13081</v>
      </c>
      <c r="B535" t="s">
        <v>13082</v>
      </c>
      <c r="C535">
        <v>3</v>
      </c>
      <c r="D535" t="s">
        <v>463</v>
      </c>
      <c r="E535" t="s">
        <v>396</v>
      </c>
      <c r="F535" t="s">
        <v>330</v>
      </c>
      <c r="G535" t="s">
        <v>330</v>
      </c>
      <c r="H535" t="s">
        <v>16060</v>
      </c>
      <c r="I535">
        <v>12900</v>
      </c>
      <c r="J535" t="s">
        <v>4</v>
      </c>
      <c r="K535" t="s">
        <v>4</v>
      </c>
      <c r="L535">
        <v>200</v>
      </c>
      <c r="M535">
        <v>1</v>
      </c>
      <c r="N535" t="s">
        <v>12</v>
      </c>
      <c r="O535" t="s">
        <v>4</v>
      </c>
      <c r="P535" t="s">
        <v>12</v>
      </c>
      <c r="Q535" t="s">
        <v>4</v>
      </c>
      <c r="R535" t="s">
        <v>4</v>
      </c>
      <c r="S535" t="s">
        <v>4</v>
      </c>
      <c r="T535" t="s">
        <v>4</v>
      </c>
      <c r="U535" t="s">
        <v>4</v>
      </c>
      <c r="V535" t="s">
        <v>4</v>
      </c>
      <c r="W535" t="s">
        <v>4</v>
      </c>
      <c r="X535" t="s">
        <v>4</v>
      </c>
      <c r="Y535" t="s">
        <v>12</v>
      </c>
      <c r="Z535" t="s">
        <v>4</v>
      </c>
      <c r="AA535" t="s">
        <v>12</v>
      </c>
      <c r="AB535" t="s">
        <v>465</v>
      </c>
      <c r="AC535" t="s">
        <v>80</v>
      </c>
      <c r="AD535" t="s">
        <v>4824</v>
      </c>
      <c r="AE535" t="s">
        <v>474</v>
      </c>
      <c r="AF535" t="s">
        <v>4</v>
      </c>
      <c r="AG535" t="s">
        <v>4</v>
      </c>
      <c r="AH535" t="s">
        <v>13083</v>
      </c>
      <c r="AI535" t="s">
        <v>2519</v>
      </c>
      <c r="AJ535" t="s">
        <v>4</v>
      </c>
      <c r="AK535">
        <v>9372283165</v>
      </c>
      <c r="AL535" t="s">
        <v>13084</v>
      </c>
      <c r="AM535" t="s">
        <v>13085</v>
      </c>
      <c r="AN535" t="s">
        <v>12</v>
      </c>
      <c r="AO535" t="s">
        <v>12730</v>
      </c>
      <c r="AP535" t="s">
        <v>4</v>
      </c>
      <c r="AQ535" t="s">
        <v>5154</v>
      </c>
      <c r="AR535" t="s">
        <v>12</v>
      </c>
      <c r="AS535" t="s">
        <v>12</v>
      </c>
      <c r="AT535" t="s">
        <v>4</v>
      </c>
      <c r="AU535" t="s">
        <v>4</v>
      </c>
      <c r="AV535" t="s">
        <v>4</v>
      </c>
      <c r="AW535" t="s">
        <v>332</v>
      </c>
      <c r="AX535">
        <v>10800</v>
      </c>
      <c r="AY535">
        <v>2100</v>
      </c>
      <c r="AZ535" t="s">
        <v>12</v>
      </c>
      <c r="BA535" t="s">
        <v>12</v>
      </c>
      <c r="BB535" t="s">
        <v>4</v>
      </c>
      <c r="BC535" t="s">
        <v>1227</v>
      </c>
      <c r="BD535" t="s">
        <v>1239</v>
      </c>
      <c r="BE535" t="s">
        <v>4</v>
      </c>
      <c r="BF535" t="s">
        <v>12</v>
      </c>
      <c r="BG535" t="s">
        <v>4</v>
      </c>
      <c r="BH535" t="s">
        <v>12</v>
      </c>
      <c r="BI535" t="s">
        <v>12</v>
      </c>
      <c r="BJ535" t="s">
        <v>2519</v>
      </c>
      <c r="BK535" t="s">
        <v>4</v>
      </c>
      <c r="BL535">
        <v>1</v>
      </c>
      <c r="BM535" t="s">
        <v>12</v>
      </c>
      <c r="BN535">
        <v>12900</v>
      </c>
      <c r="BO535" t="s">
        <v>12</v>
      </c>
      <c r="BP535" t="s">
        <v>12</v>
      </c>
      <c r="BQ535" t="s">
        <v>12</v>
      </c>
      <c r="BR535" t="s">
        <v>4</v>
      </c>
      <c r="BS535" t="s">
        <v>4</v>
      </c>
      <c r="BT535" t="s">
        <v>4</v>
      </c>
      <c r="BU535" t="s">
        <v>12</v>
      </c>
      <c r="BV535" t="s">
        <v>4</v>
      </c>
      <c r="BW535" t="s">
        <v>330</v>
      </c>
      <c r="BX535" t="s">
        <v>4</v>
      </c>
      <c r="BY535" t="s">
        <v>12</v>
      </c>
      <c r="BZ535" t="s">
        <v>12</v>
      </c>
      <c r="CA535" t="s">
        <v>12</v>
      </c>
      <c r="CB535" t="s">
        <v>12</v>
      </c>
      <c r="CC535" t="s">
        <v>12</v>
      </c>
      <c r="CD535" t="str" cm="1">
        <f t="array" aca="1" ref="CD535" ca="1">eConcatenar(A535:CB535,"|")</f>
        <v>b4EOnABoyhTiyqKh|CAR2019-1356|3|ECONOLINE |TABASCO |CARDENAS |CARDENAS |2019-5-02|12900|X|X|200|1|x|X|x|X|X|X|X|X|X|X|X|x|X|x|DE DIOS |GARCIA |MERCEDES|CASADA |X|X|ENTRADA A RIO SECO PRIMERA SECCION |RIO SECO PRIMERA SECCION |X|9372283165|PLINO SALAZAR GARDUZA |BENEFICIARIO 2: MATLDE GARCIA ROMAN |x|RUTA 7 M|X|MIERCOLES |x|x|X|X|X|DOMICILIO |10800|2100|x|x|X|2021-9-1|2021-9-15|X|x|X|x|x|RIO SECO PRIMERA SECCION |X|1|x|12900|x|x|x|X|X|X|x|X|CARDENAS |X|x|x|x|x</v>
      </c>
    </row>
    <row r="536" spans="1:82" x14ac:dyDescent="0.25">
      <c r="A536" t="s">
        <v>13086</v>
      </c>
      <c r="B536" t="s">
        <v>13087</v>
      </c>
      <c r="C536">
        <v>3</v>
      </c>
      <c r="D536" t="s">
        <v>463</v>
      </c>
      <c r="E536" t="s">
        <v>396</v>
      </c>
      <c r="F536" t="s">
        <v>330</v>
      </c>
      <c r="G536" t="s">
        <v>330</v>
      </c>
      <c r="H536" t="s">
        <v>16061</v>
      </c>
      <c r="I536">
        <v>12900</v>
      </c>
      <c r="J536" t="s">
        <v>4</v>
      </c>
      <c r="K536" t="s">
        <v>4</v>
      </c>
      <c r="L536">
        <v>200</v>
      </c>
      <c r="M536">
        <v>1</v>
      </c>
      <c r="N536" t="s">
        <v>12</v>
      </c>
      <c r="O536" t="s">
        <v>4</v>
      </c>
      <c r="P536" t="s">
        <v>12</v>
      </c>
      <c r="Q536" t="s">
        <v>4</v>
      </c>
      <c r="R536" t="s">
        <v>4</v>
      </c>
      <c r="S536" t="s">
        <v>4</v>
      </c>
      <c r="T536" t="s">
        <v>4</v>
      </c>
      <c r="U536" t="s">
        <v>4</v>
      </c>
      <c r="V536" t="s">
        <v>4</v>
      </c>
      <c r="W536" t="s">
        <v>4</v>
      </c>
      <c r="X536" t="s">
        <v>4</v>
      </c>
      <c r="Y536" t="s">
        <v>12</v>
      </c>
      <c r="Z536" t="s">
        <v>4</v>
      </c>
      <c r="AA536" t="s">
        <v>12</v>
      </c>
      <c r="AB536" t="s">
        <v>80</v>
      </c>
      <c r="AC536" t="s">
        <v>350</v>
      </c>
      <c r="AD536" t="s">
        <v>13088</v>
      </c>
      <c r="AE536" t="s">
        <v>214</v>
      </c>
      <c r="AF536" t="s">
        <v>4</v>
      </c>
      <c r="AG536" t="s">
        <v>4</v>
      </c>
      <c r="AH536" t="s">
        <v>13089</v>
      </c>
      <c r="AI536" t="s">
        <v>13090</v>
      </c>
      <c r="AJ536" t="s">
        <v>4</v>
      </c>
      <c r="AK536">
        <v>9371688109</v>
      </c>
      <c r="AL536" t="s">
        <v>13091</v>
      </c>
      <c r="AM536" t="s">
        <v>13092</v>
      </c>
      <c r="AN536" t="s">
        <v>12</v>
      </c>
      <c r="AO536" t="s">
        <v>12730</v>
      </c>
      <c r="AP536" t="s">
        <v>4</v>
      </c>
      <c r="AQ536" t="s">
        <v>5154</v>
      </c>
      <c r="AR536" t="s">
        <v>12</v>
      </c>
      <c r="AS536" t="s">
        <v>12</v>
      </c>
      <c r="AT536" t="s">
        <v>4</v>
      </c>
      <c r="AU536" t="s">
        <v>4</v>
      </c>
      <c r="AV536" t="s">
        <v>4</v>
      </c>
      <c r="AW536" t="s">
        <v>332</v>
      </c>
      <c r="AX536">
        <v>2900</v>
      </c>
      <c r="AY536">
        <v>10000</v>
      </c>
      <c r="AZ536" t="s">
        <v>12</v>
      </c>
      <c r="BA536" t="s">
        <v>12</v>
      </c>
      <c r="BB536">
        <v>1</v>
      </c>
      <c r="BC536" t="s">
        <v>1177</v>
      </c>
      <c r="BD536" t="s">
        <v>1239</v>
      </c>
      <c r="BE536" t="s">
        <v>4</v>
      </c>
      <c r="BF536" t="s">
        <v>12</v>
      </c>
      <c r="BG536" t="s">
        <v>4</v>
      </c>
      <c r="BH536" t="s">
        <v>12</v>
      </c>
      <c r="BI536" t="s">
        <v>12</v>
      </c>
      <c r="BJ536" t="s">
        <v>13093</v>
      </c>
      <c r="BK536" t="s">
        <v>4</v>
      </c>
      <c r="BL536">
        <v>1</v>
      </c>
      <c r="BM536" t="s">
        <v>12</v>
      </c>
      <c r="BN536">
        <v>12900</v>
      </c>
      <c r="BO536" t="s">
        <v>12</v>
      </c>
      <c r="BP536" t="s">
        <v>12</v>
      </c>
      <c r="BQ536" t="s">
        <v>12</v>
      </c>
      <c r="BR536" t="s">
        <v>4</v>
      </c>
      <c r="BS536" t="s">
        <v>4</v>
      </c>
      <c r="BT536" t="s">
        <v>4</v>
      </c>
      <c r="BU536" t="s">
        <v>12</v>
      </c>
      <c r="BV536" t="s">
        <v>4</v>
      </c>
      <c r="BW536" t="s">
        <v>330</v>
      </c>
      <c r="BX536" t="s">
        <v>4</v>
      </c>
      <c r="BY536" t="s">
        <v>12</v>
      </c>
      <c r="BZ536" t="s">
        <v>12</v>
      </c>
      <c r="CA536" t="s">
        <v>12</v>
      </c>
      <c r="CB536" t="s">
        <v>12</v>
      </c>
      <c r="CC536" t="s">
        <v>12</v>
      </c>
      <c r="CD536" t="str" cm="1">
        <f t="array" aca="1" ref="CD536" ca="1">eConcatenar(A536:CB536,"|")</f>
        <v>MoYRWrcynjNejZuw|CAR2019-3709|3|ECONOLINE |TABASCO |CARDENAS |CARDENAS |2019-12-07|12900|X|X|200|1|x|X|x|X|X|X|X|X|X|X|X|x|X|x|GARCIA |CORDOVA |MANRIQUE |CASADO |X|X|CERRADA SAN MIGUEL |POSTE BLANCO|X|9371688109|GLADYS LEON LARA |BENEFICIARIO 2: VANESSA GARCIA LEON |x|RUTA 7 M|X|MIERCOLES |x|x|X|X|X|DOMICILIO |2900|10000|x|x|1|2021-8-18|2021-9-15|X|x|X|x|x|POSTE BLANCO |X|1|x|12900|x|x|x|X|X|X|x|X|CARDENAS |X|x|x|x|x</v>
      </c>
    </row>
    <row r="537" spans="1:82" x14ac:dyDescent="0.25">
      <c r="A537" t="s">
        <v>13094</v>
      </c>
      <c r="B537" t="s">
        <v>13095</v>
      </c>
      <c r="C537">
        <v>3</v>
      </c>
      <c r="D537" t="s">
        <v>4988</v>
      </c>
      <c r="E537" t="s">
        <v>396</v>
      </c>
      <c r="F537" t="s">
        <v>145</v>
      </c>
      <c r="G537" t="s">
        <v>11553</v>
      </c>
      <c r="H537" t="s">
        <v>1163</v>
      </c>
      <c r="I537">
        <v>12900</v>
      </c>
      <c r="J537" t="s">
        <v>4</v>
      </c>
      <c r="K537" t="s">
        <v>4</v>
      </c>
      <c r="L537">
        <v>100</v>
      </c>
      <c r="M537">
        <v>0</v>
      </c>
      <c r="N537" t="s">
        <v>12</v>
      </c>
      <c r="O537" t="s">
        <v>4</v>
      </c>
      <c r="P537" t="s">
        <v>12</v>
      </c>
      <c r="Q537" t="s">
        <v>4</v>
      </c>
      <c r="R537" t="s">
        <v>4</v>
      </c>
      <c r="S537" t="s">
        <v>4</v>
      </c>
      <c r="T537" t="s">
        <v>4</v>
      </c>
      <c r="U537" t="s">
        <v>4</v>
      </c>
      <c r="V537" t="s">
        <v>4</v>
      </c>
      <c r="W537" t="s">
        <v>4</v>
      </c>
      <c r="X537" t="s">
        <v>4</v>
      </c>
      <c r="Y537" t="s">
        <v>12</v>
      </c>
      <c r="Z537" t="s">
        <v>4</v>
      </c>
      <c r="AA537" t="s">
        <v>12</v>
      </c>
      <c r="AB537" t="s">
        <v>301</v>
      </c>
      <c r="AC537" t="s">
        <v>787</v>
      </c>
      <c r="AD537" t="s">
        <v>13096</v>
      </c>
      <c r="AE537" t="s">
        <v>474</v>
      </c>
      <c r="AF537" t="s">
        <v>4</v>
      </c>
      <c r="AG537" t="s">
        <v>4</v>
      </c>
      <c r="AH537" t="s">
        <v>4937</v>
      </c>
      <c r="AI537" t="s">
        <v>1438</v>
      </c>
      <c r="AJ537" t="s">
        <v>4</v>
      </c>
      <c r="AK537">
        <v>9171015633</v>
      </c>
      <c r="AL537" t="s">
        <v>13097</v>
      </c>
      <c r="AM537" t="s">
        <v>13098</v>
      </c>
      <c r="AN537" t="s">
        <v>12</v>
      </c>
      <c r="AO537" t="s">
        <v>12730</v>
      </c>
      <c r="AP537" t="s">
        <v>4</v>
      </c>
      <c r="AQ537" t="s">
        <v>5154</v>
      </c>
      <c r="AR537" t="s">
        <v>12</v>
      </c>
      <c r="AS537" t="s">
        <v>12</v>
      </c>
      <c r="AT537" t="s">
        <v>4</v>
      </c>
      <c r="AU537" t="s">
        <v>4</v>
      </c>
      <c r="AV537" t="s">
        <v>4</v>
      </c>
      <c r="AW537" t="s">
        <v>332</v>
      </c>
      <c r="AX537">
        <v>2100</v>
      </c>
      <c r="AY537">
        <v>10800</v>
      </c>
      <c r="AZ537" t="s">
        <v>12</v>
      </c>
      <c r="BA537" t="s">
        <v>12</v>
      </c>
      <c r="BB537">
        <v>1</v>
      </c>
      <c r="BC537" t="s">
        <v>1177</v>
      </c>
      <c r="BD537" t="s">
        <v>1239</v>
      </c>
      <c r="BE537" t="s">
        <v>4</v>
      </c>
      <c r="BF537" t="s">
        <v>12</v>
      </c>
      <c r="BG537" t="s">
        <v>4</v>
      </c>
      <c r="BH537" t="s">
        <v>12</v>
      </c>
      <c r="BI537" t="s">
        <v>12</v>
      </c>
      <c r="BJ537" t="s">
        <v>1438</v>
      </c>
      <c r="BK537" t="s">
        <v>4</v>
      </c>
      <c r="BL537">
        <v>1</v>
      </c>
      <c r="BM537" t="s">
        <v>12</v>
      </c>
      <c r="BN537">
        <v>12900</v>
      </c>
      <c r="BO537" t="s">
        <v>12</v>
      </c>
      <c r="BP537" t="s">
        <v>12</v>
      </c>
      <c r="BQ537" t="s">
        <v>12</v>
      </c>
      <c r="BR537" t="s">
        <v>4</v>
      </c>
      <c r="BS537" t="s">
        <v>4</v>
      </c>
      <c r="BT537" t="s">
        <v>4</v>
      </c>
      <c r="BU537" t="s">
        <v>12</v>
      </c>
      <c r="BV537" t="s">
        <v>4</v>
      </c>
      <c r="BW537" t="s">
        <v>330</v>
      </c>
      <c r="BX537" t="s">
        <v>4</v>
      </c>
      <c r="BY537" t="s">
        <v>12</v>
      </c>
      <c r="BZ537" t="s">
        <v>12</v>
      </c>
      <c r="CA537" t="s">
        <v>12</v>
      </c>
      <c r="CB537" t="s">
        <v>12</v>
      </c>
      <c r="CC537" t="s">
        <v>12</v>
      </c>
      <c r="CD537" t="str" cm="1">
        <f t="array" aca="1" ref="CD537" ca="1">eConcatenar(A537:CB537,"|")</f>
        <v>H8bl1QmXxlQOb0TI|CAR 2020-4814|3|IMPERIAL DE LUJO |TABASCO |HUIMANGUILLO|HUIMANGUILLO |2020-11-24|12900|X|X|100|0|x|X|x|X|X|X|X|X|X|X|X|x|X|x|CRUZ|SANCHEZ |LORENA DEL CARMEN |CASADA |X|X|CARRETERA PRINCIPAL SIN NUMERO |TIERRA NUEVA PRIMERA SECCION |X|9171015633|EUGENIO CRUZ MORALES |BENEFICIARIO 2: MIGUEL ANGEL CRUZ CRUZ |x|RUTA 7 M|X|MIERCOLES |x|x|X|X|X|DOMICILIO |2100|10800|x|x|1|2021-8-18|2021-9-15|X|x|X|x|x|TIERRA NUEVA PRIMERA SECCION |X|1|x|12900|x|x|x|X|X|X|x|X|CARDENAS |X|x|x|x|x</v>
      </c>
    </row>
    <row r="538" spans="1:82" x14ac:dyDescent="0.25">
      <c r="A538" t="s">
        <v>13099</v>
      </c>
      <c r="B538" t="s">
        <v>13100</v>
      </c>
      <c r="C538">
        <v>3</v>
      </c>
      <c r="D538" t="s">
        <v>463</v>
      </c>
      <c r="E538" t="s">
        <v>396</v>
      </c>
      <c r="F538" t="s">
        <v>330</v>
      </c>
      <c r="G538" t="s">
        <v>330</v>
      </c>
      <c r="H538" t="s">
        <v>5110</v>
      </c>
      <c r="I538">
        <v>12900</v>
      </c>
      <c r="J538" t="s">
        <v>4</v>
      </c>
      <c r="K538" t="s">
        <v>4</v>
      </c>
      <c r="L538">
        <v>200</v>
      </c>
      <c r="M538">
        <v>1</v>
      </c>
      <c r="N538" t="s">
        <v>12</v>
      </c>
      <c r="O538" t="s">
        <v>4</v>
      </c>
      <c r="P538" t="s">
        <v>12</v>
      </c>
      <c r="Q538" t="s">
        <v>4</v>
      </c>
      <c r="R538" t="s">
        <v>4</v>
      </c>
      <c r="S538" t="s">
        <v>4</v>
      </c>
      <c r="T538" t="s">
        <v>4</v>
      </c>
      <c r="U538" t="s">
        <v>4</v>
      </c>
      <c r="V538" t="s">
        <v>4</v>
      </c>
      <c r="W538" t="s">
        <v>4</v>
      </c>
      <c r="X538" t="s">
        <v>4</v>
      </c>
      <c r="Y538" t="s">
        <v>12</v>
      </c>
      <c r="Z538" t="s">
        <v>4</v>
      </c>
      <c r="AA538" t="s">
        <v>12</v>
      </c>
      <c r="AB538" t="s">
        <v>926</v>
      </c>
      <c r="AC538" t="s">
        <v>4</v>
      </c>
      <c r="AD538" t="s">
        <v>13101</v>
      </c>
      <c r="AE538" t="s">
        <v>474</v>
      </c>
      <c r="AF538" t="s">
        <v>4</v>
      </c>
      <c r="AG538" t="s">
        <v>4</v>
      </c>
      <c r="AH538" t="s">
        <v>13102</v>
      </c>
      <c r="AI538" t="s">
        <v>646</v>
      </c>
      <c r="AJ538" t="s">
        <v>4</v>
      </c>
      <c r="AK538">
        <v>9371033664</v>
      </c>
      <c r="AL538" t="s">
        <v>13103</v>
      </c>
      <c r="AM538" t="s">
        <v>13104</v>
      </c>
      <c r="AN538" t="s">
        <v>12</v>
      </c>
      <c r="AO538" t="s">
        <v>12730</v>
      </c>
      <c r="AP538" t="s">
        <v>4</v>
      </c>
      <c r="AQ538" t="s">
        <v>5154</v>
      </c>
      <c r="AR538" t="s">
        <v>12</v>
      </c>
      <c r="AS538" t="s">
        <v>12</v>
      </c>
      <c r="AT538" t="s">
        <v>4</v>
      </c>
      <c r="AU538" t="s">
        <v>4</v>
      </c>
      <c r="AV538" t="s">
        <v>4</v>
      </c>
      <c r="AW538" t="s">
        <v>332</v>
      </c>
      <c r="AX538">
        <v>6300</v>
      </c>
      <c r="AY538">
        <v>6600</v>
      </c>
      <c r="AZ538" t="s">
        <v>12</v>
      </c>
      <c r="BA538" t="s">
        <v>12</v>
      </c>
      <c r="BB538">
        <v>1</v>
      </c>
      <c r="BC538" t="s">
        <v>1177</v>
      </c>
      <c r="BD538" t="s">
        <v>1239</v>
      </c>
      <c r="BE538" t="s">
        <v>4</v>
      </c>
      <c r="BF538" t="s">
        <v>12</v>
      </c>
      <c r="BG538" t="s">
        <v>4</v>
      </c>
      <c r="BH538" t="s">
        <v>12</v>
      </c>
      <c r="BI538" t="s">
        <v>12</v>
      </c>
      <c r="BJ538" t="s">
        <v>646</v>
      </c>
      <c r="BK538" t="s">
        <v>4</v>
      </c>
      <c r="BL538">
        <v>1</v>
      </c>
      <c r="BM538" t="s">
        <v>12</v>
      </c>
      <c r="BN538">
        <v>12900</v>
      </c>
      <c r="BO538" t="s">
        <v>12</v>
      </c>
      <c r="BP538" t="s">
        <v>12</v>
      </c>
      <c r="BQ538" t="s">
        <v>12</v>
      </c>
      <c r="BR538" t="s">
        <v>4</v>
      </c>
      <c r="BS538" t="s">
        <v>4</v>
      </c>
      <c r="BT538" t="s">
        <v>4</v>
      </c>
      <c r="BU538" t="s">
        <v>12</v>
      </c>
      <c r="BV538" t="s">
        <v>4</v>
      </c>
      <c r="BW538" t="s">
        <v>330</v>
      </c>
      <c r="BX538" t="s">
        <v>4</v>
      </c>
      <c r="BY538" t="s">
        <v>12</v>
      </c>
      <c r="BZ538" t="s">
        <v>12</v>
      </c>
      <c r="CA538" t="s">
        <v>12</v>
      </c>
      <c r="CB538" t="s">
        <v>12</v>
      </c>
      <c r="CC538" t="s">
        <v>12</v>
      </c>
      <c r="CD538" t="str" cm="1">
        <f t="array" aca="1" ref="CD538" ca="1">eConcatenar(A538:CB538,"|")</f>
        <v>pm3cpXzzWhkL0k4h|CAR 2019-3504|3|ECONOLINE |TABASCO |CARDENAS |CARDENAS |2019-11-13|12900|X|X|200|1|x|X|x|X|X|X|X|X|X|X|X|x|X|x|ANDRADE|X|SANTA TERESITA |CASADA |X|X|PRIVADA QUETZALEZ NUMERO 107|FRACCIONAMIENTO EL ENCANTO |X|9371033664|RIGOBERTO ABREU GOMEZ |BENEFICIARIO 2: MONICA ZAVALA ANDRADE |x|RUTA 7 M|X|MIERCOLES |x|x|X|X|X|DOMICILIO |6300|6600|x|x|1|2021-8-18|2021-9-15|X|x|X|x|x|FRACCIONAMIENTO EL ENCANTO |X|1|x|12900|x|x|x|X|X|X|x|X|CARDENAS |X|x|x|x|x</v>
      </c>
    </row>
    <row r="539" spans="1:82" x14ac:dyDescent="0.25">
      <c r="A539" t="s">
        <v>13105</v>
      </c>
      <c r="B539" t="s">
        <v>13106</v>
      </c>
      <c r="C539">
        <v>3</v>
      </c>
      <c r="D539" t="s">
        <v>463</v>
      </c>
      <c r="E539" t="s">
        <v>396</v>
      </c>
      <c r="F539" t="s">
        <v>330</v>
      </c>
      <c r="G539" t="s">
        <v>330</v>
      </c>
      <c r="H539" t="s">
        <v>16040</v>
      </c>
      <c r="I539">
        <v>12900</v>
      </c>
      <c r="J539" t="s">
        <v>4</v>
      </c>
      <c r="K539" t="s">
        <v>4</v>
      </c>
      <c r="L539">
        <v>100</v>
      </c>
      <c r="M539">
        <v>0</v>
      </c>
      <c r="N539" t="s">
        <v>12</v>
      </c>
      <c r="O539" t="s">
        <v>4</v>
      </c>
      <c r="P539" t="s">
        <v>12</v>
      </c>
      <c r="Q539" t="s">
        <v>4</v>
      </c>
      <c r="R539" t="s">
        <v>4</v>
      </c>
      <c r="S539" t="s">
        <v>4</v>
      </c>
      <c r="T539" t="s">
        <v>4</v>
      </c>
      <c r="U539" t="s">
        <v>4</v>
      </c>
      <c r="V539" t="s">
        <v>4</v>
      </c>
      <c r="W539" t="s">
        <v>4</v>
      </c>
      <c r="X539" t="s">
        <v>4</v>
      </c>
      <c r="Y539" t="s">
        <v>12</v>
      </c>
      <c r="Z539" t="s">
        <v>4</v>
      </c>
      <c r="AA539" t="s">
        <v>12</v>
      </c>
      <c r="AB539" t="s">
        <v>9998</v>
      </c>
      <c r="AC539" t="s">
        <v>4832</v>
      </c>
      <c r="AD539" t="s">
        <v>13107</v>
      </c>
      <c r="AE539" t="s">
        <v>479</v>
      </c>
      <c r="AF539" t="s">
        <v>4</v>
      </c>
      <c r="AG539" t="s">
        <v>4</v>
      </c>
      <c r="AH539" t="s">
        <v>13108</v>
      </c>
      <c r="AI539" t="s">
        <v>10871</v>
      </c>
      <c r="AJ539" t="s">
        <v>4</v>
      </c>
      <c r="AK539">
        <v>9331315920</v>
      </c>
      <c r="AL539" t="s">
        <v>13109</v>
      </c>
      <c r="AM539" t="s">
        <v>13110</v>
      </c>
      <c r="AN539" t="s">
        <v>12</v>
      </c>
      <c r="AO539" t="s">
        <v>12730</v>
      </c>
      <c r="AP539" t="s">
        <v>4</v>
      </c>
      <c r="AQ539" t="s">
        <v>5154</v>
      </c>
      <c r="AR539" t="s">
        <v>12</v>
      </c>
      <c r="AS539" t="s">
        <v>12</v>
      </c>
      <c r="AT539" t="s">
        <v>4</v>
      </c>
      <c r="AU539" t="s">
        <v>4</v>
      </c>
      <c r="AV539" t="s">
        <v>4</v>
      </c>
      <c r="AW539" t="s">
        <v>332</v>
      </c>
      <c r="AX539">
        <v>7900</v>
      </c>
      <c r="AY539">
        <v>5000</v>
      </c>
      <c r="AZ539" t="s">
        <v>12</v>
      </c>
      <c r="BA539" t="s">
        <v>12</v>
      </c>
      <c r="BB539">
        <v>1</v>
      </c>
      <c r="BC539" t="s">
        <v>1177</v>
      </c>
      <c r="BD539" t="s">
        <v>1239</v>
      </c>
      <c r="BE539" t="s">
        <v>4</v>
      </c>
      <c r="BF539" t="s">
        <v>12</v>
      </c>
      <c r="BG539" t="s">
        <v>4</v>
      </c>
      <c r="BH539" t="s">
        <v>12</v>
      </c>
      <c r="BI539" t="s">
        <v>12</v>
      </c>
      <c r="BJ539" t="s">
        <v>11126</v>
      </c>
      <c r="BK539" t="s">
        <v>4</v>
      </c>
      <c r="BL539">
        <v>1</v>
      </c>
      <c r="BM539" t="s">
        <v>12</v>
      </c>
      <c r="BN539">
        <v>12900</v>
      </c>
      <c r="BO539" t="s">
        <v>12</v>
      </c>
      <c r="BP539" t="s">
        <v>12</v>
      </c>
      <c r="BQ539" t="s">
        <v>12</v>
      </c>
      <c r="BR539" t="s">
        <v>4</v>
      </c>
      <c r="BS539" t="s">
        <v>4</v>
      </c>
      <c r="BT539" t="s">
        <v>4</v>
      </c>
      <c r="BU539" t="s">
        <v>12</v>
      </c>
      <c r="BV539" t="s">
        <v>4</v>
      </c>
      <c r="BW539" t="s">
        <v>330</v>
      </c>
      <c r="BX539" t="s">
        <v>4</v>
      </c>
      <c r="BY539" t="s">
        <v>12</v>
      </c>
      <c r="BZ539" t="s">
        <v>12</v>
      </c>
      <c r="CA539" t="s">
        <v>12</v>
      </c>
      <c r="CB539" t="s">
        <v>12</v>
      </c>
      <c r="CC539" t="s">
        <v>12</v>
      </c>
      <c r="CD539" t="str" cm="1">
        <f t="array" aca="1" ref="CD539" ca="1">eConcatenar(A539:CB539,"|")</f>
        <v>3UrQN0T3L0qSDevp|CAR 2019-3346|3|ECONOLINE |TABASCO |CARDENAS |CARDENAS |2019-11-05|12900|X|X|100|0|x|X|x|X|X|X|X|X|X|X|X|x|X|x|CASTELLANOS |ALVAREZ |MARIBEL |UNION LIBRE |X|X|ENTRADA A CALZADA SIN NUMERO |MIGUEL HIDALGO SEGUNDA SECCION B|X|9331315920|JUAN CASTELLANOS ALVAREZ |BENEFICIARIO 2: JAVIER CASTELLANOS ALVAREZ |x|RUTA 7 M|X|MIERCOLES |x|x|X|X|X|DOMICILIO |7900|5000|x|x|1|2021-8-18|2021-9-15|X|x|X|x|x|MIGUEL HIDALGO SEGUNDA SECCION B |X|1|x|12900|x|x|x|X|X|X|x|X|CARDENAS |X|x|x|x|x</v>
      </c>
    </row>
    <row r="540" spans="1:82" x14ac:dyDescent="0.25">
      <c r="A540" t="s">
        <v>13111</v>
      </c>
      <c r="B540" t="s">
        <v>13112</v>
      </c>
      <c r="C540">
        <v>3</v>
      </c>
      <c r="D540" t="s">
        <v>463</v>
      </c>
      <c r="E540" t="s">
        <v>396</v>
      </c>
      <c r="F540" t="s">
        <v>330</v>
      </c>
      <c r="G540" t="s">
        <v>330</v>
      </c>
      <c r="H540" t="s">
        <v>16056</v>
      </c>
      <c r="I540">
        <v>12900</v>
      </c>
      <c r="J540" t="s">
        <v>4</v>
      </c>
      <c r="K540" t="s">
        <v>4</v>
      </c>
      <c r="L540">
        <v>100</v>
      </c>
      <c r="M540">
        <v>0</v>
      </c>
      <c r="N540" t="s">
        <v>12</v>
      </c>
      <c r="O540" t="s">
        <v>4</v>
      </c>
      <c r="P540" t="s">
        <v>12</v>
      </c>
      <c r="Q540" t="s">
        <v>4</v>
      </c>
      <c r="R540" t="s">
        <v>4</v>
      </c>
      <c r="S540" t="s">
        <v>4</v>
      </c>
      <c r="T540" t="s">
        <v>4</v>
      </c>
      <c r="U540" t="s">
        <v>4</v>
      </c>
      <c r="V540" t="s">
        <v>4</v>
      </c>
      <c r="W540" t="s">
        <v>4</v>
      </c>
      <c r="X540" t="s">
        <v>4</v>
      </c>
      <c r="Y540" t="s">
        <v>12</v>
      </c>
      <c r="Z540" t="s">
        <v>4</v>
      </c>
      <c r="AA540" t="s">
        <v>12</v>
      </c>
      <c r="AB540" t="s">
        <v>4939</v>
      </c>
      <c r="AC540" t="s">
        <v>10704</v>
      </c>
      <c r="AD540" t="s">
        <v>13013</v>
      </c>
      <c r="AE540" t="s">
        <v>479</v>
      </c>
      <c r="AF540" t="s">
        <v>4</v>
      </c>
      <c r="AG540" t="s">
        <v>4</v>
      </c>
      <c r="AH540" t="s">
        <v>13113</v>
      </c>
      <c r="AI540" t="s">
        <v>10814</v>
      </c>
      <c r="AJ540" t="s">
        <v>4</v>
      </c>
      <c r="AK540">
        <v>9373777077</v>
      </c>
      <c r="AL540" t="s">
        <v>13114</v>
      </c>
      <c r="AM540" t="s">
        <v>13115</v>
      </c>
      <c r="AN540" t="s">
        <v>12</v>
      </c>
      <c r="AO540" t="s">
        <v>12730</v>
      </c>
      <c r="AP540" t="s">
        <v>4</v>
      </c>
      <c r="AQ540" t="s">
        <v>5154</v>
      </c>
      <c r="AR540" t="s">
        <v>12</v>
      </c>
      <c r="AS540" t="s">
        <v>12</v>
      </c>
      <c r="AT540" t="s">
        <v>4</v>
      </c>
      <c r="AU540" t="s">
        <v>4</v>
      </c>
      <c r="AV540" t="s">
        <v>4</v>
      </c>
      <c r="AW540" t="s">
        <v>332</v>
      </c>
      <c r="AX540">
        <v>6000</v>
      </c>
      <c r="AY540">
        <v>6900</v>
      </c>
      <c r="AZ540" t="s">
        <v>12</v>
      </c>
      <c r="BA540" t="s">
        <v>12</v>
      </c>
      <c r="BB540">
        <v>1</v>
      </c>
      <c r="BC540" t="s">
        <v>1177</v>
      </c>
      <c r="BD540" t="s">
        <v>1239</v>
      </c>
      <c r="BE540" t="s">
        <v>4</v>
      </c>
      <c r="BF540" t="s">
        <v>12</v>
      </c>
      <c r="BG540" t="s">
        <v>4</v>
      </c>
      <c r="BH540" t="s">
        <v>12</v>
      </c>
      <c r="BI540" t="s">
        <v>12</v>
      </c>
      <c r="BJ540" t="s">
        <v>10814</v>
      </c>
      <c r="BK540" t="s">
        <v>4</v>
      </c>
      <c r="BL540">
        <v>1</v>
      </c>
      <c r="BM540" t="s">
        <v>12</v>
      </c>
      <c r="BN540">
        <v>12900</v>
      </c>
      <c r="BO540" t="s">
        <v>12</v>
      </c>
      <c r="BP540" t="s">
        <v>12</v>
      </c>
      <c r="BQ540" t="s">
        <v>12</v>
      </c>
      <c r="BR540" t="s">
        <v>4</v>
      </c>
      <c r="BS540" t="s">
        <v>4</v>
      </c>
      <c r="BT540" t="s">
        <v>4</v>
      </c>
      <c r="BU540" t="s">
        <v>12</v>
      </c>
      <c r="BV540" t="s">
        <v>4</v>
      </c>
      <c r="BW540" t="s">
        <v>330</v>
      </c>
      <c r="BX540" t="s">
        <v>4</v>
      </c>
      <c r="BY540" t="s">
        <v>12</v>
      </c>
      <c r="BZ540" t="s">
        <v>12</v>
      </c>
      <c r="CA540" t="s">
        <v>12</v>
      </c>
      <c r="CB540" t="s">
        <v>12</v>
      </c>
      <c r="CC540" t="s">
        <v>12</v>
      </c>
      <c r="CD540" t="str" cm="1">
        <f t="array" aca="1" ref="CD540" ca="1">eConcatenar(A540:CB540,"|")</f>
        <v>GYxxl7LKLWlZdW5i|CAR 2020-0889|3|ECONOLINE |TABASCO |CARDENAS |CARDENAS |2020-3-17|12900|X|X|100|0|x|X|x|X|X|X|X|X|X|X|X|x|X|x|LAZARO |MORALES |MARIA ELENA |UNION LIBRE |X|X|PRINCIPAL NUMERO 102|RIO SECO SEGUNDA SECCION |X|9373777077|FABIANA GARCIAS LAZARO |BENEFICIARIO 2: MARINA GARCIAS LAZARO |x|RUTA 7 M|X|MIERCOLES |x|x|X|X|X|DOMICILIO |6000|6900|x|x|1|2021-8-18|2021-9-15|X|x|X|x|x|RIO SECO SEGUNDA SECCION |X|1|x|12900|x|x|x|X|X|X|x|X|CARDENAS |X|x|x|x|x</v>
      </c>
    </row>
    <row r="541" spans="1:82" x14ac:dyDescent="0.25">
      <c r="A541" t="s">
        <v>13116</v>
      </c>
      <c r="B541" t="s">
        <v>13117</v>
      </c>
      <c r="C541">
        <v>3</v>
      </c>
      <c r="D541" t="s">
        <v>463</v>
      </c>
      <c r="E541" t="s">
        <v>396</v>
      </c>
      <c r="F541" t="s">
        <v>330</v>
      </c>
      <c r="G541" t="s">
        <v>330</v>
      </c>
      <c r="H541" t="s">
        <v>15940</v>
      </c>
      <c r="I541">
        <v>12900</v>
      </c>
      <c r="J541" t="s">
        <v>4</v>
      </c>
      <c r="K541" t="s">
        <v>4</v>
      </c>
      <c r="L541">
        <v>200</v>
      </c>
      <c r="M541">
        <v>1</v>
      </c>
      <c r="N541" t="s">
        <v>12</v>
      </c>
      <c r="O541" t="s">
        <v>4</v>
      </c>
      <c r="P541" t="s">
        <v>12</v>
      </c>
      <c r="Q541" t="s">
        <v>4</v>
      </c>
      <c r="R541" t="s">
        <v>4</v>
      </c>
      <c r="S541" t="s">
        <v>4</v>
      </c>
      <c r="T541" t="s">
        <v>4</v>
      </c>
      <c r="U541" t="s">
        <v>4</v>
      </c>
      <c r="V541" t="s">
        <v>4</v>
      </c>
      <c r="W541" t="s">
        <v>4</v>
      </c>
      <c r="X541" t="s">
        <v>4</v>
      </c>
      <c r="Y541" t="s">
        <v>12</v>
      </c>
      <c r="Z541" t="s">
        <v>4</v>
      </c>
      <c r="AA541" t="s">
        <v>12</v>
      </c>
      <c r="AB541" t="s">
        <v>80</v>
      </c>
      <c r="AC541" t="s">
        <v>13118</v>
      </c>
      <c r="AD541" t="s">
        <v>13119</v>
      </c>
      <c r="AE541" t="s">
        <v>479</v>
      </c>
      <c r="AF541" t="s">
        <v>4</v>
      </c>
      <c r="AG541" t="s">
        <v>4</v>
      </c>
      <c r="AH541" t="s">
        <v>13120</v>
      </c>
      <c r="AI541" t="s">
        <v>3118</v>
      </c>
      <c r="AJ541" t="s">
        <v>4</v>
      </c>
      <c r="AK541">
        <v>9371016498</v>
      </c>
      <c r="AL541" t="s">
        <v>13121</v>
      </c>
      <c r="AM541" t="s">
        <v>13122</v>
      </c>
      <c r="AN541" t="s">
        <v>12</v>
      </c>
      <c r="AO541" t="s">
        <v>12730</v>
      </c>
      <c r="AP541" t="s">
        <v>4</v>
      </c>
      <c r="AQ541" t="s">
        <v>5154</v>
      </c>
      <c r="AR541" t="s">
        <v>12</v>
      </c>
      <c r="AS541" t="s">
        <v>12</v>
      </c>
      <c r="AT541" t="s">
        <v>4</v>
      </c>
      <c r="AU541" t="s">
        <v>4</v>
      </c>
      <c r="AV541" t="s">
        <v>4</v>
      </c>
      <c r="AW541" t="s">
        <v>332</v>
      </c>
      <c r="AX541">
        <v>4000</v>
      </c>
      <c r="AY541">
        <v>8900</v>
      </c>
      <c r="AZ541" t="s">
        <v>12</v>
      </c>
      <c r="BA541" t="s">
        <v>12</v>
      </c>
      <c r="BB541" t="s">
        <v>4</v>
      </c>
      <c r="BC541" t="s">
        <v>5471</v>
      </c>
      <c r="BD541" t="s">
        <v>1239</v>
      </c>
      <c r="BE541" t="s">
        <v>4</v>
      </c>
      <c r="BF541" t="s">
        <v>12</v>
      </c>
      <c r="BG541" t="s">
        <v>4</v>
      </c>
      <c r="BH541" t="s">
        <v>12</v>
      </c>
      <c r="BI541" t="s">
        <v>12</v>
      </c>
      <c r="BJ541" t="s">
        <v>3118</v>
      </c>
      <c r="BK541" t="s">
        <v>4</v>
      </c>
      <c r="BL541">
        <v>1</v>
      </c>
      <c r="BM541" t="s">
        <v>12</v>
      </c>
      <c r="BN541">
        <v>12900</v>
      </c>
      <c r="BO541" t="s">
        <v>12</v>
      </c>
      <c r="BP541" t="s">
        <v>12</v>
      </c>
      <c r="BQ541" t="s">
        <v>12</v>
      </c>
      <c r="BR541" t="s">
        <v>4</v>
      </c>
      <c r="BS541" t="s">
        <v>4</v>
      </c>
      <c r="BT541" t="s">
        <v>4</v>
      </c>
      <c r="BU541" t="s">
        <v>12</v>
      </c>
      <c r="BV541" t="s">
        <v>4</v>
      </c>
      <c r="BW541" t="s">
        <v>330</v>
      </c>
      <c r="BX541" t="s">
        <v>4</v>
      </c>
      <c r="BY541" t="s">
        <v>12</v>
      </c>
      <c r="BZ541" t="s">
        <v>12</v>
      </c>
      <c r="CA541" t="s">
        <v>12</v>
      </c>
      <c r="CB541" t="s">
        <v>12</v>
      </c>
      <c r="CC541" t="s">
        <v>12</v>
      </c>
      <c r="CD541" t="str" cm="1">
        <f t="array" aca="1" ref="CD541" ca="1">eConcatenar(A541:CB541,"|")</f>
        <v>T1zMyEV9gtB7u0DA|CAR 2020-2413|3|ECONOLINE |TABASCO |CARDENAS |CARDENAS |2020-8-12|12900|X|X|200|1|x|X|x|X|X|X|X|X|X|X|X|x|X|x|GARCIA |ADORNO |PORFIRIO |UNION LIBRE |X|X|LA FLORIDA |ARROYO HONDO ABEJONAL |X|9371016498|SOFIA BADAL CARRILLO |BENEFICIARIO 2: FRANCISCO GARCIA ADORNO |x|RUTA 7 M|X|MIERCOLES |x|x|X|X|X|DOMICILIO |4000|8900|x|x|X|2021-9-3|2021-9-15|X|x|X|x|x|ARROYO HONDO ABEJONAL |X|1|x|12900|x|x|x|X|X|X|x|X|CARDENAS |X|x|x|x|x</v>
      </c>
    </row>
    <row r="542" spans="1:82" x14ac:dyDescent="0.25">
      <c r="A542" t="s">
        <v>13123</v>
      </c>
      <c r="B542" t="s">
        <v>13124</v>
      </c>
      <c r="C542">
        <v>3</v>
      </c>
      <c r="D542" t="s">
        <v>463</v>
      </c>
      <c r="E542" t="s">
        <v>396</v>
      </c>
      <c r="F542" t="s">
        <v>330</v>
      </c>
      <c r="G542" t="s">
        <v>330</v>
      </c>
      <c r="H542" t="s">
        <v>1194</v>
      </c>
      <c r="I542">
        <v>12900</v>
      </c>
      <c r="J542" t="s">
        <v>4</v>
      </c>
      <c r="K542" t="s">
        <v>4</v>
      </c>
      <c r="L542">
        <v>400</v>
      </c>
      <c r="M542">
        <v>2</v>
      </c>
      <c r="N542" t="s">
        <v>12</v>
      </c>
      <c r="O542" t="s">
        <v>4</v>
      </c>
      <c r="P542" t="s">
        <v>12</v>
      </c>
      <c r="Q542" t="s">
        <v>4</v>
      </c>
      <c r="R542" t="s">
        <v>4</v>
      </c>
      <c r="S542" t="s">
        <v>4</v>
      </c>
      <c r="T542" t="s">
        <v>4</v>
      </c>
      <c r="U542" t="s">
        <v>4</v>
      </c>
      <c r="V542" t="s">
        <v>4</v>
      </c>
      <c r="W542" t="s">
        <v>4</v>
      </c>
      <c r="X542" t="s">
        <v>4</v>
      </c>
      <c r="Y542" t="s">
        <v>12</v>
      </c>
      <c r="Z542" t="s">
        <v>4</v>
      </c>
      <c r="AA542" t="s">
        <v>12</v>
      </c>
      <c r="AB542" t="s">
        <v>80</v>
      </c>
      <c r="AC542" t="s">
        <v>13118</v>
      </c>
      <c r="AD542" t="s">
        <v>13125</v>
      </c>
      <c r="AE542" t="s">
        <v>214</v>
      </c>
      <c r="AF542" t="s">
        <v>4</v>
      </c>
      <c r="AG542" t="s">
        <v>4</v>
      </c>
      <c r="AH542" t="s">
        <v>13120</v>
      </c>
      <c r="AI542" t="s">
        <v>3118</v>
      </c>
      <c r="AJ542" t="s">
        <v>4</v>
      </c>
      <c r="AK542">
        <v>9371150144</v>
      </c>
      <c r="AL542" t="s">
        <v>13126</v>
      </c>
      <c r="AM542" t="s">
        <v>13127</v>
      </c>
      <c r="AN542" t="s">
        <v>12</v>
      </c>
      <c r="AO542" t="s">
        <v>12730</v>
      </c>
      <c r="AP542" t="s">
        <v>4</v>
      </c>
      <c r="AQ542" t="s">
        <v>5154</v>
      </c>
      <c r="AR542" t="s">
        <v>12</v>
      </c>
      <c r="AS542" t="s">
        <v>12</v>
      </c>
      <c r="AT542" t="s">
        <v>4</v>
      </c>
      <c r="AU542" t="s">
        <v>4</v>
      </c>
      <c r="AV542" t="s">
        <v>4</v>
      </c>
      <c r="AW542" t="s">
        <v>332</v>
      </c>
      <c r="AX542">
        <v>3600</v>
      </c>
      <c r="AY542">
        <v>9300</v>
      </c>
      <c r="AZ542" t="s">
        <v>12</v>
      </c>
      <c r="BA542" t="s">
        <v>12</v>
      </c>
      <c r="BB542" t="s">
        <v>4</v>
      </c>
      <c r="BC542" t="s">
        <v>1221</v>
      </c>
      <c r="BD542" t="s">
        <v>1240</v>
      </c>
      <c r="BE542" t="s">
        <v>4</v>
      </c>
      <c r="BF542" t="s">
        <v>12</v>
      </c>
      <c r="BG542" t="s">
        <v>4</v>
      </c>
      <c r="BH542" t="s">
        <v>12</v>
      </c>
      <c r="BI542" t="s">
        <v>12</v>
      </c>
      <c r="BJ542" t="s">
        <v>3118</v>
      </c>
      <c r="BK542" t="s">
        <v>4</v>
      </c>
      <c r="BL542">
        <v>1</v>
      </c>
      <c r="BM542" t="s">
        <v>12</v>
      </c>
      <c r="BN542">
        <v>12900</v>
      </c>
      <c r="BO542" t="s">
        <v>12</v>
      </c>
      <c r="BP542" t="s">
        <v>12</v>
      </c>
      <c r="BQ542" t="s">
        <v>12</v>
      </c>
      <c r="BR542" t="s">
        <v>4</v>
      </c>
      <c r="BS542" t="s">
        <v>4</v>
      </c>
      <c r="BT542" t="s">
        <v>4</v>
      </c>
      <c r="BU542" t="s">
        <v>12</v>
      </c>
      <c r="BV542" t="s">
        <v>4</v>
      </c>
      <c r="BW542" t="s">
        <v>330</v>
      </c>
      <c r="BX542" t="s">
        <v>4</v>
      </c>
      <c r="BY542" t="s">
        <v>12</v>
      </c>
      <c r="BZ542" t="s">
        <v>12</v>
      </c>
      <c r="CA542" t="s">
        <v>12</v>
      </c>
      <c r="CB542" t="s">
        <v>12</v>
      </c>
      <c r="CC542" t="s">
        <v>12</v>
      </c>
      <c r="CD542" t="str" cm="1">
        <f t="array" aca="1" ref="CD542" ca="1">eConcatenar(A542:CB542,"|")</f>
        <v>M64NjryR8ttBWfsN|CAR 2020-2414|3|ECONOLINE |TABASCO |CARDENAS |CARDENAS |2021-8-13|12900|X|X|400|2|x|X|x|X|X|X|X|X|X|X|X|x|X|x|GARCIA |ADORNO |FRANCISCO  |CASADO |X|X|LA FLORIDA |ARROYO HONDO ABEJONAL |X|9371150144|MATEA LOPEZ GONZALEZ |BENEFICIARIO 2: CONSTANCIO GARCIA ADRONO |x|RUTA 7 M|X|MIERCOLES |x|x|X|X|X|DOMICILIO |3600|9300|x|x|X|2021-8-31|2021-9-16|X|x|X|x|x|ARROYO HONDO ABEJONAL |X|1|x|12900|x|x|x|X|X|X|x|X|CARDENAS |X|x|x|x|x</v>
      </c>
    </row>
    <row r="543" spans="1:82" x14ac:dyDescent="0.25">
      <c r="A543" t="s">
        <v>13128</v>
      </c>
      <c r="B543" t="s">
        <v>13129</v>
      </c>
      <c r="C543">
        <v>3</v>
      </c>
      <c r="D543" t="s">
        <v>4988</v>
      </c>
      <c r="E543" t="s">
        <v>396</v>
      </c>
      <c r="F543" t="s">
        <v>145</v>
      </c>
      <c r="G543" t="s">
        <v>11553</v>
      </c>
      <c r="H543" t="s">
        <v>15911</v>
      </c>
      <c r="I543">
        <v>12900</v>
      </c>
      <c r="J543" t="s">
        <v>4</v>
      </c>
      <c r="K543" t="s">
        <v>4</v>
      </c>
      <c r="L543">
        <v>100</v>
      </c>
      <c r="M543">
        <v>0</v>
      </c>
      <c r="N543" t="s">
        <v>12</v>
      </c>
      <c r="O543" t="s">
        <v>4</v>
      </c>
      <c r="P543" t="s">
        <v>12</v>
      </c>
      <c r="Q543" t="s">
        <v>4</v>
      </c>
      <c r="R543" t="s">
        <v>4</v>
      </c>
      <c r="S543" t="s">
        <v>4</v>
      </c>
      <c r="T543" t="s">
        <v>4</v>
      </c>
      <c r="U543" t="s">
        <v>4</v>
      </c>
      <c r="V543" t="s">
        <v>4</v>
      </c>
      <c r="W543" t="s">
        <v>4</v>
      </c>
      <c r="X543" t="s">
        <v>4</v>
      </c>
      <c r="Y543" t="s">
        <v>12</v>
      </c>
      <c r="Z543" t="s">
        <v>4</v>
      </c>
      <c r="AA543" t="s">
        <v>12</v>
      </c>
      <c r="AB543" t="s">
        <v>472</v>
      </c>
      <c r="AC543" t="s">
        <v>12741</v>
      </c>
      <c r="AD543" t="s">
        <v>13130</v>
      </c>
      <c r="AE543" t="s">
        <v>479</v>
      </c>
      <c r="AF543" t="s">
        <v>4</v>
      </c>
      <c r="AG543" t="s">
        <v>4</v>
      </c>
      <c r="AH543" t="s">
        <v>13131</v>
      </c>
      <c r="AI543" t="s">
        <v>13132</v>
      </c>
      <c r="AJ543" t="s">
        <v>4</v>
      </c>
      <c r="AK543">
        <v>9371008811</v>
      </c>
      <c r="AL543" t="s">
        <v>13133</v>
      </c>
      <c r="AM543" t="s">
        <v>13134</v>
      </c>
      <c r="AN543" t="s">
        <v>12</v>
      </c>
      <c r="AO543" t="s">
        <v>12730</v>
      </c>
      <c r="AP543" t="s">
        <v>4</v>
      </c>
      <c r="AQ543" t="s">
        <v>5154</v>
      </c>
      <c r="AR543" t="s">
        <v>12</v>
      </c>
      <c r="AS543" t="s">
        <v>12</v>
      </c>
      <c r="AT543" t="s">
        <v>4</v>
      </c>
      <c r="AU543" t="s">
        <v>4</v>
      </c>
      <c r="AV543" t="s">
        <v>4</v>
      </c>
      <c r="AW543" t="s">
        <v>332</v>
      </c>
      <c r="AX543">
        <v>4200</v>
      </c>
      <c r="AY543">
        <v>8700</v>
      </c>
      <c r="AZ543" t="s">
        <v>12</v>
      </c>
      <c r="BA543" t="s">
        <v>12</v>
      </c>
      <c r="BB543" t="s">
        <v>4</v>
      </c>
      <c r="BC543" t="s">
        <v>1221</v>
      </c>
      <c r="BD543" t="s">
        <v>1239</v>
      </c>
      <c r="BE543" t="s">
        <v>4</v>
      </c>
      <c r="BF543" t="s">
        <v>12</v>
      </c>
      <c r="BG543" t="s">
        <v>4</v>
      </c>
      <c r="BH543" t="s">
        <v>12</v>
      </c>
      <c r="BI543" t="s">
        <v>12</v>
      </c>
      <c r="BJ543" t="s">
        <v>13132</v>
      </c>
      <c r="BK543" t="s">
        <v>4</v>
      </c>
      <c r="BL543">
        <v>1</v>
      </c>
      <c r="BM543" t="s">
        <v>12</v>
      </c>
      <c r="BN543">
        <v>12900</v>
      </c>
      <c r="BO543" t="s">
        <v>12</v>
      </c>
      <c r="BP543" t="s">
        <v>12</v>
      </c>
      <c r="BQ543" t="s">
        <v>12</v>
      </c>
      <c r="BR543" t="s">
        <v>4</v>
      </c>
      <c r="BS543" t="s">
        <v>4</v>
      </c>
      <c r="BT543" t="s">
        <v>4</v>
      </c>
      <c r="BU543" t="s">
        <v>12</v>
      </c>
      <c r="BV543" t="s">
        <v>4</v>
      </c>
      <c r="BW543" t="s">
        <v>330</v>
      </c>
      <c r="BX543" t="s">
        <v>4</v>
      </c>
      <c r="BY543" t="s">
        <v>12</v>
      </c>
      <c r="BZ543" t="s">
        <v>12</v>
      </c>
      <c r="CA543" t="s">
        <v>12</v>
      </c>
      <c r="CB543" t="s">
        <v>12</v>
      </c>
      <c r="CC543" t="s">
        <v>12</v>
      </c>
      <c r="CD543" t="str" cm="1">
        <f t="array" aca="1" ref="CD543" ca="1">eConcatenar(A543:CB543,"|")</f>
        <v>unlyszWyowOxfLDl|CAR2020-4613|3|IMPERIAL DE LUJO |TABASCO |HUIMANGUILLO|HUIMANGUILLO |2020-11-10|12900|X|X|100|0|x|X|x|X|X|X|X|X|X|X|X|x|X|x|MONTEJO |LEON |SBEYDI ABIGAIL |UNION LIBRE |X|X|VICENTE GUERRERO SIN NUMERO |GENARO VAZQUEZ ROJAS |X|9371008811|GUSTAVO LEON CHANONA |BENEFICIARIO 2: JAVIER ANTONIO JUAREZ INTERIANO |x|RUTA 7 M|X|MIERCOLES |x|x|X|X|X|DOMICILIO |4200|8700|x|x|X|2021-8-31|2021-9-15|X|x|X|x|x|GENARO VAZQUEZ ROJAS |X|1|x|12900|x|x|x|X|X|X|x|X|CARDENAS |X|x|x|x|x</v>
      </c>
    </row>
    <row r="544" spans="1:82" x14ac:dyDescent="0.25">
      <c r="A544" t="s">
        <v>13135</v>
      </c>
      <c r="B544" t="s">
        <v>13136</v>
      </c>
      <c r="C544">
        <v>3</v>
      </c>
      <c r="D544" t="s">
        <v>69</v>
      </c>
      <c r="E544" t="s">
        <v>396</v>
      </c>
      <c r="F544" t="s">
        <v>330</v>
      </c>
      <c r="G544" t="s">
        <v>330</v>
      </c>
      <c r="H544" t="s">
        <v>16062</v>
      </c>
      <c r="I544">
        <v>14800</v>
      </c>
      <c r="J544" t="s">
        <v>4</v>
      </c>
      <c r="K544" t="s">
        <v>4</v>
      </c>
      <c r="L544">
        <v>100</v>
      </c>
      <c r="M544">
        <v>0</v>
      </c>
      <c r="N544" t="s">
        <v>12</v>
      </c>
      <c r="O544" t="s">
        <v>4</v>
      </c>
      <c r="P544" t="s">
        <v>12</v>
      </c>
      <c r="Q544" t="s">
        <v>4</v>
      </c>
      <c r="R544" t="s">
        <v>4</v>
      </c>
      <c r="S544" t="s">
        <v>4</v>
      </c>
      <c r="T544" t="s">
        <v>4</v>
      </c>
      <c r="U544" t="s">
        <v>4</v>
      </c>
      <c r="V544" t="s">
        <v>4</v>
      </c>
      <c r="W544" t="s">
        <v>4</v>
      </c>
      <c r="X544" t="s">
        <v>4</v>
      </c>
      <c r="Y544" t="s">
        <v>12</v>
      </c>
      <c r="Z544" t="s">
        <v>4</v>
      </c>
      <c r="AA544" t="s">
        <v>12</v>
      </c>
      <c r="AB544" t="s">
        <v>12521</v>
      </c>
      <c r="AC544" t="s">
        <v>22</v>
      </c>
      <c r="AD544" t="s">
        <v>13137</v>
      </c>
      <c r="AE544" t="s">
        <v>214</v>
      </c>
      <c r="AF544" t="s">
        <v>4</v>
      </c>
      <c r="AG544" t="s">
        <v>4</v>
      </c>
      <c r="AH544" t="s">
        <v>13138</v>
      </c>
      <c r="AI544" t="s">
        <v>3007</v>
      </c>
      <c r="AJ544" t="s">
        <v>4</v>
      </c>
      <c r="AK544">
        <v>9371429388</v>
      </c>
      <c r="AL544" t="s">
        <v>13139</v>
      </c>
      <c r="AM544" t="s">
        <v>13140</v>
      </c>
      <c r="AN544" t="s">
        <v>12</v>
      </c>
      <c r="AO544" t="s">
        <v>12730</v>
      </c>
      <c r="AP544" t="s">
        <v>4</v>
      </c>
      <c r="AQ544" t="s">
        <v>11033</v>
      </c>
      <c r="AR544" t="s">
        <v>12</v>
      </c>
      <c r="AS544" t="s">
        <v>12</v>
      </c>
      <c r="AT544" t="s">
        <v>4</v>
      </c>
      <c r="AU544" t="s">
        <v>4</v>
      </c>
      <c r="AV544" t="s">
        <v>4</v>
      </c>
      <c r="AW544" t="s">
        <v>332</v>
      </c>
      <c r="AX544">
        <v>2200</v>
      </c>
      <c r="AY544">
        <v>12600</v>
      </c>
      <c r="AZ544" t="s">
        <v>12</v>
      </c>
      <c r="BA544" t="s">
        <v>12</v>
      </c>
      <c r="BB544">
        <v>1</v>
      </c>
      <c r="BC544" t="s">
        <v>4822</v>
      </c>
      <c r="BD544" t="s">
        <v>12751</v>
      </c>
      <c r="BE544" t="s">
        <v>4</v>
      </c>
      <c r="BF544" t="s">
        <v>12</v>
      </c>
      <c r="BG544" t="s">
        <v>4</v>
      </c>
      <c r="BH544" t="s">
        <v>12</v>
      </c>
      <c r="BI544" t="s">
        <v>12</v>
      </c>
      <c r="BJ544" t="s">
        <v>3007</v>
      </c>
      <c r="BK544" t="s">
        <v>4</v>
      </c>
      <c r="BL544">
        <v>1</v>
      </c>
      <c r="BM544" t="s">
        <v>12</v>
      </c>
      <c r="BN544">
        <v>14800</v>
      </c>
      <c r="BO544" t="s">
        <v>12</v>
      </c>
      <c r="BP544" t="s">
        <v>12</v>
      </c>
      <c r="BQ544" t="s">
        <v>12</v>
      </c>
      <c r="BR544" t="s">
        <v>4</v>
      </c>
      <c r="BS544" t="s">
        <v>4</v>
      </c>
      <c r="BT544" t="s">
        <v>4</v>
      </c>
      <c r="BU544" t="s">
        <v>12</v>
      </c>
      <c r="BV544" t="s">
        <v>4</v>
      </c>
      <c r="BW544" t="s">
        <v>330</v>
      </c>
      <c r="BX544" t="s">
        <v>4</v>
      </c>
      <c r="BY544" t="s">
        <v>12</v>
      </c>
      <c r="BZ544" t="s">
        <v>12</v>
      </c>
      <c r="CA544" t="s">
        <v>12</v>
      </c>
      <c r="CB544" t="s">
        <v>12</v>
      </c>
      <c r="CC544" t="s">
        <v>12</v>
      </c>
      <c r="CD544" t="str" cm="1">
        <f t="array" aca="1" ref="CD544" ca="1">eConcatenar(A544:CB544,"|")</f>
        <v>dsLXFkukmyvNJcvK|CAR 2021-1020|3|MEMORIAL|TABASCO |CARDENAS |CARDENAS |2021-3-17|14800|X|X|100|0|x|X|x|X|X|X|X|X|X|X|X|x|X|x|MARCHENA |JIMENEZ |PROSPERO |CASADO |X|X|CALLE 6 SIN NUMERO |HABANERO PRIMERA SECCION |X|9371429388|DOLORES GONZALEZ HERNANDEZ |BENEFICIARIO 2: DOLORES SELENE MARCHENA GONZALEZ |x|RUTA 7 M|X|JUEVES |x|x|X|X|X|DOMICILIO |2200|12600|x|x|1|2021-8-25|2021-9-08|X|x|X|x|x|HABANERO PRIMERA SECCION |X|1|x|14800|x|x|x|X|X|X|x|X|CARDENAS |X|x|x|x|x</v>
      </c>
    </row>
    <row r="545" spans="1:82" x14ac:dyDescent="0.25">
      <c r="A545" t="s">
        <v>13141</v>
      </c>
      <c r="B545" t="s">
        <v>13142</v>
      </c>
      <c r="C545">
        <v>3</v>
      </c>
      <c r="D545" t="s">
        <v>69</v>
      </c>
      <c r="E545" t="s">
        <v>396</v>
      </c>
      <c r="F545" t="s">
        <v>145</v>
      </c>
      <c r="G545" t="s">
        <v>11553</v>
      </c>
      <c r="H545" t="s">
        <v>16063</v>
      </c>
      <c r="I545">
        <v>14800</v>
      </c>
      <c r="J545" t="s">
        <v>4</v>
      </c>
      <c r="K545" t="s">
        <v>4</v>
      </c>
      <c r="L545">
        <v>200</v>
      </c>
      <c r="M545">
        <v>1</v>
      </c>
      <c r="N545" t="s">
        <v>12</v>
      </c>
      <c r="O545" t="s">
        <v>4</v>
      </c>
      <c r="P545" t="s">
        <v>12</v>
      </c>
      <c r="Q545" t="s">
        <v>4</v>
      </c>
      <c r="R545" t="s">
        <v>4</v>
      </c>
      <c r="S545" t="s">
        <v>4</v>
      </c>
      <c r="T545" t="s">
        <v>4</v>
      </c>
      <c r="U545" t="s">
        <v>4</v>
      </c>
      <c r="V545" t="s">
        <v>4</v>
      </c>
      <c r="W545" t="s">
        <v>4</v>
      </c>
      <c r="X545" t="s">
        <v>4</v>
      </c>
      <c r="Y545" t="s">
        <v>12</v>
      </c>
      <c r="Z545" t="s">
        <v>4</v>
      </c>
      <c r="AA545" t="s">
        <v>12</v>
      </c>
      <c r="AB545" t="s">
        <v>80</v>
      </c>
      <c r="AC545" t="s">
        <v>484</v>
      </c>
      <c r="AD545" t="s">
        <v>9964</v>
      </c>
      <c r="AE545" t="s">
        <v>4991</v>
      </c>
      <c r="AF545" t="s">
        <v>4</v>
      </c>
      <c r="AG545" t="s">
        <v>4</v>
      </c>
      <c r="AH545" t="s">
        <v>13143</v>
      </c>
      <c r="AI545" t="s">
        <v>1990</v>
      </c>
      <c r="AJ545" t="s">
        <v>4</v>
      </c>
      <c r="AK545">
        <v>9171078220</v>
      </c>
      <c r="AL545" t="s">
        <v>13144</v>
      </c>
      <c r="AM545" t="s">
        <v>13145</v>
      </c>
      <c r="AN545" t="s">
        <v>12</v>
      </c>
      <c r="AO545" t="s">
        <v>12730</v>
      </c>
      <c r="AP545" t="s">
        <v>4</v>
      </c>
      <c r="AQ545" t="s">
        <v>11033</v>
      </c>
      <c r="AR545" t="s">
        <v>12</v>
      </c>
      <c r="AS545" t="s">
        <v>12</v>
      </c>
      <c r="AT545" t="s">
        <v>4</v>
      </c>
      <c r="AU545" t="s">
        <v>4</v>
      </c>
      <c r="AV545" t="s">
        <v>4</v>
      </c>
      <c r="AW545" t="s">
        <v>332</v>
      </c>
      <c r="AX545">
        <v>1700</v>
      </c>
      <c r="AY545">
        <v>13100</v>
      </c>
      <c r="AZ545" t="s">
        <v>12</v>
      </c>
      <c r="BA545" t="s">
        <v>12</v>
      </c>
      <c r="BB545">
        <v>2</v>
      </c>
      <c r="BC545" t="s">
        <v>1231</v>
      </c>
      <c r="BD545" t="s">
        <v>1240</v>
      </c>
      <c r="BE545" t="s">
        <v>4</v>
      </c>
      <c r="BF545" t="s">
        <v>12</v>
      </c>
      <c r="BG545" t="s">
        <v>4</v>
      </c>
      <c r="BH545" t="s">
        <v>12</v>
      </c>
      <c r="BI545" t="s">
        <v>12</v>
      </c>
      <c r="BJ545" t="s">
        <v>12954</v>
      </c>
      <c r="BK545" t="s">
        <v>4</v>
      </c>
      <c r="BL545">
        <v>1</v>
      </c>
      <c r="BM545" t="s">
        <v>12</v>
      </c>
      <c r="BN545">
        <v>14800</v>
      </c>
      <c r="BO545" t="s">
        <v>12</v>
      </c>
      <c r="BP545" t="s">
        <v>12</v>
      </c>
      <c r="BQ545" t="s">
        <v>12</v>
      </c>
      <c r="BR545" t="s">
        <v>4</v>
      </c>
      <c r="BS545" t="s">
        <v>4</v>
      </c>
      <c r="BT545" t="s">
        <v>4</v>
      </c>
      <c r="BU545" t="s">
        <v>12</v>
      </c>
      <c r="BV545" t="s">
        <v>4</v>
      </c>
      <c r="BW545" t="s">
        <v>330</v>
      </c>
      <c r="BX545" t="s">
        <v>4</v>
      </c>
      <c r="BY545" t="s">
        <v>12</v>
      </c>
      <c r="BZ545" t="s">
        <v>12</v>
      </c>
      <c r="CA545" t="s">
        <v>12</v>
      </c>
      <c r="CB545" t="s">
        <v>12</v>
      </c>
      <c r="CC545" t="s">
        <v>12</v>
      </c>
      <c r="CD545" t="str" cm="1">
        <f t="array" aca="1" ref="CD545" ca="1">eConcatenar(A545:CB545,"|")</f>
        <v>X5yXVQDpqebGVS8x|CAR2021-0895|3|MEMORIAL|TABASCO |HUIMANGUILLO|HUIMANGUILLO |2021-3-15|14800|X|X|200|1|x|X|x|X|X|X|X|X|X|X|X|x|X|x|GARCIA |RAMOS |CONCEPCION |VIUDA |X|X|CALLE 5 ZONA COMERCIAL SIN NUMERO |C-34 LICENCIADO BENITO JUAREZ|X|9171078220|ANITA GARCIA RAMOS |BENEFICIARIO 2: RUBEN GONZALEZ GARCIA |x|RUTA 7 M|X|JUEVES |x|x|X|X|X|DOMICILIO |1700|13100|x|x|2|2021-8-5|2021-9-16|X|x|X|x|x|HABANERO SEGUNDA SECCION |X|1|x|14800|x|x|x|X|X|X|x|X|CARDENAS |X|x|x|x|x</v>
      </c>
    </row>
    <row r="546" spans="1:82" x14ac:dyDescent="0.25">
      <c r="A546" t="s">
        <v>13146</v>
      </c>
      <c r="B546" t="s">
        <v>13147</v>
      </c>
      <c r="C546">
        <v>3</v>
      </c>
      <c r="D546" t="s">
        <v>4988</v>
      </c>
      <c r="E546" t="s">
        <v>396</v>
      </c>
      <c r="F546" t="s">
        <v>330</v>
      </c>
      <c r="G546" t="s">
        <v>330</v>
      </c>
      <c r="H546" t="s">
        <v>15896</v>
      </c>
      <c r="I546">
        <v>12900</v>
      </c>
      <c r="J546" t="s">
        <v>4</v>
      </c>
      <c r="K546" t="s">
        <v>4</v>
      </c>
      <c r="L546">
        <v>200</v>
      </c>
      <c r="M546">
        <v>1</v>
      </c>
      <c r="N546" t="s">
        <v>12</v>
      </c>
      <c r="O546" t="s">
        <v>4</v>
      </c>
      <c r="P546" t="s">
        <v>12</v>
      </c>
      <c r="Q546" t="s">
        <v>4</v>
      </c>
      <c r="R546" t="s">
        <v>4</v>
      </c>
      <c r="S546" t="s">
        <v>4</v>
      </c>
      <c r="T546" t="s">
        <v>4</v>
      </c>
      <c r="U546" t="s">
        <v>4</v>
      </c>
      <c r="V546" t="s">
        <v>4</v>
      </c>
      <c r="W546" t="s">
        <v>4</v>
      </c>
      <c r="X546" t="s">
        <v>4</v>
      </c>
      <c r="Y546" t="s">
        <v>12</v>
      </c>
      <c r="Z546" t="s">
        <v>4</v>
      </c>
      <c r="AA546" t="s">
        <v>12</v>
      </c>
      <c r="AB546" t="s">
        <v>5197</v>
      </c>
      <c r="AC546" t="s">
        <v>12800</v>
      </c>
      <c r="AD546" t="s">
        <v>12882</v>
      </c>
      <c r="AE546" t="s">
        <v>474</v>
      </c>
      <c r="AF546" t="s">
        <v>4</v>
      </c>
      <c r="AG546" t="s">
        <v>4</v>
      </c>
      <c r="AH546" t="s">
        <v>13148</v>
      </c>
      <c r="AI546" t="s">
        <v>12795</v>
      </c>
      <c r="AJ546" t="s">
        <v>4</v>
      </c>
      <c r="AK546">
        <v>9371098659</v>
      </c>
      <c r="AL546" t="s">
        <v>13149</v>
      </c>
      <c r="AM546" t="s">
        <v>13150</v>
      </c>
      <c r="AN546" t="s">
        <v>12</v>
      </c>
      <c r="AO546" t="s">
        <v>12730</v>
      </c>
      <c r="AP546" t="s">
        <v>4</v>
      </c>
      <c r="AQ546" t="s">
        <v>5154</v>
      </c>
      <c r="AR546" t="s">
        <v>12</v>
      </c>
      <c r="AS546" t="s">
        <v>12</v>
      </c>
      <c r="AT546" t="s">
        <v>4</v>
      </c>
      <c r="AU546" t="s">
        <v>4</v>
      </c>
      <c r="AV546" t="s">
        <v>4</v>
      </c>
      <c r="AW546" t="s">
        <v>332</v>
      </c>
      <c r="AX546">
        <v>2800</v>
      </c>
      <c r="AY546">
        <v>10100</v>
      </c>
      <c r="AZ546" t="s">
        <v>12</v>
      </c>
      <c r="BA546" t="s">
        <v>12</v>
      </c>
      <c r="BB546" t="s">
        <v>4</v>
      </c>
      <c r="BC546" t="s">
        <v>1227</v>
      </c>
      <c r="BD546" t="s">
        <v>1239</v>
      </c>
      <c r="BE546" t="s">
        <v>4</v>
      </c>
      <c r="BF546" t="s">
        <v>12</v>
      </c>
      <c r="BG546" t="s">
        <v>4</v>
      </c>
      <c r="BH546" t="s">
        <v>12</v>
      </c>
      <c r="BI546" t="s">
        <v>12</v>
      </c>
      <c r="BJ546" t="s">
        <v>84</v>
      </c>
      <c r="BK546" t="s">
        <v>4</v>
      </c>
      <c r="BL546">
        <v>1</v>
      </c>
      <c r="BM546" t="s">
        <v>12</v>
      </c>
      <c r="BN546">
        <v>12900</v>
      </c>
      <c r="BO546" t="s">
        <v>12</v>
      </c>
      <c r="BP546" t="s">
        <v>12</v>
      </c>
      <c r="BQ546" t="s">
        <v>12</v>
      </c>
      <c r="BR546" t="s">
        <v>4</v>
      </c>
      <c r="BS546" t="s">
        <v>4</v>
      </c>
      <c r="BT546" t="s">
        <v>4</v>
      </c>
      <c r="BU546" t="s">
        <v>12</v>
      </c>
      <c r="BV546" t="s">
        <v>4</v>
      </c>
      <c r="BW546" t="s">
        <v>330</v>
      </c>
      <c r="BX546" t="s">
        <v>4</v>
      </c>
      <c r="BY546" t="s">
        <v>12</v>
      </c>
      <c r="BZ546" t="s">
        <v>12</v>
      </c>
      <c r="CA546" t="s">
        <v>12</v>
      </c>
      <c r="CB546" t="s">
        <v>12</v>
      </c>
      <c r="CC546" t="s">
        <v>12</v>
      </c>
      <c r="CD546" t="str" cm="1">
        <f t="array" aca="1" ref="CD546" ca="1">eConcatenar(A546:CB546,"|")</f>
        <v>RxxynUDO2ps9SKQD|CAR 2020-4024|3|IMPERIAL DE LUJO |TABASCO |CARDENAS |CARDENAS |2020-10-15|12900|X|X|200|1|x|X|x|X|X|X|X|X|X|X|X|x|X|x|MARTINEZ |CORTES |VERONICA |CASADA |X|X|CALLE CERRADA ROSARIO GIL NUMERO 124 INTERIOR 1|SANTA CRUZ |X|9371098659|DAVID EDUARDO MORALES MARTINEZ |BENEFICIARIO 2: ALBERTO MORALES MARTINEZ |x|RUTA 7 M|X|MIERCOLES |x|x|X|X|X|DOMICILIO |2800|10100|x|x|X|2021-9-1|2021-9-15|X|x|X|x|x|SANTA CRUZ|X|1|x|12900|x|x|x|X|X|X|x|X|CARDENAS |X|x|x|x|x</v>
      </c>
    </row>
    <row r="547" spans="1:82" x14ac:dyDescent="0.25">
      <c r="A547" t="s">
        <v>13151</v>
      </c>
      <c r="B547" t="s">
        <v>13152</v>
      </c>
      <c r="C547">
        <v>3</v>
      </c>
      <c r="D547" t="s">
        <v>69</v>
      </c>
      <c r="E547" t="s">
        <v>396</v>
      </c>
      <c r="F547" t="s">
        <v>145</v>
      </c>
      <c r="G547" t="s">
        <v>11553</v>
      </c>
      <c r="H547" t="s">
        <v>1180</v>
      </c>
      <c r="I547">
        <v>14800</v>
      </c>
      <c r="J547" t="s">
        <v>4</v>
      </c>
      <c r="K547" t="s">
        <v>4</v>
      </c>
      <c r="L547">
        <v>100</v>
      </c>
      <c r="M547">
        <v>0</v>
      </c>
      <c r="N547" t="s">
        <v>12</v>
      </c>
      <c r="O547" t="s">
        <v>4</v>
      </c>
      <c r="P547" t="s">
        <v>12</v>
      </c>
      <c r="Q547" t="s">
        <v>4</v>
      </c>
      <c r="R547" t="s">
        <v>4</v>
      </c>
      <c r="S547" t="s">
        <v>4</v>
      </c>
      <c r="T547" t="s">
        <v>4</v>
      </c>
      <c r="U547" t="s">
        <v>4</v>
      </c>
      <c r="V547" t="s">
        <v>4</v>
      </c>
      <c r="W547" t="s">
        <v>4</v>
      </c>
      <c r="X547" t="s">
        <v>4</v>
      </c>
      <c r="Y547" t="s">
        <v>12</v>
      </c>
      <c r="Z547" t="s">
        <v>4</v>
      </c>
      <c r="AA547" t="s">
        <v>12</v>
      </c>
      <c r="AB547" t="s">
        <v>10703</v>
      </c>
      <c r="AC547" t="s">
        <v>177</v>
      </c>
      <c r="AD547" t="s">
        <v>13153</v>
      </c>
      <c r="AE547" t="s">
        <v>4961</v>
      </c>
      <c r="AF547" t="s">
        <v>4</v>
      </c>
      <c r="AG547" t="s">
        <v>4</v>
      </c>
      <c r="AH547" t="s">
        <v>13154</v>
      </c>
      <c r="AI547" t="s">
        <v>1492</v>
      </c>
      <c r="AJ547" t="s">
        <v>4</v>
      </c>
      <c r="AK547">
        <v>9371262752</v>
      </c>
      <c r="AL547" t="s">
        <v>13155</v>
      </c>
      <c r="AM547" t="s">
        <v>13156</v>
      </c>
      <c r="AN547" t="s">
        <v>12</v>
      </c>
      <c r="AO547" t="s">
        <v>12730</v>
      </c>
      <c r="AP547" t="s">
        <v>4</v>
      </c>
      <c r="AQ547" t="s">
        <v>11033</v>
      </c>
      <c r="AR547" t="s">
        <v>12</v>
      </c>
      <c r="AS547" t="s">
        <v>12</v>
      </c>
      <c r="AT547" t="s">
        <v>4</v>
      </c>
      <c r="AU547" t="s">
        <v>4</v>
      </c>
      <c r="AV547" t="s">
        <v>4</v>
      </c>
      <c r="AW547" t="s">
        <v>332</v>
      </c>
      <c r="AX547">
        <v>840</v>
      </c>
      <c r="AY547">
        <v>13960</v>
      </c>
      <c r="AZ547" t="s">
        <v>12</v>
      </c>
      <c r="BA547" t="s">
        <v>12</v>
      </c>
      <c r="BB547">
        <v>1</v>
      </c>
      <c r="BC547" t="s">
        <v>5304</v>
      </c>
      <c r="BD547" t="s">
        <v>12751</v>
      </c>
      <c r="BE547" t="s">
        <v>4</v>
      </c>
      <c r="BF547" t="s">
        <v>12</v>
      </c>
      <c r="BG547" t="s">
        <v>4</v>
      </c>
      <c r="BH547" t="s">
        <v>12</v>
      </c>
      <c r="BI547" t="s">
        <v>12</v>
      </c>
      <c r="BJ547" t="s">
        <v>12795</v>
      </c>
      <c r="BK547" t="s">
        <v>4</v>
      </c>
      <c r="BL547">
        <v>1</v>
      </c>
      <c r="BM547" t="s">
        <v>12</v>
      </c>
      <c r="BN547">
        <v>14800</v>
      </c>
      <c r="BO547" t="s">
        <v>12</v>
      </c>
      <c r="BP547" t="s">
        <v>12</v>
      </c>
      <c r="BQ547" t="s">
        <v>12</v>
      </c>
      <c r="BR547" t="s">
        <v>4</v>
      </c>
      <c r="BS547" t="s">
        <v>4</v>
      </c>
      <c r="BT547" t="s">
        <v>4</v>
      </c>
      <c r="BU547" t="s">
        <v>12</v>
      </c>
      <c r="BV547" t="s">
        <v>4</v>
      </c>
      <c r="BW547" t="s">
        <v>330</v>
      </c>
      <c r="BX547" t="s">
        <v>4</v>
      </c>
      <c r="BY547" t="s">
        <v>12</v>
      </c>
      <c r="BZ547" t="s">
        <v>12</v>
      </c>
      <c r="CA547" t="s">
        <v>12</v>
      </c>
      <c r="CB547" t="s">
        <v>12</v>
      </c>
      <c r="CC547" t="s">
        <v>12</v>
      </c>
      <c r="CD547" t="str" cm="1">
        <f t="array" aca="1" ref="CD547" ca="1">eConcatenar(A547:CB547,"|")</f>
        <v>2MxSRTDOyRf7Ouxp|CAR 2021-1488|3|MEMORIAL|TABASCO |HUIMANGUILLO|HUIMANGUILLO |2021-4-24|14800|X|X|100|0|x|X|x|X|X|X|X|X|X|X|X|x|X|x|GUZMAN |CRUZ |JACQUELINE |SOLTERA |X|X|CARRETERA PRINCIPAL  SIN NUMERO CERRADA POR LOS JIMENEZ |RIO SECO Y MONTAÑA SEGUNDA SECCION |X|9371262752|JENNIFER MORALES GUZMAN |BENEFICIARIO 2: CARLOS DANIEL MORALES GUZMAN |x|RUTA 7 M|X|JUEVES |x|x|X|X|X|DOMICILIO |840|13960|x|x|1|2021-8-26|2021-9-08|X|x|X|x|x|SANTA CRUZ |X|1|x|14800|x|x|x|X|X|X|x|X|CARDENAS |X|x|x|x|x</v>
      </c>
    </row>
    <row r="548" spans="1:82" x14ac:dyDescent="0.25">
      <c r="A548" t="s">
        <v>13157</v>
      </c>
      <c r="B548" t="s">
        <v>13158</v>
      </c>
      <c r="C548">
        <v>3</v>
      </c>
      <c r="D548" t="s">
        <v>463</v>
      </c>
      <c r="E548" t="s">
        <v>396</v>
      </c>
      <c r="F548" t="s">
        <v>330</v>
      </c>
      <c r="G548" t="s">
        <v>330</v>
      </c>
      <c r="H548" t="s">
        <v>16064</v>
      </c>
      <c r="I548">
        <v>11500</v>
      </c>
      <c r="J548" t="s">
        <v>4</v>
      </c>
      <c r="K548" t="s">
        <v>4</v>
      </c>
      <c r="L548">
        <v>200</v>
      </c>
      <c r="M548">
        <v>1</v>
      </c>
      <c r="N548" t="s">
        <v>12</v>
      </c>
      <c r="O548" t="s">
        <v>4</v>
      </c>
      <c r="P548" t="s">
        <v>12</v>
      </c>
      <c r="Q548" t="s">
        <v>4</v>
      </c>
      <c r="R548" t="s">
        <v>4</v>
      </c>
      <c r="S548" t="s">
        <v>4</v>
      </c>
      <c r="T548" t="s">
        <v>4</v>
      </c>
      <c r="U548" t="s">
        <v>4</v>
      </c>
      <c r="V548" t="s">
        <v>4</v>
      </c>
      <c r="W548" t="s">
        <v>4</v>
      </c>
      <c r="X548" t="s">
        <v>4</v>
      </c>
      <c r="Y548" t="s">
        <v>12</v>
      </c>
      <c r="Z548" t="s">
        <v>4</v>
      </c>
      <c r="AA548" t="s">
        <v>12</v>
      </c>
      <c r="AB548" t="s">
        <v>12896</v>
      </c>
      <c r="AC548" t="s">
        <v>1031</v>
      </c>
      <c r="AD548" t="s">
        <v>5170</v>
      </c>
      <c r="AE548" t="s">
        <v>214</v>
      </c>
      <c r="AF548" t="s">
        <v>4</v>
      </c>
      <c r="AG548" t="s">
        <v>4</v>
      </c>
      <c r="AH548" t="s">
        <v>13159</v>
      </c>
      <c r="AI548" t="s">
        <v>13160</v>
      </c>
      <c r="AJ548" t="s">
        <v>4</v>
      </c>
      <c r="AK548">
        <v>9371697692</v>
      </c>
      <c r="AL548" t="s">
        <v>13161</v>
      </c>
      <c r="AM548" t="s">
        <v>13162</v>
      </c>
      <c r="AN548" t="s">
        <v>12</v>
      </c>
      <c r="AO548" t="s">
        <v>12730</v>
      </c>
      <c r="AP548" t="s">
        <v>4</v>
      </c>
      <c r="AQ548" t="s">
        <v>11033</v>
      </c>
      <c r="AR548" t="s">
        <v>12</v>
      </c>
      <c r="AS548" t="s">
        <v>12</v>
      </c>
      <c r="AT548" t="s">
        <v>4</v>
      </c>
      <c r="AU548" t="s">
        <v>4</v>
      </c>
      <c r="AV548" t="s">
        <v>4</v>
      </c>
      <c r="AW548" t="s">
        <v>332</v>
      </c>
      <c r="AX548">
        <v>11250</v>
      </c>
      <c r="AY548">
        <v>250</v>
      </c>
      <c r="AZ548" t="s">
        <v>12</v>
      </c>
      <c r="BA548" t="s">
        <v>12</v>
      </c>
      <c r="BB548">
        <v>1</v>
      </c>
      <c r="BC548" t="s">
        <v>1231</v>
      </c>
      <c r="BD548" t="s">
        <v>1239</v>
      </c>
      <c r="BE548" t="s">
        <v>4</v>
      </c>
      <c r="BF548" t="s">
        <v>12</v>
      </c>
      <c r="BG548" t="s">
        <v>4</v>
      </c>
      <c r="BH548" t="s">
        <v>12</v>
      </c>
      <c r="BI548" t="s">
        <v>12</v>
      </c>
      <c r="BJ548" t="s">
        <v>13163</v>
      </c>
      <c r="BK548" t="s">
        <v>4</v>
      </c>
      <c r="BL548">
        <v>1</v>
      </c>
      <c r="BM548" t="s">
        <v>12</v>
      </c>
      <c r="BN548">
        <v>11500</v>
      </c>
      <c r="BO548" t="s">
        <v>12</v>
      </c>
      <c r="BP548" t="s">
        <v>12</v>
      </c>
      <c r="BQ548" t="s">
        <v>12</v>
      </c>
      <c r="BR548" t="s">
        <v>4</v>
      </c>
      <c r="BS548" t="s">
        <v>4</v>
      </c>
      <c r="BT548" t="s">
        <v>4</v>
      </c>
      <c r="BU548" t="s">
        <v>12</v>
      </c>
      <c r="BV548" t="s">
        <v>4</v>
      </c>
      <c r="BW548" t="s">
        <v>330</v>
      </c>
      <c r="BX548" t="s">
        <v>4</v>
      </c>
      <c r="BY548" t="s">
        <v>12</v>
      </c>
      <c r="BZ548" t="s">
        <v>12</v>
      </c>
      <c r="CA548" t="s">
        <v>12</v>
      </c>
      <c r="CB548" t="s">
        <v>12</v>
      </c>
      <c r="CC548" t="s">
        <v>12</v>
      </c>
      <c r="CD548" t="str" cm="1">
        <f t="array" aca="1" ref="CD548" ca="1">eConcatenar(A548:CB548,"|")</f>
        <v>mkzccu7LkkN0lPUq|CAR 2017-4012|3|ECONOLINE |TABASCO |CARDENAS |CARDENAS |2017-10-05|11500|X|X|200|1|x|X|x|X|X|X|X|X|X|X|X|x|X|x|ISIDRO |FRIAS|HUMBERTO |CASADO |X|X|ENTRADA A LA VIA SIN NUMERO |LA PENINSULA |X|9371697692|BERTHA ELENA ISIDRO GONZALEZ |BENEFICIARIO 2: M CRISTELL ISIDRO GONZALEZ |x|RUTA 7 M|X|JUEVES |x|x|X|X|X|DOMICILIO |11250|250|x|x|1|2021-8-5|2021-9-15|X|x|X|x|x|LA PENSINSULA |X|1|x|11500|x|x|x|X|X|X|x|X|CARDENAS |X|x|x|x|x</v>
      </c>
    </row>
    <row r="549" spans="1:82" x14ac:dyDescent="0.25">
      <c r="A549" t="s">
        <v>13164</v>
      </c>
      <c r="B549" t="s">
        <v>13165</v>
      </c>
      <c r="C549">
        <v>3</v>
      </c>
      <c r="D549" t="s">
        <v>13041</v>
      </c>
      <c r="E549" t="s">
        <v>396</v>
      </c>
      <c r="F549" t="s">
        <v>330</v>
      </c>
      <c r="G549" t="s">
        <v>330</v>
      </c>
      <c r="H549" t="s">
        <v>16065</v>
      </c>
      <c r="I549">
        <v>40500</v>
      </c>
      <c r="J549" t="s">
        <v>4</v>
      </c>
      <c r="K549" t="s">
        <v>4</v>
      </c>
      <c r="L549">
        <v>800</v>
      </c>
      <c r="M549">
        <v>2</v>
      </c>
      <c r="N549" t="s">
        <v>12</v>
      </c>
      <c r="O549" t="s">
        <v>4</v>
      </c>
      <c r="P549" t="s">
        <v>12</v>
      </c>
      <c r="Q549" t="s">
        <v>4</v>
      </c>
      <c r="R549" t="s">
        <v>4</v>
      </c>
      <c r="S549" t="s">
        <v>4</v>
      </c>
      <c r="T549" t="s">
        <v>4</v>
      </c>
      <c r="U549" t="s">
        <v>4</v>
      </c>
      <c r="V549" t="s">
        <v>4</v>
      </c>
      <c r="W549" t="s">
        <v>4</v>
      </c>
      <c r="X549" t="s">
        <v>4</v>
      </c>
      <c r="Y549" t="s">
        <v>12</v>
      </c>
      <c r="Z549" t="s">
        <v>4</v>
      </c>
      <c r="AA549" t="s">
        <v>12</v>
      </c>
      <c r="AB549" t="s">
        <v>13166</v>
      </c>
      <c r="AC549" t="s">
        <v>11387</v>
      </c>
      <c r="AD549" t="s">
        <v>13167</v>
      </c>
      <c r="AE549" t="s">
        <v>5145</v>
      </c>
      <c r="AF549" t="s">
        <v>4</v>
      </c>
      <c r="AG549" t="s">
        <v>4</v>
      </c>
      <c r="AH549" t="s">
        <v>13168</v>
      </c>
      <c r="AI549" t="s">
        <v>13169</v>
      </c>
      <c r="AJ549" t="s">
        <v>4</v>
      </c>
      <c r="AK549">
        <v>9371327530</v>
      </c>
      <c r="AL549" t="s">
        <v>13170</v>
      </c>
      <c r="AM549" t="s">
        <v>13171</v>
      </c>
      <c r="AN549" t="s">
        <v>12</v>
      </c>
      <c r="AO549" t="s">
        <v>12730</v>
      </c>
      <c r="AP549" t="s">
        <v>4</v>
      </c>
      <c r="AQ549" t="s">
        <v>5154</v>
      </c>
      <c r="AR549" t="s">
        <v>12</v>
      </c>
      <c r="AS549" t="s">
        <v>12</v>
      </c>
      <c r="AT549" t="s">
        <v>4</v>
      </c>
      <c r="AU549" t="s">
        <v>4</v>
      </c>
      <c r="AV549" t="s">
        <v>4</v>
      </c>
      <c r="AW549" t="s">
        <v>332</v>
      </c>
      <c r="AX549">
        <v>29700</v>
      </c>
      <c r="AY549">
        <v>10800</v>
      </c>
      <c r="AZ549" t="s">
        <v>12</v>
      </c>
      <c r="BA549" t="s">
        <v>12</v>
      </c>
      <c r="BB549" t="s">
        <v>4</v>
      </c>
      <c r="BC549" t="s">
        <v>5257</v>
      </c>
      <c r="BD549" t="s">
        <v>12751</v>
      </c>
      <c r="BE549" t="s">
        <v>4</v>
      </c>
      <c r="BF549" t="s">
        <v>12</v>
      </c>
      <c r="BG549" t="s">
        <v>4</v>
      </c>
      <c r="BH549" t="s">
        <v>12</v>
      </c>
      <c r="BI549" t="s">
        <v>12</v>
      </c>
      <c r="BJ549" t="s">
        <v>13172</v>
      </c>
      <c r="BK549" t="s">
        <v>4</v>
      </c>
      <c r="BL549">
        <v>1</v>
      </c>
      <c r="BM549" t="s">
        <v>12</v>
      </c>
      <c r="BN549">
        <v>40500</v>
      </c>
      <c r="BO549" t="s">
        <v>12</v>
      </c>
      <c r="BP549" t="s">
        <v>12</v>
      </c>
      <c r="BQ549" t="s">
        <v>12</v>
      </c>
      <c r="BR549" t="s">
        <v>4</v>
      </c>
      <c r="BS549" t="s">
        <v>4</v>
      </c>
      <c r="BT549" t="s">
        <v>4</v>
      </c>
      <c r="BU549" t="s">
        <v>12</v>
      </c>
      <c r="BV549" t="s">
        <v>4</v>
      </c>
      <c r="BW549" t="s">
        <v>330</v>
      </c>
      <c r="BX549" t="s">
        <v>4</v>
      </c>
      <c r="BY549" t="s">
        <v>12</v>
      </c>
      <c r="BZ549" t="s">
        <v>12</v>
      </c>
      <c r="CA549" t="s">
        <v>12</v>
      </c>
      <c r="CB549" t="s">
        <v>12</v>
      </c>
      <c r="CC549" t="s">
        <v>12</v>
      </c>
      <c r="CD549" t="str" cm="1">
        <f t="array" aca="1" ref="CD549" ca="1">eConcatenar(A549:CB549,"|")</f>
        <v>RhbpOoTuXdu7q3TX|CAR 2017-2811|3|GOBERNADOR |TABASCO |CARDENAS |CARDENAS |2017-2-22|40500|X|X|800|2|x|X|x|X|X|X|X|X|X|X|X|x|X|x|ESCALANTE |RIVERA |SAMUEL |DIVORCIADO |X|X|CARRETERA CARDENAS COMALCALCO  |MIGUEL HIDALGO SEGUNDA SECCIO |X|9371327530|MARIA EUJENIA ESCALANTE RIVERA |BENEFICIARIO 2: SAMUEL ESCALANTE ESCALANTE |x|RUTA 7 M|X|MIERCOLES |x|x|X|X|X|DOMICILIO |29700|10800|x|x|X|2021-8-4|2021-9-08|X|x|X|x|x|MIGUEL HIDALGO SEGUNDA SECCION  |X|1|x|40500|x|x|x|X|X|X|x|X|CARDENAS |X|x|x|x|x</v>
      </c>
    </row>
    <row r="550" spans="1:82" x14ac:dyDescent="0.25">
      <c r="A550" t="s">
        <v>13173</v>
      </c>
      <c r="B550" t="s">
        <v>13174</v>
      </c>
      <c r="C550">
        <v>3</v>
      </c>
      <c r="D550" t="s">
        <v>463</v>
      </c>
      <c r="E550" t="s">
        <v>396</v>
      </c>
      <c r="F550" t="s">
        <v>330</v>
      </c>
      <c r="G550" t="s">
        <v>330</v>
      </c>
      <c r="H550" t="s">
        <v>16066</v>
      </c>
      <c r="I550">
        <v>11500</v>
      </c>
      <c r="J550" t="s">
        <v>4</v>
      </c>
      <c r="K550" t="s">
        <v>4</v>
      </c>
      <c r="L550">
        <v>200</v>
      </c>
      <c r="M550">
        <v>1</v>
      </c>
      <c r="N550" t="s">
        <v>12</v>
      </c>
      <c r="O550" t="s">
        <v>4</v>
      </c>
      <c r="P550" t="s">
        <v>12</v>
      </c>
      <c r="Q550" t="s">
        <v>4</v>
      </c>
      <c r="R550" t="s">
        <v>4</v>
      </c>
      <c r="S550" t="s">
        <v>4</v>
      </c>
      <c r="T550" t="s">
        <v>4</v>
      </c>
      <c r="U550" t="s">
        <v>4</v>
      </c>
      <c r="V550" t="s">
        <v>4</v>
      </c>
      <c r="W550" t="s">
        <v>4</v>
      </c>
      <c r="X550" t="s">
        <v>4</v>
      </c>
      <c r="Y550" t="s">
        <v>12</v>
      </c>
      <c r="Z550" t="s">
        <v>4</v>
      </c>
      <c r="AA550" t="s">
        <v>12</v>
      </c>
      <c r="AB550" t="s">
        <v>4884</v>
      </c>
      <c r="AC550" t="s">
        <v>11683</v>
      </c>
      <c r="AD550" t="s">
        <v>13175</v>
      </c>
      <c r="AE550" t="s">
        <v>214</v>
      </c>
      <c r="AF550" t="s">
        <v>4</v>
      </c>
      <c r="AG550" t="s">
        <v>4</v>
      </c>
      <c r="AH550" t="s">
        <v>13176</v>
      </c>
      <c r="AI550" t="s">
        <v>10619</v>
      </c>
      <c r="AJ550" t="s">
        <v>4</v>
      </c>
      <c r="AK550">
        <v>9371341392</v>
      </c>
      <c r="AL550" t="s">
        <v>13177</v>
      </c>
      <c r="AM550" t="s">
        <v>13178</v>
      </c>
      <c r="AN550" t="s">
        <v>12</v>
      </c>
      <c r="AO550" t="s">
        <v>12730</v>
      </c>
      <c r="AP550" t="s">
        <v>4</v>
      </c>
      <c r="AQ550" t="s">
        <v>5154</v>
      </c>
      <c r="AR550" t="s">
        <v>12</v>
      </c>
      <c r="AS550" t="s">
        <v>12</v>
      </c>
      <c r="AT550" t="s">
        <v>4</v>
      </c>
      <c r="AU550" t="s">
        <v>4</v>
      </c>
      <c r="AV550" t="s">
        <v>4</v>
      </c>
      <c r="AW550" t="s">
        <v>332</v>
      </c>
      <c r="AX550">
        <v>11200</v>
      </c>
      <c r="AY550">
        <v>300</v>
      </c>
      <c r="AZ550" t="s">
        <v>12</v>
      </c>
      <c r="BA550" t="s">
        <v>12</v>
      </c>
      <c r="BB550" t="s">
        <v>4</v>
      </c>
      <c r="BC550" t="s">
        <v>1177</v>
      </c>
      <c r="BD550" t="s">
        <v>12751</v>
      </c>
      <c r="BE550" t="s">
        <v>4</v>
      </c>
      <c r="BF550" t="s">
        <v>12</v>
      </c>
      <c r="BG550" t="s">
        <v>4</v>
      </c>
      <c r="BH550" t="s">
        <v>12</v>
      </c>
      <c r="BI550" t="s">
        <v>12</v>
      </c>
      <c r="BJ550" t="s">
        <v>10619</v>
      </c>
      <c r="BK550" t="s">
        <v>4</v>
      </c>
      <c r="BL550">
        <v>1</v>
      </c>
      <c r="BM550" t="s">
        <v>12</v>
      </c>
      <c r="BN550">
        <v>11500</v>
      </c>
      <c r="BO550" t="s">
        <v>12</v>
      </c>
      <c r="BP550" t="s">
        <v>12</v>
      </c>
      <c r="BQ550" t="s">
        <v>12</v>
      </c>
      <c r="BR550" t="s">
        <v>4</v>
      </c>
      <c r="BS550" t="s">
        <v>4</v>
      </c>
      <c r="BT550" t="s">
        <v>4</v>
      </c>
      <c r="BU550" t="s">
        <v>12</v>
      </c>
      <c r="BV550" t="s">
        <v>4</v>
      </c>
      <c r="BW550" t="s">
        <v>330</v>
      </c>
      <c r="BX550" t="s">
        <v>4</v>
      </c>
      <c r="BY550" t="s">
        <v>12</v>
      </c>
      <c r="BZ550" t="s">
        <v>12</v>
      </c>
      <c r="CA550" t="s">
        <v>12</v>
      </c>
      <c r="CB550" t="s">
        <v>12</v>
      </c>
      <c r="CC550" t="s">
        <v>12</v>
      </c>
      <c r="CD550" t="str" cm="1">
        <f t="array" aca="1" ref="CD550" ca="1">eConcatenar(A550:CB550,"|")</f>
        <v>7QGr47ZobiyKUECY|CAR 2017-3066|3|ECONOLINE |TABASCO |CARDENAS |CARDENAS |2017-4-17|11500|X|X|200|1|x|X|x|X|X|X|X|X|X|X|X|x|X|x|DE LA CRUZ |CANO |VICTOR |CASADO |X|X|CERRADA SAN FRANCISCO NUMERO 191|MELCHOR OCAMPO |X|9371341392|MARIA ELENA LEON ESCALANTE |BENEFICIARIO 2: LUCY DE LA CRUZ LEON |x|RUTA 7 M|X|MIERCOLES |x|x|X|X|X|DOMICILIO |11200|300|x|x|X|2021-8-18|2021-9-08|X|x|X|x|x|MELCHOR OCAMPO |X|1|x|11500|x|x|x|X|X|X|x|X|CARDENAS |X|x|x|x|x</v>
      </c>
    </row>
    <row r="551" spans="1:82" x14ac:dyDescent="0.25">
      <c r="A551" t="s">
        <v>13179</v>
      </c>
      <c r="B551" t="s">
        <v>13180</v>
      </c>
      <c r="C551">
        <v>3</v>
      </c>
      <c r="D551" t="s">
        <v>463</v>
      </c>
      <c r="E551" t="s">
        <v>396</v>
      </c>
      <c r="F551" t="s">
        <v>330</v>
      </c>
      <c r="G551" t="s">
        <v>330</v>
      </c>
      <c r="H551" t="s">
        <v>16057</v>
      </c>
      <c r="I551">
        <v>12900</v>
      </c>
      <c r="J551" t="s">
        <v>4</v>
      </c>
      <c r="K551" t="s">
        <v>4</v>
      </c>
      <c r="L551">
        <v>400</v>
      </c>
      <c r="M551">
        <v>2</v>
      </c>
      <c r="N551" t="s">
        <v>12</v>
      </c>
      <c r="O551" t="s">
        <v>4</v>
      </c>
      <c r="P551" t="s">
        <v>12</v>
      </c>
      <c r="Q551" t="s">
        <v>4</v>
      </c>
      <c r="R551" t="s">
        <v>4</v>
      </c>
      <c r="S551" t="s">
        <v>4</v>
      </c>
      <c r="T551" t="s">
        <v>4</v>
      </c>
      <c r="U551" t="s">
        <v>4</v>
      </c>
      <c r="V551" t="s">
        <v>4</v>
      </c>
      <c r="W551" t="s">
        <v>4</v>
      </c>
      <c r="X551" t="s">
        <v>4</v>
      </c>
      <c r="Y551" t="s">
        <v>12</v>
      </c>
      <c r="Z551" t="s">
        <v>4</v>
      </c>
      <c r="AA551" t="s">
        <v>12</v>
      </c>
      <c r="AB551" t="s">
        <v>434</v>
      </c>
      <c r="AC551" t="s">
        <v>10704</v>
      </c>
      <c r="AD551" t="s">
        <v>13181</v>
      </c>
      <c r="AE551" t="s">
        <v>474</v>
      </c>
      <c r="AF551" t="s">
        <v>4</v>
      </c>
      <c r="AG551" t="s">
        <v>4</v>
      </c>
      <c r="AH551" t="s">
        <v>13182</v>
      </c>
      <c r="AI551" t="s">
        <v>13183</v>
      </c>
      <c r="AJ551" t="s">
        <v>4</v>
      </c>
      <c r="AK551">
        <v>9371637457</v>
      </c>
      <c r="AL551" t="s">
        <v>13184</v>
      </c>
      <c r="AM551" t="s">
        <v>13185</v>
      </c>
      <c r="AN551" t="s">
        <v>12</v>
      </c>
      <c r="AO551" t="s">
        <v>12730</v>
      </c>
      <c r="AP551" t="s">
        <v>4</v>
      </c>
      <c r="AQ551" t="s">
        <v>5154</v>
      </c>
      <c r="AR551" t="s">
        <v>12</v>
      </c>
      <c r="AS551" t="s">
        <v>12</v>
      </c>
      <c r="AT551" t="s">
        <v>4</v>
      </c>
      <c r="AU551" t="s">
        <v>4</v>
      </c>
      <c r="AV551" t="s">
        <v>4</v>
      </c>
      <c r="AW551" t="s">
        <v>332</v>
      </c>
      <c r="AX551">
        <v>8200</v>
      </c>
      <c r="AY551">
        <v>4700</v>
      </c>
      <c r="AZ551" t="s">
        <v>12</v>
      </c>
      <c r="BA551" t="s">
        <v>12</v>
      </c>
      <c r="BB551">
        <v>1</v>
      </c>
      <c r="BC551" t="s">
        <v>5004</v>
      </c>
      <c r="BD551" t="s">
        <v>12751</v>
      </c>
      <c r="BE551" t="s">
        <v>4</v>
      </c>
      <c r="BF551" t="s">
        <v>12</v>
      </c>
      <c r="BG551" t="s">
        <v>4</v>
      </c>
      <c r="BH551" t="s">
        <v>12</v>
      </c>
      <c r="BI551" t="s">
        <v>12</v>
      </c>
      <c r="BJ551" t="s">
        <v>13183</v>
      </c>
      <c r="BK551" t="s">
        <v>4</v>
      </c>
      <c r="BL551">
        <v>1</v>
      </c>
      <c r="BM551" t="s">
        <v>12</v>
      </c>
      <c r="BN551">
        <v>12900</v>
      </c>
      <c r="BO551" t="s">
        <v>12</v>
      </c>
      <c r="BP551" t="s">
        <v>12</v>
      </c>
      <c r="BQ551" t="s">
        <v>12</v>
      </c>
      <c r="BR551" t="s">
        <v>4</v>
      </c>
      <c r="BS551" t="s">
        <v>4</v>
      </c>
      <c r="BT551" t="s">
        <v>4</v>
      </c>
      <c r="BU551" t="s">
        <v>12</v>
      </c>
      <c r="BV551" t="s">
        <v>4</v>
      </c>
      <c r="BW551" t="s">
        <v>330</v>
      </c>
      <c r="BX551" t="s">
        <v>4</v>
      </c>
      <c r="BY551" t="s">
        <v>12</v>
      </c>
      <c r="BZ551" t="s">
        <v>12</v>
      </c>
      <c r="CA551" t="s">
        <v>12</v>
      </c>
      <c r="CB551" t="s">
        <v>12</v>
      </c>
      <c r="CC551" t="s">
        <v>12</v>
      </c>
      <c r="CD551" t="str" cm="1">
        <f t="array" aca="1" ref="CD551" ca="1">eConcatenar(A551:CB551,"|")</f>
        <v>72BBLU4yVT8yxP40|CAR 2018-0840|3|ECONOLINE |TABASCO |CARDENAS |CARDENAS |2018-5-25|12900|X|X|400|2|x|X|x|X|X|X|X|X|X|X|X|x|X|x|VAZQUEZ |MORALES |ANA NATALIA |CASADA |X|X|CALLE  DANIEL ESPINOZA NUMERO 13 CERRADA |SAHOP |X|9371637457|MATILDE MORALES LOPEZ |BENEFICIARIO 2: JUAN CARLOS RIVERAS JIMENEZ |x|RUTA 7 M|X|MIERCOLES |x|x|X|X|X|DOMICILIO |8200|4700|x|x|1|2021-7-8|2021-9-08|X|x|X|x|x|SAHOP |X|1|x|12900|x|x|x|X|X|X|x|X|CARDENAS |X|x|x|x|x</v>
      </c>
    </row>
    <row r="552" spans="1:82" x14ac:dyDescent="0.25">
      <c r="A552" t="s">
        <v>13186</v>
      </c>
      <c r="B552" t="s">
        <v>13187</v>
      </c>
      <c r="C552">
        <v>3</v>
      </c>
      <c r="D552" t="s">
        <v>463</v>
      </c>
      <c r="E552" t="s">
        <v>396</v>
      </c>
      <c r="F552" t="s">
        <v>330</v>
      </c>
      <c r="G552" t="s">
        <v>330</v>
      </c>
      <c r="H552" t="s">
        <v>16067</v>
      </c>
      <c r="I552">
        <v>12900</v>
      </c>
      <c r="J552" t="s">
        <v>4</v>
      </c>
      <c r="K552" t="s">
        <v>4</v>
      </c>
      <c r="L552">
        <v>400</v>
      </c>
      <c r="M552">
        <v>2</v>
      </c>
      <c r="N552" t="s">
        <v>12</v>
      </c>
      <c r="O552" t="s">
        <v>4</v>
      </c>
      <c r="P552" t="s">
        <v>12</v>
      </c>
      <c r="Q552" t="s">
        <v>4</v>
      </c>
      <c r="R552" t="s">
        <v>4</v>
      </c>
      <c r="S552" t="s">
        <v>4</v>
      </c>
      <c r="T552" t="s">
        <v>4</v>
      </c>
      <c r="U552" t="s">
        <v>4</v>
      </c>
      <c r="V552" t="s">
        <v>4</v>
      </c>
      <c r="W552" t="s">
        <v>4</v>
      </c>
      <c r="X552" t="s">
        <v>4</v>
      </c>
      <c r="Y552" t="s">
        <v>12</v>
      </c>
      <c r="Z552" t="s">
        <v>4</v>
      </c>
      <c r="AA552" t="s">
        <v>12</v>
      </c>
      <c r="AB552" t="s">
        <v>465</v>
      </c>
      <c r="AC552" t="s">
        <v>13188</v>
      </c>
      <c r="AD552" t="s">
        <v>13189</v>
      </c>
      <c r="AE552" t="s">
        <v>479</v>
      </c>
      <c r="AF552" t="s">
        <v>4</v>
      </c>
      <c r="AG552" t="s">
        <v>4</v>
      </c>
      <c r="AH552" t="s">
        <v>13190</v>
      </c>
      <c r="AI552" t="s">
        <v>13191</v>
      </c>
      <c r="AJ552" t="s">
        <v>4</v>
      </c>
      <c r="AK552">
        <v>9981377911</v>
      </c>
      <c r="AL552" t="s">
        <v>13192</v>
      </c>
      <c r="AM552" t="s">
        <v>13193</v>
      </c>
      <c r="AN552" t="s">
        <v>12</v>
      </c>
      <c r="AO552" t="s">
        <v>12730</v>
      </c>
      <c r="AP552" t="s">
        <v>4</v>
      </c>
      <c r="AQ552" t="s">
        <v>11033</v>
      </c>
      <c r="AR552" t="s">
        <v>12</v>
      </c>
      <c r="AS552" t="s">
        <v>12</v>
      </c>
      <c r="AT552" t="s">
        <v>4</v>
      </c>
      <c r="AU552" t="s">
        <v>4</v>
      </c>
      <c r="AV552" t="s">
        <v>4</v>
      </c>
      <c r="AW552" t="s">
        <v>332</v>
      </c>
      <c r="AX552">
        <v>9800</v>
      </c>
      <c r="AY552">
        <v>3100</v>
      </c>
      <c r="AZ552" t="s">
        <v>12</v>
      </c>
      <c r="BA552" t="s">
        <v>12</v>
      </c>
      <c r="BB552" t="s">
        <v>4</v>
      </c>
      <c r="BC552" t="s">
        <v>1231</v>
      </c>
      <c r="BD552" t="s">
        <v>12751</v>
      </c>
      <c r="BE552" t="s">
        <v>4</v>
      </c>
      <c r="BF552" t="s">
        <v>12</v>
      </c>
      <c r="BG552" t="s">
        <v>4</v>
      </c>
      <c r="BH552" t="s">
        <v>12</v>
      </c>
      <c r="BI552" t="s">
        <v>12</v>
      </c>
      <c r="BJ552" t="s">
        <v>13194</v>
      </c>
      <c r="BK552" t="s">
        <v>4</v>
      </c>
      <c r="BL552">
        <v>1</v>
      </c>
      <c r="BM552" t="s">
        <v>12</v>
      </c>
      <c r="BN552">
        <v>12900</v>
      </c>
      <c r="BO552" t="s">
        <v>12</v>
      </c>
      <c r="BP552" t="s">
        <v>12</v>
      </c>
      <c r="BQ552" t="s">
        <v>12</v>
      </c>
      <c r="BR552" t="s">
        <v>4</v>
      </c>
      <c r="BS552" t="s">
        <v>4</v>
      </c>
      <c r="BT552" t="s">
        <v>4</v>
      </c>
      <c r="BU552" t="s">
        <v>12</v>
      </c>
      <c r="BV552" t="s">
        <v>4</v>
      </c>
      <c r="BW552" t="s">
        <v>330</v>
      </c>
      <c r="BX552" t="s">
        <v>4</v>
      </c>
      <c r="BY552" t="s">
        <v>12</v>
      </c>
      <c r="BZ552" t="s">
        <v>12</v>
      </c>
      <c r="CA552" t="s">
        <v>12</v>
      </c>
      <c r="CB552" t="s">
        <v>12</v>
      </c>
      <c r="CC552" t="s">
        <v>12</v>
      </c>
      <c r="CD552" t="str" cm="1">
        <f t="array" aca="1" ref="CD552" ca="1">eConcatenar(A552:CB552,"|")</f>
        <v>IsKqKIqursmIkUyM|CAR 2019-0227|3|ECONOLINE |TABASCO |CARDENAS |CARDENAS |2019-1-29|12900|X|X|400|2|x|X|x|X|X|X|X|X|X|X|X|x|X|x|DE DIOS |ALEJO |FLOR |UNION LIBRE |X|X|CALLE 12 MANZANA 12 LOTE 122|CAÑALES TERCERA ETAPA  LADO SUR|X|9981377911|CARLOS MARIO DE DIOS ALEJO |BENEFICIARIO 2: NELSON GARCIA VILLEGAS |x|RUTA 7 M|X|JUEVES |x|x|X|X|X|DOMICILIO |9800|3100|x|x|X|2021-8-5|2021-9-08|X|x|X|x|x|CAÑALES TERCERA ETAPA LADO SUR |X|1|x|12900|x|x|x|X|X|X|x|X|CARDENAS |X|x|x|x|x</v>
      </c>
    </row>
    <row r="553" spans="1:82" x14ac:dyDescent="0.25">
      <c r="A553" t="s">
        <v>13195</v>
      </c>
      <c r="B553" t="s">
        <v>13196</v>
      </c>
      <c r="C553">
        <v>3</v>
      </c>
      <c r="D553" t="s">
        <v>463</v>
      </c>
      <c r="E553" t="s">
        <v>396</v>
      </c>
      <c r="F553" t="s">
        <v>330</v>
      </c>
      <c r="G553" t="s">
        <v>330</v>
      </c>
      <c r="H553" t="s">
        <v>16068</v>
      </c>
      <c r="I553">
        <v>12900</v>
      </c>
      <c r="J553" t="s">
        <v>4</v>
      </c>
      <c r="K553" t="s">
        <v>4</v>
      </c>
      <c r="L553">
        <v>200</v>
      </c>
      <c r="M553">
        <v>1</v>
      </c>
      <c r="N553" t="s">
        <v>12</v>
      </c>
      <c r="O553" t="s">
        <v>4</v>
      </c>
      <c r="P553" t="s">
        <v>12</v>
      </c>
      <c r="Q553" t="s">
        <v>4</v>
      </c>
      <c r="R553" t="s">
        <v>4</v>
      </c>
      <c r="S553" t="s">
        <v>4</v>
      </c>
      <c r="T553" t="s">
        <v>4</v>
      </c>
      <c r="U553" t="s">
        <v>4</v>
      </c>
      <c r="V553" t="s">
        <v>4</v>
      </c>
      <c r="W553" t="s">
        <v>4</v>
      </c>
      <c r="X553" t="s">
        <v>4</v>
      </c>
      <c r="Y553" t="s">
        <v>12</v>
      </c>
      <c r="Z553" t="s">
        <v>4</v>
      </c>
      <c r="AA553" t="s">
        <v>12</v>
      </c>
      <c r="AB553" t="s">
        <v>301</v>
      </c>
      <c r="AC553" t="s">
        <v>484</v>
      </c>
      <c r="AD553" t="s">
        <v>4876</v>
      </c>
      <c r="AE553" t="s">
        <v>4961</v>
      </c>
      <c r="AF553" t="s">
        <v>4</v>
      </c>
      <c r="AG553" t="s">
        <v>4</v>
      </c>
      <c r="AH553" t="s">
        <v>4937</v>
      </c>
      <c r="AI553" t="s">
        <v>13197</v>
      </c>
      <c r="AJ553" t="s">
        <v>4</v>
      </c>
      <c r="AK553">
        <v>9371219599</v>
      </c>
      <c r="AL553" t="s">
        <v>13198</v>
      </c>
      <c r="AM553" t="s">
        <v>13199</v>
      </c>
      <c r="AN553" t="s">
        <v>12</v>
      </c>
      <c r="AO553" t="s">
        <v>12730</v>
      </c>
      <c r="AP553" t="s">
        <v>4</v>
      </c>
      <c r="AQ553" t="s">
        <v>11033</v>
      </c>
      <c r="AR553" t="s">
        <v>12</v>
      </c>
      <c r="AS553" t="s">
        <v>12</v>
      </c>
      <c r="AT553" t="s">
        <v>4</v>
      </c>
      <c r="AU553" t="s">
        <v>4</v>
      </c>
      <c r="AV553" t="s">
        <v>4</v>
      </c>
      <c r="AW553" t="s">
        <v>332</v>
      </c>
      <c r="AX553">
        <v>12200</v>
      </c>
      <c r="AY553">
        <v>700</v>
      </c>
      <c r="AZ553" t="s">
        <v>12</v>
      </c>
      <c r="BA553" t="s">
        <v>12</v>
      </c>
      <c r="BB553" t="s">
        <v>4</v>
      </c>
      <c r="BC553" t="s">
        <v>5304</v>
      </c>
      <c r="BD553" t="s">
        <v>1239</v>
      </c>
      <c r="BE553" t="s">
        <v>4</v>
      </c>
      <c r="BF553" t="s">
        <v>12</v>
      </c>
      <c r="BG553" t="s">
        <v>4</v>
      </c>
      <c r="BH553" t="s">
        <v>12</v>
      </c>
      <c r="BI553" t="s">
        <v>12</v>
      </c>
      <c r="BJ553" t="s">
        <v>13197</v>
      </c>
      <c r="BK553" t="s">
        <v>4</v>
      </c>
      <c r="BL553">
        <v>1</v>
      </c>
      <c r="BM553" t="s">
        <v>12</v>
      </c>
      <c r="BN553">
        <v>12900</v>
      </c>
      <c r="BO553" t="s">
        <v>12</v>
      </c>
      <c r="BP553" t="s">
        <v>12</v>
      </c>
      <c r="BQ553" t="s">
        <v>12</v>
      </c>
      <c r="BR553" t="s">
        <v>4</v>
      </c>
      <c r="BS553" t="s">
        <v>4</v>
      </c>
      <c r="BT553" t="s">
        <v>4</v>
      </c>
      <c r="BU553" t="s">
        <v>12</v>
      </c>
      <c r="BV553" t="s">
        <v>4</v>
      </c>
      <c r="BW553" t="s">
        <v>330</v>
      </c>
      <c r="BX553" t="s">
        <v>4</v>
      </c>
      <c r="BY553" t="s">
        <v>12</v>
      </c>
      <c r="BZ553" t="s">
        <v>12</v>
      </c>
      <c r="CA553" t="s">
        <v>12</v>
      </c>
      <c r="CB553" t="s">
        <v>12</v>
      </c>
      <c r="CC553" t="s">
        <v>12</v>
      </c>
      <c r="CD553" t="str" cm="1">
        <f t="array" aca="1" ref="CD553" ca="1">eConcatenar(A553:CB553,"|")</f>
        <v>FVjWOR0yA1xpbdDC|CAR 2019-0614|3|ECONOLINE |TABASCO |CARDENAS |CARDENAS |2019-2-28|12900|X|X|200|1|x|X|x|X|X|X|X|X|X|X|X|x|X|x|CRUZ|RAMOS |LILIANA |SOLTERA |X|X|CARRETERA PRINCIPAL SIN NUMERO |BENITO JUAREZ |X|9371219599|YESENIA CRUZ RAMOS |BENEFICIARIO 2: YOLANDA RAMOS HERNANDEZ |x|RUTA 7 M|X|JUEVES |x|x|X|X|X|DOMICILIO |12200|700|x|x|X|2021-8-26|2021-9-15|X|x|X|x|x|BENITO JUAREZ |X|1|x|12900|x|x|x|X|X|X|x|X|CARDENAS |X|x|x|x|x</v>
      </c>
    </row>
    <row r="554" spans="1:82" x14ac:dyDescent="0.25">
      <c r="A554" t="s">
        <v>13200</v>
      </c>
      <c r="B554" t="s">
        <v>13201</v>
      </c>
      <c r="C554">
        <v>3</v>
      </c>
      <c r="D554" t="s">
        <v>463</v>
      </c>
      <c r="E554" t="s">
        <v>396</v>
      </c>
      <c r="F554" t="s">
        <v>330</v>
      </c>
      <c r="G554" t="s">
        <v>330</v>
      </c>
      <c r="H554" t="s">
        <v>16069</v>
      </c>
      <c r="I554">
        <v>12900</v>
      </c>
      <c r="J554" t="s">
        <v>4</v>
      </c>
      <c r="K554" t="s">
        <v>4</v>
      </c>
      <c r="L554">
        <v>200</v>
      </c>
      <c r="M554">
        <v>1</v>
      </c>
      <c r="N554" t="s">
        <v>12</v>
      </c>
      <c r="O554" t="s">
        <v>4</v>
      </c>
      <c r="P554" t="s">
        <v>12</v>
      </c>
      <c r="Q554" t="s">
        <v>4</v>
      </c>
      <c r="R554" t="s">
        <v>4</v>
      </c>
      <c r="S554" t="s">
        <v>4</v>
      </c>
      <c r="T554" t="s">
        <v>4</v>
      </c>
      <c r="U554" t="s">
        <v>4</v>
      </c>
      <c r="V554" t="s">
        <v>4</v>
      </c>
      <c r="W554" t="s">
        <v>4</v>
      </c>
      <c r="X554" t="s">
        <v>4</v>
      </c>
      <c r="Y554" t="s">
        <v>12</v>
      </c>
      <c r="Z554" t="s">
        <v>4</v>
      </c>
      <c r="AA554" t="s">
        <v>12</v>
      </c>
      <c r="AB554" t="s">
        <v>301</v>
      </c>
      <c r="AC554" t="s">
        <v>4884</v>
      </c>
      <c r="AD554" t="s">
        <v>13202</v>
      </c>
      <c r="AE554" t="s">
        <v>4961</v>
      </c>
      <c r="AF554" t="s">
        <v>4</v>
      </c>
      <c r="AG554" t="s">
        <v>4</v>
      </c>
      <c r="AH554" t="s">
        <v>11125</v>
      </c>
      <c r="AI554" t="s">
        <v>13203</v>
      </c>
      <c r="AJ554" t="s">
        <v>4</v>
      </c>
      <c r="AK554">
        <v>9371360487</v>
      </c>
      <c r="AL554" t="s">
        <v>13204</v>
      </c>
      <c r="AM554" t="s">
        <v>13205</v>
      </c>
      <c r="AN554" t="s">
        <v>12</v>
      </c>
      <c r="AO554" t="s">
        <v>12730</v>
      </c>
      <c r="AP554" t="s">
        <v>4</v>
      </c>
      <c r="AQ554" t="s">
        <v>5154</v>
      </c>
      <c r="AR554" t="s">
        <v>12</v>
      </c>
      <c r="AS554" t="s">
        <v>12</v>
      </c>
      <c r="AT554" t="s">
        <v>4</v>
      </c>
      <c r="AU554" t="s">
        <v>4</v>
      </c>
      <c r="AV554" t="s">
        <v>4</v>
      </c>
      <c r="AW554" t="s">
        <v>332</v>
      </c>
      <c r="AX554">
        <v>9600</v>
      </c>
      <c r="AY554">
        <v>3300</v>
      </c>
      <c r="AZ554" t="s">
        <v>12</v>
      </c>
      <c r="BA554" t="s">
        <v>12</v>
      </c>
      <c r="BB554" t="s">
        <v>4</v>
      </c>
      <c r="BC554" t="s">
        <v>1177</v>
      </c>
      <c r="BD554" t="s">
        <v>1239</v>
      </c>
      <c r="BE554" t="s">
        <v>4</v>
      </c>
      <c r="BF554" t="s">
        <v>12</v>
      </c>
      <c r="BG554" t="s">
        <v>4</v>
      </c>
      <c r="BH554" t="s">
        <v>12</v>
      </c>
      <c r="BI554" t="s">
        <v>12</v>
      </c>
      <c r="BJ554" t="s">
        <v>13203</v>
      </c>
      <c r="BK554" t="s">
        <v>4</v>
      </c>
      <c r="BL554">
        <v>1</v>
      </c>
      <c r="BM554" t="s">
        <v>12</v>
      </c>
      <c r="BN554">
        <v>12900</v>
      </c>
      <c r="BO554" t="s">
        <v>12</v>
      </c>
      <c r="BP554" t="s">
        <v>12</v>
      </c>
      <c r="BQ554" t="s">
        <v>12</v>
      </c>
      <c r="BR554" t="s">
        <v>4</v>
      </c>
      <c r="BS554" t="s">
        <v>4</v>
      </c>
      <c r="BT554" t="s">
        <v>4</v>
      </c>
      <c r="BU554" t="s">
        <v>12</v>
      </c>
      <c r="BV554" t="s">
        <v>4</v>
      </c>
      <c r="BW554" t="s">
        <v>330</v>
      </c>
      <c r="BX554" t="s">
        <v>4</v>
      </c>
      <c r="BY554" t="s">
        <v>12</v>
      </c>
      <c r="BZ554" t="s">
        <v>12</v>
      </c>
      <c r="CA554" t="s">
        <v>12</v>
      </c>
      <c r="CB554" t="s">
        <v>12</v>
      </c>
      <c r="CC554" t="s">
        <v>12</v>
      </c>
      <c r="CD554" t="str" cm="1">
        <f t="array" aca="1" ref="CD554" ca="1">eConcatenar(A554:CB554,"|")</f>
        <v>zKxgqEpkKr819vA3|CAR2019-1075|3|ECONOLINE |TABASCO |CARDENAS |CARDENAS |2019-4-22|12900|X|X|200|1|x|X|x|X|X|X|X|X|X|X|X|x|X|x|CRUZ|DE LA CRUZ |YARA IRI |SOLTERA |X|X|CARRETERA CARDENAS COMALCALCO SIN NUMERO |LUIS DONALDO COLOSIO MURRIETA |X|9371360487|RODOLFO ARIAS RUEDA |BENEFICIARIO 2: MARIA DEL ROSARIO DE LA CRUZ CRUZ |x|RUTA 7 M|X|MIERCOLES |x|x|X|X|X|DOMICILIO |9600|3300|x|x|X|2021-8-18|2021-9-15|X|x|X|x|x|LUIS DONALDO COLOSIO MURRIETA |X|1|x|12900|x|x|x|X|X|X|x|X|CARDENAS |X|x|x|x|x</v>
      </c>
    </row>
    <row r="555" spans="1:82" x14ac:dyDescent="0.25">
      <c r="A555" t="s">
        <v>13206</v>
      </c>
      <c r="B555" t="s">
        <v>13207</v>
      </c>
      <c r="C555">
        <v>3</v>
      </c>
      <c r="D555" t="s">
        <v>5177</v>
      </c>
      <c r="E555" t="s">
        <v>396</v>
      </c>
      <c r="F555" t="s">
        <v>330</v>
      </c>
      <c r="G555" t="s">
        <v>330</v>
      </c>
      <c r="H555" t="s">
        <v>16070</v>
      </c>
      <c r="I555">
        <v>31800</v>
      </c>
      <c r="J555" t="s">
        <v>4</v>
      </c>
      <c r="K555" t="s">
        <v>4</v>
      </c>
      <c r="L555">
        <v>400</v>
      </c>
      <c r="M555">
        <v>1</v>
      </c>
      <c r="N555" t="s">
        <v>12</v>
      </c>
      <c r="O555" t="s">
        <v>4</v>
      </c>
      <c r="P555" t="s">
        <v>12</v>
      </c>
      <c r="Q555" t="s">
        <v>4</v>
      </c>
      <c r="R555" t="s">
        <v>4</v>
      </c>
      <c r="S555" t="s">
        <v>4</v>
      </c>
      <c r="T555" t="s">
        <v>4</v>
      </c>
      <c r="U555" t="s">
        <v>4</v>
      </c>
      <c r="V555" t="s">
        <v>4</v>
      </c>
      <c r="W555" t="s">
        <v>4</v>
      </c>
      <c r="X555" t="s">
        <v>4</v>
      </c>
      <c r="Y555" t="s">
        <v>12</v>
      </c>
      <c r="Z555" t="s">
        <v>4</v>
      </c>
      <c r="AA555" t="s">
        <v>12</v>
      </c>
      <c r="AB555" t="s">
        <v>5197</v>
      </c>
      <c r="AC555" t="s">
        <v>13208</v>
      </c>
      <c r="AD555" t="s">
        <v>5006</v>
      </c>
      <c r="AE555" t="s">
        <v>214</v>
      </c>
      <c r="AF555" t="s">
        <v>4</v>
      </c>
      <c r="AG555" t="s">
        <v>4</v>
      </c>
      <c r="AH555" t="s">
        <v>13209</v>
      </c>
      <c r="AI555" t="s">
        <v>13210</v>
      </c>
      <c r="AJ555" t="s">
        <v>4</v>
      </c>
      <c r="AK555">
        <v>9371703212</v>
      </c>
      <c r="AL555" t="s">
        <v>13211</v>
      </c>
      <c r="AM555" t="s">
        <v>13212</v>
      </c>
      <c r="AN555" t="s">
        <v>12</v>
      </c>
      <c r="AO555" t="s">
        <v>12730</v>
      </c>
      <c r="AP555" t="s">
        <v>4</v>
      </c>
      <c r="AQ555" t="s">
        <v>11033</v>
      </c>
      <c r="AR555" t="s">
        <v>12</v>
      </c>
      <c r="AS555" t="s">
        <v>12</v>
      </c>
      <c r="AT555" t="s">
        <v>4</v>
      </c>
      <c r="AU555" t="s">
        <v>4</v>
      </c>
      <c r="AV555" t="s">
        <v>4</v>
      </c>
      <c r="AW555" t="s">
        <v>332</v>
      </c>
      <c r="AX555">
        <v>8200</v>
      </c>
      <c r="AY555">
        <v>23600</v>
      </c>
      <c r="AZ555" t="s">
        <v>12</v>
      </c>
      <c r="BA555" t="s">
        <v>12</v>
      </c>
      <c r="BB555" t="s">
        <v>4</v>
      </c>
      <c r="BC555" t="s">
        <v>5304</v>
      </c>
      <c r="BD555" t="s">
        <v>1239</v>
      </c>
      <c r="BE555" t="s">
        <v>4</v>
      </c>
      <c r="BF555" t="s">
        <v>12</v>
      </c>
      <c r="BG555" t="s">
        <v>4</v>
      </c>
      <c r="BH555" t="s">
        <v>12</v>
      </c>
      <c r="BI555" t="s">
        <v>12</v>
      </c>
      <c r="BJ555" t="s">
        <v>13210</v>
      </c>
      <c r="BK555" t="s">
        <v>4</v>
      </c>
      <c r="BL555">
        <v>1</v>
      </c>
      <c r="BM555" t="s">
        <v>12</v>
      </c>
      <c r="BN555">
        <v>31800</v>
      </c>
      <c r="BO555" t="s">
        <v>12</v>
      </c>
      <c r="BP555" t="s">
        <v>12</v>
      </c>
      <c r="BQ555" t="s">
        <v>12</v>
      </c>
      <c r="BR555" t="s">
        <v>4</v>
      </c>
      <c r="BS555" t="s">
        <v>4</v>
      </c>
      <c r="BT555" t="s">
        <v>4</v>
      </c>
      <c r="BU555" t="s">
        <v>12</v>
      </c>
      <c r="BV555" t="s">
        <v>4</v>
      </c>
      <c r="BW555" t="s">
        <v>330</v>
      </c>
      <c r="BX555" t="s">
        <v>4</v>
      </c>
      <c r="BY555" t="s">
        <v>12</v>
      </c>
      <c r="BZ555" t="s">
        <v>12</v>
      </c>
      <c r="CA555" t="s">
        <v>12</v>
      </c>
      <c r="CB555" t="s">
        <v>12</v>
      </c>
      <c r="CC555" t="s">
        <v>12</v>
      </c>
      <c r="CD555" t="str" cm="1">
        <f t="array" aca="1" ref="CD555" ca="1">eConcatenar(A555:CB555,"|")</f>
        <v>LvRNmvPu51jNbUOD|CAR 2019-1970|3|CREMACION |TABASCO |CARDENAS |CARDENAS |2019-7-30|31800|X|X|400|1|x|X|x|X|X|X|X|X|X|X|X|x|X|x|MARTINEZ |PAREDES |JESUS |CASADO |X|X|CARRETERA RIO SECO Y MONTAÑA NUMERO 10|PASO Y PLAYA |X|9371703212|ARECELI SOBERANO SANCHEZ |BENEFICIARIO 2: JAVIER MARTINEZ SOBERANO |x|RUTA 7 M|X|JUEVES |x|x|X|X|X|DOMICILIO |8200|23600|x|x|X|2021-8-26|2021-9-15|X|x|X|x|x|PASO Y PLAYA |X|1|x|31800|x|x|x|X|X|X|x|X|CARDENAS |X|x|x|x|x</v>
      </c>
    </row>
    <row r="556" spans="1:82" x14ac:dyDescent="0.25">
      <c r="A556" t="s">
        <v>13213</v>
      </c>
      <c r="B556" t="s">
        <v>13214</v>
      </c>
      <c r="C556">
        <v>3</v>
      </c>
      <c r="D556" t="s">
        <v>463</v>
      </c>
      <c r="E556" t="s">
        <v>396</v>
      </c>
      <c r="F556" t="s">
        <v>330</v>
      </c>
      <c r="G556" t="s">
        <v>330</v>
      </c>
      <c r="H556" t="s">
        <v>16071</v>
      </c>
      <c r="I556">
        <v>12900</v>
      </c>
      <c r="J556" t="s">
        <v>4</v>
      </c>
      <c r="K556" t="s">
        <v>4</v>
      </c>
      <c r="L556">
        <v>400</v>
      </c>
      <c r="M556">
        <v>2</v>
      </c>
      <c r="N556" t="s">
        <v>12</v>
      </c>
      <c r="O556" t="s">
        <v>4</v>
      </c>
      <c r="P556" t="s">
        <v>12</v>
      </c>
      <c r="Q556" t="s">
        <v>4</v>
      </c>
      <c r="R556" t="s">
        <v>4</v>
      </c>
      <c r="S556" t="s">
        <v>4</v>
      </c>
      <c r="T556" t="s">
        <v>4</v>
      </c>
      <c r="U556" t="s">
        <v>4</v>
      </c>
      <c r="V556" t="s">
        <v>4</v>
      </c>
      <c r="W556" t="s">
        <v>4</v>
      </c>
      <c r="X556" t="s">
        <v>4</v>
      </c>
      <c r="Y556" t="s">
        <v>12</v>
      </c>
      <c r="Z556" t="s">
        <v>4</v>
      </c>
      <c r="AA556" t="s">
        <v>12</v>
      </c>
      <c r="AB556" t="s">
        <v>13215</v>
      </c>
      <c r="AC556" t="s">
        <v>22</v>
      </c>
      <c r="AD556" t="s">
        <v>13216</v>
      </c>
      <c r="AE556" t="s">
        <v>214</v>
      </c>
      <c r="AF556" t="s">
        <v>4</v>
      </c>
      <c r="AG556" t="s">
        <v>4</v>
      </c>
      <c r="AH556" t="s">
        <v>13217</v>
      </c>
      <c r="AI556" t="s">
        <v>1741</v>
      </c>
      <c r="AJ556" t="s">
        <v>4</v>
      </c>
      <c r="AK556">
        <v>9373746873</v>
      </c>
      <c r="AL556" t="s">
        <v>13218</v>
      </c>
      <c r="AM556" t="s">
        <v>13219</v>
      </c>
      <c r="AN556" t="s">
        <v>12</v>
      </c>
      <c r="AO556" t="s">
        <v>12730</v>
      </c>
      <c r="AP556" t="s">
        <v>4</v>
      </c>
      <c r="AQ556" t="s">
        <v>5154</v>
      </c>
      <c r="AR556" t="s">
        <v>12</v>
      </c>
      <c r="AS556" t="s">
        <v>12</v>
      </c>
      <c r="AT556" t="s">
        <v>4</v>
      </c>
      <c r="AU556" t="s">
        <v>4</v>
      </c>
      <c r="AV556" t="s">
        <v>4</v>
      </c>
      <c r="AW556" t="s">
        <v>332</v>
      </c>
      <c r="AX556">
        <v>11500</v>
      </c>
      <c r="AY556">
        <v>1400</v>
      </c>
      <c r="AZ556" t="s">
        <v>12</v>
      </c>
      <c r="BA556" t="s">
        <v>12</v>
      </c>
      <c r="BB556" t="s">
        <v>4</v>
      </c>
      <c r="BC556" t="s">
        <v>5257</v>
      </c>
      <c r="BD556" t="s">
        <v>12751</v>
      </c>
      <c r="BE556" t="s">
        <v>4</v>
      </c>
      <c r="BF556" t="s">
        <v>12</v>
      </c>
      <c r="BG556" t="s">
        <v>4</v>
      </c>
      <c r="BH556" t="s">
        <v>12</v>
      </c>
      <c r="BI556" t="s">
        <v>12</v>
      </c>
      <c r="BJ556" t="s">
        <v>1741</v>
      </c>
      <c r="BK556" t="s">
        <v>4</v>
      </c>
      <c r="BL556">
        <v>1</v>
      </c>
      <c r="BM556" t="s">
        <v>12</v>
      </c>
      <c r="BN556">
        <v>12900</v>
      </c>
      <c r="BO556" t="s">
        <v>12</v>
      </c>
      <c r="BP556" t="s">
        <v>12</v>
      </c>
      <c r="BQ556" t="s">
        <v>12</v>
      </c>
      <c r="BR556" t="s">
        <v>4</v>
      </c>
      <c r="BS556" t="s">
        <v>4</v>
      </c>
      <c r="BT556" t="s">
        <v>4</v>
      </c>
      <c r="BU556" t="s">
        <v>12</v>
      </c>
      <c r="BV556" t="s">
        <v>4</v>
      </c>
      <c r="BW556" t="s">
        <v>330</v>
      </c>
      <c r="BX556" t="s">
        <v>4</v>
      </c>
      <c r="BY556" t="s">
        <v>12</v>
      </c>
      <c r="BZ556" t="s">
        <v>12</v>
      </c>
      <c r="CA556" t="s">
        <v>12</v>
      </c>
      <c r="CB556" t="s">
        <v>12</v>
      </c>
      <c r="CC556" t="s">
        <v>12</v>
      </c>
      <c r="CD556" t="str" cm="1">
        <f t="array" aca="1" ref="CD556" ca="1">eConcatenar(A556:CB556,"|")</f>
        <v>tEG0cnV3bWyU27ED|CAR 2019-2936|3|ECONOLINE |TABASCO |CARDENAS |CARDENAS |2019-10-04|12900|X|X|400|2|x|X|x|X|X|X|X|X|X|X|X|x|X|x|RUEDA |JIMENEZ |RICARDO |CASADO |X|X|MIS BLANCAS MARIPOSAS MANZANA 2|LA CONCEPCION |X|9373746873|GLORIA RUEDA MOLINA |BENEFICIARIO 2: TITO RUEDA MOLINA |x|RUTA 7 M|X|MIERCOLES |x|x|X|X|X|DOMICILIO |11500|1400|x|x|X|2021-8-4|2021-9-08|X|x|X|x|x|LA CONCEPCION |X|1|x|12900|x|x|x|X|X|X|x|X|CARDENAS |X|x|x|x|x</v>
      </c>
    </row>
    <row r="557" spans="1:82" x14ac:dyDescent="0.25">
      <c r="A557" t="s">
        <v>13220</v>
      </c>
      <c r="B557" t="s">
        <v>13221</v>
      </c>
      <c r="C557">
        <v>3</v>
      </c>
      <c r="D557" t="s">
        <v>463</v>
      </c>
      <c r="E557" t="s">
        <v>396</v>
      </c>
      <c r="F557" t="s">
        <v>330</v>
      </c>
      <c r="G557" t="s">
        <v>330</v>
      </c>
      <c r="H557" t="s">
        <v>16072</v>
      </c>
      <c r="I557">
        <v>12900</v>
      </c>
      <c r="J557" t="s">
        <v>4</v>
      </c>
      <c r="K557" t="s">
        <v>4</v>
      </c>
      <c r="L557">
        <v>400</v>
      </c>
      <c r="M557">
        <v>2</v>
      </c>
      <c r="N557" t="s">
        <v>12</v>
      </c>
      <c r="O557" t="s">
        <v>4</v>
      </c>
      <c r="P557" t="s">
        <v>12</v>
      </c>
      <c r="Q557" t="s">
        <v>4</v>
      </c>
      <c r="R557" t="s">
        <v>4</v>
      </c>
      <c r="S557" t="s">
        <v>4</v>
      </c>
      <c r="T557" t="s">
        <v>4</v>
      </c>
      <c r="U557" t="s">
        <v>4</v>
      </c>
      <c r="V557" t="s">
        <v>4</v>
      </c>
      <c r="W557" t="s">
        <v>4</v>
      </c>
      <c r="X557" t="s">
        <v>4</v>
      </c>
      <c r="Y557" t="s">
        <v>12</v>
      </c>
      <c r="Z557" t="s">
        <v>4</v>
      </c>
      <c r="AA557" t="s">
        <v>12</v>
      </c>
      <c r="AB557" t="s">
        <v>787</v>
      </c>
      <c r="AC557" t="s">
        <v>342</v>
      </c>
      <c r="AD557" t="s">
        <v>5232</v>
      </c>
      <c r="AE557" t="s">
        <v>4872</v>
      </c>
      <c r="AF557" t="s">
        <v>4</v>
      </c>
      <c r="AG557" t="s">
        <v>4</v>
      </c>
      <c r="AH557" t="s">
        <v>13222</v>
      </c>
      <c r="AI557" t="s">
        <v>2202</v>
      </c>
      <c r="AJ557" t="s">
        <v>4</v>
      </c>
      <c r="AK557">
        <v>9371106085</v>
      </c>
      <c r="AL557" t="s">
        <v>13223</v>
      </c>
      <c r="AM557" t="s">
        <v>13224</v>
      </c>
      <c r="AN557" t="s">
        <v>12</v>
      </c>
      <c r="AO557" t="s">
        <v>12730</v>
      </c>
      <c r="AP557" t="s">
        <v>4</v>
      </c>
      <c r="AQ557" t="s">
        <v>5154</v>
      </c>
      <c r="AR557" t="s">
        <v>12</v>
      </c>
      <c r="AS557" t="s">
        <v>12</v>
      </c>
      <c r="AT557" t="s">
        <v>4</v>
      </c>
      <c r="AU557" t="s">
        <v>4</v>
      </c>
      <c r="AV557" t="s">
        <v>4</v>
      </c>
      <c r="AW557" t="s">
        <v>332</v>
      </c>
      <c r="AX557">
        <v>7300</v>
      </c>
      <c r="AY557">
        <v>5600</v>
      </c>
      <c r="AZ557" t="s">
        <v>12</v>
      </c>
      <c r="BA557" t="s">
        <v>12</v>
      </c>
      <c r="BB557" t="s">
        <v>4</v>
      </c>
      <c r="BC557" t="s">
        <v>5257</v>
      </c>
      <c r="BD557" t="s">
        <v>12751</v>
      </c>
      <c r="BE557" t="s">
        <v>4</v>
      </c>
      <c r="BF557" t="s">
        <v>12</v>
      </c>
      <c r="BG557" t="s">
        <v>4</v>
      </c>
      <c r="BH557" t="s">
        <v>12</v>
      </c>
      <c r="BI557" t="s">
        <v>12</v>
      </c>
      <c r="BJ557" t="s">
        <v>2202</v>
      </c>
      <c r="BK557" t="s">
        <v>4</v>
      </c>
      <c r="BL557">
        <v>1</v>
      </c>
      <c r="BM557" t="s">
        <v>12</v>
      </c>
      <c r="BN557">
        <v>12900</v>
      </c>
      <c r="BO557" t="s">
        <v>12</v>
      </c>
      <c r="BP557" t="s">
        <v>12</v>
      </c>
      <c r="BQ557" t="s">
        <v>12</v>
      </c>
      <c r="BR557" t="s">
        <v>4</v>
      </c>
      <c r="BS557" t="s">
        <v>4</v>
      </c>
      <c r="BT557" t="s">
        <v>4</v>
      </c>
      <c r="BU557" t="s">
        <v>12</v>
      </c>
      <c r="BV557" t="s">
        <v>4</v>
      </c>
      <c r="BW557" t="s">
        <v>330</v>
      </c>
      <c r="BX557" t="s">
        <v>4</v>
      </c>
      <c r="BY557" t="s">
        <v>12</v>
      </c>
      <c r="BZ557" t="s">
        <v>12</v>
      </c>
      <c r="CA557" t="s">
        <v>12</v>
      </c>
      <c r="CB557" t="s">
        <v>12</v>
      </c>
      <c r="CC557" t="s">
        <v>12</v>
      </c>
      <c r="CD557" t="str" cm="1">
        <f t="array" aca="1" ref="CD557" ca="1">eConcatenar(A557:CB557,"|")</f>
        <v>2eva7LXc0X6a5XTn|CAR 2019-2982|3|ECONOLINE |TABASCO |CARDENAS |CARDENAS |2019-10-10|12900|X|X|400|2|x|X|x|X|X|X|X|X|X|X|X|x|X|x|SANCHEZ |LOPEZ |JOSE |VIUDO |X|X|CALLE BENITO JUAREZ NUMERO 15|LAZARO CARDENAS DEL RIO |X|9371106085|MARIA DL ROSARIO SANCHEZ GONZALEZ |BENEFICIARIO 2: NOEMI SANCHEZ GONZALEZ |x|RUTA 7 M|X|MIERCOLES |x|x|X|X|X|DOMICILIO |7300|5600|x|x|X|2021-8-4|2021-9-08|X|x|X|x|x|LAZARO CARDENAS DEL RIO |X|1|x|12900|x|x|x|X|X|X|x|X|CARDENAS |X|x|x|x|x</v>
      </c>
    </row>
    <row r="558" spans="1:82" x14ac:dyDescent="0.25">
      <c r="A558" t="s">
        <v>13225</v>
      </c>
      <c r="B558" t="s">
        <v>13226</v>
      </c>
      <c r="C558">
        <v>3</v>
      </c>
      <c r="D558" t="s">
        <v>463</v>
      </c>
      <c r="E558" t="s">
        <v>396</v>
      </c>
      <c r="F558" t="s">
        <v>330</v>
      </c>
      <c r="G558" t="s">
        <v>330</v>
      </c>
      <c r="H558" t="s">
        <v>16073</v>
      </c>
      <c r="I558">
        <v>12900</v>
      </c>
      <c r="J558" t="s">
        <v>4</v>
      </c>
      <c r="K558" t="s">
        <v>4</v>
      </c>
      <c r="L558">
        <v>400</v>
      </c>
      <c r="M558">
        <v>2</v>
      </c>
      <c r="N558" t="s">
        <v>12</v>
      </c>
      <c r="O558" t="s">
        <v>4</v>
      </c>
      <c r="P558" t="s">
        <v>12</v>
      </c>
      <c r="Q558" t="s">
        <v>4</v>
      </c>
      <c r="R558" t="s">
        <v>4</v>
      </c>
      <c r="S558" t="s">
        <v>4</v>
      </c>
      <c r="T558" t="s">
        <v>4</v>
      </c>
      <c r="U558" t="s">
        <v>4</v>
      </c>
      <c r="V558" t="s">
        <v>4</v>
      </c>
      <c r="W558" t="s">
        <v>4</v>
      </c>
      <c r="X558" t="s">
        <v>4</v>
      </c>
      <c r="Y558" t="s">
        <v>12</v>
      </c>
      <c r="Z558" t="s">
        <v>4</v>
      </c>
      <c r="AA558" t="s">
        <v>12</v>
      </c>
      <c r="AB558" t="s">
        <v>464</v>
      </c>
      <c r="AC558" t="s">
        <v>4874</v>
      </c>
      <c r="AD558" t="s">
        <v>4960</v>
      </c>
      <c r="AE558" t="s">
        <v>30</v>
      </c>
      <c r="AF558" t="s">
        <v>4</v>
      </c>
      <c r="AG558" t="s">
        <v>4</v>
      </c>
      <c r="AH558" t="s">
        <v>13227</v>
      </c>
      <c r="AI558" t="s">
        <v>12962</v>
      </c>
      <c r="AJ558" t="s">
        <v>4</v>
      </c>
      <c r="AK558">
        <v>9371552143</v>
      </c>
      <c r="AL558" t="s">
        <v>13228</v>
      </c>
      <c r="AM558" t="s">
        <v>13229</v>
      </c>
      <c r="AN558" t="s">
        <v>12</v>
      </c>
      <c r="AO558" t="s">
        <v>12730</v>
      </c>
      <c r="AP558" t="s">
        <v>4</v>
      </c>
      <c r="AQ558" t="s">
        <v>5154</v>
      </c>
      <c r="AR558" t="s">
        <v>12</v>
      </c>
      <c r="AS558" t="s">
        <v>12</v>
      </c>
      <c r="AT558" t="s">
        <v>4</v>
      </c>
      <c r="AU558" t="s">
        <v>4</v>
      </c>
      <c r="AV558" t="s">
        <v>4</v>
      </c>
      <c r="AW558" t="s">
        <v>332</v>
      </c>
      <c r="AX558">
        <v>9100</v>
      </c>
      <c r="AY558">
        <v>3800</v>
      </c>
      <c r="AZ558" t="s">
        <v>12</v>
      </c>
      <c r="BA558" t="s">
        <v>12</v>
      </c>
      <c r="BB558" t="s">
        <v>4</v>
      </c>
      <c r="BC558" t="s">
        <v>5257</v>
      </c>
      <c r="BD558" t="s">
        <v>12751</v>
      </c>
      <c r="BE558" t="s">
        <v>4</v>
      </c>
      <c r="BF558" t="s">
        <v>12</v>
      </c>
      <c r="BG558" t="s">
        <v>4</v>
      </c>
      <c r="BH558" t="s">
        <v>12</v>
      </c>
      <c r="BI558" t="s">
        <v>12</v>
      </c>
      <c r="BJ558" t="s">
        <v>12962</v>
      </c>
      <c r="BK558" t="s">
        <v>4</v>
      </c>
      <c r="BL558">
        <v>1</v>
      </c>
      <c r="BM558" t="s">
        <v>12</v>
      </c>
      <c r="BN558">
        <v>12900</v>
      </c>
      <c r="BO558" t="s">
        <v>12</v>
      </c>
      <c r="BP558" t="s">
        <v>12</v>
      </c>
      <c r="BQ558" t="s">
        <v>12</v>
      </c>
      <c r="BR558" t="s">
        <v>4</v>
      </c>
      <c r="BS558" t="s">
        <v>4</v>
      </c>
      <c r="BT558" t="s">
        <v>4</v>
      </c>
      <c r="BU558" t="s">
        <v>12</v>
      </c>
      <c r="BV558" t="s">
        <v>4</v>
      </c>
      <c r="BW558" t="s">
        <v>330</v>
      </c>
      <c r="BX558" t="s">
        <v>4</v>
      </c>
      <c r="BY558" t="s">
        <v>12</v>
      </c>
      <c r="BZ558" t="s">
        <v>12</v>
      </c>
      <c r="CA558" t="s">
        <v>12</v>
      </c>
      <c r="CB558" t="s">
        <v>12</v>
      </c>
      <c r="CC558" t="s">
        <v>12</v>
      </c>
      <c r="CD558" t="str" cm="1">
        <f t="array" aca="1" ref="CD558" ca="1">eConcatenar(A558:CB558,"|")</f>
        <v>cX6bV8hArdzeeLg3|CAR 2019-3134|3|ECONOLINE |TABASCO |CARDENAS |CARDENAS |2019-10-19|12900|X|X|400|2|x|X|x|X|X|X|X|X|X|X|X|x|X|x|HERNANDEZ |IZQUIERDO |ROSA |CASADA|X|X|CARRETERA VILLAHERMOSA CARDENAS SIN NUMERO |MIAHUTLAN SEGUNDA SECCION |X|9371552143|ESAU GERONIMO RIVERA |BENEFICIARIO 2: OMAR ALONSO GERONIMO HERNANDEZ |x|RUTA 7 M|X|MIERCOLES |x|x|X|X|X|DOMICILIO |9100|3800|x|x|X|2021-8-4|2021-9-08|X|x|X|x|x|MIAHUTLAN SEGUNDA SECCION |X|1|x|12900|x|x|x|X|X|X|x|X|CARDENAS |X|x|x|x|x</v>
      </c>
    </row>
    <row r="559" spans="1:82" x14ac:dyDescent="0.25">
      <c r="A559" t="s">
        <v>13230</v>
      </c>
      <c r="B559" t="s">
        <v>13231</v>
      </c>
      <c r="C559">
        <v>3</v>
      </c>
      <c r="D559" t="s">
        <v>463</v>
      </c>
      <c r="E559" t="s">
        <v>396</v>
      </c>
      <c r="F559" t="s">
        <v>330</v>
      </c>
      <c r="G559" t="s">
        <v>330</v>
      </c>
      <c r="H559" t="s">
        <v>16074</v>
      </c>
      <c r="I559">
        <v>12900</v>
      </c>
      <c r="J559" t="s">
        <v>4</v>
      </c>
      <c r="K559" t="s">
        <v>4</v>
      </c>
      <c r="L559">
        <v>400</v>
      </c>
      <c r="M559">
        <v>2</v>
      </c>
      <c r="N559" t="s">
        <v>12</v>
      </c>
      <c r="O559" t="s">
        <v>4</v>
      </c>
      <c r="P559" t="s">
        <v>12</v>
      </c>
      <c r="Q559" t="s">
        <v>4</v>
      </c>
      <c r="R559" t="s">
        <v>4</v>
      </c>
      <c r="S559" t="s">
        <v>4</v>
      </c>
      <c r="T559" t="s">
        <v>4</v>
      </c>
      <c r="U559" t="s">
        <v>4</v>
      </c>
      <c r="V559" t="s">
        <v>4</v>
      </c>
      <c r="W559" t="s">
        <v>4</v>
      </c>
      <c r="X559" t="s">
        <v>4</v>
      </c>
      <c r="Y559" t="s">
        <v>12</v>
      </c>
      <c r="Z559" t="s">
        <v>4</v>
      </c>
      <c r="AA559" t="s">
        <v>12</v>
      </c>
      <c r="AB559" t="s">
        <v>22</v>
      </c>
      <c r="AC559" t="s">
        <v>797</v>
      </c>
      <c r="AD559" t="s">
        <v>13232</v>
      </c>
      <c r="AE559" t="s">
        <v>4991</v>
      </c>
      <c r="AF559" t="s">
        <v>4</v>
      </c>
      <c r="AG559" t="s">
        <v>4</v>
      </c>
      <c r="AH559" t="s">
        <v>4937</v>
      </c>
      <c r="AI559" t="s">
        <v>467</v>
      </c>
      <c r="AJ559" t="s">
        <v>4</v>
      </c>
      <c r="AK559">
        <v>9371200257</v>
      </c>
      <c r="AL559" t="s">
        <v>13233</v>
      </c>
      <c r="AM559" t="s">
        <v>13234</v>
      </c>
      <c r="AN559" t="s">
        <v>12</v>
      </c>
      <c r="AO559" t="s">
        <v>12730</v>
      </c>
      <c r="AP559" t="s">
        <v>4</v>
      </c>
      <c r="AQ559" t="s">
        <v>5154</v>
      </c>
      <c r="AR559" t="s">
        <v>12</v>
      </c>
      <c r="AS559" t="s">
        <v>12</v>
      </c>
      <c r="AT559" t="s">
        <v>4</v>
      </c>
      <c r="AU559" t="s">
        <v>4</v>
      </c>
      <c r="AV559" t="s">
        <v>4</v>
      </c>
      <c r="AW559" t="s">
        <v>332</v>
      </c>
      <c r="AX559">
        <v>6100</v>
      </c>
      <c r="AY559">
        <v>6800</v>
      </c>
      <c r="AZ559" t="s">
        <v>12</v>
      </c>
      <c r="BA559" t="s">
        <v>12</v>
      </c>
      <c r="BB559">
        <v>1</v>
      </c>
      <c r="BC559" t="s">
        <v>11409</v>
      </c>
      <c r="BD559" t="s">
        <v>12751</v>
      </c>
      <c r="BE559" t="s">
        <v>4</v>
      </c>
      <c r="BF559" t="s">
        <v>12</v>
      </c>
      <c r="BG559" t="s">
        <v>4</v>
      </c>
      <c r="BH559" t="s">
        <v>12</v>
      </c>
      <c r="BI559" t="s">
        <v>12</v>
      </c>
      <c r="BJ559" t="s">
        <v>467</v>
      </c>
      <c r="BK559" t="s">
        <v>4</v>
      </c>
      <c r="BL559">
        <v>1</v>
      </c>
      <c r="BM559" t="s">
        <v>12</v>
      </c>
      <c r="BN559">
        <v>12900</v>
      </c>
      <c r="BO559" t="s">
        <v>12</v>
      </c>
      <c r="BP559" t="s">
        <v>12</v>
      </c>
      <c r="BQ559" t="s">
        <v>12</v>
      </c>
      <c r="BR559" t="s">
        <v>4</v>
      </c>
      <c r="BS559" t="s">
        <v>4</v>
      </c>
      <c r="BT559" t="s">
        <v>4</v>
      </c>
      <c r="BU559" t="s">
        <v>12</v>
      </c>
      <c r="BV559" t="s">
        <v>4</v>
      </c>
      <c r="BW559" t="s">
        <v>330</v>
      </c>
      <c r="BX559" t="s">
        <v>4</v>
      </c>
      <c r="BY559" t="s">
        <v>12</v>
      </c>
      <c r="BZ559" t="s">
        <v>12</v>
      </c>
      <c r="CA559" t="s">
        <v>12</v>
      </c>
      <c r="CB559" t="s">
        <v>12</v>
      </c>
      <c r="CC559" t="s">
        <v>12</v>
      </c>
      <c r="CD559" t="str" cm="1">
        <f t="array" aca="1" ref="CD559" ca="1">eConcatenar(A559:CB559,"|")</f>
        <v>LRKvZm7LdCW31TAA|CAR 2019-3599|3|ECONOLINE |TABASCO |CARDENAS |CARDENAS |2019-12-06|12900|X|X|400|2|x|X|x|X|X|X|X|X|X|X|X|x|X|x|JIMENEZ |GONZALEZ |ROSAURA |VIUDA |X|X|CARRETERA PRINCIPAL SIN NUMERO |CALZADA PRIMERA SECCION |X|9371200257|YANED DEL CARMEN SOLIS GALLEGOS |BENEFICIARIO 2: GUADALUPE SOLIS GALLEGOS |x|RUTA 7 M|X|MIERCOLES |x|x|X|X|X|DOMICILIO |6100|6800|x|x|1|2021-7-7|2021-9-08|X|x|X|x|x|CALZADA PRIMERA SECCION |X|1|x|12900|x|x|x|X|X|X|x|X|CARDENAS |X|x|x|x|x</v>
      </c>
    </row>
    <row r="560" spans="1:82" x14ac:dyDescent="0.25">
      <c r="A560" t="s">
        <v>13235</v>
      </c>
      <c r="B560" t="s">
        <v>13236</v>
      </c>
      <c r="C560">
        <v>3</v>
      </c>
      <c r="D560" t="s">
        <v>463</v>
      </c>
      <c r="E560" t="s">
        <v>396</v>
      </c>
      <c r="F560" t="s">
        <v>330</v>
      </c>
      <c r="G560" t="s">
        <v>330</v>
      </c>
      <c r="H560" t="s">
        <v>16074</v>
      </c>
      <c r="I560">
        <v>12900</v>
      </c>
      <c r="J560" t="s">
        <v>4</v>
      </c>
      <c r="K560" t="s">
        <v>4</v>
      </c>
      <c r="L560">
        <v>400</v>
      </c>
      <c r="M560">
        <v>2</v>
      </c>
      <c r="N560" t="s">
        <v>12</v>
      </c>
      <c r="O560" t="s">
        <v>4</v>
      </c>
      <c r="P560" t="s">
        <v>12</v>
      </c>
      <c r="Q560" t="s">
        <v>4</v>
      </c>
      <c r="R560" t="s">
        <v>4</v>
      </c>
      <c r="S560" t="s">
        <v>4</v>
      </c>
      <c r="T560" t="s">
        <v>4</v>
      </c>
      <c r="U560" t="s">
        <v>4</v>
      </c>
      <c r="V560" t="s">
        <v>4</v>
      </c>
      <c r="W560" t="s">
        <v>4</v>
      </c>
      <c r="X560" t="s">
        <v>4</v>
      </c>
      <c r="Y560" t="s">
        <v>12</v>
      </c>
      <c r="Z560" t="s">
        <v>4</v>
      </c>
      <c r="AA560" t="s">
        <v>12</v>
      </c>
      <c r="AB560" t="s">
        <v>784</v>
      </c>
      <c r="AC560" t="s">
        <v>22</v>
      </c>
      <c r="AD560" t="s">
        <v>13237</v>
      </c>
      <c r="AE560" t="s">
        <v>4991</v>
      </c>
      <c r="AF560" t="s">
        <v>4</v>
      </c>
      <c r="AG560" t="s">
        <v>4</v>
      </c>
      <c r="AH560" t="s">
        <v>13238</v>
      </c>
      <c r="AI560" t="s">
        <v>467</v>
      </c>
      <c r="AJ560" t="s">
        <v>4</v>
      </c>
      <c r="AK560">
        <v>9371754995</v>
      </c>
      <c r="AL560" t="s">
        <v>13239</v>
      </c>
      <c r="AM560" t="s">
        <v>13240</v>
      </c>
      <c r="AN560" t="s">
        <v>12</v>
      </c>
      <c r="AO560" t="s">
        <v>12730</v>
      </c>
      <c r="AP560" t="s">
        <v>4</v>
      </c>
      <c r="AQ560" t="s">
        <v>710</v>
      </c>
      <c r="AR560" t="s">
        <v>12</v>
      </c>
      <c r="AS560" t="s">
        <v>12</v>
      </c>
      <c r="AT560" t="s">
        <v>4</v>
      </c>
      <c r="AU560" t="s">
        <v>4</v>
      </c>
      <c r="AV560" t="s">
        <v>4</v>
      </c>
      <c r="AW560" t="s">
        <v>332</v>
      </c>
      <c r="AX560">
        <v>7400</v>
      </c>
      <c r="AY560">
        <v>5500</v>
      </c>
      <c r="AZ560" t="s">
        <v>12</v>
      </c>
      <c r="BA560" t="s">
        <v>12</v>
      </c>
      <c r="BB560">
        <v>1</v>
      </c>
      <c r="BC560" t="s">
        <v>11409</v>
      </c>
      <c r="BD560" t="s">
        <v>12751</v>
      </c>
      <c r="BE560" t="s">
        <v>4</v>
      </c>
      <c r="BF560" t="s">
        <v>12</v>
      </c>
      <c r="BG560" t="s">
        <v>4</v>
      </c>
      <c r="BH560" t="s">
        <v>12</v>
      </c>
      <c r="BI560" t="s">
        <v>12</v>
      </c>
      <c r="BJ560" t="s">
        <v>467</v>
      </c>
      <c r="BK560" t="s">
        <v>4</v>
      </c>
      <c r="BL560">
        <v>1</v>
      </c>
      <c r="BM560" t="s">
        <v>12</v>
      </c>
      <c r="BN560">
        <v>12900</v>
      </c>
      <c r="BO560" t="s">
        <v>12</v>
      </c>
      <c r="BP560" t="s">
        <v>12</v>
      </c>
      <c r="BQ560" t="s">
        <v>12</v>
      </c>
      <c r="BR560" t="s">
        <v>4</v>
      </c>
      <c r="BS560" t="s">
        <v>4</v>
      </c>
      <c r="BT560" t="s">
        <v>4</v>
      </c>
      <c r="BU560" t="s">
        <v>12</v>
      </c>
      <c r="BV560" t="s">
        <v>4</v>
      </c>
      <c r="BW560" t="s">
        <v>330</v>
      </c>
      <c r="BX560" t="s">
        <v>4</v>
      </c>
      <c r="BY560" t="s">
        <v>12</v>
      </c>
      <c r="BZ560" t="s">
        <v>12</v>
      </c>
      <c r="CA560" t="s">
        <v>12</v>
      </c>
      <c r="CB560" t="s">
        <v>12</v>
      </c>
      <c r="CC560" t="s">
        <v>12</v>
      </c>
      <c r="CD560" t="str" cm="1">
        <f t="array" aca="1" ref="CD560" ca="1">eConcatenar(A560:CB560,"|")</f>
        <v>mFQ0sNyxFhBKfquq|CAR 2019-3700|3|ECONOLINE |TABASCO |CARDENAS |CARDENAS |2019-12-06|12900|X|X|400|2|x|X|x|X|X|X|X|X|X|X|X|x|X|x|GALLEGOS|JIMENEZ |NATIVIDAD |VIUDA |X|X|CARRETERA PRINCIPAL POSTE NUMERO 50|CALZADA PRIMERA SECCION |X|9371754995|ROSA DANIELA MARTINEZ GALLEGOS |BENEFICIARIO 2: MAGALIS MARTINEZ GALLEGOS |x|RUTA 7 M|X|MIERCOLES|x|x|X|X|X|DOMICILIO |7400|5500|x|x|1|2021-7-7|2021-9-08|X|x|X|x|x|CALZADA PRIMERA SECCION |X|1|x|12900|x|x|x|X|X|X|x|X|CARDENAS |X|x|x|x|x</v>
      </c>
    </row>
    <row r="561" spans="1:82" x14ac:dyDescent="0.25">
      <c r="A561" t="s">
        <v>13241</v>
      </c>
      <c r="B561" t="s">
        <v>13242</v>
      </c>
      <c r="C561">
        <v>3</v>
      </c>
      <c r="D561" t="s">
        <v>463</v>
      </c>
      <c r="E561" t="s">
        <v>396</v>
      </c>
      <c r="F561" t="s">
        <v>330</v>
      </c>
      <c r="G561" t="s">
        <v>330</v>
      </c>
      <c r="H561" t="s">
        <v>5066</v>
      </c>
      <c r="I561">
        <v>12900</v>
      </c>
      <c r="J561" t="s">
        <v>4</v>
      </c>
      <c r="K561" t="s">
        <v>4</v>
      </c>
      <c r="L561">
        <v>200</v>
      </c>
      <c r="M561">
        <v>1</v>
      </c>
      <c r="N561" t="s">
        <v>12</v>
      </c>
      <c r="O561" t="s">
        <v>4</v>
      </c>
      <c r="P561" t="s">
        <v>12</v>
      </c>
      <c r="Q561" t="s">
        <v>4</v>
      </c>
      <c r="R561" t="s">
        <v>4</v>
      </c>
      <c r="S561" t="s">
        <v>4</v>
      </c>
      <c r="T561" t="s">
        <v>4</v>
      </c>
      <c r="U561" t="s">
        <v>4</v>
      </c>
      <c r="V561" t="s">
        <v>4</v>
      </c>
      <c r="W561" t="s">
        <v>4</v>
      </c>
      <c r="X561" t="s">
        <v>4</v>
      </c>
      <c r="Y561" t="s">
        <v>12</v>
      </c>
      <c r="Z561" t="s">
        <v>4</v>
      </c>
      <c r="AA561" t="s">
        <v>12</v>
      </c>
      <c r="AB561" t="s">
        <v>342</v>
      </c>
      <c r="AC561" t="s">
        <v>80</v>
      </c>
      <c r="AD561" t="s">
        <v>13243</v>
      </c>
      <c r="AE561" t="s">
        <v>4991</v>
      </c>
      <c r="AF561" t="s">
        <v>4</v>
      </c>
      <c r="AG561" t="s">
        <v>4</v>
      </c>
      <c r="AH561" t="s">
        <v>13244</v>
      </c>
      <c r="AI561" t="s">
        <v>443</v>
      </c>
      <c r="AJ561" t="s">
        <v>4</v>
      </c>
      <c r="AK561">
        <v>9371702539</v>
      </c>
      <c r="AL561" t="s">
        <v>13245</v>
      </c>
      <c r="AM561" t="s">
        <v>13246</v>
      </c>
      <c r="AN561" t="s">
        <v>12</v>
      </c>
      <c r="AO561" t="s">
        <v>12730</v>
      </c>
      <c r="AP561" t="s">
        <v>4</v>
      </c>
      <c r="AQ561" t="s">
        <v>11033</v>
      </c>
      <c r="AR561" t="s">
        <v>12</v>
      </c>
      <c r="AS561" t="s">
        <v>12</v>
      </c>
      <c r="AT561" t="s">
        <v>4</v>
      </c>
      <c r="AU561" t="s">
        <v>4</v>
      </c>
      <c r="AV561" t="s">
        <v>4</v>
      </c>
      <c r="AW561" t="s">
        <v>332</v>
      </c>
      <c r="AX561">
        <v>10000</v>
      </c>
      <c r="AY561">
        <v>2900</v>
      </c>
      <c r="AZ561" t="s">
        <v>12</v>
      </c>
      <c r="BA561" t="s">
        <v>12</v>
      </c>
      <c r="BB561" t="s">
        <v>4</v>
      </c>
      <c r="BC561" t="s">
        <v>5304</v>
      </c>
      <c r="BD561" t="s">
        <v>1239</v>
      </c>
      <c r="BE561" t="s">
        <v>4</v>
      </c>
      <c r="BF561" t="s">
        <v>12</v>
      </c>
      <c r="BG561" t="s">
        <v>4</v>
      </c>
      <c r="BH561" t="s">
        <v>12</v>
      </c>
      <c r="BI561" t="s">
        <v>12</v>
      </c>
      <c r="BJ561" t="s">
        <v>443</v>
      </c>
      <c r="BK561" t="s">
        <v>4</v>
      </c>
      <c r="BL561">
        <v>1</v>
      </c>
      <c r="BM561" t="s">
        <v>12</v>
      </c>
      <c r="BN561">
        <v>12900</v>
      </c>
      <c r="BO561" t="s">
        <v>12</v>
      </c>
      <c r="BP561" t="s">
        <v>12</v>
      </c>
      <c r="BQ561" t="s">
        <v>12</v>
      </c>
      <c r="BR561" t="s">
        <v>4</v>
      </c>
      <c r="BS561" t="s">
        <v>4</v>
      </c>
      <c r="BT561" t="s">
        <v>4</v>
      </c>
      <c r="BU561" t="s">
        <v>12</v>
      </c>
      <c r="BV561" t="s">
        <v>4</v>
      </c>
      <c r="BW561" t="s">
        <v>330</v>
      </c>
      <c r="BX561" t="s">
        <v>4</v>
      </c>
      <c r="BY561" t="s">
        <v>12</v>
      </c>
      <c r="BZ561" t="s">
        <v>12</v>
      </c>
      <c r="CA561" t="s">
        <v>12</v>
      </c>
      <c r="CB561" t="s">
        <v>12</v>
      </c>
      <c r="CC561" t="s">
        <v>12</v>
      </c>
      <c r="CD561" t="str" cm="1">
        <f t="array" aca="1" ref="CD561" ca="1">eConcatenar(A561:CB561,"|")</f>
        <v>ziNvHeeqzU1qFM8E|CAR 2020-0660|3|ECONOLINE |TABASCO |CARDENAS |CARDENAS |2020-2-27|12900|X|X|200|1|x|X|x|X|X|X|X|X|X|X|X|x|X|x|LOPEZ |GARCIA |CANDELARIA  |VIUDA |X|X|CERRADA BUGAMBILIA SIN NUMERO |BAJIO PRIMERA SECCION |X|9371702539|GABRIEL BRITO LOPEZ |BENEFICIARIO 2: SANTIAGO BRITO LOPEZ |x|RUTA 7 M|X|JUEVES |x|x|X|X|X|DOMICILIO |10000|2900|x|x|X|2021-8-26|2021-9-15|X|x|X|x|x|BAJIO PRIMERA SECCION |X|1|x|12900|x|x|x|X|X|X|x|X|CARDENAS |X|x|x|x|x</v>
      </c>
    </row>
    <row r="562" spans="1:82" x14ac:dyDescent="0.25">
      <c r="A562" t="s">
        <v>13247</v>
      </c>
      <c r="B562" t="s">
        <v>13248</v>
      </c>
      <c r="C562">
        <v>3</v>
      </c>
      <c r="D562" t="s">
        <v>463</v>
      </c>
      <c r="E562" t="s">
        <v>396</v>
      </c>
      <c r="F562" t="s">
        <v>330</v>
      </c>
      <c r="G562" t="s">
        <v>330</v>
      </c>
      <c r="H562" t="s">
        <v>16075</v>
      </c>
      <c r="I562">
        <v>12900</v>
      </c>
      <c r="J562" t="s">
        <v>4</v>
      </c>
      <c r="K562" t="s">
        <v>4</v>
      </c>
      <c r="L562">
        <v>200</v>
      </c>
      <c r="M562">
        <v>1</v>
      </c>
      <c r="N562" t="s">
        <v>12</v>
      </c>
      <c r="O562" t="s">
        <v>4</v>
      </c>
      <c r="P562" t="s">
        <v>12</v>
      </c>
      <c r="Q562" t="s">
        <v>4</v>
      </c>
      <c r="R562" t="s">
        <v>4</v>
      </c>
      <c r="S562" t="s">
        <v>4</v>
      </c>
      <c r="T562" t="s">
        <v>4</v>
      </c>
      <c r="U562" t="s">
        <v>4</v>
      </c>
      <c r="V562" t="s">
        <v>4</v>
      </c>
      <c r="W562" t="s">
        <v>4</v>
      </c>
      <c r="X562" t="s">
        <v>4</v>
      </c>
      <c r="Y562" t="s">
        <v>12</v>
      </c>
      <c r="Z562" t="s">
        <v>4</v>
      </c>
      <c r="AA562" t="s">
        <v>12</v>
      </c>
      <c r="AB562" t="s">
        <v>13249</v>
      </c>
      <c r="AC562" t="s">
        <v>342</v>
      </c>
      <c r="AD562" t="s">
        <v>13250</v>
      </c>
      <c r="AE562" t="s">
        <v>4998</v>
      </c>
      <c r="AF562" t="s">
        <v>4</v>
      </c>
      <c r="AG562" t="s">
        <v>4</v>
      </c>
      <c r="AH562" t="s">
        <v>13251</v>
      </c>
      <c r="AI562" t="s">
        <v>443</v>
      </c>
      <c r="AJ562" t="s">
        <v>4</v>
      </c>
      <c r="AK562">
        <v>9983112044</v>
      </c>
      <c r="AL562" t="s">
        <v>13252</v>
      </c>
      <c r="AM562" t="s">
        <v>13253</v>
      </c>
      <c r="AN562" t="s">
        <v>12</v>
      </c>
      <c r="AO562" t="s">
        <v>12730</v>
      </c>
      <c r="AP562" t="s">
        <v>4</v>
      </c>
      <c r="AQ562" t="s">
        <v>11033</v>
      </c>
      <c r="AR562" t="s">
        <v>12</v>
      </c>
      <c r="AS562" t="s">
        <v>12</v>
      </c>
      <c r="AT562" t="s">
        <v>4</v>
      </c>
      <c r="AU562" t="s">
        <v>4</v>
      </c>
      <c r="AV562" t="s">
        <v>4</v>
      </c>
      <c r="AW562" t="s">
        <v>332</v>
      </c>
      <c r="AX562">
        <v>10000</v>
      </c>
      <c r="AY562">
        <v>2900</v>
      </c>
      <c r="AZ562" t="s">
        <v>12</v>
      </c>
      <c r="BA562" t="s">
        <v>12</v>
      </c>
      <c r="BB562" t="s">
        <v>4</v>
      </c>
      <c r="BC562" t="s">
        <v>5304</v>
      </c>
      <c r="BD562" t="s">
        <v>1239</v>
      </c>
      <c r="BE562" t="s">
        <v>4</v>
      </c>
      <c r="BF562" t="s">
        <v>12</v>
      </c>
      <c r="BG562" t="s">
        <v>4</v>
      </c>
      <c r="BH562" t="s">
        <v>12</v>
      </c>
      <c r="BI562" t="s">
        <v>12</v>
      </c>
      <c r="BJ562" t="s">
        <v>443</v>
      </c>
      <c r="BK562" t="s">
        <v>4</v>
      </c>
      <c r="BL562">
        <v>1</v>
      </c>
      <c r="BM562" t="s">
        <v>12</v>
      </c>
      <c r="BN562">
        <v>12900</v>
      </c>
      <c r="BO562" t="s">
        <v>12</v>
      </c>
      <c r="BP562" t="s">
        <v>12</v>
      </c>
      <c r="BQ562" t="s">
        <v>12</v>
      </c>
      <c r="BR562" t="s">
        <v>4</v>
      </c>
      <c r="BS562" t="s">
        <v>4</v>
      </c>
      <c r="BT562" t="s">
        <v>4</v>
      </c>
      <c r="BU562" t="s">
        <v>12</v>
      </c>
      <c r="BV562" t="s">
        <v>4</v>
      </c>
      <c r="BW562" t="s">
        <v>330</v>
      </c>
      <c r="BX562" t="s">
        <v>4</v>
      </c>
      <c r="BY562" t="s">
        <v>12</v>
      </c>
      <c r="BZ562" t="s">
        <v>12</v>
      </c>
      <c r="CA562" t="s">
        <v>12</v>
      </c>
      <c r="CB562" t="s">
        <v>12</v>
      </c>
      <c r="CC562" t="s">
        <v>12</v>
      </c>
      <c r="CD562" t="str" cm="1">
        <f t="array" aca="1" ref="CD562" ca="1">eConcatenar(A562:CB562,"|")</f>
        <v>Lflzr8NA760d7gMw|CAR 2020-0661|3|ECONOLINE |TABASCO |CARDENAS |CARDENAS |2020-2-26|12900|X|X|200|1|x|X|x|X|X|X|X|X|X|X|X|x|X|x|BRITO |LOPEZ |GABRIEL |SOLTERO |X|X|CERRADA BUGAMBILIA NUMERO 12|BAJIO PRIMERA SECCION |X|9983112044|SANTIAGO BRITO LOPEZ |BENEFICIARIO 2: CANDELARIA LOPEZ GARCIA |x|RUTA 7 M|X|JUEVES |x|x|X|X|X|DOMICILIO |10000|2900|x|x|X|2021-8-26|2021-9-15|X|x|X|x|x|BAJIO PRIMERA SECCION |X|1|x|12900|x|x|x|X|X|X|x|X|CARDENAS |X|x|x|x|x</v>
      </c>
    </row>
    <row r="563" spans="1:82" x14ac:dyDescent="0.25">
      <c r="A563" t="s">
        <v>13254</v>
      </c>
      <c r="B563" t="s">
        <v>13255</v>
      </c>
      <c r="C563">
        <v>3</v>
      </c>
      <c r="D563" t="s">
        <v>463</v>
      </c>
      <c r="E563" t="s">
        <v>396</v>
      </c>
      <c r="F563" t="s">
        <v>330</v>
      </c>
      <c r="G563" t="s">
        <v>330</v>
      </c>
      <c r="H563" t="s">
        <v>16012</v>
      </c>
      <c r="I563">
        <v>12900</v>
      </c>
      <c r="J563" t="s">
        <v>4</v>
      </c>
      <c r="K563" t="s">
        <v>4</v>
      </c>
      <c r="L563">
        <v>400</v>
      </c>
      <c r="M563">
        <v>2</v>
      </c>
      <c r="N563" t="s">
        <v>12</v>
      </c>
      <c r="O563" t="s">
        <v>4</v>
      </c>
      <c r="P563" t="s">
        <v>12</v>
      </c>
      <c r="Q563" t="s">
        <v>4</v>
      </c>
      <c r="R563" t="s">
        <v>4</v>
      </c>
      <c r="S563" t="s">
        <v>4</v>
      </c>
      <c r="T563" t="s">
        <v>4</v>
      </c>
      <c r="U563" t="s">
        <v>4</v>
      </c>
      <c r="V563" t="s">
        <v>4</v>
      </c>
      <c r="W563" t="s">
        <v>4</v>
      </c>
      <c r="X563" t="s">
        <v>4</v>
      </c>
      <c r="Y563" t="s">
        <v>12</v>
      </c>
      <c r="Z563" t="s">
        <v>4</v>
      </c>
      <c r="AA563" t="s">
        <v>12</v>
      </c>
      <c r="AB563" t="s">
        <v>11234</v>
      </c>
      <c r="AC563" t="s">
        <v>13256</v>
      </c>
      <c r="AD563" t="s">
        <v>13257</v>
      </c>
      <c r="AE563" t="s">
        <v>4961</v>
      </c>
      <c r="AF563" t="s">
        <v>4</v>
      </c>
      <c r="AG563" t="s">
        <v>4</v>
      </c>
      <c r="AH563" t="s">
        <v>13258</v>
      </c>
      <c r="AI563" t="s">
        <v>41</v>
      </c>
      <c r="AJ563" t="s">
        <v>4</v>
      </c>
      <c r="AK563">
        <v>6561881945</v>
      </c>
      <c r="AL563" t="s">
        <v>13259</v>
      </c>
      <c r="AM563" t="s">
        <v>13260</v>
      </c>
      <c r="AN563" t="s">
        <v>12</v>
      </c>
      <c r="AO563" t="s">
        <v>12730</v>
      </c>
      <c r="AP563" t="s">
        <v>4</v>
      </c>
      <c r="AQ563" t="s">
        <v>11033</v>
      </c>
      <c r="AR563" t="s">
        <v>12</v>
      </c>
      <c r="AS563" t="s">
        <v>12</v>
      </c>
      <c r="AT563" t="s">
        <v>4</v>
      </c>
      <c r="AU563" t="s">
        <v>4</v>
      </c>
      <c r="AV563" t="s">
        <v>4</v>
      </c>
      <c r="AW563" t="s">
        <v>332</v>
      </c>
      <c r="AX563">
        <v>10400</v>
      </c>
      <c r="AY563">
        <v>2500</v>
      </c>
      <c r="AZ563" t="s">
        <v>12</v>
      </c>
      <c r="BA563" t="s">
        <v>12</v>
      </c>
      <c r="BB563" t="s">
        <v>4</v>
      </c>
      <c r="BC563" t="s">
        <v>1231</v>
      </c>
      <c r="BD563" t="s">
        <v>13261</v>
      </c>
      <c r="BE563" t="s">
        <v>4</v>
      </c>
      <c r="BF563" t="s">
        <v>12</v>
      </c>
      <c r="BG563" t="s">
        <v>4</v>
      </c>
      <c r="BH563" t="s">
        <v>12</v>
      </c>
      <c r="BI563" t="s">
        <v>12</v>
      </c>
      <c r="BJ563" t="s">
        <v>41</v>
      </c>
      <c r="BK563" t="s">
        <v>4</v>
      </c>
      <c r="BL563">
        <v>1</v>
      </c>
      <c r="BM563" t="s">
        <v>12</v>
      </c>
      <c r="BN563">
        <v>12900</v>
      </c>
      <c r="BO563" t="s">
        <v>12</v>
      </c>
      <c r="BP563" t="s">
        <v>12</v>
      </c>
      <c r="BQ563" t="s">
        <v>12</v>
      </c>
      <c r="BR563" t="s">
        <v>4</v>
      </c>
      <c r="BS563" t="s">
        <v>4</v>
      </c>
      <c r="BT563" t="s">
        <v>4</v>
      </c>
      <c r="BU563" t="s">
        <v>12</v>
      </c>
      <c r="BV563" t="s">
        <v>4</v>
      </c>
      <c r="BW563" t="s">
        <v>330</v>
      </c>
      <c r="BX563" t="s">
        <v>4</v>
      </c>
      <c r="BY563" t="s">
        <v>12</v>
      </c>
      <c r="BZ563" t="s">
        <v>12</v>
      </c>
      <c r="CA563" t="s">
        <v>12</v>
      </c>
      <c r="CB563" t="s">
        <v>12</v>
      </c>
      <c r="CC563" t="s">
        <v>12</v>
      </c>
      <c r="CD563" t="str" cm="1">
        <f t="array" aca="1" ref="CD563" ca="1">eConcatenar(A563:CB563,"|")</f>
        <v>BdzkI9yjzMvbg8Aq|CAR2020-0668|3|ECONOLINE |TABASCO |CARDENAS |CARDENAS |2020-2-28|12900|X|X|400|2|x|X|x|X|X|X|X|X|X|X|X|x|X|x|GUTIERREZ |SOSA |MARIA ESTELA |SOLTERA |X|X|CALLE MARIANO ABASOLO NUMERO 132|CENTRO |X|6561881945|GARCIELA GUTIERREZ SOSA |BENEFICIARIO 2: GARCIELA SOSA MALDONADO |x|RUTA 7 M|X|JUEVES |x|x|X|X|X|DOMICILIO |10400|2500|x|x|X|2021-8-5|2021-9-09|X|x|X|x|x|CENTRO |X|1|x|12900|x|x|x|X|X|X|x|X|CARDENAS |X|x|x|x|x</v>
      </c>
    </row>
    <row r="564" spans="1:82" x14ac:dyDescent="0.25">
      <c r="A564" t="s">
        <v>13262</v>
      </c>
      <c r="B564" t="s">
        <v>13263</v>
      </c>
      <c r="C564">
        <v>3</v>
      </c>
      <c r="D564" t="s">
        <v>463</v>
      </c>
      <c r="E564" t="s">
        <v>396</v>
      </c>
      <c r="F564" t="s">
        <v>330</v>
      </c>
      <c r="G564" t="s">
        <v>330</v>
      </c>
      <c r="H564" t="s">
        <v>16056</v>
      </c>
      <c r="I564">
        <v>12900</v>
      </c>
      <c r="J564" t="s">
        <v>4</v>
      </c>
      <c r="K564" t="s">
        <v>4</v>
      </c>
      <c r="L564">
        <v>200</v>
      </c>
      <c r="M564">
        <v>1</v>
      </c>
      <c r="N564" t="s">
        <v>12</v>
      </c>
      <c r="O564" t="s">
        <v>4</v>
      </c>
      <c r="P564" t="s">
        <v>12</v>
      </c>
      <c r="Q564" t="s">
        <v>4</v>
      </c>
      <c r="R564" t="s">
        <v>4</v>
      </c>
      <c r="S564" t="s">
        <v>4</v>
      </c>
      <c r="T564" t="s">
        <v>4</v>
      </c>
      <c r="U564" t="s">
        <v>4</v>
      </c>
      <c r="V564" t="s">
        <v>4</v>
      </c>
      <c r="W564" t="s">
        <v>4</v>
      </c>
      <c r="X564" t="s">
        <v>4</v>
      </c>
      <c r="Y564" t="s">
        <v>12</v>
      </c>
      <c r="Z564" t="s">
        <v>4</v>
      </c>
      <c r="AA564" t="s">
        <v>12</v>
      </c>
      <c r="AB564" t="s">
        <v>5248</v>
      </c>
      <c r="AC564" t="s">
        <v>11925</v>
      </c>
      <c r="AD564" t="s">
        <v>13264</v>
      </c>
      <c r="AE564" t="s">
        <v>474</v>
      </c>
      <c r="AF564" t="s">
        <v>4</v>
      </c>
      <c r="AG564" t="s">
        <v>4</v>
      </c>
      <c r="AH564" t="s">
        <v>13265</v>
      </c>
      <c r="AI564" t="s">
        <v>13266</v>
      </c>
      <c r="AJ564" t="s">
        <v>4</v>
      </c>
      <c r="AK564">
        <v>9371166913</v>
      </c>
      <c r="AL564" t="s">
        <v>13267</v>
      </c>
      <c r="AM564" t="s">
        <v>13268</v>
      </c>
      <c r="AN564" t="s">
        <v>12</v>
      </c>
      <c r="AO564" t="s">
        <v>12730</v>
      </c>
      <c r="AP564" t="s">
        <v>4</v>
      </c>
      <c r="AQ564" t="s">
        <v>5154</v>
      </c>
      <c r="AR564" t="s">
        <v>12</v>
      </c>
      <c r="AS564" t="s">
        <v>12</v>
      </c>
      <c r="AT564" t="s">
        <v>4</v>
      </c>
      <c r="AU564" t="s">
        <v>4</v>
      </c>
      <c r="AV564" t="s">
        <v>4</v>
      </c>
      <c r="AW564" t="s">
        <v>332</v>
      </c>
      <c r="AX564">
        <v>7900</v>
      </c>
      <c r="AY564">
        <v>5000</v>
      </c>
      <c r="AZ564" t="s">
        <v>12</v>
      </c>
      <c r="BA564" t="s">
        <v>12</v>
      </c>
      <c r="BB564" t="s">
        <v>4</v>
      </c>
      <c r="BC564" t="s">
        <v>13269</v>
      </c>
      <c r="BD564" t="s">
        <v>1240</v>
      </c>
      <c r="BE564" t="s">
        <v>4</v>
      </c>
      <c r="BF564" t="s">
        <v>12</v>
      </c>
      <c r="BG564" t="s">
        <v>4</v>
      </c>
      <c r="BH564" t="s">
        <v>12</v>
      </c>
      <c r="BI564" t="s">
        <v>12</v>
      </c>
      <c r="BJ564" t="s">
        <v>13266</v>
      </c>
      <c r="BK564" t="s">
        <v>4</v>
      </c>
      <c r="BL564">
        <v>1</v>
      </c>
      <c r="BM564" t="s">
        <v>12</v>
      </c>
      <c r="BN564">
        <v>12900</v>
      </c>
      <c r="BO564" t="s">
        <v>12</v>
      </c>
      <c r="BP564" t="s">
        <v>12</v>
      </c>
      <c r="BQ564" t="s">
        <v>12</v>
      </c>
      <c r="BR564" t="s">
        <v>4</v>
      </c>
      <c r="BS564" t="s">
        <v>4</v>
      </c>
      <c r="BT564" t="s">
        <v>4</v>
      </c>
      <c r="BU564" t="s">
        <v>12</v>
      </c>
      <c r="BV564" t="s">
        <v>4</v>
      </c>
      <c r="BW564" t="s">
        <v>330</v>
      </c>
      <c r="BX564" t="s">
        <v>4</v>
      </c>
      <c r="BY564" t="s">
        <v>12</v>
      </c>
      <c r="BZ564" t="s">
        <v>12</v>
      </c>
      <c r="CA564" t="s">
        <v>12</v>
      </c>
      <c r="CB564" t="s">
        <v>12</v>
      </c>
      <c r="CC564" t="s">
        <v>12</v>
      </c>
      <c r="CD564" t="str" cm="1">
        <f t="array" aca="1" ref="CD564" ca="1">eConcatenar(A564:CB564,"|")</f>
        <v>lPLBe1uiZh2rMxyK|CAR 2020-0887|3|ECONOLINE |TABASCO |CARDENAS |CARDENAS |2020-3-17|12900|X|X|200|1|x|X|x|X|X|X|X|X|X|X|X|x|X|x|ORTIZ |MENA|ROSENDO |CASADA |X|X|AVENIDA ANA MARIA ROSS JIMENEZ |15 DE MAYO ARROYO HONDO |X|9371166913|PAULA HERNANDEZ LEON |BENEFICIARIO 2: SUSANA ORTIZ HERNANDEZ |x|RUTA 7 M|X|MIERCOLES |x|x|X|X|X|DOMICILIO |7900|5000|x|x|X|2021-2-18|2021-9-16|X|x|X|x|x|15 DE MAYO ARROYO HONDO |X|1|x|12900|x|x|x|X|X|X|x|X|CARDENAS |X|x|x|x|x</v>
      </c>
    </row>
    <row r="565" spans="1:82" x14ac:dyDescent="0.25">
      <c r="A565" t="s">
        <v>13270</v>
      </c>
      <c r="B565" t="s">
        <v>13271</v>
      </c>
      <c r="C565">
        <v>3</v>
      </c>
      <c r="D565" t="s">
        <v>463</v>
      </c>
      <c r="E565" t="s">
        <v>396</v>
      </c>
      <c r="F565" t="s">
        <v>330</v>
      </c>
      <c r="G565" t="s">
        <v>330</v>
      </c>
      <c r="H565" t="s">
        <v>16056</v>
      </c>
      <c r="I565">
        <v>12900</v>
      </c>
      <c r="J565" t="s">
        <v>4</v>
      </c>
      <c r="K565" t="s">
        <v>4</v>
      </c>
      <c r="L565">
        <v>200</v>
      </c>
      <c r="M565">
        <v>1</v>
      </c>
      <c r="N565" t="s">
        <v>12</v>
      </c>
      <c r="O565" t="s">
        <v>4</v>
      </c>
      <c r="P565" t="s">
        <v>12</v>
      </c>
      <c r="Q565" t="s">
        <v>4</v>
      </c>
      <c r="R565" t="s">
        <v>4</v>
      </c>
      <c r="S565" t="s">
        <v>4</v>
      </c>
      <c r="T565" t="s">
        <v>4</v>
      </c>
      <c r="U565" t="s">
        <v>4</v>
      </c>
      <c r="V565" t="s">
        <v>4</v>
      </c>
      <c r="W565" t="s">
        <v>4</v>
      </c>
      <c r="X565" t="s">
        <v>4</v>
      </c>
      <c r="Y565" t="s">
        <v>12</v>
      </c>
      <c r="Z565" t="s">
        <v>4</v>
      </c>
      <c r="AA565" t="s">
        <v>12</v>
      </c>
      <c r="AB565" t="s">
        <v>464</v>
      </c>
      <c r="AC565" t="s">
        <v>12741</v>
      </c>
      <c r="AD565" t="s">
        <v>13272</v>
      </c>
      <c r="AE565" t="s">
        <v>30</v>
      </c>
      <c r="AF565" t="s">
        <v>4</v>
      </c>
      <c r="AG565" t="s">
        <v>4</v>
      </c>
      <c r="AH565" t="s">
        <v>13265</v>
      </c>
      <c r="AI565" t="s">
        <v>13266</v>
      </c>
      <c r="AJ565" t="s">
        <v>4</v>
      </c>
      <c r="AK565">
        <v>9372270835</v>
      </c>
      <c r="AL565" t="s">
        <v>13273</v>
      </c>
      <c r="AM565" t="s">
        <v>13274</v>
      </c>
      <c r="AN565" t="s">
        <v>12</v>
      </c>
      <c r="AO565" t="s">
        <v>12730</v>
      </c>
      <c r="AP565" t="s">
        <v>4</v>
      </c>
      <c r="AQ565" t="s">
        <v>5154</v>
      </c>
      <c r="AR565" t="s">
        <v>12</v>
      </c>
      <c r="AS565" t="s">
        <v>12</v>
      </c>
      <c r="AT565" t="s">
        <v>4</v>
      </c>
      <c r="AU565" t="s">
        <v>4</v>
      </c>
      <c r="AV565" t="s">
        <v>4</v>
      </c>
      <c r="AW565" t="s">
        <v>332</v>
      </c>
      <c r="AX565">
        <v>7000</v>
      </c>
      <c r="AY565">
        <v>5700</v>
      </c>
      <c r="AZ565" t="s">
        <v>12</v>
      </c>
      <c r="BA565" t="s">
        <v>12</v>
      </c>
      <c r="BB565" t="s">
        <v>4</v>
      </c>
      <c r="BC565" t="s">
        <v>13269</v>
      </c>
      <c r="BD565" t="s">
        <v>1240</v>
      </c>
      <c r="BE565" t="s">
        <v>4</v>
      </c>
      <c r="BF565" t="s">
        <v>12</v>
      </c>
      <c r="BG565" t="s">
        <v>4</v>
      </c>
      <c r="BH565" t="s">
        <v>12</v>
      </c>
      <c r="BI565" t="s">
        <v>12</v>
      </c>
      <c r="BJ565" t="s">
        <v>13266</v>
      </c>
      <c r="BK565" t="s">
        <v>4</v>
      </c>
      <c r="BL565">
        <v>1</v>
      </c>
      <c r="BM565" t="s">
        <v>12</v>
      </c>
      <c r="BN565">
        <v>12900</v>
      </c>
      <c r="BO565" t="s">
        <v>12</v>
      </c>
      <c r="BP565" t="s">
        <v>12</v>
      </c>
      <c r="BQ565" t="s">
        <v>12</v>
      </c>
      <c r="BR565" t="s">
        <v>4</v>
      </c>
      <c r="BS565" t="s">
        <v>4</v>
      </c>
      <c r="BT565" t="s">
        <v>4</v>
      </c>
      <c r="BU565" t="s">
        <v>12</v>
      </c>
      <c r="BV565" t="s">
        <v>4</v>
      </c>
      <c r="BW565" t="s">
        <v>330</v>
      </c>
      <c r="BX565" t="s">
        <v>4</v>
      </c>
      <c r="BY565" t="s">
        <v>12</v>
      </c>
      <c r="BZ565" t="s">
        <v>12</v>
      </c>
      <c r="CA565" t="s">
        <v>12</v>
      </c>
      <c r="CB565" t="s">
        <v>12</v>
      </c>
      <c r="CC565" t="s">
        <v>12</v>
      </c>
      <c r="CD565" t="str" cm="1">
        <f t="array" aca="1" ref="CD565" ca="1">eConcatenar(A565:CB565,"|")</f>
        <v>4wDUXWgPnhRKEMgH|CAR 2020-0888|3|ECONOLINE |TABASCO |CARDENAS |CARDENAS |2020-3-17|12900|X|X|200|1|x|X|x|X|X|X|X|X|X|X|X|x|X|x|HERNANDEZ |LEON |PAOLA |CASADA|X|X|AVENIDA ANA MARIA ROSS JIMENEZ |15 DE MAYO ARROYO HONDO |X|9372270835|ROSENDO ORTIZ MENA |BENEFICIARIO 2: ALVARO ORTIZ HERNANDEZ |x|RUTA 7 M|X|MIERCOLES |x|x|X|X|X|DOMICILIO |7000|5700|x|x|X|2021-2-18|2021-9-16|X|x|X|x|x|15 DE MAYO ARROYO HONDO |X|1|x|12900|x|x|x|X|X|X|x|X|CARDENAS |X|x|x|x|x</v>
      </c>
    </row>
    <row r="566" spans="1:82" x14ac:dyDescent="0.25">
      <c r="A566" t="s">
        <v>13275</v>
      </c>
      <c r="B566" t="s">
        <v>13276</v>
      </c>
      <c r="C566">
        <v>3</v>
      </c>
      <c r="D566" t="s">
        <v>5245</v>
      </c>
      <c r="E566" t="s">
        <v>396</v>
      </c>
      <c r="F566" t="s">
        <v>330</v>
      </c>
      <c r="G566" t="s">
        <v>330</v>
      </c>
      <c r="H566" t="s">
        <v>16076</v>
      </c>
      <c r="I566">
        <v>31500</v>
      </c>
      <c r="J566" t="s">
        <v>4</v>
      </c>
      <c r="K566" t="s">
        <v>4</v>
      </c>
      <c r="L566">
        <v>400</v>
      </c>
      <c r="M566">
        <v>2</v>
      </c>
      <c r="N566" t="s">
        <v>12</v>
      </c>
      <c r="O566" t="s">
        <v>4</v>
      </c>
      <c r="P566" t="s">
        <v>12</v>
      </c>
      <c r="Q566" t="s">
        <v>4</v>
      </c>
      <c r="R566" t="s">
        <v>4</v>
      </c>
      <c r="S566" t="s">
        <v>4</v>
      </c>
      <c r="T566" t="s">
        <v>4</v>
      </c>
      <c r="U566" t="s">
        <v>4</v>
      </c>
      <c r="V566" t="s">
        <v>4</v>
      </c>
      <c r="W566" t="s">
        <v>4</v>
      </c>
      <c r="X566" t="s">
        <v>4</v>
      </c>
      <c r="Y566" t="s">
        <v>12</v>
      </c>
      <c r="Z566" t="s">
        <v>4</v>
      </c>
      <c r="AA566" t="s">
        <v>12</v>
      </c>
      <c r="AB566" t="s">
        <v>342</v>
      </c>
      <c r="AC566" t="s">
        <v>692</v>
      </c>
      <c r="AD566" t="s">
        <v>13277</v>
      </c>
      <c r="AE566" t="s">
        <v>4888</v>
      </c>
      <c r="AF566" t="s">
        <v>4</v>
      </c>
      <c r="AG566" t="s">
        <v>4</v>
      </c>
      <c r="AH566" t="s">
        <v>13278</v>
      </c>
      <c r="AI566" t="s">
        <v>41</v>
      </c>
      <c r="AJ566" t="s">
        <v>4</v>
      </c>
      <c r="AK566">
        <v>9372834396</v>
      </c>
      <c r="AL566" t="s">
        <v>13279</v>
      </c>
      <c r="AM566" t="s">
        <v>13280</v>
      </c>
      <c r="AN566" t="s">
        <v>12</v>
      </c>
      <c r="AO566" t="s">
        <v>12730</v>
      </c>
      <c r="AP566" t="s">
        <v>4</v>
      </c>
      <c r="AQ566" t="s">
        <v>11033</v>
      </c>
      <c r="AR566" t="s">
        <v>12</v>
      </c>
      <c r="AS566" t="s">
        <v>12</v>
      </c>
      <c r="AT566" t="s">
        <v>4</v>
      </c>
      <c r="AU566" t="s">
        <v>4</v>
      </c>
      <c r="AV566" t="s">
        <v>4</v>
      </c>
      <c r="AW566" t="s">
        <v>332</v>
      </c>
      <c r="AX566">
        <v>14500</v>
      </c>
      <c r="AY566">
        <v>17000</v>
      </c>
      <c r="AZ566" t="s">
        <v>12</v>
      </c>
      <c r="BA566" t="s">
        <v>12</v>
      </c>
      <c r="BB566" t="s">
        <v>4</v>
      </c>
      <c r="BC566" t="s">
        <v>1231</v>
      </c>
      <c r="BD566" t="s">
        <v>13261</v>
      </c>
      <c r="BE566" t="s">
        <v>4</v>
      </c>
      <c r="BF566" t="s">
        <v>12</v>
      </c>
      <c r="BG566" t="s">
        <v>4</v>
      </c>
      <c r="BH566" t="s">
        <v>12</v>
      </c>
      <c r="BI566" t="s">
        <v>12</v>
      </c>
      <c r="BJ566" t="s">
        <v>41</v>
      </c>
      <c r="BK566" t="s">
        <v>4</v>
      </c>
      <c r="BL566">
        <v>1</v>
      </c>
      <c r="BM566" t="s">
        <v>12</v>
      </c>
      <c r="BN566">
        <v>31500</v>
      </c>
      <c r="BO566" t="s">
        <v>12</v>
      </c>
      <c r="BP566" t="s">
        <v>12</v>
      </c>
      <c r="BQ566" t="s">
        <v>12</v>
      </c>
      <c r="BR566" t="s">
        <v>4</v>
      </c>
      <c r="BS566" t="s">
        <v>4</v>
      </c>
      <c r="BT566" t="s">
        <v>4</v>
      </c>
      <c r="BU566" t="s">
        <v>12</v>
      </c>
      <c r="BV566" t="s">
        <v>4</v>
      </c>
      <c r="BW566" t="s">
        <v>330</v>
      </c>
      <c r="BX566" t="s">
        <v>4</v>
      </c>
      <c r="BY566" t="s">
        <v>12</v>
      </c>
      <c r="BZ566" t="s">
        <v>12</v>
      </c>
      <c r="CA566" t="s">
        <v>12</v>
      </c>
      <c r="CB566" t="s">
        <v>12</v>
      </c>
      <c r="CC566" t="s">
        <v>12</v>
      </c>
      <c r="CD566" t="str" cm="1">
        <f t="array" aca="1" ref="CD566" ca="1">eConcatenar(A566:CB566,"|")</f>
        <v>0BLKWnh9j6CseGkC|CAR 2020-1057|3|PRESIDENCIAL |TABASCO |CARDENAS |CARDENAS |2020-5-27|31500|X|X|400|2|x|X|x|X|X|X|X|X|X|X|X|x|X|x|LOPEZ |RAMON|AURORA |SEPARADA |X|X|CALLE RAMON SOSA TORRES NUMERO 124|CENTRO |X|9372834396|DIEGO ARMANDO DOMINGUEZ LOPEZ |BENEFICIARIO 2: ANGELICA LOPEZ RAMOS |x|RUTA 7 M|X|JUEVES |x|x|X|X|X|DOMICILIO |14500|17000|x|x|X|2021-8-5|2021-9-09|X|x|X|x|x|CENTRO |X|1|x|31500|x|x|x|X|X|X|x|X|CARDENAS |X|x|x|x|x</v>
      </c>
    </row>
    <row r="567" spans="1:82" x14ac:dyDescent="0.25">
      <c r="A567" t="s">
        <v>13281</v>
      </c>
      <c r="B567" t="s">
        <v>13282</v>
      </c>
      <c r="C567">
        <v>3</v>
      </c>
      <c r="D567" t="s">
        <v>4958</v>
      </c>
      <c r="E567" t="s">
        <v>396</v>
      </c>
      <c r="F567" t="s">
        <v>330</v>
      </c>
      <c r="G567" t="s">
        <v>330</v>
      </c>
      <c r="H567" t="s">
        <v>16039</v>
      </c>
      <c r="I567">
        <v>19800</v>
      </c>
      <c r="J567" t="s">
        <v>4</v>
      </c>
      <c r="K567" t="s">
        <v>4</v>
      </c>
      <c r="L567">
        <v>400</v>
      </c>
      <c r="M567">
        <v>2</v>
      </c>
      <c r="N567" t="s">
        <v>12</v>
      </c>
      <c r="O567" t="s">
        <v>4</v>
      </c>
      <c r="P567" t="s">
        <v>12</v>
      </c>
      <c r="Q567" t="s">
        <v>4</v>
      </c>
      <c r="R567" t="s">
        <v>4</v>
      </c>
      <c r="S567" t="s">
        <v>4</v>
      </c>
      <c r="T567" t="s">
        <v>4</v>
      </c>
      <c r="U567" t="s">
        <v>4</v>
      </c>
      <c r="V567" t="s">
        <v>4</v>
      </c>
      <c r="W567" t="s">
        <v>4</v>
      </c>
      <c r="X567" t="s">
        <v>4</v>
      </c>
      <c r="Y567" t="s">
        <v>12</v>
      </c>
      <c r="Z567" t="s">
        <v>4</v>
      </c>
      <c r="AA567" t="s">
        <v>12</v>
      </c>
      <c r="AB567" t="s">
        <v>13283</v>
      </c>
      <c r="AC567" t="s">
        <v>4868</v>
      </c>
      <c r="AD567" t="s">
        <v>13284</v>
      </c>
      <c r="AE567" t="s">
        <v>214</v>
      </c>
      <c r="AF567" t="s">
        <v>4</v>
      </c>
      <c r="AG567" t="s">
        <v>4</v>
      </c>
      <c r="AH567" t="s">
        <v>13285</v>
      </c>
      <c r="AI567" t="s">
        <v>12820</v>
      </c>
      <c r="AJ567" t="s">
        <v>4</v>
      </c>
      <c r="AK567">
        <v>9371105123</v>
      </c>
      <c r="AL567" t="s">
        <v>13286</v>
      </c>
      <c r="AM567" t="s">
        <v>13287</v>
      </c>
      <c r="AN567" t="s">
        <v>12</v>
      </c>
      <c r="AO567" t="s">
        <v>12730</v>
      </c>
      <c r="AP567" t="s">
        <v>4</v>
      </c>
      <c r="AQ567" t="s">
        <v>5154</v>
      </c>
      <c r="AR567" t="s">
        <v>12</v>
      </c>
      <c r="AS567" t="s">
        <v>12</v>
      </c>
      <c r="AT567" t="s">
        <v>4</v>
      </c>
      <c r="AU567" t="s">
        <v>4</v>
      </c>
      <c r="AV567" t="s">
        <v>4</v>
      </c>
      <c r="AW567" t="s">
        <v>332</v>
      </c>
      <c r="AX567">
        <v>7200</v>
      </c>
      <c r="AY567">
        <v>12600</v>
      </c>
      <c r="AZ567" t="s">
        <v>12</v>
      </c>
      <c r="BA567" t="s">
        <v>12</v>
      </c>
      <c r="BB567" t="s">
        <v>4</v>
      </c>
      <c r="BC567" t="s">
        <v>5257</v>
      </c>
      <c r="BD567" t="s">
        <v>12751</v>
      </c>
      <c r="BE567" t="s">
        <v>4</v>
      </c>
      <c r="BF567" t="s">
        <v>12</v>
      </c>
      <c r="BG567" t="s">
        <v>4</v>
      </c>
      <c r="BH567" t="s">
        <v>12</v>
      </c>
      <c r="BI567" t="s">
        <v>12</v>
      </c>
      <c r="BJ567" t="s">
        <v>12820</v>
      </c>
      <c r="BK567" t="s">
        <v>4</v>
      </c>
      <c r="BL567">
        <v>1</v>
      </c>
      <c r="BM567" t="s">
        <v>12</v>
      </c>
      <c r="BN567">
        <v>19800</v>
      </c>
      <c r="BO567" t="s">
        <v>12</v>
      </c>
      <c r="BP567" t="s">
        <v>12</v>
      </c>
      <c r="BQ567" t="s">
        <v>12</v>
      </c>
      <c r="BR567" t="s">
        <v>4</v>
      </c>
      <c r="BS567" t="s">
        <v>4</v>
      </c>
      <c r="BT567" t="s">
        <v>4</v>
      </c>
      <c r="BU567" t="s">
        <v>12</v>
      </c>
      <c r="BV567" t="s">
        <v>4</v>
      </c>
      <c r="BW567" t="s">
        <v>330</v>
      </c>
      <c r="BX567" t="s">
        <v>4</v>
      </c>
      <c r="BY567" t="s">
        <v>12</v>
      </c>
      <c r="BZ567" t="s">
        <v>12</v>
      </c>
      <c r="CA567" t="s">
        <v>12</v>
      </c>
      <c r="CB567" t="s">
        <v>12</v>
      </c>
      <c r="CC567" t="s">
        <v>12</v>
      </c>
      <c r="CD567" t="str" cm="1">
        <f t="array" aca="1" ref="CD567" ca="1">eConcatenar(A567:CB567,"|")</f>
        <v>6s9chLcYcG9n5Kj8|CAR2020-1265|3|ZAFIRO |TABASCO |CARDENAS |CARDENAS |2020-7-02|19800|X|X|400|2|x|X|x|X|X|X|X|X|X|X|X|x|X|x|YEPPEZ|REYES |ABELARDO |CASADO |X|X|CALLE RIO PICHUCALCO MANZANA 9 LOTE 15 NUMERO 664|SAN PEDRO DE LOS CEDROS |X|9371105123|ALBERTINA MALDONADO DE YEPPEZ|BENEFICIARIO 2: MONSERRAT YEPPEZ MALDONADO |x|RUTA 7 M|X|MIERCOLES |x|x|X|X|X|DOMICILIO |7200|12600|x|x|X|2021-8-4|2021-9-08|X|x|X|x|x|SAN PEDRO DE LOS CEDROS |X|1|x|19800|x|x|x|X|X|X|x|X|CARDENAS |X|x|x|x|x</v>
      </c>
    </row>
    <row r="568" spans="1:82" x14ac:dyDescent="0.25">
      <c r="A568" t="s">
        <v>13288</v>
      </c>
      <c r="B568" t="s">
        <v>13289</v>
      </c>
      <c r="C568">
        <v>3</v>
      </c>
      <c r="D568" t="s">
        <v>4988</v>
      </c>
      <c r="E568" t="s">
        <v>396</v>
      </c>
      <c r="F568" t="s">
        <v>330</v>
      </c>
      <c r="G568" t="s">
        <v>330</v>
      </c>
      <c r="H568" t="s">
        <v>1163</v>
      </c>
      <c r="I568">
        <v>12900</v>
      </c>
      <c r="J568" t="s">
        <v>4</v>
      </c>
      <c r="K568" t="s">
        <v>4</v>
      </c>
      <c r="L568">
        <v>400</v>
      </c>
      <c r="M568">
        <v>2</v>
      </c>
      <c r="N568" t="s">
        <v>12</v>
      </c>
      <c r="O568" t="s">
        <v>4</v>
      </c>
      <c r="P568" t="s">
        <v>12</v>
      </c>
      <c r="Q568" t="s">
        <v>4</v>
      </c>
      <c r="R568" t="s">
        <v>4</v>
      </c>
      <c r="S568" t="s">
        <v>4</v>
      </c>
      <c r="T568" t="s">
        <v>4</v>
      </c>
      <c r="U568" t="s">
        <v>4</v>
      </c>
      <c r="V568" t="s">
        <v>4</v>
      </c>
      <c r="W568" t="s">
        <v>4</v>
      </c>
      <c r="X568" t="s">
        <v>4</v>
      </c>
      <c r="Y568" t="s">
        <v>12</v>
      </c>
      <c r="Z568" t="s">
        <v>4</v>
      </c>
      <c r="AA568" t="s">
        <v>12</v>
      </c>
      <c r="AB568" t="s">
        <v>22</v>
      </c>
      <c r="AC568" t="s">
        <v>464</v>
      </c>
      <c r="AD568" t="s">
        <v>12967</v>
      </c>
      <c r="AE568" t="s">
        <v>4991</v>
      </c>
      <c r="AF568" t="s">
        <v>4</v>
      </c>
      <c r="AG568" t="s">
        <v>4</v>
      </c>
      <c r="AH568" t="s">
        <v>13290</v>
      </c>
      <c r="AI568" t="s">
        <v>13291</v>
      </c>
      <c r="AJ568" t="s">
        <v>4</v>
      </c>
      <c r="AK568">
        <v>9335933962</v>
      </c>
      <c r="AL568" t="s">
        <v>13292</v>
      </c>
      <c r="AM568" t="s">
        <v>13293</v>
      </c>
      <c r="AN568" t="s">
        <v>12</v>
      </c>
      <c r="AO568" t="s">
        <v>12730</v>
      </c>
      <c r="AP568" t="s">
        <v>4</v>
      </c>
      <c r="AQ568" t="s">
        <v>5154</v>
      </c>
      <c r="AR568" t="s">
        <v>12</v>
      </c>
      <c r="AS568" t="s">
        <v>12</v>
      </c>
      <c r="AT568" t="s">
        <v>4</v>
      </c>
      <c r="AU568" t="s">
        <v>4</v>
      </c>
      <c r="AV568" t="s">
        <v>4</v>
      </c>
      <c r="AW568" t="s">
        <v>332</v>
      </c>
      <c r="AX568">
        <v>3500</v>
      </c>
      <c r="AY568">
        <v>9400</v>
      </c>
      <c r="AZ568" t="s">
        <v>12</v>
      </c>
      <c r="BA568" t="s">
        <v>12</v>
      </c>
      <c r="BB568" t="s">
        <v>4</v>
      </c>
      <c r="BC568" t="s">
        <v>5257</v>
      </c>
      <c r="BD568" t="s">
        <v>12751</v>
      </c>
      <c r="BE568" t="s">
        <v>4</v>
      </c>
      <c r="BF568" t="s">
        <v>12</v>
      </c>
      <c r="BG568" t="s">
        <v>4</v>
      </c>
      <c r="BH568" t="s">
        <v>12</v>
      </c>
      <c r="BI568" t="s">
        <v>12</v>
      </c>
      <c r="BJ568" t="s">
        <v>13291</v>
      </c>
      <c r="BK568" t="s">
        <v>4</v>
      </c>
      <c r="BL568">
        <v>1</v>
      </c>
      <c r="BM568" t="s">
        <v>12</v>
      </c>
      <c r="BN568">
        <v>12900</v>
      </c>
      <c r="BO568" t="s">
        <v>12</v>
      </c>
      <c r="BP568" t="s">
        <v>12</v>
      </c>
      <c r="BQ568" t="s">
        <v>12</v>
      </c>
      <c r="BR568" t="s">
        <v>4</v>
      </c>
      <c r="BS568" t="s">
        <v>4</v>
      </c>
      <c r="BT568" t="s">
        <v>4</v>
      </c>
      <c r="BU568" t="s">
        <v>12</v>
      </c>
      <c r="BV568" t="s">
        <v>4</v>
      </c>
      <c r="BW568" t="s">
        <v>330</v>
      </c>
      <c r="BX568" t="s">
        <v>4</v>
      </c>
      <c r="BY568" t="s">
        <v>12</v>
      </c>
      <c r="BZ568" t="s">
        <v>12</v>
      </c>
      <c r="CA568" t="s">
        <v>12</v>
      </c>
      <c r="CB568" t="s">
        <v>12</v>
      </c>
      <c r="CC568" t="s">
        <v>12</v>
      </c>
      <c r="CD568" t="str" cm="1">
        <f t="array" aca="1" ref="CD568" ca="1">eConcatenar(A568:CB568,"|")</f>
        <v>0nUDMx5yPC2Y9ugk|CAR 2020-4813|3|IMPERIAL DE LUJO |TABASCO |CARDENAS |CARDENAS |2020-11-24|12900|X|X|400|2|x|X|x|X|X|X|X|X|X|X|X|x|X|x|JIMENEZ |HERNANDEZ |PETRONILA |VIUDA |X|X|CALLE ENTRADA A LA BLOQUERA |EL PORVENIR INGENIO SANTA ROSALIA |X|9335933962|LANDY DEL CARMEN JIMENEZ GARCIA |BENEFICIARIO 2: LINDA MARIA RUIZ JIMENEZ |x|RUTA 7 M|X|MIERCOLES |x|x|X|X|X|DOMICILIO |3500|9400|x|x|X|2021-8-4|2021-9-08|X|x|X|x|x|EL PORVENIR INGENIO SANTA ROSALIA |X|1|x|12900|x|x|x|X|X|X|x|X|CARDENAS |X|x|x|x|x</v>
      </c>
    </row>
    <row r="569" spans="1:82" x14ac:dyDescent="0.25">
      <c r="A569" t="s">
        <v>13294</v>
      </c>
      <c r="B569" t="s">
        <v>13295</v>
      </c>
      <c r="C569">
        <v>3</v>
      </c>
      <c r="D569" t="s">
        <v>4988</v>
      </c>
      <c r="E569" t="s">
        <v>396</v>
      </c>
      <c r="F569" t="s">
        <v>330</v>
      </c>
      <c r="G569" t="s">
        <v>330</v>
      </c>
      <c r="H569" t="s">
        <v>16077</v>
      </c>
      <c r="I569">
        <v>12900</v>
      </c>
      <c r="J569" t="s">
        <v>4</v>
      </c>
      <c r="K569" t="s">
        <v>4</v>
      </c>
      <c r="L569">
        <v>400</v>
      </c>
      <c r="M569">
        <v>2</v>
      </c>
      <c r="N569" t="s">
        <v>12</v>
      </c>
      <c r="O569" t="s">
        <v>4</v>
      </c>
      <c r="P569" t="s">
        <v>12</v>
      </c>
      <c r="Q569" t="s">
        <v>4</v>
      </c>
      <c r="R569" t="s">
        <v>4</v>
      </c>
      <c r="S569" t="s">
        <v>4</v>
      </c>
      <c r="T569" t="s">
        <v>4</v>
      </c>
      <c r="U569" t="s">
        <v>4</v>
      </c>
      <c r="V569" t="s">
        <v>4</v>
      </c>
      <c r="W569" t="s">
        <v>4</v>
      </c>
      <c r="X569" t="s">
        <v>4</v>
      </c>
      <c r="Y569" t="s">
        <v>12</v>
      </c>
      <c r="Z569" t="s">
        <v>4</v>
      </c>
      <c r="AA569" t="s">
        <v>12</v>
      </c>
      <c r="AB569" t="s">
        <v>12865</v>
      </c>
      <c r="AC569" t="s">
        <v>13296</v>
      </c>
      <c r="AD569" t="s">
        <v>13297</v>
      </c>
      <c r="AE569" t="s">
        <v>4991</v>
      </c>
      <c r="AF569" t="s">
        <v>4</v>
      </c>
      <c r="AG569" t="s">
        <v>4</v>
      </c>
      <c r="AH569" t="s">
        <v>13298</v>
      </c>
      <c r="AI569" t="s">
        <v>2236</v>
      </c>
      <c r="AJ569" t="s">
        <v>4</v>
      </c>
      <c r="AK569">
        <v>9371688253</v>
      </c>
      <c r="AL569" t="s">
        <v>13299</v>
      </c>
      <c r="AM569" t="s">
        <v>13300</v>
      </c>
      <c r="AN569" t="s">
        <v>12</v>
      </c>
      <c r="AO569" t="s">
        <v>12730</v>
      </c>
      <c r="AP569" t="s">
        <v>4</v>
      </c>
      <c r="AQ569" t="s">
        <v>5154</v>
      </c>
      <c r="AR569" t="s">
        <v>12</v>
      </c>
      <c r="AS569" t="s">
        <v>12</v>
      </c>
      <c r="AT569" t="s">
        <v>4</v>
      </c>
      <c r="AU569" t="s">
        <v>4</v>
      </c>
      <c r="AV569" t="s">
        <v>4</v>
      </c>
      <c r="AW569" t="s">
        <v>332</v>
      </c>
      <c r="AX569">
        <v>5300</v>
      </c>
      <c r="AY569">
        <v>7600</v>
      </c>
      <c r="AZ569" t="s">
        <v>12</v>
      </c>
      <c r="BA569" t="s">
        <v>12</v>
      </c>
      <c r="BB569" t="s">
        <v>4</v>
      </c>
      <c r="BC569" t="s">
        <v>5257</v>
      </c>
      <c r="BD569" t="s">
        <v>12751</v>
      </c>
      <c r="BE569" t="s">
        <v>4</v>
      </c>
      <c r="BF569" t="s">
        <v>12</v>
      </c>
      <c r="BG569" t="s">
        <v>4</v>
      </c>
      <c r="BH569" t="s">
        <v>12</v>
      </c>
      <c r="BI569" t="s">
        <v>12</v>
      </c>
      <c r="BJ569" t="s">
        <v>2236</v>
      </c>
      <c r="BK569" t="s">
        <v>4</v>
      </c>
      <c r="BL569">
        <v>1</v>
      </c>
      <c r="BM569" t="s">
        <v>12</v>
      </c>
      <c r="BN569">
        <v>12900</v>
      </c>
      <c r="BO569" t="s">
        <v>12</v>
      </c>
      <c r="BP569" t="s">
        <v>12</v>
      </c>
      <c r="BQ569" t="s">
        <v>12</v>
      </c>
      <c r="BR569" t="s">
        <v>4</v>
      </c>
      <c r="BS569" t="s">
        <v>4</v>
      </c>
      <c r="BT569" t="s">
        <v>4</v>
      </c>
      <c r="BU569" t="s">
        <v>12</v>
      </c>
      <c r="BV569" t="s">
        <v>4</v>
      </c>
      <c r="BW569" t="s">
        <v>330</v>
      </c>
      <c r="BX569" t="s">
        <v>4</v>
      </c>
      <c r="BY569" t="s">
        <v>12</v>
      </c>
      <c r="BZ569" t="s">
        <v>12</v>
      </c>
      <c r="CA569" t="s">
        <v>12</v>
      </c>
      <c r="CB569" t="s">
        <v>12</v>
      </c>
      <c r="CC569" t="s">
        <v>12</v>
      </c>
      <c r="CD569" t="str" cm="1">
        <f t="array" aca="1" ref="CD569" ca="1">eConcatenar(A569:CB569,"|")</f>
        <v>3uMOxIrjbkwsCekU|CAR2021-0222|3|IMPERIAL DE LUJO |TABASCO |CARDENAS |CARDENAS |2021-1-27|12900|X|X|400|2|x|X|x|X|X|X|X|X|X|X|X|x|X|x|LARA |DE LA ROSA |FLORA|VIUDA |X|X|CARRETERA RIO SECO A ZAPOTAL SIN NUMERO |ZAPOTAL PRIMERA SECCION |X|9371688253|CAROLINA GARCIA LARA |BENEFICIARIO 2: ENOC RIVERA RAMIREZ |x|RUTA 7 M|X|MIERCOLES |x|x|X|X|X|DOMICILIO |5300|7600|x|x|X|2021-8-4|2021-9-08|X|x|X|x|x|ZAPOTAL PRIMERA SECCION |X|1|x|12900|x|x|x|X|X|X|x|X|CARDENAS |X|x|x|x|x</v>
      </c>
    </row>
    <row r="570" spans="1:82" x14ac:dyDescent="0.25">
      <c r="A570" t="s">
        <v>13301</v>
      </c>
      <c r="B570" t="s">
        <v>13302</v>
      </c>
      <c r="C570">
        <v>3</v>
      </c>
      <c r="D570" t="s">
        <v>69</v>
      </c>
      <c r="E570" t="s">
        <v>396</v>
      </c>
      <c r="F570" t="s">
        <v>145</v>
      </c>
      <c r="G570" t="s">
        <v>11553</v>
      </c>
      <c r="H570" t="s">
        <v>15982</v>
      </c>
      <c r="I570">
        <v>14800</v>
      </c>
      <c r="J570" t="s">
        <v>4</v>
      </c>
      <c r="K570" t="s">
        <v>4</v>
      </c>
      <c r="L570">
        <v>400</v>
      </c>
      <c r="M570">
        <v>2</v>
      </c>
      <c r="N570" t="s">
        <v>12</v>
      </c>
      <c r="O570" t="s">
        <v>4</v>
      </c>
      <c r="P570" t="s">
        <v>12</v>
      </c>
      <c r="Q570" t="s">
        <v>4</v>
      </c>
      <c r="R570" t="s">
        <v>4</v>
      </c>
      <c r="S570" t="s">
        <v>4</v>
      </c>
      <c r="T570" t="s">
        <v>4</v>
      </c>
      <c r="U570" t="s">
        <v>4</v>
      </c>
      <c r="V570" t="s">
        <v>4</v>
      </c>
      <c r="W570" t="s">
        <v>4</v>
      </c>
      <c r="X570" t="s">
        <v>4</v>
      </c>
      <c r="Y570" t="s">
        <v>12</v>
      </c>
      <c r="Z570" t="s">
        <v>4</v>
      </c>
      <c r="AA570" t="s">
        <v>12</v>
      </c>
      <c r="AB570" t="s">
        <v>13303</v>
      </c>
      <c r="AC570" t="s">
        <v>12865</v>
      </c>
      <c r="AD570" t="s">
        <v>13304</v>
      </c>
      <c r="AE570" t="s">
        <v>479</v>
      </c>
      <c r="AF570" t="s">
        <v>4</v>
      </c>
      <c r="AG570" t="s">
        <v>4</v>
      </c>
      <c r="AH570" t="s">
        <v>13159</v>
      </c>
      <c r="AI570" t="s">
        <v>1494</v>
      </c>
      <c r="AJ570" t="s">
        <v>4</v>
      </c>
      <c r="AK570">
        <v>9372705227</v>
      </c>
      <c r="AL570" t="s">
        <v>13305</v>
      </c>
      <c r="AM570" t="s">
        <v>13306</v>
      </c>
      <c r="AN570" t="s">
        <v>12</v>
      </c>
      <c r="AO570" t="s">
        <v>12730</v>
      </c>
      <c r="AP570" t="s">
        <v>4</v>
      </c>
      <c r="AQ570" t="s">
        <v>11033</v>
      </c>
      <c r="AR570" t="s">
        <v>12</v>
      </c>
      <c r="AS570" t="s">
        <v>12</v>
      </c>
      <c r="AT570" t="s">
        <v>4</v>
      </c>
      <c r="AU570" t="s">
        <v>4</v>
      </c>
      <c r="AV570" t="s">
        <v>4</v>
      </c>
      <c r="AW570" t="s">
        <v>332</v>
      </c>
      <c r="AX570">
        <v>2400</v>
      </c>
      <c r="AY570">
        <v>12400</v>
      </c>
      <c r="AZ570" t="s">
        <v>12</v>
      </c>
      <c r="BA570" t="s">
        <v>12</v>
      </c>
      <c r="BB570" t="s">
        <v>4</v>
      </c>
      <c r="BC570" t="s">
        <v>1231</v>
      </c>
      <c r="BD570" t="s">
        <v>13261</v>
      </c>
      <c r="BE570" t="s">
        <v>4</v>
      </c>
      <c r="BF570" t="s">
        <v>12</v>
      </c>
      <c r="BG570" t="s">
        <v>4</v>
      </c>
      <c r="BH570" t="s">
        <v>12</v>
      </c>
      <c r="BI570" t="s">
        <v>12</v>
      </c>
      <c r="BJ570" t="s">
        <v>13307</v>
      </c>
      <c r="BK570" t="s">
        <v>4</v>
      </c>
      <c r="BL570">
        <v>1</v>
      </c>
      <c r="BM570" t="s">
        <v>12</v>
      </c>
      <c r="BN570">
        <v>14800</v>
      </c>
      <c r="BO570" t="s">
        <v>12</v>
      </c>
      <c r="BP570" t="s">
        <v>12</v>
      </c>
      <c r="BQ570" t="s">
        <v>12</v>
      </c>
      <c r="BR570" t="s">
        <v>4</v>
      </c>
      <c r="BS570" t="s">
        <v>4</v>
      </c>
      <c r="BT570" t="s">
        <v>4</v>
      </c>
      <c r="BU570" t="s">
        <v>12</v>
      </c>
      <c r="BV570" t="s">
        <v>4</v>
      </c>
      <c r="BW570" t="s">
        <v>330</v>
      </c>
      <c r="BX570" t="s">
        <v>4</v>
      </c>
      <c r="BY570" t="s">
        <v>12</v>
      </c>
      <c r="BZ570" t="s">
        <v>12</v>
      </c>
      <c r="CA570" t="s">
        <v>12</v>
      </c>
      <c r="CB570" t="s">
        <v>12</v>
      </c>
      <c r="CC570" t="s">
        <v>12</v>
      </c>
      <c r="CD570" t="str" cm="1">
        <f t="array" aca="1" ref="CD570" ca="1">eConcatenar(A570:CB570,"|")</f>
        <v>rDiz0xWier4LzMSU|CAR2021-1025|3|MEMORIAL|TABASCO |HUIMANGUILLO|HUIMANGUILLO |2021-3-18|14800|X|X|400|2|x|X|x|X|X|X|X|X|X|X|X|x|X|x|PEREDA |LARA |CARMITA |UNION LIBRE |X|X|ENTRADA A LA VIA SIN NUMERO |RIO SECO Y MONTAÑA PRIMERA SECCION |X|9372705227|MOYSES PEREDA LARA |BENEFICIARIO 2: EVA LARA LARA |x|RUTA 7 M|X|JUEVES |x|x|X|X|X|DOMICILIO |2400|12400|x|x|X|2021-8-5|2021-9-09|X|x|X|x|x|RIO SECO MONTAÑA PRIMERA SECCION |X|1|x|14800|x|x|x|X|X|X|x|X|CARDENAS |X|x|x|x|x</v>
      </c>
    </row>
    <row r="571" spans="1:82" x14ac:dyDescent="0.25">
      <c r="A571" t="s">
        <v>13308</v>
      </c>
      <c r="B571" t="s">
        <v>13309</v>
      </c>
      <c r="C571">
        <v>3</v>
      </c>
      <c r="D571" t="s">
        <v>69</v>
      </c>
      <c r="E571" t="s">
        <v>396</v>
      </c>
      <c r="F571" t="s">
        <v>330</v>
      </c>
      <c r="G571" t="s">
        <v>330</v>
      </c>
      <c r="H571" t="s">
        <v>16078</v>
      </c>
      <c r="I571">
        <v>14800</v>
      </c>
      <c r="J571" t="s">
        <v>4</v>
      </c>
      <c r="K571" t="s">
        <v>4</v>
      </c>
      <c r="L571">
        <v>400</v>
      </c>
      <c r="M571">
        <v>2</v>
      </c>
      <c r="N571" t="s">
        <v>12</v>
      </c>
      <c r="O571" t="s">
        <v>4</v>
      </c>
      <c r="P571" t="s">
        <v>12</v>
      </c>
      <c r="Q571" t="s">
        <v>4</v>
      </c>
      <c r="R571" t="s">
        <v>4</v>
      </c>
      <c r="S571" t="s">
        <v>4</v>
      </c>
      <c r="T571" t="s">
        <v>4</v>
      </c>
      <c r="U571" t="s">
        <v>4</v>
      </c>
      <c r="V571" t="s">
        <v>4</v>
      </c>
      <c r="W571" t="s">
        <v>4</v>
      </c>
      <c r="X571" t="s">
        <v>4</v>
      </c>
      <c r="Y571" t="s">
        <v>12</v>
      </c>
      <c r="Z571" t="s">
        <v>4</v>
      </c>
      <c r="AA571" t="s">
        <v>12</v>
      </c>
      <c r="AB571" t="s">
        <v>13310</v>
      </c>
      <c r="AC571" t="s">
        <v>11387</v>
      </c>
      <c r="AD571" t="s">
        <v>13311</v>
      </c>
      <c r="AE571" t="s">
        <v>479</v>
      </c>
      <c r="AF571" t="s">
        <v>4</v>
      </c>
      <c r="AG571" t="s">
        <v>4</v>
      </c>
      <c r="AH571" t="s">
        <v>13312</v>
      </c>
      <c r="AI571" t="s">
        <v>13313</v>
      </c>
      <c r="AJ571" t="s">
        <v>4</v>
      </c>
      <c r="AK571">
        <v>9371100158</v>
      </c>
      <c r="AL571" t="s">
        <v>13314</v>
      </c>
      <c r="AM571" t="s">
        <v>13315</v>
      </c>
      <c r="AN571" t="s">
        <v>12</v>
      </c>
      <c r="AO571" t="s">
        <v>12730</v>
      </c>
      <c r="AP571" t="s">
        <v>4</v>
      </c>
      <c r="AQ571" t="s">
        <v>11033</v>
      </c>
      <c r="AR571" t="s">
        <v>12</v>
      </c>
      <c r="AS571" t="s">
        <v>12</v>
      </c>
      <c r="AT571" t="s">
        <v>4</v>
      </c>
      <c r="AU571" t="s">
        <v>4</v>
      </c>
      <c r="AV571" t="s">
        <v>4</v>
      </c>
      <c r="AW571" t="s">
        <v>332</v>
      </c>
      <c r="AX571">
        <v>2750</v>
      </c>
      <c r="AY571">
        <v>12050</v>
      </c>
      <c r="AZ571" t="s">
        <v>12</v>
      </c>
      <c r="BA571" t="s">
        <v>12</v>
      </c>
      <c r="BB571" t="s">
        <v>4</v>
      </c>
      <c r="BC571" t="s">
        <v>5304</v>
      </c>
      <c r="BD571" t="s">
        <v>13261</v>
      </c>
      <c r="BE571" t="s">
        <v>4</v>
      </c>
      <c r="BF571" t="s">
        <v>12</v>
      </c>
      <c r="BG571" t="s">
        <v>4</v>
      </c>
      <c r="BH571" t="s">
        <v>12</v>
      </c>
      <c r="BI571" t="s">
        <v>12</v>
      </c>
      <c r="BJ571" t="s">
        <v>13313</v>
      </c>
      <c r="BK571" t="s">
        <v>4</v>
      </c>
      <c r="BL571">
        <v>1</v>
      </c>
      <c r="BM571" t="s">
        <v>12</v>
      </c>
      <c r="BN571">
        <v>14800</v>
      </c>
      <c r="BO571" t="s">
        <v>12</v>
      </c>
      <c r="BP571" t="s">
        <v>12</v>
      </c>
      <c r="BQ571" t="s">
        <v>12</v>
      </c>
      <c r="BR571" t="s">
        <v>4</v>
      </c>
      <c r="BS571" t="s">
        <v>4</v>
      </c>
      <c r="BT571" t="s">
        <v>4</v>
      </c>
      <c r="BU571" t="s">
        <v>12</v>
      </c>
      <c r="BV571" t="s">
        <v>4</v>
      </c>
      <c r="BW571" t="s">
        <v>330</v>
      </c>
      <c r="BX571" t="s">
        <v>4</v>
      </c>
      <c r="BY571" t="s">
        <v>12</v>
      </c>
      <c r="BZ571" t="s">
        <v>12</v>
      </c>
      <c r="CA571" t="s">
        <v>12</v>
      </c>
      <c r="CB571" t="s">
        <v>12</v>
      </c>
      <c r="CC571" t="s">
        <v>12</v>
      </c>
      <c r="CD571" t="str" cm="1">
        <f t="array" aca="1" ref="CD571" ca="1">eConcatenar(A571:CB571,"|")</f>
        <v>er8bH9cGXGziIWqw|CAR2021-1400|3|MEMORIAL|TABASCO |CARDENAS |CARDENAS |2021-4-14|14800|X|X|400|2|x|X|x|X|X|X|X|X|X|X|X|x|X|x|SOSA|RIVERA |CARMELA ANGELICA |UNION LIBRE |X|X|CARRETERA A SAMARIA SIN NUMERO |NUEVA ZELANDIA |X|9371100158|MARIA DEL ROSARIO MUÑOZ SOSA |BENEFICIARIO 2: ENOC MUÑOZ SOSA |x|RUTA 7 M|X|JUEVES |x|x|X|X|X|DOMICILIO |2750|12050|x|x|X|2021-8-26|2021-9-09|X|x|X|x|x|NUEVA ZELANDIA |X|1|x|14800|x|x|x|X|X|X|x|X|CARDENAS |X|x|x|x|x</v>
      </c>
    </row>
    <row r="572" spans="1:82" x14ac:dyDescent="0.25">
      <c r="A572" t="s">
        <v>13316</v>
      </c>
      <c r="B572" t="s">
        <v>13317</v>
      </c>
      <c r="C572">
        <v>3</v>
      </c>
      <c r="D572" t="s">
        <v>69</v>
      </c>
      <c r="E572" t="s">
        <v>396</v>
      </c>
      <c r="F572" t="s">
        <v>330</v>
      </c>
      <c r="G572" t="s">
        <v>330</v>
      </c>
      <c r="H572" t="s">
        <v>1180</v>
      </c>
      <c r="I572">
        <v>14800</v>
      </c>
      <c r="J572" t="s">
        <v>4</v>
      </c>
      <c r="K572" t="s">
        <v>4</v>
      </c>
      <c r="L572">
        <v>200</v>
      </c>
      <c r="M572">
        <v>1</v>
      </c>
      <c r="N572" t="s">
        <v>12</v>
      </c>
      <c r="O572" t="s">
        <v>4</v>
      </c>
      <c r="P572" t="s">
        <v>12</v>
      </c>
      <c r="Q572" t="s">
        <v>4</v>
      </c>
      <c r="R572" t="s">
        <v>4</v>
      </c>
      <c r="S572" t="s">
        <v>4</v>
      </c>
      <c r="T572" t="s">
        <v>4</v>
      </c>
      <c r="U572" t="s">
        <v>4</v>
      </c>
      <c r="V572" t="s">
        <v>4</v>
      </c>
      <c r="W572" t="s">
        <v>4</v>
      </c>
      <c r="X572" t="s">
        <v>4</v>
      </c>
      <c r="Y572" t="s">
        <v>12</v>
      </c>
      <c r="Z572" t="s">
        <v>4</v>
      </c>
      <c r="AA572" t="s">
        <v>12</v>
      </c>
      <c r="AB572" t="s">
        <v>787</v>
      </c>
      <c r="AC572" t="s">
        <v>13318</v>
      </c>
      <c r="AD572" t="s">
        <v>13319</v>
      </c>
      <c r="AE572" t="s">
        <v>63</v>
      </c>
      <c r="AF572" t="s">
        <v>4</v>
      </c>
      <c r="AG572" t="s">
        <v>4</v>
      </c>
      <c r="AH572" t="s">
        <v>13320</v>
      </c>
      <c r="AI572" t="s">
        <v>486</v>
      </c>
      <c r="AJ572" t="s">
        <v>4</v>
      </c>
      <c r="AK572">
        <v>9371047977</v>
      </c>
      <c r="AL572" t="s">
        <v>13321</v>
      </c>
      <c r="AM572" t="s">
        <v>13322</v>
      </c>
      <c r="AN572" t="s">
        <v>12</v>
      </c>
      <c r="AO572" t="s">
        <v>12730</v>
      </c>
      <c r="AP572" t="s">
        <v>4</v>
      </c>
      <c r="AQ572" t="s">
        <v>5154</v>
      </c>
      <c r="AR572" t="s">
        <v>12</v>
      </c>
      <c r="AS572" t="s">
        <v>12</v>
      </c>
      <c r="AT572" t="s">
        <v>4</v>
      </c>
      <c r="AU572" t="s">
        <v>4</v>
      </c>
      <c r="AV572" t="s">
        <v>4</v>
      </c>
      <c r="AW572" t="s">
        <v>332</v>
      </c>
      <c r="AX572">
        <v>2300</v>
      </c>
      <c r="AY572">
        <v>12500</v>
      </c>
      <c r="AZ572" t="s">
        <v>12</v>
      </c>
      <c r="BA572" t="s">
        <v>12</v>
      </c>
      <c r="BB572" t="s">
        <v>4</v>
      </c>
      <c r="BC572" t="s">
        <v>4822</v>
      </c>
      <c r="BD572" t="s">
        <v>12751</v>
      </c>
      <c r="BE572" t="s">
        <v>4</v>
      </c>
      <c r="BF572" t="s">
        <v>12</v>
      </c>
      <c r="BG572" t="s">
        <v>4</v>
      </c>
      <c r="BH572" t="s">
        <v>12</v>
      </c>
      <c r="BI572" t="s">
        <v>12</v>
      </c>
      <c r="BJ572" t="s">
        <v>486</v>
      </c>
      <c r="BK572" t="s">
        <v>4</v>
      </c>
      <c r="BL572">
        <v>1</v>
      </c>
      <c r="BM572" t="s">
        <v>12</v>
      </c>
      <c r="BN572">
        <v>14800</v>
      </c>
      <c r="BO572" t="s">
        <v>12</v>
      </c>
      <c r="BP572" t="s">
        <v>12</v>
      </c>
      <c r="BQ572" t="s">
        <v>12</v>
      </c>
      <c r="BR572" t="s">
        <v>4</v>
      </c>
      <c r="BS572" t="s">
        <v>4</v>
      </c>
      <c r="BT572" t="s">
        <v>4</v>
      </c>
      <c r="BU572" t="s">
        <v>12</v>
      </c>
      <c r="BV572" t="s">
        <v>4</v>
      </c>
      <c r="BW572" t="s">
        <v>330</v>
      </c>
      <c r="BX572" t="s">
        <v>4</v>
      </c>
      <c r="BY572" t="s">
        <v>12</v>
      </c>
      <c r="BZ572" t="s">
        <v>12</v>
      </c>
      <c r="CA572" t="s">
        <v>12</v>
      </c>
      <c r="CB572" t="s">
        <v>12</v>
      </c>
      <c r="CC572" t="s">
        <v>12</v>
      </c>
      <c r="CD572" t="str" cm="1">
        <f t="array" aca="1" ref="CD572" ca="1">eConcatenar(A572:CB572,"|")</f>
        <v>3mbPgrMAPbIA7PvV|CAR 2021-1458|3|MEMORIAL|TABASCO |CARDENAS |CARDENAS |2021-4-24|14800|X|X|200|1|x|X|x|X|X|X|X|X|X|X|X|x|X|x|SANCHEZ |YSQUIERDO |ERICK|CASADO|X|X|ANDADOR LOS CONDERES EDIFICIO G-3|INFONAVIT DEPORTIVA |X|9371047977|URSULA VICTORIA CORREA TORRES |BENEFICIARIO 2: ADRIANA DEL CARMEN CORREA TORRES |x|RUTA 7 M|X|MIERCOLES |x|x|X|X|X|DOMICILIO |2300|12500|x|x|X|2021-8-25|2021-9-08|X|x|X|x|x|INFONAVIT DEPORTIVA |X|1|x|14800|x|x|x|X|X|X|x|X|CARDENAS |X|x|x|x|x</v>
      </c>
    </row>
    <row r="573" spans="1:82" x14ac:dyDescent="0.25">
      <c r="A573" t="s">
        <v>13323</v>
      </c>
      <c r="B573" t="s">
        <v>13324</v>
      </c>
      <c r="C573">
        <v>3</v>
      </c>
      <c r="D573" t="s">
        <v>69</v>
      </c>
      <c r="E573" t="s">
        <v>396</v>
      </c>
      <c r="F573" t="s">
        <v>330</v>
      </c>
      <c r="G573" t="s">
        <v>330</v>
      </c>
      <c r="H573" t="s">
        <v>16079</v>
      </c>
      <c r="I573">
        <v>14800</v>
      </c>
      <c r="J573" t="s">
        <v>4</v>
      </c>
      <c r="K573" t="s">
        <v>4</v>
      </c>
      <c r="L573">
        <v>400</v>
      </c>
      <c r="M573">
        <v>2</v>
      </c>
      <c r="N573" t="s">
        <v>12</v>
      </c>
      <c r="O573" t="s">
        <v>4</v>
      </c>
      <c r="P573" t="s">
        <v>12</v>
      </c>
      <c r="Q573" t="s">
        <v>4</v>
      </c>
      <c r="R573" t="s">
        <v>4</v>
      </c>
      <c r="S573" t="s">
        <v>4</v>
      </c>
      <c r="T573" t="s">
        <v>4</v>
      </c>
      <c r="U573" t="s">
        <v>4</v>
      </c>
      <c r="V573" t="s">
        <v>4</v>
      </c>
      <c r="W573" t="s">
        <v>4</v>
      </c>
      <c r="X573" t="s">
        <v>4</v>
      </c>
      <c r="Y573" t="s">
        <v>12</v>
      </c>
      <c r="Z573" t="s">
        <v>4</v>
      </c>
      <c r="AA573" t="s">
        <v>12</v>
      </c>
      <c r="AB573" t="s">
        <v>473</v>
      </c>
      <c r="AC573" t="s">
        <v>5309</v>
      </c>
      <c r="AD573" t="s">
        <v>5011</v>
      </c>
      <c r="AE573" t="s">
        <v>214</v>
      </c>
      <c r="AF573" t="s">
        <v>4</v>
      </c>
      <c r="AG573" t="s">
        <v>4</v>
      </c>
      <c r="AH573" t="s">
        <v>13325</v>
      </c>
      <c r="AI573" t="s">
        <v>13313</v>
      </c>
      <c r="AJ573" t="s">
        <v>4</v>
      </c>
      <c r="AK573">
        <v>9371339986</v>
      </c>
      <c r="AL573" t="s">
        <v>13326</v>
      </c>
      <c r="AM573" t="s">
        <v>13327</v>
      </c>
      <c r="AN573" t="s">
        <v>12</v>
      </c>
      <c r="AO573" t="s">
        <v>12730</v>
      </c>
      <c r="AP573" t="s">
        <v>4</v>
      </c>
      <c r="AQ573" t="s">
        <v>11033</v>
      </c>
      <c r="AR573" t="s">
        <v>12</v>
      </c>
      <c r="AS573" t="s">
        <v>12</v>
      </c>
      <c r="AT573" t="s">
        <v>4</v>
      </c>
      <c r="AU573" t="s">
        <v>4</v>
      </c>
      <c r="AV573" t="s">
        <v>4</v>
      </c>
      <c r="AW573" t="s">
        <v>332</v>
      </c>
      <c r="AX573">
        <v>600</v>
      </c>
      <c r="AY573">
        <v>14200</v>
      </c>
      <c r="AZ573" t="s">
        <v>12</v>
      </c>
      <c r="BA573" t="s">
        <v>12</v>
      </c>
      <c r="BB573" t="s">
        <v>4</v>
      </c>
      <c r="BC573" t="s">
        <v>1231</v>
      </c>
      <c r="BD573" t="s">
        <v>13261</v>
      </c>
      <c r="BE573" t="s">
        <v>4</v>
      </c>
      <c r="BF573" t="s">
        <v>12</v>
      </c>
      <c r="BG573" t="s">
        <v>4</v>
      </c>
      <c r="BH573" t="s">
        <v>12</v>
      </c>
      <c r="BI573" t="s">
        <v>12</v>
      </c>
      <c r="BJ573" t="s">
        <v>13313</v>
      </c>
      <c r="BK573" t="s">
        <v>4</v>
      </c>
      <c r="BL573">
        <v>1</v>
      </c>
      <c r="BM573" t="s">
        <v>12</v>
      </c>
      <c r="BN573">
        <v>14800</v>
      </c>
      <c r="BO573" t="s">
        <v>12</v>
      </c>
      <c r="BP573" t="s">
        <v>12</v>
      </c>
      <c r="BQ573" t="s">
        <v>12</v>
      </c>
      <c r="BR573" t="s">
        <v>4</v>
      </c>
      <c r="BS573" t="s">
        <v>4</v>
      </c>
      <c r="BT573" t="s">
        <v>4</v>
      </c>
      <c r="BU573" t="s">
        <v>12</v>
      </c>
      <c r="BV573" t="s">
        <v>4</v>
      </c>
      <c r="BW573" t="s">
        <v>330</v>
      </c>
      <c r="BX573" t="s">
        <v>4</v>
      </c>
      <c r="BY573" t="s">
        <v>12</v>
      </c>
      <c r="BZ573" t="s">
        <v>12</v>
      </c>
      <c r="CA573" t="s">
        <v>12</v>
      </c>
      <c r="CB573" t="s">
        <v>12</v>
      </c>
      <c r="CC573" t="s">
        <v>12</v>
      </c>
      <c r="CD573" t="str" cm="1">
        <f t="array" aca="1" ref="CD573" ca="1">eConcatenar(A573:CB573,"|")</f>
        <v>W8cw4R0I0vFyslSR|CAR 2021-3065|3|MEMORIAL|TABASCO |CARDENAS |CARDENAS |2021-6-30|14800|X|X|400|2|x|X|x|X|X|X|X|X|X|X|X|x|X|x|PEREZ |TORRES |MANUEL |CASADO |X|X|CARRETERA A SAMARIA KILOMETRO 21|NUEVA ZELANDIA |X|9371339986|NESTOR MANUEL PEREZ PEREYRA |BENEFICIARIO 2: MITON CARLOS PEREZ PEREYRA |x|RUTA 7 M|X|JUEVES |x|x|X|X|X|DOMICILIO |600|14200|x|x|X|2021-8-5|2021-9-09|X|x|X|x|x|NUEVA ZELANDIA |X|1|x|14800|x|x|x|X|X|X|x|X|CARDENAS |X|x|x|x|x</v>
      </c>
    </row>
    <row r="574" spans="1:82" x14ac:dyDescent="0.25">
      <c r="A574" t="s">
        <v>13328</v>
      </c>
      <c r="B574" t="s">
        <v>13329</v>
      </c>
      <c r="C574">
        <v>3</v>
      </c>
      <c r="D574" t="s">
        <v>13330</v>
      </c>
      <c r="E574" t="s">
        <v>396</v>
      </c>
      <c r="F574" t="s">
        <v>330</v>
      </c>
      <c r="G574" t="s">
        <v>330</v>
      </c>
      <c r="H574" t="s">
        <v>4933</v>
      </c>
      <c r="I574">
        <v>35000</v>
      </c>
      <c r="J574" t="s">
        <v>4</v>
      </c>
      <c r="K574" t="s">
        <v>4</v>
      </c>
      <c r="L574">
        <v>400</v>
      </c>
      <c r="M574">
        <v>2</v>
      </c>
      <c r="N574" t="s">
        <v>12</v>
      </c>
      <c r="O574" t="s">
        <v>4</v>
      </c>
      <c r="P574" t="s">
        <v>12</v>
      </c>
      <c r="Q574" t="s">
        <v>4</v>
      </c>
      <c r="R574" t="s">
        <v>4</v>
      </c>
      <c r="S574" t="s">
        <v>4</v>
      </c>
      <c r="T574" t="s">
        <v>4</v>
      </c>
      <c r="U574" t="s">
        <v>4</v>
      </c>
      <c r="V574" t="s">
        <v>4</v>
      </c>
      <c r="W574" t="s">
        <v>4</v>
      </c>
      <c r="X574" t="s">
        <v>4</v>
      </c>
      <c r="Y574" t="s">
        <v>12</v>
      </c>
      <c r="Z574" t="s">
        <v>4</v>
      </c>
      <c r="AA574" t="s">
        <v>12</v>
      </c>
      <c r="AB574" t="s">
        <v>10704</v>
      </c>
      <c r="AC574" t="s">
        <v>13331</v>
      </c>
      <c r="AD574" t="s">
        <v>13332</v>
      </c>
      <c r="AE574" t="s">
        <v>4961</v>
      </c>
      <c r="AF574" t="s">
        <v>4</v>
      </c>
      <c r="AG574" t="s">
        <v>4</v>
      </c>
      <c r="AH574" t="s">
        <v>13333</v>
      </c>
      <c r="AI574" t="s">
        <v>13334</v>
      </c>
      <c r="AJ574" t="s">
        <v>4</v>
      </c>
      <c r="AK574">
        <v>9931954605</v>
      </c>
      <c r="AL574" t="s">
        <v>13335</v>
      </c>
      <c r="AM574" t="s">
        <v>13336</v>
      </c>
      <c r="AN574" t="s">
        <v>12</v>
      </c>
      <c r="AO574" t="s">
        <v>12730</v>
      </c>
      <c r="AP574" t="s">
        <v>4</v>
      </c>
      <c r="AQ574" t="s">
        <v>11033</v>
      </c>
      <c r="AR574" t="s">
        <v>12</v>
      </c>
      <c r="AS574" t="s">
        <v>12</v>
      </c>
      <c r="AT574" t="s">
        <v>4</v>
      </c>
      <c r="AU574" t="s">
        <v>4</v>
      </c>
      <c r="AV574" t="s">
        <v>4</v>
      </c>
      <c r="AW574" t="s">
        <v>332</v>
      </c>
      <c r="AX574">
        <v>600</v>
      </c>
      <c r="AY574">
        <v>34400</v>
      </c>
      <c r="AZ574" t="s">
        <v>12</v>
      </c>
      <c r="BA574" t="s">
        <v>12</v>
      </c>
      <c r="BB574" t="s">
        <v>4</v>
      </c>
      <c r="BC574" t="s">
        <v>1231</v>
      </c>
      <c r="BD574" t="s">
        <v>13261</v>
      </c>
      <c r="BE574" t="s">
        <v>4</v>
      </c>
      <c r="BF574" t="s">
        <v>12</v>
      </c>
      <c r="BG574" t="s">
        <v>4</v>
      </c>
      <c r="BH574" t="s">
        <v>12</v>
      </c>
      <c r="BI574" t="s">
        <v>12</v>
      </c>
      <c r="BJ574" t="s">
        <v>12726</v>
      </c>
      <c r="BK574" t="s">
        <v>4</v>
      </c>
      <c r="BL574">
        <v>1</v>
      </c>
      <c r="BM574" t="s">
        <v>12</v>
      </c>
      <c r="BN574">
        <v>35000</v>
      </c>
      <c r="BO574" t="s">
        <v>12</v>
      </c>
      <c r="BP574" t="s">
        <v>12</v>
      </c>
      <c r="BQ574" t="s">
        <v>12</v>
      </c>
      <c r="BR574" t="s">
        <v>4</v>
      </c>
      <c r="BS574" t="s">
        <v>4</v>
      </c>
      <c r="BT574" t="s">
        <v>4</v>
      </c>
      <c r="BU574" t="s">
        <v>12</v>
      </c>
      <c r="BV574" t="s">
        <v>4</v>
      </c>
      <c r="BW574" t="s">
        <v>330</v>
      </c>
      <c r="BX574" t="s">
        <v>4</v>
      </c>
      <c r="BY574" t="s">
        <v>12</v>
      </c>
      <c r="BZ574" t="s">
        <v>12</v>
      </c>
      <c r="CA574" t="s">
        <v>12</v>
      </c>
      <c r="CB574" t="s">
        <v>12</v>
      </c>
      <c r="CC574" t="s">
        <v>12</v>
      </c>
      <c r="CD574" t="str" cm="1">
        <f t="array" aca="1" ref="CD574" ca="1">eConcatenar(A574:CB574,"|")</f>
        <v>uvvMavOYWWyIDqZx|CAR 2021-3612|3|DELUX |TABASCO |CARDENAS |CARDENAS |2021-7-15|35000|X|X|400|2|x|X|x|X|X|X|X|X|X|X|X|x|X|x|MORALES |FELIX |MARTHA  |SOLTERA |X|X|CALLE 6 PRINCIPAL |HABANERO|X|9931954605|GUADALUPE MORALES FELIX |BENEFICIARIO 2: EVERTH MORALES FELIX |x|RUTA 7 M|X|JUEVES |x|x|X|X|X|DOMICILIO |600|34400|x|x|X|2021-8-5|2021-9-09|X|x|X|x|x|HABANERO |X|1|x|35000|x|x|x|X|X|X|x|X|CARDENAS |X|x|x|x|x</v>
      </c>
    </row>
    <row r="575" spans="1:82" x14ac:dyDescent="0.25">
      <c r="A575" t="s">
        <v>13337</v>
      </c>
      <c r="B575" t="s">
        <v>13338</v>
      </c>
      <c r="C575">
        <v>3</v>
      </c>
      <c r="D575" t="s">
        <v>69</v>
      </c>
      <c r="E575" t="s">
        <v>396</v>
      </c>
      <c r="F575" t="s">
        <v>330</v>
      </c>
      <c r="G575" t="s">
        <v>330</v>
      </c>
      <c r="H575" t="s">
        <v>5168</v>
      </c>
      <c r="I575">
        <v>14800</v>
      </c>
      <c r="J575" t="s">
        <v>4</v>
      </c>
      <c r="K575" t="s">
        <v>4</v>
      </c>
      <c r="L575">
        <v>400</v>
      </c>
      <c r="M575">
        <v>2</v>
      </c>
      <c r="N575" t="s">
        <v>12</v>
      </c>
      <c r="O575" t="s">
        <v>4</v>
      </c>
      <c r="P575" t="s">
        <v>12</v>
      </c>
      <c r="Q575" t="s">
        <v>4</v>
      </c>
      <c r="R575" t="s">
        <v>4</v>
      </c>
      <c r="S575" t="s">
        <v>4</v>
      </c>
      <c r="T575" t="s">
        <v>4</v>
      </c>
      <c r="U575" t="s">
        <v>4</v>
      </c>
      <c r="V575" t="s">
        <v>4</v>
      </c>
      <c r="W575" t="s">
        <v>4</v>
      </c>
      <c r="X575" t="s">
        <v>4</v>
      </c>
      <c r="Y575" t="s">
        <v>12</v>
      </c>
      <c r="Z575" t="s">
        <v>4</v>
      </c>
      <c r="AA575" t="s">
        <v>12</v>
      </c>
      <c r="AB575" t="s">
        <v>350</v>
      </c>
      <c r="AC575" t="s">
        <v>80</v>
      </c>
      <c r="AD575" t="s">
        <v>13339</v>
      </c>
      <c r="AE575" t="s">
        <v>4961</v>
      </c>
      <c r="AF575" t="s">
        <v>4</v>
      </c>
      <c r="AG575" t="s">
        <v>4</v>
      </c>
      <c r="AH575" t="s">
        <v>13340</v>
      </c>
      <c r="AI575" t="s">
        <v>12994</v>
      </c>
      <c r="AJ575" t="s">
        <v>4</v>
      </c>
      <c r="AK575">
        <v>9371178666</v>
      </c>
      <c r="AL575" t="s">
        <v>13341</v>
      </c>
      <c r="AM575" t="s">
        <v>13342</v>
      </c>
      <c r="AN575" t="s">
        <v>12</v>
      </c>
      <c r="AO575" t="s">
        <v>12730</v>
      </c>
      <c r="AP575" t="s">
        <v>4</v>
      </c>
      <c r="AQ575" t="s">
        <v>710</v>
      </c>
      <c r="AR575" t="s">
        <v>12</v>
      </c>
      <c r="AS575" t="s">
        <v>12</v>
      </c>
      <c r="AT575" t="s">
        <v>4</v>
      </c>
      <c r="AU575" t="s">
        <v>4</v>
      </c>
      <c r="AV575" t="s">
        <v>4</v>
      </c>
      <c r="AW575" t="s">
        <v>332</v>
      </c>
      <c r="AX575">
        <v>150</v>
      </c>
      <c r="AY575">
        <v>14650</v>
      </c>
      <c r="AZ575" t="s">
        <v>12</v>
      </c>
      <c r="BA575" t="s">
        <v>12</v>
      </c>
      <c r="BB575" t="s">
        <v>4</v>
      </c>
      <c r="BC575" t="s">
        <v>5168</v>
      </c>
      <c r="BD575" t="s">
        <v>12751</v>
      </c>
      <c r="BE575" t="s">
        <v>4</v>
      </c>
      <c r="BF575" t="s">
        <v>12</v>
      </c>
      <c r="BG575" t="s">
        <v>4</v>
      </c>
      <c r="BH575" t="s">
        <v>12</v>
      </c>
      <c r="BI575" t="s">
        <v>12</v>
      </c>
      <c r="BJ575" t="s">
        <v>12994</v>
      </c>
      <c r="BK575" t="s">
        <v>4</v>
      </c>
      <c r="BL575">
        <v>1</v>
      </c>
      <c r="BM575" t="s">
        <v>12</v>
      </c>
      <c r="BN575">
        <v>14800</v>
      </c>
      <c r="BO575" t="s">
        <v>12</v>
      </c>
      <c r="BP575" t="s">
        <v>12</v>
      </c>
      <c r="BQ575" t="s">
        <v>12</v>
      </c>
      <c r="BR575" t="s">
        <v>4</v>
      </c>
      <c r="BS575" t="s">
        <v>4</v>
      </c>
      <c r="BT575" t="s">
        <v>4</v>
      </c>
      <c r="BU575" t="s">
        <v>12</v>
      </c>
      <c r="BV575" t="s">
        <v>4</v>
      </c>
      <c r="BW575" t="s">
        <v>330</v>
      </c>
      <c r="BX575" t="s">
        <v>4</v>
      </c>
      <c r="BY575" t="s">
        <v>12</v>
      </c>
      <c r="BZ575" t="s">
        <v>12</v>
      </c>
      <c r="CA575" t="s">
        <v>12</v>
      </c>
      <c r="CB575" t="s">
        <v>12</v>
      </c>
      <c r="CC575" t="s">
        <v>12</v>
      </c>
      <c r="CD575" t="str" cm="1">
        <f t="array" aca="1" ref="CD575" ca="1">eConcatenar(A575:CB575,"|")</f>
        <v>Jn3PBRjShrtHy2bb|CAR 2021-4488|3|MEMORIAL|TABASCO |CARDENAS |CARDENAS |2021-8-12|14800|X|X|400|2|x|X|x|X|X|X|X|X|X|X|X|x|X|x|CORDOVA |GARCIA |GEORGINA |SOLTERA |X|X|CALLE DE LA RIVERA |ROGER FALCONI |X|9371178666|ESTELA GUADALUPE CORDOVA GARCIA |BENEFICIARIO 2: WENDY PAOLA HERNANDEZ CORDOVA |x|RUTA 7 M|X|MIERCOLES|x|x|X|X|X|DOMICILIO |150|14650|x|x|X|2021-8-12|2021-9-08|X|x|X|x|x|ROGER FALCONI |X|1|x|14800|x|x|x|X|X|X|x|X|CARDENAS |X|x|x|x|x</v>
      </c>
    </row>
    <row r="576" spans="1:82" x14ac:dyDescent="0.25">
      <c r="A576" t="s">
        <v>13343</v>
      </c>
      <c r="B576" t="s">
        <v>13344</v>
      </c>
      <c r="C576">
        <v>3</v>
      </c>
      <c r="D576" t="s">
        <v>463</v>
      </c>
      <c r="E576" t="s">
        <v>396</v>
      </c>
      <c r="F576" t="s">
        <v>894</v>
      </c>
      <c r="G576" t="s">
        <v>11313</v>
      </c>
      <c r="H576" t="s">
        <v>15910</v>
      </c>
      <c r="I576">
        <v>12900</v>
      </c>
      <c r="J576" t="s">
        <v>4</v>
      </c>
      <c r="K576" t="s">
        <v>4</v>
      </c>
      <c r="L576">
        <v>200</v>
      </c>
      <c r="M576">
        <v>1</v>
      </c>
      <c r="N576" t="s">
        <v>12</v>
      </c>
      <c r="O576" t="s">
        <v>4</v>
      </c>
      <c r="P576" t="s">
        <v>12</v>
      </c>
      <c r="Q576" t="s">
        <v>4</v>
      </c>
      <c r="R576" t="s">
        <v>4</v>
      </c>
      <c r="S576" t="s">
        <v>4</v>
      </c>
      <c r="T576" t="s">
        <v>4</v>
      </c>
      <c r="U576" t="s">
        <v>4</v>
      </c>
      <c r="V576" t="s">
        <v>4</v>
      </c>
      <c r="W576" t="s">
        <v>4</v>
      </c>
      <c r="X576" t="s">
        <v>4</v>
      </c>
      <c r="Y576" t="s">
        <v>12</v>
      </c>
      <c r="Z576" t="s">
        <v>4</v>
      </c>
      <c r="AA576" t="s">
        <v>12</v>
      </c>
      <c r="AB576" t="s">
        <v>4979</v>
      </c>
      <c r="AC576" t="s">
        <v>54</v>
      </c>
      <c r="AD576" t="s">
        <v>4977</v>
      </c>
      <c r="AE576" t="s">
        <v>30</v>
      </c>
      <c r="AF576" t="s">
        <v>4</v>
      </c>
      <c r="AG576" t="s">
        <v>4</v>
      </c>
      <c r="AH576" t="s">
        <v>13345</v>
      </c>
      <c r="AI576" t="s">
        <v>13346</v>
      </c>
      <c r="AJ576" t="s">
        <v>4</v>
      </c>
      <c r="AK576">
        <v>9141322397</v>
      </c>
      <c r="AL576" t="s">
        <v>13347</v>
      </c>
      <c r="AM576" t="s">
        <v>13348</v>
      </c>
      <c r="AN576" t="s">
        <v>12</v>
      </c>
      <c r="AO576" t="s">
        <v>12730</v>
      </c>
      <c r="AP576" t="s">
        <v>4</v>
      </c>
      <c r="AQ576" t="s">
        <v>11033</v>
      </c>
      <c r="AR576" t="s">
        <v>12</v>
      </c>
      <c r="AS576" t="s">
        <v>12</v>
      </c>
      <c r="AT576" t="s">
        <v>4</v>
      </c>
      <c r="AU576" t="s">
        <v>4</v>
      </c>
      <c r="AV576" t="s">
        <v>4</v>
      </c>
      <c r="AW576" t="s">
        <v>332</v>
      </c>
      <c r="AX576">
        <v>8900</v>
      </c>
      <c r="AY576">
        <v>4000</v>
      </c>
      <c r="AZ576" t="s">
        <v>12</v>
      </c>
      <c r="BA576" t="s">
        <v>12</v>
      </c>
      <c r="BB576">
        <v>2</v>
      </c>
      <c r="BC576" t="s">
        <v>4927</v>
      </c>
      <c r="BD576" t="s">
        <v>1240</v>
      </c>
      <c r="BE576" t="s">
        <v>4</v>
      </c>
      <c r="BF576" t="s">
        <v>12</v>
      </c>
      <c r="BG576" t="s">
        <v>4</v>
      </c>
      <c r="BH576" t="s">
        <v>12</v>
      </c>
      <c r="BI576" t="s">
        <v>12</v>
      </c>
      <c r="BJ576" t="s">
        <v>13349</v>
      </c>
      <c r="BK576" t="s">
        <v>4</v>
      </c>
      <c r="BL576">
        <v>1</v>
      </c>
      <c r="BM576" t="s">
        <v>12</v>
      </c>
      <c r="BN576">
        <v>12900</v>
      </c>
      <c r="BO576" t="s">
        <v>12</v>
      </c>
      <c r="BP576" t="s">
        <v>12</v>
      </c>
      <c r="BQ576" t="s">
        <v>12</v>
      </c>
      <c r="BR576" t="s">
        <v>4</v>
      </c>
      <c r="BS576" t="s">
        <v>4</v>
      </c>
      <c r="BT576" t="s">
        <v>4</v>
      </c>
      <c r="BU576" t="s">
        <v>12</v>
      </c>
      <c r="BV576" t="s">
        <v>4</v>
      </c>
      <c r="BW576" t="s">
        <v>330</v>
      </c>
      <c r="BX576" t="s">
        <v>4</v>
      </c>
      <c r="BY576" t="s">
        <v>12</v>
      </c>
      <c r="BZ576" t="s">
        <v>12</v>
      </c>
      <c r="CA576" t="s">
        <v>12</v>
      </c>
      <c r="CB576" t="s">
        <v>12</v>
      </c>
      <c r="CC576" t="s">
        <v>12</v>
      </c>
      <c r="CD576" t="str" cm="1">
        <f t="array" aca="1" ref="CD576" ca="1">eConcatenar(A576:CB576,"|")</f>
        <v>Uop1MUGrmE4MbRkw|CAR 2019-0072|3|ECONOLINE |TABASCO |CUNDUACAN|CUNDUACAN |2019-1-19|12900|X|X|200|1|x|X|x|X|X|X|X|X|X|X|X|x|X|x|RODRIGUEZ |OLAN |ELIZABETH |CASADA|X|X|ENTREDA LA COLMENA |PIEDRA CUARTA SECCION |X|9141322397|ULISES RAMIREZ N |BENEFICIARIO 2: JULIO CESARRODRIGUEZ GOMEZ |x|RUTA 7 M|X|JUEVES |x|x|X|X|X|DOMICILIO |8900|4000|x|x|2|2021-7-1|2021-9-16|X|x|X|x|x|PIEDRA CUARTA SECCION|X|1|x|12900|x|x|x|X|X|X|x|X|CARDENAS |X|x|x|x|x</v>
      </c>
    </row>
    <row r="577" spans="1:82" x14ac:dyDescent="0.25">
      <c r="A577" t="s">
        <v>13350</v>
      </c>
      <c r="B577" t="s">
        <v>13351</v>
      </c>
      <c r="C577">
        <v>3</v>
      </c>
      <c r="D577" t="s">
        <v>463</v>
      </c>
      <c r="E577" t="s">
        <v>396</v>
      </c>
      <c r="F577" t="s">
        <v>330</v>
      </c>
      <c r="G577" t="s">
        <v>330</v>
      </c>
      <c r="H577" t="s">
        <v>16050</v>
      </c>
      <c r="I577">
        <v>12900</v>
      </c>
      <c r="J577" t="s">
        <v>4</v>
      </c>
      <c r="K577" t="s">
        <v>4</v>
      </c>
      <c r="L577">
        <v>200</v>
      </c>
      <c r="M577">
        <v>1</v>
      </c>
      <c r="N577" t="s">
        <v>12</v>
      </c>
      <c r="O577" t="s">
        <v>4</v>
      </c>
      <c r="P577" t="s">
        <v>12</v>
      </c>
      <c r="Q577" t="s">
        <v>4</v>
      </c>
      <c r="R577" t="s">
        <v>4</v>
      </c>
      <c r="S577" t="s">
        <v>4</v>
      </c>
      <c r="T577" t="s">
        <v>4</v>
      </c>
      <c r="U577" t="s">
        <v>4</v>
      </c>
      <c r="V577" t="s">
        <v>4</v>
      </c>
      <c r="W577" t="s">
        <v>4</v>
      </c>
      <c r="X577" t="s">
        <v>4</v>
      </c>
      <c r="Y577" t="s">
        <v>12</v>
      </c>
      <c r="Z577" t="s">
        <v>4</v>
      </c>
      <c r="AA577" t="s">
        <v>12</v>
      </c>
      <c r="AB577" t="s">
        <v>13352</v>
      </c>
      <c r="AC577" t="s">
        <v>484</v>
      </c>
      <c r="AD577" t="s">
        <v>13353</v>
      </c>
      <c r="AE577" t="s">
        <v>474</v>
      </c>
      <c r="AF577" t="s">
        <v>4</v>
      </c>
      <c r="AG577" t="s">
        <v>4</v>
      </c>
      <c r="AH577" t="s">
        <v>13354</v>
      </c>
      <c r="AI577" t="s">
        <v>13355</v>
      </c>
      <c r="AJ577" t="s">
        <v>4</v>
      </c>
      <c r="AK577">
        <v>9933972916</v>
      </c>
      <c r="AL577" t="s">
        <v>13356</v>
      </c>
      <c r="AM577" t="s">
        <v>13357</v>
      </c>
      <c r="AN577" t="s">
        <v>12</v>
      </c>
      <c r="AO577" t="s">
        <v>12730</v>
      </c>
      <c r="AP577" t="s">
        <v>4</v>
      </c>
      <c r="AQ577" t="s">
        <v>5154</v>
      </c>
      <c r="AR577" t="s">
        <v>12</v>
      </c>
      <c r="AS577" t="s">
        <v>12</v>
      </c>
      <c r="AT577" t="s">
        <v>4</v>
      </c>
      <c r="AU577" t="s">
        <v>4</v>
      </c>
      <c r="AV577" t="s">
        <v>4</v>
      </c>
      <c r="AW577" t="s">
        <v>332</v>
      </c>
      <c r="AX577">
        <v>6600</v>
      </c>
      <c r="AY577">
        <v>6300</v>
      </c>
      <c r="AZ577" t="s">
        <v>12</v>
      </c>
      <c r="BA577" t="s">
        <v>12</v>
      </c>
      <c r="BB577">
        <v>1</v>
      </c>
      <c r="BC577" t="s">
        <v>1177</v>
      </c>
      <c r="BD577" t="s">
        <v>1240</v>
      </c>
      <c r="BE577" t="s">
        <v>4</v>
      </c>
      <c r="BF577" t="s">
        <v>12</v>
      </c>
      <c r="BG577" t="s">
        <v>4</v>
      </c>
      <c r="BH577" t="s">
        <v>12</v>
      </c>
      <c r="BI577" t="s">
        <v>12</v>
      </c>
      <c r="BJ577" t="s">
        <v>330</v>
      </c>
      <c r="BK577" t="s">
        <v>4</v>
      </c>
      <c r="BL577">
        <v>1</v>
      </c>
      <c r="BM577" t="s">
        <v>12</v>
      </c>
      <c r="BN577">
        <v>12900</v>
      </c>
      <c r="BO577" t="s">
        <v>12</v>
      </c>
      <c r="BP577" t="s">
        <v>12</v>
      </c>
      <c r="BQ577" t="s">
        <v>12</v>
      </c>
      <c r="BR577" t="s">
        <v>4</v>
      </c>
      <c r="BS577" t="s">
        <v>4</v>
      </c>
      <c r="BT577" t="s">
        <v>4</v>
      </c>
      <c r="BU577" t="s">
        <v>12</v>
      </c>
      <c r="BV577" t="s">
        <v>4</v>
      </c>
      <c r="BW577" t="s">
        <v>330</v>
      </c>
      <c r="BX577" t="s">
        <v>4</v>
      </c>
      <c r="BY577" t="s">
        <v>12</v>
      </c>
      <c r="BZ577" t="s">
        <v>12</v>
      </c>
      <c r="CA577" t="s">
        <v>12</v>
      </c>
      <c r="CB577" t="s">
        <v>12</v>
      </c>
      <c r="CC577" t="s">
        <v>12</v>
      </c>
      <c r="CD577" t="str" cm="1">
        <f t="array" aca="1" ref="CD577" ca="1">eConcatenar(A577:CB577,"|")</f>
        <v>J46q99OfEQrhB1ny|CAR 2019-3369|3|ECONOLINE |TABASCO |CARDENAS |CARDENAS |2019-11-07|12900|X|X|200|1|x|X|x|X|X|X|X|X|X|X|X|x|X|x|ALTONAR |RAMOS |ARMIDA |CASADA |X|X|CALLE CASTILLO HERNANDEZ MANZANA 21 LOTE 6|CENTRO FRACCIONAMIENTO SAN ANTONIO |X|9933972916|EFREN ALTONAR RAMOS |BENEFICIARIO 2: ANAMIN ALTONAR RAMOS |x|RUTA 7 M|X|MIERCOLES |x|x|X|X|X|DOMICILIO |6600|6300|x|x|1|2021-8-18|2021-9-16|X|x|X|x|x|CARDENAS |X|1|x|12900|x|x|x|X|X|X|x|X|CARDENAS |X|x|x|x|x</v>
      </c>
    </row>
    <row r="578" spans="1:82" x14ac:dyDescent="0.25">
      <c r="A578" t="s">
        <v>13358</v>
      </c>
      <c r="B578" t="s">
        <v>13359</v>
      </c>
      <c r="C578">
        <v>3</v>
      </c>
      <c r="D578" t="s">
        <v>463</v>
      </c>
      <c r="E578" t="s">
        <v>396</v>
      </c>
      <c r="F578" t="s">
        <v>330</v>
      </c>
      <c r="G578" t="s">
        <v>330</v>
      </c>
      <c r="H578" t="s">
        <v>16080</v>
      </c>
      <c r="I578">
        <v>12900</v>
      </c>
      <c r="J578" t="s">
        <v>4</v>
      </c>
      <c r="K578" t="s">
        <v>4</v>
      </c>
      <c r="L578">
        <v>100</v>
      </c>
      <c r="M578">
        <v>0</v>
      </c>
      <c r="N578" t="s">
        <v>12</v>
      </c>
      <c r="O578" t="s">
        <v>4</v>
      </c>
      <c r="P578" t="s">
        <v>12</v>
      </c>
      <c r="Q578" t="s">
        <v>4</v>
      </c>
      <c r="R578" t="s">
        <v>4</v>
      </c>
      <c r="S578" t="s">
        <v>4</v>
      </c>
      <c r="T578" t="s">
        <v>4</v>
      </c>
      <c r="U578" t="s">
        <v>4</v>
      </c>
      <c r="V578" t="s">
        <v>4</v>
      </c>
      <c r="W578" t="s">
        <v>4</v>
      </c>
      <c r="X578" t="s">
        <v>4</v>
      </c>
      <c r="Y578" t="s">
        <v>12</v>
      </c>
      <c r="Z578" t="s">
        <v>4</v>
      </c>
      <c r="AA578" t="s">
        <v>12</v>
      </c>
      <c r="AB578" t="s">
        <v>464</v>
      </c>
      <c r="AC578" t="s">
        <v>4939</v>
      </c>
      <c r="AD578" t="s">
        <v>13360</v>
      </c>
      <c r="AE578" t="s">
        <v>474</v>
      </c>
      <c r="AF578" t="s">
        <v>4</v>
      </c>
      <c r="AG578" t="s">
        <v>4</v>
      </c>
      <c r="AH578" t="s">
        <v>13361</v>
      </c>
      <c r="AI578" t="s">
        <v>13362</v>
      </c>
      <c r="AJ578" t="s">
        <v>4</v>
      </c>
      <c r="AK578">
        <v>9371090414</v>
      </c>
      <c r="AL578" t="s">
        <v>13363</v>
      </c>
      <c r="AM578" t="s">
        <v>13364</v>
      </c>
      <c r="AN578" t="s">
        <v>12</v>
      </c>
      <c r="AO578" t="s">
        <v>12730</v>
      </c>
      <c r="AP578" t="s">
        <v>4</v>
      </c>
      <c r="AQ578" t="s">
        <v>11033</v>
      </c>
      <c r="AR578" t="s">
        <v>12</v>
      </c>
      <c r="AS578" t="s">
        <v>12</v>
      </c>
      <c r="AT578" t="s">
        <v>4</v>
      </c>
      <c r="AU578" t="s">
        <v>4</v>
      </c>
      <c r="AV578" t="s">
        <v>4</v>
      </c>
      <c r="AW578" t="s">
        <v>332</v>
      </c>
      <c r="AX578">
        <v>6950</v>
      </c>
      <c r="AY578">
        <v>5950</v>
      </c>
      <c r="AZ578" t="s">
        <v>12</v>
      </c>
      <c r="BA578" t="s">
        <v>12</v>
      </c>
      <c r="BB578">
        <v>1</v>
      </c>
      <c r="BC578" t="s">
        <v>4822</v>
      </c>
      <c r="BD578" t="s">
        <v>13261</v>
      </c>
      <c r="BE578" t="s">
        <v>4</v>
      </c>
      <c r="BF578" t="s">
        <v>12</v>
      </c>
      <c r="BG578" t="s">
        <v>4</v>
      </c>
      <c r="BH578" t="s">
        <v>12</v>
      </c>
      <c r="BI578" t="s">
        <v>12</v>
      </c>
      <c r="BJ578" t="s">
        <v>11113</v>
      </c>
      <c r="BK578" t="s">
        <v>4</v>
      </c>
      <c r="BL578">
        <v>1</v>
      </c>
      <c r="BM578" t="s">
        <v>12</v>
      </c>
      <c r="BN578">
        <v>12900</v>
      </c>
      <c r="BO578" t="s">
        <v>12</v>
      </c>
      <c r="BP578" t="s">
        <v>12</v>
      </c>
      <c r="BQ578" t="s">
        <v>12</v>
      </c>
      <c r="BR578" t="s">
        <v>4</v>
      </c>
      <c r="BS578" t="s">
        <v>4</v>
      </c>
      <c r="BT578" t="s">
        <v>4</v>
      </c>
      <c r="BU578" t="s">
        <v>12</v>
      </c>
      <c r="BV578" t="s">
        <v>4</v>
      </c>
      <c r="BW578" t="s">
        <v>330</v>
      </c>
      <c r="BX578" t="s">
        <v>4</v>
      </c>
      <c r="BY578" t="s">
        <v>12</v>
      </c>
      <c r="BZ578" t="s">
        <v>12</v>
      </c>
      <c r="CA578" t="s">
        <v>12</v>
      </c>
      <c r="CB578" t="s">
        <v>12</v>
      </c>
      <c r="CC578" t="s">
        <v>12</v>
      </c>
      <c r="CD578" t="str" cm="1">
        <f t="array" aca="1" ref="CD578" ca="1">eConcatenar(A578:CB578,"|")</f>
        <v>Gz3y9Uofl0IViGic|CAR2019-3381|3|ECONOLINE |TABASCO |CARDENAS |CARDENAS |2019-11-08|12900|X|X|100|0|x|X|x|X|X|X|X|X|X|X|X|x|X|x|HERNANDEZ |LAZARO |CELENE |CASADA |X|X|ENTRADA LAS MARAVILLAS CARRETERA CARDENAS COMALCALCO SIN NUMERO|MIGUEL HIDALGO SEGUNDA |X|9371090414|NELSON FERIA PEREZ |BENEFICIARIO 2: MARIA REYES HERNANDEZ LAZARO |x|RUTA 7 M|X|JUEVES |x|x|X|X|X|DOMICILIO |6950|5950|x|x|1|2021-8-25|2021-9-09|X|x|X|x|x|MIGUEL HIDALGO SEGUNDA SECCION |X|1|x|12900|x|x|x|X|X|X|x|X|CARDENAS |X|x|x|x|x</v>
      </c>
    </row>
    <row r="579" spans="1:82" x14ac:dyDescent="0.25">
      <c r="A579" t="s">
        <v>13365</v>
      </c>
      <c r="B579" t="s">
        <v>13366</v>
      </c>
      <c r="C579">
        <v>3</v>
      </c>
      <c r="D579" t="s">
        <v>463</v>
      </c>
      <c r="E579" t="s">
        <v>396</v>
      </c>
      <c r="F579" t="s">
        <v>330</v>
      </c>
      <c r="G579" t="s">
        <v>330</v>
      </c>
      <c r="H579" t="s">
        <v>15987</v>
      </c>
      <c r="I579">
        <v>12900</v>
      </c>
      <c r="J579" t="s">
        <v>4</v>
      </c>
      <c r="K579" t="s">
        <v>4</v>
      </c>
      <c r="L579">
        <v>400</v>
      </c>
      <c r="M579">
        <v>2</v>
      </c>
      <c r="N579" t="s">
        <v>12</v>
      </c>
      <c r="O579" t="s">
        <v>4</v>
      </c>
      <c r="P579" t="s">
        <v>12</v>
      </c>
      <c r="Q579" t="s">
        <v>4</v>
      </c>
      <c r="R579" t="s">
        <v>4</v>
      </c>
      <c r="S579" t="s">
        <v>4</v>
      </c>
      <c r="T579" t="s">
        <v>4</v>
      </c>
      <c r="U579" t="s">
        <v>4</v>
      </c>
      <c r="V579" t="s">
        <v>4</v>
      </c>
      <c r="W579" t="s">
        <v>4</v>
      </c>
      <c r="X579" t="s">
        <v>4</v>
      </c>
      <c r="Y579" t="s">
        <v>12</v>
      </c>
      <c r="Z579" t="s">
        <v>4</v>
      </c>
      <c r="AA579" t="s">
        <v>12</v>
      </c>
      <c r="AB579" t="s">
        <v>10469</v>
      </c>
      <c r="AC579" t="s">
        <v>342</v>
      </c>
      <c r="AD579" t="s">
        <v>13339</v>
      </c>
      <c r="AE579" t="s">
        <v>479</v>
      </c>
      <c r="AF579" t="s">
        <v>4</v>
      </c>
      <c r="AG579" t="s">
        <v>4</v>
      </c>
      <c r="AH579" t="s">
        <v>13367</v>
      </c>
      <c r="AI579" t="s">
        <v>13029</v>
      </c>
      <c r="AJ579" t="s">
        <v>4</v>
      </c>
      <c r="AK579">
        <v>9371090938</v>
      </c>
      <c r="AL579" t="s">
        <v>13368</v>
      </c>
      <c r="AM579" t="s">
        <v>13369</v>
      </c>
      <c r="AN579" t="s">
        <v>12</v>
      </c>
      <c r="AO579" t="s">
        <v>12730</v>
      </c>
      <c r="AP579" t="s">
        <v>4</v>
      </c>
      <c r="AQ579" t="s">
        <v>11033</v>
      </c>
      <c r="AR579" t="s">
        <v>12</v>
      </c>
      <c r="AS579" t="s">
        <v>12</v>
      </c>
      <c r="AT579" t="s">
        <v>4</v>
      </c>
      <c r="AU579" t="s">
        <v>4</v>
      </c>
      <c r="AV579" t="s">
        <v>4</v>
      </c>
      <c r="AW579" t="s">
        <v>332</v>
      </c>
      <c r="AX579">
        <v>5800</v>
      </c>
      <c r="AY579">
        <v>7100</v>
      </c>
      <c r="AZ579" t="s">
        <v>12</v>
      </c>
      <c r="BA579" t="s">
        <v>12</v>
      </c>
      <c r="BB579" t="s">
        <v>4</v>
      </c>
      <c r="BC579" t="s">
        <v>1231</v>
      </c>
      <c r="BD579" t="s">
        <v>13261</v>
      </c>
      <c r="BE579" t="s">
        <v>4</v>
      </c>
      <c r="BF579" t="s">
        <v>12</v>
      </c>
      <c r="BG579" t="s">
        <v>4</v>
      </c>
      <c r="BH579" t="s">
        <v>12</v>
      </c>
      <c r="BI579" t="s">
        <v>12</v>
      </c>
      <c r="BJ579" t="s">
        <v>13029</v>
      </c>
      <c r="BK579" t="s">
        <v>4</v>
      </c>
      <c r="BL579">
        <v>1</v>
      </c>
      <c r="BM579" t="s">
        <v>12</v>
      </c>
      <c r="BN579">
        <v>12900</v>
      </c>
      <c r="BO579" t="s">
        <v>12</v>
      </c>
      <c r="BP579" t="s">
        <v>12</v>
      </c>
      <c r="BQ579" t="s">
        <v>12</v>
      </c>
      <c r="BR579" t="s">
        <v>4</v>
      </c>
      <c r="BS579" t="s">
        <v>4</v>
      </c>
      <c r="BT579" t="s">
        <v>4</v>
      </c>
      <c r="BU579" t="s">
        <v>12</v>
      </c>
      <c r="BV579" t="s">
        <v>4</v>
      </c>
      <c r="BW579" t="s">
        <v>330</v>
      </c>
      <c r="BX579" t="s">
        <v>4</v>
      </c>
      <c r="BY579" t="s">
        <v>12</v>
      </c>
      <c r="BZ579" t="s">
        <v>12</v>
      </c>
      <c r="CA579" t="s">
        <v>12</v>
      </c>
      <c r="CB579" t="s">
        <v>12</v>
      </c>
      <c r="CC579" t="s">
        <v>12</v>
      </c>
      <c r="CD579" t="str" cm="1">
        <f t="array" aca="1" ref="CD579" ca="1">eConcatenar(A579:CB579,"|")</f>
        <v>5irRa6kqwI6BaM7O|CAR 2020-0858|3|ECONOLINE |TABASCO |CARDENAS |CARDENAS |2020-3-12|12900|X|X|400|2|x|X|x|X|X|X|X|X|X|X|X|x|X|x|GERONIMO |LOPEZ |GEORGINA |UNION LIBRE |X|X|CALLE PLAZA MURILLO RAMIKREZ ALFARO NUMERO 8|INGENIO SANTA ROSALIA |X|9371090938|EMMA OLIVA GERONIMO LOPEZ |BENEFICIARIO 2: LUISA ELENA GERONIMO |x|RUTA 7 M|X|JUEVES |x|x|X|X|X|DOMICILIO |5800|7100|x|x|X|2021-8-5|2021-9-09|X|x|X|x|x|INGENIO SANTA ROSALIA |X|1|x|12900|x|x|x|X|X|X|x|X|CARDENAS |X|x|x|x|x</v>
      </c>
    </row>
    <row r="580" spans="1:82" x14ac:dyDescent="0.25">
      <c r="A580" t="s">
        <v>13370</v>
      </c>
      <c r="B580" t="s">
        <v>13371</v>
      </c>
      <c r="C580">
        <v>3</v>
      </c>
      <c r="D580" t="s">
        <v>463</v>
      </c>
      <c r="E580" t="s">
        <v>396</v>
      </c>
      <c r="F580" t="s">
        <v>330</v>
      </c>
      <c r="G580" t="s">
        <v>330</v>
      </c>
      <c r="H580" t="s">
        <v>15956</v>
      </c>
      <c r="I580">
        <v>12900</v>
      </c>
      <c r="J580" t="s">
        <v>4</v>
      </c>
      <c r="K580" t="s">
        <v>4</v>
      </c>
      <c r="L580">
        <v>100</v>
      </c>
      <c r="M580">
        <v>0</v>
      </c>
      <c r="N580" t="s">
        <v>12</v>
      </c>
      <c r="O580" t="s">
        <v>4</v>
      </c>
      <c r="P580" t="s">
        <v>12</v>
      </c>
      <c r="Q580" t="s">
        <v>4</v>
      </c>
      <c r="R580" t="s">
        <v>4</v>
      </c>
      <c r="S580" t="s">
        <v>4</v>
      </c>
      <c r="T580" t="s">
        <v>4</v>
      </c>
      <c r="U580" t="s">
        <v>4</v>
      </c>
      <c r="V580" t="s">
        <v>4</v>
      </c>
      <c r="W580" t="s">
        <v>4</v>
      </c>
      <c r="X580" t="s">
        <v>4</v>
      </c>
      <c r="Y580" t="s">
        <v>12</v>
      </c>
      <c r="Z580" t="s">
        <v>4</v>
      </c>
      <c r="AA580" t="s">
        <v>12</v>
      </c>
      <c r="AB580" t="s">
        <v>11386</v>
      </c>
      <c r="AC580" t="s">
        <v>22</v>
      </c>
      <c r="AD580" t="s">
        <v>13372</v>
      </c>
      <c r="AE580" t="s">
        <v>479</v>
      </c>
      <c r="AF580" t="s">
        <v>4</v>
      </c>
      <c r="AG580" t="s">
        <v>4</v>
      </c>
      <c r="AH580" t="s">
        <v>13373</v>
      </c>
      <c r="AI580" t="s">
        <v>10619</v>
      </c>
      <c r="AJ580" t="s">
        <v>13374</v>
      </c>
      <c r="AK580">
        <v>8677510498</v>
      </c>
      <c r="AL580" t="s">
        <v>13375</v>
      </c>
      <c r="AM580" t="s">
        <v>13376</v>
      </c>
      <c r="AN580" t="s">
        <v>12</v>
      </c>
      <c r="AO580" t="s">
        <v>12730</v>
      </c>
      <c r="AP580" t="s">
        <v>4</v>
      </c>
      <c r="AQ580" t="s">
        <v>5154</v>
      </c>
      <c r="AR580" t="s">
        <v>12</v>
      </c>
      <c r="AS580" t="s">
        <v>12</v>
      </c>
      <c r="AT580" t="s">
        <v>4</v>
      </c>
      <c r="AU580" t="s">
        <v>4</v>
      </c>
      <c r="AV580" t="s">
        <v>4</v>
      </c>
      <c r="AW580" t="s">
        <v>332</v>
      </c>
      <c r="AX580">
        <v>3000</v>
      </c>
      <c r="AY580">
        <v>9900</v>
      </c>
      <c r="AZ580" t="s">
        <v>12</v>
      </c>
      <c r="BA580" t="s">
        <v>12</v>
      </c>
      <c r="BB580">
        <v>1</v>
      </c>
      <c r="BC580" t="s">
        <v>4822</v>
      </c>
      <c r="BD580" t="s">
        <v>12751</v>
      </c>
      <c r="BE580" t="s">
        <v>4</v>
      </c>
      <c r="BF580" t="s">
        <v>12</v>
      </c>
      <c r="BG580" t="s">
        <v>4</v>
      </c>
      <c r="BH580" t="s">
        <v>12</v>
      </c>
      <c r="BI580" t="s">
        <v>12</v>
      </c>
      <c r="BJ580" t="s">
        <v>10619</v>
      </c>
      <c r="BK580" t="s">
        <v>4</v>
      </c>
      <c r="BL580">
        <v>1</v>
      </c>
      <c r="BM580" t="s">
        <v>12</v>
      </c>
      <c r="BN580">
        <v>12900</v>
      </c>
      <c r="BO580" t="s">
        <v>12</v>
      </c>
      <c r="BP580" t="s">
        <v>12</v>
      </c>
      <c r="BQ580" t="s">
        <v>12</v>
      </c>
      <c r="BR580" t="s">
        <v>4</v>
      </c>
      <c r="BS580" t="s">
        <v>4</v>
      </c>
      <c r="BT580" t="s">
        <v>4</v>
      </c>
      <c r="BU580" t="s">
        <v>12</v>
      </c>
      <c r="BV580" t="s">
        <v>4</v>
      </c>
      <c r="BW580" t="s">
        <v>330</v>
      </c>
      <c r="BX580" t="s">
        <v>4</v>
      </c>
      <c r="BY580" t="s">
        <v>12</v>
      </c>
      <c r="BZ580" t="s">
        <v>12</v>
      </c>
      <c r="CA580" t="s">
        <v>12</v>
      </c>
      <c r="CB580" t="s">
        <v>12</v>
      </c>
      <c r="CC580" t="s">
        <v>12</v>
      </c>
      <c r="CD580" t="str" cm="1">
        <f t="array" aca="1" ref="CD580" ca="1">eConcatenar(A580:CB580,"|")</f>
        <v>8VDJh5tEYswOP4s8|CAR2020-2627|3|ECONOLINE |TABASCO |CARDENAS |CARDENAS |2020-8-21|12900|X|X|100|0|x|X|x|X|X|X|X|X|X|X|X|x|X|x|INTERIANO |JIMENEZ |ALEXCIS |UNION LIBRE |X|X|CALLE HILDA DEL ROSARIO SIN NUMERO |MELCHOR OCAMPO |CALLE LUIS DONALDO COLISIO |8677510498|JAVIER MARIN LOPEZ |BENEFICIARIO 2: JOSE DAVIDA HERNANDEZ HERNANDEZ|x|RUTA 7 M|X|MIERCOLES |x|x|X|X|X|DOMICILIO |3000|9900|x|x|1|2021-8-25|2021-9-08|X|x|X|x|x|MELCHOR OCAMPO |X|1|x|12900|x|x|x|X|X|X|x|X|CARDENAS |X|x|x|x|x</v>
      </c>
    </row>
    <row r="581" spans="1:82" x14ac:dyDescent="0.25">
      <c r="A581" t="s">
        <v>13377</v>
      </c>
      <c r="B581" t="s">
        <v>13378</v>
      </c>
      <c r="C581">
        <v>3</v>
      </c>
      <c r="D581" t="s">
        <v>463</v>
      </c>
      <c r="E581" t="s">
        <v>396</v>
      </c>
      <c r="F581" t="s">
        <v>330</v>
      </c>
      <c r="G581" t="s">
        <v>330</v>
      </c>
      <c r="H581" t="s">
        <v>15941</v>
      </c>
      <c r="I581">
        <v>12900</v>
      </c>
      <c r="J581" t="s">
        <v>4</v>
      </c>
      <c r="K581" t="s">
        <v>4</v>
      </c>
      <c r="L581">
        <v>400</v>
      </c>
      <c r="M581">
        <v>2</v>
      </c>
      <c r="N581" t="s">
        <v>12</v>
      </c>
      <c r="O581" t="s">
        <v>4</v>
      </c>
      <c r="P581" t="s">
        <v>12</v>
      </c>
      <c r="Q581" t="s">
        <v>4</v>
      </c>
      <c r="R581" t="s">
        <v>4</v>
      </c>
      <c r="S581" t="s">
        <v>4</v>
      </c>
      <c r="T581" t="s">
        <v>4</v>
      </c>
      <c r="U581" t="s">
        <v>4</v>
      </c>
      <c r="V581" t="s">
        <v>4</v>
      </c>
      <c r="W581" t="s">
        <v>4</v>
      </c>
      <c r="X581" t="s">
        <v>4</v>
      </c>
      <c r="Y581" t="s">
        <v>12</v>
      </c>
      <c r="Z581" t="s">
        <v>4</v>
      </c>
      <c r="AA581" t="s">
        <v>12</v>
      </c>
      <c r="AB581" t="s">
        <v>464</v>
      </c>
      <c r="AC581" t="s">
        <v>692</v>
      </c>
      <c r="AD581" t="s">
        <v>13379</v>
      </c>
      <c r="AE581" t="s">
        <v>4998</v>
      </c>
      <c r="AF581" t="s">
        <v>4</v>
      </c>
      <c r="AG581" t="s">
        <v>4</v>
      </c>
      <c r="AH581" t="s">
        <v>13380</v>
      </c>
      <c r="AI581" t="s">
        <v>11045</v>
      </c>
      <c r="AJ581" t="s">
        <v>13381</v>
      </c>
      <c r="AK581">
        <v>9371040295</v>
      </c>
      <c r="AL581" t="s">
        <v>13382</v>
      </c>
      <c r="AM581" t="s">
        <v>13383</v>
      </c>
      <c r="AN581" t="s">
        <v>12</v>
      </c>
      <c r="AO581" t="s">
        <v>12730</v>
      </c>
      <c r="AP581" t="s">
        <v>4</v>
      </c>
      <c r="AQ581" t="s">
        <v>11033</v>
      </c>
      <c r="AR581" t="s">
        <v>12</v>
      </c>
      <c r="AS581" t="s">
        <v>12</v>
      </c>
      <c r="AT581" t="s">
        <v>4</v>
      </c>
      <c r="AU581" t="s">
        <v>4</v>
      </c>
      <c r="AV581" t="s">
        <v>4</v>
      </c>
      <c r="AW581" t="s">
        <v>332</v>
      </c>
      <c r="AX581">
        <v>3200</v>
      </c>
      <c r="AY581">
        <v>9700</v>
      </c>
      <c r="AZ581" t="s">
        <v>12</v>
      </c>
      <c r="BA581" t="s">
        <v>12</v>
      </c>
      <c r="BB581" t="s">
        <v>4</v>
      </c>
      <c r="BC581" t="s">
        <v>1231</v>
      </c>
      <c r="BD581" t="s">
        <v>13261</v>
      </c>
      <c r="BE581" t="s">
        <v>4</v>
      </c>
      <c r="BF581" t="s">
        <v>12</v>
      </c>
      <c r="BG581" t="s">
        <v>4</v>
      </c>
      <c r="BH581" t="s">
        <v>12</v>
      </c>
      <c r="BI581" t="s">
        <v>12</v>
      </c>
      <c r="BJ581" t="s">
        <v>470</v>
      </c>
      <c r="BK581" t="s">
        <v>4</v>
      </c>
      <c r="BL581">
        <v>1</v>
      </c>
      <c r="BM581" t="s">
        <v>12</v>
      </c>
      <c r="BN581">
        <v>12900</v>
      </c>
      <c r="BO581" t="s">
        <v>12</v>
      </c>
      <c r="BP581" t="s">
        <v>12</v>
      </c>
      <c r="BQ581" t="s">
        <v>12</v>
      </c>
      <c r="BR581" t="s">
        <v>4</v>
      </c>
      <c r="BS581" t="s">
        <v>4</v>
      </c>
      <c r="BT581" t="s">
        <v>4</v>
      </c>
      <c r="BU581" t="s">
        <v>12</v>
      </c>
      <c r="BV581" t="s">
        <v>4</v>
      </c>
      <c r="BW581" t="s">
        <v>330</v>
      </c>
      <c r="BX581" t="s">
        <v>4</v>
      </c>
      <c r="BY581" t="s">
        <v>12</v>
      </c>
      <c r="BZ581" t="s">
        <v>12</v>
      </c>
      <c r="CA581" t="s">
        <v>12</v>
      </c>
      <c r="CB581" t="s">
        <v>12</v>
      </c>
      <c r="CC581" t="s">
        <v>12</v>
      </c>
      <c r="CD581" t="str" cm="1">
        <f t="array" aca="1" ref="CD581" ca="1">eConcatenar(A581:CB581,"|")</f>
        <v>gazw6XJfy5iTv4qQ|CAR 2020-4059|3|ECONOLINE |TABASCO |CARDENAS |CARDENAS |2020-10-16|12900|X|X|400|2|x|X|x|X|X|X|X|X|X|X|X|x|X|x|HERNANDEZ |RAMON|SERGIO |SOLTERO |X|X|CALLE SALVADOR ASLLENDE NUMERO 96|PUEBLO NUEVO |PROLONGACION AURELIO SOSA Y CALLE LIMON |9371040295|ORVELIN HERNANDEZ RAMON |BENEFICIARIO 2: SILVIA HERNANDEZ RAMON |x|RUTA 7 M|X|JUEVES |x|x|X|X|X|DOMICILIO |3200|9700|x|x|X|2021-8-5|2021-9-09|X|x|X|x|x|GUADALUPE |X|1|x|12900|x|x|x|X|X|X|x|X|CARDENAS |X|x|x|x|x</v>
      </c>
    </row>
    <row r="582" spans="1:82" x14ac:dyDescent="0.25">
      <c r="A582" t="s">
        <v>13384</v>
      </c>
      <c r="B582" t="s">
        <v>13385</v>
      </c>
      <c r="C582">
        <v>3</v>
      </c>
      <c r="D582" t="s">
        <v>4988</v>
      </c>
      <c r="E582" t="s">
        <v>396</v>
      </c>
      <c r="F582" t="s">
        <v>330</v>
      </c>
      <c r="G582" t="s">
        <v>330</v>
      </c>
      <c r="H582" t="s">
        <v>16081</v>
      </c>
      <c r="I582">
        <v>12900</v>
      </c>
      <c r="J582" t="s">
        <v>4</v>
      </c>
      <c r="K582" t="s">
        <v>4</v>
      </c>
      <c r="L582">
        <v>400</v>
      </c>
      <c r="M582">
        <v>2</v>
      </c>
      <c r="N582" t="s">
        <v>12</v>
      </c>
      <c r="O582" t="s">
        <v>4</v>
      </c>
      <c r="P582" t="s">
        <v>12</v>
      </c>
      <c r="Q582" t="s">
        <v>4</v>
      </c>
      <c r="R582" t="s">
        <v>4</v>
      </c>
      <c r="S582" t="s">
        <v>4</v>
      </c>
      <c r="T582" t="s">
        <v>4</v>
      </c>
      <c r="U582" t="s">
        <v>4</v>
      </c>
      <c r="V582" t="s">
        <v>4</v>
      </c>
      <c r="W582" t="s">
        <v>4</v>
      </c>
      <c r="X582" t="s">
        <v>4</v>
      </c>
      <c r="Y582" t="s">
        <v>12</v>
      </c>
      <c r="Z582" t="s">
        <v>4</v>
      </c>
      <c r="AA582" t="s">
        <v>12</v>
      </c>
      <c r="AB582" t="s">
        <v>70</v>
      </c>
      <c r="AC582" t="s">
        <v>11174</v>
      </c>
      <c r="AD582" t="s">
        <v>5001</v>
      </c>
      <c r="AE582" t="s">
        <v>4961</v>
      </c>
      <c r="AF582" t="s">
        <v>4</v>
      </c>
      <c r="AG582" t="s">
        <v>4</v>
      </c>
      <c r="AH582" t="s">
        <v>13386</v>
      </c>
      <c r="AI582" t="s">
        <v>2859</v>
      </c>
      <c r="AJ582" t="s">
        <v>4</v>
      </c>
      <c r="AK582">
        <v>9371696779</v>
      </c>
      <c r="AL582" t="s">
        <v>13387</v>
      </c>
      <c r="AM582" t="s">
        <v>13388</v>
      </c>
      <c r="AN582" t="s">
        <v>12</v>
      </c>
      <c r="AO582" t="s">
        <v>12730</v>
      </c>
      <c r="AP582" t="s">
        <v>4</v>
      </c>
      <c r="AQ582" t="s">
        <v>5154</v>
      </c>
      <c r="AR582" t="s">
        <v>12</v>
      </c>
      <c r="AS582" t="s">
        <v>12</v>
      </c>
      <c r="AT582" t="s">
        <v>4</v>
      </c>
      <c r="AU582" t="s">
        <v>4</v>
      </c>
      <c r="AV582" t="s">
        <v>4</v>
      </c>
      <c r="AW582" t="s">
        <v>332</v>
      </c>
      <c r="AX582">
        <v>4900</v>
      </c>
      <c r="AY582">
        <v>8000</v>
      </c>
      <c r="AZ582" t="s">
        <v>12</v>
      </c>
      <c r="BA582" t="s">
        <v>12</v>
      </c>
      <c r="BB582" t="s">
        <v>4</v>
      </c>
      <c r="BC582" t="s">
        <v>5257</v>
      </c>
      <c r="BD582" t="s">
        <v>12751</v>
      </c>
      <c r="BE582" t="s">
        <v>4</v>
      </c>
      <c r="BF582" t="s">
        <v>12</v>
      </c>
      <c r="BG582" t="s">
        <v>4</v>
      </c>
      <c r="BH582" t="s">
        <v>12</v>
      </c>
      <c r="BI582" t="s">
        <v>12</v>
      </c>
      <c r="BJ582" t="s">
        <v>13389</v>
      </c>
      <c r="BK582" t="s">
        <v>4</v>
      </c>
      <c r="BL582">
        <v>1</v>
      </c>
      <c r="BM582" t="s">
        <v>12</v>
      </c>
      <c r="BN582">
        <v>12900</v>
      </c>
      <c r="BO582" t="s">
        <v>12</v>
      </c>
      <c r="BP582" t="s">
        <v>12</v>
      </c>
      <c r="BQ582" t="s">
        <v>12</v>
      </c>
      <c r="BR582" t="s">
        <v>4</v>
      </c>
      <c r="BS582" t="s">
        <v>4</v>
      </c>
      <c r="BT582" t="s">
        <v>4</v>
      </c>
      <c r="BU582" t="s">
        <v>12</v>
      </c>
      <c r="BV582" t="s">
        <v>4</v>
      </c>
      <c r="BW582" t="s">
        <v>330</v>
      </c>
      <c r="BX582" t="s">
        <v>4</v>
      </c>
      <c r="BY582" t="s">
        <v>12</v>
      </c>
      <c r="BZ582" t="s">
        <v>12</v>
      </c>
      <c r="CA582" t="s">
        <v>12</v>
      </c>
      <c r="CB582" t="s">
        <v>12</v>
      </c>
      <c r="CC582" t="s">
        <v>12</v>
      </c>
      <c r="CD582" t="str" cm="1">
        <f t="array" aca="1" ref="CD582" ca="1">eConcatenar(A582:CB582,"|")</f>
        <v>zW34yOoMf1ogNmvi|CAR 2020-4429|3|IMPERIAL DE LUJO |TABASCO |CARDENAS |CARDENAS |2020-10-29|12900|X|X|400|2|x|X|x|X|X|X|X|X|X|X|X|x|X|x|MENDEZ |SANTANA |BEATRIZ |SOLTERA |X|X|ENTRAZA ZAPOTAL SIN NUMERO |RIO SECO SEGUNDA SECCION B|X|9371696779|JOSE MENDEZ SANTANA |BENEFICIARIO 2: JULIO CESAR MENDEZ SANTANA |x|RUTA 7 M|X|MIERCOLES |x|x|X|X|X|DOMICILIO |4900|8000|x|x|X|2021-8-4|2021-9-08|X|x|X|x|x|RIO SECO SEGUNDA SECCION B |X|1|x|12900|x|x|x|X|X|X|x|X|CARDENAS |X|x|x|x|x</v>
      </c>
    </row>
    <row r="583" spans="1:82" x14ac:dyDescent="0.25">
      <c r="A583" t="s">
        <v>13390</v>
      </c>
      <c r="B583" t="s">
        <v>13391</v>
      </c>
      <c r="C583">
        <v>3</v>
      </c>
      <c r="D583" t="s">
        <v>4988</v>
      </c>
      <c r="E583" t="s">
        <v>396</v>
      </c>
      <c r="F583" t="s">
        <v>330</v>
      </c>
      <c r="G583" t="s">
        <v>330</v>
      </c>
      <c r="H583" t="s">
        <v>16081</v>
      </c>
      <c r="I583">
        <v>12900</v>
      </c>
      <c r="J583" t="s">
        <v>4</v>
      </c>
      <c r="K583" t="s">
        <v>4</v>
      </c>
      <c r="L583">
        <v>400</v>
      </c>
      <c r="M583">
        <v>2</v>
      </c>
      <c r="N583" t="s">
        <v>12</v>
      </c>
      <c r="O583" t="s">
        <v>4</v>
      </c>
      <c r="P583" t="s">
        <v>12</v>
      </c>
      <c r="Q583" t="s">
        <v>4</v>
      </c>
      <c r="R583" t="s">
        <v>4</v>
      </c>
      <c r="S583" t="s">
        <v>4</v>
      </c>
      <c r="T583" t="s">
        <v>4</v>
      </c>
      <c r="U583" t="s">
        <v>4</v>
      </c>
      <c r="V583" t="s">
        <v>4</v>
      </c>
      <c r="W583" t="s">
        <v>4</v>
      </c>
      <c r="X583" t="s">
        <v>4</v>
      </c>
      <c r="Y583" t="s">
        <v>12</v>
      </c>
      <c r="Z583" t="s">
        <v>4</v>
      </c>
      <c r="AA583" t="s">
        <v>12</v>
      </c>
      <c r="AB583" t="s">
        <v>11174</v>
      </c>
      <c r="AC583" t="s">
        <v>10469</v>
      </c>
      <c r="AD583" t="s">
        <v>13277</v>
      </c>
      <c r="AE583" t="s">
        <v>474</v>
      </c>
      <c r="AF583" t="s">
        <v>4</v>
      </c>
      <c r="AG583" t="s">
        <v>4</v>
      </c>
      <c r="AH583" t="s">
        <v>13392</v>
      </c>
      <c r="AI583" t="s">
        <v>2859</v>
      </c>
      <c r="AJ583" t="s">
        <v>4</v>
      </c>
      <c r="AK583">
        <v>9371696779</v>
      </c>
      <c r="AL583" t="s">
        <v>13387</v>
      </c>
      <c r="AM583" t="s">
        <v>13388</v>
      </c>
      <c r="AN583" t="s">
        <v>12</v>
      </c>
      <c r="AO583" t="s">
        <v>12730</v>
      </c>
      <c r="AP583" t="s">
        <v>4</v>
      </c>
      <c r="AQ583" t="s">
        <v>5154</v>
      </c>
      <c r="AR583" t="s">
        <v>12</v>
      </c>
      <c r="AS583" t="s">
        <v>12</v>
      </c>
      <c r="AT583" t="s">
        <v>4</v>
      </c>
      <c r="AU583" t="s">
        <v>4</v>
      </c>
      <c r="AV583" t="s">
        <v>4</v>
      </c>
      <c r="AW583" t="s">
        <v>332</v>
      </c>
      <c r="AX583">
        <v>4900</v>
      </c>
      <c r="AY583">
        <v>8000</v>
      </c>
      <c r="AZ583" t="s">
        <v>12</v>
      </c>
      <c r="BA583" t="s">
        <v>12</v>
      </c>
      <c r="BB583" t="s">
        <v>4</v>
      </c>
      <c r="BC583" t="s">
        <v>5257</v>
      </c>
      <c r="BD583" t="s">
        <v>12751</v>
      </c>
      <c r="BE583" t="s">
        <v>4</v>
      </c>
      <c r="BF583" t="s">
        <v>12</v>
      </c>
      <c r="BG583" t="s">
        <v>4</v>
      </c>
      <c r="BH583" t="s">
        <v>12</v>
      </c>
      <c r="BI583" t="s">
        <v>12</v>
      </c>
      <c r="BJ583" t="s">
        <v>13389</v>
      </c>
      <c r="BK583" t="s">
        <v>4</v>
      </c>
      <c r="BL583">
        <v>1</v>
      </c>
      <c r="BM583" t="s">
        <v>12</v>
      </c>
      <c r="BN583">
        <v>12900</v>
      </c>
      <c r="BO583" t="s">
        <v>12</v>
      </c>
      <c r="BP583" t="s">
        <v>12</v>
      </c>
      <c r="BQ583" t="s">
        <v>12</v>
      </c>
      <c r="BR583" t="s">
        <v>4</v>
      </c>
      <c r="BS583" t="s">
        <v>4</v>
      </c>
      <c r="BT583" t="s">
        <v>4</v>
      </c>
      <c r="BU583" t="s">
        <v>12</v>
      </c>
      <c r="BV583" t="s">
        <v>4</v>
      </c>
      <c r="BW583" t="s">
        <v>330</v>
      </c>
      <c r="BX583" t="s">
        <v>4</v>
      </c>
      <c r="BY583" t="s">
        <v>12</v>
      </c>
      <c r="BZ583" t="s">
        <v>12</v>
      </c>
      <c r="CA583" t="s">
        <v>12</v>
      </c>
      <c r="CB583" t="s">
        <v>12</v>
      </c>
      <c r="CC583" t="s">
        <v>12</v>
      </c>
      <c r="CD583" t="str" cm="1">
        <f t="array" aca="1" ref="CD583" ca="1">eConcatenar(A583:CB583,"|")</f>
        <v>0CDykXW6eaEgKnBz|CAR 2020-4430|3|IMPERIAL DE LUJO |TABASCO |CARDENAS |CARDENAS |2020-10-29|12900|X|X|400|2|x|X|x|X|X|X|X|X|X|X|X|x|X|x|SANTANA |GERONIMO |AURORA |CASADA |X|X|ENTRADA ZAPOTAL |RIO SECO SEGUNDA SECCION B|X|9371696779|JOSE MENDEZ SANTANA |BENEFICIARIO 2: JULIO CESAR MENDEZ SANTANA |x|RUTA 7 M|X|MIERCOLES |x|x|X|X|X|DOMICILIO |4900|8000|x|x|X|2021-8-4|2021-9-08|X|x|X|x|x|RIO SECO SEGUNDA SECCION B |X|1|x|12900|x|x|x|X|X|X|x|X|CARDENAS |X|x|x|x|x</v>
      </c>
    </row>
    <row r="584" spans="1:82" x14ac:dyDescent="0.25">
      <c r="A584" t="s">
        <v>13393</v>
      </c>
      <c r="B584" t="s">
        <v>13394</v>
      </c>
      <c r="C584">
        <v>3</v>
      </c>
      <c r="D584" t="s">
        <v>4988</v>
      </c>
      <c r="E584" t="s">
        <v>396</v>
      </c>
      <c r="F584" t="s">
        <v>330</v>
      </c>
      <c r="G584" t="s">
        <v>330</v>
      </c>
      <c r="H584" t="s">
        <v>16082</v>
      </c>
      <c r="I584">
        <v>12900</v>
      </c>
      <c r="J584" t="s">
        <v>4</v>
      </c>
      <c r="K584" t="s">
        <v>4</v>
      </c>
      <c r="L584">
        <v>400</v>
      </c>
      <c r="M584">
        <v>2</v>
      </c>
      <c r="N584" t="s">
        <v>12</v>
      </c>
      <c r="O584" t="s">
        <v>4</v>
      </c>
      <c r="P584" t="s">
        <v>12</v>
      </c>
      <c r="Q584" t="s">
        <v>4</v>
      </c>
      <c r="R584" t="s">
        <v>4</v>
      </c>
      <c r="S584" t="s">
        <v>4</v>
      </c>
      <c r="T584" t="s">
        <v>4</v>
      </c>
      <c r="U584" t="s">
        <v>4</v>
      </c>
      <c r="V584" t="s">
        <v>4</v>
      </c>
      <c r="W584" t="s">
        <v>4</v>
      </c>
      <c r="X584" t="s">
        <v>4</v>
      </c>
      <c r="Y584" t="s">
        <v>12</v>
      </c>
      <c r="Z584" t="s">
        <v>4</v>
      </c>
      <c r="AA584" t="s">
        <v>12</v>
      </c>
      <c r="AB584" t="s">
        <v>13395</v>
      </c>
      <c r="AC584" t="s">
        <v>13396</v>
      </c>
      <c r="AD584" t="s">
        <v>5163</v>
      </c>
      <c r="AE584" t="s">
        <v>30</v>
      </c>
      <c r="AF584" t="s">
        <v>4</v>
      </c>
      <c r="AG584" t="s">
        <v>4</v>
      </c>
      <c r="AH584" t="s">
        <v>13397</v>
      </c>
      <c r="AI584" t="s">
        <v>10619</v>
      </c>
      <c r="AJ584" t="s">
        <v>13398</v>
      </c>
      <c r="AK584">
        <v>9372108138</v>
      </c>
      <c r="AL584" t="s">
        <v>13399</v>
      </c>
      <c r="AM584" t="s">
        <v>13400</v>
      </c>
      <c r="AN584" t="s">
        <v>12</v>
      </c>
      <c r="AO584" t="s">
        <v>12730</v>
      </c>
      <c r="AP584" t="s">
        <v>4</v>
      </c>
      <c r="AQ584" t="s">
        <v>11033</v>
      </c>
      <c r="AR584" t="s">
        <v>12</v>
      </c>
      <c r="AS584" t="s">
        <v>12</v>
      </c>
      <c r="AT584" t="s">
        <v>4</v>
      </c>
      <c r="AU584" t="s">
        <v>4</v>
      </c>
      <c r="AV584" t="s">
        <v>4</v>
      </c>
      <c r="AW584" t="s">
        <v>332</v>
      </c>
      <c r="AX584">
        <v>1100</v>
      </c>
      <c r="AY584">
        <v>11800</v>
      </c>
      <c r="AZ584" t="s">
        <v>12</v>
      </c>
      <c r="BA584" t="s">
        <v>12</v>
      </c>
      <c r="BB584" t="s">
        <v>4</v>
      </c>
      <c r="BC584" t="s">
        <v>1231</v>
      </c>
      <c r="BD584" t="s">
        <v>12751</v>
      </c>
      <c r="BE584" t="s">
        <v>4</v>
      </c>
      <c r="BF584" t="s">
        <v>12</v>
      </c>
      <c r="BG584" t="s">
        <v>4</v>
      </c>
      <c r="BH584" t="s">
        <v>12</v>
      </c>
      <c r="BI584" t="s">
        <v>12</v>
      </c>
      <c r="BJ584" t="s">
        <v>10619</v>
      </c>
      <c r="BK584" t="s">
        <v>4</v>
      </c>
      <c r="BL584">
        <v>1</v>
      </c>
      <c r="BM584" t="s">
        <v>12</v>
      </c>
      <c r="BN584">
        <v>12900</v>
      </c>
      <c r="BO584" t="s">
        <v>12</v>
      </c>
      <c r="BP584" t="s">
        <v>12</v>
      </c>
      <c r="BQ584" t="s">
        <v>12</v>
      </c>
      <c r="BR584" t="s">
        <v>4</v>
      </c>
      <c r="BS584" t="s">
        <v>4</v>
      </c>
      <c r="BT584" t="s">
        <v>4</v>
      </c>
      <c r="BU584" t="s">
        <v>12</v>
      </c>
      <c r="BV584" t="s">
        <v>4</v>
      </c>
      <c r="BW584" t="s">
        <v>330</v>
      </c>
      <c r="BX584" t="s">
        <v>4</v>
      </c>
      <c r="BY584" t="s">
        <v>12</v>
      </c>
      <c r="BZ584" t="s">
        <v>12</v>
      </c>
      <c r="CA584" t="s">
        <v>12</v>
      </c>
      <c r="CB584" t="s">
        <v>12</v>
      </c>
      <c r="CC584" t="s">
        <v>12</v>
      </c>
      <c r="CD584" t="str" cm="1">
        <f t="array" aca="1" ref="CD584" ca="1">eConcatenar(A584:CB584,"|")</f>
        <v>hvbo16EOpZo50zlg|CAR 2021-0849|3|IMPERIAL DE LUJO |TABASCO |CARDENAS |CARDENAS |2021-3-09|12900|X|X|400|2|x|X|x|X|X|X|X|X|X|X|X|x|X|x|CASAS |BLANCO |IRENE |CASADA|X|X|CALLE MIGUEL HIDALGO Y COSTILLA SIN NUMERO |MELCHOR OCAMPO |COL. AGUA SOL |9372108138|JUANA ANA RUTH |BENEFICIARIO 2: JUAN SAN JUAN GARCIA |x|RUTA 7 M|X|JUEVES |x|x|X|X|X|DOMICILIO |1100|11800|x|x|X|2021-8-5|2021-9-08|X|x|X|x|x|MELCHOR OCAMPO |X|1|x|12900|x|x|x|X|X|X|x|X|CARDENAS |X|x|x|x|x</v>
      </c>
    </row>
    <row r="585" spans="1:82" x14ac:dyDescent="0.25">
      <c r="A585" t="s">
        <v>13401</v>
      </c>
      <c r="B585" t="s">
        <v>13402</v>
      </c>
      <c r="C585">
        <v>3</v>
      </c>
      <c r="D585" t="s">
        <v>11050</v>
      </c>
      <c r="E585" t="s">
        <v>396</v>
      </c>
      <c r="F585" t="s">
        <v>145</v>
      </c>
      <c r="G585" t="s">
        <v>11553</v>
      </c>
      <c r="H585" t="s">
        <v>1179</v>
      </c>
      <c r="I585">
        <v>24500</v>
      </c>
      <c r="J585" t="s">
        <v>4</v>
      </c>
      <c r="K585" t="s">
        <v>4</v>
      </c>
      <c r="L585">
        <v>500</v>
      </c>
      <c r="M585">
        <v>1</v>
      </c>
      <c r="N585" t="s">
        <v>12</v>
      </c>
      <c r="O585" t="s">
        <v>4</v>
      </c>
      <c r="P585" t="s">
        <v>12</v>
      </c>
      <c r="Q585" t="s">
        <v>4</v>
      </c>
      <c r="R585" t="s">
        <v>4</v>
      </c>
      <c r="S585" t="s">
        <v>4</v>
      </c>
      <c r="T585" t="s">
        <v>4</v>
      </c>
      <c r="U585" t="s">
        <v>4</v>
      </c>
      <c r="V585" t="s">
        <v>4</v>
      </c>
      <c r="W585" t="s">
        <v>4</v>
      </c>
      <c r="X585" t="s">
        <v>4</v>
      </c>
      <c r="Y585" t="s">
        <v>12</v>
      </c>
      <c r="Z585" t="s">
        <v>4</v>
      </c>
      <c r="AA585" t="s">
        <v>12</v>
      </c>
      <c r="AB585" t="s">
        <v>5022</v>
      </c>
      <c r="AC585" t="s">
        <v>5086</v>
      </c>
      <c r="AD585" t="s">
        <v>13403</v>
      </c>
      <c r="AE585" t="s">
        <v>214</v>
      </c>
      <c r="AF585" t="s">
        <v>4</v>
      </c>
      <c r="AG585" t="s">
        <v>4</v>
      </c>
      <c r="AH585" t="s">
        <v>13404</v>
      </c>
      <c r="AI585" t="s">
        <v>13405</v>
      </c>
      <c r="AJ585" t="s">
        <v>4</v>
      </c>
      <c r="AK585">
        <v>9371022378</v>
      </c>
      <c r="AL585" t="s">
        <v>13406</v>
      </c>
      <c r="AM585" t="s">
        <v>13407</v>
      </c>
      <c r="AN585" t="s">
        <v>12</v>
      </c>
      <c r="AO585" t="s">
        <v>12730</v>
      </c>
      <c r="AP585" t="s">
        <v>4</v>
      </c>
      <c r="AQ585" t="s">
        <v>5154</v>
      </c>
      <c r="AR585" t="s">
        <v>12</v>
      </c>
      <c r="AS585" t="s">
        <v>12</v>
      </c>
      <c r="AT585" t="s">
        <v>4</v>
      </c>
      <c r="AU585" t="s">
        <v>4</v>
      </c>
      <c r="AV585" t="s">
        <v>4</v>
      </c>
      <c r="AW585" t="s">
        <v>332</v>
      </c>
      <c r="AX585">
        <v>5000</v>
      </c>
      <c r="AY585">
        <v>19500</v>
      </c>
      <c r="AZ585" t="s">
        <v>12</v>
      </c>
      <c r="BA585" t="s">
        <v>12</v>
      </c>
      <c r="BB585">
        <v>1</v>
      </c>
      <c r="BC585" t="s">
        <v>4822</v>
      </c>
      <c r="BD585" t="s">
        <v>1239</v>
      </c>
      <c r="BE585" t="s">
        <v>4</v>
      </c>
      <c r="BF585" t="s">
        <v>12</v>
      </c>
      <c r="BG585" t="s">
        <v>4</v>
      </c>
      <c r="BH585" t="s">
        <v>12</v>
      </c>
      <c r="BI585" t="s">
        <v>12</v>
      </c>
      <c r="BJ585" t="s">
        <v>13405</v>
      </c>
      <c r="BK585" t="s">
        <v>4</v>
      </c>
      <c r="BL585">
        <v>1</v>
      </c>
      <c r="BM585" t="s">
        <v>12</v>
      </c>
      <c r="BN585">
        <v>24500</v>
      </c>
      <c r="BO585" t="s">
        <v>12</v>
      </c>
      <c r="BP585" t="s">
        <v>12</v>
      </c>
      <c r="BQ585" t="s">
        <v>12</v>
      </c>
      <c r="BR585" t="s">
        <v>4</v>
      </c>
      <c r="BS585" t="s">
        <v>4</v>
      </c>
      <c r="BT585" t="s">
        <v>4</v>
      </c>
      <c r="BU585" t="s">
        <v>12</v>
      </c>
      <c r="BV585" t="s">
        <v>4</v>
      </c>
      <c r="BW585" t="s">
        <v>330</v>
      </c>
      <c r="BX585" t="s">
        <v>4</v>
      </c>
      <c r="BY585" t="s">
        <v>12</v>
      </c>
      <c r="BZ585" t="s">
        <v>12</v>
      </c>
      <c r="CA585" t="s">
        <v>12</v>
      </c>
      <c r="CB585" t="s">
        <v>12</v>
      </c>
      <c r="CC585" t="s">
        <v>12</v>
      </c>
      <c r="CD585" t="str" cm="1">
        <f t="array" aca="1" ref="CD585" ca="1">eConcatenar(A585:CB585,"|")</f>
        <v>X74STBLJpnJQESzU|CAR 2021-1474|3|DIGNITY |TABASCO |HUIMANGUILLO|HUIMANGUILLO |2021-4-22|24500|X|X|500|1|x|X|x|X|X|X|X|X|X|X|X|x|X|x|ARJONA|SANTOS |JAIME |CASADO |X|X|CALLE NEBITO JUAREZ GARCIA MANZANA 2 LOTE 30|LOS PINOS |X|9371022378|MIGUELINA SOLIS LOPEZ |BENEFICIARIO 2: CARLOS ARJONA LOPEZ|x|RUTA 7 M|X|MIERCOLES |x|x|X|X|X|DOMICILIO |5000|19500|x|x|1|2021-8-25|2021-9-15|X|x|X|x|x|LOS PINOS |X|1|x|24500|x|x|x|X|X|X|x|X|CARDENAS |X|x|x|x|x</v>
      </c>
    </row>
    <row r="586" spans="1:82" x14ac:dyDescent="0.25">
      <c r="A586" t="s">
        <v>13408</v>
      </c>
      <c r="B586" t="s">
        <v>13409</v>
      </c>
      <c r="C586">
        <v>3</v>
      </c>
      <c r="D586" t="s">
        <v>69</v>
      </c>
      <c r="E586" t="s">
        <v>396</v>
      </c>
      <c r="F586" t="s">
        <v>330</v>
      </c>
      <c r="G586" t="s">
        <v>330</v>
      </c>
      <c r="H586" t="s">
        <v>4919</v>
      </c>
      <c r="I586">
        <v>14800</v>
      </c>
      <c r="J586" t="s">
        <v>4</v>
      </c>
      <c r="K586" t="s">
        <v>4</v>
      </c>
      <c r="L586">
        <v>200</v>
      </c>
      <c r="M586">
        <v>1</v>
      </c>
      <c r="N586" t="s">
        <v>12</v>
      </c>
      <c r="O586" t="s">
        <v>4</v>
      </c>
      <c r="P586" t="s">
        <v>12</v>
      </c>
      <c r="Q586" t="s">
        <v>4</v>
      </c>
      <c r="R586" t="s">
        <v>4</v>
      </c>
      <c r="S586" t="s">
        <v>4</v>
      </c>
      <c r="T586" t="s">
        <v>4</v>
      </c>
      <c r="U586" t="s">
        <v>4</v>
      </c>
      <c r="V586" t="s">
        <v>4</v>
      </c>
      <c r="W586" t="s">
        <v>4</v>
      </c>
      <c r="X586" t="s">
        <v>4</v>
      </c>
      <c r="Y586" t="s">
        <v>12</v>
      </c>
      <c r="Z586" t="s">
        <v>4</v>
      </c>
      <c r="AA586" t="s">
        <v>12</v>
      </c>
      <c r="AB586" t="s">
        <v>76</v>
      </c>
      <c r="AC586" t="s">
        <v>350</v>
      </c>
      <c r="AD586" t="s">
        <v>13410</v>
      </c>
      <c r="AE586" t="s">
        <v>4991</v>
      </c>
      <c r="AF586" t="s">
        <v>4</v>
      </c>
      <c r="AG586" t="s">
        <v>4</v>
      </c>
      <c r="AH586" t="s">
        <v>13411</v>
      </c>
      <c r="AI586" t="s">
        <v>13412</v>
      </c>
      <c r="AJ586" t="s">
        <v>4</v>
      </c>
      <c r="AK586">
        <v>9371258592</v>
      </c>
      <c r="AL586" t="s">
        <v>13413</v>
      </c>
      <c r="AM586" t="s">
        <v>13414</v>
      </c>
      <c r="AN586" t="s">
        <v>12</v>
      </c>
      <c r="AO586" t="s">
        <v>12730</v>
      </c>
      <c r="AP586" t="s">
        <v>4</v>
      </c>
      <c r="AQ586" t="s">
        <v>11033</v>
      </c>
      <c r="AR586" t="s">
        <v>12</v>
      </c>
      <c r="AS586" t="s">
        <v>12</v>
      </c>
      <c r="AT586" t="s">
        <v>4</v>
      </c>
      <c r="AU586" t="s">
        <v>4</v>
      </c>
      <c r="AV586" t="s">
        <v>4</v>
      </c>
      <c r="AW586" t="s">
        <v>11</v>
      </c>
      <c r="AX586">
        <v>500</v>
      </c>
      <c r="AY586">
        <v>14300</v>
      </c>
      <c r="AZ586" t="s">
        <v>12</v>
      </c>
      <c r="BA586" t="s">
        <v>12</v>
      </c>
      <c r="BB586">
        <v>1</v>
      </c>
      <c r="BC586" t="s">
        <v>1230</v>
      </c>
      <c r="BD586" t="s">
        <v>1240</v>
      </c>
      <c r="BE586" t="s">
        <v>4</v>
      </c>
      <c r="BF586" t="s">
        <v>12</v>
      </c>
      <c r="BG586" t="s">
        <v>4</v>
      </c>
      <c r="BH586" t="s">
        <v>12</v>
      </c>
      <c r="BI586" t="s">
        <v>12</v>
      </c>
      <c r="BJ586" t="s">
        <v>13412</v>
      </c>
      <c r="BK586" t="s">
        <v>4</v>
      </c>
      <c r="BL586">
        <v>1</v>
      </c>
      <c r="BM586" t="s">
        <v>12</v>
      </c>
      <c r="BN586">
        <v>14800</v>
      </c>
      <c r="BO586" t="s">
        <v>12</v>
      </c>
      <c r="BP586" t="s">
        <v>12</v>
      </c>
      <c r="BQ586" t="s">
        <v>12</v>
      </c>
      <c r="BR586" t="s">
        <v>4</v>
      </c>
      <c r="BS586" t="s">
        <v>4</v>
      </c>
      <c r="BT586" t="s">
        <v>4</v>
      </c>
      <c r="BU586" t="s">
        <v>12</v>
      </c>
      <c r="BV586" t="s">
        <v>4</v>
      </c>
      <c r="BW586" t="s">
        <v>330</v>
      </c>
      <c r="BX586" t="s">
        <v>4</v>
      </c>
      <c r="BY586" t="s">
        <v>12</v>
      </c>
      <c r="BZ586" t="s">
        <v>12</v>
      </c>
      <c r="CA586" t="s">
        <v>12</v>
      </c>
      <c r="CB586" t="s">
        <v>12</v>
      </c>
      <c r="CC586" t="s">
        <v>12</v>
      </c>
      <c r="CD586" t="str" cm="1">
        <f t="array" aca="1" ref="CD586" ca="1">eConcatenar(A586:CB586,"|")</f>
        <v>tq22adGh4PoSmD4b|CAR 2021-2476|3|MEMORIAL|TABASCO |CARDENAS |CARDENAS |2021-6-10|14800|X|X|200|1|x|X|x|X|X|X|X|X|X|X|X|x|X|x|GOMEZ |CORDOVA |YNOCENTA |VIUDA |X|X|CERRADA SIN NOMBRE SIN NUMERO |ARROYO HONDO SANTA TERESA |X|9371258592|SALATIEL DE LOS SANTOS GOMEZ |BENEFICIARIO 2: CANDELARIO RAMOS CORDOVA |x|RUTA 7 M|X|JUEVES |x|x|X|X|X|DOMICILIO|500|14300|x|x|1|2021-8-19|2021-9-16|X|x|X|x|x|ARROYO HONDO SANTA TERESA |X|1|x|14800|x|x|x|X|X|X|x|X|CARDENAS |X|x|x|x|x</v>
      </c>
    </row>
    <row r="587" spans="1:82" x14ac:dyDescent="0.25">
      <c r="A587" t="s">
        <v>13415</v>
      </c>
      <c r="B587" t="s">
        <v>13416</v>
      </c>
      <c r="C587">
        <v>3</v>
      </c>
      <c r="D587" t="s">
        <v>4988</v>
      </c>
      <c r="E587" t="s">
        <v>396</v>
      </c>
      <c r="F587" t="s">
        <v>5255</v>
      </c>
      <c r="G587" t="s">
        <v>5255</v>
      </c>
      <c r="H587" t="s">
        <v>15977</v>
      </c>
      <c r="I587">
        <v>12900</v>
      </c>
      <c r="J587" t="s">
        <v>4</v>
      </c>
      <c r="K587" t="s">
        <v>4</v>
      </c>
      <c r="L587">
        <v>100</v>
      </c>
      <c r="M587">
        <v>0</v>
      </c>
      <c r="N587" t="s">
        <v>12</v>
      </c>
      <c r="O587" t="s">
        <v>4</v>
      </c>
      <c r="P587" t="s">
        <v>12</v>
      </c>
      <c r="Q587" t="s">
        <v>4</v>
      </c>
      <c r="R587" t="s">
        <v>4</v>
      </c>
      <c r="S587" t="s">
        <v>4</v>
      </c>
      <c r="T587" t="s">
        <v>4</v>
      </c>
      <c r="U587" t="s">
        <v>4</v>
      </c>
      <c r="V587" t="s">
        <v>4</v>
      </c>
      <c r="W587" t="s">
        <v>4</v>
      </c>
      <c r="X587" t="s">
        <v>4</v>
      </c>
      <c r="Y587" t="s">
        <v>12</v>
      </c>
      <c r="Z587" t="s">
        <v>4</v>
      </c>
      <c r="AA587" t="s">
        <v>12</v>
      </c>
      <c r="AB587" t="s">
        <v>49</v>
      </c>
      <c r="AC587" t="s">
        <v>747</v>
      </c>
      <c r="AD587" t="s">
        <v>13417</v>
      </c>
      <c r="AE587" t="s">
        <v>214</v>
      </c>
      <c r="AF587" s="1" t="s">
        <v>4</v>
      </c>
      <c r="AG587" t="s">
        <v>4</v>
      </c>
      <c r="AH587" t="s">
        <v>548</v>
      </c>
      <c r="AI587" t="s">
        <v>13418</v>
      </c>
      <c r="AJ587" t="s">
        <v>4</v>
      </c>
      <c r="AK587">
        <v>9333259684</v>
      </c>
      <c r="AL587" t="s">
        <v>13419</v>
      </c>
      <c r="AM587" t="s">
        <v>13420</v>
      </c>
      <c r="AN587" t="s">
        <v>12</v>
      </c>
      <c r="AO587" t="s">
        <v>13421</v>
      </c>
      <c r="AP587" t="s">
        <v>4</v>
      </c>
      <c r="AQ587" t="s">
        <v>10092</v>
      </c>
      <c r="AR587" t="s">
        <v>12</v>
      </c>
      <c r="AS587" t="s">
        <v>12</v>
      </c>
      <c r="AT587" t="s">
        <v>4</v>
      </c>
      <c r="AU587" t="s">
        <v>4</v>
      </c>
      <c r="AV587" t="s">
        <v>4</v>
      </c>
      <c r="AW587" t="s">
        <v>332</v>
      </c>
      <c r="AX587">
        <v>3800</v>
      </c>
      <c r="AY587">
        <v>9100</v>
      </c>
      <c r="AZ587" t="s">
        <v>12</v>
      </c>
      <c r="BA587" t="s">
        <v>12</v>
      </c>
      <c r="BB587" t="s">
        <v>4</v>
      </c>
      <c r="BC587" t="s">
        <v>1232</v>
      </c>
      <c r="BD587" t="s">
        <v>1237</v>
      </c>
      <c r="BE587" s="1" t="s">
        <v>4</v>
      </c>
      <c r="BF587" t="s">
        <v>12</v>
      </c>
      <c r="BG587" t="s">
        <v>4</v>
      </c>
      <c r="BH587" t="s">
        <v>12</v>
      </c>
      <c r="BI587" t="s">
        <v>12</v>
      </c>
      <c r="BJ587" t="s">
        <v>13418</v>
      </c>
      <c r="BK587" t="s">
        <v>4</v>
      </c>
      <c r="BL587">
        <v>1</v>
      </c>
      <c r="BM587" s="2" t="s">
        <v>12</v>
      </c>
      <c r="BN587">
        <v>12900</v>
      </c>
      <c r="BO587" t="s">
        <v>12</v>
      </c>
      <c r="BP587" t="s">
        <v>12</v>
      </c>
      <c r="BQ587" t="s">
        <v>12</v>
      </c>
      <c r="BR587" t="s">
        <v>4</v>
      </c>
      <c r="BS587" t="s">
        <v>4</v>
      </c>
      <c r="BT587" t="s">
        <v>4</v>
      </c>
      <c r="BU587" t="s">
        <v>12</v>
      </c>
      <c r="BV587" t="s">
        <v>4</v>
      </c>
      <c r="BW587" t="s">
        <v>330</v>
      </c>
      <c r="BX587" t="s">
        <v>4</v>
      </c>
      <c r="BY587" t="s">
        <v>12</v>
      </c>
      <c r="BZ587" t="s">
        <v>12</v>
      </c>
      <c r="CA587" t="s">
        <v>12</v>
      </c>
      <c r="CB587" t="s">
        <v>12</v>
      </c>
      <c r="CC587" t="s">
        <v>12</v>
      </c>
      <c r="CD587" t="str" cm="1">
        <f t="array" aca="1" ref="CD587" ca="1">eConcatenar(A587:CB587,"|")</f>
        <v>32HAV33Rp15j2y7Y|PAR2021-0114|3|IMPERIAL DE LUJO |TABASCO |PARAISO |PARAISO |2021-1-08|12900|X|X|100|0|x|X|x|X|X|X|X|X|X|X|X|x|X|x|SANCHEZ|DOMINGUEZ |JOEL |CASADO |X|X|CALLE PRINCIPAL |ORIENTE HORMIGUERO |X|9333259684|GLORIA DE LA CRUZ JAVIER |BENEFICIARIO 2: BENJAMIN SANCHEZ DE LA CRUZ |x|RUTA 8 L |X|LUNES |x|x|X|X|X|DOMICILIO |3800|9100|x|x|X|2021-9-20|2021-9-27|X|x|X|x|x|ORIENTE HORMIGUERO |X|1|x|12900|x|x|x|X|X|X|x|X|CARDENAS |X|x|x|x|x</v>
      </c>
    </row>
    <row r="588" spans="1:82" x14ac:dyDescent="0.25">
      <c r="A588" t="s">
        <v>13422</v>
      </c>
      <c r="B588" t="s">
        <v>13423</v>
      </c>
      <c r="C588">
        <v>3</v>
      </c>
      <c r="D588" t="s">
        <v>4988</v>
      </c>
      <c r="E588" t="s">
        <v>396</v>
      </c>
      <c r="F588" t="s">
        <v>5255</v>
      </c>
      <c r="G588" t="s">
        <v>5255</v>
      </c>
      <c r="H588" t="s">
        <v>16083</v>
      </c>
      <c r="I588">
        <v>12900</v>
      </c>
      <c r="J588" t="s">
        <v>4</v>
      </c>
      <c r="K588" t="s">
        <v>4</v>
      </c>
      <c r="L588">
        <v>100</v>
      </c>
      <c r="M588">
        <v>0</v>
      </c>
      <c r="N588" t="s">
        <v>12</v>
      </c>
      <c r="O588" t="s">
        <v>4</v>
      </c>
      <c r="P588" t="s">
        <v>12</v>
      </c>
      <c r="Q588" t="s">
        <v>4</v>
      </c>
      <c r="R588" t="s">
        <v>4</v>
      </c>
      <c r="S588" t="s">
        <v>4</v>
      </c>
      <c r="T588" t="s">
        <v>4</v>
      </c>
      <c r="U588" t="s">
        <v>4</v>
      </c>
      <c r="V588" t="s">
        <v>4</v>
      </c>
      <c r="W588" t="s">
        <v>4</v>
      </c>
      <c r="X588" t="s">
        <v>4</v>
      </c>
      <c r="Y588" t="s">
        <v>12</v>
      </c>
      <c r="Z588" t="s">
        <v>4</v>
      </c>
      <c r="AA588" t="s">
        <v>12</v>
      </c>
      <c r="AB588" t="s">
        <v>350</v>
      </c>
      <c r="AC588" t="s">
        <v>258</v>
      </c>
      <c r="AD588" t="s">
        <v>13424</v>
      </c>
      <c r="AE588" t="s">
        <v>214</v>
      </c>
      <c r="AF588" t="s">
        <v>4</v>
      </c>
      <c r="AG588" t="s">
        <v>4</v>
      </c>
      <c r="AH588" t="s">
        <v>13425</v>
      </c>
      <c r="AI588" t="s">
        <v>13426</v>
      </c>
      <c r="AJ588" t="s">
        <v>4</v>
      </c>
      <c r="AK588">
        <v>9334065290</v>
      </c>
      <c r="AL588" t="s">
        <v>13427</v>
      </c>
      <c r="AM588" t="s">
        <v>4</v>
      </c>
      <c r="AN588" t="s">
        <v>12</v>
      </c>
      <c r="AO588" t="s">
        <v>13421</v>
      </c>
      <c r="AP588" t="s">
        <v>4</v>
      </c>
      <c r="AQ588" t="s">
        <v>10092</v>
      </c>
      <c r="AR588" t="s">
        <v>12</v>
      </c>
      <c r="AS588" t="s">
        <v>12</v>
      </c>
      <c r="AT588" t="s">
        <v>4</v>
      </c>
      <c r="AU588" t="s">
        <v>4</v>
      </c>
      <c r="AV588" t="s">
        <v>4</v>
      </c>
      <c r="AW588" t="s">
        <v>332</v>
      </c>
      <c r="AX588">
        <v>6400</v>
      </c>
      <c r="AY588">
        <v>6400</v>
      </c>
      <c r="AZ588" t="s">
        <v>12</v>
      </c>
      <c r="BA588" t="s">
        <v>12</v>
      </c>
      <c r="BB588" t="s">
        <v>4</v>
      </c>
      <c r="BC588" t="s">
        <v>1232</v>
      </c>
      <c r="BD588" t="s">
        <v>1237</v>
      </c>
      <c r="BE588" t="s">
        <v>4</v>
      </c>
      <c r="BF588" t="s">
        <v>12</v>
      </c>
      <c r="BG588" t="s">
        <v>4</v>
      </c>
      <c r="BH588" t="s">
        <v>12</v>
      </c>
      <c r="BI588" t="s">
        <v>12</v>
      </c>
      <c r="BJ588" t="s">
        <v>13426</v>
      </c>
      <c r="BK588" t="s">
        <v>4</v>
      </c>
      <c r="BL588">
        <v>1</v>
      </c>
      <c r="BM588" t="s">
        <v>12</v>
      </c>
      <c r="BN588">
        <v>12900</v>
      </c>
      <c r="BO588" t="s">
        <v>12</v>
      </c>
      <c r="BP588" t="s">
        <v>12</v>
      </c>
      <c r="BQ588" t="s">
        <v>12</v>
      </c>
      <c r="BR588" t="s">
        <v>4</v>
      </c>
      <c r="BS588" t="s">
        <v>4</v>
      </c>
      <c r="BT588" t="s">
        <v>4</v>
      </c>
      <c r="BU588" t="s">
        <v>12</v>
      </c>
      <c r="BV588" t="s">
        <v>4</v>
      </c>
      <c r="BW588" t="s">
        <v>330</v>
      </c>
      <c r="BX588" t="s">
        <v>4</v>
      </c>
      <c r="BY588" t="s">
        <v>12</v>
      </c>
      <c r="BZ588" t="s">
        <v>12</v>
      </c>
      <c r="CA588" t="s">
        <v>12</v>
      </c>
      <c r="CB588" t="s">
        <v>12</v>
      </c>
      <c r="CC588" t="s">
        <v>12</v>
      </c>
      <c r="CD588" t="str" cm="1">
        <f t="array" aca="1" ref="CD588" ca="1">eConcatenar(A588:CB588,"|")</f>
        <v>thAVNFl1ZKinVBW1|PAR2021-0124|3|IMPERIAL DE LUJO |TABASCO |PARAISO |PARAISO |2021-1-09|12900|X|X|100|0|x|X|x|X|X|X|X|X|X|X|X|x|X|x|CORDOVA |ARIAS |MARCOS |CASADO |X|X|CARRETERA A SAN FERNANDO |MOCTEZUMA TERCERA SECCION |X|9334065290|JOSE DE LA CRUZ CORDOVA PALMA |X|x|RUTA 8 L |X|LUNES |x|x|X|X|X|DOMICILIO |6400|6400|x|x|X|2021-9-20|2021-9-27|X|x|X|x|x|MOCTEZUMA TERCERA SECCION |X|1|x|12900|x|x|x|X|X|X|x|X|CARDENAS |X|x|x|x|x</v>
      </c>
    </row>
    <row r="589" spans="1:82" x14ac:dyDescent="0.25">
      <c r="A589" t="s">
        <v>13428</v>
      </c>
      <c r="B589" t="s">
        <v>13429</v>
      </c>
      <c r="C589">
        <v>3</v>
      </c>
      <c r="D589" t="s">
        <v>4988</v>
      </c>
      <c r="E589" t="s">
        <v>396</v>
      </c>
      <c r="F589" t="s">
        <v>5255</v>
      </c>
      <c r="G589" t="s">
        <v>5255</v>
      </c>
      <c r="H589" t="s">
        <v>16083</v>
      </c>
      <c r="I589">
        <v>12900</v>
      </c>
      <c r="J589" t="s">
        <v>4</v>
      </c>
      <c r="K589" s="3" t="s">
        <v>4</v>
      </c>
      <c r="L589">
        <v>100</v>
      </c>
      <c r="M589">
        <v>0</v>
      </c>
      <c r="N589" t="s">
        <v>12</v>
      </c>
      <c r="O589" t="s">
        <v>4</v>
      </c>
      <c r="P589" t="s">
        <v>12</v>
      </c>
      <c r="Q589" t="s">
        <v>4</v>
      </c>
      <c r="R589" t="s">
        <v>4</v>
      </c>
      <c r="S589" t="s">
        <v>4</v>
      </c>
      <c r="T589" t="s">
        <v>4</v>
      </c>
      <c r="U589" t="s">
        <v>4</v>
      </c>
      <c r="V589" t="s">
        <v>4</v>
      </c>
      <c r="W589" t="s">
        <v>4</v>
      </c>
      <c r="X589" t="s">
        <v>4</v>
      </c>
      <c r="Y589" t="s">
        <v>12</v>
      </c>
      <c r="Z589" t="s">
        <v>4</v>
      </c>
      <c r="AA589" t="s">
        <v>12</v>
      </c>
      <c r="AB589" t="s">
        <v>464</v>
      </c>
      <c r="AC589" t="s">
        <v>350</v>
      </c>
      <c r="AD589" t="s">
        <v>13430</v>
      </c>
      <c r="AE589" t="s">
        <v>17</v>
      </c>
      <c r="AF589" t="s">
        <v>4</v>
      </c>
      <c r="AG589" t="s">
        <v>4</v>
      </c>
      <c r="AH589" t="s">
        <v>13425</v>
      </c>
      <c r="AI589" t="s">
        <v>13426</v>
      </c>
      <c r="AJ589" t="s">
        <v>4</v>
      </c>
      <c r="AK589">
        <v>9331641230</v>
      </c>
      <c r="AL589" t="s">
        <v>13431</v>
      </c>
      <c r="AM589" t="s">
        <v>13432</v>
      </c>
      <c r="AN589" t="s">
        <v>12</v>
      </c>
      <c r="AO589" t="s">
        <v>13421</v>
      </c>
      <c r="AP589" t="s">
        <v>4</v>
      </c>
      <c r="AQ589" t="s">
        <v>10092</v>
      </c>
      <c r="AR589" t="s">
        <v>12</v>
      </c>
      <c r="AS589" t="s">
        <v>12</v>
      </c>
      <c r="AT589" t="s">
        <v>4</v>
      </c>
      <c r="AU589" t="s">
        <v>4</v>
      </c>
      <c r="AV589" t="s">
        <v>4</v>
      </c>
      <c r="AW589" t="s">
        <v>332</v>
      </c>
      <c r="AX589">
        <v>4000</v>
      </c>
      <c r="AY589">
        <v>8900</v>
      </c>
      <c r="AZ589" t="s">
        <v>12</v>
      </c>
      <c r="BA589" t="s">
        <v>12</v>
      </c>
      <c r="BB589" t="s">
        <v>4</v>
      </c>
      <c r="BC589" t="s">
        <v>1232</v>
      </c>
      <c r="BD589" t="s">
        <v>1237</v>
      </c>
      <c r="BE589" t="s">
        <v>4</v>
      </c>
      <c r="BF589" t="s">
        <v>12</v>
      </c>
      <c r="BG589" t="s">
        <v>4</v>
      </c>
      <c r="BH589" t="s">
        <v>12</v>
      </c>
      <c r="BI589" t="s">
        <v>12</v>
      </c>
      <c r="BJ589" t="s">
        <v>13426</v>
      </c>
      <c r="BK589" t="s">
        <v>4</v>
      </c>
      <c r="BL589">
        <v>1</v>
      </c>
      <c r="BM589" t="s">
        <v>12</v>
      </c>
      <c r="BN589">
        <v>12900</v>
      </c>
      <c r="BO589" t="s">
        <v>12</v>
      </c>
      <c r="BP589" t="s">
        <v>12</v>
      </c>
      <c r="BQ589" t="s">
        <v>12</v>
      </c>
      <c r="BR589" t="s">
        <v>4</v>
      </c>
      <c r="BS589" t="s">
        <v>4</v>
      </c>
      <c r="BT589" t="s">
        <v>4</v>
      </c>
      <c r="BU589" t="s">
        <v>12</v>
      </c>
      <c r="BV589" t="s">
        <v>4</v>
      </c>
      <c r="BW589" t="s">
        <v>330</v>
      </c>
      <c r="BX589" t="s">
        <v>4</v>
      </c>
      <c r="BY589" t="s">
        <v>12</v>
      </c>
      <c r="BZ589" t="s">
        <v>12</v>
      </c>
      <c r="CA589" t="s">
        <v>12</v>
      </c>
      <c r="CB589" t="s">
        <v>12</v>
      </c>
      <c r="CC589" t="s">
        <v>12</v>
      </c>
      <c r="CD589" t="str" cm="1">
        <f t="array" aca="1" ref="CD589" ca="1">eConcatenar(A589:CB589,"|")</f>
        <v>X6GwNC9XH3kqcxeV|PAR2021-0123|3|IMPERIAL DE LUJO |TABASCO |PARAISO |PARAISO |2021-1-09|12900|X|X|100|0|x|X|x|X|X|X|X|X|X|X|X|x|X|x|HERNANDEZ |CORDOVA |ROGOBERTO |SOLTERO|X|X|CARRETERA A SAN FERNANDO |MOCTEZUMA TERCERA SECCION |X|9331641230|LETICIA HERNANDEZ CORDOVA |BENEFICIARIO 2: MIRELLA HERNANDEZ CORODVA |x|RUTA 8 L |X|LUNES |x|x|X|X|X|DOMICILIO |4000|8900|x|x|X|2021-9-20|2021-9-27|X|x|X|x|x|MOCTEZUMA TERCERA SECCION |X|1|x|12900|x|x|x|X|X|X|x|X|CARDENAS |X|x|x|x|x</v>
      </c>
    </row>
    <row r="590" spans="1:82" x14ac:dyDescent="0.25">
      <c r="A590" t="s">
        <v>13433</v>
      </c>
      <c r="B590" t="s">
        <v>13434</v>
      </c>
      <c r="C590">
        <v>3</v>
      </c>
      <c r="D590" t="s">
        <v>413</v>
      </c>
      <c r="E590" t="s">
        <v>396</v>
      </c>
      <c r="F590" t="s">
        <v>5255</v>
      </c>
      <c r="G590" t="s">
        <v>5255</v>
      </c>
      <c r="H590" t="s">
        <v>16084</v>
      </c>
      <c r="I590">
        <v>14800</v>
      </c>
      <c r="J590" t="s">
        <v>4</v>
      </c>
      <c r="K590" s="3" t="s">
        <v>4</v>
      </c>
      <c r="L590">
        <v>100</v>
      </c>
      <c r="M590">
        <v>0</v>
      </c>
      <c r="N590" t="s">
        <v>12</v>
      </c>
      <c r="O590" t="s">
        <v>4</v>
      </c>
      <c r="P590" t="s">
        <v>12</v>
      </c>
      <c r="Q590" t="s">
        <v>4</v>
      </c>
      <c r="R590" t="s">
        <v>4</v>
      </c>
      <c r="S590" t="s">
        <v>4</v>
      </c>
      <c r="T590" t="s">
        <v>4</v>
      </c>
      <c r="U590" t="s">
        <v>4</v>
      </c>
      <c r="V590" t="s">
        <v>4</v>
      </c>
      <c r="W590" t="s">
        <v>4</v>
      </c>
      <c r="X590" t="s">
        <v>4</v>
      </c>
      <c r="Y590" t="s">
        <v>12</v>
      </c>
      <c r="Z590" t="s">
        <v>4</v>
      </c>
      <c r="AA590" t="s">
        <v>12</v>
      </c>
      <c r="AB590" t="s">
        <v>258</v>
      </c>
      <c r="AC590" t="s">
        <v>4939</v>
      </c>
      <c r="AD590" t="s">
        <v>13435</v>
      </c>
      <c r="AE590" t="s">
        <v>4961</v>
      </c>
      <c r="AF590" t="s">
        <v>4</v>
      </c>
      <c r="AG590" t="s">
        <v>4</v>
      </c>
      <c r="AH590" t="s">
        <v>13436</v>
      </c>
      <c r="AI590" t="s">
        <v>741</v>
      </c>
      <c r="AJ590" t="s">
        <v>4</v>
      </c>
      <c r="AK590">
        <v>9331475483</v>
      </c>
      <c r="AL590" t="s">
        <v>13437</v>
      </c>
      <c r="AM590" t="s">
        <v>13438</v>
      </c>
      <c r="AN590" t="s">
        <v>12</v>
      </c>
      <c r="AO590" t="s">
        <v>13421</v>
      </c>
      <c r="AP590" t="s">
        <v>4</v>
      </c>
      <c r="AQ590" t="s">
        <v>10092</v>
      </c>
      <c r="AR590" t="s">
        <v>12</v>
      </c>
      <c r="AS590" t="s">
        <v>12</v>
      </c>
      <c r="AT590" t="s">
        <v>4</v>
      </c>
      <c r="AU590" t="s">
        <v>4</v>
      </c>
      <c r="AV590" t="s">
        <v>4</v>
      </c>
      <c r="AW590" t="s">
        <v>332</v>
      </c>
      <c r="AX590">
        <v>2600</v>
      </c>
      <c r="AY590">
        <v>12200</v>
      </c>
      <c r="AZ590" t="s">
        <v>12</v>
      </c>
      <c r="BA590" t="s">
        <v>12</v>
      </c>
      <c r="BB590" t="s">
        <v>4</v>
      </c>
      <c r="BC590" t="s">
        <v>1232</v>
      </c>
      <c r="BD590" t="s">
        <v>1237</v>
      </c>
      <c r="BE590" t="s">
        <v>4</v>
      </c>
      <c r="BF590" t="s">
        <v>12</v>
      </c>
      <c r="BG590" t="s">
        <v>4</v>
      </c>
      <c r="BH590" t="s">
        <v>12</v>
      </c>
      <c r="BI590" t="s">
        <v>12</v>
      </c>
      <c r="BJ590" t="s">
        <v>741</v>
      </c>
      <c r="BK590" t="s">
        <v>4</v>
      </c>
      <c r="BL590">
        <v>1</v>
      </c>
      <c r="BM590" t="s">
        <v>12</v>
      </c>
      <c r="BN590">
        <v>14800</v>
      </c>
      <c r="BO590" t="s">
        <v>12</v>
      </c>
      <c r="BP590" t="s">
        <v>12</v>
      </c>
      <c r="BQ590" t="s">
        <v>12</v>
      </c>
      <c r="BR590" t="s">
        <v>4</v>
      </c>
      <c r="BS590" t="s">
        <v>4</v>
      </c>
      <c r="BT590" t="s">
        <v>4</v>
      </c>
      <c r="BU590" t="s">
        <v>12</v>
      </c>
      <c r="BV590" t="s">
        <v>4</v>
      </c>
      <c r="BW590" t="s">
        <v>330</v>
      </c>
      <c r="BX590" t="s">
        <v>4</v>
      </c>
      <c r="BY590" t="s">
        <v>12</v>
      </c>
      <c r="BZ590" t="s">
        <v>12</v>
      </c>
      <c r="CA590" t="s">
        <v>12</v>
      </c>
      <c r="CB590" t="s">
        <v>12</v>
      </c>
      <c r="CC590" t="s">
        <v>12</v>
      </c>
      <c r="CD590" t="str" cm="1">
        <f t="array" aca="1" ref="CD590" ca="1">eConcatenar(A590:CB590,"|")</f>
        <v>ZcdNz8k1r5kymrBm|PAR2021-0970|3|MEMORIAL |TABASCO |PARAISO |PARAISO |2021-3-11|14800|X|X|100|0|x|X|x|X|X|X|X|X|X|X|X|x|X|x|ARIAS |LAZARO |ANA MARIA |SOLTERA |X|X|CALLEJON LOS LAZAROS |MOCTEZUMA PRIMERA SECCION |X|9331475483|ALICIA ARIAS LAZARO |BENEFICIARIO 2: MARIANA ARIAS LAZARO |x|RUTA 8 L |X|LUNES |x|x|X|X|X|DOMICILIO |2600|12200|x|x|X|2021-9-20|2021-9-27|X|x|X|x|x|MOCTEZUMA PRIMERA SECCION |X|1|x|14800|x|x|x|X|X|X|x|X|CARDENAS |X|x|x|x|x</v>
      </c>
    </row>
    <row r="591" spans="1:82" x14ac:dyDescent="0.25">
      <c r="A591" t="s">
        <v>13439</v>
      </c>
      <c r="B591" t="s">
        <v>13440</v>
      </c>
      <c r="C591">
        <v>3</v>
      </c>
      <c r="D591" t="s">
        <v>413</v>
      </c>
      <c r="E591" t="s">
        <v>396</v>
      </c>
      <c r="F591" t="s">
        <v>5255</v>
      </c>
      <c r="G591" t="s">
        <v>5255</v>
      </c>
      <c r="H591" t="s">
        <v>1172</v>
      </c>
      <c r="I591">
        <v>14800</v>
      </c>
      <c r="J591" t="s">
        <v>4</v>
      </c>
      <c r="K591" s="3" t="s">
        <v>4</v>
      </c>
      <c r="L591">
        <v>100</v>
      </c>
      <c r="M591">
        <v>0</v>
      </c>
      <c r="N591" t="s">
        <v>12</v>
      </c>
      <c r="O591" t="s">
        <v>4</v>
      </c>
      <c r="P591" t="s">
        <v>12</v>
      </c>
      <c r="Q591" t="s">
        <v>4</v>
      </c>
      <c r="R591" t="s">
        <v>4</v>
      </c>
      <c r="S591" t="s">
        <v>4</v>
      </c>
      <c r="T591" t="s">
        <v>4</v>
      </c>
      <c r="U591" t="s">
        <v>4</v>
      </c>
      <c r="V591" t="s">
        <v>4</v>
      </c>
      <c r="W591" t="s">
        <v>4</v>
      </c>
      <c r="X591" t="s">
        <v>4</v>
      </c>
      <c r="Y591" t="s">
        <v>12</v>
      </c>
      <c r="Z591" t="s">
        <v>4</v>
      </c>
      <c r="AA591" t="s">
        <v>12</v>
      </c>
      <c r="AB591" t="s">
        <v>674</v>
      </c>
      <c r="AC591" t="s">
        <v>5431</v>
      </c>
      <c r="AD591" t="s">
        <v>13441</v>
      </c>
      <c r="AE591" t="s">
        <v>51</v>
      </c>
      <c r="AF591" t="s">
        <v>4</v>
      </c>
      <c r="AG591" t="s">
        <v>4</v>
      </c>
      <c r="AH591" t="s">
        <v>13442</v>
      </c>
      <c r="AI591" t="s">
        <v>741</v>
      </c>
      <c r="AJ591" t="s">
        <v>4</v>
      </c>
      <c r="AK591">
        <v>9331325007</v>
      </c>
      <c r="AL591" t="s">
        <v>13443</v>
      </c>
      <c r="AM591" t="s">
        <v>4</v>
      </c>
      <c r="AN591" t="s">
        <v>12</v>
      </c>
      <c r="AO591" t="s">
        <v>13421</v>
      </c>
      <c r="AP591" t="s">
        <v>4</v>
      </c>
      <c r="AQ591" t="s">
        <v>10092</v>
      </c>
      <c r="AR591" t="s">
        <v>12</v>
      </c>
      <c r="AS591" t="s">
        <v>12</v>
      </c>
      <c r="AT591" t="s">
        <v>4</v>
      </c>
      <c r="AU591" t="s">
        <v>4</v>
      </c>
      <c r="AV591" t="s">
        <v>4</v>
      </c>
      <c r="AW591" t="s">
        <v>332</v>
      </c>
      <c r="AX591">
        <v>2500</v>
      </c>
      <c r="AY591">
        <v>12300</v>
      </c>
      <c r="AZ591" t="s">
        <v>12</v>
      </c>
      <c r="BA591" t="s">
        <v>12</v>
      </c>
      <c r="BB591" t="s">
        <v>4</v>
      </c>
      <c r="BC591" t="s">
        <v>1232</v>
      </c>
      <c r="BD591" t="s">
        <v>1237</v>
      </c>
      <c r="BE591" t="s">
        <v>4</v>
      </c>
      <c r="BF591" t="s">
        <v>12</v>
      </c>
      <c r="BG591" t="s">
        <v>4</v>
      </c>
      <c r="BH591" t="s">
        <v>12</v>
      </c>
      <c r="BI591" t="s">
        <v>12</v>
      </c>
      <c r="BJ591" t="s">
        <v>741</v>
      </c>
      <c r="BK591" t="s">
        <v>4</v>
      </c>
      <c r="BL591">
        <v>1</v>
      </c>
      <c r="BM591" t="s">
        <v>12</v>
      </c>
      <c r="BN591">
        <v>14800</v>
      </c>
      <c r="BO591" t="s">
        <v>12</v>
      </c>
      <c r="BP591" t="s">
        <v>12</v>
      </c>
      <c r="BQ591" t="s">
        <v>12</v>
      </c>
      <c r="BR591" t="s">
        <v>4</v>
      </c>
      <c r="BS591" t="s">
        <v>4</v>
      </c>
      <c r="BT591" t="s">
        <v>4</v>
      </c>
      <c r="BU591" t="s">
        <v>12</v>
      </c>
      <c r="BV591" t="s">
        <v>4</v>
      </c>
      <c r="BW591" t="s">
        <v>330</v>
      </c>
      <c r="BX591" t="s">
        <v>4</v>
      </c>
      <c r="BY591" t="s">
        <v>12</v>
      </c>
      <c r="BZ591" t="s">
        <v>12</v>
      </c>
      <c r="CA591" t="s">
        <v>12</v>
      </c>
      <c r="CB591" t="s">
        <v>12</v>
      </c>
      <c r="CC591" t="s">
        <v>12</v>
      </c>
      <c r="CD591" t="str" cm="1">
        <f t="array" aca="1" ref="CD591" ca="1">eConcatenar(A591:CB591,"|")</f>
        <v>2wmBRgajR1HwZyxr|PAR2021-2112|3|MEMORIAL |TABASCO |PARAISO |PARAISO |2021-6-16|14800|X|X|100|0|x|X|x|X|X|X|X|X|X|X|X|x|X|x|ALEJANDRO |QUINTANA |AURA |SOLTERA|X|X|ENTRADA DEL KINDER SIN NUMERO |MOCTEZUMA PRIMERA SECCION |X|9331325007|SEBASTIAN LOPEZ ALEJANDRO |X|x|RUTA 8 L |X|LUNES |x|x|X|X|X|DOMICILIO |2500|12300|x|x|X|2021-9-20|2021-9-27|X|x|X|x|x|MOCTEZUMA PRIMERA SECCION |X|1|x|14800|x|x|x|X|X|X|x|X|CARDENAS |X|x|x|x|x</v>
      </c>
    </row>
    <row r="592" spans="1:82" x14ac:dyDescent="0.25">
      <c r="A592" t="s">
        <v>13444</v>
      </c>
      <c r="B592" t="s">
        <v>13445</v>
      </c>
      <c r="C592">
        <v>3</v>
      </c>
      <c r="D592" t="s">
        <v>413</v>
      </c>
      <c r="E592" t="s">
        <v>396</v>
      </c>
      <c r="F592" t="s">
        <v>5255</v>
      </c>
      <c r="G592" t="s">
        <v>5255</v>
      </c>
      <c r="H592" t="s">
        <v>1172</v>
      </c>
      <c r="I592">
        <v>14800</v>
      </c>
      <c r="J592" t="s">
        <v>4</v>
      </c>
      <c r="K592" s="3" t="s">
        <v>4</v>
      </c>
      <c r="L592">
        <v>100</v>
      </c>
      <c r="M592">
        <v>0</v>
      </c>
      <c r="N592" t="s">
        <v>12</v>
      </c>
      <c r="O592" t="s">
        <v>4</v>
      </c>
      <c r="P592" t="s">
        <v>12</v>
      </c>
      <c r="Q592" t="s">
        <v>4</v>
      </c>
      <c r="R592" t="s">
        <v>4</v>
      </c>
      <c r="S592" t="s">
        <v>4</v>
      </c>
      <c r="T592" t="s">
        <v>4</v>
      </c>
      <c r="U592" t="s">
        <v>4</v>
      </c>
      <c r="V592" t="s">
        <v>4</v>
      </c>
      <c r="W592" t="s">
        <v>4</v>
      </c>
      <c r="X592" t="s">
        <v>4</v>
      </c>
      <c r="Y592" t="s">
        <v>12</v>
      </c>
      <c r="Z592" t="s">
        <v>4</v>
      </c>
      <c r="AA592" t="s">
        <v>12</v>
      </c>
      <c r="AB592" t="s">
        <v>4884</v>
      </c>
      <c r="AC592" t="s">
        <v>10469</v>
      </c>
      <c r="AD592" t="s">
        <v>13446</v>
      </c>
      <c r="AE592" t="s">
        <v>4998</v>
      </c>
      <c r="AF592" t="s">
        <v>4</v>
      </c>
      <c r="AG592" t="s">
        <v>4</v>
      </c>
      <c r="AH592" t="s">
        <v>13442</v>
      </c>
      <c r="AI592" t="s">
        <v>741</v>
      </c>
      <c r="AJ592" t="s">
        <v>4</v>
      </c>
      <c r="AK592">
        <v>9331330808</v>
      </c>
      <c r="AL592" t="s">
        <v>13447</v>
      </c>
      <c r="AM592" t="s">
        <v>13448</v>
      </c>
      <c r="AN592" t="s">
        <v>12</v>
      </c>
      <c r="AO592" t="s">
        <v>13421</v>
      </c>
      <c r="AP592" t="s">
        <v>4</v>
      </c>
      <c r="AQ592" t="s">
        <v>10092</v>
      </c>
      <c r="AR592" t="s">
        <v>12</v>
      </c>
      <c r="AS592" t="s">
        <v>12</v>
      </c>
      <c r="AT592" t="s">
        <v>4</v>
      </c>
      <c r="AU592" t="s">
        <v>4</v>
      </c>
      <c r="AV592" t="s">
        <v>4</v>
      </c>
      <c r="AW592" t="s">
        <v>332</v>
      </c>
      <c r="AX592">
        <v>3000</v>
      </c>
      <c r="AY592">
        <v>11800</v>
      </c>
      <c r="AZ592" t="s">
        <v>12</v>
      </c>
      <c r="BA592" t="s">
        <v>12</v>
      </c>
      <c r="BB592" s="1" t="s">
        <v>4</v>
      </c>
      <c r="BC592" t="s">
        <v>1232</v>
      </c>
      <c r="BD592" t="s">
        <v>1237</v>
      </c>
      <c r="BE592" t="s">
        <v>4</v>
      </c>
      <c r="BF592" t="s">
        <v>12</v>
      </c>
      <c r="BG592" t="s">
        <v>4</v>
      </c>
      <c r="BH592" t="s">
        <v>12</v>
      </c>
      <c r="BI592" t="s">
        <v>12</v>
      </c>
      <c r="BJ592" t="s">
        <v>741</v>
      </c>
      <c r="BK592" t="s">
        <v>4</v>
      </c>
      <c r="BL592">
        <v>1</v>
      </c>
      <c r="BM592" t="s">
        <v>12</v>
      </c>
      <c r="BN592">
        <v>14800</v>
      </c>
      <c r="BO592" t="s">
        <v>12</v>
      </c>
      <c r="BP592" t="s">
        <v>12</v>
      </c>
      <c r="BQ592" t="s">
        <v>12</v>
      </c>
      <c r="BR592" t="s">
        <v>4</v>
      </c>
      <c r="BS592" t="s">
        <v>4</v>
      </c>
      <c r="BT592" t="s">
        <v>4</v>
      </c>
      <c r="BU592" t="s">
        <v>12</v>
      </c>
      <c r="BV592" t="s">
        <v>4</v>
      </c>
      <c r="BW592" t="s">
        <v>330</v>
      </c>
      <c r="BX592" t="s">
        <v>4</v>
      </c>
      <c r="BY592" t="s">
        <v>12</v>
      </c>
      <c r="BZ592" t="s">
        <v>12</v>
      </c>
      <c r="CA592" t="s">
        <v>12</v>
      </c>
      <c r="CB592" t="s">
        <v>12</v>
      </c>
      <c r="CC592" t="s">
        <v>12</v>
      </c>
      <c r="CD592" t="str" cm="1">
        <f t="array" aca="1" ref="CD592" ca="1">eConcatenar(A592:CB592,"|")</f>
        <v>nFlnKw27Ty2oEiLn|PAR2021-2109|3|MEMORIAL |TABASCO |PARAISO |PARAISO |2021-6-16|14800|X|X|100|0|x|X|x|X|X|X|X|X|X|X|X|x|X|x|DE LA CRUZ |GERONIMO |PEDRO |SOLTERO |X|X|ENTRADA DEL KINDER SIN NUMERO |MOCTEZUMA PRIMERA SECCION |X|9331330808|ROMAN DE LA CRUZ LOPEZ|BENEFICIARIO 2: SIPRIANA GERONIMO LAZARO |x|RUTA 8 L |X|LUNES |x|x|X|X|X|DOMICILIO |3000|11800|x|x|X|2021-9-20|2021-9-27|X|x|X|x|x|MOCTEZUMA PRIMERA SECCION |X|1|x|14800|x|x|x|X|X|X|x|X|CARDENAS |X|x|x|x|x</v>
      </c>
    </row>
    <row r="593" spans="1:82" x14ac:dyDescent="0.25">
      <c r="A593" t="s">
        <v>13449</v>
      </c>
      <c r="B593" t="s">
        <v>13450</v>
      </c>
      <c r="C593">
        <v>3</v>
      </c>
      <c r="D593" t="s">
        <v>413</v>
      </c>
      <c r="E593" t="s">
        <v>396</v>
      </c>
      <c r="F593" t="s">
        <v>5255</v>
      </c>
      <c r="G593" t="s">
        <v>5255</v>
      </c>
      <c r="H593" t="s">
        <v>1179</v>
      </c>
      <c r="I593">
        <v>14800</v>
      </c>
      <c r="J593" t="s">
        <v>4</v>
      </c>
      <c r="K593" s="3" t="s">
        <v>4</v>
      </c>
      <c r="L593">
        <v>100</v>
      </c>
      <c r="M593">
        <v>0</v>
      </c>
      <c r="N593" t="s">
        <v>12</v>
      </c>
      <c r="O593" t="s">
        <v>4</v>
      </c>
      <c r="P593" t="s">
        <v>12</v>
      </c>
      <c r="Q593" t="s">
        <v>4</v>
      </c>
      <c r="R593" t="s">
        <v>4</v>
      </c>
      <c r="S593" t="s">
        <v>4</v>
      </c>
      <c r="T593" t="s">
        <v>4</v>
      </c>
      <c r="U593" t="s">
        <v>4</v>
      </c>
      <c r="V593" t="s">
        <v>4</v>
      </c>
      <c r="W593" t="s">
        <v>4</v>
      </c>
      <c r="X593" t="s">
        <v>4</v>
      </c>
      <c r="Y593" t="s">
        <v>12</v>
      </c>
      <c r="Z593" t="s">
        <v>4</v>
      </c>
      <c r="AA593" t="s">
        <v>12</v>
      </c>
      <c r="AB593" t="s">
        <v>5309</v>
      </c>
      <c r="AC593" t="s">
        <v>472</v>
      </c>
      <c r="AD593" t="s">
        <v>13451</v>
      </c>
      <c r="AE593" t="s">
        <v>4991</v>
      </c>
      <c r="AF593" t="s">
        <v>4</v>
      </c>
      <c r="AG593" t="s">
        <v>4</v>
      </c>
      <c r="AH593" t="s">
        <v>13452</v>
      </c>
      <c r="AI593" t="s">
        <v>741</v>
      </c>
      <c r="AJ593" t="s">
        <v>4</v>
      </c>
      <c r="AK593">
        <v>9331702527</v>
      </c>
      <c r="AL593" t="s">
        <v>13453</v>
      </c>
      <c r="AM593" t="s">
        <v>13454</v>
      </c>
      <c r="AN593" t="s">
        <v>12</v>
      </c>
      <c r="AO593" t="s">
        <v>13421</v>
      </c>
      <c r="AP593" t="s">
        <v>4</v>
      </c>
      <c r="AQ593" t="s">
        <v>10092</v>
      </c>
      <c r="AR593" t="s">
        <v>12</v>
      </c>
      <c r="AS593" t="s">
        <v>12</v>
      </c>
      <c r="AT593" t="s">
        <v>4</v>
      </c>
      <c r="AU593" t="s">
        <v>4</v>
      </c>
      <c r="AV593" t="s">
        <v>4</v>
      </c>
      <c r="AW593" t="s">
        <v>332</v>
      </c>
      <c r="AX593">
        <v>2200</v>
      </c>
      <c r="AY593">
        <v>12600</v>
      </c>
      <c r="AZ593" t="s">
        <v>12</v>
      </c>
      <c r="BA593" t="s">
        <v>12</v>
      </c>
      <c r="BB593" t="s">
        <v>4</v>
      </c>
      <c r="BC593" t="s">
        <v>1232</v>
      </c>
      <c r="BD593" t="s">
        <v>1237</v>
      </c>
      <c r="BE593" t="s">
        <v>4</v>
      </c>
      <c r="BF593" t="s">
        <v>12</v>
      </c>
      <c r="BG593" t="s">
        <v>4</v>
      </c>
      <c r="BH593" t="s">
        <v>12</v>
      </c>
      <c r="BI593" t="s">
        <v>12</v>
      </c>
      <c r="BJ593" t="s">
        <v>741</v>
      </c>
      <c r="BK593" t="s">
        <v>4</v>
      </c>
      <c r="BL593">
        <v>1</v>
      </c>
      <c r="BM593" t="s">
        <v>12</v>
      </c>
      <c r="BN593">
        <v>14800</v>
      </c>
      <c r="BO593" t="s">
        <v>12</v>
      </c>
      <c r="BP593" t="s">
        <v>12</v>
      </c>
      <c r="BQ593" t="s">
        <v>12</v>
      </c>
      <c r="BR593" t="s">
        <v>4</v>
      </c>
      <c r="BS593" t="s">
        <v>4</v>
      </c>
      <c r="BT593" t="s">
        <v>4</v>
      </c>
      <c r="BU593" t="s">
        <v>12</v>
      </c>
      <c r="BV593" t="s">
        <v>4</v>
      </c>
      <c r="BW593" t="s">
        <v>330</v>
      </c>
      <c r="BX593" t="s">
        <v>4</v>
      </c>
      <c r="BY593" t="s">
        <v>12</v>
      </c>
      <c r="BZ593" t="s">
        <v>12</v>
      </c>
      <c r="CA593" t="s">
        <v>12</v>
      </c>
      <c r="CB593" t="s">
        <v>12</v>
      </c>
      <c r="CC593" t="s">
        <v>12</v>
      </c>
      <c r="CD593" t="str" cm="1">
        <f t="array" aca="1" ref="CD593" ca="1">eConcatenar(A593:CB593,"|")</f>
        <v>qH0XMH9K8HjjD3ge|PAR2021-1391|3|MEMORIAL |TABASCO |PARAISO |PARAISO |2021-4-22|14800|X|X|100|0|x|X|x|X|X|X|X|X|X|X|X|x|X|x|TORRES |MONTEJO |TERESITA |VIUDA |X|X|CARRETERA VECINAL PARAISO - COMALCALCO|MOCTEZUMA PRIMERA SECCION |X|9331702527|LUIS ALONSO ALEJANDRO TORRES |BENEFICIARIO 2: MARIA GRISELDA OCAÑA TORRES |x|RUTA 8 L |X|LUNES |x|x|X|X|X|DOMICILIO |2200|12600|x|x|X|2021-9-20|2021-9-27|X|x|X|x|x|MOCTEZUMA PRIMERA SECCION |X|1|x|14800|x|x|x|X|X|X|x|X|CARDENAS |X|x|x|x|x</v>
      </c>
    </row>
    <row r="594" spans="1:82" x14ac:dyDescent="0.25">
      <c r="A594" t="s">
        <v>13455</v>
      </c>
      <c r="B594" t="s">
        <v>13456</v>
      </c>
      <c r="C594">
        <v>3</v>
      </c>
      <c r="D594" t="s">
        <v>413</v>
      </c>
      <c r="E594" t="s">
        <v>396</v>
      </c>
      <c r="F594" t="s">
        <v>5255</v>
      </c>
      <c r="G594" t="s">
        <v>5255</v>
      </c>
      <c r="H594" t="s">
        <v>1185</v>
      </c>
      <c r="I594">
        <v>14800</v>
      </c>
      <c r="J594" t="s">
        <v>4</v>
      </c>
      <c r="K594" s="3" t="s">
        <v>4</v>
      </c>
      <c r="L594">
        <v>100</v>
      </c>
      <c r="M594">
        <v>0</v>
      </c>
      <c r="N594" t="s">
        <v>12</v>
      </c>
      <c r="O594" t="s">
        <v>4</v>
      </c>
      <c r="P594" t="s">
        <v>12</v>
      </c>
      <c r="Q594" t="s">
        <v>4</v>
      </c>
      <c r="R594" t="s">
        <v>4</v>
      </c>
      <c r="S594" t="s">
        <v>4</v>
      </c>
      <c r="T594" t="s">
        <v>4</v>
      </c>
      <c r="U594" t="s">
        <v>4</v>
      </c>
      <c r="V594" t="s">
        <v>4</v>
      </c>
      <c r="W594" t="s">
        <v>4</v>
      </c>
      <c r="X594" t="s">
        <v>4</v>
      </c>
      <c r="Y594" t="s">
        <v>12</v>
      </c>
      <c r="Z594" t="s">
        <v>4</v>
      </c>
      <c r="AA594" t="s">
        <v>12</v>
      </c>
      <c r="AB594" t="s">
        <v>76</v>
      </c>
      <c r="AC594" t="s">
        <v>4970</v>
      </c>
      <c r="AD594" t="s">
        <v>13457</v>
      </c>
      <c r="AE594" t="s">
        <v>214</v>
      </c>
      <c r="AF594" t="s">
        <v>4</v>
      </c>
      <c r="AG594" t="s">
        <v>4</v>
      </c>
      <c r="AH594" t="s">
        <v>13458</v>
      </c>
      <c r="AI594" t="s">
        <v>2124</v>
      </c>
      <c r="AJ594" t="s">
        <v>4</v>
      </c>
      <c r="AK594">
        <v>9331386674</v>
      </c>
      <c r="AL594" t="s">
        <v>13459</v>
      </c>
      <c r="AM594" t="s">
        <v>13460</v>
      </c>
      <c r="AN594" t="s">
        <v>12</v>
      </c>
      <c r="AO594" t="s">
        <v>13421</v>
      </c>
      <c r="AP594" t="s">
        <v>4</v>
      </c>
      <c r="AQ594" t="s">
        <v>10092</v>
      </c>
      <c r="AR594" t="s">
        <v>12</v>
      </c>
      <c r="AS594" t="s">
        <v>12</v>
      </c>
      <c r="AT594" t="s">
        <v>4</v>
      </c>
      <c r="AU594" t="s">
        <v>4</v>
      </c>
      <c r="AV594" t="s">
        <v>4</v>
      </c>
      <c r="AW594" t="s">
        <v>332</v>
      </c>
      <c r="AX594">
        <v>1750</v>
      </c>
      <c r="AY594">
        <v>13050</v>
      </c>
      <c r="AZ594" t="s">
        <v>12</v>
      </c>
      <c r="BA594" t="s">
        <v>12</v>
      </c>
      <c r="BB594" t="s">
        <v>4</v>
      </c>
      <c r="BC594" t="s">
        <v>1232</v>
      </c>
      <c r="BD594" t="s">
        <v>1237</v>
      </c>
      <c r="BE594" t="s">
        <v>4</v>
      </c>
      <c r="BF594" t="s">
        <v>12</v>
      </c>
      <c r="BG594" t="s">
        <v>4</v>
      </c>
      <c r="BH594" t="s">
        <v>12</v>
      </c>
      <c r="BI594" t="s">
        <v>12</v>
      </c>
      <c r="BJ594" t="s">
        <v>2124</v>
      </c>
      <c r="BK594" t="s">
        <v>4</v>
      </c>
      <c r="BL594">
        <v>1</v>
      </c>
      <c r="BM594" t="s">
        <v>12</v>
      </c>
      <c r="BN594">
        <v>14800</v>
      </c>
      <c r="BO594" t="s">
        <v>12</v>
      </c>
      <c r="BP594" t="s">
        <v>12</v>
      </c>
      <c r="BQ594" t="s">
        <v>12</v>
      </c>
      <c r="BR594" t="s">
        <v>4</v>
      </c>
      <c r="BS594" t="s">
        <v>4</v>
      </c>
      <c r="BT594" t="s">
        <v>4</v>
      </c>
      <c r="BU594" t="s">
        <v>12</v>
      </c>
      <c r="BV594" t="s">
        <v>4</v>
      </c>
      <c r="BW594" t="s">
        <v>330</v>
      </c>
      <c r="BX594" t="s">
        <v>4</v>
      </c>
      <c r="BY594" t="s">
        <v>12</v>
      </c>
      <c r="BZ594" t="s">
        <v>12</v>
      </c>
      <c r="CA594" t="s">
        <v>12</v>
      </c>
      <c r="CB594" t="s">
        <v>12</v>
      </c>
      <c r="CC594" t="s">
        <v>12</v>
      </c>
      <c r="CD594" t="str" cm="1">
        <f t="array" aca="1" ref="CD594" ca="1">eConcatenar(A594:CB594,"|")</f>
        <v>7Po8z0knVBjAuuZG|PAR2021-1756|3|MEMORIAL |TABASCO |PARAISO |PARAISO |2021-5-26|14800|X|X|100|0|x|X|x|X|X|X|X|X|X|X|X|x|X|x|GOMEZ |DIAZ |LORENZO ANTONIO |CASADO |X|X|CALLE FRENTE A LA IGLESIA SAN ANTONIO SIN NUMERO |MOCTEZUMA SEGUNDA SECCION |X|9331386674|JUAN ANTONIO DIAZ DOMINGUEZ |BENEFICIARIO 2: MARTIBEL PEREZ HERNANDEZ |x|RUTA 8 L |X|LUNES |x|x|X|X|X|DOMICILIO |1750|13050|x|x|X|2021-9-20|2021-9-27|X|x|X|x|x|MOCTEZUMA SEGUNDA SECCION |X|1|x|14800|x|x|x|X|X|X|x|X|CARDENAS |X|x|x|x|x</v>
      </c>
    </row>
    <row r="595" spans="1:82" x14ac:dyDescent="0.25">
      <c r="A595" t="s">
        <v>13461</v>
      </c>
      <c r="B595" t="s">
        <v>13462</v>
      </c>
      <c r="C595">
        <v>3</v>
      </c>
      <c r="D595" t="s">
        <v>4988</v>
      </c>
      <c r="E595" t="s">
        <v>396</v>
      </c>
      <c r="F595" t="s">
        <v>5255</v>
      </c>
      <c r="G595" t="s">
        <v>5255</v>
      </c>
      <c r="H595" t="s">
        <v>16077</v>
      </c>
      <c r="I595">
        <v>12900</v>
      </c>
      <c r="J595" t="s">
        <v>4</v>
      </c>
      <c r="K595" s="3" t="s">
        <v>4</v>
      </c>
      <c r="L595">
        <v>100</v>
      </c>
      <c r="M595">
        <v>0</v>
      </c>
      <c r="N595" t="s">
        <v>12</v>
      </c>
      <c r="O595" t="s">
        <v>4</v>
      </c>
      <c r="P595" t="s">
        <v>12</v>
      </c>
      <c r="Q595" t="s">
        <v>4</v>
      </c>
      <c r="R595" t="s">
        <v>4</v>
      </c>
      <c r="S595" t="s">
        <v>4</v>
      </c>
      <c r="T595" t="s">
        <v>4</v>
      </c>
      <c r="U595" t="s">
        <v>4</v>
      </c>
      <c r="V595" t="s">
        <v>4</v>
      </c>
      <c r="W595" t="s">
        <v>4</v>
      </c>
      <c r="X595" t="s">
        <v>4</v>
      </c>
      <c r="Y595" t="s">
        <v>12</v>
      </c>
      <c r="Z595" t="s">
        <v>4</v>
      </c>
      <c r="AA595" t="s">
        <v>12</v>
      </c>
      <c r="AB595" t="s">
        <v>76</v>
      </c>
      <c r="AC595" t="s">
        <v>258</v>
      </c>
      <c r="AD595" t="s">
        <v>13463</v>
      </c>
      <c r="AE595" t="s">
        <v>214</v>
      </c>
      <c r="AF595" t="s">
        <v>4</v>
      </c>
      <c r="AG595" t="s">
        <v>4</v>
      </c>
      <c r="AH595" t="s">
        <v>13452</v>
      </c>
      <c r="AI595" t="s">
        <v>2124</v>
      </c>
      <c r="AJ595" t="s">
        <v>4</v>
      </c>
      <c r="AK595">
        <v>9331326661</v>
      </c>
      <c r="AL595" t="s">
        <v>13464</v>
      </c>
      <c r="AM595" t="s">
        <v>4</v>
      </c>
      <c r="AN595" t="s">
        <v>12</v>
      </c>
      <c r="AO595" t="s">
        <v>13421</v>
      </c>
      <c r="AP595" t="s">
        <v>4</v>
      </c>
      <c r="AQ595" t="s">
        <v>10092</v>
      </c>
      <c r="AR595" t="s">
        <v>12</v>
      </c>
      <c r="AS595" t="s">
        <v>12</v>
      </c>
      <c r="AT595" t="s">
        <v>4</v>
      </c>
      <c r="AU595" t="s">
        <v>4</v>
      </c>
      <c r="AV595" t="s">
        <v>4</v>
      </c>
      <c r="AW595" t="s">
        <v>332</v>
      </c>
      <c r="AX595">
        <v>3600</v>
      </c>
      <c r="AY595">
        <v>9300</v>
      </c>
      <c r="AZ595" t="s">
        <v>12</v>
      </c>
      <c r="BA595" t="s">
        <v>12</v>
      </c>
      <c r="BB595" t="s">
        <v>4</v>
      </c>
      <c r="BC595" t="s">
        <v>1232</v>
      </c>
      <c r="BD595" t="s">
        <v>1237</v>
      </c>
      <c r="BE595" t="s">
        <v>4</v>
      </c>
      <c r="BF595" t="s">
        <v>12</v>
      </c>
      <c r="BG595" t="s">
        <v>4</v>
      </c>
      <c r="BH595" t="s">
        <v>12</v>
      </c>
      <c r="BI595" t="s">
        <v>12</v>
      </c>
      <c r="BJ595" t="s">
        <v>2124</v>
      </c>
      <c r="BK595" t="s">
        <v>4</v>
      </c>
      <c r="BL595">
        <v>1</v>
      </c>
      <c r="BM595" t="s">
        <v>12</v>
      </c>
      <c r="BN595">
        <v>12900</v>
      </c>
      <c r="BO595" t="s">
        <v>12</v>
      </c>
      <c r="BP595" t="s">
        <v>12</v>
      </c>
      <c r="BQ595" t="s">
        <v>12</v>
      </c>
      <c r="BR595" t="s">
        <v>4</v>
      </c>
      <c r="BS595" t="s">
        <v>4</v>
      </c>
      <c r="BT595" t="s">
        <v>4</v>
      </c>
      <c r="BU595" t="s">
        <v>12</v>
      </c>
      <c r="BV595" t="s">
        <v>4</v>
      </c>
      <c r="BW595" t="s">
        <v>330</v>
      </c>
      <c r="BX595" t="s">
        <v>4</v>
      </c>
      <c r="BY595" t="s">
        <v>12</v>
      </c>
      <c r="BZ595" t="s">
        <v>12</v>
      </c>
      <c r="CA595" t="s">
        <v>12</v>
      </c>
      <c r="CB595" t="s">
        <v>12</v>
      </c>
      <c r="CC595" t="s">
        <v>12</v>
      </c>
      <c r="CD595" t="str" cm="1">
        <f t="array" aca="1" ref="CD595" ca="1">eConcatenar(A595:CB595,"|")</f>
        <v>g0c69h1DtGnDS8ds|PAR2021-0309|3|IMPERIAL DE LUJO |TABASCO |PARAISO |PARAISO |2021-1-27|12900|X|X|100|0|x|X|x|X|X|X|X|X|X|X|X|x|X|x|GOMEZ |ARIAS |FELIX|CASADO |X|X|CARRETERA VECINAL PARAISO - COMALCALCO|MOCTEZUMA SEGUNDA SECCION |X|9331326661|ISABEL CRISTINA MADRIGAL FLORES |X|x|RUTA 8 L |X|LUNES |x|x|X|X|X|DOMICILIO |3600|9300|x|x|X|2021-9-20|2021-9-27|X|x|X|x|x|MOCTEZUMA SEGUNDA SECCION |X|1|x|12900|x|x|x|X|X|X|x|X|CARDENAS |X|x|x|x|x</v>
      </c>
    </row>
    <row r="596" spans="1:82" x14ac:dyDescent="0.25">
      <c r="A596" t="s">
        <v>13465</v>
      </c>
      <c r="B596" t="s">
        <v>13466</v>
      </c>
      <c r="C596">
        <v>3</v>
      </c>
      <c r="D596" t="s">
        <v>4988</v>
      </c>
      <c r="E596" t="s">
        <v>396</v>
      </c>
      <c r="F596" t="s">
        <v>5255</v>
      </c>
      <c r="G596" t="s">
        <v>5255</v>
      </c>
      <c r="H596" t="s">
        <v>16085</v>
      </c>
      <c r="I596">
        <v>12900</v>
      </c>
      <c r="J596" t="s">
        <v>4</v>
      </c>
      <c r="K596" s="3" t="s">
        <v>4</v>
      </c>
      <c r="L596">
        <v>100</v>
      </c>
      <c r="M596">
        <v>0</v>
      </c>
      <c r="N596" t="s">
        <v>12</v>
      </c>
      <c r="O596" t="s">
        <v>4</v>
      </c>
      <c r="P596" t="s">
        <v>12</v>
      </c>
      <c r="Q596" t="s">
        <v>4</v>
      </c>
      <c r="R596" t="s">
        <v>4</v>
      </c>
      <c r="S596" t="s">
        <v>4</v>
      </c>
      <c r="T596" t="s">
        <v>4</v>
      </c>
      <c r="U596" t="s">
        <v>4</v>
      </c>
      <c r="V596" t="s">
        <v>4</v>
      </c>
      <c r="W596" t="s">
        <v>4</v>
      </c>
      <c r="X596" t="s">
        <v>4</v>
      </c>
      <c r="Y596" t="s">
        <v>12</v>
      </c>
      <c r="Z596" t="s">
        <v>4</v>
      </c>
      <c r="AA596" t="s">
        <v>12</v>
      </c>
      <c r="AB596" t="s">
        <v>5119</v>
      </c>
      <c r="AC596" t="s">
        <v>4939</v>
      </c>
      <c r="AD596" t="s">
        <v>11364</v>
      </c>
      <c r="AE596" t="s">
        <v>214</v>
      </c>
      <c r="AF596" t="s">
        <v>4</v>
      </c>
      <c r="AG596" t="s">
        <v>4</v>
      </c>
      <c r="AH596" t="s">
        <v>13467</v>
      </c>
      <c r="AI596" t="s">
        <v>1865</v>
      </c>
      <c r="AJ596" t="s">
        <v>4</v>
      </c>
      <c r="AK596">
        <v>9331546062</v>
      </c>
      <c r="AL596" t="s">
        <v>13468</v>
      </c>
      <c r="AM596" t="s">
        <v>13469</v>
      </c>
      <c r="AN596" t="s">
        <v>12</v>
      </c>
      <c r="AO596" t="s">
        <v>13421</v>
      </c>
      <c r="AP596" t="s">
        <v>4</v>
      </c>
      <c r="AQ596" t="s">
        <v>10092</v>
      </c>
      <c r="AR596" t="s">
        <v>12</v>
      </c>
      <c r="AS596" t="s">
        <v>12</v>
      </c>
      <c r="AT596" t="s">
        <v>4</v>
      </c>
      <c r="AU596" t="s">
        <v>4</v>
      </c>
      <c r="AV596" t="s">
        <v>4</v>
      </c>
      <c r="AW596" t="s">
        <v>332</v>
      </c>
      <c r="AX596">
        <v>3410</v>
      </c>
      <c r="AY596">
        <v>9490</v>
      </c>
      <c r="AZ596" t="s">
        <v>12</v>
      </c>
      <c r="BA596" t="s">
        <v>12</v>
      </c>
      <c r="BB596" t="s">
        <v>4</v>
      </c>
      <c r="BC596" t="s">
        <v>1232</v>
      </c>
      <c r="BD596" t="s">
        <v>1237</v>
      </c>
      <c r="BE596" t="s">
        <v>4</v>
      </c>
      <c r="BF596" t="s">
        <v>12</v>
      </c>
      <c r="BG596" t="s">
        <v>4</v>
      </c>
      <c r="BH596" t="s">
        <v>12</v>
      </c>
      <c r="BI596" t="s">
        <v>12</v>
      </c>
      <c r="BJ596" t="s">
        <v>1865</v>
      </c>
      <c r="BK596" t="s">
        <v>4</v>
      </c>
      <c r="BL596">
        <v>1</v>
      </c>
      <c r="BM596" t="s">
        <v>12</v>
      </c>
      <c r="BN596">
        <v>12900</v>
      </c>
      <c r="BO596" t="s">
        <v>12</v>
      </c>
      <c r="BP596" t="s">
        <v>12</v>
      </c>
      <c r="BQ596" t="s">
        <v>12</v>
      </c>
      <c r="BR596" t="s">
        <v>4</v>
      </c>
      <c r="BS596" t="s">
        <v>4</v>
      </c>
      <c r="BT596" t="s">
        <v>4</v>
      </c>
      <c r="BU596" t="s">
        <v>12</v>
      </c>
      <c r="BV596" t="s">
        <v>4</v>
      </c>
      <c r="BW596" t="s">
        <v>330</v>
      </c>
      <c r="BX596" t="s">
        <v>4</v>
      </c>
      <c r="BY596" t="s">
        <v>12</v>
      </c>
      <c r="BZ596" t="s">
        <v>12</v>
      </c>
      <c r="CA596" t="s">
        <v>12</v>
      </c>
      <c r="CB596" t="s">
        <v>12</v>
      </c>
      <c r="CC596" t="s">
        <v>12</v>
      </c>
      <c r="CD596" t="str" cm="1">
        <f t="array" aca="1" ref="CD596" ca="1">eConcatenar(A596:CB596,"|")</f>
        <v>8bIYNOch34oxAk8v|PAR2021-0317|3|IMPERIAL DE LUJO |TABASCO |PARAISO |PARAISO |2021-1-28|12900|X|X|100|0|x|X|x|X|X|X|X|X|X|X|X|x|X|x|MADRIGAL |LAZARO |CARLOS |CASADO |X|X|CALLE SIN NOMBRE SIN NUMERO |FRANCISCO I MADERO |X|9331546062|JUANA CRISTEL MADRIGAL CORDOVA |BENEFICIARIO 2: CARLOS EDUARDO MADRIGAL CORDOVA |x|RUTA 8 L |X|LUNES |x|x|X|X|X|DOMICILIO |3410|9490|x|x|X|2021-9-20|2021-9-27|X|x|X|x|x|FRANCISCO I MADERO |X|1|x|12900|x|x|x|X|X|X|x|X|CARDENAS |X|x|x|x|x</v>
      </c>
    </row>
    <row r="597" spans="1:82" x14ac:dyDescent="0.25">
      <c r="A597" t="s">
        <v>13470</v>
      </c>
      <c r="B597" t="s">
        <v>13471</v>
      </c>
      <c r="C597">
        <v>3</v>
      </c>
      <c r="D597" t="s">
        <v>4988</v>
      </c>
      <c r="E597" t="s">
        <v>396</v>
      </c>
      <c r="F597" t="s">
        <v>5255</v>
      </c>
      <c r="G597" t="s">
        <v>5255</v>
      </c>
      <c r="H597" t="s">
        <v>16085</v>
      </c>
      <c r="I597">
        <v>12900</v>
      </c>
      <c r="J597" t="s">
        <v>4</v>
      </c>
      <c r="K597" s="3" t="s">
        <v>4</v>
      </c>
      <c r="L597">
        <v>100</v>
      </c>
      <c r="M597">
        <v>0</v>
      </c>
      <c r="N597" t="s">
        <v>12</v>
      </c>
      <c r="O597" t="s">
        <v>4</v>
      </c>
      <c r="P597" t="s">
        <v>12</v>
      </c>
      <c r="Q597" t="s">
        <v>4</v>
      </c>
      <c r="R597" t="s">
        <v>4</v>
      </c>
      <c r="S597" t="s">
        <v>4</v>
      </c>
      <c r="T597" t="s">
        <v>4</v>
      </c>
      <c r="U597" t="s">
        <v>4</v>
      </c>
      <c r="V597" t="s">
        <v>4</v>
      </c>
      <c r="W597" t="s">
        <v>4</v>
      </c>
      <c r="X597" t="s">
        <v>4</v>
      </c>
      <c r="Y597" t="s">
        <v>12</v>
      </c>
      <c r="Z597" t="s">
        <v>4</v>
      </c>
      <c r="AA597" t="s">
        <v>12</v>
      </c>
      <c r="AB597" t="s">
        <v>473</v>
      </c>
      <c r="AC597" t="s">
        <v>13472</v>
      </c>
      <c r="AD597" t="s">
        <v>13473</v>
      </c>
      <c r="AE597" t="s">
        <v>30</v>
      </c>
      <c r="AF597" t="s">
        <v>4</v>
      </c>
      <c r="AG597" t="s">
        <v>4</v>
      </c>
      <c r="AH597" t="s">
        <v>13452</v>
      </c>
      <c r="AI597" t="s">
        <v>1865</v>
      </c>
      <c r="AJ597" t="s">
        <v>4</v>
      </c>
      <c r="AK597">
        <v>9331345603</v>
      </c>
      <c r="AL597" t="s">
        <v>13474</v>
      </c>
      <c r="AM597" t="s">
        <v>13475</v>
      </c>
      <c r="AN597" t="s">
        <v>12</v>
      </c>
      <c r="AO597" t="s">
        <v>13421</v>
      </c>
      <c r="AP597" t="s">
        <v>4</v>
      </c>
      <c r="AQ597" t="s">
        <v>10092</v>
      </c>
      <c r="AR597" t="s">
        <v>12</v>
      </c>
      <c r="AS597" t="s">
        <v>12</v>
      </c>
      <c r="AT597" t="s">
        <v>4</v>
      </c>
      <c r="AU597" t="s">
        <v>4</v>
      </c>
      <c r="AV597" t="s">
        <v>4</v>
      </c>
      <c r="AW597" t="s">
        <v>332</v>
      </c>
      <c r="AX597">
        <v>4600</v>
      </c>
      <c r="AY597">
        <v>8300</v>
      </c>
      <c r="AZ597" t="s">
        <v>12</v>
      </c>
      <c r="BA597" t="s">
        <v>12</v>
      </c>
      <c r="BB597" t="s">
        <v>4</v>
      </c>
      <c r="BC597" t="s">
        <v>1232</v>
      </c>
      <c r="BD597" t="s">
        <v>1237</v>
      </c>
      <c r="BE597" t="s">
        <v>4</v>
      </c>
      <c r="BF597" t="s">
        <v>12</v>
      </c>
      <c r="BG597" t="s">
        <v>4</v>
      </c>
      <c r="BH597" t="s">
        <v>12</v>
      </c>
      <c r="BI597" t="s">
        <v>12</v>
      </c>
      <c r="BJ597" t="s">
        <v>1865</v>
      </c>
      <c r="BK597" t="s">
        <v>4</v>
      </c>
      <c r="BL597">
        <v>1</v>
      </c>
      <c r="BM597" t="s">
        <v>12</v>
      </c>
      <c r="BN597">
        <v>12900</v>
      </c>
      <c r="BO597" t="s">
        <v>12</v>
      </c>
      <c r="BP597" t="s">
        <v>12</v>
      </c>
      <c r="BQ597" t="s">
        <v>12</v>
      </c>
      <c r="BR597" t="s">
        <v>4</v>
      </c>
      <c r="BS597" t="s">
        <v>4</v>
      </c>
      <c r="BT597" t="s">
        <v>4</v>
      </c>
      <c r="BU597" t="s">
        <v>12</v>
      </c>
      <c r="BV597" t="s">
        <v>4</v>
      </c>
      <c r="BW597" t="s">
        <v>330</v>
      </c>
      <c r="BX597" t="s">
        <v>4</v>
      </c>
      <c r="BY597" t="s">
        <v>12</v>
      </c>
      <c r="BZ597" t="s">
        <v>12</v>
      </c>
      <c r="CA597" t="s">
        <v>12</v>
      </c>
      <c r="CB597" t="s">
        <v>12</v>
      </c>
      <c r="CC597" t="s">
        <v>12</v>
      </c>
      <c r="CD597" t="str" cm="1">
        <f t="array" aca="1" ref="CD597" ca="1">eConcatenar(A597:CB597,"|")</f>
        <v>3FwfdBGU49NYFtPR|PAR2021-0321|3|IMPERIAL DE LUJO |TABASCO |PARAISO |PARAISO |2021-1-28|12900|X|X|100|0|x|X|x|X|X|X|X|X|X|X|X|x|X|x|PEREZ |CANCINO |HERLINDA |CASADA|X|X|CARRETERA VECINAL PARAISO - COMALCALCO|FRANCISCO I MADERO |X|9331345603|SAUL CORTEZ PEREZ |BENEFICIARIO 2: WILBER CORTEZ PEREZ |x|RUTA 8 L |X|LUNES |x|x|X|X|X|DOMICILIO |4600|8300|x|x|X|2021-9-20|2021-9-27|X|x|X|x|x|FRANCISCO I MADERO |X|1|x|12900|x|x|x|X|X|X|x|X|CARDENAS |X|x|x|x|x</v>
      </c>
    </row>
    <row r="598" spans="1:82" x14ac:dyDescent="0.25">
      <c r="A598" t="s">
        <v>13476</v>
      </c>
      <c r="B598" t="s">
        <v>13477</v>
      </c>
      <c r="C598">
        <v>3</v>
      </c>
      <c r="D598" t="s">
        <v>413</v>
      </c>
      <c r="E598" t="s">
        <v>396</v>
      </c>
      <c r="F598" t="s">
        <v>5255</v>
      </c>
      <c r="G598" t="s">
        <v>5255</v>
      </c>
      <c r="H598" t="s">
        <v>1167</v>
      </c>
      <c r="I598">
        <v>14800</v>
      </c>
      <c r="J598" t="s">
        <v>4</v>
      </c>
      <c r="K598" s="3" t="s">
        <v>4</v>
      </c>
      <c r="L598">
        <v>100</v>
      </c>
      <c r="M598">
        <v>0</v>
      </c>
      <c r="N598" t="s">
        <v>12</v>
      </c>
      <c r="O598" t="s">
        <v>4</v>
      </c>
      <c r="P598" t="s">
        <v>12</v>
      </c>
      <c r="Q598" t="s">
        <v>4</v>
      </c>
      <c r="R598" t="s">
        <v>4</v>
      </c>
      <c r="S598" t="s">
        <v>4</v>
      </c>
      <c r="T598" t="s">
        <v>4</v>
      </c>
      <c r="U598" t="s">
        <v>4</v>
      </c>
      <c r="V598" t="s">
        <v>4</v>
      </c>
      <c r="W598" t="s">
        <v>4</v>
      </c>
      <c r="X598" t="s">
        <v>4</v>
      </c>
      <c r="Y598" t="s">
        <v>12</v>
      </c>
      <c r="Z598" t="s">
        <v>4</v>
      </c>
      <c r="AA598" t="s">
        <v>12</v>
      </c>
      <c r="AB598" t="s">
        <v>787</v>
      </c>
      <c r="AC598" t="s">
        <v>4884</v>
      </c>
      <c r="AD598" t="s">
        <v>4939</v>
      </c>
      <c r="AE598" t="s">
        <v>214</v>
      </c>
      <c r="AF598" t="s">
        <v>4</v>
      </c>
      <c r="AG598" t="s">
        <v>4</v>
      </c>
      <c r="AH598" t="s">
        <v>13452</v>
      </c>
      <c r="AI598" t="s">
        <v>1865</v>
      </c>
      <c r="AJ598" t="s">
        <v>4</v>
      </c>
      <c r="AK598">
        <v>9331554506</v>
      </c>
      <c r="AL598" t="s">
        <v>13478</v>
      </c>
      <c r="AM598" t="s">
        <v>13479</v>
      </c>
      <c r="AN598" t="s">
        <v>12</v>
      </c>
      <c r="AO598" t="s">
        <v>13421</v>
      </c>
      <c r="AP598" t="s">
        <v>4</v>
      </c>
      <c r="AQ598" t="s">
        <v>10092</v>
      </c>
      <c r="AR598" t="s">
        <v>12</v>
      </c>
      <c r="AS598" t="s">
        <v>12</v>
      </c>
      <c r="AT598" t="s">
        <v>4</v>
      </c>
      <c r="AU598" t="s">
        <v>4</v>
      </c>
      <c r="AV598" t="s">
        <v>4</v>
      </c>
      <c r="AW598" t="s">
        <v>332</v>
      </c>
      <c r="AX598">
        <v>1700</v>
      </c>
      <c r="AY598">
        <v>13100</v>
      </c>
      <c r="AZ598" t="s">
        <v>12</v>
      </c>
      <c r="BA598" t="s">
        <v>12</v>
      </c>
      <c r="BB598" t="s">
        <v>4</v>
      </c>
      <c r="BC598" t="s">
        <v>1232</v>
      </c>
      <c r="BD598" t="s">
        <v>1237</v>
      </c>
      <c r="BE598" t="s">
        <v>4</v>
      </c>
      <c r="BF598" t="s">
        <v>12</v>
      </c>
      <c r="BG598" t="s">
        <v>4</v>
      </c>
      <c r="BH598" t="s">
        <v>12</v>
      </c>
      <c r="BI598" t="s">
        <v>12</v>
      </c>
      <c r="BJ598" t="s">
        <v>1865</v>
      </c>
      <c r="BK598" t="s">
        <v>4</v>
      </c>
      <c r="BL598">
        <v>1</v>
      </c>
      <c r="BM598" t="s">
        <v>12</v>
      </c>
      <c r="BN598">
        <v>14800</v>
      </c>
      <c r="BO598" t="s">
        <v>12</v>
      </c>
      <c r="BP598" t="s">
        <v>12</v>
      </c>
      <c r="BQ598" t="s">
        <v>12</v>
      </c>
      <c r="BR598" t="s">
        <v>4</v>
      </c>
      <c r="BS598" t="s">
        <v>4</v>
      </c>
      <c r="BT598" t="s">
        <v>4</v>
      </c>
      <c r="BU598" t="s">
        <v>12</v>
      </c>
      <c r="BV598" t="s">
        <v>4</v>
      </c>
      <c r="BW598" t="s">
        <v>330</v>
      </c>
      <c r="BX598" t="s">
        <v>4</v>
      </c>
      <c r="BY598" t="s">
        <v>12</v>
      </c>
      <c r="BZ598" t="s">
        <v>12</v>
      </c>
      <c r="CA598" t="s">
        <v>12</v>
      </c>
      <c r="CB598" t="s">
        <v>12</v>
      </c>
      <c r="CC598" t="s">
        <v>12</v>
      </c>
      <c r="CD598" t="str" cm="1">
        <f t="array" aca="1" ref="CD598" ca="1">eConcatenar(A598:CB598,"|")</f>
        <v>sYbrjFYR8DRxuO85|PAR2021-1706|3|MEMORIAL |TABASCO |PARAISO |PARAISO |2021-5-20|14800|X|X|100|0|x|X|x|X|X|X|X|X|X|X|X|x|X|x|SANCHEZ |DE LA CRUZ |LAZARO |CASADO |X|X|CARRETERA VECINAL PARAISO - COMALCALCO|FRANCISCO I MADERO |X|9331554506|CONCEPCION DOMINGUEZ PEREZ |BENEFICIARIO 2: SUSANA SANCHEZ DOMINGUEZ|x|RUTA 8 L |X|LUNES |x|x|X|X|X|DOMICILIO |1700|13100|x|x|X|2021-9-20|2021-9-27|X|x|X|x|x|FRANCISCO I MADERO |X|1|x|14800|x|x|x|X|X|X|x|X|CARDENAS |X|x|x|x|x</v>
      </c>
    </row>
    <row r="599" spans="1:82" x14ac:dyDescent="0.25">
      <c r="A599" t="s">
        <v>13480</v>
      </c>
      <c r="B599" s="1" t="s">
        <v>13481</v>
      </c>
      <c r="C599">
        <v>3</v>
      </c>
      <c r="D599" t="s">
        <v>413</v>
      </c>
      <c r="E599" t="s">
        <v>396</v>
      </c>
      <c r="F599" t="s">
        <v>5255</v>
      </c>
      <c r="G599" t="s">
        <v>5255</v>
      </c>
      <c r="H599" t="s">
        <v>5220</v>
      </c>
      <c r="I599">
        <v>14800</v>
      </c>
      <c r="J599" t="s">
        <v>4</v>
      </c>
      <c r="K599" s="3" t="s">
        <v>4</v>
      </c>
      <c r="L599">
        <v>100</v>
      </c>
      <c r="M599">
        <v>0</v>
      </c>
      <c r="N599" t="s">
        <v>12</v>
      </c>
      <c r="O599" t="s">
        <v>4</v>
      </c>
      <c r="P599" t="s">
        <v>12</v>
      </c>
      <c r="Q599" t="s">
        <v>4</v>
      </c>
      <c r="R599" t="s">
        <v>4</v>
      </c>
      <c r="S599" t="s">
        <v>4</v>
      </c>
      <c r="T599" t="s">
        <v>4</v>
      </c>
      <c r="U599" t="s">
        <v>4</v>
      </c>
      <c r="V599" t="s">
        <v>4</v>
      </c>
      <c r="W599" t="s">
        <v>4</v>
      </c>
      <c r="X599" t="s">
        <v>4</v>
      </c>
      <c r="Y599" t="s">
        <v>12</v>
      </c>
      <c r="Z599" t="s">
        <v>4</v>
      </c>
      <c r="AA599" t="s">
        <v>12</v>
      </c>
      <c r="AB599" t="s">
        <v>473</v>
      </c>
      <c r="AC599" t="s">
        <v>123</v>
      </c>
      <c r="AD599" t="s">
        <v>13482</v>
      </c>
      <c r="AE599" t="s">
        <v>214</v>
      </c>
      <c r="AF599" t="s">
        <v>4</v>
      </c>
      <c r="AG599" t="s">
        <v>4</v>
      </c>
      <c r="AH599" t="s">
        <v>13452</v>
      </c>
      <c r="AI599" t="s">
        <v>1865</v>
      </c>
      <c r="AJ599" t="s">
        <v>4</v>
      </c>
      <c r="AK599">
        <v>9331590681</v>
      </c>
      <c r="AL599" t="s">
        <v>13483</v>
      </c>
      <c r="AM599" t="s">
        <v>13484</v>
      </c>
      <c r="AN599" t="s">
        <v>12</v>
      </c>
      <c r="AO599" t="s">
        <v>13421</v>
      </c>
      <c r="AP599" t="s">
        <v>4</v>
      </c>
      <c r="AQ599" t="s">
        <v>10092</v>
      </c>
      <c r="AR599" t="s">
        <v>12</v>
      </c>
      <c r="AS599" t="s">
        <v>12</v>
      </c>
      <c r="AT599" t="s">
        <v>4</v>
      </c>
      <c r="AU599" t="s">
        <v>4</v>
      </c>
      <c r="AV599" t="s">
        <v>4</v>
      </c>
      <c r="AW599" t="s">
        <v>332</v>
      </c>
      <c r="AX599">
        <v>1100</v>
      </c>
      <c r="AY599">
        <v>13700</v>
      </c>
      <c r="AZ599" t="s">
        <v>12</v>
      </c>
      <c r="BA599" t="s">
        <v>12</v>
      </c>
      <c r="BB599" t="s">
        <v>4</v>
      </c>
      <c r="BC599" t="s">
        <v>1232</v>
      </c>
      <c r="BD599" t="s">
        <v>1237</v>
      </c>
      <c r="BE599" t="s">
        <v>4</v>
      </c>
      <c r="BF599" t="s">
        <v>12</v>
      </c>
      <c r="BG599" t="s">
        <v>4</v>
      </c>
      <c r="BH599" t="s">
        <v>12</v>
      </c>
      <c r="BI599" t="s">
        <v>12</v>
      </c>
      <c r="BJ599" t="s">
        <v>1865</v>
      </c>
      <c r="BK599" t="s">
        <v>4</v>
      </c>
      <c r="BL599">
        <v>1</v>
      </c>
      <c r="BM599" t="s">
        <v>12</v>
      </c>
      <c r="BN599">
        <v>14800</v>
      </c>
      <c r="BO599" t="s">
        <v>12</v>
      </c>
      <c r="BP599" t="s">
        <v>12</v>
      </c>
      <c r="BQ599" t="s">
        <v>12</v>
      </c>
      <c r="BR599" t="s">
        <v>4</v>
      </c>
      <c r="BS599" t="s">
        <v>4</v>
      </c>
      <c r="BT599" t="s">
        <v>4</v>
      </c>
      <c r="BU599" t="s">
        <v>12</v>
      </c>
      <c r="BV599" t="s">
        <v>4</v>
      </c>
      <c r="BW599" t="s">
        <v>330</v>
      </c>
      <c r="BX599" t="s">
        <v>4</v>
      </c>
      <c r="BY599" t="s">
        <v>12</v>
      </c>
      <c r="BZ599" t="s">
        <v>12</v>
      </c>
      <c r="CA599" t="s">
        <v>12</v>
      </c>
      <c r="CB599" t="s">
        <v>12</v>
      </c>
      <c r="CC599" t="s">
        <v>12</v>
      </c>
      <c r="CD599" t="str" cm="1">
        <f t="array" aca="1" ref="CD599" ca="1">eConcatenar(A599:CB599,"|")</f>
        <v>nXz9QmNpCdBSkNZM|PAR2021-1725|3|MEMORIAL |TABASCO |PARAISO |PARAISO |2021-5-22|14800|X|X|100|0|x|X|x|X|X|X|X|X|X|X|X|x|X|x|PEREZ |PALMA |MATEO |CASADO |X|X|CARRETERA VECINAL PARAISO - COMALCALCO|FRANCISCO I MADERO |X|9331590681|MATEO PEREZ HERNANDEZ|BENEFICIARIO 2: MAYRA PEREZ HERNANDEZ |x|RUTA 8 L |X|LUNES |x|x|X|X|X|DOMICILIO |1100|13700|x|x|X|2021-9-20|2021-9-27|X|x|X|x|x|FRANCISCO I MADERO |X|1|x|14800|x|x|x|X|X|X|x|X|CARDENAS |X|x|x|x|x</v>
      </c>
    </row>
    <row r="600" spans="1:82" x14ac:dyDescent="0.25">
      <c r="A600" t="s">
        <v>13485</v>
      </c>
      <c r="B600" t="s">
        <v>13486</v>
      </c>
      <c r="C600">
        <v>3</v>
      </c>
      <c r="D600" t="s">
        <v>4988</v>
      </c>
      <c r="E600" t="s">
        <v>396</v>
      </c>
      <c r="F600" t="s">
        <v>5255</v>
      </c>
      <c r="G600" t="s">
        <v>5255</v>
      </c>
      <c r="H600" t="s">
        <v>16086</v>
      </c>
      <c r="I600">
        <v>12900</v>
      </c>
      <c r="J600" t="s">
        <v>4</v>
      </c>
      <c r="K600" s="3" t="s">
        <v>4</v>
      </c>
      <c r="L600">
        <v>100</v>
      </c>
      <c r="M600">
        <v>0</v>
      </c>
      <c r="N600" t="s">
        <v>12</v>
      </c>
      <c r="O600" t="s">
        <v>4</v>
      </c>
      <c r="P600" t="s">
        <v>12</v>
      </c>
      <c r="Q600" t="s">
        <v>4</v>
      </c>
      <c r="R600" t="s">
        <v>4</v>
      </c>
      <c r="S600" t="s">
        <v>4</v>
      </c>
      <c r="T600" t="s">
        <v>4</v>
      </c>
      <c r="U600" t="s">
        <v>4</v>
      </c>
      <c r="V600" t="s">
        <v>4</v>
      </c>
      <c r="W600" t="s">
        <v>4</v>
      </c>
      <c r="X600" t="s">
        <v>4</v>
      </c>
      <c r="Y600" t="s">
        <v>12</v>
      </c>
      <c r="Z600" t="s">
        <v>4</v>
      </c>
      <c r="AA600" t="s">
        <v>12</v>
      </c>
      <c r="AB600" t="s">
        <v>350</v>
      </c>
      <c r="AC600" t="s">
        <v>4884</v>
      </c>
      <c r="AD600" t="s">
        <v>11400</v>
      </c>
      <c r="AE600" t="s">
        <v>214</v>
      </c>
      <c r="AF600" t="s">
        <v>4</v>
      </c>
      <c r="AG600" t="s">
        <v>4</v>
      </c>
      <c r="AH600" t="s">
        <v>13452</v>
      </c>
      <c r="AI600" t="s">
        <v>1865</v>
      </c>
      <c r="AJ600" t="s">
        <v>4</v>
      </c>
      <c r="AK600">
        <v>9333338273</v>
      </c>
      <c r="AL600" t="s">
        <v>13487</v>
      </c>
      <c r="AM600" t="s">
        <v>13488</v>
      </c>
      <c r="AN600" t="s">
        <v>12</v>
      </c>
      <c r="AO600" t="s">
        <v>13421</v>
      </c>
      <c r="AP600" t="s">
        <v>4</v>
      </c>
      <c r="AQ600" t="s">
        <v>10092</v>
      </c>
      <c r="AR600" t="s">
        <v>12</v>
      </c>
      <c r="AS600" t="s">
        <v>12</v>
      </c>
      <c r="AT600" t="s">
        <v>4</v>
      </c>
      <c r="AU600" t="s">
        <v>4</v>
      </c>
      <c r="AV600" t="s">
        <v>4</v>
      </c>
      <c r="AW600" t="s">
        <v>332</v>
      </c>
      <c r="AX600">
        <v>3000</v>
      </c>
      <c r="AY600">
        <v>9900</v>
      </c>
      <c r="AZ600" t="s">
        <v>12</v>
      </c>
      <c r="BA600" t="s">
        <v>12</v>
      </c>
      <c r="BB600" t="s">
        <v>4</v>
      </c>
      <c r="BC600" t="s">
        <v>1232</v>
      </c>
      <c r="BD600" t="s">
        <v>1237</v>
      </c>
      <c r="BE600" t="s">
        <v>4</v>
      </c>
      <c r="BF600" t="s">
        <v>12</v>
      </c>
      <c r="BG600" t="s">
        <v>4</v>
      </c>
      <c r="BH600" t="s">
        <v>12</v>
      </c>
      <c r="BI600" t="s">
        <v>12</v>
      </c>
      <c r="BJ600" t="s">
        <v>1865</v>
      </c>
      <c r="BK600" t="s">
        <v>4</v>
      </c>
      <c r="BL600">
        <v>1</v>
      </c>
      <c r="BM600" t="s">
        <v>12</v>
      </c>
      <c r="BN600">
        <v>12900</v>
      </c>
      <c r="BO600" t="s">
        <v>12</v>
      </c>
      <c r="BP600" t="s">
        <v>12</v>
      </c>
      <c r="BQ600" t="s">
        <v>12</v>
      </c>
      <c r="BR600" t="s">
        <v>4</v>
      </c>
      <c r="BS600" t="s">
        <v>4</v>
      </c>
      <c r="BT600" t="s">
        <v>4</v>
      </c>
      <c r="BU600" t="s">
        <v>12</v>
      </c>
      <c r="BV600" t="s">
        <v>4</v>
      </c>
      <c r="BW600" t="s">
        <v>330</v>
      </c>
      <c r="BX600" t="s">
        <v>4</v>
      </c>
      <c r="BY600" t="s">
        <v>12</v>
      </c>
      <c r="BZ600" t="s">
        <v>12</v>
      </c>
      <c r="CA600" t="s">
        <v>12</v>
      </c>
      <c r="CB600" t="s">
        <v>12</v>
      </c>
      <c r="CC600" t="s">
        <v>12</v>
      </c>
      <c r="CD600" t="str" cm="1">
        <f t="array" aca="1" ref="CD600" ca="1">eConcatenar(A600:CB600,"|")</f>
        <v>w2Qb7Y9H1mCguzGk|PAR2021-0917|3|IMPERIAL DE LUJO |TABASCO |PARAISO |PARAISO |2021-3-05|12900|X|X|100|0|x|X|x|X|X|X|X|X|X|X|X|x|X|x|CORDOVA |DE LA CRUZ |ANGEL |CASADO |X|X|CARRETERA VECINAL PARAISO - COMALCALCO|FRANCISCO I MADERO |X|9333338273|NANCY DEL CARMEN CORDOVA PEREZ |BENEFICIARIO 2: MARTHA PEREZ PEREGRINO |x|RUTA 8 L |X|LUNES |x|x|X|X|X|DOMICILIO |3000|9900|x|x|X|2021-9-20|2021-9-27|X|x|X|x|x|FRANCISCO I MADERO |X|1|x|12900|x|x|x|X|X|X|x|X|CARDENAS |X|x|x|x|x</v>
      </c>
    </row>
    <row r="601" spans="1:82" x14ac:dyDescent="0.25">
      <c r="A601" t="s">
        <v>13489</v>
      </c>
      <c r="B601" t="s">
        <v>13490</v>
      </c>
      <c r="C601">
        <v>3</v>
      </c>
      <c r="D601" t="s">
        <v>413</v>
      </c>
      <c r="E601" t="s">
        <v>396</v>
      </c>
      <c r="F601" t="s">
        <v>5255</v>
      </c>
      <c r="G601" t="s">
        <v>5255</v>
      </c>
      <c r="H601" t="s">
        <v>16087</v>
      </c>
      <c r="I601">
        <v>14800</v>
      </c>
      <c r="J601" t="s">
        <v>4</v>
      </c>
      <c r="K601" s="3" t="s">
        <v>4</v>
      </c>
      <c r="L601">
        <v>100</v>
      </c>
      <c r="M601">
        <v>0</v>
      </c>
      <c r="N601" t="s">
        <v>12</v>
      </c>
      <c r="O601" t="s">
        <v>4</v>
      </c>
      <c r="P601" t="s">
        <v>12</v>
      </c>
      <c r="Q601" t="s">
        <v>4</v>
      </c>
      <c r="R601" t="s">
        <v>4</v>
      </c>
      <c r="S601" t="s">
        <v>4</v>
      </c>
      <c r="T601" t="s">
        <v>4</v>
      </c>
      <c r="U601" t="s">
        <v>4</v>
      </c>
      <c r="V601" t="s">
        <v>4</v>
      </c>
      <c r="W601" t="s">
        <v>4</v>
      </c>
      <c r="X601" t="s">
        <v>4</v>
      </c>
      <c r="Y601" t="s">
        <v>12</v>
      </c>
      <c r="Z601" t="s">
        <v>4</v>
      </c>
      <c r="AA601" t="s">
        <v>12</v>
      </c>
      <c r="AB601" t="s">
        <v>464</v>
      </c>
      <c r="AC601" t="s">
        <v>5077</v>
      </c>
      <c r="AD601" t="s">
        <v>13491</v>
      </c>
      <c r="AE601" t="s">
        <v>4961</v>
      </c>
      <c r="AF601" s="1" t="s">
        <v>4</v>
      </c>
      <c r="AG601" t="s">
        <v>4</v>
      </c>
      <c r="AH601" t="s">
        <v>13492</v>
      </c>
      <c r="AI601" t="s">
        <v>2383</v>
      </c>
      <c r="AJ601" t="s">
        <v>4</v>
      </c>
      <c r="AK601">
        <v>9334060573</v>
      </c>
      <c r="AL601" t="s">
        <v>13493</v>
      </c>
      <c r="AM601" t="s">
        <v>13494</v>
      </c>
      <c r="AN601" t="s">
        <v>12</v>
      </c>
      <c r="AO601" t="s">
        <v>13421</v>
      </c>
      <c r="AP601" t="s">
        <v>4</v>
      </c>
      <c r="AQ601" t="s">
        <v>10092</v>
      </c>
      <c r="AR601" t="s">
        <v>12</v>
      </c>
      <c r="AS601" t="s">
        <v>12</v>
      </c>
      <c r="AT601" t="s">
        <v>4</v>
      </c>
      <c r="AU601" t="s">
        <v>4</v>
      </c>
      <c r="AV601" t="s">
        <v>4</v>
      </c>
      <c r="AW601" t="s">
        <v>332</v>
      </c>
      <c r="AX601">
        <v>1200</v>
      </c>
      <c r="AY601">
        <v>13600</v>
      </c>
      <c r="AZ601" t="s">
        <v>12</v>
      </c>
      <c r="BA601" t="s">
        <v>12</v>
      </c>
      <c r="BB601" t="s">
        <v>4</v>
      </c>
      <c r="BC601" t="s">
        <v>1232</v>
      </c>
      <c r="BD601" t="s">
        <v>1237</v>
      </c>
      <c r="BE601" t="s">
        <v>4</v>
      </c>
      <c r="BF601" t="s">
        <v>12</v>
      </c>
      <c r="BG601" t="s">
        <v>4</v>
      </c>
      <c r="BH601" t="s">
        <v>12</v>
      </c>
      <c r="BI601" t="s">
        <v>12</v>
      </c>
      <c r="BJ601" t="s">
        <v>2383</v>
      </c>
      <c r="BK601" t="s">
        <v>4</v>
      </c>
      <c r="BL601">
        <v>1</v>
      </c>
      <c r="BM601" t="s">
        <v>12</v>
      </c>
      <c r="BN601">
        <v>14800</v>
      </c>
      <c r="BO601" t="s">
        <v>12</v>
      </c>
      <c r="BP601" t="s">
        <v>12</v>
      </c>
      <c r="BQ601" t="s">
        <v>12</v>
      </c>
      <c r="BR601" t="s">
        <v>4</v>
      </c>
      <c r="BS601" t="s">
        <v>4</v>
      </c>
      <c r="BT601" t="s">
        <v>4</v>
      </c>
      <c r="BU601" t="s">
        <v>12</v>
      </c>
      <c r="BV601" t="s">
        <v>4</v>
      </c>
      <c r="BW601" t="s">
        <v>330</v>
      </c>
      <c r="BX601" t="s">
        <v>4</v>
      </c>
      <c r="BY601" t="s">
        <v>12</v>
      </c>
      <c r="BZ601" t="s">
        <v>12</v>
      </c>
      <c r="CA601" t="s">
        <v>12</v>
      </c>
      <c r="CB601" t="s">
        <v>12</v>
      </c>
      <c r="CC601" t="s">
        <v>12</v>
      </c>
      <c r="CD601" t="str" cm="1">
        <f t="array" aca="1" ref="CD601" ca="1">eConcatenar(A601:CB601,"|")</f>
        <v>CkUwXWjZbDs260l3|PAR2021-1974|3|MEMORIAL |TABASCO |PARAISO |PARAISO |2021-6-14|14800|X|X|100|0|x|X|x|X|X|X|X|X|X|X|X|x|X|x|HERNANDEZ |HERRERA |ALMA ROSA |SOLTERA |X|X|ENTRADA LOS HERNANDEZ SIN NUMERO |FRANCISCO I MADERO SEGUNDA SECCION |X|9334060573|LORENA RODRIGUEZ HERNANDEZ |BENEFICIARIO 2: CATALINA RODRIGUEZ HERNANDEZ |x|RUTA 8 L |X|LUNES |x|x|X|X|X|DOMICILIO |1200|13600|x|x|X|2021-9-20|2021-9-27|X|x|X|x|x|FRANCISCO I MADERO SEGUNDA SECCION |X|1|x|14800|x|x|x|X|X|X|x|X|CARDENAS |X|x|x|x|x</v>
      </c>
    </row>
    <row r="602" spans="1:82" x14ac:dyDescent="0.25">
      <c r="A602" t="s">
        <v>13495</v>
      </c>
      <c r="B602" t="s">
        <v>13496</v>
      </c>
      <c r="C602">
        <v>3</v>
      </c>
      <c r="D602" t="s">
        <v>4988</v>
      </c>
      <c r="E602" t="s">
        <v>396</v>
      </c>
      <c r="F602" t="s">
        <v>4959</v>
      </c>
      <c r="G602" t="s">
        <v>4959</v>
      </c>
      <c r="H602" t="s">
        <v>15974</v>
      </c>
      <c r="I602">
        <v>12900</v>
      </c>
      <c r="J602" t="s">
        <v>4</v>
      </c>
      <c r="K602" s="3" t="s">
        <v>4</v>
      </c>
      <c r="L602">
        <v>100</v>
      </c>
      <c r="M602">
        <v>0</v>
      </c>
      <c r="N602" t="s">
        <v>12</v>
      </c>
      <c r="O602" t="s">
        <v>4</v>
      </c>
      <c r="P602" t="s">
        <v>12</v>
      </c>
      <c r="Q602" t="s">
        <v>4</v>
      </c>
      <c r="R602" t="s">
        <v>4</v>
      </c>
      <c r="S602" t="s">
        <v>4</v>
      </c>
      <c r="T602" t="s">
        <v>4</v>
      </c>
      <c r="U602" t="s">
        <v>4</v>
      </c>
      <c r="V602" t="s">
        <v>4</v>
      </c>
      <c r="W602" t="s">
        <v>4</v>
      </c>
      <c r="X602" t="s">
        <v>4</v>
      </c>
      <c r="Y602" t="s">
        <v>12</v>
      </c>
      <c r="Z602" t="s">
        <v>4</v>
      </c>
      <c r="AA602" t="s">
        <v>12</v>
      </c>
      <c r="AB602" t="s">
        <v>4884</v>
      </c>
      <c r="AC602" t="s">
        <v>13497</v>
      </c>
      <c r="AD602" t="s">
        <v>13498</v>
      </c>
      <c r="AE602" t="s">
        <v>30</v>
      </c>
      <c r="AF602" t="s">
        <v>4</v>
      </c>
      <c r="AG602" t="s">
        <v>4</v>
      </c>
      <c r="AH602" t="s">
        <v>13499</v>
      </c>
      <c r="AI602" t="s">
        <v>2316</v>
      </c>
      <c r="AJ602" t="s">
        <v>4</v>
      </c>
      <c r="AK602">
        <v>9983753538</v>
      </c>
      <c r="AL602" t="s">
        <v>13500</v>
      </c>
      <c r="AM602" t="s">
        <v>13501</v>
      </c>
      <c r="AN602" t="s">
        <v>12</v>
      </c>
      <c r="AO602" t="s">
        <v>13421</v>
      </c>
      <c r="AP602" t="s">
        <v>4</v>
      </c>
      <c r="AQ602" t="s">
        <v>10092</v>
      </c>
      <c r="AR602" t="s">
        <v>12</v>
      </c>
      <c r="AS602" t="s">
        <v>12</v>
      </c>
      <c r="AT602" t="s">
        <v>4</v>
      </c>
      <c r="AU602" t="s">
        <v>4</v>
      </c>
      <c r="AV602" t="s">
        <v>4</v>
      </c>
      <c r="AW602" t="s">
        <v>332</v>
      </c>
      <c r="AX602">
        <v>2750</v>
      </c>
      <c r="AY602">
        <v>10150</v>
      </c>
      <c r="AZ602" t="s">
        <v>12</v>
      </c>
      <c r="BA602" t="s">
        <v>12</v>
      </c>
      <c r="BB602" t="s">
        <v>4</v>
      </c>
      <c r="BC602" t="s">
        <v>1232</v>
      </c>
      <c r="BD602" t="s">
        <v>1237</v>
      </c>
      <c r="BE602" t="s">
        <v>4</v>
      </c>
      <c r="BF602" t="s">
        <v>12</v>
      </c>
      <c r="BG602" t="s">
        <v>4</v>
      </c>
      <c r="BH602" t="s">
        <v>12</v>
      </c>
      <c r="BI602" t="s">
        <v>12</v>
      </c>
      <c r="BJ602" t="s">
        <v>2316</v>
      </c>
      <c r="BK602" t="s">
        <v>4</v>
      </c>
      <c r="BL602">
        <v>1</v>
      </c>
      <c r="BM602" t="s">
        <v>12</v>
      </c>
      <c r="BN602">
        <v>12900</v>
      </c>
      <c r="BO602" t="s">
        <v>12</v>
      </c>
      <c r="BP602" t="s">
        <v>12</v>
      </c>
      <c r="BQ602" t="s">
        <v>12</v>
      </c>
      <c r="BR602" t="s">
        <v>4</v>
      </c>
      <c r="BS602" t="s">
        <v>4</v>
      </c>
      <c r="BT602" t="s">
        <v>4</v>
      </c>
      <c r="BU602" t="s">
        <v>12</v>
      </c>
      <c r="BV602" t="s">
        <v>4</v>
      </c>
      <c r="BW602" t="s">
        <v>330</v>
      </c>
      <c r="BX602" t="s">
        <v>4</v>
      </c>
      <c r="BY602" t="s">
        <v>12</v>
      </c>
      <c r="BZ602" t="s">
        <v>12</v>
      </c>
      <c r="CA602" t="s">
        <v>12</v>
      </c>
      <c r="CB602" t="s">
        <v>12</v>
      </c>
      <c r="CC602" t="s">
        <v>12</v>
      </c>
      <c r="CD602" t="str" cm="1">
        <f t="array" aca="1" ref="CD602" ca="1">eConcatenar(A602:CB602,"|")</f>
        <v>STBP2xxTCsrJr756|PAR2021-0390|3|IMPERIAL DE LUJO |TABASCO |COMALCALCO |COMALCALCO |2021-2-09|12900|X|X|100|0|x|X|x|X|X|X|X|X|X|X|X|x|X|x|DE LA CRUZ |HERNADEZ |YDIDA |CASADA|X|X|CARRETERA VECINAL A PARAISO SIN NUMERO |OCCIDENTE PRIMERA SECCION |X|9983753538|EVER TRINIDAD SANCHEZ |BENEFICIARIO 2: MARISELA TRINIDAD DE LA CRUZ |x|RUTA 8 L |X|LUNES |x|x|X|X|X|DOMICILIO |2750|10150|x|x|X|2021-9-20|2021-9-27|X|x|X|x|x|OCCIDENTE PRIMERA SECCION |X|1|x|12900|x|x|x|X|X|X|x|X|CARDENAS |X|x|x|x|x</v>
      </c>
    </row>
    <row r="603" spans="1:82" x14ac:dyDescent="0.25">
      <c r="A603" t="s">
        <v>13502</v>
      </c>
      <c r="B603" t="s">
        <v>13503</v>
      </c>
      <c r="C603">
        <v>3</v>
      </c>
      <c r="D603" t="s">
        <v>4988</v>
      </c>
      <c r="E603" t="s">
        <v>396</v>
      </c>
      <c r="F603" t="s">
        <v>4959</v>
      </c>
      <c r="G603" t="s">
        <v>4959</v>
      </c>
      <c r="H603" t="s">
        <v>16083</v>
      </c>
      <c r="I603">
        <v>12900</v>
      </c>
      <c r="J603" t="s">
        <v>4</v>
      </c>
      <c r="K603" s="3" t="s">
        <v>4</v>
      </c>
      <c r="L603">
        <v>100</v>
      </c>
      <c r="M603">
        <v>0</v>
      </c>
      <c r="N603" t="s">
        <v>12</v>
      </c>
      <c r="O603" t="s">
        <v>4</v>
      </c>
      <c r="P603" t="s">
        <v>12</v>
      </c>
      <c r="Q603" t="s">
        <v>4</v>
      </c>
      <c r="R603" t="s">
        <v>4</v>
      </c>
      <c r="S603" t="s">
        <v>4</v>
      </c>
      <c r="T603" t="s">
        <v>4</v>
      </c>
      <c r="U603" t="s">
        <v>4</v>
      </c>
      <c r="V603" t="s">
        <v>4</v>
      </c>
      <c r="W603" t="s">
        <v>4</v>
      </c>
      <c r="X603" t="s">
        <v>4</v>
      </c>
      <c r="Y603" t="s">
        <v>12</v>
      </c>
      <c r="Z603" t="s">
        <v>4</v>
      </c>
      <c r="AA603" t="s">
        <v>12</v>
      </c>
      <c r="AB603" t="s">
        <v>4970</v>
      </c>
      <c r="AC603" t="s">
        <v>747</v>
      </c>
      <c r="AD603" t="s">
        <v>13504</v>
      </c>
      <c r="AE603" t="s">
        <v>4991</v>
      </c>
      <c r="AF603" t="s">
        <v>4</v>
      </c>
      <c r="AG603" t="s">
        <v>4</v>
      </c>
      <c r="AH603" t="s">
        <v>13505</v>
      </c>
      <c r="AI603" t="s">
        <v>2316</v>
      </c>
      <c r="AJ603" t="s">
        <v>4</v>
      </c>
      <c r="AK603">
        <v>9331325503</v>
      </c>
      <c r="AL603" t="s">
        <v>13506</v>
      </c>
      <c r="AM603" t="s">
        <v>13507</v>
      </c>
      <c r="AN603" t="s">
        <v>12</v>
      </c>
      <c r="AO603" t="s">
        <v>13421</v>
      </c>
      <c r="AP603" t="s">
        <v>4</v>
      </c>
      <c r="AQ603" t="s">
        <v>10092</v>
      </c>
      <c r="AR603" t="s">
        <v>12</v>
      </c>
      <c r="AS603" t="s">
        <v>12</v>
      </c>
      <c r="AT603" t="s">
        <v>4</v>
      </c>
      <c r="AU603" t="s">
        <v>4</v>
      </c>
      <c r="AV603" t="s">
        <v>4</v>
      </c>
      <c r="AW603" t="s">
        <v>332</v>
      </c>
      <c r="AX603">
        <v>3950</v>
      </c>
      <c r="AY603">
        <v>8950</v>
      </c>
      <c r="AZ603" t="s">
        <v>12</v>
      </c>
      <c r="BA603" t="s">
        <v>12</v>
      </c>
      <c r="BB603" t="s">
        <v>4</v>
      </c>
      <c r="BC603" t="s">
        <v>1232</v>
      </c>
      <c r="BD603" t="s">
        <v>1237</v>
      </c>
      <c r="BE603" t="s">
        <v>4</v>
      </c>
      <c r="BF603" t="s">
        <v>12</v>
      </c>
      <c r="BG603" t="s">
        <v>4</v>
      </c>
      <c r="BH603" t="s">
        <v>12</v>
      </c>
      <c r="BI603" t="s">
        <v>12</v>
      </c>
      <c r="BJ603" t="s">
        <v>2316</v>
      </c>
      <c r="BK603" t="s">
        <v>4</v>
      </c>
      <c r="BL603">
        <v>1</v>
      </c>
      <c r="BM603" t="s">
        <v>12</v>
      </c>
      <c r="BN603">
        <v>12900</v>
      </c>
      <c r="BO603" t="s">
        <v>12</v>
      </c>
      <c r="BP603" t="s">
        <v>12</v>
      </c>
      <c r="BQ603" t="s">
        <v>12</v>
      </c>
      <c r="BR603" t="s">
        <v>4</v>
      </c>
      <c r="BS603" t="s">
        <v>4</v>
      </c>
      <c r="BT603" t="s">
        <v>4</v>
      </c>
      <c r="BU603" t="s">
        <v>12</v>
      </c>
      <c r="BV603" t="s">
        <v>4</v>
      </c>
      <c r="BW603" t="s">
        <v>330</v>
      </c>
      <c r="BX603" t="s">
        <v>4</v>
      </c>
      <c r="BY603" t="s">
        <v>12</v>
      </c>
      <c r="BZ603" t="s">
        <v>12</v>
      </c>
      <c r="CA603" t="s">
        <v>12</v>
      </c>
      <c r="CB603" t="s">
        <v>12</v>
      </c>
      <c r="CC603" t="s">
        <v>12</v>
      </c>
      <c r="CD603" t="str" cm="1">
        <f t="array" aca="1" ref="CD603" ca="1">eConcatenar(A603:CB603,"|")</f>
        <v>nWJD5Q8mSXhzmlzv|PAR2021-0121|3|IMPERIAL DE LUJO |TABASCO |COMALCALCO |COMALCALCO |2021-1-09|12900|X|X|100|0|x|X|x|X|X|X|X|X|X|X|X|x|X|x|DIAZ |DOMINGUEZ |MARIA JESUS |VIUDA |X|X|CARRETERA VECINAL COMALCALCO - PARAISO |OCCIDENTE PRIMERA SECCION |X|9331325503|GLORIA YARELI DE LOS SANTOS DIAZ |BENEFICIARIO 2: MAYRA ADOLFINA DE LOS SANTOS DIAZ |x|RUTA 8 L |X|LUNES |x|x|X|X|X|DOMICILIO |3950|8950|x|x|X|2021-9-20|2021-9-27|X|x|X|x|x|OCCIDENTE PRIMERA SECCION |X|1|x|12900|x|x|x|X|X|X|x|X|CARDENAS |X|x|x|x|x</v>
      </c>
    </row>
    <row r="604" spans="1:82" x14ac:dyDescent="0.25">
      <c r="A604" t="s">
        <v>13508</v>
      </c>
      <c r="B604" t="s">
        <v>13509</v>
      </c>
      <c r="C604">
        <v>3</v>
      </c>
      <c r="D604" t="s">
        <v>413</v>
      </c>
      <c r="E604" t="s">
        <v>2</v>
      </c>
      <c r="F604" t="s">
        <v>775</v>
      </c>
      <c r="G604" t="s">
        <v>775</v>
      </c>
      <c r="H604" t="s">
        <v>1185</v>
      </c>
      <c r="I604">
        <v>14800</v>
      </c>
      <c r="J604" t="s">
        <v>4</v>
      </c>
      <c r="K604" t="s">
        <v>4</v>
      </c>
      <c r="L604">
        <v>100</v>
      </c>
      <c r="M604">
        <v>0</v>
      </c>
      <c r="N604" t="s">
        <v>12</v>
      </c>
      <c r="O604" t="s">
        <v>4</v>
      </c>
      <c r="P604" t="s">
        <v>4</v>
      </c>
      <c r="Q604" t="s">
        <v>4</v>
      </c>
      <c r="R604" t="s">
        <v>4</v>
      </c>
      <c r="S604" t="s">
        <v>4</v>
      </c>
      <c r="T604" t="s">
        <v>4</v>
      </c>
      <c r="U604" t="s">
        <v>4</v>
      </c>
      <c r="V604" t="s">
        <v>4</v>
      </c>
      <c r="W604" t="s">
        <v>4</v>
      </c>
      <c r="X604" t="s">
        <v>4</v>
      </c>
      <c r="Y604" t="s">
        <v>4</v>
      </c>
      <c r="Z604" t="s">
        <v>4</v>
      </c>
      <c r="AA604" t="s">
        <v>12</v>
      </c>
      <c r="AB604" t="s">
        <v>13510</v>
      </c>
      <c r="AC604" t="s">
        <v>716</v>
      </c>
      <c r="AD604" t="s">
        <v>13511</v>
      </c>
      <c r="AE604" t="s">
        <v>51</v>
      </c>
      <c r="AF604" t="s">
        <v>4</v>
      </c>
      <c r="AG604" t="s">
        <v>4</v>
      </c>
      <c r="AH604" t="s">
        <v>13499</v>
      </c>
      <c r="AI604" t="s">
        <v>2316</v>
      </c>
      <c r="AJ604" t="s">
        <v>4</v>
      </c>
      <c r="AK604">
        <v>9331010028</v>
      </c>
      <c r="AL604" t="s">
        <v>13512</v>
      </c>
      <c r="AM604" t="s">
        <v>13513</v>
      </c>
      <c r="AN604" t="s">
        <v>12</v>
      </c>
      <c r="AO604" t="s">
        <v>13421</v>
      </c>
      <c r="AP604" t="s">
        <v>4</v>
      </c>
      <c r="AQ604" t="s">
        <v>27</v>
      </c>
      <c r="AR604" t="s">
        <v>12</v>
      </c>
      <c r="AS604" t="s">
        <v>12</v>
      </c>
      <c r="AT604" t="s">
        <v>4</v>
      </c>
      <c r="AU604" t="s">
        <v>4</v>
      </c>
      <c r="AV604" t="s">
        <v>4</v>
      </c>
      <c r="AW604" t="s">
        <v>332</v>
      </c>
      <c r="AX604">
        <v>3400</v>
      </c>
      <c r="AY604">
        <v>11400</v>
      </c>
      <c r="AZ604" t="s">
        <v>12</v>
      </c>
      <c r="BA604" t="s">
        <v>12</v>
      </c>
      <c r="BB604" t="s">
        <v>4</v>
      </c>
      <c r="BC604" t="s">
        <v>1233</v>
      </c>
      <c r="BD604" t="s">
        <v>1235</v>
      </c>
      <c r="BE604" t="s">
        <v>4</v>
      </c>
      <c r="BF604" t="s">
        <v>12</v>
      </c>
      <c r="BG604" t="s">
        <v>4</v>
      </c>
      <c r="BH604" t="s">
        <v>12</v>
      </c>
      <c r="BI604" t="s">
        <v>12</v>
      </c>
      <c r="BJ604" t="s">
        <v>2316</v>
      </c>
      <c r="BK604" t="s">
        <v>4</v>
      </c>
      <c r="BL604">
        <v>1</v>
      </c>
      <c r="BM604" t="s">
        <v>12</v>
      </c>
      <c r="BN604">
        <v>14800</v>
      </c>
      <c r="BO604" t="s">
        <v>12</v>
      </c>
      <c r="BP604" t="s">
        <v>12</v>
      </c>
      <c r="BQ604" t="s">
        <v>12</v>
      </c>
      <c r="BR604" t="s">
        <v>4</v>
      </c>
      <c r="BS604" t="s">
        <v>4</v>
      </c>
      <c r="BT604" t="s">
        <v>4</v>
      </c>
      <c r="BU604" t="s">
        <v>4</v>
      </c>
      <c r="BV604" t="s">
        <v>4</v>
      </c>
      <c r="BW604" t="s">
        <v>3</v>
      </c>
      <c r="BX604" t="s">
        <v>4</v>
      </c>
      <c r="BY604" t="s">
        <v>12</v>
      </c>
      <c r="BZ604" t="s">
        <v>12</v>
      </c>
      <c r="CA604" t="s">
        <v>12</v>
      </c>
      <c r="CB604" t="s">
        <v>12</v>
      </c>
      <c r="CC604" t="s">
        <v>12</v>
      </c>
      <c r="CD604" t="str" cm="1">
        <f t="array" aca="1" ref="CD604" ca="1">eConcatenar(A604:CB604,"|")</f>
        <v>gtIq4zNsItyNbURz|COM2021-1745|3|MEMORIAL |TABASCO|COMALCALCO|COMALCALCO|2021-5-26|14800|X|X|100|0|x|X|X|X|X|X|X|X|X|X|X|X|X|x|HERNANEZ|JAVIER |ADRIANA |SOLTERA|X|X|CARRETERA VECINAL A PARAISO SIN NUMERO |OCCIDENTE PRIMERA SECCION |X|9331010028|JAFET GEOVANNY HERNANDEZ JAVIER |BENEFICIARIO 2: MARIO FERNANDO HERNANDEZ JAVIER |x|RUTA 8 L |X|MARTES|x|x|X|X|X|DOMICILIO |3400|11400|x|x|X|2021-9-21|2021-9-28|X|x|X|x|x|OCCIDENTE PRIMERA SECCION |X|1|x|14800|x|x|x|X|X|X|X|X|CARDENAS|X|x|x|x|x</v>
      </c>
    </row>
    <row r="605" spans="1:82" x14ac:dyDescent="0.25">
      <c r="A605" t="s">
        <v>13514</v>
      </c>
      <c r="B605" t="s">
        <v>13515</v>
      </c>
      <c r="C605">
        <v>3</v>
      </c>
      <c r="D605" t="s">
        <v>463</v>
      </c>
      <c r="E605" t="s">
        <v>2</v>
      </c>
      <c r="F605" t="s">
        <v>5255</v>
      </c>
      <c r="G605" t="s">
        <v>5255</v>
      </c>
      <c r="H605" t="s">
        <v>15973</v>
      </c>
      <c r="I605">
        <v>12900</v>
      </c>
      <c r="J605" t="s">
        <v>4</v>
      </c>
      <c r="K605" t="s">
        <v>4</v>
      </c>
      <c r="L605">
        <v>100</v>
      </c>
      <c r="M605">
        <v>0</v>
      </c>
      <c r="N605" t="s">
        <v>12</v>
      </c>
      <c r="O605" t="s">
        <v>4</v>
      </c>
      <c r="P605" t="s">
        <v>4</v>
      </c>
      <c r="Q605" t="s">
        <v>4</v>
      </c>
      <c r="R605" t="s">
        <v>4</v>
      </c>
      <c r="S605" t="s">
        <v>4</v>
      </c>
      <c r="T605" t="s">
        <v>4</v>
      </c>
      <c r="U605" t="s">
        <v>4</v>
      </c>
      <c r="V605" t="s">
        <v>4</v>
      </c>
      <c r="W605" t="s">
        <v>4</v>
      </c>
      <c r="X605" t="s">
        <v>4</v>
      </c>
      <c r="Y605" t="s">
        <v>4</v>
      </c>
      <c r="Z605" t="s">
        <v>4</v>
      </c>
      <c r="AA605" t="s">
        <v>12</v>
      </c>
      <c r="AB605" t="s">
        <v>38</v>
      </c>
      <c r="AC605" t="s">
        <v>166</v>
      </c>
      <c r="AD605" t="s">
        <v>13516</v>
      </c>
      <c r="AE605" t="s">
        <v>63</v>
      </c>
      <c r="AF605" t="s">
        <v>4</v>
      </c>
      <c r="AG605" t="s">
        <v>4</v>
      </c>
      <c r="AH605" t="s">
        <v>13517</v>
      </c>
      <c r="AI605" t="s">
        <v>2124</v>
      </c>
      <c r="AJ605" t="s">
        <v>4</v>
      </c>
      <c r="AK605">
        <v>9934367678</v>
      </c>
      <c r="AL605" t="s">
        <v>13518</v>
      </c>
      <c r="AM605" t="s">
        <v>13519</v>
      </c>
      <c r="AN605" t="s">
        <v>12</v>
      </c>
      <c r="AO605" t="s">
        <v>13421</v>
      </c>
      <c r="AP605" t="s">
        <v>4</v>
      </c>
      <c r="AQ605" t="s">
        <v>10</v>
      </c>
      <c r="AR605" t="s">
        <v>12</v>
      </c>
      <c r="AS605" t="s">
        <v>12</v>
      </c>
      <c r="AT605" t="s">
        <v>4</v>
      </c>
      <c r="AU605" t="s">
        <v>4</v>
      </c>
      <c r="AV605" t="s">
        <v>4</v>
      </c>
      <c r="AW605" t="s">
        <v>332</v>
      </c>
      <c r="AX605">
        <v>3500</v>
      </c>
      <c r="AY605">
        <v>9400</v>
      </c>
      <c r="AZ605" t="s">
        <v>12</v>
      </c>
      <c r="BA605" t="s">
        <v>12</v>
      </c>
      <c r="BB605" t="s">
        <v>11292</v>
      </c>
      <c r="BC605" t="s">
        <v>1225</v>
      </c>
      <c r="BD605" t="s">
        <v>1237</v>
      </c>
      <c r="BE605" t="s">
        <v>4</v>
      </c>
      <c r="BF605" t="s">
        <v>12</v>
      </c>
      <c r="BG605" t="s">
        <v>4</v>
      </c>
      <c r="BH605" t="s">
        <v>12</v>
      </c>
      <c r="BI605" t="s">
        <v>12</v>
      </c>
      <c r="BJ605" t="s">
        <v>13520</v>
      </c>
      <c r="BK605" t="s">
        <v>4</v>
      </c>
      <c r="BL605">
        <v>0</v>
      </c>
      <c r="BM605" t="s">
        <v>12</v>
      </c>
      <c r="BN605">
        <v>12900</v>
      </c>
      <c r="BO605" t="s">
        <v>12</v>
      </c>
      <c r="BP605" t="s">
        <v>12</v>
      </c>
      <c r="BQ605" t="s">
        <v>12</v>
      </c>
      <c r="BR605" t="s">
        <v>4</v>
      </c>
      <c r="BS605" t="s">
        <v>4</v>
      </c>
      <c r="BT605" t="s">
        <v>4</v>
      </c>
      <c r="BU605" t="s">
        <v>4</v>
      </c>
      <c r="BV605" t="s">
        <v>4</v>
      </c>
      <c r="BW605" t="s">
        <v>3</v>
      </c>
      <c r="BX605" t="s">
        <v>4</v>
      </c>
      <c r="BY605" t="s">
        <v>12</v>
      </c>
      <c r="BZ605" t="s">
        <v>12</v>
      </c>
      <c r="CA605" t="s">
        <v>12</v>
      </c>
      <c r="CB605" t="s">
        <v>12</v>
      </c>
      <c r="CC605" t="s">
        <v>12</v>
      </c>
      <c r="CD605" t="str" cm="1">
        <f t="array" aca="1" ref="CD605" ca="1">eConcatenar(A605:CB605,"|")</f>
        <v>h66x5KHxXOC5s6EY|PAR2021-0366|3|ECONOLINE |TABASCO|PARAISO |PARAISO |2021-2-04|12900|X|X|100|0|x|X|X|X|X|X|X|X|X|X|X|X|X|x|HERNANDEZ|GONZALEZ|CIPRIANO |CASADO|X|X|CARRETERA LA VACA |MOCTEZUMA SEGUNDA SECCION |X|9934367678|FABIOLA DEL CARMEN MADRIGAL HERNANDEZ |BENEFICIARIO 2: JAQUELINE HERNANDEZ GONZALEZ |x|RUTA 8 L |X|LUNES|x|x|X|X|X|DOMICILIO |3500|9400|x|x|RETRASO 1|2021-9-13|2021-9-27|X|x|X|x|x|MOCTEZUMA SEGUNDA SECCION|X|0|x|12900|x|x|x|X|X|X|X|X|CARDENAS|X|x|x|x|x</v>
      </c>
    </row>
    <row r="606" spans="1:82" x14ac:dyDescent="0.25">
      <c r="A606" t="s">
        <v>13521</v>
      </c>
      <c r="B606" t="s">
        <v>13522</v>
      </c>
      <c r="C606">
        <v>3</v>
      </c>
      <c r="D606" t="s">
        <v>4988</v>
      </c>
      <c r="E606" t="s">
        <v>2</v>
      </c>
      <c r="F606" t="s">
        <v>5255</v>
      </c>
      <c r="G606" t="s">
        <v>5255</v>
      </c>
      <c r="H606" t="s">
        <v>16088</v>
      </c>
      <c r="I606">
        <v>12900</v>
      </c>
      <c r="J606" t="s">
        <v>4</v>
      </c>
      <c r="K606" t="s">
        <v>4</v>
      </c>
      <c r="L606">
        <v>100</v>
      </c>
      <c r="M606">
        <v>0</v>
      </c>
      <c r="N606" t="s">
        <v>12</v>
      </c>
      <c r="O606" t="s">
        <v>4</v>
      </c>
      <c r="P606" t="s">
        <v>4</v>
      </c>
      <c r="Q606" t="s">
        <v>4</v>
      </c>
      <c r="R606" t="s">
        <v>4</v>
      </c>
      <c r="S606" t="s">
        <v>4</v>
      </c>
      <c r="T606" t="s">
        <v>4</v>
      </c>
      <c r="U606" t="s">
        <v>4</v>
      </c>
      <c r="V606" t="s">
        <v>4</v>
      </c>
      <c r="W606" t="s">
        <v>4</v>
      </c>
      <c r="X606" t="s">
        <v>4</v>
      </c>
      <c r="Y606" t="s">
        <v>4</v>
      </c>
      <c r="Z606" t="s">
        <v>4</v>
      </c>
      <c r="AA606" t="s">
        <v>12</v>
      </c>
      <c r="AB606" t="s">
        <v>707</v>
      </c>
      <c r="AC606" t="s">
        <v>322</v>
      </c>
      <c r="AD606" t="s">
        <v>13523</v>
      </c>
      <c r="AE606" t="s">
        <v>10682</v>
      </c>
      <c r="AF606" t="s">
        <v>4</v>
      </c>
      <c r="AG606" t="s">
        <v>4</v>
      </c>
      <c r="AH606" t="s">
        <v>13524</v>
      </c>
      <c r="AI606" t="s">
        <v>2124</v>
      </c>
      <c r="AJ606" t="s">
        <v>4</v>
      </c>
      <c r="AK606">
        <v>9334061599</v>
      </c>
      <c r="AL606" t="s">
        <v>13525</v>
      </c>
      <c r="AM606" t="s">
        <v>13526</v>
      </c>
      <c r="AN606" t="s">
        <v>12</v>
      </c>
      <c r="AO606" t="s">
        <v>13421</v>
      </c>
      <c r="AP606" t="s">
        <v>4</v>
      </c>
      <c r="AQ606" t="s">
        <v>10</v>
      </c>
      <c r="AR606" t="s">
        <v>12</v>
      </c>
      <c r="AS606" t="s">
        <v>12</v>
      </c>
      <c r="AT606" t="s">
        <v>4</v>
      </c>
      <c r="AU606" t="s">
        <v>4</v>
      </c>
      <c r="AV606" t="s">
        <v>4</v>
      </c>
      <c r="AW606" t="s">
        <v>332</v>
      </c>
      <c r="AX606">
        <v>2000</v>
      </c>
      <c r="AY606">
        <v>10900</v>
      </c>
      <c r="AZ606" t="s">
        <v>12</v>
      </c>
      <c r="BA606" t="s">
        <v>12</v>
      </c>
      <c r="BB606" t="s">
        <v>829</v>
      </c>
      <c r="BC606" t="s">
        <v>1225</v>
      </c>
      <c r="BD606" t="s">
        <v>1237</v>
      </c>
      <c r="BE606" t="s">
        <v>4</v>
      </c>
      <c r="BF606" t="s">
        <v>12</v>
      </c>
      <c r="BG606" t="s">
        <v>4</v>
      </c>
      <c r="BH606" t="s">
        <v>12</v>
      </c>
      <c r="BI606" t="s">
        <v>12</v>
      </c>
      <c r="BJ606" t="s">
        <v>13520</v>
      </c>
      <c r="BK606" t="s">
        <v>4</v>
      </c>
      <c r="BL606">
        <v>1</v>
      </c>
      <c r="BM606" t="s">
        <v>12</v>
      </c>
      <c r="BN606">
        <v>12900</v>
      </c>
      <c r="BO606" t="s">
        <v>12</v>
      </c>
      <c r="BP606" t="s">
        <v>12</v>
      </c>
      <c r="BQ606" t="s">
        <v>12</v>
      </c>
      <c r="BR606" t="s">
        <v>4</v>
      </c>
      <c r="BS606" t="s">
        <v>4</v>
      </c>
      <c r="BT606" t="s">
        <v>4</v>
      </c>
      <c r="BU606" t="s">
        <v>4</v>
      </c>
      <c r="BV606" t="s">
        <v>4</v>
      </c>
      <c r="BW606" t="s">
        <v>3</v>
      </c>
      <c r="BX606" t="s">
        <v>4</v>
      </c>
      <c r="BY606" t="s">
        <v>12</v>
      </c>
      <c r="BZ606" t="s">
        <v>12</v>
      </c>
      <c r="CA606" t="s">
        <v>12</v>
      </c>
      <c r="CB606" t="s">
        <v>12</v>
      </c>
      <c r="CC606" t="s">
        <v>12</v>
      </c>
      <c r="CD606" t="str" cm="1">
        <f t="array" aca="1" ref="CD606" ca="1">eConcatenar(A606:CB606,"|")</f>
        <v>ioBdupmnomtkLcCy|PAR2021-0775|3|IMPERIAL DE LUJO |TABASCO|PARAISO |PARAISO |2021-3-01|12900|X|X|100|0|x|X|X|X|X|X|X|X|X|X|X|X|X|x|FLORES|ARIAS|ESTRELLA MARIA |DIVORCIADA |X|X|ENTRADA DE CANELO |MOCTEZUMA SEGUNDA SECCION |X|9334061599|MARQUEZA DEL CARMEN DOMINGUEZ FLORES |BENEFICIARIO 2: WILIANS FLORES ARIAS |x|RUTA 8 L |X|LUNES|x|x|X|X|X|DOMICILIO |2000|10900|x|x|RETRASO 2|2021-9-13|2021-9-27|X|x|X|x|x|MOCTEZUMA SEGUNDA SECCION|X|1|x|12900|x|x|x|X|X|X|X|X|CARDENAS|X|x|x|x|x</v>
      </c>
    </row>
    <row r="607" spans="1:82" x14ac:dyDescent="0.25">
      <c r="A607" t="s">
        <v>13527</v>
      </c>
      <c r="B607" t="s">
        <v>13528</v>
      </c>
      <c r="C607">
        <v>3</v>
      </c>
      <c r="D607" t="s">
        <v>4988</v>
      </c>
      <c r="E607" t="s">
        <v>2</v>
      </c>
      <c r="F607" t="s">
        <v>775</v>
      </c>
      <c r="G607" t="s">
        <v>775</v>
      </c>
      <c r="H607" t="s">
        <v>15972</v>
      </c>
      <c r="I607">
        <v>12900</v>
      </c>
      <c r="J607" t="s">
        <v>4</v>
      </c>
      <c r="K607" t="s">
        <v>4</v>
      </c>
      <c r="L607">
        <v>100</v>
      </c>
      <c r="M607">
        <v>0</v>
      </c>
      <c r="N607" t="s">
        <v>12</v>
      </c>
      <c r="O607" t="s">
        <v>4</v>
      </c>
      <c r="P607" t="s">
        <v>4</v>
      </c>
      <c r="Q607" t="s">
        <v>4</v>
      </c>
      <c r="R607" t="s">
        <v>4</v>
      </c>
      <c r="S607" t="s">
        <v>4</v>
      </c>
      <c r="T607" t="s">
        <v>4</v>
      </c>
      <c r="U607" t="s">
        <v>4</v>
      </c>
      <c r="V607" t="s">
        <v>4</v>
      </c>
      <c r="W607" t="s">
        <v>4</v>
      </c>
      <c r="X607" t="s">
        <v>4</v>
      </c>
      <c r="Y607" t="s">
        <v>4</v>
      </c>
      <c r="Z607" t="s">
        <v>4</v>
      </c>
      <c r="AA607" t="s">
        <v>12</v>
      </c>
      <c r="AB607" t="s">
        <v>6</v>
      </c>
      <c r="AC607" t="s">
        <v>13529</v>
      </c>
      <c r="AD607" t="s">
        <v>13530</v>
      </c>
      <c r="AE607" t="s">
        <v>17</v>
      </c>
      <c r="AF607" t="s">
        <v>4</v>
      </c>
      <c r="AG607" t="s">
        <v>4</v>
      </c>
      <c r="AH607" t="s">
        <v>13531</v>
      </c>
      <c r="AI607" t="s">
        <v>13532</v>
      </c>
      <c r="AJ607" t="s">
        <v>4</v>
      </c>
      <c r="AK607">
        <v>9331354247</v>
      </c>
      <c r="AL607" t="s">
        <v>13533</v>
      </c>
      <c r="AM607" t="s">
        <v>13534</v>
      </c>
      <c r="AN607" t="s">
        <v>12</v>
      </c>
      <c r="AO607" t="s">
        <v>13421</v>
      </c>
      <c r="AP607" t="s">
        <v>4</v>
      </c>
      <c r="AQ607" t="s">
        <v>27</v>
      </c>
      <c r="AR607" t="s">
        <v>12</v>
      </c>
      <c r="AS607" t="s">
        <v>12</v>
      </c>
      <c r="AT607" t="s">
        <v>4</v>
      </c>
      <c r="AU607" t="s">
        <v>4</v>
      </c>
      <c r="AV607" t="s">
        <v>4</v>
      </c>
      <c r="AW607" t="s">
        <v>332</v>
      </c>
      <c r="AX607">
        <v>3000</v>
      </c>
      <c r="AY607">
        <v>9900</v>
      </c>
      <c r="AZ607" t="s">
        <v>12</v>
      </c>
      <c r="BA607" t="s">
        <v>12</v>
      </c>
      <c r="BB607" t="s">
        <v>829</v>
      </c>
      <c r="BC607" t="s">
        <v>1226</v>
      </c>
      <c r="BD607" t="s">
        <v>1237</v>
      </c>
      <c r="BE607" t="s">
        <v>4</v>
      </c>
      <c r="BF607" t="s">
        <v>12</v>
      </c>
      <c r="BG607" t="s">
        <v>4</v>
      </c>
      <c r="BH607" t="s">
        <v>12</v>
      </c>
      <c r="BI607" t="s">
        <v>12</v>
      </c>
      <c r="BJ607" t="s">
        <v>13532</v>
      </c>
      <c r="BK607" t="s">
        <v>4</v>
      </c>
      <c r="BL607">
        <v>0</v>
      </c>
      <c r="BM607" t="s">
        <v>12</v>
      </c>
      <c r="BN607">
        <v>12900</v>
      </c>
      <c r="BO607" t="s">
        <v>12</v>
      </c>
      <c r="BP607" t="s">
        <v>12</v>
      </c>
      <c r="BQ607" t="s">
        <v>12</v>
      </c>
      <c r="BR607" t="s">
        <v>4</v>
      </c>
      <c r="BS607" t="s">
        <v>4</v>
      </c>
      <c r="BT607" t="s">
        <v>4</v>
      </c>
      <c r="BU607" t="s">
        <v>4</v>
      </c>
      <c r="BV607" t="s">
        <v>4</v>
      </c>
      <c r="BW607" t="s">
        <v>3</v>
      </c>
      <c r="BX607" t="s">
        <v>4</v>
      </c>
      <c r="BY607" t="s">
        <v>12</v>
      </c>
      <c r="BZ607" t="s">
        <v>12</v>
      </c>
      <c r="CA607" t="s">
        <v>12</v>
      </c>
      <c r="CB607" t="s">
        <v>12</v>
      </c>
      <c r="CC607" t="s">
        <v>12</v>
      </c>
      <c r="CD607" t="str" cm="1">
        <f t="array" aca="1" ref="CD607" ca="1">eConcatenar(A607:CB607,"|")</f>
        <v>1ae42xeZs6utL3IR|COM2021-0169|3|IMPERIAL DE LUJO |TABASCO|COMALCALCO|COMALCALCO|2021-1-19|12900|X|X|100|0|x|X|X|X|X|X|X|X|X|X|X|X|X|x|DE LA CRUZ|ALCOCER |WILIAN|SOLTERO|X|X|CALLE VENADO SIN NUMERO |TOMAS GARRIDO |X|9331354247|NINIBE ALCOCER HERNANDEZ |BENEFICIARIO 2: ROSARIO DE LA CRUZ ALCOCER |x|RUTA 8 L |X|MARTES|x|x|X|X|X|DOMICILIO |3000|9900|x|x|RETRASO 2|2021-9-14|2021-9-27|X|x|X|x|x|TOMAS GARRIDO |X|0|x|12900|x|x|x|X|X|X|X|X|CARDENAS|X|x|x|x|x</v>
      </c>
    </row>
    <row r="608" spans="1:82" x14ac:dyDescent="0.25">
      <c r="A608" t="s">
        <v>13535</v>
      </c>
      <c r="B608" t="s">
        <v>13536</v>
      </c>
      <c r="C608">
        <v>3</v>
      </c>
      <c r="D608" t="s">
        <v>463</v>
      </c>
      <c r="E608" t="s">
        <v>2</v>
      </c>
      <c r="F608" t="s">
        <v>775</v>
      </c>
      <c r="G608" t="s">
        <v>775</v>
      </c>
      <c r="H608" t="s">
        <v>16089</v>
      </c>
      <c r="I608">
        <v>12900</v>
      </c>
      <c r="J608" t="s">
        <v>4</v>
      </c>
      <c r="K608" t="s">
        <v>4</v>
      </c>
      <c r="L608">
        <v>100</v>
      </c>
      <c r="M608">
        <v>0</v>
      </c>
      <c r="N608" t="s">
        <v>12</v>
      </c>
      <c r="O608" t="s">
        <v>4</v>
      </c>
      <c r="P608" t="s">
        <v>4</v>
      </c>
      <c r="Q608" t="s">
        <v>4</v>
      </c>
      <c r="R608" t="s">
        <v>4</v>
      </c>
      <c r="S608" t="s">
        <v>4</v>
      </c>
      <c r="T608" t="s">
        <v>4</v>
      </c>
      <c r="U608" t="s">
        <v>4</v>
      </c>
      <c r="V608" t="s">
        <v>4</v>
      </c>
      <c r="W608" t="s">
        <v>4</v>
      </c>
      <c r="X608" t="s">
        <v>4</v>
      </c>
      <c r="Y608" t="s">
        <v>4</v>
      </c>
      <c r="Z608" t="s">
        <v>4</v>
      </c>
      <c r="AA608" t="s">
        <v>12</v>
      </c>
      <c r="AB608" t="s">
        <v>13537</v>
      </c>
      <c r="AC608" t="s">
        <v>166</v>
      </c>
      <c r="AD608" t="s">
        <v>5301</v>
      </c>
      <c r="AE608" t="s">
        <v>30</v>
      </c>
      <c r="AF608" t="s">
        <v>4</v>
      </c>
      <c r="AG608" t="s">
        <v>4</v>
      </c>
      <c r="AH608" t="s">
        <v>13538</v>
      </c>
      <c r="AI608" t="s">
        <v>2236</v>
      </c>
      <c r="AJ608" t="s">
        <v>4</v>
      </c>
      <c r="AK608">
        <v>9331033802</v>
      </c>
      <c r="AL608" t="s">
        <v>13539</v>
      </c>
      <c r="AM608" t="s">
        <v>13540</v>
      </c>
      <c r="AN608" t="s">
        <v>12</v>
      </c>
      <c r="AO608" t="s">
        <v>13421</v>
      </c>
      <c r="AP608" t="s">
        <v>4</v>
      </c>
      <c r="AQ608" t="s">
        <v>10</v>
      </c>
      <c r="AR608" t="s">
        <v>12</v>
      </c>
      <c r="AS608" t="s">
        <v>12</v>
      </c>
      <c r="AT608" t="s">
        <v>4</v>
      </c>
      <c r="AU608" t="s">
        <v>4</v>
      </c>
      <c r="AV608" t="s">
        <v>4</v>
      </c>
      <c r="AW608" t="s">
        <v>332</v>
      </c>
      <c r="AX608">
        <v>4200</v>
      </c>
      <c r="AY608">
        <v>8700</v>
      </c>
      <c r="AZ608" t="s">
        <v>12</v>
      </c>
      <c r="BA608" t="s">
        <v>12</v>
      </c>
      <c r="BB608" t="s">
        <v>829</v>
      </c>
      <c r="BC608" t="s">
        <v>1171</v>
      </c>
      <c r="BD608" t="s">
        <v>1237</v>
      </c>
      <c r="BE608" t="s">
        <v>4</v>
      </c>
      <c r="BF608" t="s">
        <v>12</v>
      </c>
      <c r="BG608" t="s">
        <v>4</v>
      </c>
      <c r="BH608" t="s">
        <v>12</v>
      </c>
      <c r="BI608" t="s">
        <v>12</v>
      </c>
      <c r="BJ608" t="s">
        <v>2236</v>
      </c>
      <c r="BK608" t="s">
        <v>4</v>
      </c>
      <c r="BL608">
        <v>1</v>
      </c>
      <c r="BM608" t="s">
        <v>12</v>
      </c>
      <c r="BN608">
        <v>12900</v>
      </c>
      <c r="BO608" t="s">
        <v>12</v>
      </c>
      <c r="BP608" t="s">
        <v>12</v>
      </c>
      <c r="BQ608" t="s">
        <v>12</v>
      </c>
      <c r="BR608" t="s">
        <v>4</v>
      </c>
      <c r="BS608" t="s">
        <v>4</v>
      </c>
      <c r="BT608" t="s">
        <v>4</v>
      </c>
      <c r="BU608" t="s">
        <v>4</v>
      </c>
      <c r="BV608" t="s">
        <v>4</v>
      </c>
      <c r="BW608" t="s">
        <v>3</v>
      </c>
      <c r="BX608" t="s">
        <v>4</v>
      </c>
      <c r="BY608" t="s">
        <v>12</v>
      </c>
      <c r="BZ608" t="s">
        <v>12</v>
      </c>
      <c r="CA608" t="s">
        <v>12</v>
      </c>
      <c r="CB608" t="s">
        <v>12</v>
      </c>
      <c r="CC608" t="s">
        <v>12</v>
      </c>
      <c r="CD608" t="str" cm="1">
        <f t="array" aca="1" ref="CD608" ca="1">eConcatenar(A608:CB608,"|")</f>
        <v>cigBkL8pd71VXG1M|COM2020-1905|3|ECONOLINE |TABASCO|COMALCALCO|COMALCALCO|2020-9-04|12900|X|X|100|0|x|X|X|X|X|X|X|X|X|X|X|X|X|x|OLIVE|GONZALEZ|REYNA|CASADA|X|X|ENTRADA AL CASTAÑO |ZAPOTAL PRIMERA SECCION |X|9331033802|ORBELIN GOMEZ OLIVE|BENEFICIARIO 2: RUTH GOMEZ OLIVE |x|RUTA 8 L |X|LUNES|x|x|X|X|X|DOMICILIO |4200|8700|x|x|RETRASO 2|2021-9-7|2021-9-27|X|x|X|x|x|ZAPOTAL PRIMERA SECCION |X|1|x|12900|x|x|x|X|X|X|X|X|CARDENAS|X|x|x|x|x</v>
      </c>
    </row>
    <row r="609" spans="1:82" x14ac:dyDescent="0.25">
      <c r="A609" t="s">
        <v>13541</v>
      </c>
      <c r="B609" t="s">
        <v>13542</v>
      </c>
      <c r="C609">
        <v>3</v>
      </c>
      <c r="D609" t="s">
        <v>4988</v>
      </c>
      <c r="E609" t="s">
        <v>2</v>
      </c>
      <c r="F609" t="s">
        <v>775</v>
      </c>
      <c r="G609" t="s">
        <v>775</v>
      </c>
      <c r="H609" t="s">
        <v>16090</v>
      </c>
      <c r="I609">
        <v>12900</v>
      </c>
      <c r="J609" t="s">
        <v>4</v>
      </c>
      <c r="K609" t="s">
        <v>4</v>
      </c>
      <c r="L609">
        <v>100</v>
      </c>
      <c r="M609">
        <v>0</v>
      </c>
      <c r="N609" t="s">
        <v>12</v>
      </c>
      <c r="O609" t="s">
        <v>4</v>
      </c>
      <c r="P609" t="s">
        <v>12</v>
      </c>
      <c r="Q609" t="s">
        <v>4</v>
      </c>
      <c r="R609" t="s">
        <v>4</v>
      </c>
      <c r="S609" t="s">
        <v>4</v>
      </c>
      <c r="T609" t="s">
        <v>4</v>
      </c>
      <c r="U609" t="s">
        <v>4</v>
      </c>
      <c r="V609" t="s">
        <v>4</v>
      </c>
      <c r="W609" t="s">
        <v>4</v>
      </c>
      <c r="X609" t="s">
        <v>4</v>
      </c>
      <c r="Y609" t="s">
        <v>12</v>
      </c>
      <c r="Z609" t="s">
        <v>4</v>
      </c>
      <c r="AA609" t="s">
        <v>12</v>
      </c>
      <c r="AB609" t="s">
        <v>9998</v>
      </c>
      <c r="AC609" t="s">
        <v>937</v>
      </c>
      <c r="AD609" t="s">
        <v>4953</v>
      </c>
      <c r="AE609" t="s">
        <v>63</v>
      </c>
      <c r="AF609" t="s">
        <v>4</v>
      </c>
      <c r="AG609" t="s">
        <v>4</v>
      </c>
      <c r="AH609" t="s">
        <v>13543</v>
      </c>
      <c r="AI609" t="s">
        <v>13544</v>
      </c>
      <c r="AJ609" t="s">
        <v>4</v>
      </c>
      <c r="AK609">
        <v>9332090712</v>
      </c>
      <c r="AL609" t="s">
        <v>13545</v>
      </c>
      <c r="AM609" t="s">
        <v>13546</v>
      </c>
      <c r="AN609" t="s">
        <v>12</v>
      </c>
      <c r="AO609" t="s">
        <v>13421</v>
      </c>
      <c r="AP609" t="s">
        <v>4</v>
      </c>
      <c r="AQ609" t="s">
        <v>10</v>
      </c>
      <c r="AR609" t="s">
        <v>12</v>
      </c>
      <c r="AS609" t="s">
        <v>12</v>
      </c>
      <c r="AT609" t="s">
        <v>4</v>
      </c>
      <c r="AU609" t="s">
        <v>4</v>
      </c>
      <c r="AV609" t="s">
        <v>4</v>
      </c>
      <c r="AW609" t="s">
        <v>332</v>
      </c>
      <c r="AX609">
        <v>3300</v>
      </c>
      <c r="AY609">
        <v>9600</v>
      </c>
      <c r="AZ609" t="s">
        <v>12</v>
      </c>
      <c r="BA609" t="s">
        <v>12</v>
      </c>
      <c r="BB609" t="s">
        <v>11292</v>
      </c>
      <c r="BC609" t="s">
        <v>1219</v>
      </c>
      <c r="BD609" t="s">
        <v>1237</v>
      </c>
      <c r="BE609" t="s">
        <v>4</v>
      </c>
      <c r="BF609" t="s">
        <v>12</v>
      </c>
      <c r="BG609" t="s">
        <v>4</v>
      </c>
      <c r="BH609" t="s">
        <v>12</v>
      </c>
      <c r="BI609" t="s">
        <v>12</v>
      </c>
      <c r="BJ609" t="s">
        <v>13547</v>
      </c>
      <c r="BK609" t="s">
        <v>4</v>
      </c>
      <c r="BL609">
        <v>0</v>
      </c>
      <c r="BM609" t="s">
        <v>12</v>
      </c>
      <c r="BN609">
        <v>12900</v>
      </c>
      <c r="BO609" t="s">
        <v>12</v>
      </c>
      <c r="BP609" t="s">
        <v>12</v>
      </c>
      <c r="BQ609" t="s">
        <v>12</v>
      </c>
      <c r="BR609" t="s">
        <v>4</v>
      </c>
      <c r="BS609" t="s">
        <v>4</v>
      </c>
      <c r="BT609" t="s">
        <v>4</v>
      </c>
      <c r="BU609" t="s">
        <v>12</v>
      </c>
      <c r="BV609" t="s">
        <v>4</v>
      </c>
      <c r="BW609" t="s">
        <v>3</v>
      </c>
      <c r="BX609" t="s">
        <v>4</v>
      </c>
      <c r="BY609" t="s">
        <v>12</v>
      </c>
      <c r="BZ609" t="s">
        <v>12</v>
      </c>
      <c r="CA609" t="s">
        <v>12</v>
      </c>
      <c r="CB609" t="s">
        <v>12</v>
      </c>
      <c r="CC609" t="s">
        <v>12</v>
      </c>
      <c r="CD609" t="str" cm="1">
        <f t="array" aca="1" ref="CD609" ca="1">eConcatenar(A609:CB609,"|")</f>
        <v>lPm1NgiozKVRVFby|COM2021-0107|3|IMPERIAL DE LUJO |TABASCO|COMALCALCO|COMALCALCO|2021-1-07|12900|X|X|100|0|x|X|x|X|X|X|X|X|X|X|X|x|X|x|CASTELLANOS |LAZARO|FREDY|CASADO|X|X|CARRETERA POTRERITOS |ZAPOTAL SEGUNDA|X|9332090712|JUANA GONZALEZ CASTILLO |BENEFICIARIO 2: KARINA CASTELLANO GONZALEZ|x|RUTA 8 L |X|LUNES|x|x|X|X|X|DOMICILIO |3300|9600|x|x|RETRASO 1|2021-9-6|2021-9-27|X|x|X|x|x|ZAPOTAL SEGUNDA |X|0|x|12900|x|x|x|X|X|X|x|X|CARDENAS|X|x|x|x|x</v>
      </c>
    </row>
    <row r="610" spans="1:82" x14ac:dyDescent="0.25">
      <c r="A610" t="s">
        <v>13548</v>
      </c>
      <c r="B610" t="s">
        <v>13549</v>
      </c>
      <c r="C610">
        <v>3</v>
      </c>
      <c r="D610" t="s">
        <v>1</v>
      </c>
      <c r="E610" t="s">
        <v>2</v>
      </c>
      <c r="F610" t="s">
        <v>775</v>
      </c>
      <c r="G610" t="s">
        <v>775</v>
      </c>
      <c r="H610" t="s">
        <v>1203</v>
      </c>
      <c r="I610">
        <v>12900</v>
      </c>
      <c r="J610" t="s">
        <v>4</v>
      </c>
      <c r="K610" t="s">
        <v>4</v>
      </c>
      <c r="L610">
        <v>100</v>
      </c>
      <c r="M610">
        <v>0</v>
      </c>
      <c r="N610" t="s">
        <v>12</v>
      </c>
      <c r="O610" t="s">
        <v>4</v>
      </c>
      <c r="P610" t="s">
        <v>12</v>
      </c>
      <c r="Q610" t="s">
        <v>4</v>
      </c>
      <c r="R610" t="s">
        <v>4</v>
      </c>
      <c r="S610" t="s">
        <v>4</v>
      </c>
      <c r="T610" t="s">
        <v>4</v>
      </c>
      <c r="U610" t="s">
        <v>4</v>
      </c>
      <c r="V610" t="s">
        <v>4</v>
      </c>
      <c r="W610" t="s">
        <v>4</v>
      </c>
      <c r="X610" t="s">
        <v>4</v>
      </c>
      <c r="Y610" t="s">
        <v>12</v>
      </c>
      <c r="Z610" t="s">
        <v>4</v>
      </c>
      <c r="AA610" t="s">
        <v>12</v>
      </c>
      <c r="AB610" t="s">
        <v>166</v>
      </c>
      <c r="AC610" t="s">
        <v>239</v>
      </c>
      <c r="AD610" t="s">
        <v>950</v>
      </c>
      <c r="AE610" t="s">
        <v>63</v>
      </c>
      <c r="AF610" s="1" t="s">
        <v>4</v>
      </c>
      <c r="AG610" t="s">
        <v>4</v>
      </c>
      <c r="AH610" t="s">
        <v>4951</v>
      </c>
      <c r="AI610" t="s">
        <v>2377</v>
      </c>
      <c r="AJ610" t="s">
        <v>100</v>
      </c>
      <c r="AK610">
        <v>9331676046</v>
      </c>
      <c r="AL610" t="s">
        <v>13550</v>
      </c>
      <c r="AM610" t="s">
        <v>13551</v>
      </c>
      <c r="AN610" t="s">
        <v>12</v>
      </c>
      <c r="AO610" t="s">
        <v>13552</v>
      </c>
      <c r="AP610" t="s">
        <v>4</v>
      </c>
      <c r="AQ610" t="s">
        <v>10</v>
      </c>
      <c r="AR610" t="s">
        <v>12</v>
      </c>
      <c r="AS610" t="s">
        <v>12</v>
      </c>
      <c r="AT610" t="s">
        <v>4</v>
      </c>
      <c r="AU610" t="s">
        <v>4</v>
      </c>
      <c r="AV610" t="s">
        <v>4</v>
      </c>
      <c r="AW610" t="s">
        <v>11</v>
      </c>
      <c r="AX610">
        <v>3100</v>
      </c>
      <c r="AY610">
        <v>9800</v>
      </c>
      <c r="AZ610" t="s">
        <v>12</v>
      </c>
      <c r="BA610" t="s">
        <v>12</v>
      </c>
      <c r="BB610" t="s">
        <v>4</v>
      </c>
      <c r="BC610" t="s">
        <v>1232</v>
      </c>
      <c r="BD610" t="s">
        <v>1237</v>
      </c>
      <c r="BE610" s="1" t="s">
        <v>4</v>
      </c>
      <c r="BF610" t="s">
        <v>12</v>
      </c>
      <c r="BG610" t="s">
        <v>4</v>
      </c>
      <c r="BH610" t="s">
        <v>12</v>
      </c>
      <c r="BI610" t="s">
        <v>12</v>
      </c>
      <c r="BJ610" t="s">
        <v>4951</v>
      </c>
      <c r="BK610" t="s">
        <v>4</v>
      </c>
      <c r="BL610">
        <v>0</v>
      </c>
      <c r="BM610" s="2" t="s">
        <v>12</v>
      </c>
      <c r="BN610">
        <v>12900</v>
      </c>
      <c r="BO610" t="s">
        <v>12</v>
      </c>
      <c r="BP610" t="s">
        <v>12</v>
      </c>
      <c r="BQ610" t="s">
        <v>12</v>
      </c>
      <c r="BR610" t="s">
        <v>4</v>
      </c>
      <c r="BS610" t="s">
        <v>4</v>
      </c>
      <c r="BT610" t="s">
        <v>4</v>
      </c>
      <c r="BU610" t="s">
        <v>12</v>
      </c>
      <c r="BV610" t="s">
        <v>4</v>
      </c>
      <c r="BW610" t="s">
        <v>3</v>
      </c>
      <c r="BX610" t="s">
        <v>4</v>
      </c>
      <c r="BY610" t="s">
        <v>12</v>
      </c>
      <c r="BZ610" t="s">
        <v>12</v>
      </c>
      <c r="CA610" t="s">
        <v>12</v>
      </c>
      <c r="CB610" t="s">
        <v>12</v>
      </c>
      <c r="CC610" t="s">
        <v>12</v>
      </c>
      <c r="CD610" t="str" cm="1">
        <f t="array" aca="1" ref="CD610" ca="1">eConcatenar(A610:CB610,"|")</f>
        <v>2nxHiP3lQRPRh0DM|COM2021-0510|3|IMPERIAL DE LUJO|TABASCO|COMALCALCO|COMALCALCO|2021-2-10|12900|X|X|100|0|x|X|x|X|X|X|X|X|X|X|X|x|X|x|GONZALEZ|DE LOS SANTOS|MARCO ANTONIO|CASADO|X|X|GREGORIO MENDEZ PRIMERA SECCION|GREGORIO MENDEZ PRIMERA SECCION |CARRETERA PRINCIPAL|9331676046|DEYANIRA RAMIREZ VAZQUEZ|BENEFICIARIO 2: ROGER ANTONIO GONZALEZ RAMIREZ|x|RUTA 8 L|X|LUNES|x|x|X|X|X|DOMICILIO|3100|9800|x|x|X|2021-9-20|2021-9-27|X|x|X|x|x|GREGORIO MENDEZ PRIMERA SECCION|X|0|x|12900|x|x|x|X|X|X|x|X|CARDENAS|X|x|x|x|x</v>
      </c>
    </row>
    <row r="611" spans="1:82" x14ac:dyDescent="0.25">
      <c r="A611" t="s">
        <v>13553</v>
      </c>
      <c r="B611" t="s">
        <v>13554</v>
      </c>
      <c r="C611">
        <v>3</v>
      </c>
      <c r="D611" t="s">
        <v>1</v>
      </c>
      <c r="E611" t="s">
        <v>2</v>
      </c>
      <c r="F611" t="s">
        <v>775</v>
      </c>
      <c r="G611" t="s">
        <v>775</v>
      </c>
      <c r="H611" t="s">
        <v>16083</v>
      </c>
      <c r="I611">
        <v>12900</v>
      </c>
      <c r="J611" t="s">
        <v>4</v>
      </c>
      <c r="K611" t="s">
        <v>4</v>
      </c>
      <c r="L611">
        <v>100</v>
      </c>
      <c r="M611">
        <v>0</v>
      </c>
      <c r="N611" t="s">
        <v>12</v>
      </c>
      <c r="O611" t="s">
        <v>4</v>
      </c>
      <c r="P611" t="s">
        <v>12</v>
      </c>
      <c r="Q611" t="s">
        <v>4</v>
      </c>
      <c r="R611" t="s">
        <v>4</v>
      </c>
      <c r="S611" t="s">
        <v>4</v>
      </c>
      <c r="T611" t="s">
        <v>4</v>
      </c>
      <c r="U611" t="s">
        <v>4</v>
      </c>
      <c r="V611" t="s">
        <v>4</v>
      </c>
      <c r="W611" t="s">
        <v>4</v>
      </c>
      <c r="X611" t="s">
        <v>4</v>
      </c>
      <c r="Y611" t="s">
        <v>12</v>
      </c>
      <c r="Z611" t="s">
        <v>4</v>
      </c>
      <c r="AA611" t="s">
        <v>12</v>
      </c>
      <c r="AB611" t="s">
        <v>4920</v>
      </c>
      <c r="AC611" t="s">
        <v>5</v>
      </c>
      <c r="AD611" t="s">
        <v>183</v>
      </c>
      <c r="AE611" t="s">
        <v>24</v>
      </c>
      <c r="AF611" t="s">
        <v>4</v>
      </c>
      <c r="AG611" t="s">
        <v>4</v>
      </c>
      <c r="AH611" t="s">
        <v>13555</v>
      </c>
      <c r="AI611" t="s">
        <v>4951</v>
      </c>
      <c r="AJ611" t="s">
        <v>4</v>
      </c>
      <c r="AK611">
        <v>9331309458</v>
      </c>
      <c r="AL611" t="s">
        <v>13556</v>
      </c>
      <c r="AM611" t="s">
        <v>13557</v>
      </c>
      <c r="AN611" t="s">
        <v>12</v>
      </c>
      <c r="AO611" t="s">
        <v>13552</v>
      </c>
      <c r="AP611" t="s">
        <v>4</v>
      </c>
      <c r="AQ611" t="s">
        <v>10</v>
      </c>
      <c r="AR611" t="s">
        <v>12</v>
      </c>
      <c r="AS611" t="s">
        <v>12</v>
      </c>
      <c r="AT611" t="s">
        <v>4</v>
      </c>
      <c r="AU611" t="s">
        <v>4</v>
      </c>
      <c r="AV611" t="s">
        <v>4</v>
      </c>
      <c r="AW611" t="s">
        <v>11</v>
      </c>
      <c r="AX611">
        <v>6650</v>
      </c>
      <c r="AY611">
        <v>6250</v>
      </c>
      <c r="AZ611" t="s">
        <v>12</v>
      </c>
      <c r="BA611" t="s">
        <v>12</v>
      </c>
      <c r="BB611" t="s">
        <v>4</v>
      </c>
      <c r="BC611" t="s">
        <v>1232</v>
      </c>
      <c r="BD611" t="s">
        <v>1237</v>
      </c>
      <c r="BE611" t="s">
        <v>4</v>
      </c>
      <c r="BF611" t="s">
        <v>12</v>
      </c>
      <c r="BG611" t="s">
        <v>4</v>
      </c>
      <c r="BH611" t="s">
        <v>12</v>
      </c>
      <c r="BI611" t="s">
        <v>12</v>
      </c>
      <c r="BJ611" t="s">
        <v>4951</v>
      </c>
      <c r="BK611" t="s">
        <v>4</v>
      </c>
      <c r="BL611">
        <v>1</v>
      </c>
      <c r="BM611" t="s">
        <v>12</v>
      </c>
      <c r="BN611">
        <v>12900</v>
      </c>
      <c r="BO611" t="s">
        <v>12</v>
      </c>
      <c r="BP611" t="s">
        <v>12</v>
      </c>
      <c r="BQ611" t="s">
        <v>12</v>
      </c>
      <c r="BR611" t="s">
        <v>4</v>
      </c>
      <c r="BS611" t="s">
        <v>4</v>
      </c>
      <c r="BT611" t="s">
        <v>4</v>
      </c>
      <c r="BU611" t="s">
        <v>12</v>
      </c>
      <c r="BV611" t="s">
        <v>4</v>
      </c>
      <c r="BW611" t="s">
        <v>3</v>
      </c>
      <c r="BX611" t="s">
        <v>4</v>
      </c>
      <c r="BY611" t="s">
        <v>12</v>
      </c>
      <c r="BZ611" t="s">
        <v>12</v>
      </c>
      <c r="CA611" t="s">
        <v>12</v>
      </c>
      <c r="CB611" t="s">
        <v>12</v>
      </c>
      <c r="CC611" t="s">
        <v>12</v>
      </c>
      <c r="CD611" t="str" cm="1">
        <f t="array" aca="1" ref="CD611" ca="1">eConcatenar(A611:CB611,"|")</f>
        <v>u707prMKMyXIBPd8|COM2021-0119|3|IMPERIAL DE LUJO|TABASCO|COMALCALCO|COMALCALCO|2021-1-09|12900|X|X|100|0|x|X|x|X|X|X|X|X|X|X|X|x|X|x|ALAMILLA|VENTURA|JUANA|UNION LIBRE|X|X|CALLE NACAJUCA SIN NUMERO|GREGORIO MENDEZ PRIMERA SECCION|X|9331309458|PABLO OLAN GARCIA|BENEFICIARIO 2: HENRY JOSE OLAN ALAMILLA|x|RUTA 8 L|X|LUNES|x|x|X|X|X|DOMICILIO|6650|6250|x|x|X|2021-9-20|2021-9-27|X|x|X|x|x|GREGORIO MENDEZ PRIMERA SECCION|X|1|x|12900|x|x|x|X|X|X|x|X|CARDENAS|X|x|x|x|x</v>
      </c>
    </row>
    <row r="612" spans="1:82" x14ac:dyDescent="0.25">
      <c r="A612" t="s">
        <v>13558</v>
      </c>
      <c r="B612" t="s">
        <v>13559</v>
      </c>
      <c r="C612">
        <v>3</v>
      </c>
      <c r="D612" t="s">
        <v>1</v>
      </c>
      <c r="E612" t="s">
        <v>2</v>
      </c>
      <c r="F612" t="s">
        <v>775</v>
      </c>
      <c r="G612" t="s">
        <v>775</v>
      </c>
      <c r="H612" t="s">
        <v>16091</v>
      </c>
      <c r="I612">
        <v>12900</v>
      </c>
      <c r="J612" t="s">
        <v>4</v>
      </c>
      <c r="K612" t="s">
        <v>4</v>
      </c>
      <c r="L612">
        <v>100</v>
      </c>
      <c r="M612">
        <v>0</v>
      </c>
      <c r="N612" t="s">
        <v>12</v>
      </c>
      <c r="O612" t="s">
        <v>4</v>
      </c>
      <c r="P612" t="s">
        <v>12</v>
      </c>
      <c r="Q612" t="s">
        <v>4</v>
      </c>
      <c r="R612" t="s">
        <v>4</v>
      </c>
      <c r="S612" t="s">
        <v>4</v>
      </c>
      <c r="T612" t="s">
        <v>4</v>
      </c>
      <c r="U612" t="s">
        <v>4</v>
      </c>
      <c r="V612" t="s">
        <v>4</v>
      </c>
      <c r="W612" t="s">
        <v>4</v>
      </c>
      <c r="X612" t="s">
        <v>4</v>
      </c>
      <c r="Y612" t="s">
        <v>12</v>
      </c>
      <c r="Z612" t="s">
        <v>4</v>
      </c>
      <c r="AA612" t="s">
        <v>12</v>
      </c>
      <c r="AB612" t="s">
        <v>472</v>
      </c>
      <c r="AC612" t="s">
        <v>87</v>
      </c>
      <c r="AD612" t="s">
        <v>11707</v>
      </c>
      <c r="AE612" t="s">
        <v>30</v>
      </c>
      <c r="AF612" t="s">
        <v>4</v>
      </c>
      <c r="AG612" t="s">
        <v>4</v>
      </c>
      <c r="AH612" t="s">
        <v>100</v>
      </c>
      <c r="AI612" t="s">
        <v>13560</v>
      </c>
      <c r="AJ612" t="s">
        <v>4</v>
      </c>
      <c r="AK612">
        <v>9332092008</v>
      </c>
      <c r="AL612" t="s">
        <v>13561</v>
      </c>
      <c r="AM612" t="s">
        <v>4</v>
      </c>
      <c r="AN612" t="s">
        <v>12</v>
      </c>
      <c r="AO612" t="s">
        <v>13552</v>
      </c>
      <c r="AP612" t="s">
        <v>4</v>
      </c>
      <c r="AQ612" t="s">
        <v>10</v>
      </c>
      <c r="AR612" t="s">
        <v>12</v>
      </c>
      <c r="AS612" t="s">
        <v>12</v>
      </c>
      <c r="AT612" t="s">
        <v>4</v>
      </c>
      <c r="AU612" t="s">
        <v>4</v>
      </c>
      <c r="AV612" t="s">
        <v>4</v>
      </c>
      <c r="AW612" t="s">
        <v>11</v>
      </c>
      <c r="AX612">
        <v>4000</v>
      </c>
      <c r="AY612">
        <v>8900</v>
      </c>
      <c r="AZ612" t="s">
        <v>12</v>
      </c>
      <c r="BA612" t="s">
        <v>12</v>
      </c>
      <c r="BB612" t="s">
        <v>4</v>
      </c>
      <c r="BC612" t="s">
        <v>1232</v>
      </c>
      <c r="BD612" t="s">
        <v>1237</v>
      </c>
      <c r="BE612" t="s">
        <v>4</v>
      </c>
      <c r="BF612" t="s">
        <v>12</v>
      </c>
      <c r="BG612" t="s">
        <v>4</v>
      </c>
      <c r="BH612" t="s">
        <v>12</v>
      </c>
      <c r="BI612" t="s">
        <v>12</v>
      </c>
      <c r="BJ612" t="s">
        <v>13560</v>
      </c>
      <c r="BK612" t="s">
        <v>4</v>
      </c>
      <c r="BL612">
        <v>1</v>
      </c>
      <c r="BM612" t="s">
        <v>12</v>
      </c>
      <c r="BN612">
        <v>12900</v>
      </c>
      <c r="BO612" t="s">
        <v>12</v>
      </c>
      <c r="BP612" t="s">
        <v>12</v>
      </c>
      <c r="BQ612" t="s">
        <v>12</v>
      </c>
      <c r="BR612" t="s">
        <v>4</v>
      </c>
      <c r="BS612" t="s">
        <v>4</v>
      </c>
      <c r="BT612" t="s">
        <v>4</v>
      </c>
      <c r="BU612" t="s">
        <v>12</v>
      </c>
      <c r="BV612" t="s">
        <v>4</v>
      </c>
      <c r="BW612" t="s">
        <v>3</v>
      </c>
      <c r="BX612" t="s">
        <v>4</v>
      </c>
      <c r="BY612" t="s">
        <v>12</v>
      </c>
      <c r="BZ612" t="s">
        <v>12</v>
      </c>
      <c r="CA612" t="s">
        <v>12</v>
      </c>
      <c r="CB612" t="s">
        <v>12</v>
      </c>
      <c r="CC612" t="s">
        <v>12</v>
      </c>
      <c r="CD612" t="str" cm="1">
        <f t="array" aca="1" ref="CD612" ca="1">eConcatenar(A612:CB612,"|")</f>
        <v>wWcjHty8dJaiA4UX|COM2021-0130|3|IMPERIAL DE LUJO|TABASCO|COMALCALCO|COMALCALCO|2021-1-11|12900|X|X|100|0|x|X|x|X|X|X|X|X|X|X|X|x|X|x|MONTEJO |LOPEZ|ARACELY|CASADA|X|X|CARRETERA PRINCIPAL|GREGORIO MENDEZ SEGUNDA SECCION|X|9332092008|MINERVA MONTEJO LOPEZ|X|x|RUTA 8 L|X|LUNES|x|x|X|X|X|DOMICILIO|4000|8900|x|x|X|2021-9-20|2021-9-27|X|x|X|x|x|GREGORIO MENDEZ SEGUNDA SECCION|X|1|x|12900|x|x|x|X|X|X|x|X|CARDENAS|X|x|x|x|x</v>
      </c>
    </row>
    <row r="613" spans="1:82" x14ac:dyDescent="0.25">
      <c r="A613" t="s">
        <v>13562</v>
      </c>
      <c r="B613" t="s">
        <v>13563</v>
      </c>
      <c r="C613">
        <v>3</v>
      </c>
      <c r="D613" t="s">
        <v>69</v>
      </c>
      <c r="E613" t="s">
        <v>2</v>
      </c>
      <c r="F613" t="s">
        <v>775</v>
      </c>
      <c r="G613" t="s">
        <v>775</v>
      </c>
      <c r="H613" t="s">
        <v>15983</v>
      </c>
      <c r="I613">
        <v>14800</v>
      </c>
      <c r="J613" t="s">
        <v>4</v>
      </c>
      <c r="K613" t="s">
        <v>4</v>
      </c>
      <c r="L613">
        <v>100</v>
      </c>
      <c r="M613">
        <v>0</v>
      </c>
      <c r="N613" t="s">
        <v>12</v>
      </c>
      <c r="O613" t="s">
        <v>4</v>
      </c>
      <c r="P613" t="s">
        <v>12</v>
      </c>
      <c r="Q613" t="s">
        <v>4</v>
      </c>
      <c r="R613" t="s">
        <v>4</v>
      </c>
      <c r="S613" t="s">
        <v>4</v>
      </c>
      <c r="T613" t="s">
        <v>4</v>
      </c>
      <c r="U613" t="s">
        <v>4</v>
      </c>
      <c r="V613" t="s">
        <v>4</v>
      </c>
      <c r="W613" t="s">
        <v>4</v>
      </c>
      <c r="X613" t="s">
        <v>4</v>
      </c>
      <c r="Y613" t="s">
        <v>12</v>
      </c>
      <c r="Z613" t="s">
        <v>4</v>
      </c>
      <c r="AA613" t="s">
        <v>12</v>
      </c>
      <c r="AB613" t="s">
        <v>558</v>
      </c>
      <c r="AC613" t="s">
        <v>102</v>
      </c>
      <c r="AD613" t="s">
        <v>10439</v>
      </c>
      <c r="AE613" t="s">
        <v>30</v>
      </c>
      <c r="AF613" t="s">
        <v>4</v>
      </c>
      <c r="AG613" t="s">
        <v>4</v>
      </c>
      <c r="AH613" t="s">
        <v>13564</v>
      </c>
      <c r="AI613" t="s">
        <v>13560</v>
      </c>
      <c r="AJ613" t="s">
        <v>4</v>
      </c>
      <c r="AK613">
        <v>9331024916</v>
      </c>
      <c r="AL613" t="s">
        <v>13565</v>
      </c>
      <c r="AM613" t="s">
        <v>13566</v>
      </c>
      <c r="AN613" t="s">
        <v>12</v>
      </c>
      <c r="AO613" t="s">
        <v>13552</v>
      </c>
      <c r="AP613" t="s">
        <v>4</v>
      </c>
      <c r="AQ613" t="s">
        <v>10</v>
      </c>
      <c r="AR613" t="s">
        <v>12</v>
      </c>
      <c r="AS613" t="s">
        <v>12</v>
      </c>
      <c r="AT613" t="s">
        <v>4</v>
      </c>
      <c r="AU613" t="s">
        <v>4</v>
      </c>
      <c r="AV613" t="s">
        <v>4</v>
      </c>
      <c r="AW613" t="s">
        <v>11</v>
      </c>
      <c r="AX613">
        <v>2700</v>
      </c>
      <c r="AY613">
        <v>12100</v>
      </c>
      <c r="AZ613" t="s">
        <v>12</v>
      </c>
      <c r="BA613" t="s">
        <v>12</v>
      </c>
      <c r="BB613" t="s">
        <v>4</v>
      </c>
      <c r="BC613" t="s">
        <v>1232</v>
      </c>
      <c r="BD613" t="s">
        <v>1237</v>
      </c>
      <c r="BE613" t="s">
        <v>4</v>
      </c>
      <c r="BF613" t="s">
        <v>12</v>
      </c>
      <c r="BG613" t="s">
        <v>4</v>
      </c>
      <c r="BH613" t="s">
        <v>12</v>
      </c>
      <c r="BI613" t="s">
        <v>12</v>
      </c>
      <c r="BJ613" t="s">
        <v>13560</v>
      </c>
      <c r="BK613" t="s">
        <v>4</v>
      </c>
      <c r="BL613">
        <v>1</v>
      </c>
      <c r="BM613" t="s">
        <v>12</v>
      </c>
      <c r="BN613">
        <v>14800</v>
      </c>
      <c r="BO613" t="s">
        <v>12</v>
      </c>
      <c r="BP613" t="s">
        <v>12</v>
      </c>
      <c r="BQ613" t="s">
        <v>12</v>
      </c>
      <c r="BR613" t="s">
        <v>4</v>
      </c>
      <c r="BS613" t="s">
        <v>4</v>
      </c>
      <c r="BT613" t="s">
        <v>4</v>
      </c>
      <c r="BU613" t="s">
        <v>12</v>
      </c>
      <c r="BV613" t="s">
        <v>4</v>
      </c>
      <c r="BW613" t="s">
        <v>3</v>
      </c>
      <c r="BX613" t="s">
        <v>4</v>
      </c>
      <c r="BY613" t="s">
        <v>12</v>
      </c>
      <c r="BZ613" t="s">
        <v>12</v>
      </c>
      <c r="CA613" t="s">
        <v>12</v>
      </c>
      <c r="CB613" t="s">
        <v>12</v>
      </c>
      <c r="CC613" t="s">
        <v>12</v>
      </c>
      <c r="CD613" t="str" cm="1">
        <f t="array" aca="1" ref="CD613" ca="1">eConcatenar(A613:CB613,"|")</f>
        <v>rzwbUryl5viTRJvO|COM2021-0980|3|MEMORIAL|TABASCO|COMALCALCO|COMALCALCO|2021-3-12|14800|X|X|100|0|x|X|x|X|X|X|X|X|X|X|X|x|X|x|ALCUDIA|GOMEZ|MARIA DOLORES|CASADA|X|X|CARRETERA SIN NOMBRE|GREGORIO MENDEZ SEGUNDA SECCION|X|9331024916|FREDDY ALCUDIA VELAZQUEZ|BENEFICIARIO 2: MADELEYNE GUADALUPE ALCUDIA ALCUDIA|x|RUTA 8 L|X|LUNES|x|x|X|X|X|DOMICILIO|2700|12100|x|x|X|2021-9-20|2021-9-27|X|x|X|x|x|GREGORIO MENDEZ SEGUNDA SECCION|X|1|x|14800|x|x|x|X|X|X|x|X|CARDENAS|X|x|x|x|x</v>
      </c>
    </row>
    <row r="614" spans="1:82" x14ac:dyDescent="0.25">
      <c r="A614" t="s">
        <v>13567</v>
      </c>
      <c r="B614" t="s">
        <v>13568</v>
      </c>
      <c r="C614">
        <v>3</v>
      </c>
      <c r="D614" t="s">
        <v>69</v>
      </c>
      <c r="E614" t="s">
        <v>2</v>
      </c>
      <c r="F614" t="s">
        <v>775</v>
      </c>
      <c r="G614" t="s">
        <v>775</v>
      </c>
      <c r="H614" t="s">
        <v>1207</v>
      </c>
      <c r="I614">
        <v>14800</v>
      </c>
      <c r="J614" t="s">
        <v>4</v>
      </c>
      <c r="K614" t="s">
        <v>4</v>
      </c>
      <c r="L614">
        <v>100</v>
      </c>
      <c r="M614">
        <v>0</v>
      </c>
      <c r="N614" t="s">
        <v>12</v>
      </c>
      <c r="O614" t="s">
        <v>4</v>
      </c>
      <c r="P614" t="s">
        <v>12</v>
      </c>
      <c r="Q614" t="s">
        <v>4</v>
      </c>
      <c r="R614" t="s">
        <v>4</v>
      </c>
      <c r="S614" t="s">
        <v>4</v>
      </c>
      <c r="T614" t="s">
        <v>4</v>
      </c>
      <c r="U614" t="s">
        <v>4</v>
      </c>
      <c r="V614" t="s">
        <v>4</v>
      </c>
      <c r="W614" t="s">
        <v>4</v>
      </c>
      <c r="X614" t="s">
        <v>4</v>
      </c>
      <c r="Y614" t="s">
        <v>12</v>
      </c>
      <c r="Z614" t="s">
        <v>4</v>
      </c>
      <c r="AA614" t="s">
        <v>12</v>
      </c>
      <c r="AB614" t="s">
        <v>9998</v>
      </c>
      <c r="AC614" t="s">
        <v>301</v>
      </c>
      <c r="AD614" t="s">
        <v>13569</v>
      </c>
      <c r="AE614" t="s">
        <v>51</v>
      </c>
      <c r="AF614" t="s">
        <v>4</v>
      </c>
      <c r="AG614" t="s">
        <v>4</v>
      </c>
      <c r="AH614" t="s">
        <v>13570</v>
      </c>
      <c r="AI614" t="s">
        <v>13571</v>
      </c>
      <c r="AJ614" t="s">
        <v>4</v>
      </c>
      <c r="AK614">
        <v>8683923267</v>
      </c>
      <c r="AL614" t="s">
        <v>13572</v>
      </c>
      <c r="AM614" t="s">
        <v>13573</v>
      </c>
      <c r="AN614" t="s">
        <v>12</v>
      </c>
      <c r="AO614" t="s">
        <v>13552</v>
      </c>
      <c r="AP614" t="s">
        <v>4</v>
      </c>
      <c r="AQ614" t="s">
        <v>10</v>
      </c>
      <c r="AR614" t="s">
        <v>12</v>
      </c>
      <c r="AS614" t="s">
        <v>12</v>
      </c>
      <c r="AT614" t="s">
        <v>4</v>
      </c>
      <c r="AU614" t="s">
        <v>4</v>
      </c>
      <c r="AV614" t="s">
        <v>4</v>
      </c>
      <c r="AW614" t="s">
        <v>11</v>
      </c>
      <c r="AX614">
        <v>3300</v>
      </c>
      <c r="AY614">
        <v>11500</v>
      </c>
      <c r="AZ614" t="s">
        <v>12</v>
      </c>
      <c r="BA614" t="s">
        <v>12</v>
      </c>
      <c r="BB614" t="s">
        <v>4</v>
      </c>
      <c r="BC614" t="s">
        <v>1232</v>
      </c>
      <c r="BD614" t="s">
        <v>1237</v>
      </c>
      <c r="BE614" t="s">
        <v>4</v>
      </c>
      <c r="BF614" t="s">
        <v>12</v>
      </c>
      <c r="BG614" t="s">
        <v>4</v>
      </c>
      <c r="BH614" t="s">
        <v>12</v>
      </c>
      <c r="BI614" t="s">
        <v>12</v>
      </c>
      <c r="BJ614" t="s">
        <v>13571</v>
      </c>
      <c r="BK614" t="s">
        <v>4</v>
      </c>
      <c r="BL614">
        <v>1</v>
      </c>
      <c r="BM614" t="s">
        <v>12</v>
      </c>
      <c r="BN614">
        <v>14800</v>
      </c>
      <c r="BO614" t="s">
        <v>12</v>
      </c>
      <c r="BP614" t="s">
        <v>12</v>
      </c>
      <c r="BQ614" t="s">
        <v>12</v>
      </c>
      <c r="BR614" t="s">
        <v>4</v>
      </c>
      <c r="BS614" t="s">
        <v>4</v>
      </c>
      <c r="BT614" t="s">
        <v>4</v>
      </c>
      <c r="BU614" t="s">
        <v>12</v>
      </c>
      <c r="BV614" t="s">
        <v>4</v>
      </c>
      <c r="BW614" t="s">
        <v>3</v>
      </c>
      <c r="BX614" t="s">
        <v>4</v>
      </c>
      <c r="BY614" t="s">
        <v>12</v>
      </c>
      <c r="BZ614" t="s">
        <v>12</v>
      </c>
      <c r="CA614" t="s">
        <v>12</v>
      </c>
      <c r="CB614" t="s">
        <v>12</v>
      </c>
      <c r="CC614" t="s">
        <v>12</v>
      </c>
      <c r="CD614" t="str" cm="1">
        <f t="array" aca="1" ref="CD614" ca="1">eConcatenar(A614:CB614,"|")</f>
        <v>WM0tcMIXZ24cvU0u|COM2021-1131|3|MEMORIAL|TABASCO|COMALCALCO|COMALCALCO|2021-3-23|14800|X|X|100|0|x|X|x|X|X|X|X|X|X|X|X|x|X|x|CASTELLANOS |CRUZ|GARELI|SOLTERA|X|X|ESQUINA CON CALLE AGUACATE|ZAPOTAL PRIMERA SECCION|X|8683923267|EUNISSES CASTELLANOS CRUZ|BENEFICIARIO 2: SOFONIAS CASTELLANOS CRUZ|x|RUTA 8 L|X|LUNES|x|x|X|X|X|DOMICILIO|3300|11500|x|x|X|2021-9-20|2021-9-27|X|x|X|x|x|ZAPOTAL PRIMERA SECCION|X|1|x|14800|x|x|x|X|X|X|x|X|CARDENAS|X|x|x|x|x</v>
      </c>
    </row>
    <row r="615" spans="1:82" x14ac:dyDescent="0.25">
      <c r="A615" t="s">
        <v>13574</v>
      </c>
      <c r="B615" t="s">
        <v>13575</v>
      </c>
      <c r="C615">
        <v>3</v>
      </c>
      <c r="D615" t="s">
        <v>1</v>
      </c>
      <c r="E615" t="s">
        <v>2</v>
      </c>
      <c r="F615" t="s">
        <v>775</v>
      </c>
      <c r="G615" t="s">
        <v>775</v>
      </c>
      <c r="H615" t="s">
        <v>1210</v>
      </c>
      <c r="I615">
        <v>12900</v>
      </c>
      <c r="J615" t="s">
        <v>4</v>
      </c>
      <c r="K615" t="s">
        <v>4</v>
      </c>
      <c r="L615">
        <v>100</v>
      </c>
      <c r="M615">
        <v>0</v>
      </c>
      <c r="N615" t="s">
        <v>12</v>
      </c>
      <c r="O615" t="s">
        <v>4</v>
      </c>
      <c r="P615" t="s">
        <v>12</v>
      </c>
      <c r="Q615" t="s">
        <v>4</v>
      </c>
      <c r="R615" t="s">
        <v>4</v>
      </c>
      <c r="S615" t="s">
        <v>4</v>
      </c>
      <c r="T615" t="s">
        <v>4</v>
      </c>
      <c r="U615" t="s">
        <v>4</v>
      </c>
      <c r="V615" t="s">
        <v>4</v>
      </c>
      <c r="W615" t="s">
        <v>4</v>
      </c>
      <c r="X615" t="s">
        <v>4</v>
      </c>
      <c r="Y615" t="s">
        <v>12</v>
      </c>
      <c r="Z615" t="s">
        <v>4</v>
      </c>
      <c r="AA615" t="s">
        <v>12</v>
      </c>
      <c r="AB615" t="s">
        <v>291</v>
      </c>
      <c r="AC615" t="s">
        <v>29</v>
      </c>
      <c r="AD615" t="s">
        <v>13576</v>
      </c>
      <c r="AE615" t="s">
        <v>24</v>
      </c>
      <c r="AF615" t="s">
        <v>4</v>
      </c>
      <c r="AG615" t="s">
        <v>4</v>
      </c>
      <c r="AH615" t="s">
        <v>13577</v>
      </c>
      <c r="AI615" t="s">
        <v>13571</v>
      </c>
      <c r="AJ615" t="s">
        <v>4</v>
      </c>
      <c r="AK615">
        <v>9333252515</v>
      </c>
      <c r="AL615" t="s">
        <v>13578</v>
      </c>
      <c r="AM615" t="s">
        <v>4</v>
      </c>
      <c r="AN615" t="s">
        <v>12</v>
      </c>
      <c r="AO615" t="s">
        <v>13552</v>
      </c>
      <c r="AP615" t="s">
        <v>4</v>
      </c>
      <c r="AQ615" t="s">
        <v>10</v>
      </c>
      <c r="AR615" t="s">
        <v>12</v>
      </c>
      <c r="AS615" t="s">
        <v>12</v>
      </c>
      <c r="AT615" t="s">
        <v>4</v>
      </c>
      <c r="AU615" t="s">
        <v>4</v>
      </c>
      <c r="AV615" t="s">
        <v>4</v>
      </c>
      <c r="AW615" t="s">
        <v>11</v>
      </c>
      <c r="AX615">
        <v>3400</v>
      </c>
      <c r="AY615">
        <v>9500</v>
      </c>
      <c r="AZ615" t="s">
        <v>12</v>
      </c>
      <c r="BA615" t="s">
        <v>12</v>
      </c>
      <c r="BB615" t="s">
        <v>4</v>
      </c>
      <c r="BC615" t="s">
        <v>1232</v>
      </c>
      <c r="BD615" t="s">
        <v>1237</v>
      </c>
      <c r="BE615" t="s">
        <v>4</v>
      </c>
      <c r="BF615" t="s">
        <v>12</v>
      </c>
      <c r="BG615" t="s">
        <v>4</v>
      </c>
      <c r="BH615" t="s">
        <v>12</v>
      </c>
      <c r="BI615" t="s">
        <v>12</v>
      </c>
      <c r="BJ615" t="s">
        <v>13571</v>
      </c>
      <c r="BK615" t="s">
        <v>4</v>
      </c>
      <c r="BL615">
        <v>0</v>
      </c>
      <c r="BM615" t="s">
        <v>12</v>
      </c>
      <c r="BN615">
        <v>12900</v>
      </c>
      <c r="BO615" t="s">
        <v>12</v>
      </c>
      <c r="BP615" t="s">
        <v>12</v>
      </c>
      <c r="BQ615" t="s">
        <v>12</v>
      </c>
      <c r="BR615" t="s">
        <v>4</v>
      </c>
      <c r="BS615" t="s">
        <v>4</v>
      </c>
      <c r="BT615" t="s">
        <v>4</v>
      </c>
      <c r="BU615" t="s">
        <v>12</v>
      </c>
      <c r="BV615" t="s">
        <v>4</v>
      </c>
      <c r="BW615" t="s">
        <v>3</v>
      </c>
      <c r="BX615" t="s">
        <v>4</v>
      </c>
      <c r="BY615" t="s">
        <v>12</v>
      </c>
      <c r="BZ615" t="s">
        <v>12</v>
      </c>
      <c r="CA615" t="s">
        <v>12</v>
      </c>
      <c r="CB615" t="s">
        <v>12</v>
      </c>
      <c r="CC615" t="s">
        <v>12</v>
      </c>
      <c r="CD615" t="str" cm="1">
        <f t="array" aca="1" ref="CD615" ca="1">eConcatenar(A615:CB615,"|")</f>
        <v>UBZVIy5vKmR5QGt5|COM2020-2987|3|IMPERIAL DE LUJO|TABASCO|COMALCALCO|COMALCALCO|2020-11-18|12900|X|X|100|0|x|X|x|X|X|X|X|X|X|X|X|x|X|x|DOMINGUEZ|CORDOVA|JOSE JESUS|UNION LIBRE|X|X|CARRETERA AL AGUACATE SIN NUMERO|ZAPOTAL PRIMERA SECCION|X|9333252515|ROSAURA DE LOS SANTOS GARCIA|X|x|RUTA 8 L|X|LUNES|x|x|X|X|X|DOMICILIO|3400|9500|x|x|X|2021-9-20|2021-9-27|X|x|X|x|x|ZAPOTAL PRIMERA SECCION|X|0|x|12900|x|x|x|X|X|X|x|X|CARDENAS|X|x|x|x|x</v>
      </c>
    </row>
    <row r="616" spans="1:82" x14ac:dyDescent="0.25">
      <c r="A616" t="s">
        <v>13579</v>
      </c>
      <c r="B616" t="s">
        <v>13580</v>
      </c>
      <c r="C616">
        <v>3</v>
      </c>
      <c r="D616" t="s">
        <v>1</v>
      </c>
      <c r="E616" t="s">
        <v>2</v>
      </c>
      <c r="F616" t="s">
        <v>775</v>
      </c>
      <c r="G616" t="s">
        <v>775</v>
      </c>
      <c r="H616" t="s">
        <v>16091</v>
      </c>
      <c r="I616">
        <v>12900</v>
      </c>
      <c r="J616" t="s">
        <v>4</v>
      </c>
      <c r="K616" t="s">
        <v>4</v>
      </c>
      <c r="L616">
        <v>100</v>
      </c>
      <c r="M616">
        <v>0</v>
      </c>
      <c r="N616" t="s">
        <v>12</v>
      </c>
      <c r="O616" t="s">
        <v>4</v>
      </c>
      <c r="P616" t="s">
        <v>12</v>
      </c>
      <c r="Q616" t="s">
        <v>4</v>
      </c>
      <c r="R616" t="s">
        <v>4</v>
      </c>
      <c r="S616" t="s">
        <v>4</v>
      </c>
      <c r="T616" t="s">
        <v>4</v>
      </c>
      <c r="U616" t="s">
        <v>4</v>
      </c>
      <c r="V616" t="s">
        <v>4</v>
      </c>
      <c r="W616" t="s">
        <v>4</v>
      </c>
      <c r="X616" t="s">
        <v>4</v>
      </c>
      <c r="Y616" t="s">
        <v>12</v>
      </c>
      <c r="Z616" t="s">
        <v>4</v>
      </c>
      <c r="AA616" t="s">
        <v>12</v>
      </c>
      <c r="AB616" t="s">
        <v>291</v>
      </c>
      <c r="AC616" t="s">
        <v>1026</v>
      </c>
      <c r="AD616" t="s">
        <v>768</v>
      </c>
      <c r="AE616" t="s">
        <v>63</v>
      </c>
      <c r="AF616" t="s">
        <v>4</v>
      </c>
      <c r="AG616" t="s">
        <v>4</v>
      </c>
      <c r="AH616" t="s">
        <v>13581</v>
      </c>
      <c r="AI616" t="s">
        <v>13582</v>
      </c>
      <c r="AJ616" t="s">
        <v>4</v>
      </c>
      <c r="AK616">
        <v>9985031000</v>
      </c>
      <c r="AL616" t="s">
        <v>13583</v>
      </c>
      <c r="AM616" t="s">
        <v>13584</v>
      </c>
      <c r="AN616" t="s">
        <v>12</v>
      </c>
      <c r="AO616" t="s">
        <v>13552</v>
      </c>
      <c r="AP616" t="s">
        <v>4</v>
      </c>
      <c r="AQ616" t="s">
        <v>10</v>
      </c>
      <c r="AR616" t="s">
        <v>12</v>
      </c>
      <c r="AS616" t="s">
        <v>12</v>
      </c>
      <c r="AT616" t="s">
        <v>4</v>
      </c>
      <c r="AU616" t="s">
        <v>4</v>
      </c>
      <c r="AV616" t="s">
        <v>4</v>
      </c>
      <c r="AW616" t="s">
        <v>11</v>
      </c>
      <c r="AX616">
        <v>3850</v>
      </c>
      <c r="AY616">
        <v>9050</v>
      </c>
      <c r="AZ616" t="s">
        <v>12</v>
      </c>
      <c r="BA616" t="s">
        <v>12</v>
      </c>
      <c r="BB616" t="s">
        <v>4</v>
      </c>
      <c r="BC616" t="s">
        <v>1232</v>
      </c>
      <c r="BD616" t="s">
        <v>1237</v>
      </c>
      <c r="BE616" t="s">
        <v>4</v>
      </c>
      <c r="BF616" t="s">
        <v>12</v>
      </c>
      <c r="BG616" t="s">
        <v>4</v>
      </c>
      <c r="BH616" t="s">
        <v>12</v>
      </c>
      <c r="BI616" t="s">
        <v>12</v>
      </c>
      <c r="BJ616" t="s">
        <v>13582</v>
      </c>
      <c r="BK616" t="s">
        <v>4</v>
      </c>
      <c r="BL616">
        <v>0</v>
      </c>
      <c r="BM616" t="s">
        <v>12</v>
      </c>
      <c r="BN616">
        <v>12900</v>
      </c>
      <c r="BO616" t="s">
        <v>12</v>
      </c>
      <c r="BP616" t="s">
        <v>12</v>
      </c>
      <c r="BQ616" t="s">
        <v>12</v>
      </c>
      <c r="BR616" t="s">
        <v>4</v>
      </c>
      <c r="BS616" t="s">
        <v>4</v>
      </c>
      <c r="BT616" t="s">
        <v>4</v>
      </c>
      <c r="BU616" t="s">
        <v>12</v>
      </c>
      <c r="BV616" t="s">
        <v>4</v>
      </c>
      <c r="BW616" t="s">
        <v>3</v>
      </c>
      <c r="BX616" t="s">
        <v>4</v>
      </c>
      <c r="BY616" t="s">
        <v>12</v>
      </c>
      <c r="BZ616" t="s">
        <v>12</v>
      </c>
      <c r="CA616" t="s">
        <v>12</v>
      </c>
      <c r="CB616" t="s">
        <v>12</v>
      </c>
      <c r="CC616" t="s">
        <v>12</v>
      </c>
      <c r="CD616" t="str" cm="1">
        <f t="array" aca="1" ref="CD616" ca="1">eConcatenar(A616:CB616,"|")</f>
        <v>lapMeRBrApjp5LpY|COM2021-0129|3|IMPERIAL DE LUJO|TABASCO|COMALCALCO|COMALCALCO|2021-1-11|12900|X|X|100|0|x|X|x|X|X|X|X|X|X|X|X|x|X|x|DOMINGUEZ|FUENTES|CARLOS|CASADO|X|X|ENTRADA EL AGUACATE SIN NUMERO|OCCIDENTE CUARTA SECCION|X|9985031000|KARLA ISABEL DOMINGUEZ HERNANDEZ|BENEFICIARIO 2:MARIA ISABEL HERNANDEZ DOMINGUEZ|x|RUTA 8 L|X|LUNES|x|x|X|X|X|DOMICILIO|3850|9050|x|x|X|2021-9-20|2021-9-27|X|x|X|x|x|OCCIDENTE CUARTA SECCION|X|0|x|12900|x|x|x|X|X|X|x|X|CARDENAS|X|x|x|x|x</v>
      </c>
    </row>
    <row r="617" spans="1:82" x14ac:dyDescent="0.25">
      <c r="A617" t="s">
        <v>13585</v>
      </c>
      <c r="B617" t="s">
        <v>13586</v>
      </c>
      <c r="C617">
        <v>3</v>
      </c>
      <c r="D617" t="s">
        <v>69</v>
      </c>
      <c r="E617" t="s">
        <v>2</v>
      </c>
      <c r="F617" t="s">
        <v>775</v>
      </c>
      <c r="G617" t="s">
        <v>775</v>
      </c>
      <c r="H617" t="s">
        <v>1167</v>
      </c>
      <c r="I617">
        <v>14800</v>
      </c>
      <c r="J617" t="s">
        <v>4</v>
      </c>
      <c r="K617" t="s">
        <v>4</v>
      </c>
      <c r="L617">
        <v>100</v>
      </c>
      <c r="M617">
        <v>0</v>
      </c>
      <c r="N617" t="s">
        <v>12</v>
      </c>
      <c r="O617" t="s">
        <v>4</v>
      </c>
      <c r="P617" t="s">
        <v>12</v>
      </c>
      <c r="Q617" t="s">
        <v>4</v>
      </c>
      <c r="R617" t="s">
        <v>4</v>
      </c>
      <c r="S617" t="s">
        <v>4</v>
      </c>
      <c r="T617" t="s">
        <v>4</v>
      </c>
      <c r="U617" t="s">
        <v>4</v>
      </c>
      <c r="V617" t="s">
        <v>4</v>
      </c>
      <c r="W617" t="s">
        <v>4</v>
      </c>
      <c r="X617" t="s">
        <v>4</v>
      </c>
      <c r="Y617" t="s">
        <v>12</v>
      </c>
      <c r="Z617" t="s">
        <v>4</v>
      </c>
      <c r="AA617" t="s">
        <v>12</v>
      </c>
      <c r="AB617" t="s">
        <v>6</v>
      </c>
      <c r="AC617" t="s">
        <v>312</v>
      </c>
      <c r="AD617" t="s">
        <v>13587</v>
      </c>
      <c r="AE617" t="s">
        <v>63</v>
      </c>
      <c r="AF617" t="s">
        <v>4</v>
      </c>
      <c r="AG617" t="s">
        <v>4</v>
      </c>
      <c r="AH617" t="s">
        <v>5394</v>
      </c>
      <c r="AI617" t="s">
        <v>13582</v>
      </c>
      <c r="AJ617" t="s">
        <v>4</v>
      </c>
      <c r="AK617">
        <v>9331029269</v>
      </c>
      <c r="AL617" t="s">
        <v>13588</v>
      </c>
      <c r="AM617" t="s">
        <v>13589</v>
      </c>
      <c r="AN617" t="s">
        <v>12</v>
      </c>
      <c r="AO617" t="s">
        <v>13552</v>
      </c>
      <c r="AP617" t="s">
        <v>4</v>
      </c>
      <c r="AQ617" t="s">
        <v>10</v>
      </c>
      <c r="AR617" t="s">
        <v>12</v>
      </c>
      <c r="AS617" t="s">
        <v>12</v>
      </c>
      <c r="AT617" t="s">
        <v>4</v>
      </c>
      <c r="AU617" t="s">
        <v>4</v>
      </c>
      <c r="AV617" t="s">
        <v>4</v>
      </c>
      <c r="AW617" t="s">
        <v>11</v>
      </c>
      <c r="AX617">
        <v>2600</v>
      </c>
      <c r="AY617">
        <v>12200</v>
      </c>
      <c r="AZ617" t="s">
        <v>12</v>
      </c>
      <c r="BA617" t="s">
        <v>12</v>
      </c>
      <c r="BB617" t="s">
        <v>4</v>
      </c>
      <c r="BC617" t="s">
        <v>1232</v>
      </c>
      <c r="BD617" t="s">
        <v>1237</v>
      </c>
      <c r="BE617" t="s">
        <v>4</v>
      </c>
      <c r="BF617" t="s">
        <v>12</v>
      </c>
      <c r="BG617" t="s">
        <v>4</v>
      </c>
      <c r="BH617" t="s">
        <v>12</v>
      </c>
      <c r="BI617" t="s">
        <v>12</v>
      </c>
      <c r="BJ617" t="s">
        <v>13582</v>
      </c>
      <c r="BK617" t="s">
        <v>4</v>
      </c>
      <c r="BL617">
        <v>0</v>
      </c>
      <c r="BM617" t="s">
        <v>12</v>
      </c>
      <c r="BN617">
        <v>14800</v>
      </c>
      <c r="BO617" t="s">
        <v>12</v>
      </c>
      <c r="BP617" t="s">
        <v>12</v>
      </c>
      <c r="BQ617" t="s">
        <v>12</v>
      </c>
      <c r="BR617" t="s">
        <v>4</v>
      </c>
      <c r="BS617" t="s">
        <v>4</v>
      </c>
      <c r="BT617" t="s">
        <v>4</v>
      </c>
      <c r="BU617" t="s">
        <v>12</v>
      </c>
      <c r="BV617" t="s">
        <v>4</v>
      </c>
      <c r="BW617" t="s">
        <v>3</v>
      </c>
      <c r="BX617" t="s">
        <v>4</v>
      </c>
      <c r="BY617" t="s">
        <v>12</v>
      </c>
      <c r="BZ617" t="s">
        <v>12</v>
      </c>
      <c r="CA617" t="s">
        <v>12</v>
      </c>
      <c r="CB617" t="s">
        <v>12</v>
      </c>
      <c r="CC617" t="s">
        <v>12</v>
      </c>
      <c r="CD617" t="str" cm="1">
        <f t="array" aca="1" ref="CD617" ca="1">eConcatenar(A617:CB617,"|")</f>
        <v>y2IwF2fm7F2XDXkB|COM2021-1710|3|MEMORIAL|TABASCO|COMALCALCO|COMALCALCO|2021-5-20|14800|X|X|100|0|x|X|x|X|X|X|X|X|X|X|X|x|X|x|DE LA CRUZ|MORALES|LUIS JAVIER|CASADO|X|X|CARRETERA A SAN FRANCISCO|OCCIDENTE CUARTA SECCION|X|9331029269|CONCEPCION RAMON ZAPATA|BENEFICIARIO 2:ANTONIA MORALES ZAPATA|x|RUTA 8 L|X|LUNES|x|x|X|X|X|DOMICILIO|2600|12200|x|x|X|2021-9-20|2021-9-27|X|x|X|x|x|OCCIDENTE CUARTA SECCION|X|0|x|14800|x|x|x|X|X|X|x|X|CARDENAS|X|x|x|x|x</v>
      </c>
    </row>
    <row r="618" spans="1:82" x14ac:dyDescent="0.25">
      <c r="A618" t="s">
        <v>13590</v>
      </c>
      <c r="B618" t="s">
        <v>13591</v>
      </c>
      <c r="C618">
        <v>3</v>
      </c>
      <c r="D618" t="s">
        <v>69</v>
      </c>
      <c r="E618" t="s">
        <v>2</v>
      </c>
      <c r="F618" t="s">
        <v>775</v>
      </c>
      <c r="G618" t="s">
        <v>775</v>
      </c>
      <c r="H618" t="s">
        <v>1167</v>
      </c>
      <c r="I618">
        <v>14800</v>
      </c>
      <c r="J618" t="s">
        <v>4</v>
      </c>
      <c r="K618" t="s">
        <v>4</v>
      </c>
      <c r="L618">
        <v>100</v>
      </c>
      <c r="M618">
        <v>0</v>
      </c>
      <c r="N618" t="s">
        <v>12</v>
      </c>
      <c r="O618" t="s">
        <v>4</v>
      </c>
      <c r="P618" t="s">
        <v>12</v>
      </c>
      <c r="Q618" t="s">
        <v>4</v>
      </c>
      <c r="R618" t="s">
        <v>4</v>
      </c>
      <c r="S618" t="s">
        <v>4</v>
      </c>
      <c r="T618" t="s">
        <v>4</v>
      </c>
      <c r="U618" t="s">
        <v>4</v>
      </c>
      <c r="V618" t="s">
        <v>4</v>
      </c>
      <c r="W618" t="s">
        <v>4</v>
      </c>
      <c r="X618" t="s">
        <v>4</v>
      </c>
      <c r="Y618" t="s">
        <v>12</v>
      </c>
      <c r="Z618" t="s">
        <v>4</v>
      </c>
      <c r="AA618" t="s">
        <v>12</v>
      </c>
      <c r="AB618" t="s">
        <v>5373</v>
      </c>
      <c r="AC618" t="s">
        <v>592</v>
      </c>
      <c r="AD618" t="s">
        <v>124</v>
      </c>
      <c r="AE618" t="s">
        <v>24</v>
      </c>
      <c r="AF618" t="s">
        <v>4</v>
      </c>
      <c r="AG618" t="s">
        <v>4</v>
      </c>
      <c r="AH618" t="s">
        <v>13592</v>
      </c>
      <c r="AI618" t="s">
        <v>13582</v>
      </c>
      <c r="AJ618" t="s">
        <v>4</v>
      </c>
      <c r="AK618">
        <v>9331029662</v>
      </c>
      <c r="AL618" t="s">
        <v>13593</v>
      </c>
      <c r="AM618" t="s">
        <v>13594</v>
      </c>
      <c r="AN618" t="s">
        <v>12</v>
      </c>
      <c r="AO618" t="s">
        <v>13552</v>
      </c>
      <c r="AP618" t="s">
        <v>4</v>
      </c>
      <c r="AQ618" t="s">
        <v>10</v>
      </c>
      <c r="AR618" t="s">
        <v>12</v>
      </c>
      <c r="AS618" t="s">
        <v>12</v>
      </c>
      <c r="AT618" t="s">
        <v>4</v>
      </c>
      <c r="AU618" t="s">
        <v>4</v>
      </c>
      <c r="AV618" t="s">
        <v>4</v>
      </c>
      <c r="AW618" t="s">
        <v>11</v>
      </c>
      <c r="AX618">
        <v>2600</v>
      </c>
      <c r="AY618">
        <v>12200</v>
      </c>
      <c r="AZ618" t="s">
        <v>12</v>
      </c>
      <c r="BA618" t="s">
        <v>12</v>
      </c>
      <c r="BB618" t="s">
        <v>4</v>
      </c>
      <c r="BC618" t="s">
        <v>1232</v>
      </c>
      <c r="BD618" t="s">
        <v>1237</v>
      </c>
      <c r="BE618" t="s">
        <v>4</v>
      </c>
      <c r="BF618" t="s">
        <v>12</v>
      </c>
      <c r="BG618" t="s">
        <v>4</v>
      </c>
      <c r="BH618" t="s">
        <v>12</v>
      </c>
      <c r="BI618" t="s">
        <v>12</v>
      </c>
      <c r="BJ618" t="s">
        <v>13582</v>
      </c>
      <c r="BK618" t="s">
        <v>4</v>
      </c>
      <c r="BL618">
        <v>1</v>
      </c>
      <c r="BM618" t="s">
        <v>12</v>
      </c>
      <c r="BN618">
        <v>14800</v>
      </c>
      <c r="BO618" t="s">
        <v>12</v>
      </c>
      <c r="BP618" t="s">
        <v>12</v>
      </c>
      <c r="BQ618" t="s">
        <v>12</v>
      </c>
      <c r="BR618" t="s">
        <v>4</v>
      </c>
      <c r="BS618" t="s">
        <v>4</v>
      </c>
      <c r="BT618" t="s">
        <v>4</v>
      </c>
      <c r="BU618" t="s">
        <v>12</v>
      </c>
      <c r="BV618" t="s">
        <v>4</v>
      </c>
      <c r="BW618" t="s">
        <v>3</v>
      </c>
      <c r="BX618" t="s">
        <v>4</v>
      </c>
      <c r="BY618" t="s">
        <v>12</v>
      </c>
      <c r="BZ618" t="s">
        <v>12</v>
      </c>
      <c r="CA618" t="s">
        <v>12</v>
      </c>
      <c r="CB618" t="s">
        <v>12</v>
      </c>
      <c r="CC618" t="s">
        <v>12</v>
      </c>
      <c r="CD618" t="str" cm="1">
        <f t="array" aca="1" ref="CD618" ca="1">eConcatenar(A618:CB618,"|")</f>
        <v>gbSCULxAwsDsSfLf|COM2021-1711|3|MEMORIAL|TABASCO|COMALCALCO|COMALCALCO|2021-5-20|14800|X|X|100|0|x|X|x|X|X|X|X|X|X|X|X|x|X|x|RAMON |ZAPATA|CONCEPCION|UNION LIBRE|X|X|LOCALIDAD OCCIDENTE CUARTA SECCION|OCCIDENTE CUARTA SECCION|X|9331029662|LUIS JAVIER DE LA CRUZ MORALES|BENEFICIARIO 2: LAURA RAMON ZAPATA|x|RUTA 8 L|X|LUNES|x|x|X|X|X|DOMICILIO|2600|12200|x|x|X|2021-9-20|2021-9-27|X|x|X|x|x|OCCIDENTE CUARTA SECCION|X|1|x|14800|x|x|x|X|X|X|x|X|CARDENAS|X|x|x|x|x</v>
      </c>
    </row>
    <row r="619" spans="1:82" x14ac:dyDescent="0.25">
      <c r="A619" t="s">
        <v>13595</v>
      </c>
      <c r="B619" t="s">
        <v>13596</v>
      </c>
      <c r="C619">
        <v>3</v>
      </c>
      <c r="D619" t="s">
        <v>213</v>
      </c>
      <c r="E619" t="s">
        <v>2</v>
      </c>
      <c r="F619" t="s">
        <v>775</v>
      </c>
      <c r="G619" t="s">
        <v>775</v>
      </c>
      <c r="H619" t="s">
        <v>15971</v>
      </c>
      <c r="I619">
        <v>12900</v>
      </c>
      <c r="J619" t="s">
        <v>4</v>
      </c>
      <c r="K619" t="s">
        <v>4</v>
      </c>
      <c r="L619">
        <v>100</v>
      </c>
      <c r="M619">
        <v>0</v>
      </c>
      <c r="N619" t="s">
        <v>12</v>
      </c>
      <c r="O619" t="s">
        <v>4</v>
      </c>
      <c r="P619" t="s">
        <v>12</v>
      </c>
      <c r="Q619" t="s">
        <v>4</v>
      </c>
      <c r="R619" t="s">
        <v>4</v>
      </c>
      <c r="S619" t="s">
        <v>4</v>
      </c>
      <c r="T619" t="s">
        <v>4</v>
      </c>
      <c r="U619" t="s">
        <v>4</v>
      </c>
      <c r="V619" t="s">
        <v>4</v>
      </c>
      <c r="W619" t="s">
        <v>4</v>
      </c>
      <c r="X619" t="s">
        <v>4</v>
      </c>
      <c r="Y619" t="s">
        <v>12</v>
      </c>
      <c r="Z619" t="s">
        <v>4</v>
      </c>
      <c r="AA619" t="s">
        <v>12</v>
      </c>
      <c r="AB619" t="s">
        <v>127</v>
      </c>
      <c r="AC619" t="s">
        <v>29</v>
      </c>
      <c r="AD619" t="s">
        <v>13597</v>
      </c>
      <c r="AE619" t="s">
        <v>63</v>
      </c>
      <c r="AF619" t="s">
        <v>4</v>
      </c>
      <c r="AG619" t="s">
        <v>4</v>
      </c>
      <c r="AH619" t="s">
        <v>13598</v>
      </c>
      <c r="AI619" t="s">
        <v>2181</v>
      </c>
      <c r="AJ619" t="s">
        <v>4</v>
      </c>
      <c r="AK619">
        <v>9331518496</v>
      </c>
      <c r="AL619" t="s">
        <v>13599</v>
      </c>
      <c r="AM619" t="s">
        <v>13600</v>
      </c>
      <c r="AN619" t="s">
        <v>12</v>
      </c>
      <c r="AO619" t="s">
        <v>13552</v>
      </c>
      <c r="AP619" t="s">
        <v>4</v>
      </c>
      <c r="AQ619" t="s">
        <v>10</v>
      </c>
      <c r="AR619" t="s">
        <v>12</v>
      </c>
      <c r="AS619" t="s">
        <v>12</v>
      </c>
      <c r="AT619" t="s">
        <v>4</v>
      </c>
      <c r="AU619" t="s">
        <v>4</v>
      </c>
      <c r="AV619" t="s">
        <v>4</v>
      </c>
      <c r="AW619" t="s">
        <v>11</v>
      </c>
      <c r="AX619">
        <v>6100</v>
      </c>
      <c r="AY619">
        <v>6800</v>
      </c>
      <c r="AZ619" t="s">
        <v>12</v>
      </c>
      <c r="BA619" t="s">
        <v>12</v>
      </c>
      <c r="BB619" t="s">
        <v>4</v>
      </c>
      <c r="BC619" t="s">
        <v>1232</v>
      </c>
      <c r="BD619" t="s">
        <v>1237</v>
      </c>
      <c r="BE619" t="s">
        <v>4</v>
      </c>
      <c r="BF619" t="s">
        <v>12</v>
      </c>
      <c r="BG619" t="s">
        <v>4</v>
      </c>
      <c r="BH619" t="s">
        <v>12</v>
      </c>
      <c r="BI619" t="s">
        <v>12</v>
      </c>
      <c r="BJ619" t="s">
        <v>2181</v>
      </c>
      <c r="BK619" t="s">
        <v>4</v>
      </c>
      <c r="BL619">
        <v>0</v>
      </c>
      <c r="BM619" t="s">
        <v>12</v>
      </c>
      <c r="BN619">
        <v>12900</v>
      </c>
      <c r="BO619" t="s">
        <v>12</v>
      </c>
      <c r="BP619" t="s">
        <v>12</v>
      </c>
      <c r="BQ619" t="s">
        <v>12</v>
      </c>
      <c r="BR619" t="s">
        <v>4</v>
      </c>
      <c r="BS619" t="s">
        <v>4</v>
      </c>
      <c r="BT619" t="s">
        <v>4</v>
      </c>
      <c r="BU619" t="s">
        <v>12</v>
      </c>
      <c r="BV619" t="s">
        <v>4</v>
      </c>
      <c r="BW619" t="s">
        <v>3</v>
      </c>
      <c r="BX619" t="s">
        <v>4</v>
      </c>
      <c r="BY619" t="s">
        <v>12</v>
      </c>
      <c r="BZ619" t="s">
        <v>12</v>
      </c>
      <c r="CA619" t="s">
        <v>12</v>
      </c>
      <c r="CB619" t="s">
        <v>12</v>
      </c>
      <c r="CC619" t="s">
        <v>12</v>
      </c>
      <c r="CD619" t="str" cm="1">
        <f t="array" aca="1" ref="CD619" ca="1">eConcatenar(A619:CB619,"|")</f>
        <v>NzqkrmZU1YCUFjXo|COM2020-0958|3|ECONOLINE|TABASCO|COMALCALCO|COMALCALCO|2021-6-26|12900|X|X|100|0|x|X|x|X|X|X|X|X|X|X|X|x|X|x|RODRIGUEZ|CORDOVA|HUMBERTO ADAN|CASADO|X|X|CALLE GUAO MANZANA 7 LOTE 7|TOMAS GARRIDO|X|9331518496|MARIA DEL CARMEN DE LA CRUZ OLAN|BENEFICIARIO 2: RICARDA CORDOVA HERNANDEZ|x|RUTA 8 L|X|LUNES|x|x|X|X|X|DOMICILIO|6100|6800|x|x|X|2021-9-20|2021-9-27|X|x|X|x|x|TOMAS GARRIDO|X|0|x|12900|x|x|x|X|X|X|x|X|CARDENAS|X|x|x|x|x</v>
      </c>
    </row>
    <row r="620" spans="1:82" x14ac:dyDescent="0.25">
      <c r="A620" t="s">
        <v>13601</v>
      </c>
      <c r="B620" t="s">
        <v>13602</v>
      </c>
      <c r="C620">
        <v>3</v>
      </c>
      <c r="D620" t="s">
        <v>75</v>
      </c>
      <c r="E620" t="s">
        <v>2</v>
      </c>
      <c r="F620" t="s">
        <v>775</v>
      </c>
      <c r="G620" t="s">
        <v>775</v>
      </c>
      <c r="H620" t="s">
        <v>16045</v>
      </c>
      <c r="I620">
        <v>24500</v>
      </c>
      <c r="J620" t="s">
        <v>4</v>
      </c>
      <c r="K620" t="s">
        <v>4</v>
      </c>
      <c r="L620">
        <v>100</v>
      </c>
      <c r="M620">
        <v>0</v>
      </c>
      <c r="N620" t="s">
        <v>12</v>
      </c>
      <c r="O620" t="s">
        <v>4</v>
      </c>
      <c r="P620" t="s">
        <v>12</v>
      </c>
      <c r="Q620" t="s">
        <v>4</v>
      </c>
      <c r="R620" t="s">
        <v>4</v>
      </c>
      <c r="S620" t="s">
        <v>4</v>
      </c>
      <c r="T620" t="s">
        <v>4</v>
      </c>
      <c r="U620" t="s">
        <v>4</v>
      </c>
      <c r="V620" t="s">
        <v>4</v>
      </c>
      <c r="W620" t="s">
        <v>4</v>
      </c>
      <c r="X620" t="s">
        <v>4</v>
      </c>
      <c r="Y620" t="s">
        <v>12</v>
      </c>
      <c r="Z620" t="s">
        <v>4</v>
      </c>
      <c r="AA620" t="s">
        <v>12</v>
      </c>
      <c r="AB620" t="s">
        <v>301</v>
      </c>
      <c r="AC620" t="s">
        <v>29</v>
      </c>
      <c r="AD620" t="s">
        <v>11474</v>
      </c>
      <c r="AE620" t="s">
        <v>30</v>
      </c>
      <c r="AF620" t="s">
        <v>4</v>
      </c>
      <c r="AG620" t="s">
        <v>4</v>
      </c>
      <c r="AH620" t="s">
        <v>13603</v>
      </c>
      <c r="AI620" t="s">
        <v>2181</v>
      </c>
      <c r="AJ620" t="s">
        <v>4</v>
      </c>
      <c r="AK620">
        <v>9332098974</v>
      </c>
      <c r="AL620" t="s">
        <v>13604</v>
      </c>
      <c r="AM620" t="s">
        <v>13605</v>
      </c>
      <c r="AN620" t="s">
        <v>12</v>
      </c>
      <c r="AO620" t="s">
        <v>13552</v>
      </c>
      <c r="AP620" t="s">
        <v>4</v>
      </c>
      <c r="AQ620" t="s">
        <v>10</v>
      </c>
      <c r="AR620" t="s">
        <v>12</v>
      </c>
      <c r="AS620" t="s">
        <v>12</v>
      </c>
      <c r="AT620" t="s">
        <v>4</v>
      </c>
      <c r="AU620" t="s">
        <v>4</v>
      </c>
      <c r="AV620" t="s">
        <v>4</v>
      </c>
      <c r="AW620" t="s">
        <v>11</v>
      </c>
      <c r="AX620">
        <v>2600</v>
      </c>
      <c r="AY620">
        <v>21900</v>
      </c>
      <c r="AZ620" t="s">
        <v>12</v>
      </c>
      <c r="BA620" t="s">
        <v>12</v>
      </c>
      <c r="BB620" t="s">
        <v>4</v>
      </c>
      <c r="BC620" t="s">
        <v>1232</v>
      </c>
      <c r="BD620" t="s">
        <v>1237</v>
      </c>
      <c r="BE620" t="s">
        <v>4</v>
      </c>
      <c r="BF620" t="s">
        <v>12</v>
      </c>
      <c r="BG620" t="s">
        <v>4</v>
      </c>
      <c r="BH620" t="s">
        <v>12</v>
      </c>
      <c r="BI620" t="s">
        <v>12</v>
      </c>
      <c r="BJ620" t="s">
        <v>2181</v>
      </c>
      <c r="BK620" t="s">
        <v>4</v>
      </c>
      <c r="BL620">
        <v>1</v>
      </c>
      <c r="BM620" t="s">
        <v>12</v>
      </c>
      <c r="BN620">
        <v>24500</v>
      </c>
      <c r="BO620" t="s">
        <v>12</v>
      </c>
      <c r="BP620" t="s">
        <v>12</v>
      </c>
      <c r="BQ620" t="s">
        <v>12</v>
      </c>
      <c r="BR620" t="s">
        <v>4</v>
      </c>
      <c r="BS620" t="s">
        <v>4</v>
      </c>
      <c r="BT620" t="s">
        <v>4</v>
      </c>
      <c r="BU620" t="s">
        <v>12</v>
      </c>
      <c r="BV620" t="s">
        <v>4</v>
      </c>
      <c r="BW620" t="s">
        <v>3</v>
      </c>
      <c r="BX620" t="s">
        <v>4</v>
      </c>
      <c r="BY620" t="s">
        <v>12</v>
      </c>
      <c r="BZ620" t="s">
        <v>12</v>
      </c>
      <c r="CA620" t="s">
        <v>12</v>
      </c>
      <c r="CB620" t="s">
        <v>12</v>
      </c>
      <c r="CC620" t="s">
        <v>12</v>
      </c>
      <c r="CD620" t="str" cm="1">
        <f t="array" aca="1" ref="CD620" ca="1">eConcatenar(A620:CB620,"|")</f>
        <v>OMJjTFt12UAU0U9Z|COM2021-1194|3|DIGNITY|TABASCO|COMALCALCO|COMALCALCO|2021-4-01|24500|X|X|100|0|x|X|x|X|X|X|X|X|X|X|X|x|X|x|CRUZ|CORDOVA|MARISOL|CASADA|X|X|CALLE PRINCIPAL MANZANA 12 LOTE 28|TOMAS GARRIDO|X|9332098974|JESUS LOYA MADRIGAL|BENEFICIARIO 2: LUZ DEL ALBA CORDOVA HERNANDEZ|x|RUTA 8 L|X|LUNES|x|x|X|X|X|DOMICILIO|2600|21900|x|x|X|2021-9-20|2021-9-27|X|x|X|x|x|TOMAS GARRIDO|X|1|x|24500|x|x|x|X|X|X|x|X|CARDENAS|X|x|x|x|x</v>
      </c>
    </row>
    <row r="621" spans="1:82" x14ac:dyDescent="0.25">
      <c r="A621" t="s">
        <v>13606</v>
      </c>
      <c r="B621" t="s">
        <v>13607</v>
      </c>
      <c r="C621">
        <v>3</v>
      </c>
      <c r="D621" t="s">
        <v>1</v>
      </c>
      <c r="E621" t="s">
        <v>2</v>
      </c>
      <c r="F621" t="s">
        <v>775</v>
      </c>
      <c r="G621" t="s">
        <v>775</v>
      </c>
      <c r="H621" t="s">
        <v>5440</v>
      </c>
      <c r="I621">
        <v>12900</v>
      </c>
      <c r="J621" t="s">
        <v>4</v>
      </c>
      <c r="K621" t="s">
        <v>4</v>
      </c>
      <c r="L621">
        <v>100</v>
      </c>
      <c r="M621">
        <v>0</v>
      </c>
      <c r="N621" t="s">
        <v>12</v>
      </c>
      <c r="O621" t="s">
        <v>4</v>
      </c>
      <c r="P621" t="s">
        <v>12</v>
      </c>
      <c r="Q621" t="s">
        <v>4</v>
      </c>
      <c r="R621" t="s">
        <v>4</v>
      </c>
      <c r="S621" t="s">
        <v>4</v>
      </c>
      <c r="T621" t="s">
        <v>4</v>
      </c>
      <c r="U621" t="s">
        <v>4</v>
      </c>
      <c r="V621" t="s">
        <v>4</v>
      </c>
      <c r="W621" t="s">
        <v>4</v>
      </c>
      <c r="X621" t="s">
        <v>4</v>
      </c>
      <c r="Y621" t="s">
        <v>12</v>
      </c>
      <c r="Z621" t="s">
        <v>4</v>
      </c>
      <c r="AA621" t="s">
        <v>12</v>
      </c>
      <c r="AB621" t="s">
        <v>6</v>
      </c>
      <c r="AC621" t="s">
        <v>166</v>
      </c>
      <c r="AD621" t="s">
        <v>418</v>
      </c>
      <c r="AE621" t="s">
        <v>336</v>
      </c>
      <c r="AF621" t="s">
        <v>4</v>
      </c>
      <c r="AG621" t="s">
        <v>4</v>
      </c>
      <c r="AH621" t="s">
        <v>100</v>
      </c>
      <c r="AI621" t="s">
        <v>13571</v>
      </c>
      <c r="AJ621" t="s">
        <v>4</v>
      </c>
      <c r="AK621">
        <v>9331251039</v>
      </c>
      <c r="AL621" t="s">
        <v>13608</v>
      </c>
      <c r="AM621" t="s">
        <v>13609</v>
      </c>
      <c r="AN621" t="s">
        <v>12</v>
      </c>
      <c r="AO621" t="s">
        <v>13552</v>
      </c>
      <c r="AP621" t="s">
        <v>4</v>
      </c>
      <c r="AQ621" t="s">
        <v>10</v>
      </c>
      <c r="AR621" t="s">
        <v>12</v>
      </c>
      <c r="AS621" t="s">
        <v>12</v>
      </c>
      <c r="AT621" t="s">
        <v>4</v>
      </c>
      <c r="AU621" t="s">
        <v>4</v>
      </c>
      <c r="AV621" t="s">
        <v>4</v>
      </c>
      <c r="AW621" t="s">
        <v>11</v>
      </c>
      <c r="AX621">
        <v>3200</v>
      </c>
      <c r="AY621">
        <v>9700</v>
      </c>
      <c r="AZ621" t="s">
        <v>12</v>
      </c>
      <c r="BA621" t="s">
        <v>12</v>
      </c>
      <c r="BB621" t="s">
        <v>4</v>
      </c>
      <c r="BC621" t="s">
        <v>1232</v>
      </c>
      <c r="BD621" t="s">
        <v>1237</v>
      </c>
      <c r="BE621" t="s">
        <v>4</v>
      </c>
      <c r="BF621" t="s">
        <v>12</v>
      </c>
      <c r="BG621" t="s">
        <v>4</v>
      </c>
      <c r="BH621" t="s">
        <v>12</v>
      </c>
      <c r="BI621" t="s">
        <v>12</v>
      </c>
      <c r="BJ621" t="s">
        <v>13571</v>
      </c>
      <c r="BK621" t="s">
        <v>4</v>
      </c>
      <c r="BL621">
        <v>0</v>
      </c>
      <c r="BM621" t="s">
        <v>12</v>
      </c>
      <c r="BN621">
        <v>12900</v>
      </c>
      <c r="BO621" t="s">
        <v>12</v>
      </c>
      <c r="BP621" t="s">
        <v>12</v>
      </c>
      <c r="BQ621" t="s">
        <v>12</v>
      </c>
      <c r="BR621" t="s">
        <v>4</v>
      </c>
      <c r="BS621" t="s">
        <v>4</v>
      </c>
      <c r="BT621" t="s">
        <v>4</v>
      </c>
      <c r="BU621" t="s">
        <v>12</v>
      </c>
      <c r="BV621" t="s">
        <v>4</v>
      </c>
      <c r="BW621" t="s">
        <v>3</v>
      </c>
      <c r="BX621" t="s">
        <v>4</v>
      </c>
      <c r="BY621" t="s">
        <v>12</v>
      </c>
      <c r="BZ621" t="s">
        <v>12</v>
      </c>
      <c r="CA621" t="s">
        <v>12</v>
      </c>
      <c r="CB621" t="s">
        <v>12</v>
      </c>
      <c r="CC621" t="s">
        <v>12</v>
      </c>
      <c r="CD621" t="str" cm="1">
        <f t="array" aca="1" ref="CD621" ca="1">eConcatenar(A621:CB621,"|")</f>
        <v>F6LbxpMp6pyN7JEv|COM2021-0756|3|IMPERIAL DE LUJO|TABASCO|COMALCALCO|COMALCALCO|2021-2-26|12900|X|X|100|0|x|X|x|X|X|X|X|X|X|X|X|x|X|x|DE LA CRUZ|GONZALEZ|MIGUEL|VIUDO|X|X|CARRETERA PRINCIPAL|ZAPOTAL PRIMERA SECCION|X|9331251039|WUSWALDO DE LA CRUZ GONZALEZ|BENEFICIARIO 2: EGLA DE LA CRUZ  GONZALEZ|x|RUTA 8 L|X|LUNES|x|x|X|X|X|DOMICILIO|3200|9700|x|x|X|2021-9-20|2021-9-27|X|x|X|x|x|ZAPOTAL PRIMERA SECCION|X|0|x|12900|x|x|x|X|X|X|x|X|CARDENAS|X|x|x|x|x</v>
      </c>
    </row>
    <row r="622" spans="1:82" x14ac:dyDescent="0.25">
      <c r="A622" t="s">
        <v>13610</v>
      </c>
      <c r="B622" t="s">
        <v>13611</v>
      </c>
      <c r="C622">
        <v>3</v>
      </c>
      <c r="D622" t="s">
        <v>1</v>
      </c>
      <c r="E622" t="s">
        <v>2</v>
      </c>
      <c r="F622" t="s">
        <v>775</v>
      </c>
      <c r="G622" t="s">
        <v>775</v>
      </c>
      <c r="H622" t="s">
        <v>5440</v>
      </c>
      <c r="I622">
        <v>12900</v>
      </c>
      <c r="J622" t="s">
        <v>4</v>
      </c>
      <c r="K622" t="s">
        <v>4</v>
      </c>
      <c r="L622">
        <v>100</v>
      </c>
      <c r="M622">
        <v>0</v>
      </c>
      <c r="N622" t="s">
        <v>12</v>
      </c>
      <c r="O622" t="s">
        <v>4</v>
      </c>
      <c r="P622" t="s">
        <v>12</v>
      </c>
      <c r="Q622" t="s">
        <v>4</v>
      </c>
      <c r="R622" t="s">
        <v>4</v>
      </c>
      <c r="S622" t="s">
        <v>4</v>
      </c>
      <c r="T622" t="s">
        <v>4</v>
      </c>
      <c r="U622" t="s">
        <v>4</v>
      </c>
      <c r="V622" t="s">
        <v>4</v>
      </c>
      <c r="W622" t="s">
        <v>4</v>
      </c>
      <c r="X622" t="s">
        <v>4</v>
      </c>
      <c r="Y622" t="s">
        <v>12</v>
      </c>
      <c r="Z622" t="s">
        <v>4</v>
      </c>
      <c r="AA622" t="s">
        <v>12</v>
      </c>
      <c r="AB622" t="s">
        <v>731</v>
      </c>
      <c r="AC622" t="s">
        <v>501</v>
      </c>
      <c r="AD622" t="s">
        <v>5336</v>
      </c>
      <c r="AE622" t="s">
        <v>51</v>
      </c>
      <c r="AF622" t="s">
        <v>4</v>
      </c>
      <c r="AG622" t="s">
        <v>4</v>
      </c>
      <c r="AH622" t="s">
        <v>100</v>
      </c>
      <c r="AI622" t="s">
        <v>13571</v>
      </c>
      <c r="AJ622" t="s">
        <v>4</v>
      </c>
      <c r="AK622">
        <v>9333270974</v>
      </c>
      <c r="AL622" t="s">
        <v>13612</v>
      </c>
      <c r="AM622" t="s">
        <v>13613</v>
      </c>
      <c r="AN622" t="s">
        <v>12</v>
      </c>
      <c r="AO622" t="s">
        <v>13552</v>
      </c>
      <c r="AP622" t="s">
        <v>4</v>
      </c>
      <c r="AQ622" t="s">
        <v>10</v>
      </c>
      <c r="AR622" t="s">
        <v>12</v>
      </c>
      <c r="AS622" t="s">
        <v>12</v>
      </c>
      <c r="AT622" t="s">
        <v>4</v>
      </c>
      <c r="AU622" t="s">
        <v>4</v>
      </c>
      <c r="AV622" t="s">
        <v>4</v>
      </c>
      <c r="AW622" t="s">
        <v>11</v>
      </c>
      <c r="AX622">
        <v>3200</v>
      </c>
      <c r="AY622">
        <v>9700</v>
      </c>
      <c r="AZ622" t="s">
        <v>12</v>
      </c>
      <c r="BA622" t="s">
        <v>12</v>
      </c>
      <c r="BB622" t="s">
        <v>4</v>
      </c>
      <c r="BC622" t="s">
        <v>1232</v>
      </c>
      <c r="BD622" t="s">
        <v>1237</v>
      </c>
      <c r="BE622" t="s">
        <v>4</v>
      </c>
      <c r="BF622" t="s">
        <v>12</v>
      </c>
      <c r="BG622" t="s">
        <v>4</v>
      </c>
      <c r="BH622" t="s">
        <v>12</v>
      </c>
      <c r="BI622" t="s">
        <v>12</v>
      </c>
      <c r="BJ622" t="s">
        <v>13571</v>
      </c>
      <c r="BK622" t="s">
        <v>4</v>
      </c>
      <c r="BL622">
        <v>1</v>
      </c>
      <c r="BM622" t="s">
        <v>12</v>
      </c>
      <c r="BN622">
        <v>12900</v>
      </c>
      <c r="BO622" t="s">
        <v>12</v>
      </c>
      <c r="BP622" t="s">
        <v>12</v>
      </c>
      <c r="BQ622" t="s">
        <v>12</v>
      </c>
      <c r="BR622" t="s">
        <v>4</v>
      </c>
      <c r="BS622" t="s">
        <v>4</v>
      </c>
      <c r="BT622" t="s">
        <v>4</v>
      </c>
      <c r="BU622" t="s">
        <v>12</v>
      </c>
      <c r="BV622" t="s">
        <v>4</v>
      </c>
      <c r="BW622" t="s">
        <v>3</v>
      </c>
      <c r="BX622" t="s">
        <v>4</v>
      </c>
      <c r="BY622" t="s">
        <v>12</v>
      </c>
      <c r="BZ622" t="s">
        <v>12</v>
      </c>
      <c r="CA622" t="s">
        <v>12</v>
      </c>
      <c r="CB622" t="s">
        <v>12</v>
      </c>
      <c r="CC622" t="s">
        <v>12</v>
      </c>
      <c r="CD622" t="str" cm="1">
        <f t="array" aca="1" ref="CD622" ca="1">eConcatenar(A622:CB622,"|")</f>
        <v>cq4MFAiiKyrPo97P|COM2021-0755|3|IMPERIAL DE LUJO|TABASCO|COMALCALCO|COMALCALCO|2021-2-26|12900|X|X|100|0|x|X|x|X|X|X|X|X|X|X|X|x|X|x|AVALOS|CHABLE|ROSARIO|SOLTERA|X|X|CARRETERA PRINCIPAL|ZAPOTAL PRIMERA SECCION|X|9333270974|HEYDI RUTH OLIVE CRUZ|BENEFICIARIO 2: FLOR DE LIS CRUZ CRUZ|x|RUTA 8 L|X|LUNES|x|x|X|X|X|DOMICILIO|3200|9700|x|x|X|2021-9-20|2021-9-27|X|x|X|x|x|ZAPOTAL PRIMERA SECCION|X|1|x|12900|x|x|x|X|X|X|x|X|CARDENAS|X|x|x|x|x</v>
      </c>
    </row>
    <row r="623" spans="1:82" x14ac:dyDescent="0.25">
      <c r="A623" t="s">
        <v>13614</v>
      </c>
      <c r="B623" t="s">
        <v>13615</v>
      </c>
      <c r="C623">
        <v>3</v>
      </c>
      <c r="D623" t="s">
        <v>1</v>
      </c>
      <c r="E623" t="s">
        <v>2</v>
      </c>
      <c r="F623" t="s">
        <v>775</v>
      </c>
      <c r="G623" t="s">
        <v>775</v>
      </c>
      <c r="H623" t="s">
        <v>16092</v>
      </c>
      <c r="I623">
        <v>12900</v>
      </c>
      <c r="J623" t="s">
        <v>4</v>
      </c>
      <c r="K623" t="s">
        <v>4</v>
      </c>
      <c r="L623">
        <v>200</v>
      </c>
      <c r="M623">
        <v>1</v>
      </c>
      <c r="N623" t="s">
        <v>12</v>
      </c>
      <c r="O623" t="s">
        <v>4</v>
      </c>
      <c r="P623" t="s">
        <v>12</v>
      </c>
      <c r="Q623" t="s">
        <v>4</v>
      </c>
      <c r="R623" t="s">
        <v>4</v>
      </c>
      <c r="S623" t="s">
        <v>4</v>
      </c>
      <c r="T623" t="s">
        <v>4</v>
      </c>
      <c r="U623" t="s">
        <v>4</v>
      </c>
      <c r="V623" t="s">
        <v>4</v>
      </c>
      <c r="W623" t="s">
        <v>4</v>
      </c>
      <c r="X623" t="s">
        <v>4</v>
      </c>
      <c r="Y623" t="s">
        <v>12</v>
      </c>
      <c r="Z623" t="s">
        <v>4</v>
      </c>
      <c r="AA623" t="s">
        <v>12</v>
      </c>
      <c r="AB623" t="s">
        <v>166</v>
      </c>
      <c r="AC623" t="s">
        <v>38</v>
      </c>
      <c r="AD623" t="s">
        <v>13616</v>
      </c>
      <c r="AE623" t="s">
        <v>30</v>
      </c>
      <c r="AF623" t="s">
        <v>4</v>
      </c>
      <c r="AG623" t="s">
        <v>4</v>
      </c>
      <c r="AH623" t="s">
        <v>100</v>
      </c>
      <c r="AI623" t="s">
        <v>13571</v>
      </c>
      <c r="AJ623" t="s">
        <v>4</v>
      </c>
      <c r="AK623">
        <v>9331242621</v>
      </c>
      <c r="AL623" t="s">
        <v>13617</v>
      </c>
      <c r="AM623" t="s">
        <v>13618</v>
      </c>
      <c r="AN623" t="s">
        <v>12</v>
      </c>
      <c r="AO623" t="s">
        <v>13552</v>
      </c>
      <c r="AP623" t="s">
        <v>4</v>
      </c>
      <c r="AQ623" t="s">
        <v>10</v>
      </c>
      <c r="AR623" t="s">
        <v>12</v>
      </c>
      <c r="AS623" t="s">
        <v>12</v>
      </c>
      <c r="AT623" t="s">
        <v>4</v>
      </c>
      <c r="AU623" t="s">
        <v>4</v>
      </c>
      <c r="AV623" t="s">
        <v>4</v>
      </c>
      <c r="AW623" t="s">
        <v>11</v>
      </c>
      <c r="AX623">
        <v>2200</v>
      </c>
      <c r="AY623">
        <v>10700</v>
      </c>
      <c r="AZ623" t="s">
        <v>12</v>
      </c>
      <c r="BA623" t="s">
        <v>12</v>
      </c>
      <c r="BB623" t="s">
        <v>4</v>
      </c>
      <c r="BC623" t="s">
        <v>1232</v>
      </c>
      <c r="BD623" t="s">
        <v>10372</v>
      </c>
      <c r="BE623" t="s">
        <v>4</v>
      </c>
      <c r="BF623" t="s">
        <v>12</v>
      </c>
      <c r="BG623" t="s">
        <v>4</v>
      </c>
      <c r="BH623" t="s">
        <v>12</v>
      </c>
      <c r="BI623" t="s">
        <v>12</v>
      </c>
      <c r="BJ623" t="s">
        <v>13571</v>
      </c>
      <c r="BK623" t="s">
        <v>4</v>
      </c>
      <c r="BL623">
        <v>1</v>
      </c>
      <c r="BM623" t="s">
        <v>12</v>
      </c>
      <c r="BN623">
        <v>12900</v>
      </c>
      <c r="BO623" t="s">
        <v>12</v>
      </c>
      <c r="BP623" t="s">
        <v>12</v>
      </c>
      <c r="BQ623" t="s">
        <v>12</v>
      </c>
      <c r="BR623" t="s">
        <v>4</v>
      </c>
      <c r="BS623" t="s">
        <v>4</v>
      </c>
      <c r="BT623" t="s">
        <v>4</v>
      </c>
      <c r="BU623" t="s">
        <v>12</v>
      </c>
      <c r="BV623" t="s">
        <v>4</v>
      </c>
      <c r="BW623" t="s">
        <v>3</v>
      </c>
      <c r="BX623" t="s">
        <v>4</v>
      </c>
      <c r="BY623" t="s">
        <v>12</v>
      </c>
      <c r="BZ623" t="s">
        <v>12</v>
      </c>
      <c r="CA623" t="s">
        <v>12</v>
      </c>
      <c r="CB623" t="s">
        <v>12</v>
      </c>
      <c r="CC623" t="s">
        <v>12</v>
      </c>
      <c r="CD623" t="str" cm="1">
        <f t="array" aca="1" ref="CD623" ca="1">eConcatenar(A623:CB623,"|")</f>
        <v>uoOJamsdh0H4UK5W|COM2021-0105|3|IMPERIAL DE LUJO|TABASCO|COMALCALCO|COMALCALCO|2021-1-06|12900|X|X|200|1|x|X|x|X|X|X|X|X|X|X|X|x|X|x|GONZALEZ|HERNANDEZ|MAGDA KARINA|CASADA|X|X|CARRETERA PRINCIPAL|ZAPOTAL PRIMERA SECCION|X|9331242621|CRISTIAN MARIELA GONZALEZ HERNANDEZ|BENEFICIARIO 2: MIREYA HERNANDEZ ARIAS|x|RUTA 8 L|X|LUNES|x|x|X|X|X|DOMICILIO|2200|10700|x|x|X|2021-9-20|2021-10-04|X|x|X|x|x|ZAPOTAL PRIMERA SECCION|X|1|x|12900|x|x|x|X|X|X|x|X|CARDENAS|X|x|x|x|x</v>
      </c>
    </row>
    <row r="624" spans="1:82" x14ac:dyDescent="0.25">
      <c r="A624" t="s">
        <v>13619</v>
      </c>
      <c r="B624" t="s">
        <v>13620</v>
      </c>
      <c r="C624">
        <v>3</v>
      </c>
      <c r="D624" t="s">
        <v>1</v>
      </c>
      <c r="E624" t="s">
        <v>2</v>
      </c>
      <c r="F624" t="s">
        <v>775</v>
      </c>
      <c r="G624" t="s">
        <v>775</v>
      </c>
      <c r="H624" t="s">
        <v>15920</v>
      </c>
      <c r="I624">
        <v>12900</v>
      </c>
      <c r="J624" t="s">
        <v>4</v>
      </c>
      <c r="K624" t="s">
        <v>4</v>
      </c>
      <c r="L624">
        <v>100</v>
      </c>
      <c r="M624">
        <v>0</v>
      </c>
      <c r="N624" t="s">
        <v>12</v>
      </c>
      <c r="O624" t="s">
        <v>4</v>
      </c>
      <c r="P624" t="s">
        <v>12</v>
      </c>
      <c r="Q624" t="s">
        <v>4</v>
      </c>
      <c r="R624" t="s">
        <v>4</v>
      </c>
      <c r="S624" t="s">
        <v>4</v>
      </c>
      <c r="T624" t="s">
        <v>4</v>
      </c>
      <c r="U624" t="s">
        <v>4</v>
      </c>
      <c r="V624" t="s">
        <v>4</v>
      </c>
      <c r="W624" t="s">
        <v>4</v>
      </c>
      <c r="X624" t="s">
        <v>4</v>
      </c>
      <c r="Y624" t="s">
        <v>12</v>
      </c>
      <c r="Z624" t="s">
        <v>4</v>
      </c>
      <c r="AA624" t="s">
        <v>12</v>
      </c>
      <c r="AB624" t="s">
        <v>13537</v>
      </c>
      <c r="AC624" t="s">
        <v>38</v>
      </c>
      <c r="AD624" t="s">
        <v>13621</v>
      </c>
      <c r="AE624" t="s">
        <v>63</v>
      </c>
      <c r="AF624" t="s">
        <v>4</v>
      </c>
      <c r="AG624" t="s">
        <v>4</v>
      </c>
      <c r="AH624" t="s">
        <v>100</v>
      </c>
      <c r="AI624" t="s">
        <v>13571</v>
      </c>
      <c r="AJ624" t="s">
        <v>4</v>
      </c>
      <c r="AK624">
        <v>9331581390</v>
      </c>
      <c r="AL624" t="s">
        <v>13622</v>
      </c>
      <c r="AM624" t="s">
        <v>13623</v>
      </c>
      <c r="AN624" t="s">
        <v>12</v>
      </c>
      <c r="AO624" t="s">
        <v>13552</v>
      </c>
      <c r="AP624" t="s">
        <v>4</v>
      </c>
      <c r="AQ624" t="s">
        <v>10</v>
      </c>
      <c r="AR624" t="s">
        <v>12</v>
      </c>
      <c r="AS624" t="s">
        <v>12</v>
      </c>
      <c r="AT624" t="s">
        <v>4</v>
      </c>
      <c r="AU624" t="s">
        <v>4</v>
      </c>
      <c r="AV624" t="s">
        <v>4</v>
      </c>
      <c r="AW624" t="s">
        <v>11</v>
      </c>
      <c r="AX624">
        <v>3450</v>
      </c>
      <c r="AY624">
        <v>9450</v>
      </c>
      <c r="AZ624" t="s">
        <v>12</v>
      </c>
      <c r="BA624" t="s">
        <v>12</v>
      </c>
      <c r="BB624" t="s">
        <v>4</v>
      </c>
      <c r="BC624" t="s">
        <v>1232</v>
      </c>
      <c r="BD624" t="s">
        <v>1237</v>
      </c>
      <c r="BE624" t="s">
        <v>4</v>
      </c>
      <c r="BF624" t="s">
        <v>12</v>
      </c>
      <c r="BG624" t="s">
        <v>4</v>
      </c>
      <c r="BH624" t="s">
        <v>12</v>
      </c>
      <c r="BI624" t="s">
        <v>12</v>
      </c>
      <c r="BJ624" t="s">
        <v>13571</v>
      </c>
      <c r="BK624" t="s">
        <v>4</v>
      </c>
      <c r="BL624">
        <v>0</v>
      </c>
      <c r="BM624" t="s">
        <v>12</v>
      </c>
      <c r="BN624">
        <v>12900</v>
      </c>
      <c r="BO624" t="s">
        <v>12</v>
      </c>
      <c r="BP624" t="s">
        <v>12</v>
      </c>
      <c r="BQ624" t="s">
        <v>12</v>
      </c>
      <c r="BR624" t="s">
        <v>4</v>
      </c>
      <c r="BS624" t="s">
        <v>4</v>
      </c>
      <c r="BT624" t="s">
        <v>4</v>
      </c>
      <c r="BU624" t="s">
        <v>12</v>
      </c>
      <c r="BV624" t="s">
        <v>4</v>
      </c>
      <c r="BW624" t="s">
        <v>3</v>
      </c>
      <c r="BX624" t="s">
        <v>4</v>
      </c>
      <c r="BY624" t="s">
        <v>12</v>
      </c>
      <c r="BZ624" t="s">
        <v>12</v>
      </c>
      <c r="CA624" t="s">
        <v>12</v>
      </c>
      <c r="CB624" t="s">
        <v>12</v>
      </c>
      <c r="CC624" t="s">
        <v>12</v>
      </c>
      <c r="CD624" t="str" cm="1">
        <f t="array" aca="1" ref="CD624" ca="1">eConcatenar(A624:CB624,"|")</f>
        <v>GJTuQbipYMNytBmH|COM2021-0180|3|IMPERIAL DE LUJO|TABASCO|COMALCALCO|COMALCALCO|2021-1-21|12900|X|X|100|0|x|X|x|X|X|X|X|X|X|X|X|x|X|x|OLIVE|HERNANDEZ|ADRIAN|CASADO|X|X|CARRETERA PRINCIPAL|ZAPOTAL PRIMERA SECCION|X|9331581390|LUPITA DE LOS SANTOS DOMINGUEZ|BENEFICIARIO 2: OCTAVIO OLIVE DE LOS SANTOS|x|RUTA 8 L|X|LUNES|x|x|X|X|X|DOMICILIO|3450|9450|x|x|X|2021-9-20|2021-9-27|X|x|X|x|x|ZAPOTAL PRIMERA SECCION|X|0|x|12900|x|x|x|X|X|X|x|X|CARDENAS|X|x|x|x|x</v>
      </c>
    </row>
    <row r="625" spans="1:82" x14ac:dyDescent="0.25">
      <c r="A625" t="s">
        <v>13624</v>
      </c>
      <c r="B625" t="s">
        <v>13625</v>
      </c>
      <c r="C625">
        <v>3</v>
      </c>
      <c r="D625" t="s">
        <v>69</v>
      </c>
      <c r="E625" t="s">
        <v>2</v>
      </c>
      <c r="F625" t="s">
        <v>775</v>
      </c>
      <c r="G625" t="s">
        <v>775</v>
      </c>
      <c r="H625" t="s">
        <v>15982</v>
      </c>
      <c r="I625">
        <v>14800</v>
      </c>
      <c r="J625" t="s">
        <v>4</v>
      </c>
      <c r="K625" t="s">
        <v>4</v>
      </c>
      <c r="L625">
        <v>100</v>
      </c>
      <c r="M625">
        <v>0</v>
      </c>
      <c r="N625" t="s">
        <v>12</v>
      </c>
      <c r="O625" t="s">
        <v>4</v>
      </c>
      <c r="P625" t="s">
        <v>12</v>
      </c>
      <c r="Q625" t="s">
        <v>4</v>
      </c>
      <c r="R625" t="s">
        <v>4</v>
      </c>
      <c r="S625" t="s">
        <v>4</v>
      </c>
      <c r="T625" t="s">
        <v>4</v>
      </c>
      <c r="U625" t="s">
        <v>4</v>
      </c>
      <c r="V625" t="s">
        <v>4</v>
      </c>
      <c r="W625" t="s">
        <v>4</v>
      </c>
      <c r="X625" t="s">
        <v>4</v>
      </c>
      <c r="Y625" t="s">
        <v>12</v>
      </c>
      <c r="Z625" t="s">
        <v>4</v>
      </c>
      <c r="AA625" t="s">
        <v>12</v>
      </c>
      <c r="AB625" t="s">
        <v>10181</v>
      </c>
      <c r="AC625" t="s">
        <v>166</v>
      </c>
      <c r="AD625" t="s">
        <v>92</v>
      </c>
      <c r="AE625" t="s">
        <v>24</v>
      </c>
      <c r="AF625" t="s">
        <v>4</v>
      </c>
      <c r="AG625" t="s">
        <v>4</v>
      </c>
      <c r="AH625" t="s">
        <v>13626</v>
      </c>
      <c r="AI625" t="s">
        <v>13571</v>
      </c>
      <c r="AJ625" t="s">
        <v>4</v>
      </c>
      <c r="AK625">
        <v>9331518533</v>
      </c>
      <c r="AL625" t="s">
        <v>13627</v>
      </c>
      <c r="AM625" t="s">
        <v>13628</v>
      </c>
      <c r="AN625" t="s">
        <v>12</v>
      </c>
      <c r="AO625" t="s">
        <v>13552</v>
      </c>
      <c r="AP625" t="s">
        <v>4</v>
      </c>
      <c r="AQ625" t="s">
        <v>10</v>
      </c>
      <c r="AR625" t="s">
        <v>12</v>
      </c>
      <c r="AS625" t="s">
        <v>12</v>
      </c>
      <c r="AT625" t="s">
        <v>4</v>
      </c>
      <c r="AU625" t="s">
        <v>4</v>
      </c>
      <c r="AV625" t="s">
        <v>4</v>
      </c>
      <c r="AW625" t="s">
        <v>11</v>
      </c>
      <c r="AX625">
        <v>2800</v>
      </c>
      <c r="AY625">
        <v>12000</v>
      </c>
      <c r="AZ625" t="s">
        <v>12</v>
      </c>
      <c r="BA625" t="s">
        <v>12</v>
      </c>
      <c r="BB625" t="s">
        <v>4</v>
      </c>
      <c r="BC625" t="s">
        <v>1232</v>
      </c>
      <c r="BD625" t="s">
        <v>1237</v>
      </c>
      <c r="BE625" t="s">
        <v>4</v>
      </c>
      <c r="BF625" t="s">
        <v>12</v>
      </c>
      <c r="BG625" t="s">
        <v>4</v>
      </c>
      <c r="BH625" t="s">
        <v>12</v>
      </c>
      <c r="BI625" t="s">
        <v>12</v>
      </c>
      <c r="BJ625" t="s">
        <v>13571</v>
      </c>
      <c r="BK625" t="s">
        <v>4</v>
      </c>
      <c r="BL625">
        <v>1</v>
      </c>
      <c r="BM625" t="s">
        <v>12</v>
      </c>
      <c r="BN625">
        <v>14800</v>
      </c>
      <c r="BO625" t="s">
        <v>12</v>
      </c>
      <c r="BP625" t="s">
        <v>12</v>
      </c>
      <c r="BQ625" t="s">
        <v>12</v>
      </c>
      <c r="BR625" t="s">
        <v>4</v>
      </c>
      <c r="BS625" t="s">
        <v>4</v>
      </c>
      <c r="BT625" t="s">
        <v>4</v>
      </c>
      <c r="BU625" t="s">
        <v>12</v>
      </c>
      <c r="BV625" t="s">
        <v>4</v>
      </c>
      <c r="BW625" t="s">
        <v>3</v>
      </c>
      <c r="BX625" t="s">
        <v>4</v>
      </c>
      <c r="BY625" t="s">
        <v>12</v>
      </c>
      <c r="BZ625" t="s">
        <v>12</v>
      </c>
      <c r="CA625" t="s">
        <v>12</v>
      </c>
      <c r="CB625" t="s">
        <v>12</v>
      </c>
      <c r="CC625" t="s">
        <v>12</v>
      </c>
      <c r="CD625" t="str" cm="1">
        <f t="array" aca="1" ref="CD625" ca="1">eConcatenar(A625:CB625,"|")</f>
        <v>0caxXYMu1DBmVeFq|COM2021-1108|3|MEMORIAL|TABASCO|COMALCALCO|COMALCALCO|2021-3-18|14800|X|X|100|0|x|X|x|X|X|X|X|X|X|X|X|x|X|x|ESCALANTE|GONZALEZ|TERESA|UNION LIBRE|X|X|ENTRADA EL TAMARINDO SIN NUMERO|ZAPOTAL PRIMERA SECCION|X|9331518533|ARLETH ADRIANA SUAREZ ESCALANTE|BENEFICIARIO 2: ELDA GONZALEZ DE LOS SANTOS|x|RUTA 8 L|X|LUNES|x|x|X|X|X|DOMICILIO|2800|12000|x|x|X|2021-9-20|2021-9-27|X|x|X|x|x|ZAPOTAL PRIMERA SECCION|X|1|x|14800|x|x|x|X|X|X|x|X|CARDENAS|X|x|x|x|x</v>
      </c>
    </row>
    <row r="626" spans="1:82" x14ac:dyDescent="0.25">
      <c r="A626" t="s">
        <v>13629</v>
      </c>
      <c r="B626" t="s">
        <v>13630</v>
      </c>
      <c r="C626">
        <v>3</v>
      </c>
      <c r="D626" t="s">
        <v>1</v>
      </c>
      <c r="E626" t="s">
        <v>2</v>
      </c>
      <c r="F626" t="s">
        <v>775</v>
      </c>
      <c r="G626" t="s">
        <v>775</v>
      </c>
      <c r="H626" t="s">
        <v>16083</v>
      </c>
      <c r="I626">
        <v>12900</v>
      </c>
      <c r="J626" t="s">
        <v>4</v>
      </c>
      <c r="K626" t="s">
        <v>4</v>
      </c>
      <c r="L626">
        <v>100</v>
      </c>
      <c r="M626">
        <v>0</v>
      </c>
      <c r="N626" t="s">
        <v>12</v>
      </c>
      <c r="O626" t="s">
        <v>4</v>
      </c>
      <c r="P626" t="s">
        <v>12</v>
      </c>
      <c r="Q626" t="s">
        <v>4</v>
      </c>
      <c r="R626" t="s">
        <v>4</v>
      </c>
      <c r="S626" t="s">
        <v>4</v>
      </c>
      <c r="T626" t="s">
        <v>4</v>
      </c>
      <c r="U626" t="s">
        <v>4</v>
      </c>
      <c r="V626" t="s">
        <v>4</v>
      </c>
      <c r="W626" t="s">
        <v>4</v>
      </c>
      <c r="X626" t="s">
        <v>4</v>
      </c>
      <c r="Y626" t="s">
        <v>12</v>
      </c>
      <c r="Z626" t="s">
        <v>4</v>
      </c>
      <c r="AA626" t="s">
        <v>12</v>
      </c>
      <c r="AB626" t="s">
        <v>501</v>
      </c>
      <c r="AC626" t="s">
        <v>38</v>
      </c>
      <c r="AD626" t="s">
        <v>13631</v>
      </c>
      <c r="AE626" t="s">
        <v>17</v>
      </c>
      <c r="AF626" t="s">
        <v>4</v>
      </c>
      <c r="AG626" t="s">
        <v>4</v>
      </c>
      <c r="AH626" t="s">
        <v>13632</v>
      </c>
      <c r="AI626" t="s">
        <v>13571</v>
      </c>
      <c r="AJ626" t="s">
        <v>4</v>
      </c>
      <c r="AK626">
        <v>9331150993</v>
      </c>
      <c r="AL626" t="s">
        <v>13633</v>
      </c>
      <c r="AM626" t="s">
        <v>4</v>
      </c>
      <c r="AN626" t="s">
        <v>12</v>
      </c>
      <c r="AO626" t="s">
        <v>13552</v>
      </c>
      <c r="AP626" t="s">
        <v>4</v>
      </c>
      <c r="AQ626" t="s">
        <v>10</v>
      </c>
      <c r="AR626" t="s">
        <v>12</v>
      </c>
      <c r="AS626" t="s">
        <v>12</v>
      </c>
      <c r="AT626" t="s">
        <v>4</v>
      </c>
      <c r="AU626" t="s">
        <v>4</v>
      </c>
      <c r="AV626" t="s">
        <v>4</v>
      </c>
      <c r="AW626" t="s">
        <v>11</v>
      </c>
      <c r="AX626">
        <v>3900</v>
      </c>
      <c r="AY626">
        <v>9000</v>
      </c>
      <c r="AZ626" t="s">
        <v>12</v>
      </c>
      <c r="BA626" t="s">
        <v>12</v>
      </c>
      <c r="BB626" t="s">
        <v>4</v>
      </c>
      <c r="BC626" t="s">
        <v>1232</v>
      </c>
      <c r="BD626" t="s">
        <v>1237</v>
      </c>
      <c r="BE626" t="s">
        <v>4</v>
      </c>
      <c r="BF626" t="s">
        <v>12</v>
      </c>
      <c r="BG626" t="s">
        <v>4</v>
      </c>
      <c r="BH626" t="s">
        <v>12</v>
      </c>
      <c r="BI626" t="s">
        <v>12</v>
      </c>
      <c r="BJ626" t="s">
        <v>13571</v>
      </c>
      <c r="BK626" t="s">
        <v>4</v>
      </c>
      <c r="BL626">
        <v>0</v>
      </c>
      <c r="BM626" t="s">
        <v>12</v>
      </c>
      <c r="BN626">
        <v>12900</v>
      </c>
      <c r="BO626" t="s">
        <v>12</v>
      </c>
      <c r="BP626" t="s">
        <v>12</v>
      </c>
      <c r="BQ626" t="s">
        <v>12</v>
      </c>
      <c r="BR626" t="s">
        <v>4</v>
      </c>
      <c r="BS626" t="s">
        <v>4</v>
      </c>
      <c r="BT626" t="s">
        <v>4</v>
      </c>
      <c r="BU626" t="s">
        <v>12</v>
      </c>
      <c r="BV626" t="s">
        <v>4</v>
      </c>
      <c r="BW626" t="s">
        <v>3</v>
      </c>
      <c r="BX626" t="s">
        <v>4</v>
      </c>
      <c r="BY626" t="s">
        <v>12</v>
      </c>
      <c r="BZ626" t="s">
        <v>12</v>
      </c>
      <c r="CA626" t="s">
        <v>12</v>
      </c>
      <c r="CB626" t="s">
        <v>12</v>
      </c>
      <c r="CC626" t="s">
        <v>12</v>
      </c>
      <c r="CD626" t="str" cm="1">
        <f t="array" aca="1" ref="CD626" ca="1">eConcatenar(A626:CB626,"|")</f>
        <v>2xTt14tLW9tg90YT|COM2021-0125|3|IMPERIAL DE LUJO|TABASCO|COMALCALCO|COMALCALCO|2021-1-09|12900|X|X|100|0|x|X|x|X|X|X|X|X|X|X|X|x|X|x|CHABLE|HERNANDEZ|JANNER|SOLTERO|X|X|CARRETERA A ZAPOTAL SEGUNDA SECCION|ZAPOTAL PRIMERA SECCION|X|9331150993|BELLALID CHABLE HERNANDEZ|X|x|RUTA 8 L|X|LUNES|x|x|X|X|X|DOMICILIO|3900|9000|x|x|X|2021-9-20|2021-9-27|X|x|X|x|x|ZAPOTAL PRIMERA SECCION|X|0|x|12900|x|x|x|X|X|X|x|X|CARDENAS|X|x|x|x|x</v>
      </c>
    </row>
    <row r="627" spans="1:82" x14ac:dyDescent="0.25">
      <c r="A627" t="s">
        <v>13634</v>
      </c>
      <c r="B627" t="s">
        <v>13635</v>
      </c>
      <c r="C627">
        <v>3</v>
      </c>
      <c r="D627" t="s">
        <v>69</v>
      </c>
      <c r="E627" t="s">
        <v>2</v>
      </c>
      <c r="F627" t="s">
        <v>775</v>
      </c>
      <c r="G627" t="s">
        <v>775</v>
      </c>
      <c r="H627" t="s">
        <v>16093</v>
      </c>
      <c r="I627">
        <v>14800</v>
      </c>
      <c r="J627" t="s">
        <v>4</v>
      </c>
      <c r="K627" t="s">
        <v>4</v>
      </c>
      <c r="L627">
        <v>100</v>
      </c>
      <c r="M627">
        <v>0</v>
      </c>
      <c r="N627" t="s">
        <v>12</v>
      </c>
      <c r="O627" t="s">
        <v>4</v>
      </c>
      <c r="P627" t="s">
        <v>12</v>
      </c>
      <c r="Q627" t="s">
        <v>4</v>
      </c>
      <c r="R627" t="s">
        <v>4</v>
      </c>
      <c r="S627" t="s">
        <v>4</v>
      </c>
      <c r="T627" t="s">
        <v>4</v>
      </c>
      <c r="U627" t="s">
        <v>4</v>
      </c>
      <c r="V627" t="s">
        <v>4</v>
      </c>
      <c r="W627" t="s">
        <v>4</v>
      </c>
      <c r="X627" t="s">
        <v>4</v>
      </c>
      <c r="Y627" t="s">
        <v>12</v>
      </c>
      <c r="Z627" t="s">
        <v>4</v>
      </c>
      <c r="AA627" t="s">
        <v>12</v>
      </c>
      <c r="AB627" t="s">
        <v>96</v>
      </c>
      <c r="AC627" t="s">
        <v>13636</v>
      </c>
      <c r="AD627" t="s">
        <v>12311</v>
      </c>
      <c r="AE627" t="s">
        <v>63</v>
      </c>
      <c r="AF627" t="s">
        <v>4</v>
      </c>
      <c r="AG627" t="s">
        <v>4</v>
      </c>
      <c r="AH627" t="s">
        <v>100</v>
      </c>
      <c r="AI627" t="s">
        <v>13637</v>
      </c>
      <c r="AJ627" t="s">
        <v>4</v>
      </c>
      <c r="AK627">
        <v>9334010783</v>
      </c>
      <c r="AL627" t="s">
        <v>13638</v>
      </c>
      <c r="AM627" t="s">
        <v>13639</v>
      </c>
      <c r="AN627" t="s">
        <v>12</v>
      </c>
      <c r="AO627" t="s">
        <v>13552</v>
      </c>
      <c r="AP627" t="s">
        <v>4</v>
      </c>
      <c r="AQ627" t="s">
        <v>10</v>
      </c>
      <c r="AR627" t="s">
        <v>12</v>
      </c>
      <c r="AS627" t="s">
        <v>12</v>
      </c>
      <c r="AT627" t="s">
        <v>4</v>
      </c>
      <c r="AU627" t="s">
        <v>4</v>
      </c>
      <c r="AV627" t="s">
        <v>4</v>
      </c>
      <c r="AW627" t="s">
        <v>11</v>
      </c>
      <c r="AX627">
        <v>600</v>
      </c>
      <c r="AY627">
        <v>14200</v>
      </c>
      <c r="AZ627" t="s">
        <v>12</v>
      </c>
      <c r="BA627" t="s">
        <v>12</v>
      </c>
      <c r="BB627" t="s">
        <v>4</v>
      </c>
      <c r="BC627" t="s">
        <v>1232</v>
      </c>
      <c r="BD627" t="s">
        <v>1237</v>
      </c>
      <c r="BE627" t="s">
        <v>4</v>
      </c>
      <c r="BF627" t="s">
        <v>12</v>
      </c>
      <c r="BG627" t="s">
        <v>4</v>
      </c>
      <c r="BH627" t="s">
        <v>12</v>
      </c>
      <c r="BI627" t="s">
        <v>12</v>
      </c>
      <c r="BJ627" t="s">
        <v>13637</v>
      </c>
      <c r="BK627" t="s">
        <v>4</v>
      </c>
      <c r="BL627">
        <v>0</v>
      </c>
      <c r="BM627" t="s">
        <v>12</v>
      </c>
      <c r="BN627">
        <v>14800</v>
      </c>
      <c r="BO627" t="s">
        <v>12</v>
      </c>
      <c r="BP627" t="s">
        <v>12</v>
      </c>
      <c r="BQ627" t="s">
        <v>12</v>
      </c>
      <c r="BR627" t="s">
        <v>4</v>
      </c>
      <c r="BS627" t="s">
        <v>4</v>
      </c>
      <c r="BT627" t="s">
        <v>4</v>
      </c>
      <c r="BU627" t="s">
        <v>12</v>
      </c>
      <c r="BV627" t="s">
        <v>4</v>
      </c>
      <c r="BW627" t="s">
        <v>3</v>
      </c>
      <c r="BX627" t="s">
        <v>4</v>
      </c>
      <c r="BY627" t="s">
        <v>12</v>
      </c>
      <c r="BZ627" t="s">
        <v>12</v>
      </c>
      <c r="CA627" t="s">
        <v>12</v>
      </c>
      <c r="CB627" t="s">
        <v>12</v>
      </c>
      <c r="CC627" t="s">
        <v>12</v>
      </c>
      <c r="CD627" t="str" cm="1">
        <f t="array" aca="1" ref="CD627" ca="1">eConcatenar(A627:CB627,"|")</f>
        <v>AweFIN2hkSYkDVIt|COM2021-2563|3|MEMORIAL|TABASCO|COMALCALCO|COMALCALCO|2021-8-06|14800|X|X|100|0|x|X|x|X|X|X|X|X|X|X|X|x|X|x|MARTINEZ|BRABATA|JOSE ALBERTO|CASADO|X|X|CARRETERA PRINCIPAL|ZAPOTAL SEGUNDA SECCION|X|9334010783|HIMELDA HERNANDEZ MORALES|BENEFICIARIO 2:MARIA ESPERANZA MARTINEZ BRABATA|x|RUTA 8 L|X|LUNES|x|x|X|X|X|DOMICILIO|600|14200|x|x|X|2021-9-20|2021-9-27|X|x|X|x|x|ZAPOTAL SEGUNDA SECCION|X|0|x|14800|x|x|x|X|X|X|x|X|CARDENAS|X|x|x|x|x</v>
      </c>
    </row>
    <row r="628" spans="1:82" x14ac:dyDescent="0.25">
      <c r="A628" t="s">
        <v>13640</v>
      </c>
      <c r="B628" t="s">
        <v>13641</v>
      </c>
      <c r="C628">
        <v>3</v>
      </c>
      <c r="D628" t="s">
        <v>1</v>
      </c>
      <c r="E628" t="s">
        <v>2</v>
      </c>
      <c r="F628" t="s">
        <v>775</v>
      </c>
      <c r="G628" t="s">
        <v>775</v>
      </c>
      <c r="H628" t="s">
        <v>16090</v>
      </c>
      <c r="I628">
        <v>12900</v>
      </c>
      <c r="J628" t="s">
        <v>4</v>
      </c>
      <c r="K628" t="s">
        <v>4</v>
      </c>
      <c r="L628">
        <v>100</v>
      </c>
      <c r="M628">
        <v>0</v>
      </c>
      <c r="N628" t="s">
        <v>12</v>
      </c>
      <c r="O628" t="s">
        <v>4</v>
      </c>
      <c r="P628" t="s">
        <v>12</v>
      </c>
      <c r="Q628" t="s">
        <v>4</v>
      </c>
      <c r="R628" t="s">
        <v>4</v>
      </c>
      <c r="S628" t="s">
        <v>4</v>
      </c>
      <c r="T628" t="s">
        <v>4</v>
      </c>
      <c r="U628" t="s">
        <v>4</v>
      </c>
      <c r="V628" t="s">
        <v>4</v>
      </c>
      <c r="W628" t="s">
        <v>4</v>
      </c>
      <c r="X628" t="s">
        <v>4</v>
      </c>
      <c r="Y628" t="s">
        <v>12</v>
      </c>
      <c r="Z628" t="s">
        <v>4</v>
      </c>
      <c r="AA628" t="s">
        <v>12</v>
      </c>
      <c r="AB628" t="s">
        <v>38</v>
      </c>
      <c r="AC628" t="s">
        <v>38</v>
      </c>
      <c r="AD628" t="s">
        <v>301</v>
      </c>
      <c r="AE628" t="s">
        <v>63</v>
      </c>
      <c r="AF628" t="s">
        <v>4</v>
      </c>
      <c r="AG628" t="s">
        <v>4</v>
      </c>
      <c r="AH628" t="s">
        <v>13642</v>
      </c>
      <c r="AI628" t="s">
        <v>13637</v>
      </c>
      <c r="AJ628" t="s">
        <v>4</v>
      </c>
      <c r="AK628">
        <v>9332074394</v>
      </c>
      <c r="AL628" t="s">
        <v>13643</v>
      </c>
      <c r="AM628" t="s">
        <v>13644</v>
      </c>
      <c r="AN628" t="s">
        <v>12</v>
      </c>
      <c r="AO628" t="s">
        <v>13552</v>
      </c>
      <c r="AP628" t="s">
        <v>4</v>
      </c>
      <c r="AQ628" t="s">
        <v>10</v>
      </c>
      <c r="AR628" t="s">
        <v>12</v>
      </c>
      <c r="AS628" t="s">
        <v>12</v>
      </c>
      <c r="AT628" t="s">
        <v>4</v>
      </c>
      <c r="AU628" t="s">
        <v>4</v>
      </c>
      <c r="AV628" t="s">
        <v>4</v>
      </c>
      <c r="AW628" t="s">
        <v>11</v>
      </c>
      <c r="AX628">
        <v>3400</v>
      </c>
      <c r="AY628">
        <v>9500</v>
      </c>
      <c r="AZ628" t="s">
        <v>12</v>
      </c>
      <c r="BA628" t="s">
        <v>12</v>
      </c>
      <c r="BB628" t="s">
        <v>4</v>
      </c>
      <c r="BC628" t="s">
        <v>1232</v>
      </c>
      <c r="BD628" t="s">
        <v>1237</v>
      </c>
      <c r="BE628" t="s">
        <v>4</v>
      </c>
      <c r="BF628" t="s">
        <v>12</v>
      </c>
      <c r="BG628" t="s">
        <v>4</v>
      </c>
      <c r="BH628" t="s">
        <v>12</v>
      </c>
      <c r="BI628" t="s">
        <v>12</v>
      </c>
      <c r="BJ628" t="s">
        <v>13637</v>
      </c>
      <c r="BK628" t="s">
        <v>4</v>
      </c>
      <c r="BL628">
        <v>0</v>
      </c>
      <c r="BM628" t="s">
        <v>12</v>
      </c>
      <c r="BN628">
        <v>12900</v>
      </c>
      <c r="BO628" t="s">
        <v>12</v>
      </c>
      <c r="BP628" t="s">
        <v>12</v>
      </c>
      <c r="BQ628" t="s">
        <v>12</v>
      </c>
      <c r="BR628" t="s">
        <v>4</v>
      </c>
      <c r="BS628" t="s">
        <v>4</v>
      </c>
      <c r="BT628" t="s">
        <v>4</v>
      </c>
      <c r="BU628" t="s">
        <v>12</v>
      </c>
      <c r="BV628" t="s">
        <v>4</v>
      </c>
      <c r="BW628" t="s">
        <v>3</v>
      </c>
      <c r="BX628" t="s">
        <v>4</v>
      </c>
      <c r="BY628" t="s">
        <v>12</v>
      </c>
      <c r="BZ628" t="s">
        <v>12</v>
      </c>
      <c r="CA628" t="s">
        <v>12</v>
      </c>
      <c r="CB628" t="s">
        <v>12</v>
      </c>
      <c r="CC628" t="s">
        <v>12</v>
      </c>
      <c r="CD628" t="str" cm="1">
        <f t="array" aca="1" ref="CD628" ca="1">eConcatenar(A628:CB628,"|")</f>
        <v>pBcpfTxkMxfO8w6M|COM2021-0108|3|IMPERIAL DE LUJO|TABASCO|COMALCALCO|COMALCALCO|2021-1-07|12900|X|X|100|0|x|X|x|X|X|X|X|X|X|X|X|x|X|x|HERNANDEZ|HERNANDEZ|CRUZ|CASADO|X|X|CARRETERA A POTRERITOS SIN NUMERO|ZAPOTAL SEGUNDA SECCION|X|9332074394|MARIELA HERNANDEZ FLORES|BENEFICIARIO 2: REYNALDO HERNANDEZ HERNDEZ|x|RUTA 8 L|X|LUNES|x|x|X|X|X|DOMICILIO|3400|9500|x|x|X|2021-9-20|2021-9-27|X|x|X|x|x|ZAPOTAL SEGUNDA SECCION|X|0|x|12900|x|x|x|X|X|X|x|X|CARDENAS|X|x|x|x|x</v>
      </c>
    </row>
    <row r="629" spans="1:82" x14ac:dyDescent="0.25">
      <c r="A629" t="s">
        <v>13645</v>
      </c>
      <c r="B629" t="s">
        <v>13646</v>
      </c>
      <c r="C629">
        <v>3</v>
      </c>
      <c r="D629" t="s">
        <v>1</v>
      </c>
      <c r="E629" t="s">
        <v>2</v>
      </c>
      <c r="F629" t="s">
        <v>775</v>
      </c>
      <c r="G629" t="s">
        <v>775</v>
      </c>
      <c r="H629" t="s">
        <v>1205</v>
      </c>
      <c r="I629">
        <v>12900</v>
      </c>
      <c r="J629" t="s">
        <v>4</v>
      </c>
      <c r="K629" t="s">
        <v>4</v>
      </c>
      <c r="L629">
        <v>100</v>
      </c>
      <c r="M629">
        <v>0</v>
      </c>
      <c r="N629" t="s">
        <v>12</v>
      </c>
      <c r="O629" t="s">
        <v>4</v>
      </c>
      <c r="P629" t="s">
        <v>12</v>
      </c>
      <c r="Q629" t="s">
        <v>4</v>
      </c>
      <c r="R629" t="s">
        <v>4</v>
      </c>
      <c r="S629" t="s">
        <v>4</v>
      </c>
      <c r="T629" t="s">
        <v>4</v>
      </c>
      <c r="U629" t="s">
        <v>4</v>
      </c>
      <c r="V629" t="s">
        <v>4</v>
      </c>
      <c r="W629" t="s">
        <v>4</v>
      </c>
      <c r="X629" t="s">
        <v>4</v>
      </c>
      <c r="Y629" t="s">
        <v>12</v>
      </c>
      <c r="Z629" t="s">
        <v>4</v>
      </c>
      <c r="AA629" t="s">
        <v>12</v>
      </c>
      <c r="AB629" t="s">
        <v>13647</v>
      </c>
      <c r="AC629" t="s">
        <v>815</v>
      </c>
      <c r="AD629" t="s">
        <v>166</v>
      </c>
      <c r="AE629" t="s">
        <v>63</v>
      </c>
      <c r="AF629" t="s">
        <v>4</v>
      </c>
      <c r="AG629" t="s">
        <v>4</v>
      </c>
      <c r="AH629" t="s">
        <v>13642</v>
      </c>
      <c r="AI629" t="s">
        <v>13648</v>
      </c>
      <c r="AJ629" t="s">
        <v>4</v>
      </c>
      <c r="AK629">
        <v>9333252636</v>
      </c>
      <c r="AL629" t="s">
        <v>13649</v>
      </c>
      <c r="AM629" t="s">
        <v>13650</v>
      </c>
      <c r="AN629" t="s">
        <v>12</v>
      </c>
      <c r="AO629" t="s">
        <v>13552</v>
      </c>
      <c r="AP629" t="s">
        <v>4</v>
      </c>
      <c r="AQ629" t="s">
        <v>10</v>
      </c>
      <c r="AR629" t="s">
        <v>12</v>
      </c>
      <c r="AS629" t="s">
        <v>12</v>
      </c>
      <c r="AT629" t="s">
        <v>4</v>
      </c>
      <c r="AU629" t="s">
        <v>4</v>
      </c>
      <c r="AV629" t="s">
        <v>4</v>
      </c>
      <c r="AW629" t="s">
        <v>11</v>
      </c>
      <c r="AX629">
        <v>3100</v>
      </c>
      <c r="AY629">
        <v>9800</v>
      </c>
      <c r="AZ629" t="s">
        <v>12</v>
      </c>
      <c r="BA629" t="s">
        <v>12</v>
      </c>
      <c r="BB629" t="s">
        <v>4</v>
      </c>
      <c r="BC629" t="s">
        <v>1232</v>
      </c>
      <c r="BD629" t="s">
        <v>1237</v>
      </c>
      <c r="BE629" t="s">
        <v>4</v>
      </c>
      <c r="BF629" t="s">
        <v>12</v>
      </c>
      <c r="BG629" t="s">
        <v>4</v>
      </c>
      <c r="BH629" t="s">
        <v>12</v>
      </c>
      <c r="BI629" t="s">
        <v>12</v>
      </c>
      <c r="BJ629" t="s">
        <v>13648</v>
      </c>
      <c r="BK629" t="s">
        <v>4</v>
      </c>
      <c r="BL629">
        <v>0</v>
      </c>
      <c r="BM629" t="s">
        <v>12</v>
      </c>
      <c r="BN629">
        <v>12900</v>
      </c>
      <c r="BO629" t="s">
        <v>12</v>
      </c>
      <c r="BP629" t="s">
        <v>12</v>
      </c>
      <c r="BQ629" t="s">
        <v>12</v>
      </c>
      <c r="BR629" t="s">
        <v>4</v>
      </c>
      <c r="BS629" t="s">
        <v>4</v>
      </c>
      <c r="BT629" t="s">
        <v>4</v>
      </c>
      <c r="BU629" t="s">
        <v>12</v>
      </c>
      <c r="BV629" t="s">
        <v>4</v>
      </c>
      <c r="BW629" t="s">
        <v>3</v>
      </c>
      <c r="BX629" t="s">
        <v>4</v>
      </c>
      <c r="BY629" t="s">
        <v>12</v>
      </c>
      <c r="BZ629" t="s">
        <v>12</v>
      </c>
      <c r="CA629" t="s">
        <v>12</v>
      </c>
      <c r="CB629" t="s">
        <v>12</v>
      </c>
      <c r="CC629" t="s">
        <v>12</v>
      </c>
      <c r="CD629" t="str" cm="1">
        <f t="array" aca="1" ref="CD629" ca="1">eConcatenar(A629:CB629,"|")</f>
        <v>wp8hXyxXRJWhZHOJ|COM2021-0591|3|IMPERIAL DE LUJO|TABASCO|COMALCALCO|COMALCALCO|2021-2-19|12900|X|X|100|0|x|X|x|X|X|X|X|X|X|X|X|x|X|x|YIBRAN |CASTELLANOS|GONZALEZ|CASADO|X|X|CARRETERA A POTRERITOS SIN NUMERO|ZAPOTAL TERCERA SECCION|X|9333252636|YANET HERNANDEZ HERNANDEZ|BENEFICIARIO 2: GADDIEL CASTELLANOS GONZALEZ|x|RUTA 8 L|X|LUNES|x|x|X|X|X|DOMICILIO|3100|9800|x|x|X|2021-9-20|2021-9-27|X|x|X|x|x|ZAPOTAL TERCERA SECCION|X|0|x|12900|x|x|x|X|X|X|x|X|CARDENAS|X|x|x|x|x</v>
      </c>
    </row>
    <row r="630" spans="1:82" x14ac:dyDescent="0.25">
      <c r="A630" t="s">
        <v>13651</v>
      </c>
      <c r="B630" t="s">
        <v>13652</v>
      </c>
      <c r="C630">
        <v>3</v>
      </c>
      <c r="D630" t="s">
        <v>1</v>
      </c>
      <c r="E630" t="s">
        <v>2</v>
      </c>
      <c r="F630" t="s">
        <v>775</v>
      </c>
      <c r="G630" t="s">
        <v>775</v>
      </c>
      <c r="H630" t="s">
        <v>1218</v>
      </c>
      <c r="I630">
        <v>12900</v>
      </c>
      <c r="J630" t="s">
        <v>4</v>
      </c>
      <c r="K630" t="s">
        <v>4</v>
      </c>
      <c r="L630">
        <v>100</v>
      </c>
      <c r="M630">
        <v>0</v>
      </c>
      <c r="N630" t="s">
        <v>12</v>
      </c>
      <c r="O630" t="s">
        <v>4</v>
      </c>
      <c r="P630" t="s">
        <v>12</v>
      </c>
      <c r="Q630" t="s">
        <v>4</v>
      </c>
      <c r="R630" t="s">
        <v>4</v>
      </c>
      <c r="S630" t="s">
        <v>4</v>
      </c>
      <c r="T630" t="s">
        <v>4</v>
      </c>
      <c r="U630" t="s">
        <v>4</v>
      </c>
      <c r="V630" t="s">
        <v>4</v>
      </c>
      <c r="W630" t="s">
        <v>4</v>
      </c>
      <c r="X630" t="s">
        <v>4</v>
      </c>
      <c r="Y630" t="s">
        <v>12</v>
      </c>
      <c r="Z630" t="s">
        <v>4</v>
      </c>
      <c r="AA630" t="s">
        <v>12</v>
      </c>
      <c r="AB630" t="s">
        <v>815</v>
      </c>
      <c r="AC630" t="s">
        <v>166</v>
      </c>
      <c r="AD630" t="s">
        <v>5033</v>
      </c>
      <c r="AE630" t="s">
        <v>24</v>
      </c>
      <c r="AF630" t="s">
        <v>4</v>
      </c>
      <c r="AG630" t="s">
        <v>4</v>
      </c>
      <c r="AH630" t="s">
        <v>100</v>
      </c>
      <c r="AI630" t="s">
        <v>13648</v>
      </c>
      <c r="AJ630" t="s">
        <v>4</v>
      </c>
      <c r="AK630">
        <v>9331239127</v>
      </c>
      <c r="AL630" t="s">
        <v>13653</v>
      </c>
      <c r="AM630" t="s">
        <v>13654</v>
      </c>
      <c r="AN630" t="s">
        <v>12</v>
      </c>
      <c r="AO630" t="s">
        <v>13552</v>
      </c>
      <c r="AP630" t="s">
        <v>4</v>
      </c>
      <c r="AQ630" t="s">
        <v>10</v>
      </c>
      <c r="AR630" t="s">
        <v>12</v>
      </c>
      <c r="AS630" t="s">
        <v>12</v>
      </c>
      <c r="AT630" t="s">
        <v>4</v>
      </c>
      <c r="AU630" t="s">
        <v>4</v>
      </c>
      <c r="AV630" t="s">
        <v>4</v>
      </c>
      <c r="AW630" t="s">
        <v>11</v>
      </c>
      <c r="AX630">
        <v>3200</v>
      </c>
      <c r="AY630">
        <v>9700</v>
      </c>
      <c r="AZ630" t="s">
        <v>12</v>
      </c>
      <c r="BA630" t="s">
        <v>12</v>
      </c>
      <c r="BB630" t="s">
        <v>4</v>
      </c>
      <c r="BC630" t="s">
        <v>1232</v>
      </c>
      <c r="BD630" t="s">
        <v>1237</v>
      </c>
      <c r="BE630" t="s">
        <v>4</v>
      </c>
      <c r="BF630" t="s">
        <v>12</v>
      </c>
      <c r="BG630" t="s">
        <v>4</v>
      </c>
      <c r="BH630" t="s">
        <v>12</v>
      </c>
      <c r="BI630" t="s">
        <v>12</v>
      </c>
      <c r="BJ630" t="s">
        <v>13648</v>
      </c>
      <c r="BK630" t="s">
        <v>4</v>
      </c>
      <c r="BL630">
        <v>1</v>
      </c>
      <c r="BM630" t="s">
        <v>12</v>
      </c>
      <c r="BN630">
        <v>12900</v>
      </c>
      <c r="BO630" t="s">
        <v>12</v>
      </c>
      <c r="BP630" t="s">
        <v>12</v>
      </c>
      <c r="BQ630" t="s">
        <v>12</v>
      </c>
      <c r="BR630" t="s">
        <v>4</v>
      </c>
      <c r="BS630" t="s">
        <v>4</v>
      </c>
      <c r="BT630" t="s">
        <v>4</v>
      </c>
      <c r="BU630" t="s">
        <v>12</v>
      </c>
      <c r="BV630" t="s">
        <v>4</v>
      </c>
      <c r="BW630" t="s">
        <v>3</v>
      </c>
      <c r="BX630" t="s">
        <v>4</v>
      </c>
      <c r="BY630" t="s">
        <v>12</v>
      </c>
      <c r="BZ630" t="s">
        <v>12</v>
      </c>
      <c r="CA630" t="s">
        <v>12</v>
      </c>
      <c r="CB630" t="s">
        <v>12</v>
      </c>
      <c r="CC630" t="s">
        <v>12</v>
      </c>
      <c r="CD630" t="str" cm="1">
        <f t="array" aca="1" ref="CD630" ca="1">eConcatenar(A630:CB630,"|")</f>
        <v>3nAMtqmFG1V4HEAl|COM2021-0595|3|IMPERIAL DE LUJO|TABASCO|COMALCALCO|COMALCALCO|2021-2-20|12900|X|X|100|0|x|X|x|X|X|X|X|X|X|X|X|x|X|x|CASTELLANOS|GONZALEZ|SUSANA|UNION LIBRE|X|X|CARRETERA PRINCIPAL|ZAPOTAL TERCERA SECCION|X|9331239127|DAVID MARQUEZ OCHOA|BENEFICIARIO 2: ELEUTERIO CASTELLANOS RODRIGUEZ|x|RUTA 8 L|X|LUNES|x|x|X|X|X|DOMICILIO|3200|9700|x|x|X|2021-9-20|2021-9-27|X|x|X|x|x|ZAPOTAL TERCERA SECCION|X|1|x|12900|x|x|x|X|X|X|x|X|CARDENAS|X|x|x|x|x</v>
      </c>
    </row>
    <row r="631" spans="1:82" x14ac:dyDescent="0.25">
      <c r="A631" t="s">
        <v>13655</v>
      </c>
      <c r="B631" t="s">
        <v>13656</v>
      </c>
      <c r="C631">
        <v>3</v>
      </c>
      <c r="D631" t="s">
        <v>1</v>
      </c>
      <c r="E631" t="s">
        <v>2</v>
      </c>
      <c r="F631" t="s">
        <v>775</v>
      </c>
      <c r="G631" t="s">
        <v>775</v>
      </c>
      <c r="H631" t="s">
        <v>15977</v>
      </c>
      <c r="I631">
        <v>12900</v>
      </c>
      <c r="J631" t="s">
        <v>4</v>
      </c>
      <c r="K631" t="s">
        <v>4</v>
      </c>
      <c r="L631">
        <v>100</v>
      </c>
      <c r="M631">
        <v>0</v>
      </c>
      <c r="N631" t="s">
        <v>12</v>
      </c>
      <c r="O631" t="s">
        <v>4</v>
      </c>
      <c r="P631" t="s">
        <v>12</v>
      </c>
      <c r="Q631" t="s">
        <v>4</v>
      </c>
      <c r="R631" t="s">
        <v>4</v>
      </c>
      <c r="S631" t="s">
        <v>4</v>
      </c>
      <c r="T631" t="s">
        <v>4</v>
      </c>
      <c r="U631" t="s">
        <v>4</v>
      </c>
      <c r="V631" t="s">
        <v>4</v>
      </c>
      <c r="W631" t="s">
        <v>4</v>
      </c>
      <c r="X631" t="s">
        <v>4</v>
      </c>
      <c r="Y631" t="s">
        <v>12</v>
      </c>
      <c r="Z631" t="s">
        <v>4</v>
      </c>
      <c r="AA631" t="s">
        <v>12</v>
      </c>
      <c r="AB631" t="s">
        <v>871</v>
      </c>
      <c r="AC631" t="s">
        <v>38</v>
      </c>
      <c r="AD631" t="s">
        <v>12471</v>
      </c>
      <c r="AE631" t="s">
        <v>63</v>
      </c>
      <c r="AF631" t="s">
        <v>4</v>
      </c>
      <c r="AG631" t="s">
        <v>4</v>
      </c>
      <c r="AH631" t="s">
        <v>777</v>
      </c>
      <c r="AI631" t="s">
        <v>2109</v>
      </c>
      <c r="AJ631" t="s">
        <v>4</v>
      </c>
      <c r="AK631">
        <v>9331457740</v>
      </c>
      <c r="AL631" t="s">
        <v>13657</v>
      </c>
      <c r="AM631" t="s">
        <v>13658</v>
      </c>
      <c r="AN631" t="s">
        <v>12</v>
      </c>
      <c r="AO631" t="s">
        <v>13552</v>
      </c>
      <c r="AP631" t="s">
        <v>4</v>
      </c>
      <c r="AQ631" t="s">
        <v>10</v>
      </c>
      <c r="AR631" t="s">
        <v>12</v>
      </c>
      <c r="AS631" t="s">
        <v>12</v>
      </c>
      <c r="AT631" t="s">
        <v>4</v>
      </c>
      <c r="AU631" t="s">
        <v>4</v>
      </c>
      <c r="AV631" t="s">
        <v>4</v>
      </c>
      <c r="AW631" t="s">
        <v>11</v>
      </c>
      <c r="AX631">
        <v>5100</v>
      </c>
      <c r="AY631">
        <v>7800</v>
      </c>
      <c r="AZ631" t="s">
        <v>12</v>
      </c>
      <c r="BA631" t="s">
        <v>12</v>
      </c>
      <c r="BB631" t="s">
        <v>4</v>
      </c>
      <c r="BC631" t="s">
        <v>1232</v>
      </c>
      <c r="BD631" t="s">
        <v>1237</v>
      </c>
      <c r="BE631" t="s">
        <v>4</v>
      </c>
      <c r="BF631" t="s">
        <v>12</v>
      </c>
      <c r="BG631" t="s">
        <v>4</v>
      </c>
      <c r="BH631" t="s">
        <v>12</v>
      </c>
      <c r="BI631" t="s">
        <v>12</v>
      </c>
      <c r="BJ631" t="s">
        <v>2109</v>
      </c>
      <c r="BK631" t="s">
        <v>4</v>
      </c>
      <c r="BL631">
        <v>0</v>
      </c>
      <c r="BM631" t="s">
        <v>12</v>
      </c>
      <c r="BN631">
        <v>12900</v>
      </c>
      <c r="BO631" t="s">
        <v>12</v>
      </c>
      <c r="BP631" t="s">
        <v>12</v>
      </c>
      <c r="BQ631" t="s">
        <v>12</v>
      </c>
      <c r="BR631" t="s">
        <v>4</v>
      </c>
      <c r="BS631" t="s">
        <v>4</v>
      </c>
      <c r="BT631" t="s">
        <v>4</v>
      </c>
      <c r="BU631" t="s">
        <v>12</v>
      </c>
      <c r="BV631" t="s">
        <v>4</v>
      </c>
      <c r="BW631" t="s">
        <v>3</v>
      </c>
      <c r="BX631" t="s">
        <v>4</v>
      </c>
      <c r="BY631" t="s">
        <v>12</v>
      </c>
      <c r="BZ631" t="s">
        <v>12</v>
      </c>
      <c r="CA631" t="s">
        <v>12</v>
      </c>
      <c r="CB631" t="s">
        <v>12</v>
      </c>
      <c r="CC631" t="s">
        <v>12</v>
      </c>
      <c r="CD631" t="str" cm="1">
        <f t="array" aca="1" ref="CD631" ca="1">eConcatenar(A631:CB631,"|")</f>
        <v>0s89EoJzwslLScZB|COM2021-0109|3|IMPERIAL DE LUJO|TABASCO|COMALCALCO|COMALCALCO|2021-1-08|12900|X|X|100|0|x|X|x|X|X|X|X|X|X|X|X|x|X|x|ROMERO|HERNANDEZ|OSCAR|CASADO|X|X|CALLE LAZARO CARDENAS DEL RIO SIN NUMERO|OCCIDENTE SAN FRANCISCO|X|9331457740|ANGELA HERNANDEZ DOMINGUEZ|BENEFICIARIO 2: OSCAR DAVID ROMERO HERNANDEZ|x|RUTA 8 L|X|LUNES|x|x|X|X|X|DOMICILIO|5100|7800|x|x|X|2021-9-20|2021-9-27|X|x|X|x|x|OCCIDENTE SAN FRANCISCO|X|0|x|12900|x|x|x|X|X|X|x|X|CARDENAS|X|x|x|x|x</v>
      </c>
    </row>
    <row r="632" spans="1:82" x14ac:dyDescent="0.25">
      <c r="A632" t="s">
        <v>13659</v>
      </c>
      <c r="B632" t="s">
        <v>13660</v>
      </c>
      <c r="C632">
        <v>3</v>
      </c>
      <c r="D632" t="s">
        <v>1</v>
      </c>
      <c r="E632" t="s">
        <v>2</v>
      </c>
      <c r="F632" t="s">
        <v>775</v>
      </c>
      <c r="G632" t="s">
        <v>775</v>
      </c>
      <c r="H632" t="s">
        <v>16094</v>
      </c>
      <c r="I632">
        <v>12900</v>
      </c>
      <c r="J632" t="s">
        <v>4</v>
      </c>
      <c r="K632" t="s">
        <v>4</v>
      </c>
      <c r="L632">
        <v>100</v>
      </c>
      <c r="M632">
        <v>0</v>
      </c>
      <c r="N632" t="s">
        <v>12</v>
      </c>
      <c r="O632" t="s">
        <v>4</v>
      </c>
      <c r="P632" t="s">
        <v>12</v>
      </c>
      <c r="Q632" t="s">
        <v>4</v>
      </c>
      <c r="R632" t="s">
        <v>4</v>
      </c>
      <c r="S632" t="s">
        <v>4</v>
      </c>
      <c r="T632" t="s">
        <v>4</v>
      </c>
      <c r="U632" t="s">
        <v>4</v>
      </c>
      <c r="V632" t="s">
        <v>4</v>
      </c>
      <c r="W632" t="s">
        <v>4</v>
      </c>
      <c r="X632" t="s">
        <v>4</v>
      </c>
      <c r="Y632" t="s">
        <v>12</v>
      </c>
      <c r="Z632" t="s">
        <v>4</v>
      </c>
      <c r="AA632" t="s">
        <v>12</v>
      </c>
      <c r="AB632" t="s">
        <v>513</v>
      </c>
      <c r="AC632" t="s">
        <v>38</v>
      </c>
      <c r="AD632" t="s">
        <v>13661</v>
      </c>
      <c r="AE632" t="s">
        <v>24</v>
      </c>
      <c r="AF632" t="s">
        <v>4</v>
      </c>
      <c r="AG632" t="s">
        <v>4</v>
      </c>
      <c r="AH632" t="s">
        <v>777</v>
      </c>
      <c r="AI632" t="s">
        <v>2109</v>
      </c>
      <c r="AJ632" t="s">
        <v>4</v>
      </c>
      <c r="AK632">
        <v>9331375390</v>
      </c>
      <c r="AL632" t="s">
        <v>13662</v>
      </c>
      <c r="AM632" t="s">
        <v>13663</v>
      </c>
      <c r="AN632" t="s">
        <v>12</v>
      </c>
      <c r="AO632" t="s">
        <v>13552</v>
      </c>
      <c r="AP632" t="s">
        <v>4</v>
      </c>
      <c r="AQ632" t="s">
        <v>10</v>
      </c>
      <c r="AR632" t="s">
        <v>12</v>
      </c>
      <c r="AS632" t="s">
        <v>12</v>
      </c>
      <c r="AT632" t="s">
        <v>4</v>
      </c>
      <c r="AU632" t="s">
        <v>4</v>
      </c>
      <c r="AV632" t="s">
        <v>4</v>
      </c>
      <c r="AW632" t="s">
        <v>11</v>
      </c>
      <c r="AX632">
        <v>3500</v>
      </c>
      <c r="AY632">
        <v>9400</v>
      </c>
      <c r="AZ632" t="s">
        <v>12</v>
      </c>
      <c r="BA632" t="s">
        <v>12</v>
      </c>
      <c r="BB632" t="s">
        <v>4</v>
      </c>
      <c r="BC632" t="s">
        <v>1232</v>
      </c>
      <c r="BD632" t="s">
        <v>1237</v>
      </c>
      <c r="BE632" t="s">
        <v>4</v>
      </c>
      <c r="BF632" t="s">
        <v>12</v>
      </c>
      <c r="BG632" t="s">
        <v>4</v>
      </c>
      <c r="BH632" t="s">
        <v>12</v>
      </c>
      <c r="BI632" t="s">
        <v>12</v>
      </c>
      <c r="BJ632" t="s">
        <v>2109</v>
      </c>
      <c r="BK632" t="s">
        <v>4</v>
      </c>
      <c r="BL632">
        <v>0</v>
      </c>
      <c r="BM632" t="s">
        <v>12</v>
      </c>
      <c r="BN632">
        <v>12900</v>
      </c>
      <c r="BO632" t="s">
        <v>12</v>
      </c>
      <c r="BP632" t="s">
        <v>12</v>
      </c>
      <c r="BQ632" t="s">
        <v>12</v>
      </c>
      <c r="BR632" t="s">
        <v>4</v>
      </c>
      <c r="BS632" t="s">
        <v>4</v>
      </c>
      <c r="BT632" t="s">
        <v>4</v>
      </c>
      <c r="BU632" t="s">
        <v>12</v>
      </c>
      <c r="BV632" t="s">
        <v>4</v>
      </c>
      <c r="BW632" t="s">
        <v>3</v>
      </c>
      <c r="BX632" t="s">
        <v>4</v>
      </c>
      <c r="BY632" t="s">
        <v>12</v>
      </c>
      <c r="BZ632" t="s">
        <v>12</v>
      </c>
      <c r="CA632" t="s">
        <v>12</v>
      </c>
      <c r="CB632" t="s">
        <v>12</v>
      </c>
      <c r="CC632" t="s">
        <v>12</v>
      </c>
      <c r="CD632" t="str" cm="1">
        <f t="array" aca="1" ref="CD632" ca="1">eConcatenar(A632:CB632,"|")</f>
        <v>FtWH12Sn4nKkMRLb|COM2021-0194|3|IMPERIAL DE LUJO|TABASCO|COMALCALCO|COMALCALCO|2021-1-23|12900|X|X|100|0|x|X|x|X|X|X|X|X|X|X|X|x|X|x|AGUILAR|HERNANDEZ|CRISANTO|UNION LIBRE|X|X|CALLE LAZARO CARDENAS DEL RIO SIN NUMERO|OCCIDENTE SAN FRANCISCO|X|9331375390|ANA LUISA BROCA JAVIER|BENESFICIARIO 2: SOCORRO AGUILAR BROCA|x|RUTA 8 L|X|LUNES|x|x|X|X|X|DOMICILIO|3500|9400|x|x|X|2021-9-20|2021-9-27|X|x|X|x|x|OCCIDENTE SAN FRANCISCO|X|0|x|12900|x|x|x|X|X|X|x|X|CARDENAS|X|x|x|x|x</v>
      </c>
    </row>
    <row r="633" spans="1:82" x14ac:dyDescent="0.25">
      <c r="A633" t="s">
        <v>13664</v>
      </c>
      <c r="B633" t="s">
        <v>13665</v>
      </c>
      <c r="C633">
        <v>3</v>
      </c>
      <c r="D633" t="s">
        <v>69</v>
      </c>
      <c r="E633" t="s">
        <v>2</v>
      </c>
      <c r="F633" t="s">
        <v>775</v>
      </c>
      <c r="G633" t="s">
        <v>775</v>
      </c>
      <c r="H633" t="s">
        <v>1168</v>
      </c>
      <c r="I633">
        <v>14800</v>
      </c>
      <c r="J633" t="s">
        <v>4</v>
      </c>
      <c r="K633" t="s">
        <v>4</v>
      </c>
      <c r="L633">
        <v>100</v>
      </c>
      <c r="M633">
        <v>0</v>
      </c>
      <c r="N633" t="s">
        <v>12</v>
      </c>
      <c r="O633" t="s">
        <v>4</v>
      </c>
      <c r="P633" t="s">
        <v>12</v>
      </c>
      <c r="Q633" t="s">
        <v>4</v>
      </c>
      <c r="R633" t="s">
        <v>4</v>
      </c>
      <c r="S633" t="s">
        <v>4</v>
      </c>
      <c r="T633" t="s">
        <v>4</v>
      </c>
      <c r="U633" t="s">
        <v>4</v>
      </c>
      <c r="V633" t="s">
        <v>4</v>
      </c>
      <c r="W633" t="s">
        <v>4</v>
      </c>
      <c r="X633" t="s">
        <v>4</v>
      </c>
      <c r="Y633" t="s">
        <v>12</v>
      </c>
      <c r="Z633" t="s">
        <v>4</v>
      </c>
      <c r="AA633" t="s">
        <v>12</v>
      </c>
      <c r="AB633" t="s">
        <v>513</v>
      </c>
      <c r="AC633" t="s">
        <v>239</v>
      </c>
      <c r="AD633" t="s">
        <v>4836</v>
      </c>
      <c r="AE633" t="s">
        <v>17</v>
      </c>
      <c r="AF633" s="1" t="s">
        <v>4</v>
      </c>
      <c r="AG633" t="s">
        <v>4</v>
      </c>
      <c r="AH633" t="s">
        <v>13666</v>
      </c>
      <c r="AI633" t="s">
        <v>13667</v>
      </c>
      <c r="AJ633" t="s">
        <v>4</v>
      </c>
      <c r="AK633">
        <v>9331467277</v>
      </c>
      <c r="AL633" t="s">
        <v>13668</v>
      </c>
      <c r="AM633" t="s">
        <v>13669</v>
      </c>
      <c r="AN633" t="s">
        <v>12</v>
      </c>
      <c r="AO633" t="s">
        <v>13552</v>
      </c>
      <c r="AP633" t="s">
        <v>4</v>
      </c>
      <c r="AQ633" t="s">
        <v>27</v>
      </c>
      <c r="AR633" t="s">
        <v>12</v>
      </c>
      <c r="AS633" t="s">
        <v>12</v>
      </c>
      <c r="AT633" t="s">
        <v>4</v>
      </c>
      <c r="AU633" t="s">
        <v>4</v>
      </c>
      <c r="AV633" t="s">
        <v>4</v>
      </c>
      <c r="AW633" t="s">
        <v>11</v>
      </c>
      <c r="AX633" s="18">
        <v>1600</v>
      </c>
      <c r="AY633">
        <v>13200</v>
      </c>
      <c r="AZ633" t="s">
        <v>12</v>
      </c>
      <c r="BA633" t="s">
        <v>12</v>
      </c>
      <c r="BB633" t="s">
        <v>4</v>
      </c>
      <c r="BC633" t="s">
        <v>1233</v>
      </c>
      <c r="BD633" t="s">
        <v>1235</v>
      </c>
      <c r="BE633" s="1" t="s">
        <v>4</v>
      </c>
      <c r="BF633" t="s">
        <v>12</v>
      </c>
      <c r="BG633" t="s">
        <v>4</v>
      </c>
      <c r="BH633" t="s">
        <v>12</v>
      </c>
      <c r="BI633" t="s">
        <v>12</v>
      </c>
      <c r="BJ633" t="s">
        <v>13667</v>
      </c>
      <c r="BK633" t="s">
        <v>4</v>
      </c>
      <c r="BL633">
        <v>0</v>
      </c>
      <c r="BM633" s="2" t="s">
        <v>12</v>
      </c>
      <c r="BN633">
        <v>14800</v>
      </c>
      <c r="BO633" t="s">
        <v>12</v>
      </c>
      <c r="BP633" t="s">
        <v>12</v>
      </c>
      <c r="BQ633" t="s">
        <v>12</v>
      </c>
      <c r="BR633" t="s">
        <v>4</v>
      </c>
      <c r="BS633" t="s">
        <v>4</v>
      </c>
      <c r="BT633" t="s">
        <v>4</v>
      </c>
      <c r="BU633" t="s">
        <v>12</v>
      </c>
      <c r="BV633" t="s">
        <v>4</v>
      </c>
      <c r="BW633" t="s">
        <v>3</v>
      </c>
      <c r="BX633" t="s">
        <v>4</v>
      </c>
      <c r="BY633" t="s">
        <v>12</v>
      </c>
      <c r="BZ633" t="s">
        <v>12</v>
      </c>
      <c r="CA633" t="s">
        <v>12</v>
      </c>
      <c r="CB633" t="s">
        <v>12</v>
      </c>
      <c r="CC633" t="s">
        <v>12</v>
      </c>
      <c r="CD633" t="str" cm="1">
        <f t="array" aca="1" ref="CD633" ca="1">eConcatenar(A633:CB633,"|")</f>
        <v>UV99lo0kMl0W8DpZ|COM2021-1599|3|MEMORIAL|TABASCO|COMALCALCO|COMALCALCO|2021-5-19|14800|X|X|100|0|x|X|x|X|X|X|X|X|X|X|X|x|X|x|AGUILAR|DE LOS SANTOS|JESUS|SOLTERO|X|X|CALLE BRECHA EN CONTRA ESQUINA|OCCIDENTE CUARTA|X|9331467277|TERESA DE LOS SANTOS|BENEFICIARIO 2: DIANA CRISTELL AGUILAR DE LOS SANTOS|x|RUTA 8 L|X|MARTES|x|x|X|X|X|DOMICILIO|1600|13200|x|x|X|2021-9-21|2021-9-28|X|x|X|x|x|OCCIDENTE CUARTA|X|0|x|14800|x|x|x|X|X|X|x|X|CARDENAS|X|x|x|x|x</v>
      </c>
    </row>
    <row r="634" spans="1:82" x14ac:dyDescent="0.25">
      <c r="A634" t="s">
        <v>13670</v>
      </c>
      <c r="B634" t="s">
        <v>13671</v>
      </c>
      <c r="C634">
        <v>3</v>
      </c>
      <c r="D634" t="s">
        <v>213</v>
      </c>
      <c r="E634" t="s">
        <v>2</v>
      </c>
      <c r="F634" t="s">
        <v>775</v>
      </c>
      <c r="G634" t="s">
        <v>775</v>
      </c>
      <c r="H634" t="s">
        <v>16095</v>
      </c>
      <c r="I634">
        <v>12900</v>
      </c>
      <c r="J634" t="s">
        <v>4</v>
      </c>
      <c r="K634" t="s">
        <v>4</v>
      </c>
      <c r="L634">
        <v>100</v>
      </c>
      <c r="M634">
        <v>0</v>
      </c>
      <c r="N634" t="s">
        <v>12</v>
      </c>
      <c r="O634" t="s">
        <v>4</v>
      </c>
      <c r="P634" t="s">
        <v>12</v>
      </c>
      <c r="Q634" t="s">
        <v>4</v>
      </c>
      <c r="R634" t="s">
        <v>4</v>
      </c>
      <c r="S634" t="s">
        <v>4</v>
      </c>
      <c r="T634" t="s">
        <v>4</v>
      </c>
      <c r="U634" t="s">
        <v>4</v>
      </c>
      <c r="V634" t="s">
        <v>4</v>
      </c>
      <c r="W634" t="s">
        <v>4</v>
      </c>
      <c r="X634" t="s">
        <v>4</v>
      </c>
      <c r="Y634" t="s">
        <v>12</v>
      </c>
      <c r="Z634" t="s">
        <v>4</v>
      </c>
      <c r="AA634" t="s">
        <v>12</v>
      </c>
      <c r="AB634" t="s">
        <v>513</v>
      </c>
      <c r="AC634" t="s">
        <v>239</v>
      </c>
      <c r="AD634" t="s">
        <v>13672</v>
      </c>
      <c r="AE634" t="s">
        <v>24</v>
      </c>
      <c r="AF634" t="s">
        <v>4</v>
      </c>
      <c r="AG634" t="s">
        <v>4</v>
      </c>
      <c r="AH634" t="s">
        <v>13673</v>
      </c>
      <c r="AI634" t="s">
        <v>13667</v>
      </c>
      <c r="AJ634" t="s">
        <v>4</v>
      </c>
      <c r="AK634">
        <v>9331220076</v>
      </c>
      <c r="AL634" t="s">
        <v>13674</v>
      </c>
      <c r="AM634" t="s">
        <v>13675</v>
      </c>
      <c r="AN634" t="s">
        <v>12</v>
      </c>
      <c r="AO634" t="s">
        <v>13552</v>
      </c>
      <c r="AP634" t="s">
        <v>4</v>
      </c>
      <c r="AQ634" t="s">
        <v>27</v>
      </c>
      <c r="AR634" t="s">
        <v>12</v>
      </c>
      <c r="AS634" t="s">
        <v>12</v>
      </c>
      <c r="AT634" t="s">
        <v>4</v>
      </c>
      <c r="AU634" t="s">
        <v>4</v>
      </c>
      <c r="AV634" t="s">
        <v>4</v>
      </c>
      <c r="AW634" t="s">
        <v>11</v>
      </c>
      <c r="AX634">
        <v>5700</v>
      </c>
      <c r="AY634">
        <v>5200</v>
      </c>
      <c r="AZ634" t="s">
        <v>12</v>
      </c>
      <c r="BA634" t="s">
        <v>12</v>
      </c>
      <c r="BB634" t="s">
        <v>4</v>
      </c>
      <c r="BC634" t="s">
        <v>1233</v>
      </c>
      <c r="BD634" t="s">
        <v>13676</v>
      </c>
      <c r="BE634" t="s">
        <v>4</v>
      </c>
      <c r="BF634" t="s">
        <v>12</v>
      </c>
      <c r="BG634" t="s">
        <v>4</v>
      </c>
      <c r="BH634" t="s">
        <v>12</v>
      </c>
      <c r="BI634" t="s">
        <v>12</v>
      </c>
      <c r="BJ634" t="s">
        <v>13667</v>
      </c>
      <c r="BK634" t="s">
        <v>4</v>
      </c>
      <c r="BL634">
        <v>1</v>
      </c>
      <c r="BM634" t="s">
        <v>12</v>
      </c>
      <c r="BN634">
        <v>12900</v>
      </c>
      <c r="BO634" t="s">
        <v>12</v>
      </c>
      <c r="BP634" t="s">
        <v>12</v>
      </c>
      <c r="BQ634" t="s">
        <v>12</v>
      </c>
      <c r="BR634" t="s">
        <v>4</v>
      </c>
      <c r="BS634" t="s">
        <v>4</v>
      </c>
      <c r="BT634" t="s">
        <v>4</v>
      </c>
      <c r="BU634" t="s">
        <v>12</v>
      </c>
      <c r="BV634" t="s">
        <v>4</v>
      </c>
      <c r="BW634" t="s">
        <v>3</v>
      </c>
      <c r="BX634" t="s">
        <v>4</v>
      </c>
      <c r="BY634" t="s">
        <v>12</v>
      </c>
      <c r="BZ634" t="s">
        <v>12</v>
      </c>
      <c r="CA634" t="s">
        <v>12</v>
      </c>
      <c r="CB634" t="s">
        <v>12</v>
      </c>
      <c r="CC634" t="s">
        <v>12</v>
      </c>
      <c r="CD634" t="str" cm="1">
        <f t="array" aca="1" ref="CD634" ca="1">eConcatenar(A634:CB634,"|")</f>
        <v>4I6wpYTo3mVGEJW4|COM2020-0993|3|ECONOLINE|TABASCO|COMALCALCO|COMALCALCO|2020-7-01|12900|X|X|100|0|x|X|x|X|X|X|X|X|X|X|X|x|X|x|AGUILAR|DE LOS SANTOS|DIANA|UNION LIBRE|X|X|ENTRADA EL AGUACATE|OCCIDENTE CUARTA|X|9331220076|MARIA ELENA DE LOS SANTOS RABANALES|BENEFICIARIO 2: JUAN CARLOS AGUILAR DE LOS SANTOS|x|RUTA 8 L|X|MARTES|x|x|X|X|X|DOMICILIO|5700|5200|x|x|X|2021-9-21|2021-10-08|X|x|X|x|x|OCCIDENTE CUARTA|X|1|x|12900|x|x|x|X|X|X|x|X|CARDENAS|X|x|x|x|x</v>
      </c>
    </row>
    <row r="635" spans="1:82" x14ac:dyDescent="0.25">
      <c r="A635" t="s">
        <v>13677</v>
      </c>
      <c r="B635" t="s">
        <v>13678</v>
      </c>
      <c r="C635">
        <v>3</v>
      </c>
      <c r="D635" t="s">
        <v>1</v>
      </c>
      <c r="E635" t="s">
        <v>2</v>
      </c>
      <c r="F635" t="s">
        <v>775</v>
      </c>
      <c r="G635" t="s">
        <v>775</v>
      </c>
      <c r="H635" t="s">
        <v>15920</v>
      </c>
      <c r="I635">
        <v>12900</v>
      </c>
      <c r="J635" t="s">
        <v>4</v>
      </c>
      <c r="K635" s="3" t="s">
        <v>4</v>
      </c>
      <c r="L635">
        <v>200</v>
      </c>
      <c r="M635">
        <v>1</v>
      </c>
      <c r="N635" t="s">
        <v>12</v>
      </c>
      <c r="O635" t="s">
        <v>4</v>
      </c>
      <c r="P635" t="s">
        <v>12</v>
      </c>
      <c r="Q635" t="s">
        <v>4</v>
      </c>
      <c r="R635" t="s">
        <v>4</v>
      </c>
      <c r="S635" t="s">
        <v>4</v>
      </c>
      <c r="T635" t="s">
        <v>4</v>
      </c>
      <c r="U635" t="s">
        <v>4</v>
      </c>
      <c r="V635" t="s">
        <v>4</v>
      </c>
      <c r="W635" t="s">
        <v>4</v>
      </c>
      <c r="X635" t="s">
        <v>4</v>
      </c>
      <c r="Y635" t="s">
        <v>12</v>
      </c>
      <c r="Z635" t="s">
        <v>4</v>
      </c>
      <c r="AA635" t="s">
        <v>12</v>
      </c>
      <c r="AB635" t="s">
        <v>87</v>
      </c>
      <c r="AC635" t="s">
        <v>166</v>
      </c>
      <c r="AD635" t="s">
        <v>13679</v>
      </c>
      <c r="AE635" t="s">
        <v>51</v>
      </c>
      <c r="AF635" t="s">
        <v>4</v>
      </c>
      <c r="AG635" t="s">
        <v>4</v>
      </c>
      <c r="AH635" t="s">
        <v>13680</v>
      </c>
      <c r="AI635" t="s">
        <v>2181</v>
      </c>
      <c r="AJ635" t="s">
        <v>4</v>
      </c>
      <c r="AK635">
        <v>9331458074</v>
      </c>
      <c r="AL635" t="s">
        <v>13681</v>
      </c>
      <c r="AM635" t="s">
        <v>4</v>
      </c>
      <c r="AN635" t="s">
        <v>12</v>
      </c>
      <c r="AO635" t="s">
        <v>13552</v>
      </c>
      <c r="AP635" t="s">
        <v>4</v>
      </c>
      <c r="AQ635" t="s">
        <v>27</v>
      </c>
      <c r="AR635" t="s">
        <v>12</v>
      </c>
      <c r="AS635" t="s">
        <v>12</v>
      </c>
      <c r="AT635" t="s">
        <v>4</v>
      </c>
      <c r="AU635" t="s">
        <v>4</v>
      </c>
      <c r="AV635" t="s">
        <v>4</v>
      </c>
      <c r="AW635" t="s">
        <v>11</v>
      </c>
      <c r="AX635">
        <v>2900</v>
      </c>
      <c r="AY635">
        <v>10000</v>
      </c>
      <c r="AZ635" t="s">
        <v>12</v>
      </c>
      <c r="BA635" t="s">
        <v>12</v>
      </c>
      <c r="BB635" t="s">
        <v>4</v>
      </c>
      <c r="BC635" t="s">
        <v>1233</v>
      </c>
      <c r="BD635" t="s">
        <v>12284</v>
      </c>
      <c r="BE635" t="s">
        <v>4</v>
      </c>
      <c r="BF635" t="s">
        <v>12</v>
      </c>
      <c r="BG635" t="s">
        <v>4</v>
      </c>
      <c r="BH635" t="s">
        <v>12</v>
      </c>
      <c r="BI635" t="s">
        <v>12</v>
      </c>
      <c r="BJ635" t="s">
        <v>2181</v>
      </c>
      <c r="BK635" t="s">
        <v>4</v>
      </c>
      <c r="BL635">
        <v>1</v>
      </c>
      <c r="BM635" t="s">
        <v>12</v>
      </c>
      <c r="BN635">
        <v>12900</v>
      </c>
      <c r="BO635" t="s">
        <v>12</v>
      </c>
      <c r="BP635" t="s">
        <v>12</v>
      </c>
      <c r="BQ635" t="s">
        <v>12</v>
      </c>
      <c r="BR635" t="s">
        <v>4</v>
      </c>
      <c r="BS635" t="s">
        <v>4</v>
      </c>
      <c r="BT635" t="s">
        <v>4</v>
      </c>
      <c r="BU635" t="s">
        <v>12</v>
      </c>
      <c r="BV635" t="s">
        <v>4</v>
      </c>
      <c r="BW635" t="s">
        <v>3</v>
      </c>
      <c r="BX635" t="s">
        <v>4</v>
      </c>
      <c r="BY635" t="s">
        <v>12</v>
      </c>
      <c r="BZ635" t="s">
        <v>12</v>
      </c>
      <c r="CA635" t="s">
        <v>12</v>
      </c>
      <c r="CB635" t="s">
        <v>12</v>
      </c>
      <c r="CC635" t="s">
        <v>12</v>
      </c>
      <c r="CD635" t="str" cm="1">
        <f t="array" aca="1" ref="CD635" ca="1">eConcatenar(A635:CB635,"|")</f>
        <v>WfW6AW3iKnKXnVJP|COM2021-0182|3|IMPERIAL DE LUJO|TABASCO|COMALCALCO|COMALCALCO|2021-1-21|12900|X|X|200|1|x|X|x|X|X|X|X|X|X|X|X|x|X|x|LOPEZ|GONZALEZ|ELIZABET|SOLTERA|X|X|CALLE JUREL CON CAMARON|TOMAS GARRIDO|X|9331458074|ARGENIS VALENZUELA LOPEZ|X|x|RUTA 8 L|X|MARTES|x|x|X|X|X|DOMICILIO|2900|10000|x|x|X|2021-9-21|2021-10-05|X|x|X|x|x|TOMAS GARRIDO|X|1|x|12900|x|x|x|X|X|X|x|X|CARDENAS|X|x|x|x|x</v>
      </c>
    </row>
    <row r="636" spans="1:82" x14ac:dyDescent="0.25">
      <c r="A636" t="s">
        <v>13682</v>
      </c>
      <c r="B636" t="s">
        <v>13683</v>
      </c>
      <c r="C636">
        <v>3</v>
      </c>
      <c r="D636" t="s">
        <v>1</v>
      </c>
      <c r="E636" t="s">
        <v>2</v>
      </c>
      <c r="F636" t="s">
        <v>775</v>
      </c>
      <c r="G636" t="s">
        <v>775</v>
      </c>
      <c r="H636" t="s">
        <v>16092</v>
      </c>
      <c r="I636">
        <v>12900</v>
      </c>
      <c r="J636" t="s">
        <v>4</v>
      </c>
      <c r="K636" s="3" t="s">
        <v>4</v>
      </c>
      <c r="L636">
        <v>200</v>
      </c>
      <c r="M636">
        <v>1</v>
      </c>
      <c r="N636" t="s">
        <v>12</v>
      </c>
      <c r="O636" t="s">
        <v>4</v>
      </c>
      <c r="P636" t="s">
        <v>12</v>
      </c>
      <c r="Q636" t="s">
        <v>4</v>
      </c>
      <c r="R636" t="s">
        <v>4</v>
      </c>
      <c r="S636" t="s">
        <v>4</v>
      </c>
      <c r="T636" t="s">
        <v>4</v>
      </c>
      <c r="U636" t="s">
        <v>4</v>
      </c>
      <c r="V636" t="s">
        <v>4</v>
      </c>
      <c r="W636" t="s">
        <v>4</v>
      </c>
      <c r="X636" t="s">
        <v>4</v>
      </c>
      <c r="Y636" t="s">
        <v>12</v>
      </c>
      <c r="Z636" t="s">
        <v>4</v>
      </c>
      <c r="AA636" t="s">
        <v>12</v>
      </c>
      <c r="AB636" t="s">
        <v>707</v>
      </c>
      <c r="AC636" t="s">
        <v>239</v>
      </c>
      <c r="AD636" t="s">
        <v>174</v>
      </c>
      <c r="AE636" t="s">
        <v>24</v>
      </c>
      <c r="AF636" t="s">
        <v>4</v>
      </c>
      <c r="AG636" t="s">
        <v>4</v>
      </c>
      <c r="AH636" t="s">
        <v>13684</v>
      </c>
      <c r="AI636" t="s">
        <v>13685</v>
      </c>
      <c r="AJ636" t="s">
        <v>4</v>
      </c>
      <c r="AK636">
        <v>9331201992</v>
      </c>
      <c r="AL636" t="s">
        <v>13686</v>
      </c>
      <c r="AM636" t="s">
        <v>13687</v>
      </c>
      <c r="AN636" t="s">
        <v>12</v>
      </c>
      <c r="AO636" t="s">
        <v>13552</v>
      </c>
      <c r="AP636" t="s">
        <v>4</v>
      </c>
      <c r="AQ636" t="s">
        <v>27</v>
      </c>
      <c r="AR636" t="s">
        <v>12</v>
      </c>
      <c r="AS636" t="s">
        <v>12</v>
      </c>
      <c r="AT636" t="s">
        <v>4</v>
      </c>
      <c r="AU636" t="s">
        <v>4</v>
      </c>
      <c r="AV636" t="s">
        <v>4</v>
      </c>
      <c r="AW636" t="s">
        <v>11</v>
      </c>
      <c r="AX636">
        <v>11000</v>
      </c>
      <c r="AY636">
        <v>1900</v>
      </c>
      <c r="AZ636" t="s">
        <v>12</v>
      </c>
      <c r="BA636" t="s">
        <v>12</v>
      </c>
      <c r="BB636" t="s">
        <v>4</v>
      </c>
      <c r="BC636" t="s">
        <v>1233</v>
      </c>
      <c r="BD636" t="s">
        <v>12284</v>
      </c>
      <c r="BE636" t="s">
        <v>4</v>
      </c>
      <c r="BF636" t="s">
        <v>12</v>
      </c>
      <c r="BG636" t="s">
        <v>4</v>
      </c>
      <c r="BH636" t="s">
        <v>12</v>
      </c>
      <c r="BI636" t="s">
        <v>12</v>
      </c>
      <c r="BJ636" t="s">
        <v>13685</v>
      </c>
      <c r="BK636" t="s">
        <v>4</v>
      </c>
      <c r="BL636">
        <v>0</v>
      </c>
      <c r="BM636" t="s">
        <v>12</v>
      </c>
      <c r="BN636">
        <v>12900</v>
      </c>
      <c r="BO636" t="s">
        <v>12</v>
      </c>
      <c r="BP636" t="s">
        <v>12</v>
      </c>
      <c r="BQ636" t="s">
        <v>12</v>
      </c>
      <c r="BR636" t="s">
        <v>4</v>
      </c>
      <c r="BS636" t="s">
        <v>4</v>
      </c>
      <c r="BT636" t="s">
        <v>4</v>
      </c>
      <c r="BU636" t="s">
        <v>12</v>
      </c>
      <c r="BV636" t="s">
        <v>4</v>
      </c>
      <c r="BW636" t="s">
        <v>3</v>
      </c>
      <c r="BX636" t="s">
        <v>4</v>
      </c>
      <c r="BY636" t="s">
        <v>12</v>
      </c>
      <c r="BZ636" t="s">
        <v>12</v>
      </c>
      <c r="CA636" t="s">
        <v>12</v>
      </c>
      <c r="CB636" t="s">
        <v>12</v>
      </c>
      <c r="CC636" t="s">
        <v>12</v>
      </c>
      <c r="CD636" t="str" cm="1">
        <f t="array" aca="1" ref="CD636" ca="1">eConcatenar(A636:CB636,"|")</f>
        <v>d9tWQxbTMhDTXQ3O|COM2021-0106|3|IMPERIAL DE LUJO|TABASCO|COMALCALCO|COMALCALCO|2021-1-06|12900|X|X|200|1|x|X|x|X|X|X|X|X|X|X|X|x|X|x|FLORES|DE LOS SANTOS|ALEJANDRO|UNION LIBRE|X|X|SAN MARCOS|ZAPOTAL PRIMERA|X|9331201992|MARIA ANTONIA DE LA CRUZ DOMINGUEZ|BENEFICIARIO 2: MARTHA ELENA DE LOS SANTOS LEON|x|RUTA 8 L|X|MARTES|x|x|X|X|X|DOMICILIO|11000|1900|x|x|X|2021-9-21|2021-10-05|X|x|X|x|x|ZAPOTAL PRIMERA|X|0|x|12900|x|x|x|X|X|X|x|X|CARDENAS|X|x|x|x|x</v>
      </c>
    </row>
    <row r="637" spans="1:82" x14ac:dyDescent="0.25">
      <c r="A637" t="s">
        <v>13688</v>
      </c>
      <c r="B637" t="s">
        <v>13689</v>
      </c>
      <c r="C637">
        <v>3</v>
      </c>
      <c r="D637" t="s">
        <v>69</v>
      </c>
      <c r="E637" t="s">
        <v>2</v>
      </c>
      <c r="F637" t="s">
        <v>775</v>
      </c>
      <c r="G637" t="s">
        <v>775</v>
      </c>
      <c r="H637" t="s">
        <v>14471</v>
      </c>
      <c r="I637">
        <v>14800</v>
      </c>
      <c r="J637" t="s">
        <v>4</v>
      </c>
      <c r="K637" s="3" t="s">
        <v>4</v>
      </c>
      <c r="L637">
        <v>100</v>
      </c>
      <c r="M637">
        <v>0</v>
      </c>
      <c r="N637" t="s">
        <v>12</v>
      </c>
      <c r="O637" t="s">
        <v>4</v>
      </c>
      <c r="P637" t="s">
        <v>12</v>
      </c>
      <c r="Q637" t="s">
        <v>4</v>
      </c>
      <c r="R637" t="s">
        <v>4</v>
      </c>
      <c r="S637" t="s">
        <v>4</v>
      </c>
      <c r="T637" t="s">
        <v>4</v>
      </c>
      <c r="U637" t="s">
        <v>4</v>
      </c>
      <c r="V637" t="s">
        <v>4</v>
      </c>
      <c r="W637" t="s">
        <v>4</v>
      </c>
      <c r="X637" t="s">
        <v>4</v>
      </c>
      <c r="Y637" t="s">
        <v>12</v>
      </c>
      <c r="Z637" t="s">
        <v>4</v>
      </c>
      <c r="AA637" t="s">
        <v>12</v>
      </c>
      <c r="AB637" t="s">
        <v>501</v>
      </c>
      <c r="AC637" t="s">
        <v>784</v>
      </c>
      <c r="AD637" t="s">
        <v>12678</v>
      </c>
      <c r="AE637" t="s">
        <v>63</v>
      </c>
      <c r="AF637" t="s">
        <v>4</v>
      </c>
      <c r="AG637" t="s">
        <v>4</v>
      </c>
      <c r="AH637" t="s">
        <v>1010</v>
      </c>
      <c r="AI637" t="s">
        <v>13637</v>
      </c>
      <c r="AJ637" t="s">
        <v>4</v>
      </c>
      <c r="AK637">
        <v>9331631252</v>
      </c>
      <c r="AL637" t="s">
        <v>13690</v>
      </c>
      <c r="AM637" t="s">
        <v>13691</v>
      </c>
      <c r="AN637" t="s">
        <v>12</v>
      </c>
      <c r="AO637" t="s">
        <v>13552</v>
      </c>
      <c r="AP637" t="s">
        <v>4</v>
      </c>
      <c r="AQ637" t="s">
        <v>27</v>
      </c>
      <c r="AR637" t="s">
        <v>12</v>
      </c>
      <c r="AS637" t="s">
        <v>12</v>
      </c>
      <c r="AT637" t="s">
        <v>4</v>
      </c>
      <c r="AU637" t="s">
        <v>4</v>
      </c>
      <c r="AV637" t="s">
        <v>4</v>
      </c>
      <c r="AW637" t="s">
        <v>11</v>
      </c>
      <c r="AX637">
        <v>3250</v>
      </c>
      <c r="AY637">
        <v>11550</v>
      </c>
      <c r="AZ637" t="s">
        <v>12</v>
      </c>
      <c r="BA637" t="s">
        <v>12</v>
      </c>
      <c r="BB637" t="s">
        <v>4</v>
      </c>
      <c r="BC637" t="s">
        <v>1233</v>
      </c>
      <c r="BD637" t="s">
        <v>1235</v>
      </c>
      <c r="BE637" t="s">
        <v>4</v>
      </c>
      <c r="BF637" t="s">
        <v>12</v>
      </c>
      <c r="BG637" t="s">
        <v>4</v>
      </c>
      <c r="BH637" t="s">
        <v>12</v>
      </c>
      <c r="BI637" t="s">
        <v>12</v>
      </c>
      <c r="BJ637" t="s">
        <v>13637</v>
      </c>
      <c r="BK637" t="s">
        <v>4</v>
      </c>
      <c r="BL637">
        <v>0</v>
      </c>
      <c r="BM637" t="s">
        <v>12</v>
      </c>
      <c r="BN637">
        <v>14800</v>
      </c>
      <c r="BO637" t="s">
        <v>12</v>
      </c>
      <c r="BP637" t="s">
        <v>12</v>
      </c>
      <c r="BQ637" t="s">
        <v>12</v>
      </c>
      <c r="BR637" t="s">
        <v>4</v>
      </c>
      <c r="BS637" t="s">
        <v>4</v>
      </c>
      <c r="BT637" t="s">
        <v>4</v>
      </c>
      <c r="BU637" t="s">
        <v>12</v>
      </c>
      <c r="BV637" t="s">
        <v>4</v>
      </c>
      <c r="BW637" t="s">
        <v>3</v>
      </c>
      <c r="BX637" t="s">
        <v>4</v>
      </c>
      <c r="BY637" t="s">
        <v>12</v>
      </c>
      <c r="BZ637" t="s">
        <v>12</v>
      </c>
      <c r="CA637" t="s">
        <v>12</v>
      </c>
      <c r="CB637" t="s">
        <v>12</v>
      </c>
      <c r="CC637" t="s">
        <v>12</v>
      </c>
      <c r="CD637" t="str" cm="1">
        <f t="array" aca="1" ref="CD637" ca="1">eConcatenar(A637:CB637,"|")</f>
        <v>wjNxtynKGV52F7HD|COM2021-1119|3|MEMORIAL|TABASCO|COMALCALCO|COMALCALCO|2021-3-22|14800|X|X|100|0|x|X|x|X|X|X|X|X|X|X|X|x|X|x|CHABLE|GALLEGOS|EFRAIN|CASADO|X|X|CARRETERA PRINCIPAL SIN NUMERO|ZAPOTAL SEGUNDA SECCION|X|9331631252|MARIA DEL CARMEN OLIVE ARIAS|BENEFICIARIO 2: JAQUELIN CHABLE OLIVE|x|RUTA 8 L|X|MARTES|x|x|X|X|X|DOMICILIO|3250|11550|x|x|X|2021-9-21|2021-9-28|X|x|X|x|x|ZAPOTAL SEGUNDA SECCION|X|0|x|14800|x|x|x|X|X|X|x|X|CARDENAS|X|x|x|x|x</v>
      </c>
    </row>
    <row r="638" spans="1:82" x14ac:dyDescent="0.25">
      <c r="A638" t="s">
        <v>13692</v>
      </c>
      <c r="B638" t="s">
        <v>13693</v>
      </c>
      <c r="C638">
        <v>3</v>
      </c>
      <c r="D638" t="s">
        <v>1</v>
      </c>
      <c r="E638" t="s">
        <v>2</v>
      </c>
      <c r="F638" t="s">
        <v>706</v>
      </c>
      <c r="G638" t="s">
        <v>706</v>
      </c>
      <c r="H638" t="s">
        <v>15920</v>
      </c>
      <c r="I638">
        <v>12900</v>
      </c>
      <c r="J638" t="s">
        <v>4</v>
      </c>
      <c r="K638" s="3" t="s">
        <v>4</v>
      </c>
      <c r="L638">
        <v>200</v>
      </c>
      <c r="M638">
        <v>1</v>
      </c>
      <c r="N638" t="s">
        <v>12</v>
      </c>
      <c r="O638" t="s">
        <v>4</v>
      </c>
      <c r="P638" t="s">
        <v>12</v>
      </c>
      <c r="Q638" t="s">
        <v>4</v>
      </c>
      <c r="R638" t="s">
        <v>4</v>
      </c>
      <c r="S638" t="s">
        <v>4</v>
      </c>
      <c r="T638" t="s">
        <v>4</v>
      </c>
      <c r="U638" t="s">
        <v>4</v>
      </c>
      <c r="V638" t="s">
        <v>4</v>
      </c>
      <c r="W638" t="s">
        <v>4</v>
      </c>
      <c r="X638" t="s">
        <v>4</v>
      </c>
      <c r="Y638" t="s">
        <v>12</v>
      </c>
      <c r="Z638" t="s">
        <v>4</v>
      </c>
      <c r="AA638" t="s">
        <v>12</v>
      </c>
      <c r="AB638" t="s">
        <v>38</v>
      </c>
      <c r="AC638" t="s">
        <v>128</v>
      </c>
      <c r="AD638" t="s">
        <v>692</v>
      </c>
      <c r="AE638" t="s">
        <v>63</v>
      </c>
      <c r="AF638" t="s">
        <v>4</v>
      </c>
      <c r="AG638" t="s">
        <v>4</v>
      </c>
      <c r="AH638" t="s">
        <v>13694</v>
      </c>
      <c r="AI638" t="s">
        <v>2095</v>
      </c>
      <c r="AJ638" t="s">
        <v>4</v>
      </c>
      <c r="AK638">
        <v>9331156410</v>
      </c>
      <c r="AL638" t="s">
        <v>13695</v>
      </c>
      <c r="AM638" t="s">
        <v>13696</v>
      </c>
      <c r="AN638" t="s">
        <v>12</v>
      </c>
      <c r="AO638" t="s">
        <v>13552</v>
      </c>
      <c r="AP638" t="s">
        <v>4</v>
      </c>
      <c r="AQ638" t="s">
        <v>27</v>
      </c>
      <c r="AR638" t="s">
        <v>12</v>
      </c>
      <c r="AS638" t="s">
        <v>12</v>
      </c>
      <c r="AT638" t="s">
        <v>4</v>
      </c>
      <c r="AU638" t="s">
        <v>4</v>
      </c>
      <c r="AV638" t="s">
        <v>4</v>
      </c>
      <c r="AW638" t="s">
        <v>11</v>
      </c>
      <c r="AX638">
        <v>2600</v>
      </c>
      <c r="AY638">
        <v>10300</v>
      </c>
      <c r="AZ638" t="s">
        <v>12</v>
      </c>
      <c r="BA638" t="s">
        <v>12</v>
      </c>
      <c r="BB638" t="s">
        <v>4</v>
      </c>
      <c r="BC638" t="s">
        <v>1233</v>
      </c>
      <c r="BD638" t="s">
        <v>12284</v>
      </c>
      <c r="BE638" t="s">
        <v>4</v>
      </c>
      <c r="BF638" t="s">
        <v>12</v>
      </c>
      <c r="BG638" t="s">
        <v>4</v>
      </c>
      <c r="BH638" t="s">
        <v>12</v>
      </c>
      <c r="BI638" t="s">
        <v>12</v>
      </c>
      <c r="BJ638" t="s">
        <v>2095</v>
      </c>
      <c r="BK638" t="s">
        <v>4</v>
      </c>
      <c r="BL638">
        <v>0</v>
      </c>
      <c r="BM638" t="s">
        <v>12</v>
      </c>
      <c r="BN638">
        <v>12900</v>
      </c>
      <c r="BO638" t="s">
        <v>12</v>
      </c>
      <c r="BP638" t="s">
        <v>12</v>
      </c>
      <c r="BQ638" t="s">
        <v>12</v>
      </c>
      <c r="BR638" t="s">
        <v>4</v>
      </c>
      <c r="BS638" t="s">
        <v>4</v>
      </c>
      <c r="BT638" t="s">
        <v>4</v>
      </c>
      <c r="BU638" t="s">
        <v>12</v>
      </c>
      <c r="BV638" t="s">
        <v>4</v>
      </c>
      <c r="BW638" t="s">
        <v>3</v>
      </c>
      <c r="BX638" t="s">
        <v>4</v>
      </c>
      <c r="BY638" t="s">
        <v>12</v>
      </c>
      <c r="BZ638" t="s">
        <v>12</v>
      </c>
      <c r="CA638" t="s">
        <v>12</v>
      </c>
      <c r="CB638" t="s">
        <v>12</v>
      </c>
      <c r="CC638" t="s">
        <v>12</v>
      </c>
      <c r="CD638" t="str" cm="1">
        <f t="array" aca="1" ref="CD638" ca="1">eConcatenar(A638:CB638,"|")</f>
        <v>1vSeApeOhfqhnbCV|PAR2021-0187|3|IMPERIAL DE LUJO|TABASCO|PARAISO|PARAISO|2021-1-21|12900|X|X|200|1|x|X|x|X|X|X|X|X|X|X|X|x|X|x|HERNANDEZ|MADRIGAL|RAMON|CASADO|X|X|CARRETERA A ZARAGOZA SIN NUMERO|POTRERITOS|X|9331156410|NINFA DE LOS SANTOS DE LA CRUZ|BENEFICIARIO 2: MONICA DEL ROSARIO HERNANDEZ DE LOS SANTOS|x|RUTA 8 L|X|MARTES|x|x|X|X|X|DOMICILIO|2600|10300|x|x|X|2021-9-21|2021-10-05|X|x|X|x|x|POTRERITOS|X|0|x|12900|x|x|x|X|X|X|x|X|CARDENAS|X|x|x|x|x</v>
      </c>
    </row>
    <row r="639" spans="1:82" x14ac:dyDescent="0.25">
      <c r="A639" t="s">
        <v>13697</v>
      </c>
      <c r="B639" t="s">
        <v>13698</v>
      </c>
      <c r="C639">
        <v>3</v>
      </c>
      <c r="D639" t="s">
        <v>1</v>
      </c>
      <c r="E639" t="s">
        <v>2</v>
      </c>
      <c r="F639" t="s">
        <v>706</v>
      </c>
      <c r="G639" t="s">
        <v>706</v>
      </c>
      <c r="H639" t="s">
        <v>16085</v>
      </c>
      <c r="I639">
        <v>12900</v>
      </c>
      <c r="J639" t="s">
        <v>4</v>
      </c>
      <c r="K639" s="3" t="s">
        <v>4</v>
      </c>
      <c r="L639">
        <v>100</v>
      </c>
      <c r="M639">
        <v>0</v>
      </c>
      <c r="N639" t="s">
        <v>12</v>
      </c>
      <c r="O639" t="s">
        <v>4</v>
      </c>
      <c r="P639" t="s">
        <v>12</v>
      </c>
      <c r="Q639" t="s">
        <v>4</v>
      </c>
      <c r="R639" t="s">
        <v>4</v>
      </c>
      <c r="S639" t="s">
        <v>4</v>
      </c>
      <c r="T639" t="s">
        <v>4</v>
      </c>
      <c r="U639" t="s">
        <v>4</v>
      </c>
      <c r="V639" t="s">
        <v>4</v>
      </c>
      <c r="W639" t="s">
        <v>4</v>
      </c>
      <c r="X639" t="s">
        <v>4</v>
      </c>
      <c r="Y639" t="s">
        <v>12</v>
      </c>
      <c r="Z639" t="s">
        <v>4</v>
      </c>
      <c r="AA639" t="s">
        <v>12</v>
      </c>
      <c r="AB639" t="s">
        <v>301</v>
      </c>
      <c r="AC639" t="s">
        <v>707</v>
      </c>
      <c r="AD639" t="s">
        <v>13699</v>
      </c>
      <c r="AE639" t="s">
        <v>24</v>
      </c>
      <c r="AF639" t="s">
        <v>4</v>
      </c>
      <c r="AG639" t="s">
        <v>4</v>
      </c>
      <c r="AH639" t="s">
        <v>13700</v>
      </c>
      <c r="AI639" t="s">
        <v>13701</v>
      </c>
      <c r="AJ639" t="s">
        <v>4</v>
      </c>
      <c r="AK639">
        <v>9331375920</v>
      </c>
      <c r="AL639" t="s">
        <v>13702</v>
      </c>
      <c r="AM639" t="s">
        <v>13703</v>
      </c>
      <c r="AN639" t="s">
        <v>12</v>
      </c>
      <c r="AO639" t="s">
        <v>13552</v>
      </c>
      <c r="AP639" t="s">
        <v>4</v>
      </c>
      <c r="AQ639" t="s">
        <v>27</v>
      </c>
      <c r="AR639" t="s">
        <v>12</v>
      </c>
      <c r="AS639" t="s">
        <v>12</v>
      </c>
      <c r="AT639" t="s">
        <v>4</v>
      </c>
      <c r="AU639" t="s">
        <v>4</v>
      </c>
      <c r="AV639" t="s">
        <v>4</v>
      </c>
      <c r="AW639" t="s">
        <v>11</v>
      </c>
      <c r="AX639">
        <v>2800</v>
      </c>
      <c r="AY639">
        <v>10100</v>
      </c>
      <c r="AZ639" t="s">
        <v>12</v>
      </c>
      <c r="BA639" t="s">
        <v>12</v>
      </c>
      <c r="BB639" t="s">
        <v>4</v>
      </c>
      <c r="BC639" t="s">
        <v>1233</v>
      </c>
      <c r="BD639" t="s">
        <v>1235</v>
      </c>
      <c r="BE639" t="s">
        <v>4</v>
      </c>
      <c r="BF639" t="s">
        <v>12</v>
      </c>
      <c r="BG639" t="s">
        <v>4</v>
      </c>
      <c r="BH639" t="s">
        <v>12</v>
      </c>
      <c r="BI639" t="s">
        <v>12</v>
      </c>
      <c r="BJ639" t="s">
        <v>13701</v>
      </c>
      <c r="BK639" t="s">
        <v>4</v>
      </c>
      <c r="BL639">
        <v>0</v>
      </c>
      <c r="BM639" t="s">
        <v>12</v>
      </c>
      <c r="BN639">
        <v>12900</v>
      </c>
      <c r="BO639" t="s">
        <v>12</v>
      </c>
      <c r="BP639" t="s">
        <v>12</v>
      </c>
      <c r="BQ639" t="s">
        <v>12</v>
      </c>
      <c r="BR639" t="s">
        <v>4</v>
      </c>
      <c r="BS639" t="s">
        <v>4</v>
      </c>
      <c r="BT639" t="s">
        <v>4</v>
      </c>
      <c r="BU639" t="s">
        <v>12</v>
      </c>
      <c r="BV639" t="s">
        <v>4</v>
      </c>
      <c r="BW639" t="s">
        <v>3</v>
      </c>
      <c r="BX639" t="s">
        <v>4</v>
      </c>
      <c r="BY639" t="s">
        <v>12</v>
      </c>
      <c r="BZ639" t="s">
        <v>12</v>
      </c>
      <c r="CA639" t="s">
        <v>12</v>
      </c>
      <c r="CB639" t="s">
        <v>12</v>
      </c>
      <c r="CC639" t="s">
        <v>12</v>
      </c>
      <c r="CD639" t="str" cm="1">
        <f t="array" aca="1" ref="CD639" ca="1">eConcatenar(A639:CB639,"|")</f>
        <v>Xj13hfNQEjpHHPX2|PAR2021-0324|3|IMPERIAL DE LUJO|TABASCO|PARAISO|PARAISO|2021-1-28|12900|X|X|100|0|x|X|x|X|X|X|X|X|X|X|X|x|X|x|CRUZ|FLORES|GASPAR|UNION LIBRE|X|X|ENTRADA A LAS VACAS SIN NUMERO|MOCTEZUMA TERCERA|X|9331375920|GUADALUPE LOPEZ ALEJANDRO|BENEFICIARIO 2: ROSA MARIA LOPEZ ALEJANDRO|x|RUTA 8 L|X|MARTES|x|x|X|X|X|DOMICILIO|2800|10100|x|x|X|2021-9-21|2021-9-28|X|x|X|x|x|MOCTEZUMA TERCERA|X|0|x|12900|x|x|x|X|X|X|x|X|CARDENAS|X|x|x|x|x</v>
      </c>
    </row>
    <row r="640" spans="1:82" x14ac:dyDescent="0.25">
      <c r="A640" t="s">
        <v>13704</v>
      </c>
      <c r="B640" t="s">
        <v>13705</v>
      </c>
      <c r="C640">
        <v>3</v>
      </c>
      <c r="D640" t="s">
        <v>1</v>
      </c>
      <c r="E640" t="s">
        <v>2</v>
      </c>
      <c r="F640" t="s">
        <v>706</v>
      </c>
      <c r="G640" t="s">
        <v>706</v>
      </c>
      <c r="H640" t="s">
        <v>16096</v>
      </c>
      <c r="I640">
        <v>12900</v>
      </c>
      <c r="J640" t="s">
        <v>4</v>
      </c>
      <c r="K640" s="3" t="s">
        <v>4</v>
      </c>
      <c r="L640">
        <v>100</v>
      </c>
      <c r="M640">
        <v>0</v>
      </c>
      <c r="N640" t="s">
        <v>12</v>
      </c>
      <c r="O640" t="s">
        <v>4</v>
      </c>
      <c r="P640" t="s">
        <v>12</v>
      </c>
      <c r="Q640" t="s">
        <v>4</v>
      </c>
      <c r="R640" t="s">
        <v>4</v>
      </c>
      <c r="S640" t="s">
        <v>4</v>
      </c>
      <c r="T640" t="s">
        <v>4</v>
      </c>
      <c r="U640" t="s">
        <v>4</v>
      </c>
      <c r="V640" t="s">
        <v>4</v>
      </c>
      <c r="W640" t="s">
        <v>4</v>
      </c>
      <c r="X640" t="s">
        <v>4</v>
      </c>
      <c r="Y640" t="s">
        <v>12</v>
      </c>
      <c r="Z640" t="s">
        <v>4</v>
      </c>
      <c r="AA640" t="s">
        <v>12</v>
      </c>
      <c r="AB640" t="s">
        <v>6</v>
      </c>
      <c r="AC640" t="s">
        <v>108</v>
      </c>
      <c r="AD640" t="s">
        <v>981</v>
      </c>
      <c r="AE640" t="s">
        <v>63</v>
      </c>
      <c r="AF640" t="s">
        <v>4</v>
      </c>
      <c r="AG640" t="s">
        <v>4</v>
      </c>
      <c r="AH640" t="s">
        <v>1010</v>
      </c>
      <c r="AI640" t="s">
        <v>13706</v>
      </c>
      <c r="AJ640" t="s">
        <v>4</v>
      </c>
      <c r="AK640">
        <v>9331346803</v>
      </c>
      <c r="AL640" t="s">
        <v>13707</v>
      </c>
      <c r="AM640" t="s">
        <v>13708</v>
      </c>
      <c r="AN640" t="s">
        <v>12</v>
      </c>
      <c r="AO640" t="s">
        <v>13552</v>
      </c>
      <c r="AP640" t="s">
        <v>4</v>
      </c>
      <c r="AQ640" t="s">
        <v>27</v>
      </c>
      <c r="AR640" t="s">
        <v>12</v>
      </c>
      <c r="AS640" t="s">
        <v>12</v>
      </c>
      <c r="AT640" t="s">
        <v>4</v>
      </c>
      <c r="AU640" t="s">
        <v>4</v>
      </c>
      <c r="AV640" t="s">
        <v>4</v>
      </c>
      <c r="AW640" t="s">
        <v>11</v>
      </c>
      <c r="AX640">
        <v>2800</v>
      </c>
      <c r="AY640">
        <v>10100</v>
      </c>
      <c r="AZ640" t="s">
        <v>12</v>
      </c>
      <c r="BA640" t="s">
        <v>12</v>
      </c>
      <c r="BB640" t="s">
        <v>4</v>
      </c>
      <c r="BC640" t="s">
        <v>1233</v>
      </c>
      <c r="BD640" t="s">
        <v>1235</v>
      </c>
      <c r="BE640" t="s">
        <v>4</v>
      </c>
      <c r="BF640" t="s">
        <v>12</v>
      </c>
      <c r="BG640" t="s">
        <v>4</v>
      </c>
      <c r="BH640" t="s">
        <v>12</v>
      </c>
      <c r="BI640" t="s">
        <v>12</v>
      </c>
      <c r="BJ640" t="s">
        <v>13706</v>
      </c>
      <c r="BK640" t="s">
        <v>4</v>
      </c>
      <c r="BL640">
        <v>0</v>
      </c>
      <c r="BM640" t="s">
        <v>12</v>
      </c>
      <c r="BN640">
        <v>12900</v>
      </c>
      <c r="BO640" t="s">
        <v>12</v>
      </c>
      <c r="BP640" t="s">
        <v>12</v>
      </c>
      <c r="BQ640" t="s">
        <v>12</v>
      </c>
      <c r="BR640" t="s">
        <v>4</v>
      </c>
      <c r="BS640" t="s">
        <v>4</v>
      </c>
      <c r="BT640" t="s">
        <v>4</v>
      </c>
      <c r="BU640" t="s">
        <v>12</v>
      </c>
      <c r="BV640" t="s">
        <v>4</v>
      </c>
      <c r="BW640" t="s">
        <v>3</v>
      </c>
      <c r="BX640" t="s">
        <v>4</v>
      </c>
      <c r="BY640" t="s">
        <v>12</v>
      </c>
      <c r="BZ640" t="s">
        <v>12</v>
      </c>
      <c r="CA640" t="s">
        <v>12</v>
      </c>
      <c r="CB640" t="s">
        <v>12</v>
      </c>
      <c r="CC640" t="s">
        <v>12</v>
      </c>
      <c r="CD640" t="str" cm="1">
        <f t="array" aca="1" ref="CD640" ca="1">eConcatenar(A640:CB640,"|")</f>
        <v>aXFr9BUuFZ6lZTBG|PAR2021-0359|3|IMPERIAL DE LUJO|TABASCO|PARAISO|PARAISO|2021-2-03|12900|X|X|100|0|x|X|x|X|X|X|X|X|X|X|X|x|X|x|DE LA CRUZ|DIAZ|LUIS ENRIQUE|CASADO|X|X|CARRETERA PRINCIPAL SIN NUMERO|ORIENTE SECCION HORMIGUERO|X|9331346803|MARQUEZA GONZALES ANGULO|BENEFICIARIO 2: MARIANA DE LA CRUZ DIAZ|x|RUTA 8 L|X|MARTES|x|x|X|X|X|DOMICILIO|2800|10100|x|x|X|2021-9-21|2021-9-28|X|x|X|x|x|ORIENTE SECCION HORMIGUERO|X|0|x|12900|x|x|x|X|X|X|x|X|CARDENAS|X|x|x|x|x</v>
      </c>
    </row>
    <row r="641" spans="1:82" x14ac:dyDescent="0.25">
      <c r="A641" t="s">
        <v>13709</v>
      </c>
      <c r="B641" t="s">
        <v>13710</v>
      </c>
      <c r="C641">
        <v>3</v>
      </c>
      <c r="D641" t="s">
        <v>69</v>
      </c>
      <c r="E641" t="s">
        <v>2</v>
      </c>
      <c r="F641" t="s">
        <v>706</v>
      </c>
      <c r="G641" t="s">
        <v>706</v>
      </c>
      <c r="H641" t="s">
        <v>1185</v>
      </c>
      <c r="I641">
        <v>14800</v>
      </c>
      <c r="J641" t="s">
        <v>4</v>
      </c>
      <c r="K641" s="3" t="s">
        <v>4</v>
      </c>
      <c r="L641">
        <v>100</v>
      </c>
      <c r="M641">
        <v>0</v>
      </c>
      <c r="N641" t="s">
        <v>12</v>
      </c>
      <c r="O641" t="s">
        <v>4</v>
      </c>
      <c r="P641" t="s">
        <v>12</v>
      </c>
      <c r="Q641" t="s">
        <v>4</v>
      </c>
      <c r="R641" t="s">
        <v>4</v>
      </c>
      <c r="S641" t="s">
        <v>4</v>
      </c>
      <c r="T641" t="s">
        <v>4</v>
      </c>
      <c r="U641" t="s">
        <v>4</v>
      </c>
      <c r="V641" t="s">
        <v>4</v>
      </c>
      <c r="W641" t="s">
        <v>4</v>
      </c>
      <c r="X641" t="s">
        <v>4</v>
      </c>
      <c r="Y641" t="s">
        <v>12</v>
      </c>
      <c r="Z641" t="s">
        <v>4</v>
      </c>
      <c r="AA641" t="s">
        <v>12</v>
      </c>
      <c r="AB641" t="s">
        <v>5022</v>
      </c>
      <c r="AC641" t="s">
        <v>13711</v>
      </c>
      <c r="AD641" t="s">
        <v>13712</v>
      </c>
      <c r="AE641" t="s">
        <v>30</v>
      </c>
      <c r="AF641" t="s">
        <v>4</v>
      </c>
      <c r="AG641" t="s">
        <v>4</v>
      </c>
      <c r="AH641" t="s">
        <v>13452</v>
      </c>
      <c r="AI641" t="s">
        <v>13520</v>
      </c>
      <c r="AJ641" t="s">
        <v>4</v>
      </c>
      <c r="AK641">
        <v>9331602467</v>
      </c>
      <c r="AL641" t="s">
        <v>13713</v>
      </c>
      <c r="AM641" t="s">
        <v>13714</v>
      </c>
      <c r="AN641" t="s">
        <v>12</v>
      </c>
      <c r="AO641" t="s">
        <v>13552</v>
      </c>
      <c r="AP641" t="s">
        <v>4</v>
      </c>
      <c r="AQ641" t="s">
        <v>27</v>
      </c>
      <c r="AR641" t="s">
        <v>12</v>
      </c>
      <c r="AS641" t="s">
        <v>12</v>
      </c>
      <c r="AT641" t="s">
        <v>4</v>
      </c>
      <c r="AU641" t="s">
        <v>4</v>
      </c>
      <c r="AV641" t="s">
        <v>4</v>
      </c>
      <c r="AW641" t="s">
        <v>11</v>
      </c>
      <c r="AX641">
        <v>1400</v>
      </c>
      <c r="AY641">
        <v>13400</v>
      </c>
      <c r="AZ641" t="s">
        <v>12</v>
      </c>
      <c r="BA641" t="s">
        <v>12</v>
      </c>
      <c r="BB641" t="s">
        <v>4</v>
      </c>
      <c r="BC641" t="s">
        <v>1233</v>
      </c>
      <c r="BD641" t="s">
        <v>1235</v>
      </c>
      <c r="BE641" t="s">
        <v>4</v>
      </c>
      <c r="BF641" t="s">
        <v>12</v>
      </c>
      <c r="BG641" t="s">
        <v>4</v>
      </c>
      <c r="BH641" t="s">
        <v>12</v>
      </c>
      <c r="BI641" t="s">
        <v>12</v>
      </c>
      <c r="BJ641" t="s">
        <v>13520</v>
      </c>
      <c r="BK641" t="s">
        <v>4</v>
      </c>
      <c r="BL641">
        <v>1</v>
      </c>
      <c r="BM641" t="s">
        <v>12</v>
      </c>
      <c r="BN641">
        <v>14800</v>
      </c>
      <c r="BO641" t="s">
        <v>12</v>
      </c>
      <c r="BP641" t="s">
        <v>12</v>
      </c>
      <c r="BQ641" t="s">
        <v>12</v>
      </c>
      <c r="BR641" t="s">
        <v>4</v>
      </c>
      <c r="BS641" t="s">
        <v>4</v>
      </c>
      <c r="BT641" t="s">
        <v>4</v>
      </c>
      <c r="BU641" t="s">
        <v>12</v>
      </c>
      <c r="BV641" t="s">
        <v>4</v>
      </c>
      <c r="BW641" t="s">
        <v>3</v>
      </c>
      <c r="BX641" t="s">
        <v>4</v>
      </c>
      <c r="BY641" t="s">
        <v>12</v>
      </c>
      <c r="BZ641" t="s">
        <v>12</v>
      </c>
      <c r="CA641" t="s">
        <v>12</v>
      </c>
      <c r="CB641" t="s">
        <v>12</v>
      </c>
      <c r="CC641" t="s">
        <v>12</v>
      </c>
      <c r="CD641" t="str" cm="1">
        <f t="array" aca="1" ref="CD641" ca="1">eConcatenar(A641:CB641,"|")</f>
        <v>1aKKtd50EVHjMEHs|PAR2021-1755|3|MEMORIAL|TABASCO|PARAISO|PARAISO|2021-5-26|14800|X|X|100|0|x|X|x|X|X|X|X|X|X|X|X|x|X|x|ARJONA|MIRANDA|RAFAELA|CASADA|X|X|CARRETERA VECINAL PARAISO - COMALCALCO|MOCTEZUMA SEGUNDA SECCION|X|9331602467|GUADALUPE IZQUIERDO ARJONA|BENEFICIARIO 2: ENRIQUE IZQUIERDO ARJONA|x|RUTA 8 L|X|MARTES|x|x|X|X|X|DOMICILIO|1400|13400|x|x|X|2021-9-21|2021-9-28|X|x|X|x|x|MOCTEZUMA SEGUNDA SECCION|X|1|x|14800|x|x|x|X|X|X|x|X|CARDENAS|X|x|x|x|x</v>
      </c>
    </row>
    <row r="642" spans="1:82" x14ac:dyDescent="0.25">
      <c r="A642" t="s">
        <v>13715</v>
      </c>
      <c r="B642" t="s">
        <v>13716</v>
      </c>
      <c r="C642">
        <v>3</v>
      </c>
      <c r="D642" t="s">
        <v>69</v>
      </c>
      <c r="E642" t="s">
        <v>2</v>
      </c>
      <c r="F642" t="s">
        <v>775</v>
      </c>
      <c r="G642" t="s">
        <v>775</v>
      </c>
      <c r="H642" t="s">
        <v>1167</v>
      </c>
      <c r="I642">
        <v>14800</v>
      </c>
      <c r="J642" t="s">
        <v>4</v>
      </c>
      <c r="K642" s="3" t="s">
        <v>4</v>
      </c>
      <c r="L642">
        <v>100</v>
      </c>
      <c r="M642">
        <v>0</v>
      </c>
      <c r="N642" t="s">
        <v>12</v>
      </c>
      <c r="O642" t="s">
        <v>4</v>
      </c>
      <c r="P642" t="s">
        <v>12</v>
      </c>
      <c r="Q642" t="s">
        <v>4</v>
      </c>
      <c r="R642" t="s">
        <v>4</v>
      </c>
      <c r="S642" t="s">
        <v>4</v>
      </c>
      <c r="T642" t="s">
        <v>4</v>
      </c>
      <c r="U642" t="s">
        <v>4</v>
      </c>
      <c r="V642" t="s">
        <v>4</v>
      </c>
      <c r="W642" t="s">
        <v>4</v>
      </c>
      <c r="X642" t="s">
        <v>4</v>
      </c>
      <c r="Y642" t="s">
        <v>12</v>
      </c>
      <c r="Z642" t="s">
        <v>4</v>
      </c>
      <c r="AA642" t="s">
        <v>12</v>
      </c>
      <c r="AB642" t="s">
        <v>363</v>
      </c>
      <c r="AC642" t="s">
        <v>818</v>
      </c>
      <c r="AD642" t="s">
        <v>13717</v>
      </c>
      <c r="AE642" t="s">
        <v>30</v>
      </c>
      <c r="AF642" t="s">
        <v>4</v>
      </c>
      <c r="AG642" t="s">
        <v>4</v>
      </c>
      <c r="AH642" t="s">
        <v>13718</v>
      </c>
      <c r="AI642" t="s">
        <v>2156</v>
      </c>
      <c r="AJ642" t="s">
        <v>4</v>
      </c>
      <c r="AK642">
        <v>9331086442</v>
      </c>
      <c r="AL642" t="s">
        <v>13719</v>
      </c>
      <c r="AM642" t="s">
        <v>13720</v>
      </c>
      <c r="AN642" t="s">
        <v>12</v>
      </c>
      <c r="AO642" t="s">
        <v>13552</v>
      </c>
      <c r="AP642" t="s">
        <v>4</v>
      </c>
      <c r="AQ642" t="s">
        <v>27</v>
      </c>
      <c r="AR642" t="s">
        <v>12</v>
      </c>
      <c r="AS642" t="s">
        <v>12</v>
      </c>
      <c r="AT642" t="s">
        <v>4</v>
      </c>
      <c r="AU642" t="s">
        <v>4</v>
      </c>
      <c r="AV642" t="s">
        <v>4</v>
      </c>
      <c r="AW642" t="s">
        <v>11</v>
      </c>
      <c r="AX642">
        <v>1250</v>
      </c>
      <c r="AY642">
        <v>13550</v>
      </c>
      <c r="AZ642" t="s">
        <v>12</v>
      </c>
      <c r="BA642" t="s">
        <v>12</v>
      </c>
      <c r="BB642" t="s">
        <v>4</v>
      </c>
      <c r="BC642" t="s">
        <v>1233</v>
      </c>
      <c r="BD642" t="s">
        <v>1235</v>
      </c>
      <c r="BE642" t="s">
        <v>4</v>
      </c>
      <c r="BF642" t="s">
        <v>12</v>
      </c>
      <c r="BG642" t="s">
        <v>4</v>
      </c>
      <c r="BH642" t="s">
        <v>12</v>
      </c>
      <c r="BI642" t="s">
        <v>12</v>
      </c>
      <c r="BJ642" t="s">
        <v>2156</v>
      </c>
      <c r="BK642" t="s">
        <v>4</v>
      </c>
      <c r="BL642">
        <v>1</v>
      </c>
      <c r="BM642" t="s">
        <v>12</v>
      </c>
      <c r="BN642">
        <v>14800</v>
      </c>
      <c r="BO642" t="s">
        <v>12</v>
      </c>
      <c r="BP642" t="s">
        <v>12</v>
      </c>
      <c r="BQ642" t="s">
        <v>12</v>
      </c>
      <c r="BR642" t="s">
        <v>4</v>
      </c>
      <c r="BS642" t="s">
        <v>4</v>
      </c>
      <c r="BT642" t="s">
        <v>4</v>
      </c>
      <c r="BU642" t="s">
        <v>12</v>
      </c>
      <c r="BV642" t="s">
        <v>4</v>
      </c>
      <c r="BW642" t="s">
        <v>3</v>
      </c>
      <c r="BX642" t="s">
        <v>4</v>
      </c>
      <c r="BY642" t="s">
        <v>12</v>
      </c>
      <c r="BZ642" t="s">
        <v>12</v>
      </c>
      <c r="CA642" t="s">
        <v>12</v>
      </c>
      <c r="CB642" t="s">
        <v>12</v>
      </c>
      <c r="CC642" t="s">
        <v>12</v>
      </c>
      <c r="CD642" t="str" cm="1">
        <f t="array" aca="1" ref="CD642" ca="1">eConcatenar(A642:CB642,"|")</f>
        <v>wMRcLuefw0tbBmaj|COM2021-1718|3|MEMORIAL|TABASCO|COMALCALCO|COMALCALCO|2021-5-20|14800|X|X|100|0|x|X|x|X|X|X|X|X|X|X|X|x|X|x|JAVIER|ANGULO|ESVEIDY|CASADA|X|X|CALLE RAMIRO JAVIER ARJONA|FRANCISCO I MADERO|X|9331086442|SAUL RICARDEZA SANCHEZ|BENEFICIARIO 2: MAGDIVID JAVIER ANGULO|x|RUTA 8 L|X|MARTES|x|x|X|X|X|DOMICILIO|1250|13550|x|x|X|2021-9-21|2021-9-28|X|x|X|x|x|FRANCISCO I MADERO|X|1|x|14800|x|x|x|X|X|X|x|X|CARDENAS|X|x|x|x|x</v>
      </c>
    </row>
    <row r="643" spans="1:82" x14ac:dyDescent="0.25">
      <c r="A643" t="s">
        <v>13721</v>
      </c>
      <c r="B643" t="s">
        <v>13722</v>
      </c>
      <c r="C643">
        <v>3</v>
      </c>
      <c r="D643" t="s">
        <v>69</v>
      </c>
      <c r="E643" t="s">
        <v>2</v>
      </c>
      <c r="F643" t="s">
        <v>706</v>
      </c>
      <c r="G643" t="s">
        <v>706</v>
      </c>
      <c r="H643" t="s">
        <v>1167</v>
      </c>
      <c r="I643">
        <v>14800</v>
      </c>
      <c r="J643" t="s">
        <v>4</v>
      </c>
      <c r="K643" s="3" t="s">
        <v>4</v>
      </c>
      <c r="L643">
        <v>200</v>
      </c>
      <c r="M643">
        <v>1</v>
      </c>
      <c r="N643" t="s">
        <v>12</v>
      </c>
      <c r="O643" t="s">
        <v>4</v>
      </c>
      <c r="P643" t="s">
        <v>12</v>
      </c>
      <c r="Q643" t="s">
        <v>4</v>
      </c>
      <c r="R643" t="s">
        <v>4</v>
      </c>
      <c r="S643" t="s">
        <v>4</v>
      </c>
      <c r="T643" t="s">
        <v>4</v>
      </c>
      <c r="U643" t="s">
        <v>4</v>
      </c>
      <c r="V643" t="s">
        <v>4</v>
      </c>
      <c r="W643" t="s">
        <v>4</v>
      </c>
      <c r="X643" t="s">
        <v>4</v>
      </c>
      <c r="Y643" t="s">
        <v>12</v>
      </c>
      <c r="Z643" t="s">
        <v>4</v>
      </c>
      <c r="AA643" t="s">
        <v>12</v>
      </c>
      <c r="AB643" t="s">
        <v>291</v>
      </c>
      <c r="AC643" t="s">
        <v>732</v>
      </c>
      <c r="AD643" t="s">
        <v>354</v>
      </c>
      <c r="AE643" t="s">
        <v>17</v>
      </c>
      <c r="AF643" t="s">
        <v>4</v>
      </c>
      <c r="AG643" t="s">
        <v>4</v>
      </c>
      <c r="AH643" t="s">
        <v>13452</v>
      </c>
      <c r="AI643" t="s">
        <v>2156</v>
      </c>
      <c r="AJ643" t="s">
        <v>4</v>
      </c>
      <c r="AK643">
        <v>9331669686</v>
      </c>
      <c r="AL643" t="s">
        <v>13723</v>
      </c>
      <c r="AM643" t="s">
        <v>13724</v>
      </c>
      <c r="AN643" t="s">
        <v>12</v>
      </c>
      <c r="AO643" t="s">
        <v>13552</v>
      </c>
      <c r="AP643" t="s">
        <v>4</v>
      </c>
      <c r="AQ643" t="s">
        <v>27</v>
      </c>
      <c r="AR643" t="s">
        <v>12</v>
      </c>
      <c r="AS643" t="s">
        <v>12</v>
      </c>
      <c r="AT643" t="s">
        <v>4</v>
      </c>
      <c r="AU643" t="s">
        <v>4</v>
      </c>
      <c r="AV643" t="s">
        <v>4</v>
      </c>
      <c r="AW643" t="s">
        <v>11</v>
      </c>
      <c r="AX643">
        <v>900</v>
      </c>
      <c r="AY643">
        <v>13900</v>
      </c>
      <c r="AZ643" t="s">
        <v>12</v>
      </c>
      <c r="BA643" t="s">
        <v>12</v>
      </c>
      <c r="BB643" t="s">
        <v>4</v>
      </c>
      <c r="BC643" t="s">
        <v>1233</v>
      </c>
      <c r="BD643" t="s">
        <v>12284</v>
      </c>
      <c r="BE643" t="s">
        <v>4</v>
      </c>
      <c r="BF643" t="s">
        <v>12</v>
      </c>
      <c r="BG643" t="s">
        <v>4</v>
      </c>
      <c r="BH643" t="s">
        <v>12</v>
      </c>
      <c r="BI643" t="s">
        <v>12</v>
      </c>
      <c r="BJ643" t="s">
        <v>2156</v>
      </c>
      <c r="BK643" t="s">
        <v>4</v>
      </c>
      <c r="BL643">
        <v>0</v>
      </c>
      <c r="BM643" t="s">
        <v>12</v>
      </c>
      <c r="BN643">
        <v>14800</v>
      </c>
      <c r="BO643" t="s">
        <v>12</v>
      </c>
      <c r="BP643" t="s">
        <v>12</v>
      </c>
      <c r="BQ643" t="s">
        <v>12</v>
      </c>
      <c r="BR643" t="s">
        <v>4</v>
      </c>
      <c r="BS643" t="s">
        <v>4</v>
      </c>
      <c r="BT643" t="s">
        <v>4</v>
      </c>
      <c r="BU643" t="s">
        <v>12</v>
      </c>
      <c r="BV643" t="s">
        <v>4</v>
      </c>
      <c r="BW643" t="s">
        <v>3</v>
      </c>
      <c r="BX643" t="s">
        <v>4</v>
      </c>
      <c r="BY643" t="s">
        <v>12</v>
      </c>
      <c r="BZ643" t="s">
        <v>12</v>
      </c>
      <c r="CA643" t="s">
        <v>12</v>
      </c>
      <c r="CB643" t="s">
        <v>12</v>
      </c>
      <c r="CC643" t="s">
        <v>12</v>
      </c>
      <c r="CD643" t="str" cm="1">
        <f t="array" aca="1" ref="CD643" ca="1">eConcatenar(A643:CB643,"|")</f>
        <v>Td1OYMUDKnG63ZCg|PAR2021-1705|3|MEMORIAL|TABASCO|PARAISO|PARAISO|2021-5-20|14800|X|X|200|1|x|X|x|X|X|X|X|X|X|X|X|x|X|x|DOMINGUEZ|IZQUIERDO|ALFREDO|SOLTERO|X|X|CARRETERA VECINAL PARAISO - COMALCALCO|FRANCISCO I MADERO|X|9331669686|ANA LUISA DOMINGUEZ IZQUIERDO|BENEFICIARIO 2: MARIA ANTONIA DOMINGUEZ IZQUIERDO|x|RUTA 8 L|X|MARTES|x|x|X|X|X|DOMICILIO|900|13900|x|x|X|2021-9-21|2021-10-05|X|x|X|x|x|FRANCISCO I MADERO|X|0|x|14800|x|x|x|X|X|X|x|X|CARDENAS|X|x|x|x|x</v>
      </c>
    </row>
    <row r="644" spans="1:82" x14ac:dyDescent="0.25">
      <c r="A644" t="s">
        <v>13725</v>
      </c>
      <c r="B644" t="s">
        <v>13726</v>
      </c>
      <c r="C644">
        <v>3</v>
      </c>
      <c r="D644" t="s">
        <v>1</v>
      </c>
      <c r="E644" t="s">
        <v>2</v>
      </c>
      <c r="F644" t="s">
        <v>706</v>
      </c>
      <c r="G644" t="s">
        <v>706</v>
      </c>
      <c r="H644" t="s">
        <v>16097</v>
      </c>
      <c r="I644">
        <v>12900</v>
      </c>
      <c r="J644" t="s">
        <v>4</v>
      </c>
      <c r="K644" s="3" t="s">
        <v>4</v>
      </c>
      <c r="L644">
        <v>100</v>
      </c>
      <c r="M644">
        <v>0</v>
      </c>
      <c r="N644" t="s">
        <v>12</v>
      </c>
      <c r="O644" t="s">
        <v>4</v>
      </c>
      <c r="P644" t="s">
        <v>12</v>
      </c>
      <c r="Q644" t="s">
        <v>4</v>
      </c>
      <c r="R644" t="s">
        <v>4</v>
      </c>
      <c r="S644" t="s">
        <v>4</v>
      </c>
      <c r="T644" t="s">
        <v>4</v>
      </c>
      <c r="U644" t="s">
        <v>4</v>
      </c>
      <c r="V644" t="s">
        <v>4</v>
      </c>
      <c r="W644" t="s">
        <v>4</v>
      </c>
      <c r="X644" t="s">
        <v>4</v>
      </c>
      <c r="Y644" t="s">
        <v>12</v>
      </c>
      <c r="Z644" t="s">
        <v>4</v>
      </c>
      <c r="AA644" t="s">
        <v>12</v>
      </c>
      <c r="AB644" t="s">
        <v>837</v>
      </c>
      <c r="AC644" t="s">
        <v>363</v>
      </c>
      <c r="AD644" t="s">
        <v>88</v>
      </c>
      <c r="AE644" t="s">
        <v>63</v>
      </c>
      <c r="AF644" t="s">
        <v>4</v>
      </c>
      <c r="AG644" t="s">
        <v>4</v>
      </c>
      <c r="AH644" t="s">
        <v>13727</v>
      </c>
      <c r="AI644" t="s">
        <v>13728</v>
      </c>
      <c r="AJ644" t="s">
        <v>4</v>
      </c>
      <c r="AK644">
        <v>9331127827</v>
      </c>
      <c r="AL644" t="s">
        <v>13729</v>
      </c>
      <c r="AM644" t="s">
        <v>4</v>
      </c>
      <c r="AN644" t="s">
        <v>12</v>
      </c>
      <c r="AO644" t="s">
        <v>13552</v>
      </c>
      <c r="AP644" t="s">
        <v>4</v>
      </c>
      <c r="AQ644" t="s">
        <v>27</v>
      </c>
      <c r="AR644" t="s">
        <v>12</v>
      </c>
      <c r="AS644" t="s">
        <v>12</v>
      </c>
      <c r="AT644" t="s">
        <v>4</v>
      </c>
      <c r="AU644" t="s">
        <v>4</v>
      </c>
      <c r="AV644" t="s">
        <v>4</v>
      </c>
      <c r="AW644" t="s">
        <v>11</v>
      </c>
      <c r="AX644">
        <v>3400</v>
      </c>
      <c r="AY644">
        <v>9500</v>
      </c>
      <c r="AZ644" t="s">
        <v>12</v>
      </c>
      <c r="BA644" t="s">
        <v>12</v>
      </c>
      <c r="BB644" t="s">
        <v>4</v>
      </c>
      <c r="BC644" t="s">
        <v>1233</v>
      </c>
      <c r="BD644" t="s">
        <v>1235</v>
      </c>
      <c r="BE644" t="s">
        <v>4</v>
      </c>
      <c r="BF644" t="s">
        <v>12</v>
      </c>
      <c r="BG644" t="s">
        <v>4</v>
      </c>
      <c r="BH644" t="s">
        <v>12</v>
      </c>
      <c r="BI644" t="s">
        <v>12</v>
      </c>
      <c r="BJ644" t="s">
        <v>13728</v>
      </c>
      <c r="BK644" t="s">
        <v>4</v>
      </c>
      <c r="BL644">
        <v>0</v>
      </c>
      <c r="BM644" t="s">
        <v>12</v>
      </c>
      <c r="BN644">
        <v>12900</v>
      </c>
      <c r="BO644" t="s">
        <v>12</v>
      </c>
      <c r="BP644" t="s">
        <v>12</v>
      </c>
      <c r="BQ644" t="s">
        <v>12</v>
      </c>
      <c r="BR644" t="s">
        <v>4</v>
      </c>
      <c r="BS644" t="s">
        <v>4</v>
      </c>
      <c r="BT644" t="s">
        <v>4</v>
      </c>
      <c r="BU644" t="s">
        <v>12</v>
      </c>
      <c r="BV644" t="s">
        <v>4</v>
      </c>
      <c r="BW644" t="s">
        <v>3</v>
      </c>
      <c r="BX644" t="s">
        <v>4</v>
      </c>
      <c r="BY644" t="s">
        <v>12</v>
      </c>
      <c r="BZ644" t="s">
        <v>12</v>
      </c>
      <c r="CA644" t="s">
        <v>12</v>
      </c>
      <c r="CB644" t="s">
        <v>12</v>
      </c>
      <c r="CC644" t="s">
        <v>12</v>
      </c>
      <c r="CD644" t="str" cm="1">
        <f t="array" aca="1" ref="CD644" ca="1">eConcatenar(A644:CB644,"|")</f>
        <v>LV1ucWoKnR1nyEaZ|PAR2021-0376|3|IMPERIAL DE LUJO|TABASCO|PARAISO|PARAISO|2021-2-05|12900|X|X|100|0|x|X|x|X|X|X|X|X|X|X|X|x|X|x|MARQUEZ|JAVIER|GUADALUPE|CASADO|X|X|CARRETERA VECINAL PARAISO - COMALCALCO SIN NUMERO|FRANCISCO I MADERO PRIMERA|X|9331127827|AMERICA CRISTINA SANCHEZ VARGA|X|x|RUTA 8 L|X|MARTES|x|x|X|X|X|DOMICILIO|3400|9500|x|x|X|2021-9-21|2021-9-28|X|x|X|x|x|FRANCISCO I MADERO PRIMERA|X|0|x|12900|x|x|x|X|X|X|x|X|CARDENAS|X|x|x|x|x</v>
      </c>
    </row>
    <row r="645" spans="1:82" x14ac:dyDescent="0.25">
      <c r="A645" t="s">
        <v>13730</v>
      </c>
      <c r="B645" t="s">
        <v>13731</v>
      </c>
      <c r="C645">
        <v>3</v>
      </c>
      <c r="D645" t="s">
        <v>69</v>
      </c>
      <c r="E645" t="s">
        <v>2</v>
      </c>
      <c r="F645" t="s">
        <v>706</v>
      </c>
      <c r="G645" t="s">
        <v>706</v>
      </c>
      <c r="H645" t="s">
        <v>1185</v>
      </c>
      <c r="I645">
        <v>14800</v>
      </c>
      <c r="J645" t="s">
        <v>4</v>
      </c>
      <c r="K645" s="3" t="s">
        <v>4</v>
      </c>
      <c r="L645">
        <v>100</v>
      </c>
      <c r="M645">
        <v>0</v>
      </c>
      <c r="N645" t="s">
        <v>12</v>
      </c>
      <c r="O645" t="s">
        <v>4</v>
      </c>
      <c r="P645" t="s">
        <v>12</v>
      </c>
      <c r="Q645" t="s">
        <v>4</v>
      </c>
      <c r="R645" t="s">
        <v>4</v>
      </c>
      <c r="S645" t="s">
        <v>4</v>
      </c>
      <c r="T645" t="s">
        <v>4</v>
      </c>
      <c r="U645" t="s">
        <v>4</v>
      </c>
      <c r="V645" t="s">
        <v>4</v>
      </c>
      <c r="W645" t="s">
        <v>4</v>
      </c>
      <c r="X645" t="s">
        <v>4</v>
      </c>
      <c r="Y645" t="s">
        <v>12</v>
      </c>
      <c r="Z645" t="s">
        <v>4</v>
      </c>
      <c r="AA645" t="s">
        <v>12</v>
      </c>
      <c r="AB645" t="s">
        <v>732</v>
      </c>
      <c r="AC645" t="s">
        <v>321</v>
      </c>
      <c r="AD645" t="s">
        <v>275</v>
      </c>
      <c r="AE645" t="s">
        <v>30</v>
      </c>
      <c r="AF645" t="s">
        <v>4</v>
      </c>
      <c r="AG645" t="s">
        <v>4</v>
      </c>
      <c r="AH645" t="s">
        <v>13732</v>
      </c>
      <c r="AI645" t="s">
        <v>13733</v>
      </c>
      <c r="AJ645" t="s">
        <v>4</v>
      </c>
      <c r="AK645">
        <v>9331453189</v>
      </c>
      <c r="AL645" t="s">
        <v>13734</v>
      </c>
      <c r="AM645" t="s">
        <v>13735</v>
      </c>
      <c r="AN645" t="s">
        <v>12</v>
      </c>
      <c r="AO645" t="s">
        <v>13552</v>
      </c>
      <c r="AP645" t="s">
        <v>4</v>
      </c>
      <c r="AQ645" t="s">
        <v>27</v>
      </c>
      <c r="AR645" t="s">
        <v>12</v>
      </c>
      <c r="AS645" t="s">
        <v>12</v>
      </c>
      <c r="AT645" t="s">
        <v>4</v>
      </c>
      <c r="AU645" t="s">
        <v>4</v>
      </c>
      <c r="AV645" t="s">
        <v>4</v>
      </c>
      <c r="AW645" t="s">
        <v>11</v>
      </c>
      <c r="AX645">
        <v>850</v>
      </c>
      <c r="AY645">
        <v>13950</v>
      </c>
      <c r="AZ645" t="s">
        <v>12</v>
      </c>
      <c r="BA645" t="s">
        <v>12</v>
      </c>
      <c r="BB645" t="s">
        <v>4</v>
      </c>
      <c r="BC645" t="s">
        <v>1233</v>
      </c>
      <c r="BD645" t="s">
        <v>1235</v>
      </c>
      <c r="BE645" t="s">
        <v>4</v>
      </c>
      <c r="BF645" t="s">
        <v>12</v>
      </c>
      <c r="BG645" t="s">
        <v>4</v>
      </c>
      <c r="BH645" t="s">
        <v>12</v>
      </c>
      <c r="BI645" t="s">
        <v>12</v>
      </c>
      <c r="BJ645" t="s">
        <v>13733</v>
      </c>
      <c r="BK645" t="s">
        <v>4</v>
      </c>
      <c r="BL645">
        <v>1</v>
      </c>
      <c r="BM645" t="s">
        <v>12</v>
      </c>
      <c r="BN645">
        <v>14800</v>
      </c>
      <c r="BO645" t="s">
        <v>12</v>
      </c>
      <c r="BP645" t="s">
        <v>12</v>
      </c>
      <c r="BQ645" t="s">
        <v>12</v>
      </c>
      <c r="BR645" t="s">
        <v>4</v>
      </c>
      <c r="BS645" t="s">
        <v>4</v>
      </c>
      <c r="BT645" t="s">
        <v>4</v>
      </c>
      <c r="BU645" t="s">
        <v>12</v>
      </c>
      <c r="BV645" t="s">
        <v>4</v>
      </c>
      <c r="BW645" t="s">
        <v>3</v>
      </c>
      <c r="BX645" t="s">
        <v>4</v>
      </c>
      <c r="BY645" t="s">
        <v>12</v>
      </c>
      <c r="BZ645" t="s">
        <v>12</v>
      </c>
      <c r="CA645" t="s">
        <v>12</v>
      </c>
      <c r="CB645" t="s">
        <v>12</v>
      </c>
      <c r="CC645" t="s">
        <v>12</v>
      </c>
      <c r="CD645" t="str" cm="1">
        <f t="array" aca="1" ref="CD645" ca="1">eConcatenar(A645:CB645,"|")</f>
        <v>YokXsEJaswfkh8YR|PAR2021-1750|3|MEMORIAL|TABASCO|PARAISO|PARAISO|2021-5-26|14800|X|X|100|0|x|X|x|X|X|X|X|X|X|X|X|x|X|x|IZQUIERDO|BAUTISTA|MARIA DEL CARMEN|CASADA|X|X|CARRETERA VECINAL PARAISO -COMALCALCO|FRANCISCO I MADERO SEGUNDA|X|9331453189|ERIKA IZAMAR ARIAS IZQUIERDO|BENEFICIARIO 2: YOHANA ITZEL ARIAS IZQUIERDO|x|RUTA 8 L|X|MARTES|x|x|X|X|X|DOMICILIO|850|13950|x|x|X|2021-9-21|2021-9-28|X|x|X|x|x|FRANCISCO I MADERO SEGUNDA|X|1|x|14800|x|x|x|X|X|X|x|X|CARDENAS|X|x|x|x|x</v>
      </c>
    </row>
    <row r="646" spans="1:82" x14ac:dyDescent="0.25">
      <c r="A646" t="s">
        <v>13736</v>
      </c>
      <c r="B646" t="s">
        <v>13737</v>
      </c>
      <c r="C646">
        <v>3</v>
      </c>
      <c r="D646" t="s">
        <v>1</v>
      </c>
      <c r="E646" t="s">
        <v>2</v>
      </c>
      <c r="F646" t="s">
        <v>706</v>
      </c>
      <c r="G646" t="s">
        <v>706</v>
      </c>
      <c r="H646" t="s">
        <v>15974</v>
      </c>
      <c r="I646">
        <v>12900</v>
      </c>
      <c r="J646" t="s">
        <v>4</v>
      </c>
      <c r="K646" s="3" t="s">
        <v>4</v>
      </c>
      <c r="L646">
        <v>100</v>
      </c>
      <c r="M646">
        <v>0</v>
      </c>
      <c r="N646" t="s">
        <v>12</v>
      </c>
      <c r="O646" t="s">
        <v>4</v>
      </c>
      <c r="P646" t="s">
        <v>12</v>
      </c>
      <c r="Q646" t="s">
        <v>4</v>
      </c>
      <c r="R646" t="s">
        <v>4</v>
      </c>
      <c r="S646" t="s">
        <v>4</v>
      </c>
      <c r="T646" t="s">
        <v>4</v>
      </c>
      <c r="U646" t="s">
        <v>4</v>
      </c>
      <c r="V646" t="s">
        <v>4</v>
      </c>
      <c r="W646" t="s">
        <v>4</v>
      </c>
      <c r="X646" t="s">
        <v>4</v>
      </c>
      <c r="Y646" t="s">
        <v>12</v>
      </c>
      <c r="Z646" t="s">
        <v>4</v>
      </c>
      <c r="AA646" t="s">
        <v>12</v>
      </c>
      <c r="AB646" t="s">
        <v>291</v>
      </c>
      <c r="AC646" t="s">
        <v>119</v>
      </c>
      <c r="AD646" t="s">
        <v>13738</v>
      </c>
      <c r="AE646" t="s">
        <v>24</v>
      </c>
      <c r="AF646" s="1" t="s">
        <v>4</v>
      </c>
      <c r="AG646" t="s">
        <v>4</v>
      </c>
      <c r="AH646" t="s">
        <v>13739</v>
      </c>
      <c r="AI646" t="s">
        <v>13733</v>
      </c>
      <c r="AJ646" t="s">
        <v>4</v>
      </c>
      <c r="AK646">
        <v>9331576056</v>
      </c>
      <c r="AL646" t="s">
        <v>13740</v>
      </c>
      <c r="AM646" t="s">
        <v>13741</v>
      </c>
      <c r="AN646" t="s">
        <v>12</v>
      </c>
      <c r="AO646" t="s">
        <v>13552</v>
      </c>
      <c r="AP646" t="s">
        <v>4</v>
      </c>
      <c r="AQ646" t="s">
        <v>27</v>
      </c>
      <c r="AR646" t="s">
        <v>12</v>
      </c>
      <c r="AS646" t="s">
        <v>12</v>
      </c>
      <c r="AT646" t="s">
        <v>4</v>
      </c>
      <c r="AU646" t="s">
        <v>4</v>
      </c>
      <c r="AV646" t="s">
        <v>4</v>
      </c>
      <c r="AW646" t="s">
        <v>11</v>
      </c>
      <c r="AX646">
        <v>3300</v>
      </c>
      <c r="AY646">
        <v>9600</v>
      </c>
      <c r="AZ646" t="s">
        <v>12</v>
      </c>
      <c r="BA646" t="s">
        <v>12</v>
      </c>
      <c r="BB646" t="s">
        <v>4</v>
      </c>
      <c r="BC646" t="s">
        <v>1233</v>
      </c>
      <c r="BD646" t="s">
        <v>1235</v>
      </c>
      <c r="BE646" t="s">
        <v>4</v>
      </c>
      <c r="BF646" t="s">
        <v>12</v>
      </c>
      <c r="BG646" t="s">
        <v>4</v>
      </c>
      <c r="BH646" t="s">
        <v>12</v>
      </c>
      <c r="BI646" t="s">
        <v>12</v>
      </c>
      <c r="BJ646" t="s">
        <v>13733</v>
      </c>
      <c r="BK646" t="s">
        <v>4</v>
      </c>
      <c r="BL646">
        <v>1</v>
      </c>
      <c r="BM646" t="s">
        <v>12</v>
      </c>
      <c r="BN646">
        <v>12900</v>
      </c>
      <c r="BO646" t="s">
        <v>12</v>
      </c>
      <c r="BP646" t="s">
        <v>12</v>
      </c>
      <c r="BQ646" t="s">
        <v>12</v>
      </c>
      <c r="BR646" t="s">
        <v>4</v>
      </c>
      <c r="BS646" t="s">
        <v>4</v>
      </c>
      <c r="BT646" t="s">
        <v>4</v>
      </c>
      <c r="BU646" t="s">
        <v>12</v>
      </c>
      <c r="BV646" t="s">
        <v>4</v>
      </c>
      <c r="BW646" t="s">
        <v>3</v>
      </c>
      <c r="BX646" t="s">
        <v>4</v>
      </c>
      <c r="BY646" t="s">
        <v>12</v>
      </c>
      <c r="BZ646" t="s">
        <v>12</v>
      </c>
      <c r="CA646" t="s">
        <v>12</v>
      </c>
      <c r="CB646" t="s">
        <v>12</v>
      </c>
      <c r="CC646" t="s">
        <v>12</v>
      </c>
      <c r="CD646" t="str" cm="1">
        <f t="array" aca="1" ref="CD646" ca="1">eConcatenar(A646:CB646,"|")</f>
        <v>9s2MaNqlEaIXcgvG|PAR2021-0397|3|IMPERIAL DE LUJO|TABASCO|PARAISO|PARAISO|2021-2-09|12900|X|X|100|0|x|X|x|X|X|X|X|X|X|X|X|x|X|x|DOMINGUEZ|PEREZ|AURELIA|UNION LIBRE|X|X|CARRETERA VECINAL COMALCALCO - PARAISO|FRANCISCO I MADERO SEGUNDA|X|9331576056|TITO EDUARDO DOMINGUEZ|BENEFICIARIO 2: MARIA GUADALUPE CHABLE DOMINGUEZ|x|RUTA 8 L|X|MARTES|x|x|X|X|X|DOMICILIO|3300|9600|x|x|X|2021-9-21|2021-9-28|X|x|X|x|x|FRANCISCO I MADERO SEGUNDA|X|1|x|12900|x|x|x|X|X|X|x|X|CARDENAS|X|x|x|x|x</v>
      </c>
    </row>
    <row r="647" spans="1:82" x14ac:dyDescent="0.25">
      <c r="A647" t="s">
        <v>13742</v>
      </c>
      <c r="B647" t="s">
        <v>13743</v>
      </c>
      <c r="C647">
        <v>3</v>
      </c>
      <c r="D647" t="s">
        <v>1</v>
      </c>
      <c r="E647" t="s">
        <v>2</v>
      </c>
      <c r="F647" t="s">
        <v>706</v>
      </c>
      <c r="G647" t="s">
        <v>706</v>
      </c>
      <c r="H647" t="s">
        <v>15977</v>
      </c>
      <c r="I647">
        <v>12900</v>
      </c>
      <c r="J647" t="s">
        <v>4</v>
      </c>
      <c r="K647" t="s">
        <v>4</v>
      </c>
      <c r="L647">
        <v>200</v>
      </c>
      <c r="M647">
        <v>1</v>
      </c>
      <c r="N647" t="s">
        <v>12</v>
      </c>
      <c r="O647" t="s">
        <v>4</v>
      </c>
      <c r="P647" t="s">
        <v>12</v>
      </c>
      <c r="Q647" t="s">
        <v>4</v>
      </c>
      <c r="R647" t="s">
        <v>4</v>
      </c>
      <c r="S647" t="s">
        <v>4</v>
      </c>
      <c r="T647" t="s">
        <v>4</v>
      </c>
      <c r="U647" t="s">
        <v>4</v>
      </c>
      <c r="V647" t="s">
        <v>4</v>
      </c>
      <c r="W647" t="s">
        <v>4</v>
      </c>
      <c r="X647" t="s">
        <v>4</v>
      </c>
      <c r="Y647" t="s">
        <v>12</v>
      </c>
      <c r="Z647" t="s">
        <v>4</v>
      </c>
      <c r="AA647" t="s">
        <v>12</v>
      </c>
      <c r="AB647" t="s">
        <v>38</v>
      </c>
      <c r="AC647" t="s">
        <v>119</v>
      </c>
      <c r="AD647" t="s">
        <v>13744</v>
      </c>
      <c r="AE647" t="s">
        <v>30</v>
      </c>
      <c r="AF647" t="s">
        <v>4</v>
      </c>
      <c r="AG647" t="s">
        <v>4</v>
      </c>
      <c r="AH647" t="s">
        <v>13745</v>
      </c>
      <c r="AI647" t="s">
        <v>13746</v>
      </c>
      <c r="AJ647" t="s">
        <v>4</v>
      </c>
      <c r="AK647">
        <v>9331354166</v>
      </c>
      <c r="AL647" t="s">
        <v>13747</v>
      </c>
      <c r="AM647" t="s">
        <v>13748</v>
      </c>
      <c r="AN647" t="s">
        <v>12</v>
      </c>
      <c r="AO647" t="s">
        <v>13552</v>
      </c>
      <c r="AP647" t="s">
        <v>4</v>
      </c>
      <c r="AQ647" t="s">
        <v>10</v>
      </c>
      <c r="AR647" t="s">
        <v>12</v>
      </c>
      <c r="AS647" t="s">
        <v>12</v>
      </c>
      <c r="AT647" t="s">
        <v>4</v>
      </c>
      <c r="AU647" t="s">
        <v>4</v>
      </c>
      <c r="AV647" t="s">
        <v>4</v>
      </c>
      <c r="AW647" t="s">
        <v>11</v>
      </c>
      <c r="AX647">
        <v>5100</v>
      </c>
      <c r="AY647">
        <v>7800</v>
      </c>
      <c r="AZ647" t="s">
        <v>12</v>
      </c>
      <c r="BA647" t="s">
        <v>12</v>
      </c>
      <c r="BB647" t="s">
        <v>4</v>
      </c>
      <c r="BC647" t="s">
        <v>1232</v>
      </c>
      <c r="BD647" t="s">
        <v>10372</v>
      </c>
      <c r="BE647" t="s">
        <v>4</v>
      </c>
      <c r="BF647" t="s">
        <v>12</v>
      </c>
      <c r="BG647" t="s">
        <v>4</v>
      </c>
      <c r="BH647" t="s">
        <v>12</v>
      </c>
      <c r="BI647" t="s">
        <v>12</v>
      </c>
      <c r="BJ647" t="s">
        <v>13746</v>
      </c>
      <c r="BK647" t="s">
        <v>4</v>
      </c>
      <c r="BL647">
        <v>1</v>
      </c>
      <c r="BM647" t="s">
        <v>12</v>
      </c>
      <c r="BN647">
        <v>12900</v>
      </c>
      <c r="BO647" t="s">
        <v>12</v>
      </c>
      <c r="BP647" t="s">
        <v>12</v>
      </c>
      <c r="BQ647" t="s">
        <v>12</v>
      </c>
      <c r="BR647" t="s">
        <v>4</v>
      </c>
      <c r="BS647" t="s">
        <v>4</v>
      </c>
      <c r="BT647" t="s">
        <v>4</v>
      </c>
      <c r="BU647" t="s">
        <v>12</v>
      </c>
      <c r="BV647" t="s">
        <v>4</v>
      </c>
      <c r="BW647" t="s">
        <v>330</v>
      </c>
      <c r="BX647" t="s">
        <v>4</v>
      </c>
      <c r="BY647" t="s">
        <v>12</v>
      </c>
      <c r="BZ647" t="s">
        <v>12</v>
      </c>
      <c r="CA647" t="s">
        <v>12</v>
      </c>
      <c r="CB647" t="s">
        <v>12</v>
      </c>
      <c r="CC647" t="s">
        <v>12</v>
      </c>
      <c r="CD647" t="str" cm="1">
        <f t="array" aca="1" ref="CD647" ca="1">eConcatenar(A647:CB647,"|")</f>
        <v>VK9JTXl9gs6JjzC2|PAR2021-0110|3|IMPERIAL DE LUJO|TABASCO|PARAISO|PARAISO|2021-1-08|12900|X|X|200|1|x|X|x|X|X|X|X|X|X|X|X|x|X|x|HERNANDEZ|PEREZ|PETRONA|CASADA|X|X|CALLE LAZARO  CARDENAS |OCCIDENTE SAN FRANCISCO |X|9331354166|MIRELLA ROMERO HERNANDEZ |BENEFICIARIO 2: OSCAR ROMERO HERNANDEZ|x|RUTA 8 L|X|LUNES|x|x|X|X|X|DOMICILIO|5100|7800|x|x|X|2021-9-20|2021-10-04|X|x|X|x|x|OCCIDENTE SAN FRANCISCO |X|1|x|12900|x|x|x|X|X|X|x|X|CARDENAS |X|x|x|x|x</v>
      </c>
    </row>
    <row r="648" spans="1:82" x14ac:dyDescent="0.25">
      <c r="A648" t="s">
        <v>13749</v>
      </c>
      <c r="B648" t="s">
        <v>13750</v>
      </c>
      <c r="C648">
        <v>3</v>
      </c>
      <c r="D648" t="s">
        <v>1</v>
      </c>
      <c r="E648" t="s">
        <v>2</v>
      </c>
      <c r="F648" t="s">
        <v>4959</v>
      </c>
      <c r="G648" t="s">
        <v>4959</v>
      </c>
      <c r="H648" t="s">
        <v>1203</v>
      </c>
      <c r="I648">
        <v>12900</v>
      </c>
      <c r="J648" t="s">
        <v>4</v>
      </c>
      <c r="K648" t="s">
        <v>4</v>
      </c>
      <c r="L648">
        <v>200</v>
      </c>
      <c r="M648">
        <v>1</v>
      </c>
      <c r="N648" t="s">
        <v>12</v>
      </c>
      <c r="O648" t="s">
        <v>4</v>
      </c>
      <c r="P648" t="s">
        <v>12</v>
      </c>
      <c r="Q648" t="s">
        <v>4</v>
      </c>
      <c r="R648" t="s">
        <v>4</v>
      </c>
      <c r="S648" t="s">
        <v>4</v>
      </c>
      <c r="T648" t="s">
        <v>4</v>
      </c>
      <c r="U648" t="s">
        <v>4</v>
      </c>
      <c r="V648" t="s">
        <v>4</v>
      </c>
      <c r="W648" t="s">
        <v>4</v>
      </c>
      <c r="X648" t="s">
        <v>4</v>
      </c>
      <c r="Y648" t="s">
        <v>12</v>
      </c>
      <c r="Z648" t="s">
        <v>4</v>
      </c>
      <c r="AA648" t="s">
        <v>12</v>
      </c>
      <c r="AB648" t="s">
        <v>49</v>
      </c>
      <c r="AC648" t="s">
        <v>119</v>
      </c>
      <c r="AD648" t="s">
        <v>4973</v>
      </c>
      <c r="AE648" t="s">
        <v>30</v>
      </c>
      <c r="AF648" t="s">
        <v>4</v>
      </c>
      <c r="AG648" t="s">
        <v>4</v>
      </c>
      <c r="AH648" t="s">
        <v>4937</v>
      </c>
      <c r="AI648" t="s">
        <v>13751</v>
      </c>
      <c r="AJ648" t="s">
        <v>4</v>
      </c>
      <c r="AK648">
        <v>9333031146</v>
      </c>
      <c r="AL648" t="s">
        <v>13752</v>
      </c>
      <c r="AM648" t="s">
        <v>13753</v>
      </c>
      <c r="AN648" t="s">
        <v>12</v>
      </c>
      <c r="AO648" t="s">
        <v>13552</v>
      </c>
      <c r="AP648" t="s">
        <v>4</v>
      </c>
      <c r="AQ648" t="s">
        <v>10</v>
      </c>
      <c r="AR648" t="s">
        <v>12</v>
      </c>
      <c r="AS648" t="s">
        <v>12</v>
      </c>
      <c r="AT648" t="s">
        <v>4</v>
      </c>
      <c r="AU648" t="s">
        <v>4</v>
      </c>
      <c r="AV648" t="s">
        <v>4</v>
      </c>
      <c r="AW648" t="s">
        <v>11</v>
      </c>
      <c r="AX648">
        <v>3000</v>
      </c>
      <c r="AY648">
        <v>9900</v>
      </c>
      <c r="AZ648" t="s">
        <v>12</v>
      </c>
      <c r="BA648" t="s">
        <v>12</v>
      </c>
      <c r="BB648" t="s">
        <v>4</v>
      </c>
      <c r="BC648" t="s">
        <v>1232</v>
      </c>
      <c r="BD648" t="s">
        <v>10372</v>
      </c>
      <c r="BE648" t="s">
        <v>4</v>
      </c>
      <c r="BF648" t="s">
        <v>12</v>
      </c>
      <c r="BG648" t="s">
        <v>4</v>
      </c>
      <c r="BH648" t="s">
        <v>12</v>
      </c>
      <c r="BI648" t="s">
        <v>12</v>
      </c>
      <c r="BJ648" t="s">
        <v>13751</v>
      </c>
      <c r="BK648" t="s">
        <v>4</v>
      </c>
      <c r="BL648">
        <v>1</v>
      </c>
      <c r="BM648" t="s">
        <v>12</v>
      </c>
      <c r="BN648">
        <v>12900</v>
      </c>
      <c r="BO648" t="s">
        <v>12</v>
      </c>
      <c r="BP648" t="s">
        <v>12</v>
      </c>
      <c r="BQ648" t="s">
        <v>12</v>
      </c>
      <c r="BR648" t="s">
        <v>4</v>
      </c>
      <c r="BS648" t="s">
        <v>4</v>
      </c>
      <c r="BT648" t="s">
        <v>4</v>
      </c>
      <c r="BU648" t="s">
        <v>12</v>
      </c>
      <c r="BV648" t="s">
        <v>4</v>
      </c>
      <c r="BW648" t="s">
        <v>330</v>
      </c>
      <c r="BX648" t="s">
        <v>4</v>
      </c>
      <c r="BY648" t="s">
        <v>12</v>
      </c>
      <c r="BZ648" t="s">
        <v>12</v>
      </c>
      <c r="CA648" t="s">
        <v>12</v>
      </c>
      <c r="CB648" t="s">
        <v>12</v>
      </c>
      <c r="CC648" t="s">
        <v>12</v>
      </c>
      <c r="CD648" t="str" cm="1">
        <f t="array" aca="1" ref="CD648" ca="1">eConcatenar(A648:CB648,"|")</f>
        <v>p5A6fPJivKnGSSCM|COM2021-0526|3|IMPERIAL DE LUJO|TABASCO|COMALCALCO |COMALCALCO |2021-2-10|12900|X|X|200|1|x|X|x|X|X|X|X|X|X|X|X|x|X|x|SANCHEZ|PEREZ|DORA MARIA |CASADA|X|X|CARRETERA PRINCIPAL SIN NUMERO |GREGORIO MENDEZ SEGUNDA |X|9333031146|EDGAR JIMENEZ GARCIA |BENEFICIARIO 2: ROSA MARIA SANCHEZ PEREZ|x|RUTA 8 L|X|LUNES|x|x|X|X|X|DOMICILIO|3000|9900|x|x|X|2021-9-20|2021-10-04|X|x|X|x|x|GREGORIO MENDEZ SEGUNDA |X|1|x|12900|x|x|x|X|X|X|x|X|CARDENAS |X|x|x|x|x</v>
      </c>
    </row>
    <row r="649" spans="1:82" x14ac:dyDescent="0.25">
      <c r="A649" t="s">
        <v>13754</v>
      </c>
      <c r="B649" t="s">
        <v>13755</v>
      </c>
      <c r="C649">
        <v>3</v>
      </c>
      <c r="D649" t="s">
        <v>413</v>
      </c>
      <c r="E649" t="s">
        <v>2</v>
      </c>
      <c r="F649" t="s">
        <v>4959</v>
      </c>
      <c r="G649" t="s">
        <v>4959</v>
      </c>
      <c r="H649" t="s">
        <v>16082</v>
      </c>
      <c r="I649">
        <v>14800</v>
      </c>
      <c r="J649" t="s">
        <v>4</v>
      </c>
      <c r="K649" t="s">
        <v>4</v>
      </c>
      <c r="L649">
        <v>200</v>
      </c>
      <c r="M649">
        <v>1</v>
      </c>
      <c r="N649" t="s">
        <v>12</v>
      </c>
      <c r="O649" t="s">
        <v>4</v>
      </c>
      <c r="P649" t="s">
        <v>12</v>
      </c>
      <c r="Q649" t="s">
        <v>4</v>
      </c>
      <c r="R649" t="s">
        <v>4</v>
      </c>
      <c r="S649" t="s">
        <v>4</v>
      </c>
      <c r="T649" t="s">
        <v>4</v>
      </c>
      <c r="U649" t="s">
        <v>4</v>
      </c>
      <c r="V649" t="s">
        <v>4</v>
      </c>
      <c r="W649" t="s">
        <v>4</v>
      </c>
      <c r="X649" t="s">
        <v>4</v>
      </c>
      <c r="Y649" t="s">
        <v>12</v>
      </c>
      <c r="Z649" t="s">
        <v>4</v>
      </c>
      <c r="AA649" t="s">
        <v>12</v>
      </c>
      <c r="AB649" t="s">
        <v>321</v>
      </c>
      <c r="AC649" t="s">
        <v>558</v>
      </c>
      <c r="AD649" t="s">
        <v>13756</v>
      </c>
      <c r="AE649" t="s">
        <v>146</v>
      </c>
      <c r="AF649" t="s">
        <v>4</v>
      </c>
      <c r="AG649" t="s">
        <v>4</v>
      </c>
      <c r="AH649" t="s">
        <v>100</v>
      </c>
      <c r="AI649" t="s">
        <v>1807</v>
      </c>
      <c r="AJ649" t="s">
        <v>4</v>
      </c>
      <c r="AK649">
        <v>9333038681</v>
      </c>
      <c r="AL649" t="s">
        <v>13757</v>
      </c>
      <c r="AM649" t="s">
        <v>13758</v>
      </c>
      <c r="AN649" t="s">
        <v>12</v>
      </c>
      <c r="AO649" t="s">
        <v>13552</v>
      </c>
      <c r="AP649" t="s">
        <v>4</v>
      </c>
      <c r="AQ649" t="s">
        <v>10</v>
      </c>
      <c r="AR649" t="s">
        <v>12</v>
      </c>
      <c r="AS649" t="s">
        <v>12</v>
      </c>
      <c r="AT649" t="s">
        <v>4</v>
      </c>
      <c r="AU649" t="s">
        <v>4</v>
      </c>
      <c r="AV649" t="s">
        <v>4</v>
      </c>
      <c r="AW649" t="s">
        <v>11</v>
      </c>
      <c r="AX649">
        <v>3300</v>
      </c>
      <c r="AY649">
        <v>11500</v>
      </c>
      <c r="AZ649" t="s">
        <v>12</v>
      </c>
      <c r="BA649" t="s">
        <v>12</v>
      </c>
      <c r="BB649" t="s">
        <v>4</v>
      </c>
      <c r="BC649" t="s">
        <v>1232</v>
      </c>
      <c r="BD649" t="s">
        <v>10372</v>
      </c>
      <c r="BE649" t="s">
        <v>4</v>
      </c>
      <c r="BF649" t="s">
        <v>12</v>
      </c>
      <c r="BG649" t="s">
        <v>4</v>
      </c>
      <c r="BH649" t="s">
        <v>12</v>
      </c>
      <c r="BI649" t="s">
        <v>12</v>
      </c>
      <c r="BJ649" t="s">
        <v>13560</v>
      </c>
      <c r="BK649" t="s">
        <v>4</v>
      </c>
      <c r="BL649">
        <v>1</v>
      </c>
      <c r="BM649" t="s">
        <v>12</v>
      </c>
      <c r="BN649">
        <v>14800</v>
      </c>
      <c r="BO649" t="s">
        <v>12</v>
      </c>
      <c r="BP649" t="s">
        <v>12</v>
      </c>
      <c r="BQ649" t="s">
        <v>12</v>
      </c>
      <c r="BR649" t="s">
        <v>4</v>
      </c>
      <c r="BS649" t="s">
        <v>4</v>
      </c>
      <c r="BT649" t="s">
        <v>4</v>
      </c>
      <c r="BU649" t="s">
        <v>12</v>
      </c>
      <c r="BV649" t="s">
        <v>4</v>
      </c>
      <c r="BW649" t="s">
        <v>330</v>
      </c>
      <c r="BX649" t="s">
        <v>4</v>
      </c>
      <c r="BY649" t="s">
        <v>12</v>
      </c>
      <c r="BZ649" t="s">
        <v>12</v>
      </c>
      <c r="CA649" t="s">
        <v>12</v>
      </c>
      <c r="CB649" t="s">
        <v>12</v>
      </c>
      <c r="CC649" t="s">
        <v>12</v>
      </c>
      <c r="CD649" t="str" cm="1">
        <f t="array" aca="1" ref="CD649" ca="1">eConcatenar(A649:CB649,"|")</f>
        <v>ZSQRXlafJ9sqMCtv|COM2021-0959|3|MEMORIAL |TABASCO|COMALCALCO |COMALCALCO |2021-3-09|14800|X|X|200|1|x|X|x|X|X|X|X|X|X|X|X|x|X|x|BAUTISTA|ALCUDIA|MARTINA|VIUDA|X|X|CARRETERA PRINCIPAL|GREGORIO MENDEZ SEGUNDA SECCION |X|9333038681|ISAMEL SANCHEZ BAUTISTA |BENEFICIARIO 2: JOSEFA DOMINGUEZ BAUTISTA |x|RUTA 8 L|X|LUNES|x|x|X|X|X|DOMICILIO|3300|11500|x|x|X|2021-9-20|2021-10-04|X|x|X|x|x|GREGORIO MENDEZ SEGUNDA SECCION|X|1|x|14800|x|x|x|X|X|X|x|X|CARDENAS |X|x|x|x|x</v>
      </c>
    </row>
    <row r="650" spans="1:82" x14ac:dyDescent="0.25">
      <c r="A650" t="s">
        <v>13759</v>
      </c>
      <c r="B650" t="s">
        <v>13760</v>
      </c>
      <c r="C650">
        <v>3</v>
      </c>
      <c r="D650" t="s">
        <v>413</v>
      </c>
      <c r="E650" t="s">
        <v>2</v>
      </c>
      <c r="F650" t="s">
        <v>4959</v>
      </c>
      <c r="G650" t="s">
        <v>4959</v>
      </c>
      <c r="H650" t="s">
        <v>16082</v>
      </c>
      <c r="I650">
        <v>14800</v>
      </c>
      <c r="J650" t="s">
        <v>4</v>
      </c>
      <c r="K650" t="s">
        <v>4</v>
      </c>
      <c r="L650">
        <v>200</v>
      </c>
      <c r="M650">
        <v>1</v>
      </c>
      <c r="N650" t="s">
        <v>12</v>
      </c>
      <c r="O650" t="s">
        <v>4</v>
      </c>
      <c r="P650" t="s">
        <v>12</v>
      </c>
      <c r="Q650" t="s">
        <v>4</v>
      </c>
      <c r="R650" t="s">
        <v>4</v>
      </c>
      <c r="S650" t="s">
        <v>4</v>
      </c>
      <c r="T650" t="s">
        <v>4</v>
      </c>
      <c r="U650" t="s">
        <v>4</v>
      </c>
      <c r="V650" t="s">
        <v>4</v>
      </c>
      <c r="W650" t="s">
        <v>4</v>
      </c>
      <c r="X650" t="s">
        <v>4</v>
      </c>
      <c r="Y650" t="s">
        <v>12</v>
      </c>
      <c r="Z650" t="s">
        <v>4</v>
      </c>
      <c r="AA650" t="s">
        <v>12</v>
      </c>
      <c r="AB650" t="s">
        <v>15</v>
      </c>
      <c r="AC650" t="s">
        <v>13166</v>
      </c>
      <c r="AD650" t="s">
        <v>13761</v>
      </c>
      <c r="AE650" t="s">
        <v>146</v>
      </c>
      <c r="AF650" t="s">
        <v>4</v>
      </c>
      <c r="AG650" t="s">
        <v>4</v>
      </c>
      <c r="AH650" t="s">
        <v>1807</v>
      </c>
      <c r="AI650" t="s">
        <v>13560</v>
      </c>
      <c r="AJ650" t="s">
        <v>4</v>
      </c>
      <c r="AK650">
        <v>9331582198</v>
      </c>
      <c r="AL650" t="s">
        <v>13762</v>
      </c>
      <c r="AM650" t="s">
        <v>13763</v>
      </c>
      <c r="AN650" t="s">
        <v>12</v>
      </c>
      <c r="AO650" t="s">
        <v>13552</v>
      </c>
      <c r="AP650" t="s">
        <v>4</v>
      </c>
      <c r="AQ650" t="s">
        <v>10</v>
      </c>
      <c r="AR650" t="s">
        <v>12</v>
      </c>
      <c r="AS650" t="s">
        <v>12</v>
      </c>
      <c r="AT650" t="s">
        <v>4</v>
      </c>
      <c r="AU650" t="s">
        <v>4</v>
      </c>
      <c r="AV650" t="s">
        <v>4</v>
      </c>
      <c r="AW650" t="s">
        <v>11</v>
      </c>
      <c r="AX650">
        <v>3200</v>
      </c>
      <c r="AY650">
        <v>11600</v>
      </c>
      <c r="AZ650" t="s">
        <v>12</v>
      </c>
      <c r="BA650" t="s">
        <v>12</v>
      </c>
      <c r="BB650" t="s">
        <v>4</v>
      </c>
      <c r="BC650" t="s">
        <v>1232</v>
      </c>
      <c r="BD650" t="s">
        <v>10372</v>
      </c>
      <c r="BE650" t="s">
        <v>4</v>
      </c>
      <c r="BF650" t="s">
        <v>12</v>
      </c>
      <c r="BG650" t="s">
        <v>4</v>
      </c>
      <c r="BH650" t="s">
        <v>12</v>
      </c>
      <c r="BI650" t="s">
        <v>12</v>
      </c>
      <c r="BJ650" t="s">
        <v>13560</v>
      </c>
      <c r="BK650" t="s">
        <v>4</v>
      </c>
      <c r="BL650">
        <v>1</v>
      </c>
      <c r="BM650" t="s">
        <v>12</v>
      </c>
      <c r="BN650">
        <v>14800</v>
      </c>
      <c r="BO650" t="s">
        <v>12</v>
      </c>
      <c r="BP650" t="s">
        <v>12</v>
      </c>
      <c r="BQ650" t="s">
        <v>12</v>
      </c>
      <c r="BR650" t="s">
        <v>4</v>
      </c>
      <c r="BS650" t="s">
        <v>4</v>
      </c>
      <c r="BT650" t="s">
        <v>4</v>
      </c>
      <c r="BU650" t="s">
        <v>12</v>
      </c>
      <c r="BV650" t="s">
        <v>4</v>
      </c>
      <c r="BW650" t="s">
        <v>330</v>
      </c>
      <c r="BX650" t="s">
        <v>4</v>
      </c>
      <c r="BY650" t="s">
        <v>12</v>
      </c>
      <c r="BZ650" t="s">
        <v>12</v>
      </c>
      <c r="CA650" t="s">
        <v>12</v>
      </c>
      <c r="CB650" t="s">
        <v>12</v>
      </c>
      <c r="CC650" t="s">
        <v>12</v>
      </c>
      <c r="CD650" t="str" cm="1">
        <f t="array" aca="1" ref="CD650" ca="1">eConcatenar(A650:CB650,"|")</f>
        <v>7W1MeYW3FwzoWIk8|COM2021-0958|3|MEMORIAL |TABASCO|COMALCALCO |COMALCALCO |2021-3-09|14800|X|X|200|1|x|X|x|X|X|X|X|X|X|X|X|x|X|x|JIMENEZ|ESCALANTE |BERTA LILIA|VIUDA|X|X|GREGORIO MENDEZ SEGUNDA SECCION |GREGORIO MENDEZ SEGUNDA SECCION|X|9331582198|LEVI CORDOVA JIMENEZ|BENEFICIARIO 2: MARIA CRUZ CORDOVA JIMENEZ|x|RUTA 8 L|X|LUNES|x|x|X|X|X|DOMICILIO|3200|11600|x|x|X|2021-9-20|2021-10-04|X|x|X|x|x|GREGORIO MENDEZ SEGUNDA SECCION|X|1|x|14800|x|x|x|X|X|X|x|X|CARDENAS |X|x|x|x|x</v>
      </c>
    </row>
    <row r="651" spans="1:82" x14ac:dyDescent="0.25">
      <c r="A651" t="s">
        <v>13764</v>
      </c>
      <c r="B651" t="s">
        <v>13765</v>
      </c>
      <c r="C651">
        <v>3</v>
      </c>
      <c r="D651" t="s">
        <v>1</v>
      </c>
      <c r="E651" t="s">
        <v>2</v>
      </c>
      <c r="F651" t="s">
        <v>4959</v>
      </c>
      <c r="G651" t="s">
        <v>4959</v>
      </c>
      <c r="H651" t="s">
        <v>16092</v>
      </c>
      <c r="I651">
        <v>12900</v>
      </c>
      <c r="J651" t="s">
        <v>4</v>
      </c>
      <c r="K651" t="s">
        <v>4</v>
      </c>
      <c r="L651">
        <v>100</v>
      </c>
      <c r="M651">
        <v>0</v>
      </c>
      <c r="N651" t="s">
        <v>12</v>
      </c>
      <c r="O651" t="s">
        <v>4</v>
      </c>
      <c r="P651" t="s">
        <v>12</v>
      </c>
      <c r="Q651" t="s">
        <v>4</v>
      </c>
      <c r="R651" t="s">
        <v>4</v>
      </c>
      <c r="S651" t="s">
        <v>4</v>
      </c>
      <c r="T651" t="s">
        <v>4</v>
      </c>
      <c r="U651" t="s">
        <v>4</v>
      </c>
      <c r="V651" t="s">
        <v>4</v>
      </c>
      <c r="W651" t="s">
        <v>4</v>
      </c>
      <c r="X651" t="s">
        <v>4</v>
      </c>
      <c r="Y651" t="s">
        <v>12</v>
      </c>
      <c r="Z651" t="s">
        <v>4</v>
      </c>
      <c r="AA651" t="s">
        <v>12</v>
      </c>
      <c r="AB651" t="s">
        <v>38</v>
      </c>
      <c r="AC651" t="s">
        <v>322</v>
      </c>
      <c r="AD651" t="s">
        <v>12801</v>
      </c>
      <c r="AE651" t="s">
        <v>30</v>
      </c>
      <c r="AF651" t="s">
        <v>4</v>
      </c>
      <c r="AG651" t="s">
        <v>4</v>
      </c>
      <c r="AH651" t="s">
        <v>13766</v>
      </c>
      <c r="AI651" t="s">
        <v>13766</v>
      </c>
      <c r="AJ651" t="s">
        <v>4</v>
      </c>
      <c r="AK651">
        <v>9332089418</v>
      </c>
      <c r="AL651" t="s">
        <v>13767</v>
      </c>
      <c r="AM651" t="s">
        <v>13768</v>
      </c>
      <c r="AN651" t="s">
        <v>12</v>
      </c>
      <c r="AO651" t="s">
        <v>13552</v>
      </c>
      <c r="AP651" t="s">
        <v>4</v>
      </c>
      <c r="AQ651" t="s">
        <v>10</v>
      </c>
      <c r="AR651" t="s">
        <v>12</v>
      </c>
      <c r="AS651" t="s">
        <v>12</v>
      </c>
      <c r="AT651" t="s">
        <v>4</v>
      </c>
      <c r="AU651" t="s">
        <v>4</v>
      </c>
      <c r="AV651" t="s">
        <v>4</v>
      </c>
      <c r="AW651" t="s">
        <v>11</v>
      </c>
      <c r="AX651">
        <v>3550</v>
      </c>
      <c r="AY651">
        <v>9350</v>
      </c>
      <c r="AZ651" t="s">
        <v>12</v>
      </c>
      <c r="BA651" t="s">
        <v>12</v>
      </c>
      <c r="BB651" t="s">
        <v>4</v>
      </c>
      <c r="BC651" t="s">
        <v>1219</v>
      </c>
      <c r="BD651" t="s">
        <v>1225</v>
      </c>
      <c r="BE651" t="s">
        <v>4</v>
      </c>
      <c r="BF651" t="s">
        <v>12</v>
      </c>
      <c r="BG651" t="s">
        <v>4</v>
      </c>
      <c r="BH651" t="s">
        <v>12</v>
      </c>
      <c r="BI651" t="s">
        <v>12</v>
      </c>
      <c r="BJ651" t="s">
        <v>13766</v>
      </c>
      <c r="BK651" t="s">
        <v>4</v>
      </c>
      <c r="BL651">
        <v>1</v>
      </c>
      <c r="BM651" t="s">
        <v>12</v>
      </c>
      <c r="BN651">
        <v>12900</v>
      </c>
      <c r="BO651" t="s">
        <v>12</v>
      </c>
      <c r="BP651" t="s">
        <v>12</v>
      </c>
      <c r="BQ651" t="s">
        <v>12</v>
      </c>
      <c r="BR651" t="s">
        <v>4</v>
      </c>
      <c r="BS651" t="s">
        <v>4</v>
      </c>
      <c r="BT651" t="s">
        <v>4</v>
      </c>
      <c r="BU651" t="s">
        <v>12</v>
      </c>
      <c r="BV651" t="s">
        <v>4</v>
      </c>
      <c r="BW651" t="s">
        <v>330</v>
      </c>
      <c r="BX651" t="s">
        <v>4</v>
      </c>
      <c r="BY651" t="s">
        <v>12</v>
      </c>
      <c r="BZ651" t="s">
        <v>12</v>
      </c>
      <c r="CA651" t="s">
        <v>12</v>
      </c>
      <c r="CB651" t="s">
        <v>12</v>
      </c>
      <c r="CC651" t="s">
        <v>12</v>
      </c>
      <c r="CD651" t="str" cm="1">
        <f t="array" aca="1" ref="CD651" ca="1">eConcatenar(A651:CB651,"|")</f>
        <v>5nD1n1kw4bBeE5lI|COM2021-0104|3|IMPERIAL DE LUJO|TABASCO|COMALCALCO |COMALCALCO |2021-1-06|12900|X|X|100|0|x|X|x|X|X|X|X|X|X|X|X|x|X|x|HERNANDEZ|ARIAS|VICTORIA |CASADA|X|X|ENTRADA AL CASTAÑO SIN NUMERO ZAPOTAL PRIMERA|ENTRADA AL CASTAÑO SIN NUMERO ZAPOTAL PRIMERA|X|9332089418|STHEFANIA OLIVE HERNANDEZ|BENEFICIARIO 2: PABLO ANTONIO OLIVE HERNANDEZ|x|RUTA 8 L|X|LUNES|x|x|X|X|X|DOMICILIO|3550|9350|x|x|X|2021-9-6|2021-9-13|X|x|X|x|x|ENTRADA AL CASTAÑO SIN NUMERO ZAPOTAL PRIMERA|X|1|x|12900|x|x|x|X|X|X|x|X|CARDENAS |X|x|x|x|x</v>
      </c>
    </row>
    <row r="652" spans="1:82" x14ac:dyDescent="0.25">
      <c r="A652" t="s">
        <v>13769</v>
      </c>
      <c r="B652" t="s">
        <v>13770</v>
      </c>
      <c r="C652">
        <v>3</v>
      </c>
      <c r="D652" t="s">
        <v>213</v>
      </c>
      <c r="E652" t="s">
        <v>2</v>
      </c>
      <c r="F652" t="s">
        <v>4959</v>
      </c>
      <c r="G652" t="s">
        <v>4959</v>
      </c>
      <c r="H652" t="s">
        <v>16089</v>
      </c>
      <c r="I652">
        <v>12900</v>
      </c>
      <c r="J652" t="s">
        <v>4</v>
      </c>
      <c r="K652" t="s">
        <v>4</v>
      </c>
      <c r="L652">
        <v>200</v>
      </c>
      <c r="M652">
        <v>1</v>
      </c>
      <c r="N652" t="s">
        <v>12</v>
      </c>
      <c r="O652" t="s">
        <v>4</v>
      </c>
      <c r="P652" t="s">
        <v>12</v>
      </c>
      <c r="Q652" t="s">
        <v>4</v>
      </c>
      <c r="R652" t="s">
        <v>4</v>
      </c>
      <c r="S652" t="s">
        <v>4</v>
      </c>
      <c r="T652" t="s">
        <v>4</v>
      </c>
      <c r="U652" t="s">
        <v>4</v>
      </c>
      <c r="V652" t="s">
        <v>4</v>
      </c>
      <c r="W652" t="s">
        <v>4</v>
      </c>
      <c r="X652" t="s">
        <v>4</v>
      </c>
      <c r="Y652" t="s">
        <v>12</v>
      </c>
      <c r="Z652" t="s">
        <v>4</v>
      </c>
      <c r="AA652" t="s">
        <v>12</v>
      </c>
      <c r="AB652" t="s">
        <v>11810</v>
      </c>
      <c r="AC652" t="s">
        <v>5236</v>
      </c>
      <c r="AD652" t="s">
        <v>13771</v>
      </c>
      <c r="AE652" t="s">
        <v>63</v>
      </c>
      <c r="AF652" t="s">
        <v>4</v>
      </c>
      <c r="AG652" t="s">
        <v>4</v>
      </c>
      <c r="AH652" t="s">
        <v>13772</v>
      </c>
      <c r="AI652" t="s">
        <v>2236</v>
      </c>
      <c r="AJ652" t="s">
        <v>4</v>
      </c>
      <c r="AK652">
        <v>9331645147</v>
      </c>
      <c r="AL652" t="s">
        <v>13773</v>
      </c>
      <c r="AM652" t="s">
        <v>13774</v>
      </c>
      <c r="AN652" t="s">
        <v>12</v>
      </c>
      <c r="AO652" t="s">
        <v>13552</v>
      </c>
      <c r="AP652" t="s">
        <v>4</v>
      </c>
      <c r="AQ652" t="s">
        <v>10</v>
      </c>
      <c r="AR652" t="s">
        <v>12</v>
      </c>
      <c r="AS652" t="s">
        <v>12</v>
      </c>
      <c r="AT652" t="s">
        <v>4</v>
      </c>
      <c r="AU652" t="s">
        <v>4</v>
      </c>
      <c r="AV652" t="s">
        <v>4</v>
      </c>
      <c r="AW652" t="s">
        <v>11</v>
      </c>
      <c r="AX652">
        <v>4800</v>
      </c>
      <c r="AY652">
        <v>8100</v>
      </c>
      <c r="AZ652" t="s">
        <v>12</v>
      </c>
      <c r="BA652" t="s">
        <v>12</v>
      </c>
      <c r="BB652" t="s">
        <v>4</v>
      </c>
      <c r="BC652" t="s">
        <v>1219</v>
      </c>
      <c r="BD652" t="s">
        <v>1232</v>
      </c>
      <c r="BE652" t="s">
        <v>4</v>
      </c>
      <c r="BF652" t="s">
        <v>12</v>
      </c>
      <c r="BG652" t="s">
        <v>4</v>
      </c>
      <c r="BH652" t="s">
        <v>12</v>
      </c>
      <c r="BI652" t="s">
        <v>12</v>
      </c>
      <c r="BJ652" t="s">
        <v>13571</v>
      </c>
      <c r="BK652" t="s">
        <v>4</v>
      </c>
      <c r="BL652">
        <v>0</v>
      </c>
      <c r="BM652" t="s">
        <v>12</v>
      </c>
      <c r="BN652">
        <v>12900</v>
      </c>
      <c r="BO652" t="s">
        <v>12</v>
      </c>
      <c r="BP652" t="s">
        <v>12</v>
      </c>
      <c r="BQ652" t="s">
        <v>12</v>
      </c>
      <c r="BR652" t="s">
        <v>4</v>
      </c>
      <c r="BS652" t="s">
        <v>4</v>
      </c>
      <c r="BT652" t="s">
        <v>4</v>
      </c>
      <c r="BU652" t="s">
        <v>12</v>
      </c>
      <c r="BV652" t="s">
        <v>4</v>
      </c>
      <c r="BW652" t="s">
        <v>330</v>
      </c>
      <c r="BX652" t="s">
        <v>4</v>
      </c>
      <c r="BY652" t="s">
        <v>12</v>
      </c>
      <c r="BZ652" t="s">
        <v>12</v>
      </c>
      <c r="CA652" t="s">
        <v>12</v>
      </c>
      <c r="CB652" t="s">
        <v>12</v>
      </c>
      <c r="CC652" t="s">
        <v>12</v>
      </c>
      <c r="CD652" t="str" cm="1">
        <f t="array" aca="1" ref="CD652" ca="1">eConcatenar(A652:CB652,"|")</f>
        <v>BZJMoXV2omwVxCnq|COM2020-1906|3|ECONOLINE|TABASCO|COMALCALCO |COMALCALCO |2020-9-04|12900|X|X|200|1|x|X|x|X|X|X|X|X|X|X|X|x|X|x|PALMA|VALENZUELA |AMINADAD|CASADO|X|X|CARRETERA A GREGORIO MENDEZ|ZAPOTAL PRIMERA SECCION |X|9331645147|DANNY GISELL PALMA GOMEZ|BENEFICIARIO 2: AMINADAD PALMA OLIVE |x|RUTA 8 L|X|LUNES|x|x|X|X|X|DOMICILIO|4800|8100|x|x|X|2021-9-6|2021-9-20|X|x|X|x|x|ZAPOTAL PRIMERA SECCION|X|0|x|12900|x|x|x|X|X|X|x|X|CARDENAS |X|x|x|x|x</v>
      </c>
    </row>
    <row r="653" spans="1:82" x14ac:dyDescent="0.25">
      <c r="A653" t="s">
        <v>13775</v>
      </c>
      <c r="B653" t="s">
        <v>5416</v>
      </c>
      <c r="C653">
        <v>3</v>
      </c>
      <c r="D653" t="s">
        <v>11050</v>
      </c>
      <c r="E653" t="s">
        <v>2</v>
      </c>
      <c r="F653" t="s">
        <v>4959</v>
      </c>
      <c r="G653" t="s">
        <v>4959</v>
      </c>
      <c r="H653" t="s">
        <v>1168</v>
      </c>
      <c r="I653">
        <v>24500</v>
      </c>
      <c r="J653" t="s">
        <v>4</v>
      </c>
      <c r="K653" t="s">
        <v>4</v>
      </c>
      <c r="L653">
        <v>200</v>
      </c>
      <c r="M653">
        <v>1</v>
      </c>
      <c r="N653" t="s">
        <v>12</v>
      </c>
      <c r="O653" t="s">
        <v>4</v>
      </c>
      <c r="P653" t="s">
        <v>12</v>
      </c>
      <c r="Q653" t="s">
        <v>4</v>
      </c>
      <c r="R653" t="s">
        <v>4</v>
      </c>
      <c r="S653" t="s">
        <v>4</v>
      </c>
      <c r="T653" t="s">
        <v>4</v>
      </c>
      <c r="U653" t="s">
        <v>4</v>
      </c>
      <c r="V653" t="s">
        <v>4</v>
      </c>
      <c r="W653" t="s">
        <v>4</v>
      </c>
      <c r="X653" t="s">
        <v>4</v>
      </c>
      <c r="Y653" t="s">
        <v>12</v>
      </c>
      <c r="Z653" t="s">
        <v>4</v>
      </c>
      <c r="AA653" t="s">
        <v>12</v>
      </c>
      <c r="AB653" t="s">
        <v>166</v>
      </c>
      <c r="AC653" t="s">
        <v>38</v>
      </c>
      <c r="AD653" t="s">
        <v>13013</v>
      </c>
      <c r="AE653" t="s">
        <v>479</v>
      </c>
      <c r="AF653" t="s">
        <v>4</v>
      </c>
      <c r="AG653" t="s">
        <v>4</v>
      </c>
      <c r="AH653" t="s">
        <v>13776</v>
      </c>
      <c r="AI653" t="s">
        <v>13777</v>
      </c>
      <c r="AJ653" t="s">
        <v>4</v>
      </c>
      <c r="AK653">
        <v>9381210911</v>
      </c>
      <c r="AL653" t="s">
        <v>13778</v>
      </c>
      <c r="AM653" t="s">
        <v>13779</v>
      </c>
      <c r="AN653" t="s">
        <v>12</v>
      </c>
      <c r="AO653" t="s">
        <v>13552</v>
      </c>
      <c r="AP653" t="s">
        <v>4</v>
      </c>
      <c r="AQ653" t="s">
        <v>10</v>
      </c>
      <c r="AR653" t="s">
        <v>12</v>
      </c>
      <c r="AS653" t="s">
        <v>12</v>
      </c>
      <c r="AT653" t="s">
        <v>4</v>
      </c>
      <c r="AU653" t="s">
        <v>4</v>
      </c>
      <c r="AV653" t="s">
        <v>4</v>
      </c>
      <c r="AW653" t="s">
        <v>11</v>
      </c>
      <c r="AX653">
        <v>1800</v>
      </c>
      <c r="AY653">
        <v>22700</v>
      </c>
      <c r="AZ653" t="s">
        <v>12</v>
      </c>
      <c r="BA653" t="s">
        <v>12</v>
      </c>
      <c r="BB653" t="s">
        <v>4</v>
      </c>
      <c r="BC653" t="s">
        <v>1232</v>
      </c>
      <c r="BD653" t="s">
        <v>10372</v>
      </c>
      <c r="BE653" t="s">
        <v>4</v>
      </c>
      <c r="BF653" t="s">
        <v>12</v>
      </c>
      <c r="BG653" t="s">
        <v>4</v>
      </c>
      <c r="BH653" t="s">
        <v>12</v>
      </c>
      <c r="BI653" t="s">
        <v>12</v>
      </c>
      <c r="BJ653" t="s">
        <v>13777</v>
      </c>
      <c r="BK653" t="s">
        <v>4</v>
      </c>
      <c r="BL653">
        <v>1</v>
      </c>
      <c r="BM653" t="s">
        <v>12</v>
      </c>
      <c r="BN653">
        <v>24500</v>
      </c>
      <c r="BO653" t="s">
        <v>12</v>
      </c>
      <c r="BP653" t="s">
        <v>12</v>
      </c>
      <c r="BQ653" t="s">
        <v>12</v>
      </c>
      <c r="BR653" t="s">
        <v>4</v>
      </c>
      <c r="BS653" t="s">
        <v>4</v>
      </c>
      <c r="BT653" t="s">
        <v>4</v>
      </c>
      <c r="BU653" t="s">
        <v>12</v>
      </c>
      <c r="BV653" t="s">
        <v>4</v>
      </c>
      <c r="BW653" t="s">
        <v>330</v>
      </c>
      <c r="BX653" t="s">
        <v>4</v>
      </c>
      <c r="BY653" t="s">
        <v>12</v>
      </c>
      <c r="BZ653" t="s">
        <v>12</v>
      </c>
      <c r="CA653" t="s">
        <v>12</v>
      </c>
      <c r="CB653" t="s">
        <v>12</v>
      </c>
      <c r="CC653" t="s">
        <v>12</v>
      </c>
      <c r="CD653" t="str" cm="1">
        <f t="array" aca="1" ref="CD653" ca="1">eConcatenar(A653:CB653,"|")</f>
        <v>GR35liR6wpWM8d53|COM2021-1702|3|DIGNITY |TABASCO|COMALCALCO |COMALCALCO |2021-5-19|24500|X|X|200|1|x|X|x|X|X|X|X|X|X|X|X|x|X|x|GONZALEZ|HERNANDEZ|MARIA ELENA |UNION LIBRE |X|X|ENTRADA EL AGUACATE SIN NUMERO |OCCIDENTE CUARTA |X|9381210911|MARIANA GONZALEZ HERNANDEZ|BENEFICIARIO 2: GILBERTO FLORES BALCAZAR |x|RUTA 8 L|X|LUNES|x|x|X|X|X|DOMICILIO|1800|22700|x|x|X|2021-9-20|2021-10-04|X|x|X|x|x|OCCIDENTE CUARTA |X|1|x|24500|x|x|x|X|X|X|x|X|CARDENAS |X|x|x|x|x</v>
      </c>
    </row>
    <row r="654" spans="1:82" x14ac:dyDescent="0.25">
      <c r="A654" t="s">
        <v>13780</v>
      </c>
      <c r="B654" t="s">
        <v>13781</v>
      </c>
      <c r="C654">
        <v>3</v>
      </c>
      <c r="D654" t="s">
        <v>1</v>
      </c>
      <c r="E654" t="s">
        <v>2</v>
      </c>
      <c r="F654" t="s">
        <v>4959</v>
      </c>
      <c r="G654" t="s">
        <v>4959</v>
      </c>
      <c r="H654" t="s">
        <v>15974</v>
      </c>
      <c r="I654">
        <v>12900</v>
      </c>
      <c r="J654" t="s">
        <v>4</v>
      </c>
      <c r="K654" t="s">
        <v>4</v>
      </c>
      <c r="L654">
        <v>200</v>
      </c>
      <c r="M654">
        <v>1</v>
      </c>
      <c r="N654" t="s">
        <v>12</v>
      </c>
      <c r="O654" t="s">
        <v>4</v>
      </c>
      <c r="P654" t="s">
        <v>12</v>
      </c>
      <c r="Q654" t="s">
        <v>4</v>
      </c>
      <c r="R654" t="s">
        <v>4</v>
      </c>
      <c r="S654" t="s">
        <v>4</v>
      </c>
      <c r="T654" t="s">
        <v>4</v>
      </c>
      <c r="U654" t="s">
        <v>4</v>
      </c>
      <c r="V654" t="s">
        <v>4</v>
      </c>
      <c r="W654" t="s">
        <v>4</v>
      </c>
      <c r="X654" t="s">
        <v>4</v>
      </c>
      <c r="Y654" t="s">
        <v>12</v>
      </c>
      <c r="Z654" t="s">
        <v>4</v>
      </c>
      <c r="AA654" t="s">
        <v>12</v>
      </c>
      <c r="AB654" t="s">
        <v>513</v>
      </c>
      <c r="AC654" t="s">
        <v>5111</v>
      </c>
      <c r="AD654" t="s">
        <v>13782</v>
      </c>
      <c r="AE654" t="s">
        <v>214</v>
      </c>
      <c r="AF654" t="s">
        <v>4</v>
      </c>
      <c r="AG654" t="s">
        <v>4</v>
      </c>
      <c r="AH654" t="s">
        <v>13776</v>
      </c>
      <c r="AI654" t="s">
        <v>13777</v>
      </c>
      <c r="AJ654" t="s">
        <v>4</v>
      </c>
      <c r="AK654">
        <v>9331735932</v>
      </c>
      <c r="AL654" t="s">
        <v>13783</v>
      </c>
      <c r="AM654" t="s">
        <v>4</v>
      </c>
      <c r="AN654" t="s">
        <v>12</v>
      </c>
      <c r="AO654" t="s">
        <v>13552</v>
      </c>
      <c r="AP654" t="s">
        <v>4</v>
      </c>
      <c r="AQ654" t="s">
        <v>10</v>
      </c>
      <c r="AR654" t="s">
        <v>12</v>
      </c>
      <c r="AS654" t="s">
        <v>12</v>
      </c>
      <c r="AT654" t="s">
        <v>4</v>
      </c>
      <c r="AU654" t="s">
        <v>4</v>
      </c>
      <c r="AV654" t="s">
        <v>4</v>
      </c>
      <c r="AW654" t="s">
        <v>11</v>
      </c>
      <c r="AX654">
        <v>3000</v>
      </c>
      <c r="AY654">
        <v>9900</v>
      </c>
      <c r="AZ654" t="s">
        <v>12</v>
      </c>
      <c r="BA654" t="s">
        <v>12</v>
      </c>
      <c r="BB654" t="s">
        <v>4</v>
      </c>
      <c r="BC654" t="s">
        <v>1232</v>
      </c>
      <c r="BD654" t="s">
        <v>10372</v>
      </c>
      <c r="BE654" t="s">
        <v>4</v>
      </c>
      <c r="BF654" t="s">
        <v>12</v>
      </c>
      <c r="BG654" t="s">
        <v>4</v>
      </c>
      <c r="BH654" t="s">
        <v>12</v>
      </c>
      <c r="BI654" t="s">
        <v>12</v>
      </c>
      <c r="BJ654" t="s">
        <v>13777</v>
      </c>
      <c r="BK654" t="s">
        <v>4</v>
      </c>
      <c r="BL654">
        <v>0</v>
      </c>
      <c r="BM654" t="s">
        <v>12</v>
      </c>
      <c r="BN654">
        <v>12900</v>
      </c>
      <c r="BO654" t="s">
        <v>12</v>
      </c>
      <c r="BP654" t="s">
        <v>12</v>
      </c>
      <c r="BQ654" t="s">
        <v>12</v>
      </c>
      <c r="BR654" t="s">
        <v>4</v>
      </c>
      <c r="BS654" t="s">
        <v>4</v>
      </c>
      <c r="BT654" t="s">
        <v>4</v>
      </c>
      <c r="BU654" t="s">
        <v>12</v>
      </c>
      <c r="BV654" t="s">
        <v>4</v>
      </c>
      <c r="BW654" t="s">
        <v>330</v>
      </c>
      <c r="BX654" t="s">
        <v>4</v>
      </c>
      <c r="BY654" t="s">
        <v>12</v>
      </c>
      <c r="BZ654" t="s">
        <v>12</v>
      </c>
      <c r="CA654" t="s">
        <v>12</v>
      </c>
      <c r="CB654" t="s">
        <v>12</v>
      </c>
      <c r="CC654" t="s">
        <v>12</v>
      </c>
      <c r="CD654" t="str" cm="1">
        <f t="array" aca="1" ref="CD654" ca="1">eConcatenar(A654:CB654,"|")</f>
        <v>oXMJFJrGSsXqYAI2|COM2021-0392|3|IMPERIAL DE LUJO|TABASCO|COMALCALCO |COMALCALCO |2021-2-09|12900|X|X|200|1|x|X|x|X|X|X|X|X|X|X|X|x|X|x|AGUILAR|DE LOS SANTOS |CALIXTO |CASADO |X|X|ENTRADA EL AGUACATE SIN NUMERO |OCCIDENTE CUARTA |X|9331735932|MARIA AVILA AGUILAR DOMINGUEZ|X|x|RUTA 8 L|X|LUNES|x|x|X|X|X|DOMICILIO|3000|9900|x|x|X|2021-9-20|2021-10-04|X|x|X|x|x|OCCIDENTE CUARTA |X|0|x|12900|x|x|x|X|X|X|x|X|CARDENAS |X|x|x|x|x</v>
      </c>
    </row>
    <row r="655" spans="1:82" x14ac:dyDescent="0.25">
      <c r="A655" t="s">
        <v>13784</v>
      </c>
      <c r="B655" t="s">
        <v>13785</v>
      </c>
      <c r="C655">
        <v>3</v>
      </c>
      <c r="D655" t="s">
        <v>413</v>
      </c>
      <c r="E655" t="s">
        <v>2</v>
      </c>
      <c r="F655" t="s">
        <v>4959</v>
      </c>
      <c r="G655" t="s">
        <v>4959</v>
      </c>
      <c r="H655" t="s">
        <v>16098</v>
      </c>
      <c r="I655">
        <v>14800</v>
      </c>
      <c r="J655" t="s">
        <v>4</v>
      </c>
      <c r="K655" t="s">
        <v>4</v>
      </c>
      <c r="L655">
        <v>200</v>
      </c>
      <c r="M655">
        <v>1</v>
      </c>
      <c r="N655" t="s">
        <v>12</v>
      </c>
      <c r="O655" t="s">
        <v>4</v>
      </c>
      <c r="P655" t="s">
        <v>12</v>
      </c>
      <c r="Q655" t="s">
        <v>4</v>
      </c>
      <c r="R655" t="s">
        <v>4</v>
      </c>
      <c r="S655" t="s">
        <v>4</v>
      </c>
      <c r="T655" t="s">
        <v>4</v>
      </c>
      <c r="U655" t="s">
        <v>4</v>
      </c>
      <c r="V655" t="s">
        <v>4</v>
      </c>
      <c r="W655" t="s">
        <v>4</v>
      </c>
      <c r="X655" t="s">
        <v>4</v>
      </c>
      <c r="Y655" t="s">
        <v>12</v>
      </c>
      <c r="Z655" t="s">
        <v>4</v>
      </c>
      <c r="AA655" t="s">
        <v>12</v>
      </c>
      <c r="AB655" t="s">
        <v>558</v>
      </c>
      <c r="AC655" t="s">
        <v>242</v>
      </c>
      <c r="AD655" t="s">
        <v>363</v>
      </c>
      <c r="AE655" t="s">
        <v>63</v>
      </c>
      <c r="AF655" t="s">
        <v>4</v>
      </c>
      <c r="AG655" t="s">
        <v>4</v>
      </c>
      <c r="AH655" t="s">
        <v>13786</v>
      </c>
      <c r="AI655" t="s">
        <v>13532</v>
      </c>
      <c r="AJ655" t="s">
        <v>4</v>
      </c>
      <c r="AK655">
        <v>9331273770</v>
      </c>
      <c r="AL655" t="s">
        <v>13787</v>
      </c>
      <c r="AM655" t="s">
        <v>13788</v>
      </c>
      <c r="AN655" t="s">
        <v>12</v>
      </c>
      <c r="AO655" t="s">
        <v>13552</v>
      </c>
      <c r="AP655" t="s">
        <v>4</v>
      </c>
      <c r="AQ655" t="s">
        <v>10</v>
      </c>
      <c r="AR655" t="s">
        <v>12</v>
      </c>
      <c r="AS655" t="s">
        <v>12</v>
      </c>
      <c r="AT655" t="s">
        <v>4</v>
      </c>
      <c r="AU655" t="s">
        <v>4</v>
      </c>
      <c r="AV655" t="s">
        <v>4</v>
      </c>
      <c r="AW655" t="s">
        <v>11</v>
      </c>
      <c r="AX655">
        <v>2200</v>
      </c>
      <c r="AY655">
        <v>12600</v>
      </c>
      <c r="AZ655" t="s">
        <v>12</v>
      </c>
      <c r="BA655" t="s">
        <v>12</v>
      </c>
      <c r="BB655" t="s">
        <v>4</v>
      </c>
      <c r="BC655" t="s">
        <v>1232</v>
      </c>
      <c r="BD655" t="s">
        <v>10372</v>
      </c>
      <c r="BE655" t="s">
        <v>4</v>
      </c>
      <c r="BF655" t="s">
        <v>12</v>
      </c>
      <c r="BG655" t="s">
        <v>4</v>
      </c>
      <c r="BH655" t="s">
        <v>12</v>
      </c>
      <c r="BI655" t="s">
        <v>12</v>
      </c>
      <c r="BJ655" t="s">
        <v>13532</v>
      </c>
      <c r="BK655" t="s">
        <v>4</v>
      </c>
      <c r="BL655">
        <v>0</v>
      </c>
      <c r="BM655" t="s">
        <v>12</v>
      </c>
      <c r="BN655">
        <v>14800</v>
      </c>
      <c r="BO655" t="s">
        <v>12</v>
      </c>
      <c r="BP655" t="s">
        <v>12</v>
      </c>
      <c r="BQ655" t="s">
        <v>12</v>
      </c>
      <c r="BR655" t="s">
        <v>4</v>
      </c>
      <c r="BS655" t="s">
        <v>4</v>
      </c>
      <c r="BT655" t="s">
        <v>4</v>
      </c>
      <c r="BU655" t="s">
        <v>12</v>
      </c>
      <c r="BV655" t="s">
        <v>4</v>
      </c>
      <c r="BW655" t="s">
        <v>330</v>
      </c>
      <c r="BX655" t="s">
        <v>4</v>
      </c>
      <c r="BY655" t="s">
        <v>12</v>
      </c>
      <c r="BZ655" t="s">
        <v>12</v>
      </c>
      <c r="CA655" t="s">
        <v>12</v>
      </c>
      <c r="CB655" t="s">
        <v>12</v>
      </c>
      <c r="CC655" t="s">
        <v>12</v>
      </c>
      <c r="CD655" t="str" cm="1">
        <f t="array" aca="1" ref="CD655" ca="1">eConcatenar(A655:CB655,"|")</f>
        <v>xgmLqlf0I6lXlC2U|COM2021-1181|3|MEMORIAL |TABASCO|COMALCALCO |COMALCALCO |2021-3-30|14800|X|X|200|1|x|X|x|X|X|X|X|X|X|X|X|x|X|x|ALCUDIA|VELAZQUEZ|JAVIER|CASADO|X|X|CALLE JUREL MANZANA NUMERO 14 LOTE NUMERO 11|TOMAS GARRIDO |X|9331273770|CLAUDIA CRISTHEL CHABLE GARCIA|BENEFICIARIO 2: FELIPA ALCUDIA VELAZQUEZ|x|RUTA 8 L|X|LUNES|x|x|X|X|X|DOMICILIO|2200|12600|x|x|X|2021-9-20|2021-10-04|X|x|X|x|x|TOMAS GARRIDO |X|0|x|14800|x|x|x|X|X|X|x|X|CARDENAS |X|x|x|x|x</v>
      </c>
    </row>
    <row r="656" spans="1:82" x14ac:dyDescent="0.25">
      <c r="A656" t="s">
        <v>13789</v>
      </c>
      <c r="B656" t="s">
        <v>13790</v>
      </c>
      <c r="C656">
        <v>3</v>
      </c>
      <c r="D656" t="s">
        <v>413</v>
      </c>
      <c r="E656" t="s">
        <v>2</v>
      </c>
      <c r="F656" t="s">
        <v>4959</v>
      </c>
      <c r="G656" t="s">
        <v>4959</v>
      </c>
      <c r="H656" t="s">
        <v>16078</v>
      </c>
      <c r="I656">
        <v>14800</v>
      </c>
      <c r="J656" t="s">
        <v>4</v>
      </c>
      <c r="K656" t="s">
        <v>4</v>
      </c>
      <c r="L656">
        <v>200</v>
      </c>
      <c r="M656">
        <v>1</v>
      </c>
      <c r="N656" t="s">
        <v>12</v>
      </c>
      <c r="O656" t="s">
        <v>4</v>
      </c>
      <c r="P656" t="s">
        <v>12</v>
      </c>
      <c r="Q656" t="s">
        <v>4</v>
      </c>
      <c r="R656" t="s">
        <v>4</v>
      </c>
      <c r="S656" t="s">
        <v>4</v>
      </c>
      <c r="T656" t="s">
        <v>4</v>
      </c>
      <c r="U656" t="s">
        <v>4</v>
      </c>
      <c r="V656" t="s">
        <v>4</v>
      </c>
      <c r="W656" t="s">
        <v>4</v>
      </c>
      <c r="X656" t="s">
        <v>4</v>
      </c>
      <c r="Y656" t="s">
        <v>12</v>
      </c>
      <c r="Z656" t="s">
        <v>4</v>
      </c>
      <c r="AA656" t="s">
        <v>12</v>
      </c>
      <c r="AB656" t="s">
        <v>59</v>
      </c>
      <c r="AC656" t="s">
        <v>4</v>
      </c>
      <c r="AD656" t="s">
        <v>16</v>
      </c>
      <c r="AE656" t="s">
        <v>63</v>
      </c>
      <c r="AF656" t="s">
        <v>4</v>
      </c>
      <c r="AG656" t="s">
        <v>4</v>
      </c>
      <c r="AH656" t="s">
        <v>13791</v>
      </c>
      <c r="AI656" t="s">
        <v>2312</v>
      </c>
      <c r="AJ656" t="s">
        <v>4</v>
      </c>
      <c r="AK656">
        <v>9331013478</v>
      </c>
      <c r="AL656" t="s">
        <v>13792</v>
      </c>
      <c r="AM656" t="s">
        <v>13793</v>
      </c>
      <c r="AN656" t="s">
        <v>12</v>
      </c>
      <c r="AO656" t="s">
        <v>13552</v>
      </c>
      <c r="AP656" t="s">
        <v>4</v>
      </c>
      <c r="AQ656" t="s">
        <v>27</v>
      </c>
      <c r="AR656" t="s">
        <v>12</v>
      </c>
      <c r="AS656" t="s">
        <v>12</v>
      </c>
      <c r="AT656" t="s">
        <v>4</v>
      </c>
      <c r="AU656" t="s">
        <v>4</v>
      </c>
      <c r="AV656" t="s">
        <v>4</v>
      </c>
      <c r="AW656" t="s">
        <v>11</v>
      </c>
      <c r="AX656">
        <v>2100</v>
      </c>
      <c r="AY656">
        <v>12700</v>
      </c>
      <c r="AZ656" t="s">
        <v>12</v>
      </c>
      <c r="BA656" t="s">
        <v>12</v>
      </c>
      <c r="BB656" t="s">
        <v>4</v>
      </c>
      <c r="BC656" t="s">
        <v>1171</v>
      </c>
      <c r="BD656" t="s">
        <v>1233</v>
      </c>
      <c r="BE656" t="s">
        <v>4</v>
      </c>
      <c r="BF656" t="s">
        <v>12</v>
      </c>
      <c r="BG656" t="s">
        <v>4</v>
      </c>
      <c r="BH656" t="s">
        <v>12</v>
      </c>
      <c r="BI656" t="s">
        <v>12</v>
      </c>
      <c r="BJ656" t="s">
        <v>2312</v>
      </c>
      <c r="BK656" t="s">
        <v>4</v>
      </c>
      <c r="BL656">
        <v>0</v>
      </c>
      <c r="BM656" t="s">
        <v>12</v>
      </c>
      <c r="BN656">
        <v>14800</v>
      </c>
      <c r="BO656" t="s">
        <v>12</v>
      </c>
      <c r="BP656" t="s">
        <v>12</v>
      </c>
      <c r="BQ656" t="s">
        <v>12</v>
      </c>
      <c r="BR656" t="s">
        <v>4</v>
      </c>
      <c r="BS656" t="s">
        <v>4</v>
      </c>
      <c r="BT656" t="s">
        <v>4</v>
      </c>
      <c r="BU656" t="s">
        <v>12</v>
      </c>
      <c r="BV656" t="s">
        <v>4</v>
      </c>
      <c r="BW656" t="s">
        <v>330</v>
      </c>
      <c r="BX656" t="s">
        <v>4</v>
      </c>
      <c r="BY656" t="s">
        <v>12</v>
      </c>
      <c r="BZ656" t="s">
        <v>12</v>
      </c>
      <c r="CA656" t="s">
        <v>12</v>
      </c>
      <c r="CB656" t="s">
        <v>12</v>
      </c>
      <c r="CC656" t="s">
        <v>12</v>
      </c>
      <c r="CD656" t="str" cm="1">
        <f t="array" aca="1" ref="CD656" ca="1">eConcatenar(A656:CB656,"|")</f>
        <v>SdaFkphkqbWZiNYA|COM2021-1355|3|MEMORIAL |TABASCO|COMALCALCO |COMALCALCO |2021-4-14|14800|X|X|200|1|x|X|x|X|X|X|X|X|X|X|X|x|X|x|GARCIA|X|SANTOS|CASADO|X|X|ENTRADA EL CHIPILIN |OCCIDENTE TERCERA SECCION|X|9331013478|LUCIA DE LOS SANTOS DOMINGUEZ|BENEFICIARIO 2: JESUS MANUEL GARCIA DE LOS SANTOS |x|RUTA 8 L|X|MARTES|x|x|X|X|X|DOMICILIO|2100|12700|x|x|X|2021-9-7|2021-9-21|X|x|X|x|x|OCCIDENTE TERCERA SECCION|X|0|x|14800|x|x|x|X|X|X|x|X|CARDENAS |X|x|x|x|x</v>
      </c>
    </row>
    <row r="657" spans="1:82" x14ac:dyDescent="0.25">
      <c r="A657" t="s">
        <v>13794</v>
      </c>
      <c r="B657" t="s">
        <v>13795</v>
      </c>
      <c r="C657">
        <v>3</v>
      </c>
      <c r="D657" t="s">
        <v>1</v>
      </c>
      <c r="E657" t="s">
        <v>2</v>
      </c>
      <c r="F657" t="s">
        <v>4959</v>
      </c>
      <c r="G657" t="s">
        <v>4959</v>
      </c>
      <c r="H657" t="s">
        <v>16091</v>
      </c>
      <c r="I657">
        <v>12900</v>
      </c>
      <c r="J657" t="s">
        <v>4</v>
      </c>
      <c r="K657" t="s">
        <v>4</v>
      </c>
      <c r="L657">
        <v>400</v>
      </c>
      <c r="M657">
        <v>2</v>
      </c>
      <c r="N657" t="s">
        <v>12</v>
      </c>
      <c r="O657" t="s">
        <v>4</v>
      </c>
      <c r="P657" t="s">
        <v>12</v>
      </c>
      <c r="Q657" t="s">
        <v>4</v>
      </c>
      <c r="R657" t="s">
        <v>4</v>
      </c>
      <c r="S657" t="s">
        <v>4</v>
      </c>
      <c r="T657" t="s">
        <v>4</v>
      </c>
      <c r="U657" t="s">
        <v>4</v>
      </c>
      <c r="V657" t="s">
        <v>4</v>
      </c>
      <c r="W657" t="s">
        <v>4</v>
      </c>
      <c r="X657" t="s">
        <v>4</v>
      </c>
      <c r="Y657" t="s">
        <v>12</v>
      </c>
      <c r="Z657" t="s">
        <v>4</v>
      </c>
      <c r="AA657" t="s">
        <v>12</v>
      </c>
      <c r="AB657" t="s">
        <v>6</v>
      </c>
      <c r="AC657" t="s">
        <v>6</v>
      </c>
      <c r="AD657" t="s">
        <v>13796</v>
      </c>
      <c r="AE657" t="s">
        <v>63</v>
      </c>
      <c r="AF657" t="s">
        <v>4</v>
      </c>
      <c r="AG657" t="s">
        <v>4</v>
      </c>
      <c r="AH657" t="s">
        <v>13797</v>
      </c>
      <c r="AI657" t="s">
        <v>13777</v>
      </c>
      <c r="AJ657" t="s">
        <v>4</v>
      </c>
      <c r="AK657">
        <v>9331191375</v>
      </c>
      <c r="AL657" t="s">
        <v>13798</v>
      </c>
      <c r="AM657" t="s">
        <v>4</v>
      </c>
      <c r="AN657" t="s">
        <v>12</v>
      </c>
      <c r="AO657" t="s">
        <v>13552</v>
      </c>
      <c r="AP657" t="s">
        <v>4</v>
      </c>
      <c r="AQ657" t="s">
        <v>10</v>
      </c>
      <c r="AR657" t="s">
        <v>12</v>
      </c>
      <c r="AS657" t="s">
        <v>12</v>
      </c>
      <c r="AT657" t="s">
        <v>4</v>
      </c>
      <c r="AU657" t="s">
        <v>4</v>
      </c>
      <c r="AV657" t="s">
        <v>4</v>
      </c>
      <c r="AW657" t="s">
        <v>11</v>
      </c>
      <c r="AX657">
        <v>3000</v>
      </c>
      <c r="AY657">
        <v>9900</v>
      </c>
      <c r="AZ657" t="s">
        <v>12</v>
      </c>
      <c r="BA657" t="s">
        <v>12</v>
      </c>
      <c r="BB657" t="s">
        <v>4</v>
      </c>
      <c r="BC657" t="s">
        <v>1219</v>
      </c>
      <c r="BD657" t="s">
        <v>10372</v>
      </c>
      <c r="BE657" t="s">
        <v>4</v>
      </c>
      <c r="BF657" t="s">
        <v>12</v>
      </c>
      <c r="BG657" t="s">
        <v>4</v>
      </c>
      <c r="BH657" t="s">
        <v>12</v>
      </c>
      <c r="BI657" t="s">
        <v>12</v>
      </c>
      <c r="BJ657" t="s">
        <v>13777</v>
      </c>
      <c r="BK657" t="s">
        <v>4</v>
      </c>
      <c r="BL657">
        <v>0</v>
      </c>
      <c r="BM657" t="s">
        <v>12</v>
      </c>
      <c r="BN657">
        <v>12900</v>
      </c>
      <c r="BO657" t="s">
        <v>12</v>
      </c>
      <c r="BP657" t="s">
        <v>12</v>
      </c>
      <c r="BQ657" t="s">
        <v>12</v>
      </c>
      <c r="BR657" t="s">
        <v>4</v>
      </c>
      <c r="BS657" t="s">
        <v>4</v>
      </c>
      <c r="BT657" t="s">
        <v>4</v>
      </c>
      <c r="BU657" t="s">
        <v>12</v>
      </c>
      <c r="BV657" t="s">
        <v>4</v>
      </c>
      <c r="BW657" t="s">
        <v>330</v>
      </c>
      <c r="BX657" t="s">
        <v>4</v>
      </c>
      <c r="BY657" t="s">
        <v>12</v>
      </c>
      <c r="BZ657" t="s">
        <v>12</v>
      </c>
      <c r="CA657" t="s">
        <v>12</v>
      </c>
      <c r="CB657" t="s">
        <v>12</v>
      </c>
      <c r="CC657" t="s">
        <v>12</v>
      </c>
      <c r="CD657" t="str" cm="1">
        <f t="array" aca="1" ref="CD657" ca="1">eConcatenar(A657:CB657,"|")</f>
        <v>v76xBfYWhlzSLAbz|COM2021-0131|3|IMPERIAL DE LUJO|TABASCO|COMALCALCO |COMALCALCO |2021-1-11|12900|X|X|400|2|x|X|x|X|X|X|X|X|X|X|X|x|X|x|DE LA CRUZ|DE LA CRUZ|ELIZAMA |CASADO|X|X|CARRETERA A SAN FRANCISCO SIN NUMERO |OCCIDENTE CUARTA |X|9331191375|ILDA FELICIANA DE LA CRUZ CRUZ|X|x|RUTA 8 L|X|LUNES|x|x|X|X|X|DOMICILIO|3000|9900|x|x|X|2021-9-6|2021-10-04|X|x|X|x|x|OCCIDENTE CUARTA |X|0|x|12900|x|x|x|X|X|X|x|X|CARDENAS |X|x|x|x|x</v>
      </c>
    </row>
    <row r="658" spans="1:82" x14ac:dyDescent="0.25">
      <c r="A658" t="s">
        <v>13799</v>
      </c>
      <c r="B658" t="s">
        <v>13800</v>
      </c>
      <c r="C658">
        <v>3</v>
      </c>
      <c r="D658" t="s">
        <v>413</v>
      </c>
      <c r="E658" t="s">
        <v>2</v>
      </c>
      <c r="F658" t="s">
        <v>4959</v>
      </c>
      <c r="G658" t="s">
        <v>4959</v>
      </c>
      <c r="H658" t="s">
        <v>16098</v>
      </c>
      <c r="I658">
        <v>14800</v>
      </c>
      <c r="J658" t="s">
        <v>4</v>
      </c>
      <c r="K658" t="s">
        <v>4</v>
      </c>
      <c r="L658">
        <v>200</v>
      </c>
      <c r="M658">
        <v>1</v>
      </c>
      <c r="N658" t="s">
        <v>12</v>
      </c>
      <c r="O658" t="s">
        <v>4</v>
      </c>
      <c r="P658" t="s">
        <v>12</v>
      </c>
      <c r="Q658" t="s">
        <v>4</v>
      </c>
      <c r="R658" t="s">
        <v>4</v>
      </c>
      <c r="S658" t="s">
        <v>4</v>
      </c>
      <c r="T658" t="s">
        <v>4</v>
      </c>
      <c r="U658" t="s">
        <v>4</v>
      </c>
      <c r="V658" t="s">
        <v>4</v>
      </c>
      <c r="W658" t="s">
        <v>4</v>
      </c>
      <c r="X658" t="s">
        <v>4</v>
      </c>
      <c r="Y658" t="s">
        <v>12</v>
      </c>
      <c r="Z658" t="s">
        <v>4</v>
      </c>
      <c r="AA658" t="s">
        <v>12</v>
      </c>
      <c r="AB658" t="s">
        <v>757</v>
      </c>
      <c r="AC658" t="s">
        <v>242</v>
      </c>
      <c r="AD658" t="s">
        <v>13801</v>
      </c>
      <c r="AE658" t="s">
        <v>30</v>
      </c>
      <c r="AF658" t="s">
        <v>4</v>
      </c>
      <c r="AG658" t="s">
        <v>4</v>
      </c>
      <c r="AH658" t="s">
        <v>13802</v>
      </c>
      <c r="AI658" t="s">
        <v>13532</v>
      </c>
      <c r="AJ658" t="s">
        <v>4</v>
      </c>
      <c r="AK658">
        <v>9331021249</v>
      </c>
      <c r="AL658" t="s">
        <v>13803</v>
      </c>
      <c r="AM658" t="s">
        <v>13804</v>
      </c>
      <c r="AN658" t="s">
        <v>12</v>
      </c>
      <c r="AO658" t="s">
        <v>13552</v>
      </c>
      <c r="AP658" t="s">
        <v>4</v>
      </c>
      <c r="AQ658" t="s">
        <v>10</v>
      </c>
      <c r="AR658" t="s">
        <v>12</v>
      </c>
      <c r="AS658" t="s">
        <v>12</v>
      </c>
      <c r="AT658" t="s">
        <v>4</v>
      </c>
      <c r="AU658" t="s">
        <v>4</v>
      </c>
      <c r="AV658" t="s">
        <v>4</v>
      </c>
      <c r="AW658" t="s">
        <v>11</v>
      </c>
      <c r="AX658">
        <v>2400</v>
      </c>
      <c r="AY658">
        <v>12400</v>
      </c>
      <c r="AZ658" t="s">
        <v>12</v>
      </c>
      <c r="BA658" t="s">
        <v>12</v>
      </c>
      <c r="BB658" t="s">
        <v>4</v>
      </c>
      <c r="BC658" t="s">
        <v>1232</v>
      </c>
      <c r="BD658" t="s">
        <v>10372</v>
      </c>
      <c r="BE658" t="s">
        <v>4</v>
      </c>
      <c r="BF658" t="s">
        <v>12</v>
      </c>
      <c r="BG658" t="s">
        <v>4</v>
      </c>
      <c r="BH658" t="s">
        <v>12</v>
      </c>
      <c r="BI658" t="s">
        <v>12</v>
      </c>
      <c r="BJ658" t="s">
        <v>13532</v>
      </c>
      <c r="BK658" t="s">
        <v>4</v>
      </c>
      <c r="BL658">
        <v>1</v>
      </c>
      <c r="BM658" t="s">
        <v>12</v>
      </c>
      <c r="BN658">
        <v>14800</v>
      </c>
      <c r="BO658" t="s">
        <v>12</v>
      </c>
      <c r="BP658" t="s">
        <v>12</v>
      </c>
      <c r="BQ658" t="s">
        <v>12</v>
      </c>
      <c r="BR658" t="s">
        <v>4</v>
      </c>
      <c r="BS658" t="s">
        <v>4</v>
      </c>
      <c r="BT658" t="s">
        <v>4</v>
      </c>
      <c r="BU658" t="s">
        <v>12</v>
      </c>
      <c r="BV658" t="s">
        <v>4</v>
      </c>
      <c r="BW658" t="s">
        <v>330</v>
      </c>
      <c r="BX658" t="s">
        <v>4</v>
      </c>
      <c r="BY658" t="s">
        <v>12</v>
      </c>
      <c r="BZ658" t="s">
        <v>12</v>
      </c>
      <c r="CA658" t="s">
        <v>12</v>
      </c>
      <c r="CB658" t="s">
        <v>12</v>
      </c>
      <c r="CC658" t="s">
        <v>12</v>
      </c>
      <c r="CD658" t="str" cm="1">
        <f t="array" aca="1" ref="CD658" ca="1">eConcatenar(A658:CB658,"|")</f>
        <v>bFnHMMaiWxwO4KE9|COM2021-1182|3|MEMORIAL |TABASCO|COMALCALCO |COMALCALCO |2021-3-30|14800|X|X|200|1|x|X|x|X|X|X|X|X|X|X|X|x|X|x|ALCUDIA |VELAZQUEZ|MARIA LUZ|CASADA|X|X|CALLE JUREL MANZANA NUMERO 2 LOTE NUMERO 9 |TOMAS GARRIDO |X|9331021249|CRISTOBAL CORDOVA BURELO |BENEFICIARIO 2: ESPERANZA CORDOVA BURELO |x|RUTA 8 L|X|LUNES|x|x|X|X|X|DOMICILIO|2400|12400|x|x|X|2021-9-20|2021-10-04|X|x|X|x|x|TOMAS GARRIDO |X|1|x|14800|x|x|x|X|X|X|x|X|CARDENAS |X|x|x|x|x</v>
      </c>
    </row>
    <row r="659" spans="1:82" x14ac:dyDescent="0.25">
      <c r="A659" t="s">
        <v>13805</v>
      </c>
      <c r="B659" t="s">
        <v>13806</v>
      </c>
      <c r="C659">
        <v>3</v>
      </c>
      <c r="D659" t="s">
        <v>1</v>
      </c>
      <c r="E659" t="s">
        <v>2</v>
      </c>
      <c r="F659" t="s">
        <v>4959</v>
      </c>
      <c r="G659" t="s">
        <v>4959</v>
      </c>
      <c r="H659" t="s">
        <v>16099</v>
      </c>
      <c r="I659">
        <v>12900</v>
      </c>
      <c r="J659" t="s">
        <v>4</v>
      </c>
      <c r="K659" t="s">
        <v>4</v>
      </c>
      <c r="L659">
        <v>200</v>
      </c>
      <c r="M659">
        <v>1</v>
      </c>
      <c r="N659" t="s">
        <v>12</v>
      </c>
      <c r="O659" t="s">
        <v>4</v>
      </c>
      <c r="P659" t="s">
        <v>12</v>
      </c>
      <c r="Q659" t="s">
        <v>4</v>
      </c>
      <c r="R659" t="s">
        <v>4</v>
      </c>
      <c r="S659" t="s">
        <v>4</v>
      </c>
      <c r="T659" t="s">
        <v>4</v>
      </c>
      <c r="U659" t="s">
        <v>4</v>
      </c>
      <c r="V659" t="s">
        <v>4</v>
      </c>
      <c r="W659" t="s">
        <v>4</v>
      </c>
      <c r="X659" t="s">
        <v>4</v>
      </c>
      <c r="Y659" t="s">
        <v>12</v>
      </c>
      <c r="Z659" t="s">
        <v>4</v>
      </c>
      <c r="AA659" t="s">
        <v>12</v>
      </c>
      <c r="AB659" t="s">
        <v>13807</v>
      </c>
      <c r="AC659" t="s">
        <v>166</v>
      </c>
      <c r="AD659" t="s">
        <v>13511</v>
      </c>
      <c r="AE659" t="s">
        <v>479</v>
      </c>
      <c r="AF659" t="s">
        <v>4</v>
      </c>
      <c r="AG659" t="s">
        <v>4</v>
      </c>
      <c r="AH659" t="s">
        <v>13808</v>
      </c>
      <c r="AI659" t="s">
        <v>13532</v>
      </c>
      <c r="AJ659" t="s">
        <v>4</v>
      </c>
      <c r="AK659">
        <v>9331092603</v>
      </c>
      <c r="AL659" t="s">
        <v>13809</v>
      </c>
      <c r="AM659" t="s">
        <v>13810</v>
      </c>
      <c r="AN659" t="s">
        <v>12</v>
      </c>
      <c r="AO659" t="s">
        <v>13552</v>
      </c>
      <c r="AP659" t="s">
        <v>4</v>
      </c>
      <c r="AQ659" t="s">
        <v>10</v>
      </c>
      <c r="AR659" t="s">
        <v>12</v>
      </c>
      <c r="AS659" t="s">
        <v>12</v>
      </c>
      <c r="AT659" t="s">
        <v>4</v>
      </c>
      <c r="AU659" t="s">
        <v>4</v>
      </c>
      <c r="AV659" t="s">
        <v>4</v>
      </c>
      <c r="AW659" t="s">
        <v>11</v>
      </c>
      <c r="AX659">
        <v>3200</v>
      </c>
      <c r="AY659">
        <v>9700</v>
      </c>
      <c r="AZ659" t="s">
        <v>12</v>
      </c>
      <c r="BA659" t="s">
        <v>12</v>
      </c>
      <c r="BB659" t="s">
        <v>4</v>
      </c>
      <c r="BC659" t="s">
        <v>1219</v>
      </c>
      <c r="BD659" t="s">
        <v>1232</v>
      </c>
      <c r="BE659" t="s">
        <v>4</v>
      </c>
      <c r="BF659" t="s">
        <v>12</v>
      </c>
      <c r="BG659" t="s">
        <v>4</v>
      </c>
      <c r="BH659" t="s">
        <v>12</v>
      </c>
      <c r="BI659" t="s">
        <v>12</v>
      </c>
      <c r="BJ659" t="s">
        <v>13532</v>
      </c>
      <c r="BK659" t="s">
        <v>4</v>
      </c>
      <c r="BL659">
        <v>1</v>
      </c>
      <c r="BM659" t="s">
        <v>12</v>
      </c>
      <c r="BN659">
        <v>12900</v>
      </c>
      <c r="BO659" t="s">
        <v>12</v>
      </c>
      <c r="BP659" t="s">
        <v>12</v>
      </c>
      <c r="BQ659" t="s">
        <v>12</v>
      </c>
      <c r="BR659" t="s">
        <v>4</v>
      </c>
      <c r="BS659" t="s">
        <v>4</v>
      </c>
      <c r="BT659" t="s">
        <v>4</v>
      </c>
      <c r="BU659" t="s">
        <v>12</v>
      </c>
      <c r="BV659" t="s">
        <v>4</v>
      </c>
      <c r="BW659" t="s">
        <v>330</v>
      </c>
      <c r="BX659" t="s">
        <v>4</v>
      </c>
      <c r="BY659" t="s">
        <v>12</v>
      </c>
      <c r="BZ659" t="s">
        <v>12</v>
      </c>
      <c r="CA659" t="s">
        <v>12</v>
      </c>
      <c r="CB659" t="s">
        <v>12</v>
      </c>
      <c r="CC659" t="s">
        <v>12</v>
      </c>
      <c r="CD659" t="str" cm="1">
        <f t="array" aca="1" ref="CD659" ca="1">eConcatenar(A659:CB659,"|")</f>
        <v>WrI4x5oXEIJyebeA|COM2021-0160|3|IMPERIAL DE LUJO|TABASCO|COMALCALCO |COMALCALCO |2021-1-16|12900|X|X|200|1|x|X|x|X|X|X|X|X|X|X|X|x|X|x|CARRILO |GONZALEZ|ADRIANA |UNION LIBRE |X|X|CARRETERA ARMADILLO|TOMAS GARRIDO |X|9331092603|JOEL GILLERMO ISIDRO |BENEFICIARIO 2: RAQUEL CARRILO GONZALES|x|RUTA 8 L|X|LUNES|x|x|X|X|X|DOMICILIO|3200|9700|x|x|X|2021-9-6|2021-9-20|X|x|X|x|x|TOMAS GARRIDO |X|1|x|12900|x|x|x|X|X|X|x|X|CARDENAS |X|x|x|x|x</v>
      </c>
    </row>
    <row r="660" spans="1:82" x14ac:dyDescent="0.25">
      <c r="A660" t="s">
        <v>13811</v>
      </c>
      <c r="B660" t="s">
        <v>13812</v>
      </c>
      <c r="C660">
        <v>3</v>
      </c>
      <c r="D660" t="s">
        <v>413</v>
      </c>
      <c r="E660" t="s">
        <v>2</v>
      </c>
      <c r="F660" t="s">
        <v>4959</v>
      </c>
      <c r="G660" t="s">
        <v>4959</v>
      </c>
      <c r="H660" t="s">
        <v>15960</v>
      </c>
      <c r="I660">
        <v>14800</v>
      </c>
      <c r="J660" t="s">
        <v>4</v>
      </c>
      <c r="K660" t="s">
        <v>4</v>
      </c>
      <c r="L660">
        <v>200</v>
      </c>
      <c r="M660">
        <v>1</v>
      </c>
      <c r="N660" t="s">
        <v>12</v>
      </c>
      <c r="O660" t="s">
        <v>4</v>
      </c>
      <c r="P660" t="s">
        <v>12</v>
      </c>
      <c r="Q660" t="s">
        <v>4</v>
      </c>
      <c r="R660" t="s">
        <v>4</v>
      </c>
      <c r="S660" t="s">
        <v>4</v>
      </c>
      <c r="T660" t="s">
        <v>4</v>
      </c>
      <c r="U660" t="s">
        <v>4</v>
      </c>
      <c r="V660" t="s">
        <v>4</v>
      </c>
      <c r="W660" t="s">
        <v>4</v>
      </c>
      <c r="X660" t="s">
        <v>4</v>
      </c>
      <c r="Y660" t="s">
        <v>12</v>
      </c>
      <c r="Z660" t="s">
        <v>4</v>
      </c>
      <c r="AA660" t="s">
        <v>12</v>
      </c>
      <c r="AB660" t="s">
        <v>5111</v>
      </c>
      <c r="AC660" t="s">
        <v>707</v>
      </c>
      <c r="AD660" t="s">
        <v>13813</v>
      </c>
      <c r="AE660" t="s">
        <v>30</v>
      </c>
      <c r="AF660" t="s">
        <v>4</v>
      </c>
      <c r="AG660" t="s">
        <v>4</v>
      </c>
      <c r="AH660" t="s">
        <v>13814</v>
      </c>
      <c r="AI660" t="s">
        <v>13685</v>
      </c>
      <c r="AJ660" t="s">
        <v>4</v>
      </c>
      <c r="AK660">
        <v>9331684416</v>
      </c>
      <c r="AL660" t="s">
        <v>13815</v>
      </c>
      <c r="AM660" t="s">
        <v>13816</v>
      </c>
      <c r="AN660" t="s">
        <v>12</v>
      </c>
      <c r="AO660" t="s">
        <v>13552</v>
      </c>
      <c r="AP660" t="s">
        <v>4</v>
      </c>
      <c r="AQ660" t="s">
        <v>10</v>
      </c>
      <c r="AR660" t="s">
        <v>12</v>
      </c>
      <c r="AS660" t="s">
        <v>12</v>
      </c>
      <c r="AT660" t="s">
        <v>4</v>
      </c>
      <c r="AU660" t="s">
        <v>4</v>
      </c>
      <c r="AV660" t="s">
        <v>4</v>
      </c>
      <c r="AW660" t="s">
        <v>11</v>
      </c>
      <c r="AX660">
        <v>2500</v>
      </c>
      <c r="AY660">
        <v>12300</v>
      </c>
      <c r="AZ660" t="s">
        <v>12</v>
      </c>
      <c r="BA660" t="s">
        <v>12</v>
      </c>
      <c r="BB660" t="s">
        <v>4</v>
      </c>
      <c r="BC660" t="s">
        <v>1232</v>
      </c>
      <c r="BD660" t="s">
        <v>12284</v>
      </c>
      <c r="BE660" t="s">
        <v>4</v>
      </c>
      <c r="BF660" t="s">
        <v>12</v>
      </c>
      <c r="BG660" t="s">
        <v>4</v>
      </c>
      <c r="BH660" t="s">
        <v>12</v>
      </c>
      <c r="BI660" t="s">
        <v>12</v>
      </c>
      <c r="BJ660" t="s">
        <v>13685</v>
      </c>
      <c r="BK660" t="s">
        <v>4</v>
      </c>
      <c r="BL660">
        <v>1</v>
      </c>
      <c r="BM660" t="s">
        <v>12</v>
      </c>
      <c r="BN660">
        <v>14800</v>
      </c>
      <c r="BO660" t="s">
        <v>12</v>
      </c>
      <c r="BP660" t="s">
        <v>12</v>
      </c>
      <c r="BQ660" t="s">
        <v>12</v>
      </c>
      <c r="BR660" t="s">
        <v>4</v>
      </c>
      <c r="BS660" t="s">
        <v>4</v>
      </c>
      <c r="BT660" t="s">
        <v>4</v>
      </c>
      <c r="BU660" t="s">
        <v>12</v>
      </c>
      <c r="BV660" t="s">
        <v>4</v>
      </c>
      <c r="BW660" t="s">
        <v>330</v>
      </c>
      <c r="BX660" t="s">
        <v>4</v>
      </c>
      <c r="BY660" t="s">
        <v>12</v>
      </c>
      <c r="BZ660" t="s">
        <v>12</v>
      </c>
      <c r="CA660" t="s">
        <v>12</v>
      </c>
      <c r="CB660" t="s">
        <v>12</v>
      </c>
      <c r="CC660" t="s">
        <v>12</v>
      </c>
      <c r="CD660" t="str" cm="1">
        <f t="array" aca="1" ref="CD660" ca="1">eConcatenar(A660:CB660,"|")</f>
        <v>hNpAWEYkr66srKLH|COM2021-0991|3|MEMORIAL |TABASCO|COMALCALCO |COMALCALCO |2021-3-16|14800|X|X|200|1|x|X|x|X|X|X|X|X|X|X|X|x|X|x|DE LOS SANTOS |FLORES|MARQUEZA|CASADA|X|X|CARRETERA A ZAPOTAL PRIMERA SIN NUMERO |ZAPOTAL PRIMERA|X|9331684416|FLORICEL ALAMILLA PULIDO |BENEFICIARIO 2: FRANCISCO DE JESUS NARANJO |x|RUTA 8 L|X|LUNES|x|x|X|X|X|DOMICILIO|2500|12300|x|x|X|2021-9-20|2021-10-05|X|x|X|x|x|ZAPOTAL PRIMERA|X|1|x|14800|x|x|x|X|X|X|x|X|CARDENAS |X|x|x|x|x</v>
      </c>
    </row>
    <row r="661" spans="1:82" x14ac:dyDescent="0.25">
      <c r="A661" t="s">
        <v>13817</v>
      </c>
      <c r="B661" t="s">
        <v>13818</v>
      </c>
      <c r="C661">
        <v>3</v>
      </c>
      <c r="D661" t="s">
        <v>4988</v>
      </c>
      <c r="E661" t="s">
        <v>2</v>
      </c>
      <c r="F661" t="s">
        <v>4959</v>
      </c>
      <c r="G661" t="s">
        <v>4959</v>
      </c>
      <c r="H661" t="s">
        <v>16100</v>
      </c>
      <c r="I661">
        <v>12900</v>
      </c>
      <c r="J661" t="s">
        <v>4</v>
      </c>
      <c r="K661" t="s">
        <v>4</v>
      </c>
      <c r="L661">
        <v>200</v>
      </c>
      <c r="M661">
        <v>1</v>
      </c>
      <c r="N661" t="s">
        <v>12</v>
      </c>
      <c r="O661" t="s">
        <v>4</v>
      </c>
      <c r="P661" t="s">
        <v>12</v>
      </c>
      <c r="Q661" t="s">
        <v>4</v>
      </c>
      <c r="R661" t="s">
        <v>4</v>
      </c>
      <c r="S661" t="s">
        <v>4</v>
      </c>
      <c r="T661" t="s">
        <v>4</v>
      </c>
      <c r="U661" t="s">
        <v>4</v>
      </c>
      <c r="V661" t="s">
        <v>4</v>
      </c>
      <c r="W661" t="s">
        <v>4</v>
      </c>
      <c r="X661" t="s">
        <v>4</v>
      </c>
      <c r="Y661" t="s">
        <v>12</v>
      </c>
      <c r="Z661" t="s">
        <v>4</v>
      </c>
      <c r="AA661" t="s">
        <v>12</v>
      </c>
      <c r="AB661" t="s">
        <v>784</v>
      </c>
      <c r="AC661" t="s">
        <v>13537</v>
      </c>
      <c r="AD661" t="s">
        <v>13819</v>
      </c>
      <c r="AE661" t="s">
        <v>51</v>
      </c>
      <c r="AF661" t="s">
        <v>4</v>
      </c>
      <c r="AG661" t="s">
        <v>4</v>
      </c>
      <c r="AH661" t="s">
        <v>4954</v>
      </c>
      <c r="AI661" t="s">
        <v>2234</v>
      </c>
      <c r="AJ661" t="s">
        <v>13820</v>
      </c>
      <c r="AK661">
        <v>9333293914</v>
      </c>
      <c r="AL661" t="s">
        <v>13821</v>
      </c>
      <c r="AM661" t="s">
        <v>13822</v>
      </c>
      <c r="AN661" t="s">
        <v>12</v>
      </c>
      <c r="AO661" t="s">
        <v>13552</v>
      </c>
      <c r="AP661" t="s">
        <v>4</v>
      </c>
      <c r="AQ661" t="s">
        <v>10</v>
      </c>
      <c r="AR661" t="s">
        <v>12</v>
      </c>
      <c r="AS661" t="s">
        <v>12</v>
      </c>
      <c r="AT661" t="s">
        <v>4</v>
      </c>
      <c r="AU661" t="s">
        <v>4</v>
      </c>
      <c r="AV661" t="s">
        <v>4</v>
      </c>
      <c r="AW661" t="s">
        <v>11</v>
      </c>
      <c r="AX661">
        <v>2800</v>
      </c>
      <c r="AY661">
        <v>10100</v>
      </c>
      <c r="AZ661" t="s">
        <v>12</v>
      </c>
      <c r="BA661" t="s">
        <v>12</v>
      </c>
      <c r="BB661" t="s">
        <v>4</v>
      </c>
      <c r="BC661" t="s">
        <v>1232</v>
      </c>
      <c r="BD661" t="s">
        <v>10372</v>
      </c>
      <c r="BE661" t="s">
        <v>4</v>
      </c>
      <c r="BF661" t="s">
        <v>12</v>
      </c>
      <c r="BG661" t="s">
        <v>4</v>
      </c>
      <c r="BH661" t="s">
        <v>12</v>
      </c>
      <c r="BI661" t="s">
        <v>12</v>
      </c>
      <c r="BJ661" t="s">
        <v>2234</v>
      </c>
      <c r="BK661" t="s">
        <v>4</v>
      </c>
      <c r="BL661">
        <v>1</v>
      </c>
      <c r="BM661" t="s">
        <v>12</v>
      </c>
      <c r="BN661">
        <v>12900</v>
      </c>
      <c r="BO661" t="s">
        <v>12</v>
      </c>
      <c r="BP661" t="s">
        <v>12</v>
      </c>
      <c r="BQ661" t="s">
        <v>12</v>
      </c>
      <c r="BR661" t="s">
        <v>4</v>
      </c>
      <c r="BS661" t="s">
        <v>4</v>
      </c>
      <c r="BT661" t="s">
        <v>4</v>
      </c>
      <c r="BU661" t="s">
        <v>12</v>
      </c>
      <c r="BV661" t="s">
        <v>4</v>
      </c>
      <c r="BW661" t="s">
        <v>330</v>
      </c>
      <c r="BX661" t="s">
        <v>4</v>
      </c>
      <c r="BY661" t="s">
        <v>12</v>
      </c>
      <c r="BZ661" t="s">
        <v>12</v>
      </c>
      <c r="CA661" t="s">
        <v>12</v>
      </c>
      <c r="CB661" t="s">
        <v>12</v>
      </c>
      <c r="CC661" t="s">
        <v>12</v>
      </c>
      <c r="CD661" t="str" cm="1">
        <f t="array" aca="1" ref="CD661" ca="1">eConcatenar(A661:CB661,"|")</f>
        <v>jkMbpLRKCMgzNJcA|COM2021-0705|3|IMPERIAL DE LUJO |TABASCO|COMALCALCO |COMALCALCO |2021-2-22|12900|X|X|200|1|x|X|x|X|X|X|X|X|X|X|X|x|X|x|GALLEGOS|OLIVE|DAMARIS|SOLTERA|X|X|CARRETERA PRINCIPAL |ZAPOTAL SEGUNDA SECCION |ENTRADA DON EDUARDO |9333293914|ROQUE ALEJANDRO GONZALEZ GALLEGOS |BENEFICIARIO 2: SUSANA GONZALEZ GALLEGOS |x|RUTA 8 L|X|LUNES|x|x|X|X|X|DOMICILIO|2800|10100|x|x|X|2021-9-20|2021-10-04|X|x|X|x|x|ZAPOTAL SEGUNDA SECCION |X|1|x|12900|x|x|x|X|X|X|x|X|CARDENAS |X|x|x|x|x</v>
      </c>
    </row>
    <row r="662" spans="1:82" x14ac:dyDescent="0.25">
      <c r="A662" t="s">
        <v>13823</v>
      </c>
      <c r="B662" t="s">
        <v>13824</v>
      </c>
      <c r="C662">
        <v>3</v>
      </c>
      <c r="D662" t="s">
        <v>413</v>
      </c>
      <c r="E662" t="s">
        <v>2</v>
      </c>
      <c r="F662" t="s">
        <v>4959</v>
      </c>
      <c r="G662" t="s">
        <v>4959</v>
      </c>
      <c r="H662" t="s">
        <v>1208</v>
      </c>
      <c r="I662">
        <v>14800</v>
      </c>
      <c r="J662" t="s">
        <v>4</v>
      </c>
      <c r="K662" t="s">
        <v>4</v>
      </c>
      <c r="L662">
        <v>400</v>
      </c>
      <c r="M662">
        <v>1</v>
      </c>
      <c r="N662" t="s">
        <v>12</v>
      </c>
      <c r="O662" t="s">
        <v>4</v>
      </c>
      <c r="P662" t="s">
        <v>12</v>
      </c>
      <c r="Q662" t="s">
        <v>4</v>
      </c>
      <c r="R662" t="s">
        <v>4</v>
      </c>
      <c r="S662" t="s">
        <v>4</v>
      </c>
      <c r="T662" t="s">
        <v>4</v>
      </c>
      <c r="U662" t="s">
        <v>4</v>
      </c>
      <c r="V662" t="s">
        <v>4</v>
      </c>
      <c r="W662" t="s">
        <v>4</v>
      </c>
      <c r="X662" t="s">
        <v>4</v>
      </c>
      <c r="Y662" t="s">
        <v>12</v>
      </c>
      <c r="Z662" t="s">
        <v>4</v>
      </c>
      <c r="AA662" t="s">
        <v>12</v>
      </c>
      <c r="AB662" t="s">
        <v>5119</v>
      </c>
      <c r="AC662" t="s">
        <v>127</v>
      </c>
      <c r="AD662" t="s">
        <v>5163</v>
      </c>
      <c r="AE662" t="s">
        <v>474</v>
      </c>
      <c r="AF662" t="s">
        <v>4</v>
      </c>
      <c r="AG662" t="s">
        <v>4</v>
      </c>
      <c r="AH662" t="s">
        <v>4937</v>
      </c>
      <c r="AI662" t="s">
        <v>2234</v>
      </c>
      <c r="AJ662" t="s">
        <v>4</v>
      </c>
      <c r="AK662">
        <v>9333272639</v>
      </c>
      <c r="AL662" t="s">
        <v>13825</v>
      </c>
      <c r="AM662" t="s">
        <v>13826</v>
      </c>
      <c r="AN662" t="s">
        <v>12</v>
      </c>
      <c r="AO662" t="s">
        <v>13552</v>
      </c>
      <c r="AP662" t="s">
        <v>4</v>
      </c>
      <c r="AQ662" t="s">
        <v>10092</v>
      </c>
      <c r="AR662" t="s">
        <v>12</v>
      </c>
      <c r="AS662" t="s">
        <v>12</v>
      </c>
      <c r="AT662" t="s">
        <v>4</v>
      </c>
      <c r="AU662" t="s">
        <v>4</v>
      </c>
      <c r="AV662" t="s">
        <v>4</v>
      </c>
      <c r="AW662" t="s">
        <v>11</v>
      </c>
      <c r="AX662">
        <v>2950</v>
      </c>
      <c r="AY662">
        <v>11850</v>
      </c>
      <c r="AZ662" t="s">
        <v>12</v>
      </c>
      <c r="BA662" t="s">
        <v>12</v>
      </c>
      <c r="BB662" t="s">
        <v>4</v>
      </c>
      <c r="BC662" t="s">
        <v>1232</v>
      </c>
      <c r="BD662" t="s">
        <v>10372</v>
      </c>
      <c r="BE662" t="s">
        <v>4</v>
      </c>
      <c r="BF662" t="s">
        <v>12</v>
      </c>
      <c r="BG662" t="s">
        <v>4</v>
      </c>
      <c r="BH662" t="s">
        <v>12</v>
      </c>
      <c r="BI662" t="s">
        <v>12</v>
      </c>
      <c r="BJ662" t="s">
        <v>13827</v>
      </c>
      <c r="BK662" t="s">
        <v>4</v>
      </c>
      <c r="BL662">
        <v>1</v>
      </c>
      <c r="BM662" t="s">
        <v>12</v>
      </c>
      <c r="BN662">
        <v>14800</v>
      </c>
      <c r="BO662" t="s">
        <v>12</v>
      </c>
      <c r="BP662" t="s">
        <v>12</v>
      </c>
      <c r="BQ662" t="s">
        <v>12</v>
      </c>
      <c r="BR662" t="s">
        <v>4</v>
      </c>
      <c r="BS662" t="s">
        <v>4</v>
      </c>
      <c r="BT662" t="s">
        <v>4</v>
      </c>
      <c r="BU662" t="s">
        <v>12</v>
      </c>
      <c r="BV662" t="s">
        <v>4</v>
      </c>
      <c r="BW662" t="s">
        <v>330</v>
      </c>
      <c r="BX662" t="s">
        <v>4</v>
      </c>
      <c r="BY662" t="s">
        <v>12</v>
      </c>
      <c r="BZ662" t="s">
        <v>12</v>
      </c>
      <c r="CA662" t="s">
        <v>12</v>
      </c>
      <c r="CB662" t="s">
        <v>12</v>
      </c>
      <c r="CC662" t="s">
        <v>12</v>
      </c>
      <c r="CD662" t="str" cm="1">
        <f t="array" aca="1" ref="CD662" ca="1">eConcatenar(A662:CB662,"|")</f>
        <v>VrglFR3crYBjxQsR|COM2021-1374|3|MEMORIAL |TABASCO|COMALCALCO |COMALCALCO |2021-4-19|14800|X|X|400|1|x|X|x|X|X|X|X|X|X|X|X|x|X|x|MADRIGAL |RODRIGUEZ|IRENE |CASADA |X|X|CARRETERA PRINCIPAL SIN NUMERO |ZAPOTAL SEGUNDA SECCION |X|9333272639|LOYDA RODRIGUEZ GONZALEZ |BENEFICIARIO 2: CESAR AGUSTO MARTINEZ HERNANDEZ |x|RUTA 8 L|X|LUNES |x|x|X|X|X|DOMICILIO|2950|11850|x|x|X|2021-9-20|2021-10-04|X|x|X|x|x|ZAPOTAL SEGUNDA SECCION SEGUNDA  |X|1|x|14800|x|x|x|X|X|X|x|X|CARDENAS |X|x|x|x|x</v>
      </c>
    </row>
    <row r="663" spans="1:82" x14ac:dyDescent="0.25">
      <c r="A663" t="s">
        <v>13828</v>
      </c>
      <c r="B663" t="s">
        <v>13829</v>
      </c>
      <c r="C663">
        <v>3</v>
      </c>
      <c r="D663" t="s">
        <v>413</v>
      </c>
      <c r="E663" t="s">
        <v>2</v>
      </c>
      <c r="F663" t="s">
        <v>4959</v>
      </c>
      <c r="G663" t="s">
        <v>4959</v>
      </c>
      <c r="H663" t="s">
        <v>5146</v>
      </c>
      <c r="I663">
        <v>14800</v>
      </c>
      <c r="J663" t="s">
        <v>4</v>
      </c>
      <c r="K663" t="s">
        <v>4</v>
      </c>
      <c r="L663">
        <v>200</v>
      </c>
      <c r="M663">
        <v>1</v>
      </c>
      <c r="N663" t="s">
        <v>12</v>
      </c>
      <c r="O663" t="s">
        <v>4</v>
      </c>
      <c r="P663" t="s">
        <v>12</v>
      </c>
      <c r="Q663" t="s">
        <v>4</v>
      </c>
      <c r="R663" t="s">
        <v>4</v>
      </c>
      <c r="S663" t="s">
        <v>4</v>
      </c>
      <c r="T663" t="s">
        <v>4</v>
      </c>
      <c r="U663" t="s">
        <v>4</v>
      </c>
      <c r="V663" t="s">
        <v>4</v>
      </c>
      <c r="W663" t="s">
        <v>4</v>
      </c>
      <c r="X663" t="s">
        <v>4</v>
      </c>
      <c r="Y663" t="s">
        <v>12</v>
      </c>
      <c r="Z663" t="s">
        <v>4</v>
      </c>
      <c r="AA663" t="s">
        <v>12</v>
      </c>
      <c r="AB663" t="s">
        <v>438</v>
      </c>
      <c r="AC663" t="s">
        <v>12741</v>
      </c>
      <c r="AD663" t="s">
        <v>13830</v>
      </c>
      <c r="AE663" t="s">
        <v>479</v>
      </c>
      <c r="AF663" t="s">
        <v>4</v>
      </c>
      <c r="AG663" t="s">
        <v>4</v>
      </c>
      <c r="AH663" t="s">
        <v>2234</v>
      </c>
      <c r="AI663" t="s">
        <v>2234</v>
      </c>
      <c r="AJ663" t="s">
        <v>13442</v>
      </c>
      <c r="AK663">
        <v>9331009628</v>
      </c>
      <c r="AL663" t="s">
        <v>13831</v>
      </c>
      <c r="AM663" t="s">
        <v>4</v>
      </c>
      <c r="AN663" t="s">
        <v>12</v>
      </c>
      <c r="AO663" t="s">
        <v>13552</v>
      </c>
      <c r="AP663" t="s">
        <v>4</v>
      </c>
      <c r="AQ663" t="s">
        <v>10</v>
      </c>
      <c r="AR663" t="s">
        <v>12</v>
      </c>
      <c r="AS663" t="s">
        <v>12</v>
      </c>
      <c r="AT663" t="s">
        <v>4</v>
      </c>
      <c r="AU663" t="s">
        <v>4</v>
      </c>
      <c r="AV663" t="s">
        <v>4</v>
      </c>
      <c r="AW663" t="s">
        <v>11</v>
      </c>
      <c r="AX663">
        <v>1600</v>
      </c>
      <c r="AY663">
        <v>13200</v>
      </c>
      <c r="AZ663" t="s">
        <v>12</v>
      </c>
      <c r="BA663" t="s">
        <v>12</v>
      </c>
      <c r="BB663" t="s">
        <v>4</v>
      </c>
      <c r="BC663" t="s">
        <v>1219</v>
      </c>
      <c r="BD663" t="s">
        <v>1232</v>
      </c>
      <c r="BE663" t="s">
        <v>4</v>
      </c>
      <c r="BF663" t="s">
        <v>12</v>
      </c>
      <c r="BG663" t="s">
        <v>4</v>
      </c>
      <c r="BH663" t="s">
        <v>12</v>
      </c>
      <c r="BI663" t="s">
        <v>12</v>
      </c>
      <c r="BJ663" t="s">
        <v>2234</v>
      </c>
      <c r="BK663" t="s">
        <v>4</v>
      </c>
      <c r="BL663">
        <v>1</v>
      </c>
      <c r="BM663" t="s">
        <v>12</v>
      </c>
      <c r="BN663">
        <v>14800</v>
      </c>
      <c r="BO663" t="s">
        <v>12</v>
      </c>
      <c r="BP663" t="s">
        <v>12</v>
      </c>
      <c r="BQ663" t="s">
        <v>12</v>
      </c>
      <c r="BR663" t="s">
        <v>4</v>
      </c>
      <c r="BS663" t="s">
        <v>4</v>
      </c>
      <c r="BT663" t="s">
        <v>4</v>
      </c>
      <c r="BU663" t="s">
        <v>12</v>
      </c>
      <c r="BV663" t="s">
        <v>4</v>
      </c>
      <c r="BW663" t="s">
        <v>330</v>
      </c>
      <c r="BX663" t="s">
        <v>4</v>
      </c>
      <c r="BY663" t="s">
        <v>12</v>
      </c>
      <c r="BZ663" t="s">
        <v>12</v>
      </c>
      <c r="CA663" t="s">
        <v>12</v>
      </c>
      <c r="CB663" t="s">
        <v>12</v>
      </c>
      <c r="CC663" t="s">
        <v>12</v>
      </c>
      <c r="CD663" t="str" cm="1">
        <f t="array" aca="1" ref="CD663" ca="1">eConcatenar(A663:CB663,"|")</f>
        <v>OWqBB8MTjxj218uH|COM2021-1381|3|MEMORIAL |TABASCO|COMALCALCO |COMALCALCO |2021-4-20|14800|X|X|200|1|x|X|x|X|X|X|X|X|X|X|X|x|X|x|CARRASCO|LEON |LIZBETH DEL CARMEN |UNION LIBRE |X|X|ZAPOTAL SEGUNDA SECCION |ZAPOTAL SEGUNDA SECCION |ENTRADA DEL KINDER SIN NUMERO |9331009628|ERVIN MADRIGAL DE LA CRUZ |X|x|RUTA 8 L|X|LUNES|x|x|X|X|X|DOMICILIO|1600|13200|x|x|X|2021-9-6|2021-9-20|X|x|X|x|x|ZAPOTAL SEGUNDA SECCION |X|1|x|14800|x|x|x|X|X|X|x|X|CARDENAS |X|x|x|x|x</v>
      </c>
    </row>
    <row r="664" spans="1:82" x14ac:dyDescent="0.25">
      <c r="A664" t="s">
        <v>13832</v>
      </c>
      <c r="B664" t="s">
        <v>13833</v>
      </c>
      <c r="C664">
        <v>3</v>
      </c>
      <c r="D664" t="s">
        <v>1</v>
      </c>
      <c r="E664" t="s">
        <v>2</v>
      </c>
      <c r="F664" t="s">
        <v>706</v>
      </c>
      <c r="G664" t="s">
        <v>706</v>
      </c>
      <c r="H664" t="s">
        <v>1218</v>
      </c>
      <c r="I664">
        <v>12900</v>
      </c>
      <c r="J664" t="s">
        <v>4</v>
      </c>
      <c r="K664" t="s">
        <v>4</v>
      </c>
      <c r="L664">
        <v>200</v>
      </c>
      <c r="M664">
        <v>1</v>
      </c>
      <c r="N664" t="s">
        <v>12</v>
      </c>
      <c r="O664" t="s">
        <v>4</v>
      </c>
      <c r="P664" t="s">
        <v>12</v>
      </c>
      <c r="Q664" t="s">
        <v>4</v>
      </c>
      <c r="R664" t="s">
        <v>4</v>
      </c>
      <c r="S664" t="s">
        <v>4</v>
      </c>
      <c r="T664" t="s">
        <v>4</v>
      </c>
      <c r="U664" t="s">
        <v>4</v>
      </c>
      <c r="V664" t="s">
        <v>4</v>
      </c>
      <c r="W664" t="s">
        <v>4</v>
      </c>
      <c r="X664" t="s">
        <v>4</v>
      </c>
      <c r="Y664" t="s">
        <v>12</v>
      </c>
      <c r="Z664" t="s">
        <v>4</v>
      </c>
      <c r="AA664" t="s">
        <v>12</v>
      </c>
      <c r="AB664" t="s">
        <v>674</v>
      </c>
      <c r="AC664" t="s">
        <v>150</v>
      </c>
      <c r="AD664" t="s">
        <v>13834</v>
      </c>
      <c r="AE664" t="s">
        <v>214</v>
      </c>
      <c r="AF664" t="s">
        <v>4</v>
      </c>
      <c r="AG664" t="s">
        <v>4</v>
      </c>
      <c r="AH664" t="s">
        <v>4894</v>
      </c>
      <c r="AI664" t="s">
        <v>13835</v>
      </c>
      <c r="AJ664" t="s">
        <v>13836</v>
      </c>
      <c r="AK664">
        <v>9331204434</v>
      </c>
      <c r="AL664" t="s">
        <v>13837</v>
      </c>
      <c r="AM664" t="s">
        <v>13838</v>
      </c>
      <c r="AN664" t="s">
        <v>12</v>
      </c>
      <c r="AO664" t="s">
        <v>13552</v>
      </c>
      <c r="AP664" t="s">
        <v>4</v>
      </c>
      <c r="AQ664" t="s">
        <v>10</v>
      </c>
      <c r="AR664" t="s">
        <v>12</v>
      </c>
      <c r="AS664" t="s">
        <v>12</v>
      </c>
      <c r="AT664" t="s">
        <v>4</v>
      </c>
      <c r="AU664" t="s">
        <v>4</v>
      </c>
      <c r="AV664" t="s">
        <v>4</v>
      </c>
      <c r="AW664" t="s">
        <v>11</v>
      </c>
      <c r="AX664">
        <v>2800</v>
      </c>
      <c r="AY664">
        <v>10100</v>
      </c>
      <c r="AZ664" t="s">
        <v>12</v>
      </c>
      <c r="BA664" t="s">
        <v>12</v>
      </c>
      <c r="BB664" t="s">
        <v>4</v>
      </c>
      <c r="BC664" t="s">
        <v>1219</v>
      </c>
      <c r="BD664" t="s">
        <v>1232</v>
      </c>
      <c r="BE664" t="s">
        <v>4</v>
      </c>
      <c r="BF664" t="s">
        <v>12</v>
      </c>
      <c r="BG664" t="s">
        <v>4</v>
      </c>
      <c r="BH664" t="s">
        <v>12</v>
      </c>
      <c r="BI664" t="s">
        <v>12</v>
      </c>
      <c r="BJ664" t="s">
        <v>13835</v>
      </c>
      <c r="BK664" t="s">
        <v>4</v>
      </c>
      <c r="BL664">
        <v>0</v>
      </c>
      <c r="BM664" t="s">
        <v>12</v>
      </c>
      <c r="BN664">
        <v>12900</v>
      </c>
      <c r="BO664" t="s">
        <v>12</v>
      </c>
      <c r="BP664" t="s">
        <v>12</v>
      </c>
      <c r="BQ664" t="s">
        <v>12</v>
      </c>
      <c r="BR664" t="s">
        <v>4</v>
      </c>
      <c r="BS664" t="s">
        <v>4</v>
      </c>
      <c r="BT664" t="s">
        <v>4</v>
      </c>
      <c r="BU664" t="s">
        <v>12</v>
      </c>
      <c r="BV664" t="s">
        <v>4</v>
      </c>
      <c r="BW664" t="s">
        <v>330</v>
      </c>
      <c r="BX664" t="s">
        <v>4</v>
      </c>
      <c r="BY664" t="s">
        <v>12</v>
      </c>
      <c r="BZ664" t="s">
        <v>12</v>
      </c>
      <c r="CA664" t="s">
        <v>12</v>
      </c>
      <c r="CB664" t="s">
        <v>12</v>
      </c>
      <c r="CC664" t="s">
        <v>12</v>
      </c>
      <c r="CD664" t="str" cm="1">
        <f t="array" aca="1" ref="CD664" ca="1">eConcatenar(A664:CB664,"|")</f>
        <v>qWDhqbO2jwIrBYL5|PAR2021-0596|3|IMPERIAL DE LUJO|TABASCO|PARAISO|PARAISO|2021-2-20|12900|X|X|200|1|x|X|x|X|X|X|X|X|X|X|X|x|X|x|ALEJANDRO |MONTIEL|PRAJEDIS|CASADO |X|X|CARRETERA A ZARAGOZA|POTRERITOS |CARRETERA ZAPOTAL FRANCISCO |9331204434|REMIGIO ALEJANDRO HERNANDEZ |BENEFICIARIO 2: MANUEL ANTONIO ALEJANDRO HERNANDEZ|x|RUTA 8 L|X|LUNES|x|x|X|X|X|DOMICILIO|2800|10100|x|x|X|2021-9-6|2021-9-20|X|x|X|x|x|POTRERITOS |X|0|x|12900|x|x|x|X|X|X|x|X|CARDENAS |X|x|x|x|x</v>
      </c>
    </row>
    <row r="665" spans="1:82" x14ac:dyDescent="0.25">
      <c r="A665" t="s">
        <v>13839</v>
      </c>
      <c r="B665" t="s">
        <v>13840</v>
      </c>
      <c r="C665">
        <v>3</v>
      </c>
      <c r="D665" t="s">
        <v>413</v>
      </c>
      <c r="E665" t="s">
        <v>2</v>
      </c>
      <c r="F665" t="s">
        <v>4959</v>
      </c>
      <c r="G665" t="s">
        <v>4959</v>
      </c>
      <c r="H665" t="s">
        <v>16101</v>
      </c>
      <c r="I665">
        <v>14800</v>
      </c>
      <c r="J665" t="s">
        <v>4</v>
      </c>
      <c r="K665" t="s">
        <v>4</v>
      </c>
      <c r="L665">
        <v>200</v>
      </c>
      <c r="M665">
        <v>1</v>
      </c>
      <c r="N665" t="s">
        <v>12</v>
      </c>
      <c r="O665" t="s">
        <v>4</v>
      </c>
      <c r="P665" t="s">
        <v>12</v>
      </c>
      <c r="Q665" t="s">
        <v>4</v>
      </c>
      <c r="R665" t="s">
        <v>4</v>
      </c>
      <c r="S665" t="s">
        <v>4</v>
      </c>
      <c r="T665" t="s">
        <v>4</v>
      </c>
      <c r="U665" t="s">
        <v>4</v>
      </c>
      <c r="V665" t="s">
        <v>4</v>
      </c>
      <c r="W665" t="s">
        <v>4</v>
      </c>
      <c r="X665" t="s">
        <v>4</v>
      </c>
      <c r="Y665" t="s">
        <v>12</v>
      </c>
      <c r="Z665" t="s">
        <v>4</v>
      </c>
      <c r="AA665" t="s">
        <v>12</v>
      </c>
      <c r="AB665" t="s">
        <v>59</v>
      </c>
      <c r="AC665" t="s">
        <v>150</v>
      </c>
      <c r="AD665" t="s">
        <v>13841</v>
      </c>
      <c r="AE665" t="s">
        <v>30</v>
      </c>
      <c r="AF665" t="s">
        <v>4</v>
      </c>
      <c r="AG665" t="s">
        <v>4</v>
      </c>
      <c r="AH665" t="s">
        <v>13842</v>
      </c>
      <c r="AI665" t="s">
        <v>13843</v>
      </c>
      <c r="AJ665" t="s">
        <v>4</v>
      </c>
      <c r="AK665">
        <v>9333032332</v>
      </c>
      <c r="AL665" t="s">
        <v>13844</v>
      </c>
      <c r="AM665" t="s">
        <v>13845</v>
      </c>
      <c r="AN665" t="s">
        <v>12</v>
      </c>
      <c r="AO665" t="s">
        <v>13552</v>
      </c>
      <c r="AP665" t="s">
        <v>4</v>
      </c>
      <c r="AQ665" t="s">
        <v>10</v>
      </c>
      <c r="AR665" t="s">
        <v>12</v>
      </c>
      <c r="AS665" t="s">
        <v>12</v>
      </c>
      <c r="AT665" t="s">
        <v>4</v>
      </c>
      <c r="AU665" t="s">
        <v>4</v>
      </c>
      <c r="AV665" t="s">
        <v>4</v>
      </c>
      <c r="AW665" t="s">
        <v>11</v>
      </c>
      <c r="AX665">
        <v>1300</v>
      </c>
      <c r="AY665">
        <v>13500</v>
      </c>
      <c r="AZ665" t="s">
        <v>12</v>
      </c>
      <c r="BA665" t="s">
        <v>12</v>
      </c>
      <c r="BB665" t="s">
        <v>4</v>
      </c>
      <c r="BC665" t="s">
        <v>1232</v>
      </c>
      <c r="BD665" t="s">
        <v>10372</v>
      </c>
      <c r="BE665" t="s">
        <v>4</v>
      </c>
      <c r="BF665" t="s">
        <v>12</v>
      </c>
      <c r="BG665" t="s">
        <v>4</v>
      </c>
      <c r="BH665" t="s">
        <v>12</v>
      </c>
      <c r="BI665" t="s">
        <v>12</v>
      </c>
      <c r="BJ665" t="s">
        <v>13843</v>
      </c>
      <c r="BK665" t="s">
        <v>4</v>
      </c>
      <c r="BL665">
        <v>1</v>
      </c>
      <c r="BM665" t="s">
        <v>12</v>
      </c>
      <c r="BN665">
        <v>14800</v>
      </c>
      <c r="BO665" t="s">
        <v>12</v>
      </c>
      <c r="BP665" t="s">
        <v>12</v>
      </c>
      <c r="BQ665" t="s">
        <v>12</v>
      </c>
      <c r="BR665" t="s">
        <v>4</v>
      </c>
      <c r="BS665" t="s">
        <v>4</v>
      </c>
      <c r="BT665" t="s">
        <v>4</v>
      </c>
      <c r="BU665" t="s">
        <v>12</v>
      </c>
      <c r="BV665" t="s">
        <v>4</v>
      </c>
      <c r="BW665" t="s">
        <v>330</v>
      </c>
      <c r="BX665" t="s">
        <v>4</v>
      </c>
      <c r="BY665" t="s">
        <v>12</v>
      </c>
      <c r="BZ665" t="s">
        <v>12</v>
      </c>
      <c r="CA665" t="s">
        <v>12</v>
      </c>
      <c r="CB665" t="s">
        <v>12</v>
      </c>
      <c r="CC665" t="s">
        <v>12</v>
      </c>
      <c r="CD665" t="str" cm="1">
        <f t="array" aca="1" ref="CD665" ca="1">eConcatenar(A665:CB665,"|")</f>
        <v>rOoMP0f6LXT48Krz|COM2021-1947|3|MEMORIAL |TABASCO|COMALCALCO |COMALCALCO |2021-6-09|14800|X|X|200|1|x|X|x|X|X|X|X|X|X|X|X|x|X|x|GARCIA|MONTIEL|ROSANA |CASADA|X|X|CARRETERA A PROTERITOS SIN NUMERO |ZAPOTAL TERCERA |X|9333032332|JULIO PEREZ CANCINO |BENEFCIARIO 2: YESSICA ALEJANDRA DE LA CRUZ GARCIA |x|RUTA 8 L|X|LUNES|x|x|X|X|X|DOMICILIO|1300|13500|x|x|X|2021-9-20|2021-10-04|X|x|X|x|x|ZAPOTAL TERCERA |X|1|x|14800|x|x|x|X|X|X|x|X|CARDENAS |X|x|x|x|x</v>
      </c>
    </row>
    <row r="666" spans="1:82" x14ac:dyDescent="0.25">
      <c r="A666" t="s">
        <v>13846</v>
      </c>
      <c r="B666" t="s">
        <v>13847</v>
      </c>
      <c r="C666">
        <v>3</v>
      </c>
      <c r="D666" t="s">
        <v>413</v>
      </c>
      <c r="E666" t="s">
        <v>2</v>
      </c>
      <c r="F666" t="s">
        <v>4959</v>
      </c>
      <c r="G666" t="s">
        <v>4959</v>
      </c>
      <c r="H666" t="s">
        <v>16102</v>
      </c>
      <c r="I666">
        <v>14800</v>
      </c>
      <c r="J666" t="s">
        <v>4</v>
      </c>
      <c r="K666" t="s">
        <v>4</v>
      </c>
      <c r="L666">
        <v>200</v>
      </c>
      <c r="M666">
        <v>1</v>
      </c>
      <c r="N666" t="s">
        <v>12</v>
      </c>
      <c r="O666" t="s">
        <v>4</v>
      </c>
      <c r="P666" t="s">
        <v>12</v>
      </c>
      <c r="Q666" t="s">
        <v>4</v>
      </c>
      <c r="R666" t="s">
        <v>4</v>
      </c>
      <c r="S666" t="s">
        <v>4</v>
      </c>
      <c r="T666" t="s">
        <v>4</v>
      </c>
      <c r="U666" t="s">
        <v>4</v>
      </c>
      <c r="V666" t="s">
        <v>4</v>
      </c>
      <c r="W666" t="s">
        <v>4</v>
      </c>
      <c r="X666" t="s">
        <v>4</v>
      </c>
      <c r="Y666" t="s">
        <v>12</v>
      </c>
      <c r="Z666" t="s">
        <v>4</v>
      </c>
      <c r="AA666" t="s">
        <v>12</v>
      </c>
      <c r="AB666" t="s">
        <v>363</v>
      </c>
      <c r="AC666" t="s">
        <v>407</v>
      </c>
      <c r="AD666" t="s">
        <v>5498</v>
      </c>
      <c r="AE666" t="s">
        <v>479</v>
      </c>
      <c r="AF666" t="s">
        <v>4</v>
      </c>
      <c r="AG666" t="s">
        <v>4</v>
      </c>
      <c r="AH666" t="s">
        <v>13848</v>
      </c>
      <c r="AI666" t="s">
        <v>13547</v>
      </c>
      <c r="AJ666" t="s">
        <v>4</v>
      </c>
      <c r="AK666">
        <v>9332095271</v>
      </c>
      <c r="AL666" t="s">
        <v>13849</v>
      </c>
      <c r="AM666" t="s">
        <v>13850</v>
      </c>
      <c r="AN666" t="s">
        <v>12</v>
      </c>
      <c r="AO666" t="s">
        <v>13552</v>
      </c>
      <c r="AP666" t="s">
        <v>4</v>
      </c>
      <c r="AQ666" t="s">
        <v>10</v>
      </c>
      <c r="AR666" t="s">
        <v>12</v>
      </c>
      <c r="AS666" t="s">
        <v>12</v>
      </c>
      <c r="AT666" t="s">
        <v>4</v>
      </c>
      <c r="AU666" t="s">
        <v>4</v>
      </c>
      <c r="AV666" t="s">
        <v>4</v>
      </c>
      <c r="AW666" t="s">
        <v>11</v>
      </c>
      <c r="AX666">
        <v>1150</v>
      </c>
      <c r="AY666">
        <v>13650</v>
      </c>
      <c r="AZ666" t="s">
        <v>12</v>
      </c>
      <c r="BA666" t="s">
        <v>12</v>
      </c>
      <c r="BB666" t="s">
        <v>4</v>
      </c>
      <c r="BC666" t="s">
        <v>1219</v>
      </c>
      <c r="BD666" t="s">
        <v>1232</v>
      </c>
      <c r="BE666" t="s">
        <v>4</v>
      </c>
      <c r="BF666" t="s">
        <v>12</v>
      </c>
      <c r="BG666" t="s">
        <v>4</v>
      </c>
      <c r="BH666" t="s">
        <v>12</v>
      </c>
      <c r="BI666" t="s">
        <v>12</v>
      </c>
      <c r="BJ666" t="s">
        <v>13544</v>
      </c>
      <c r="BK666" t="s">
        <v>4</v>
      </c>
      <c r="BL666">
        <v>0</v>
      </c>
      <c r="BM666" t="s">
        <v>12</v>
      </c>
      <c r="BN666">
        <v>14800</v>
      </c>
      <c r="BO666" t="s">
        <v>12</v>
      </c>
      <c r="BP666" t="s">
        <v>12</v>
      </c>
      <c r="BQ666" t="s">
        <v>12</v>
      </c>
      <c r="BR666" t="s">
        <v>4</v>
      </c>
      <c r="BS666" t="s">
        <v>4</v>
      </c>
      <c r="BT666" t="s">
        <v>4</v>
      </c>
      <c r="BU666" t="s">
        <v>12</v>
      </c>
      <c r="BV666" t="s">
        <v>4</v>
      </c>
      <c r="BW666" t="s">
        <v>330</v>
      </c>
      <c r="BX666" t="s">
        <v>4</v>
      </c>
      <c r="BY666" t="s">
        <v>12</v>
      </c>
      <c r="BZ666" t="s">
        <v>12</v>
      </c>
      <c r="CA666" t="s">
        <v>12</v>
      </c>
      <c r="CB666" t="s">
        <v>12</v>
      </c>
      <c r="CC666" t="s">
        <v>12</v>
      </c>
      <c r="CD666" t="str" cm="1">
        <f t="array" aca="1" ref="CD666" ca="1">eConcatenar(A666:CB666,"|")</f>
        <v>yzcnrdoMqwEogMaw|COM2021-1930|3|MEMORIAL |TABASCO|COMALCALCO |COMALCALCO |2021-6-07|14800|X|X|200|1|x|X|x|X|X|X|X|X|X|X|X|x|X|x|JAVIER|REYES|MIGUEL ANGEL|UNION LIBRE |X|X|ZAPOTAL SEGUNDA SECCION SIN NUMERO ZAPOTAL  |ZAPOTAL SEGUNDA |X|9332095271|FABIOLA ALEJANDRO TEOFANI|BENEFICIARIO 2: RAFAEL JAVIER GONZALEZ |x|RUTA 8 L|X|LUNES|x|x|X|X|X|DOMICILIO|1150|13650|x|x|X|2021-9-6|2021-9-20|X|x|X|x|x|ZAPOTAL SEGUNDA|X|0|x|14800|x|x|x|X|X|X|x|X|CARDENAS |X|x|x|x|x</v>
      </c>
    </row>
    <row r="667" spans="1:82" x14ac:dyDescent="0.25">
      <c r="A667" t="s">
        <v>13851</v>
      </c>
      <c r="B667" t="s">
        <v>13852</v>
      </c>
      <c r="C667">
        <v>3</v>
      </c>
      <c r="D667" t="s">
        <v>4988</v>
      </c>
      <c r="E667" t="s">
        <v>2</v>
      </c>
      <c r="F667" t="s">
        <v>706</v>
      </c>
      <c r="G667" t="s">
        <v>706</v>
      </c>
      <c r="H667" t="s">
        <v>16083</v>
      </c>
      <c r="I667">
        <v>12900</v>
      </c>
      <c r="J667" t="s">
        <v>4</v>
      </c>
      <c r="K667" t="s">
        <v>4</v>
      </c>
      <c r="L667">
        <v>200</v>
      </c>
      <c r="M667">
        <v>1</v>
      </c>
      <c r="N667" t="s">
        <v>12</v>
      </c>
      <c r="O667" t="s">
        <v>4</v>
      </c>
      <c r="P667" t="s">
        <v>12</v>
      </c>
      <c r="Q667" t="s">
        <v>4</v>
      </c>
      <c r="R667" t="s">
        <v>4</v>
      </c>
      <c r="S667" t="s">
        <v>4</v>
      </c>
      <c r="T667" t="s">
        <v>4</v>
      </c>
      <c r="U667" t="s">
        <v>4</v>
      </c>
      <c r="V667" t="s">
        <v>4</v>
      </c>
      <c r="W667" t="s">
        <v>4</v>
      </c>
      <c r="X667" t="s">
        <v>4</v>
      </c>
      <c r="Y667" t="s">
        <v>12</v>
      </c>
      <c r="Z667" t="s">
        <v>4</v>
      </c>
      <c r="AA667" t="s">
        <v>12</v>
      </c>
      <c r="AB667" t="s">
        <v>464</v>
      </c>
      <c r="AC667" t="s">
        <v>13853</v>
      </c>
      <c r="AD667" t="s">
        <v>5221</v>
      </c>
      <c r="AE667" t="s">
        <v>30</v>
      </c>
      <c r="AF667" t="s">
        <v>4</v>
      </c>
      <c r="AG667" t="s">
        <v>4</v>
      </c>
      <c r="AH667" t="s">
        <v>13854</v>
      </c>
      <c r="AI667" t="s">
        <v>13746</v>
      </c>
      <c r="AJ667" t="s">
        <v>13855</v>
      </c>
      <c r="AK667">
        <v>9331113722</v>
      </c>
      <c r="AL667" t="s">
        <v>13747</v>
      </c>
      <c r="AM667" t="s">
        <v>13748</v>
      </c>
      <c r="AN667" t="s">
        <v>12</v>
      </c>
      <c r="AO667" t="s">
        <v>13552</v>
      </c>
      <c r="AP667" t="s">
        <v>4</v>
      </c>
      <c r="AQ667" t="s">
        <v>10</v>
      </c>
      <c r="AR667" t="s">
        <v>12</v>
      </c>
      <c r="AS667" t="s">
        <v>12</v>
      </c>
      <c r="AT667" t="s">
        <v>4</v>
      </c>
      <c r="AU667" t="s">
        <v>4</v>
      </c>
      <c r="AV667" t="s">
        <v>4</v>
      </c>
      <c r="AW667" t="s">
        <v>11</v>
      </c>
      <c r="AX667">
        <v>5900</v>
      </c>
      <c r="AY667">
        <v>7000</v>
      </c>
      <c r="AZ667" t="s">
        <v>12</v>
      </c>
      <c r="BA667" t="s">
        <v>12</v>
      </c>
      <c r="BB667" t="s">
        <v>4</v>
      </c>
      <c r="BC667" t="s">
        <v>1232</v>
      </c>
      <c r="BD667" t="s">
        <v>10372</v>
      </c>
      <c r="BE667" t="s">
        <v>4</v>
      </c>
      <c r="BF667" t="s">
        <v>12</v>
      </c>
      <c r="BG667" t="s">
        <v>4</v>
      </c>
      <c r="BH667" t="s">
        <v>12</v>
      </c>
      <c r="BI667" t="s">
        <v>12</v>
      </c>
      <c r="BJ667" t="s">
        <v>13746</v>
      </c>
      <c r="BK667" t="s">
        <v>4</v>
      </c>
      <c r="BL667">
        <v>1</v>
      </c>
      <c r="BM667" t="s">
        <v>12</v>
      </c>
      <c r="BN667">
        <v>12900</v>
      </c>
      <c r="BO667" t="s">
        <v>12</v>
      </c>
      <c r="BP667" t="s">
        <v>12</v>
      </c>
      <c r="BQ667" t="s">
        <v>12</v>
      </c>
      <c r="BR667" t="s">
        <v>4</v>
      </c>
      <c r="BS667" t="s">
        <v>4</v>
      </c>
      <c r="BT667" t="s">
        <v>4</v>
      </c>
      <c r="BU667" t="s">
        <v>12</v>
      </c>
      <c r="BV667" t="s">
        <v>4</v>
      </c>
      <c r="BW667" t="s">
        <v>330</v>
      </c>
      <c r="BX667" t="s">
        <v>4</v>
      </c>
      <c r="BY667" t="s">
        <v>12</v>
      </c>
      <c r="BZ667" t="s">
        <v>12</v>
      </c>
      <c r="CA667" t="s">
        <v>12</v>
      </c>
      <c r="CB667" t="s">
        <v>12</v>
      </c>
      <c r="CC667" t="s">
        <v>12</v>
      </c>
      <c r="CD667" t="str" cm="1">
        <f t="array" aca="1" ref="CD667" ca="1">eConcatenar(A667:CB667,"|")</f>
        <v>n49I73tgAsKbZw9W|PAR2021-0126|3|IMPERIAL DE LUJO |TABASCO|PARAISO|PARAISO|2021-1-09|12900|X|X|200|1|x|X|x|X|X|X|X|X|X|X|X|x|X|x|HERNANDEZ |ROMERO |ROSA MARIA |CASADA|X|X|ALBERTO HERNANDEZ ZAPATA SIN NUMERO |OCCIDENTE SAN FRANCISCO |CALLE LAZARO CARDENAS DEL RIO |9331113722|MIRELLA ROMERO HERNANDEZ |BENEFICIARIO 2: OSCAR ROMERO HERNANDEZ|x|RUTA 8 L|X|LUNES|x|x|X|X|X|DOMICILIO|5900|7000|x|x|X|2021-9-20|2021-10-04|X|x|X|x|x|OCCIDENTE SAN FRANCISCO |X|1|x|12900|x|x|x|X|X|X|x|X|CARDENAS |X|x|x|x|x</v>
      </c>
    </row>
    <row r="668" spans="1:82" x14ac:dyDescent="0.25">
      <c r="A668" t="s">
        <v>13856</v>
      </c>
      <c r="B668" t="s">
        <v>13857</v>
      </c>
      <c r="C668">
        <v>3</v>
      </c>
      <c r="D668" t="s">
        <v>413</v>
      </c>
      <c r="E668" t="s">
        <v>2</v>
      </c>
      <c r="F668" t="s">
        <v>706</v>
      </c>
      <c r="G668" t="s">
        <v>706</v>
      </c>
      <c r="H668" t="s">
        <v>4941</v>
      </c>
      <c r="I668">
        <v>14800</v>
      </c>
      <c r="J668" t="s">
        <v>4</v>
      </c>
      <c r="K668" t="s">
        <v>4</v>
      </c>
      <c r="L668">
        <v>200</v>
      </c>
      <c r="M668">
        <v>1</v>
      </c>
      <c r="N668" t="s">
        <v>12</v>
      </c>
      <c r="O668" t="s">
        <v>4</v>
      </c>
      <c r="P668" t="s">
        <v>12</v>
      </c>
      <c r="Q668" t="s">
        <v>4</v>
      </c>
      <c r="R668" t="s">
        <v>4</v>
      </c>
      <c r="S668" t="s">
        <v>4</v>
      </c>
      <c r="T668" t="s">
        <v>4</v>
      </c>
      <c r="U668" t="s">
        <v>4</v>
      </c>
      <c r="V668" t="s">
        <v>4</v>
      </c>
      <c r="W668" t="s">
        <v>4</v>
      </c>
      <c r="X668" t="s">
        <v>4</v>
      </c>
      <c r="Y668" t="s">
        <v>12</v>
      </c>
      <c r="Z668" t="s">
        <v>4</v>
      </c>
      <c r="AA668" t="s">
        <v>12</v>
      </c>
      <c r="AB668" t="s">
        <v>102</v>
      </c>
      <c r="AC668" t="s">
        <v>38</v>
      </c>
      <c r="AD668" t="s">
        <v>9844</v>
      </c>
      <c r="AE668" t="s">
        <v>30</v>
      </c>
      <c r="AF668" t="s">
        <v>4</v>
      </c>
      <c r="AG668" t="s">
        <v>4</v>
      </c>
      <c r="AH668" t="s">
        <v>4934</v>
      </c>
      <c r="AI668" t="s">
        <v>13746</v>
      </c>
      <c r="AJ668" t="s">
        <v>4</v>
      </c>
      <c r="AK668">
        <v>9332099136</v>
      </c>
      <c r="AL668" t="s">
        <v>13858</v>
      </c>
      <c r="AM668" t="s">
        <v>13859</v>
      </c>
      <c r="AN668" t="s">
        <v>12</v>
      </c>
      <c r="AO668" t="s">
        <v>13552</v>
      </c>
      <c r="AP668" t="s">
        <v>4</v>
      </c>
      <c r="AQ668" t="s">
        <v>10</v>
      </c>
      <c r="AR668" t="s">
        <v>12</v>
      </c>
      <c r="AS668" t="s">
        <v>12</v>
      </c>
      <c r="AT668" t="s">
        <v>4</v>
      </c>
      <c r="AU668" t="s">
        <v>4</v>
      </c>
      <c r="AV668" t="s">
        <v>4</v>
      </c>
      <c r="AW668" t="s">
        <v>11</v>
      </c>
      <c r="AX668">
        <v>2300</v>
      </c>
      <c r="AY668">
        <v>12500</v>
      </c>
      <c r="AZ668" t="s">
        <v>12</v>
      </c>
      <c r="BA668" t="s">
        <v>12</v>
      </c>
      <c r="BB668" t="s">
        <v>4</v>
      </c>
      <c r="BC668" t="s">
        <v>1232</v>
      </c>
      <c r="BD668" t="s">
        <v>12284</v>
      </c>
      <c r="BE668" t="s">
        <v>4</v>
      </c>
      <c r="BF668" t="s">
        <v>12</v>
      </c>
      <c r="BG668" t="s">
        <v>4</v>
      </c>
      <c r="BH668" t="s">
        <v>12</v>
      </c>
      <c r="BI668" t="s">
        <v>12</v>
      </c>
      <c r="BJ668" t="s">
        <v>13746</v>
      </c>
      <c r="BK668" t="s">
        <v>4</v>
      </c>
      <c r="BL668">
        <v>1</v>
      </c>
      <c r="BM668" t="s">
        <v>12</v>
      </c>
      <c r="BN668">
        <v>14800</v>
      </c>
      <c r="BO668" t="s">
        <v>12</v>
      </c>
      <c r="BP668" t="s">
        <v>12</v>
      </c>
      <c r="BQ668" t="s">
        <v>12</v>
      </c>
      <c r="BR668" t="s">
        <v>4</v>
      </c>
      <c r="BS668" t="s">
        <v>4</v>
      </c>
      <c r="BT668" t="s">
        <v>4</v>
      </c>
      <c r="BU668" t="s">
        <v>12</v>
      </c>
      <c r="BV668" t="s">
        <v>4</v>
      </c>
      <c r="BW668" t="s">
        <v>330</v>
      </c>
      <c r="BX668" t="s">
        <v>4</v>
      </c>
      <c r="BY668" t="s">
        <v>12</v>
      </c>
      <c r="BZ668" t="s">
        <v>12</v>
      </c>
      <c r="CA668" t="s">
        <v>12</v>
      </c>
      <c r="CB668" t="s">
        <v>12</v>
      </c>
      <c r="CC668" t="s">
        <v>12</v>
      </c>
      <c r="CD668" t="str" cm="1">
        <f t="array" aca="1" ref="CD668" ca="1">eConcatenar(A668:CB668,"|")</f>
        <v>GMTDrP1jqaNZNtpK|PAR2021-1558|3|MEMORIAL |TABASCO|PARAISO|PARAISO|2021-5-11|14800|X|X|200|1|x|X|x|X|X|X|X|X|X|X|X|x|X|x|GOMEZ|HERNANDEZ|ELIZABETH|CASADA|X|X|CALLE EMILIANO ZAPATA |OCCIDENTE SAN FRANCISCO |X|9332099136|YADIRA HERNANDEZ GOMEZ|BENEFICIARIO 2: LAURA HERNANDEZ GOMEZ|x|RUTA 8 L|X|LUNES|x|x|X|X|X|DOMICILIO|2300|12500|x|x|X|2021-9-20|2021-10-05|X|x|X|x|x|OCCIDENTE SAN FRANCISCO |X|1|x|14800|x|x|x|X|X|X|x|X|CARDENAS |X|x|x|x|x</v>
      </c>
    </row>
    <row r="669" spans="1:82" x14ac:dyDescent="0.25">
      <c r="A669" t="s">
        <v>13860</v>
      </c>
      <c r="B669" t="s">
        <v>13861</v>
      </c>
      <c r="C669">
        <v>3</v>
      </c>
      <c r="D669" t="s">
        <v>1</v>
      </c>
      <c r="E669" t="s">
        <v>2</v>
      </c>
      <c r="F669" t="s">
        <v>706</v>
      </c>
      <c r="G669" t="s">
        <v>706</v>
      </c>
      <c r="H669" t="s">
        <v>15977</v>
      </c>
      <c r="I669">
        <v>12900</v>
      </c>
      <c r="J669" t="s">
        <v>4</v>
      </c>
      <c r="K669" t="s">
        <v>4</v>
      </c>
      <c r="L669">
        <v>200</v>
      </c>
      <c r="M669">
        <v>1</v>
      </c>
      <c r="N669" t="s">
        <v>12</v>
      </c>
      <c r="O669" t="s">
        <v>4</v>
      </c>
      <c r="P669" t="s">
        <v>12</v>
      </c>
      <c r="Q669" t="s">
        <v>4</v>
      </c>
      <c r="R669" t="s">
        <v>4</v>
      </c>
      <c r="S669" t="s">
        <v>4</v>
      </c>
      <c r="T669" t="s">
        <v>4</v>
      </c>
      <c r="U669" t="s">
        <v>4</v>
      </c>
      <c r="V669" t="s">
        <v>4</v>
      </c>
      <c r="W669" t="s">
        <v>4</v>
      </c>
      <c r="X669" t="s">
        <v>4</v>
      </c>
      <c r="Y669" t="s">
        <v>12</v>
      </c>
      <c r="Z669" t="s">
        <v>4</v>
      </c>
      <c r="AA669" t="s">
        <v>12</v>
      </c>
      <c r="AB669" t="s">
        <v>407</v>
      </c>
      <c r="AC669" t="s">
        <v>291</v>
      </c>
      <c r="AD669" t="s">
        <v>9898</v>
      </c>
      <c r="AE669" t="s">
        <v>63</v>
      </c>
      <c r="AF669" t="s">
        <v>4</v>
      </c>
      <c r="AG669" t="s">
        <v>4</v>
      </c>
      <c r="AH669" t="s">
        <v>13862</v>
      </c>
      <c r="AI669" t="s">
        <v>13863</v>
      </c>
      <c r="AJ669" t="s">
        <v>4</v>
      </c>
      <c r="AK669">
        <v>9331633806</v>
      </c>
      <c r="AL669" t="s">
        <v>13864</v>
      </c>
      <c r="AM669" t="s">
        <v>13865</v>
      </c>
      <c r="AN669" t="s">
        <v>12</v>
      </c>
      <c r="AO669" t="s">
        <v>13552</v>
      </c>
      <c r="AP669" t="s">
        <v>4</v>
      </c>
      <c r="AQ669" t="s">
        <v>10</v>
      </c>
      <c r="AR669" t="s">
        <v>12</v>
      </c>
      <c r="AS669" t="s">
        <v>12</v>
      </c>
      <c r="AT669" t="s">
        <v>4</v>
      </c>
      <c r="AU669" t="s">
        <v>4</v>
      </c>
      <c r="AV669" t="s">
        <v>4</v>
      </c>
      <c r="AW669" t="s">
        <v>11</v>
      </c>
      <c r="AX669">
        <v>3900</v>
      </c>
      <c r="AY669">
        <v>9000</v>
      </c>
      <c r="AZ669" t="s">
        <v>12</v>
      </c>
      <c r="BA669" t="s">
        <v>12</v>
      </c>
      <c r="BB669" t="s">
        <v>4</v>
      </c>
      <c r="BC669" t="s">
        <v>1232</v>
      </c>
      <c r="BD669" t="s">
        <v>12284</v>
      </c>
      <c r="BE669" t="s">
        <v>4</v>
      </c>
      <c r="BF669" t="s">
        <v>12</v>
      </c>
      <c r="BG669" t="s">
        <v>4</v>
      </c>
      <c r="BH669" t="s">
        <v>12</v>
      </c>
      <c r="BI669" t="s">
        <v>12</v>
      </c>
      <c r="BJ669" t="s">
        <v>13863</v>
      </c>
      <c r="BK669" t="s">
        <v>4</v>
      </c>
      <c r="BL669">
        <v>0</v>
      </c>
      <c r="BM669" t="s">
        <v>12</v>
      </c>
      <c r="BN669">
        <v>12900</v>
      </c>
      <c r="BO669" t="s">
        <v>12</v>
      </c>
      <c r="BP669" t="s">
        <v>12</v>
      </c>
      <c r="BQ669" t="s">
        <v>12</v>
      </c>
      <c r="BR669" t="s">
        <v>4</v>
      </c>
      <c r="BS669" t="s">
        <v>4</v>
      </c>
      <c r="BT669" t="s">
        <v>4</v>
      </c>
      <c r="BU669" t="s">
        <v>12</v>
      </c>
      <c r="BV669" t="s">
        <v>4</v>
      </c>
      <c r="BW669" t="s">
        <v>330</v>
      </c>
      <c r="BX669" t="s">
        <v>4</v>
      </c>
      <c r="BY669" t="s">
        <v>12</v>
      </c>
      <c r="BZ669" t="s">
        <v>12</v>
      </c>
      <c r="CA669" t="s">
        <v>12</v>
      </c>
      <c r="CB669" t="s">
        <v>12</v>
      </c>
      <c r="CC669" t="s">
        <v>12</v>
      </c>
      <c r="CD669" t="str" cm="1">
        <f t="array" aca="1" ref="CD669" ca="1">eConcatenar(A669:CB669,"|")</f>
        <v>OnJWFh7Nl2e8FqZx|PAR2021-0112|3|IMPERIAL DE LUJO|TABASCO|PARAISO|PARAISO|2021-1-08|12900|X|X|200|1|x|X|x|X|X|X|X|X|X|X|X|x|X|x|REYES|DOMINGUEZ|CANDELARIO |CASADO|X|X|CARRETERA SAN FRANCISCO |ORIENTE SECCION HORMIGUERO |X|9331633806|ROSA MARIA MENDEZ MARTINEZ|BENEFICIARIO 2: NOELIA REYES MENDEZ |x|RUTA 8 L|X|LUNES|x|x|X|X|X|DOMICILIO|3900|9000|x|x|X|2021-9-20|2021-10-05|X|x|X|x|x|ORIENTE SECCION HORMIGUERO |X|0|x|12900|x|x|x|X|X|X|x|X|CARDENAS |X|x|x|x|x</v>
      </c>
    </row>
    <row r="670" spans="1:82" x14ac:dyDescent="0.25">
      <c r="A670" t="s">
        <v>13866</v>
      </c>
      <c r="B670" t="s">
        <v>13867</v>
      </c>
      <c r="C670">
        <v>3</v>
      </c>
      <c r="D670" t="s">
        <v>4988</v>
      </c>
      <c r="E670" t="s">
        <v>2</v>
      </c>
      <c r="F670" t="s">
        <v>706</v>
      </c>
      <c r="G670" t="s">
        <v>706</v>
      </c>
      <c r="H670" t="s">
        <v>1217</v>
      </c>
      <c r="I670">
        <v>12900</v>
      </c>
      <c r="J670" t="s">
        <v>4</v>
      </c>
      <c r="K670" t="s">
        <v>4</v>
      </c>
      <c r="L670">
        <v>200</v>
      </c>
      <c r="M670">
        <v>1</v>
      </c>
      <c r="N670" t="s">
        <v>12</v>
      </c>
      <c r="O670" t="s">
        <v>4</v>
      </c>
      <c r="P670" t="s">
        <v>12</v>
      </c>
      <c r="Q670" t="s">
        <v>4</v>
      </c>
      <c r="R670" t="s">
        <v>4</v>
      </c>
      <c r="S670" t="s">
        <v>4</v>
      </c>
      <c r="T670" t="s">
        <v>4</v>
      </c>
      <c r="U670" t="s">
        <v>4</v>
      </c>
      <c r="V670" t="s">
        <v>4</v>
      </c>
      <c r="W670" t="s">
        <v>4</v>
      </c>
      <c r="X670" t="s">
        <v>4</v>
      </c>
      <c r="Y670" t="s">
        <v>12</v>
      </c>
      <c r="Z670" t="s">
        <v>4</v>
      </c>
      <c r="AA670" t="s">
        <v>12</v>
      </c>
      <c r="AB670" t="s">
        <v>123</v>
      </c>
      <c r="AC670" t="s">
        <v>29</v>
      </c>
      <c r="AD670" t="s">
        <v>13868</v>
      </c>
      <c r="AE670" t="s">
        <v>63</v>
      </c>
      <c r="AF670" t="s">
        <v>4</v>
      </c>
      <c r="AG670" t="s">
        <v>4</v>
      </c>
      <c r="AH670" t="s">
        <v>13869</v>
      </c>
      <c r="AI670" t="s">
        <v>13863</v>
      </c>
      <c r="AJ670" t="s">
        <v>4</v>
      </c>
      <c r="AK670">
        <v>9333277190</v>
      </c>
      <c r="AL670" t="s">
        <v>13870</v>
      </c>
      <c r="AM670" t="s">
        <v>13871</v>
      </c>
      <c r="AN670" t="s">
        <v>12</v>
      </c>
      <c r="AO670" t="s">
        <v>13552</v>
      </c>
      <c r="AP670" t="s">
        <v>4</v>
      </c>
      <c r="AQ670" t="s">
        <v>10</v>
      </c>
      <c r="AR670" t="s">
        <v>12</v>
      </c>
      <c r="AS670" t="s">
        <v>12</v>
      </c>
      <c r="AT670" t="s">
        <v>4</v>
      </c>
      <c r="AU670" t="s">
        <v>4</v>
      </c>
      <c r="AV670" t="s">
        <v>4</v>
      </c>
      <c r="AW670" t="s">
        <v>11</v>
      </c>
      <c r="AX670">
        <v>3000</v>
      </c>
      <c r="AY670">
        <v>9900</v>
      </c>
      <c r="AZ670" t="s">
        <v>12</v>
      </c>
      <c r="BA670" t="s">
        <v>12</v>
      </c>
      <c r="BB670" t="s">
        <v>4</v>
      </c>
      <c r="BC670" t="s">
        <v>1232</v>
      </c>
      <c r="BD670" t="s">
        <v>12284</v>
      </c>
      <c r="BE670" t="s">
        <v>4</v>
      </c>
      <c r="BF670" t="s">
        <v>12</v>
      </c>
      <c r="BG670" t="s">
        <v>4</v>
      </c>
      <c r="BH670" t="s">
        <v>12</v>
      </c>
      <c r="BI670" t="s">
        <v>12</v>
      </c>
      <c r="BJ670" t="s">
        <v>13863</v>
      </c>
      <c r="BK670" t="s">
        <v>4</v>
      </c>
      <c r="BL670">
        <v>0</v>
      </c>
      <c r="BM670" t="s">
        <v>12</v>
      </c>
      <c r="BN670">
        <v>12900</v>
      </c>
      <c r="BO670" t="s">
        <v>12</v>
      </c>
      <c r="BP670" t="s">
        <v>12</v>
      </c>
      <c r="BQ670" t="s">
        <v>12</v>
      </c>
      <c r="BR670" t="s">
        <v>4</v>
      </c>
      <c r="BS670" t="s">
        <v>4</v>
      </c>
      <c r="BT670" t="s">
        <v>4</v>
      </c>
      <c r="BU670" t="s">
        <v>12</v>
      </c>
      <c r="BV670" t="s">
        <v>4</v>
      </c>
      <c r="BW670" t="s">
        <v>330</v>
      </c>
      <c r="BX670" t="s">
        <v>4</v>
      </c>
      <c r="BY670" t="s">
        <v>12</v>
      </c>
      <c r="BZ670" t="s">
        <v>12</v>
      </c>
      <c r="CA670" t="s">
        <v>12</v>
      </c>
      <c r="CB670" t="s">
        <v>12</v>
      </c>
      <c r="CC670" t="s">
        <v>12</v>
      </c>
      <c r="CD670" t="str" cm="1">
        <f t="array" aca="1" ref="CD670" ca="1">eConcatenar(A670:CB670,"|")</f>
        <v>NtYnkWzJmuuHtQ2x|PAR2021-0552|3|IMPERIAL DE LUJO |TABASCO|PARAISO|PARAISO|2021-2-13|12900|X|X|200|1|x|X|x|X|X|X|X|X|X|X|X|x|X|x|PALMA |CORDOVA|PABLO |CASADO|X|X|CAMINO PRINCIPAL SIN NUMERO |ORIENTE SECCION HORMIGUERO |X|9333277190|JUAN PABLO COLORADO PEREZ|BENEFICIARIO 2: ANA JULIA COLORADO PEREZ|x|RUTA 8 L|X|LUNES|x|x|X|X|X|DOMICILIO|3000|9900|x|x|X|2021-9-20|2021-10-05|X|x|X|x|x|ORIENTE SECCION HORMIGUERO |X|0|x|12900|x|x|x|X|X|X|x|X|CARDENAS |X|x|x|x|x</v>
      </c>
    </row>
    <row r="671" spans="1:82" x14ac:dyDescent="0.25">
      <c r="A671" t="s">
        <v>13872</v>
      </c>
      <c r="B671" t="s">
        <v>13873</v>
      </c>
      <c r="C671">
        <v>3</v>
      </c>
      <c r="D671" t="s">
        <v>413</v>
      </c>
      <c r="E671" t="s">
        <v>2</v>
      </c>
      <c r="F671" t="s">
        <v>706</v>
      </c>
      <c r="G671" t="s">
        <v>706</v>
      </c>
      <c r="H671" t="s">
        <v>1189</v>
      </c>
      <c r="I671">
        <v>14800</v>
      </c>
      <c r="J671" t="s">
        <v>4</v>
      </c>
      <c r="K671" t="s">
        <v>4</v>
      </c>
      <c r="L671">
        <v>200</v>
      </c>
      <c r="M671">
        <v>1</v>
      </c>
      <c r="N671" t="s">
        <v>12</v>
      </c>
      <c r="O671" t="s">
        <v>4</v>
      </c>
      <c r="P671" t="s">
        <v>12</v>
      </c>
      <c r="Q671" t="s">
        <v>4</v>
      </c>
      <c r="R671" t="s">
        <v>4</v>
      </c>
      <c r="S671" t="s">
        <v>4</v>
      </c>
      <c r="T671" t="s">
        <v>4</v>
      </c>
      <c r="U671" t="s">
        <v>4</v>
      </c>
      <c r="V671" t="s">
        <v>4</v>
      </c>
      <c r="W671" t="s">
        <v>4</v>
      </c>
      <c r="X671" t="s">
        <v>4</v>
      </c>
      <c r="Y671" t="s">
        <v>12</v>
      </c>
      <c r="Z671" t="s">
        <v>4</v>
      </c>
      <c r="AA671" t="s">
        <v>12</v>
      </c>
      <c r="AB671" t="s">
        <v>322</v>
      </c>
      <c r="AC671" t="s">
        <v>38</v>
      </c>
      <c r="AD671" t="s">
        <v>10439</v>
      </c>
      <c r="AE671" t="s">
        <v>479</v>
      </c>
      <c r="AF671" t="s">
        <v>4</v>
      </c>
      <c r="AG671" t="s">
        <v>4</v>
      </c>
      <c r="AH671" t="s">
        <v>13874</v>
      </c>
      <c r="AI671" t="s">
        <v>13875</v>
      </c>
      <c r="AJ671" t="s">
        <v>4</v>
      </c>
      <c r="AK671">
        <v>9331461098</v>
      </c>
      <c r="AL671" t="s">
        <v>13876</v>
      </c>
      <c r="AM671" t="s">
        <v>13877</v>
      </c>
      <c r="AN671" t="s">
        <v>12</v>
      </c>
      <c r="AO671" t="s">
        <v>13552</v>
      </c>
      <c r="AP671" t="s">
        <v>4</v>
      </c>
      <c r="AQ671" t="s">
        <v>10</v>
      </c>
      <c r="AR671" t="s">
        <v>12</v>
      </c>
      <c r="AS671" t="s">
        <v>12</v>
      </c>
      <c r="AT671" t="s">
        <v>4</v>
      </c>
      <c r="AU671" t="s">
        <v>4</v>
      </c>
      <c r="AV671" t="s">
        <v>4</v>
      </c>
      <c r="AW671" t="s">
        <v>11</v>
      </c>
      <c r="AX671">
        <v>2600</v>
      </c>
      <c r="AY671">
        <v>12200</v>
      </c>
      <c r="AZ671" t="s">
        <v>12</v>
      </c>
      <c r="BA671" t="s">
        <v>12</v>
      </c>
      <c r="BB671" t="s">
        <v>4</v>
      </c>
      <c r="BC671" t="s">
        <v>1232</v>
      </c>
      <c r="BD671" t="s">
        <v>12284</v>
      </c>
      <c r="BE671" t="s">
        <v>4</v>
      </c>
      <c r="BF671" t="s">
        <v>12</v>
      </c>
      <c r="BG671" t="s">
        <v>4</v>
      </c>
      <c r="BH671" t="s">
        <v>12</v>
      </c>
      <c r="BI671" t="s">
        <v>12</v>
      </c>
      <c r="BJ671" t="s">
        <v>13875</v>
      </c>
      <c r="BK671" t="s">
        <v>4</v>
      </c>
      <c r="BL671">
        <v>1</v>
      </c>
      <c r="BM671" t="s">
        <v>12</v>
      </c>
      <c r="BN671">
        <v>14800</v>
      </c>
      <c r="BO671" t="s">
        <v>12</v>
      </c>
      <c r="BP671" t="s">
        <v>12</v>
      </c>
      <c r="BQ671" t="s">
        <v>12</v>
      </c>
      <c r="BR671" t="s">
        <v>4</v>
      </c>
      <c r="BS671" t="s">
        <v>4</v>
      </c>
      <c r="BT671" t="s">
        <v>4</v>
      </c>
      <c r="BU671" t="s">
        <v>12</v>
      </c>
      <c r="BV671" t="s">
        <v>4</v>
      </c>
      <c r="BW671" t="s">
        <v>330</v>
      </c>
      <c r="BX671" t="s">
        <v>4</v>
      </c>
      <c r="BY671" t="s">
        <v>12</v>
      </c>
      <c r="BZ671" t="s">
        <v>12</v>
      </c>
      <c r="CA671" t="s">
        <v>12</v>
      </c>
      <c r="CB671" t="s">
        <v>12</v>
      </c>
      <c r="CC671" t="s">
        <v>12</v>
      </c>
      <c r="CD671" t="str" cm="1">
        <f t="array" aca="1" ref="CD671" ca="1">eConcatenar(A671:CB671,"|")</f>
        <v>ZCCMgUlRQz3PqdTC|PAR2021-2126|3|MEMORIAL |TABASCO|PARAISO|PARAISO|2021-6-17|14800|X|X|200|1|x|X|x|X|X|X|X|X|X|X|X|x|X|x|ARIAS|HERNANDEZ|MARIA DOLORES|UNION LIBRE |X|X|LOS OSORIO |MOCTEZUMA PRIMERA |X|9331461098|LORELY VAZQUEZ ARIAS |BENEFICIARIO 2: ALFREDO VAZQUEZ LOPEZ|x|RUTA 8 L|X|LUNES|x|x|X|X|X|DOMICILIO|2600|12200|x|x|X|2021-9-20|2021-10-05|X|x|X|x|x|MOCTEZUMA PRIMERA |X|1|x|14800|x|x|x|X|X|X|x|X|CARDENAS |X|x|x|x|x</v>
      </c>
    </row>
    <row r="672" spans="1:82" x14ac:dyDescent="0.25">
      <c r="A672" t="s">
        <v>13878</v>
      </c>
      <c r="B672" t="s">
        <v>13879</v>
      </c>
      <c r="C672">
        <v>3</v>
      </c>
      <c r="D672" t="s">
        <v>4988</v>
      </c>
      <c r="E672" t="s">
        <v>2</v>
      </c>
      <c r="F672" t="s">
        <v>706</v>
      </c>
      <c r="G672" t="s">
        <v>706</v>
      </c>
      <c r="H672" t="s">
        <v>15976</v>
      </c>
      <c r="I672">
        <v>12900</v>
      </c>
      <c r="J672" t="s">
        <v>4</v>
      </c>
      <c r="K672" t="s">
        <v>4</v>
      </c>
      <c r="L672">
        <v>200</v>
      </c>
      <c r="M672">
        <v>1</v>
      </c>
      <c r="N672" t="s">
        <v>12</v>
      </c>
      <c r="O672" t="s">
        <v>4</v>
      </c>
      <c r="P672" t="s">
        <v>12</v>
      </c>
      <c r="Q672" t="s">
        <v>4</v>
      </c>
      <c r="R672" t="s">
        <v>4</v>
      </c>
      <c r="S672" t="s">
        <v>4</v>
      </c>
      <c r="T672" t="s">
        <v>4</v>
      </c>
      <c r="U672" t="s">
        <v>4</v>
      </c>
      <c r="V672" t="s">
        <v>4</v>
      </c>
      <c r="W672" t="s">
        <v>4</v>
      </c>
      <c r="X672" t="s">
        <v>4</v>
      </c>
      <c r="Y672" t="s">
        <v>12</v>
      </c>
      <c r="Z672" t="s">
        <v>4</v>
      </c>
      <c r="AA672" t="s">
        <v>12</v>
      </c>
      <c r="AB672" t="s">
        <v>123</v>
      </c>
      <c r="AC672" t="s">
        <v>108</v>
      </c>
      <c r="AD672" t="s">
        <v>4946</v>
      </c>
      <c r="AE672" t="s">
        <v>30</v>
      </c>
      <c r="AF672" t="s">
        <v>4</v>
      </c>
      <c r="AG672" t="s">
        <v>4</v>
      </c>
      <c r="AH672" t="s">
        <v>13642</v>
      </c>
      <c r="AI672" t="s">
        <v>13880</v>
      </c>
      <c r="AJ672" t="s">
        <v>4</v>
      </c>
      <c r="AK672">
        <v>9331266997</v>
      </c>
      <c r="AL672" t="s">
        <v>13881</v>
      </c>
      <c r="AM672" t="s">
        <v>13882</v>
      </c>
      <c r="AN672" t="s">
        <v>12</v>
      </c>
      <c r="AO672" t="s">
        <v>13552</v>
      </c>
      <c r="AP672" t="s">
        <v>4</v>
      </c>
      <c r="AQ672" t="s">
        <v>10</v>
      </c>
      <c r="AR672" t="s">
        <v>12</v>
      </c>
      <c r="AS672" t="s">
        <v>12</v>
      </c>
      <c r="AT672" t="s">
        <v>4</v>
      </c>
      <c r="AU672" t="s">
        <v>4</v>
      </c>
      <c r="AV672" t="s">
        <v>4</v>
      </c>
      <c r="AW672" t="s">
        <v>11</v>
      </c>
      <c r="AX672">
        <v>3500</v>
      </c>
      <c r="AY672">
        <v>9400</v>
      </c>
      <c r="AZ672" t="s">
        <v>12</v>
      </c>
      <c r="BA672" t="s">
        <v>12</v>
      </c>
      <c r="BB672" t="s">
        <v>4</v>
      </c>
      <c r="BC672" t="s">
        <v>1219</v>
      </c>
      <c r="BD672" t="s">
        <v>1232</v>
      </c>
      <c r="BE672" t="s">
        <v>4</v>
      </c>
      <c r="BF672" t="s">
        <v>12</v>
      </c>
      <c r="BG672" t="s">
        <v>4</v>
      </c>
      <c r="BH672" t="s">
        <v>12</v>
      </c>
      <c r="BI672" t="s">
        <v>12</v>
      </c>
      <c r="BJ672" t="s">
        <v>13880</v>
      </c>
      <c r="BK672" t="s">
        <v>4</v>
      </c>
      <c r="BL672">
        <v>1</v>
      </c>
      <c r="BM672" t="s">
        <v>12</v>
      </c>
      <c r="BN672">
        <v>12900</v>
      </c>
      <c r="BO672" t="s">
        <v>12</v>
      </c>
      <c r="BP672" t="s">
        <v>12</v>
      </c>
      <c r="BQ672" t="s">
        <v>12</v>
      </c>
      <c r="BR672" t="s">
        <v>4</v>
      </c>
      <c r="BS672" t="s">
        <v>4</v>
      </c>
      <c r="BT672" t="s">
        <v>4</v>
      </c>
      <c r="BU672" t="s">
        <v>12</v>
      </c>
      <c r="BV672" t="s">
        <v>4</v>
      </c>
      <c r="BW672" t="s">
        <v>330</v>
      </c>
      <c r="BX672" t="s">
        <v>4</v>
      </c>
      <c r="BY672" t="s">
        <v>12</v>
      </c>
      <c r="BZ672" t="s">
        <v>12</v>
      </c>
      <c r="CA672" t="s">
        <v>12</v>
      </c>
      <c r="CB672" t="s">
        <v>12</v>
      </c>
      <c r="CC672" t="s">
        <v>12</v>
      </c>
      <c r="CD672" t="str" cm="1">
        <f t="array" aca="1" ref="CD672" ca="1">eConcatenar(A672:CB672,"|")</f>
        <v>9FiqMCsZwGWMrlcn|PAR2021-0136|3|IMPERIAL DE LUJO |TABASCO|PARAISO|PARAISO|2021-1-13|12900|X|X|200|1|x|X|x|X|X|X|X|X|X|X|X|x|X|x|PALMA |DIAZ|CLEMENTINA |CASADA|X|X|CARRETERA A POTRERITOS SIN NUMERO|SAN FRANCISCO |X|9331266997|MARIA REYES HERNANDEZ PALMA |BENEFICIARIO 2: GLORIA HERNANDEZ PALMA |x|RUTA 8 L|X|LUNES|x|x|X|X|X|DOMICILIO|3500|9400|x|x|X|2021-9-6|2021-9-20|X|x|X|x|x|SAN FRANCISCO |X|1|x|12900|x|x|x|X|X|X|x|X|CARDENAS |X|x|x|x|x</v>
      </c>
    </row>
    <row r="673" spans="1:82" x14ac:dyDescent="0.25">
      <c r="A673" t="s">
        <v>13883</v>
      </c>
      <c r="B673" t="s">
        <v>13884</v>
      </c>
      <c r="C673">
        <v>3</v>
      </c>
      <c r="D673" t="s">
        <v>413</v>
      </c>
      <c r="E673" t="s">
        <v>2</v>
      </c>
      <c r="F673" t="s">
        <v>706</v>
      </c>
      <c r="G673" t="s">
        <v>706</v>
      </c>
      <c r="H673" t="s">
        <v>1179</v>
      </c>
      <c r="I673">
        <v>14800</v>
      </c>
      <c r="J673" t="s">
        <v>4</v>
      </c>
      <c r="K673" t="s">
        <v>4</v>
      </c>
      <c r="L673">
        <v>200</v>
      </c>
      <c r="M673">
        <v>1</v>
      </c>
      <c r="N673" t="s">
        <v>12</v>
      </c>
      <c r="O673" t="s">
        <v>4</v>
      </c>
      <c r="P673" t="s">
        <v>12</v>
      </c>
      <c r="Q673" t="s">
        <v>4</v>
      </c>
      <c r="R673" t="s">
        <v>4</v>
      </c>
      <c r="S673" t="s">
        <v>4</v>
      </c>
      <c r="T673" t="s">
        <v>4</v>
      </c>
      <c r="U673" t="s">
        <v>4</v>
      </c>
      <c r="V673" t="s">
        <v>4</v>
      </c>
      <c r="W673" t="s">
        <v>4</v>
      </c>
      <c r="X673" t="s">
        <v>4</v>
      </c>
      <c r="Y673" t="s">
        <v>12</v>
      </c>
      <c r="Z673" t="s">
        <v>4</v>
      </c>
      <c r="AA673" t="s">
        <v>12</v>
      </c>
      <c r="AB673" t="s">
        <v>322</v>
      </c>
      <c r="AC673" t="s">
        <v>6</v>
      </c>
      <c r="AD673" t="s">
        <v>327</v>
      </c>
      <c r="AE673" t="s">
        <v>63</v>
      </c>
      <c r="AF673" t="s">
        <v>4</v>
      </c>
      <c r="AG673" t="s">
        <v>4</v>
      </c>
      <c r="AH673" t="s">
        <v>13885</v>
      </c>
      <c r="AI673" t="s">
        <v>741</v>
      </c>
      <c r="AJ673" t="s">
        <v>4</v>
      </c>
      <c r="AK673">
        <v>9334064946</v>
      </c>
      <c r="AL673" t="s">
        <v>13886</v>
      </c>
      <c r="AM673" t="s">
        <v>13887</v>
      </c>
      <c r="AN673" t="s">
        <v>12</v>
      </c>
      <c r="AO673" t="s">
        <v>13552</v>
      </c>
      <c r="AP673" t="s">
        <v>4</v>
      </c>
      <c r="AQ673" t="s">
        <v>10</v>
      </c>
      <c r="AR673" t="s">
        <v>12</v>
      </c>
      <c r="AS673" t="s">
        <v>12</v>
      </c>
      <c r="AT673" t="s">
        <v>4</v>
      </c>
      <c r="AU673" t="s">
        <v>4</v>
      </c>
      <c r="AV673" t="s">
        <v>4</v>
      </c>
      <c r="AW673" t="s">
        <v>11</v>
      </c>
      <c r="AX673">
        <v>1800</v>
      </c>
      <c r="AY673">
        <v>13000</v>
      </c>
      <c r="AZ673" t="s">
        <v>12</v>
      </c>
      <c r="BA673" t="s">
        <v>12</v>
      </c>
      <c r="BB673" t="s">
        <v>4</v>
      </c>
      <c r="BC673" t="s">
        <v>1232</v>
      </c>
      <c r="BD673" t="s">
        <v>12284</v>
      </c>
      <c r="BE673" t="s">
        <v>4</v>
      </c>
      <c r="BF673" t="s">
        <v>12</v>
      </c>
      <c r="BG673" t="s">
        <v>4</v>
      </c>
      <c r="BH673" t="s">
        <v>12</v>
      </c>
      <c r="BI673" t="s">
        <v>12</v>
      </c>
      <c r="BJ673" t="s">
        <v>741</v>
      </c>
      <c r="BK673" t="s">
        <v>4</v>
      </c>
      <c r="BL673">
        <v>0</v>
      </c>
      <c r="BM673" t="s">
        <v>12</v>
      </c>
      <c r="BN673">
        <v>14800</v>
      </c>
      <c r="BO673" t="s">
        <v>12</v>
      </c>
      <c r="BP673" t="s">
        <v>12</v>
      </c>
      <c r="BQ673" t="s">
        <v>12</v>
      </c>
      <c r="BR673" t="s">
        <v>4</v>
      </c>
      <c r="BS673" t="s">
        <v>4</v>
      </c>
      <c r="BT673" t="s">
        <v>4</v>
      </c>
      <c r="BU673" t="s">
        <v>12</v>
      </c>
      <c r="BV673" t="s">
        <v>4</v>
      </c>
      <c r="BW673" t="s">
        <v>330</v>
      </c>
      <c r="BX673" t="s">
        <v>4</v>
      </c>
      <c r="BY673" t="s">
        <v>12</v>
      </c>
      <c r="BZ673" t="s">
        <v>12</v>
      </c>
      <c r="CA673" t="s">
        <v>12</v>
      </c>
      <c r="CB673" t="s">
        <v>12</v>
      </c>
      <c r="CC673" t="s">
        <v>12</v>
      </c>
      <c r="CD673" t="str" cm="1">
        <f t="array" aca="1" ref="CD673" ca="1">eConcatenar(A673:CB673,"|")</f>
        <v>lXfqJTUbrKlKtaNb|PAR2021-1392|3|MEMORIAL |TABASCO|PARAISO|PARAISO|2021-4-22|14800|X|X|200|1|x|X|x|X|X|X|X|X|X|X|X|x|X|x|ARIAS|DE LA CRUZ|ANDRES|CASADO|X|X|CARRETERA VECINAL PARAISO COMALCALCO |MOCTEZUMA PRIMERA SECCION |X|9334064946|MARIA DE LOS ANGELES ARIAS DE LA CRUZ |BENEFICIARIO 2: ESPERANZA ANGULO DE LA CRUZ |x|RUTA 8 L|X|LUNES|x|x|X|X|X|DOMICILIO|1800|13000|x|x|X|2021-9-20|2021-10-05|X|x|X|x|x|MOCTEZUMA PRIMERA SECCION |X|0|x|14800|x|x|x|X|X|X|x|X|CARDENAS |X|x|x|x|x</v>
      </c>
    </row>
    <row r="674" spans="1:82" x14ac:dyDescent="0.25">
      <c r="A674" t="s">
        <v>13888</v>
      </c>
      <c r="B674" t="s">
        <v>13889</v>
      </c>
      <c r="C674">
        <v>3</v>
      </c>
      <c r="D674" t="s">
        <v>413</v>
      </c>
      <c r="E674" t="s">
        <v>2</v>
      </c>
      <c r="F674" t="s">
        <v>706</v>
      </c>
      <c r="G674" t="s">
        <v>706</v>
      </c>
      <c r="H674" t="s">
        <v>1179</v>
      </c>
      <c r="I674">
        <v>14800</v>
      </c>
      <c r="J674" t="s">
        <v>4</v>
      </c>
      <c r="K674" t="s">
        <v>4</v>
      </c>
      <c r="L674">
        <v>200</v>
      </c>
      <c r="M674">
        <v>1</v>
      </c>
      <c r="N674" t="s">
        <v>12</v>
      </c>
      <c r="O674" t="s">
        <v>4</v>
      </c>
      <c r="P674" t="s">
        <v>12</v>
      </c>
      <c r="Q674" t="s">
        <v>4</v>
      </c>
      <c r="R674" t="s">
        <v>4</v>
      </c>
      <c r="S674" t="s">
        <v>4</v>
      </c>
      <c r="T674" t="s">
        <v>4</v>
      </c>
      <c r="U674" t="s">
        <v>4</v>
      </c>
      <c r="V674" t="s">
        <v>4</v>
      </c>
      <c r="W674" t="s">
        <v>4</v>
      </c>
      <c r="X674" t="s">
        <v>4</v>
      </c>
      <c r="Y674" t="s">
        <v>12</v>
      </c>
      <c r="Z674" t="s">
        <v>4</v>
      </c>
      <c r="AA674" t="s">
        <v>12</v>
      </c>
      <c r="AB674" t="s">
        <v>291</v>
      </c>
      <c r="AC674" t="s">
        <v>4851</v>
      </c>
      <c r="AD674" t="s">
        <v>13890</v>
      </c>
      <c r="AE674" t="s">
        <v>30</v>
      </c>
      <c r="AF674" t="s">
        <v>4</v>
      </c>
      <c r="AG674" t="s">
        <v>4</v>
      </c>
      <c r="AH674" t="s">
        <v>13885</v>
      </c>
      <c r="AI674" t="s">
        <v>13875</v>
      </c>
      <c r="AJ674" t="s">
        <v>4</v>
      </c>
      <c r="AK674">
        <v>9331261483</v>
      </c>
      <c r="AL674" t="s">
        <v>13891</v>
      </c>
      <c r="AM674" t="s">
        <v>13892</v>
      </c>
      <c r="AN674" t="s">
        <v>12</v>
      </c>
      <c r="AO674" t="s">
        <v>13552</v>
      </c>
      <c r="AP674" t="s">
        <v>4</v>
      </c>
      <c r="AQ674" t="s">
        <v>10</v>
      </c>
      <c r="AR674" t="s">
        <v>12</v>
      </c>
      <c r="AS674" t="s">
        <v>12</v>
      </c>
      <c r="AT674" t="s">
        <v>4</v>
      </c>
      <c r="AU674" t="s">
        <v>4</v>
      </c>
      <c r="AV674" t="s">
        <v>4</v>
      </c>
      <c r="AW674" t="s">
        <v>11</v>
      </c>
      <c r="AX674">
        <v>2300</v>
      </c>
      <c r="AY674">
        <v>12500</v>
      </c>
      <c r="AZ674" t="s">
        <v>12</v>
      </c>
      <c r="BA674" t="s">
        <v>12</v>
      </c>
      <c r="BB674" t="s">
        <v>4</v>
      </c>
      <c r="BC674" t="s">
        <v>1232</v>
      </c>
      <c r="BD674" t="s">
        <v>12284</v>
      </c>
      <c r="BE674" t="s">
        <v>4</v>
      </c>
      <c r="BF674" t="s">
        <v>12</v>
      </c>
      <c r="BG674" t="s">
        <v>4</v>
      </c>
      <c r="BH674" t="s">
        <v>12</v>
      </c>
      <c r="BI674" t="s">
        <v>12</v>
      </c>
      <c r="BJ674" t="s">
        <v>741</v>
      </c>
      <c r="BK674" t="s">
        <v>4</v>
      </c>
      <c r="BL674">
        <v>1</v>
      </c>
      <c r="BM674" t="s">
        <v>12</v>
      </c>
      <c r="BN674">
        <v>14800</v>
      </c>
      <c r="BO674" t="s">
        <v>12</v>
      </c>
      <c r="BP674" t="s">
        <v>12</v>
      </c>
      <c r="BQ674" t="s">
        <v>12</v>
      </c>
      <c r="BR674" t="s">
        <v>4</v>
      </c>
      <c r="BS674" t="s">
        <v>4</v>
      </c>
      <c r="BT674" t="s">
        <v>4</v>
      </c>
      <c r="BU674" t="s">
        <v>12</v>
      </c>
      <c r="BV674" t="s">
        <v>4</v>
      </c>
      <c r="BW674" t="s">
        <v>330</v>
      </c>
      <c r="BX674" t="s">
        <v>4</v>
      </c>
      <c r="BY674" t="s">
        <v>12</v>
      </c>
      <c r="BZ674" t="s">
        <v>12</v>
      </c>
      <c r="CA674" t="s">
        <v>12</v>
      </c>
      <c r="CB674" t="s">
        <v>12</v>
      </c>
      <c r="CC674" t="s">
        <v>12</v>
      </c>
      <c r="CD674" t="str" cm="1">
        <f t="array" aca="1" ref="CD674" ca="1">eConcatenar(A674:CB674,"|")</f>
        <v>gAlmksTDLqjOYcbn|PAR2021-1395|3|MEMORIAL |TABASCO|PARAISO|PARAISO|2021-4-22|14800|X|X|200|1|x|X|x|X|X|X|X|X|X|X|X|x|X|x|DOMINGUEZ|ANGULO |RAFAELA |CASADA|X|X|CARRETERA VECINAL PARAISO COMALCALCO |MOCTEZUMA PRIMERA |X|9331261483|LEYDI ELENA PEREZ DOMINGUEZ |BENEFICIARIO 2: JORGE ALBERTO PEREZ DOMINGUEZ |x|RUTA 8 L|X|LUNES|x|x|X|X|X|DOMICILIO|2300|12500|x|x|X|2021-9-20|2021-10-05|X|x|X|x|x|MOCTEZUMA PRIMERA SECCION |X|1|x|14800|x|x|x|X|X|X|x|X|CARDENAS |X|x|x|x|x</v>
      </c>
    </row>
    <row r="675" spans="1:82" x14ac:dyDescent="0.25">
      <c r="A675" t="s">
        <v>13893</v>
      </c>
      <c r="B675" t="s">
        <v>13894</v>
      </c>
      <c r="C675">
        <v>3</v>
      </c>
      <c r="D675" t="s">
        <v>413</v>
      </c>
      <c r="E675" t="s">
        <v>2</v>
      </c>
      <c r="F675" t="s">
        <v>706</v>
      </c>
      <c r="G675" t="s">
        <v>706</v>
      </c>
      <c r="H675" t="s">
        <v>1172</v>
      </c>
      <c r="I675">
        <v>14800</v>
      </c>
      <c r="J675" t="s">
        <v>4</v>
      </c>
      <c r="K675" t="s">
        <v>4</v>
      </c>
      <c r="L675">
        <v>200</v>
      </c>
      <c r="M675">
        <v>1</v>
      </c>
      <c r="N675" t="s">
        <v>12</v>
      </c>
      <c r="O675" t="s">
        <v>4</v>
      </c>
      <c r="P675" t="s">
        <v>12</v>
      </c>
      <c r="Q675" t="s">
        <v>4</v>
      </c>
      <c r="R675" t="s">
        <v>4</v>
      </c>
      <c r="S675" t="s">
        <v>4</v>
      </c>
      <c r="T675" t="s">
        <v>4</v>
      </c>
      <c r="U675" t="s">
        <v>4</v>
      </c>
      <c r="V675" t="s">
        <v>4</v>
      </c>
      <c r="W675" t="s">
        <v>4</v>
      </c>
      <c r="X675" t="s">
        <v>4</v>
      </c>
      <c r="Y675" t="s">
        <v>12</v>
      </c>
      <c r="Z675" t="s">
        <v>4</v>
      </c>
      <c r="AA675" t="s">
        <v>12</v>
      </c>
      <c r="AB675" t="s">
        <v>4884</v>
      </c>
      <c r="AC675" t="s">
        <v>87</v>
      </c>
      <c r="AD675" t="s">
        <v>11483</v>
      </c>
      <c r="AE675" t="s">
        <v>214</v>
      </c>
      <c r="AF675" t="s">
        <v>4</v>
      </c>
      <c r="AG675" t="s">
        <v>4</v>
      </c>
      <c r="AH675" t="s">
        <v>741</v>
      </c>
      <c r="AI675" t="s">
        <v>741</v>
      </c>
      <c r="AJ675" t="s">
        <v>4</v>
      </c>
      <c r="AK675">
        <v>9331553519</v>
      </c>
      <c r="AL675" t="s">
        <v>13895</v>
      </c>
      <c r="AM675" t="s">
        <v>13896</v>
      </c>
      <c r="AN675" t="s">
        <v>12</v>
      </c>
      <c r="AO675" t="s">
        <v>13552</v>
      </c>
      <c r="AP675" t="s">
        <v>4</v>
      </c>
      <c r="AQ675" t="s">
        <v>10</v>
      </c>
      <c r="AR675" t="s">
        <v>12</v>
      </c>
      <c r="AS675" t="s">
        <v>12</v>
      </c>
      <c r="AT675" t="s">
        <v>4</v>
      </c>
      <c r="AU675" t="s">
        <v>4</v>
      </c>
      <c r="AV675" t="s">
        <v>4</v>
      </c>
      <c r="AW675" t="s">
        <v>11</v>
      </c>
      <c r="AX675">
        <v>2200</v>
      </c>
      <c r="AY675">
        <v>12600</v>
      </c>
      <c r="AZ675" t="s">
        <v>12</v>
      </c>
      <c r="BA675" t="s">
        <v>12</v>
      </c>
      <c r="BB675" t="s">
        <v>4</v>
      </c>
      <c r="BC675" t="s">
        <v>1219</v>
      </c>
      <c r="BD675" t="s">
        <v>1232</v>
      </c>
      <c r="BE675" t="s">
        <v>4</v>
      </c>
      <c r="BF675" t="s">
        <v>12</v>
      </c>
      <c r="BG675" t="s">
        <v>4</v>
      </c>
      <c r="BH675" t="s">
        <v>12</v>
      </c>
      <c r="BI675" t="s">
        <v>12</v>
      </c>
      <c r="BJ675" t="s">
        <v>741</v>
      </c>
      <c r="BK675" t="s">
        <v>4</v>
      </c>
      <c r="BL675">
        <v>0</v>
      </c>
      <c r="BM675" t="s">
        <v>12</v>
      </c>
      <c r="BN675">
        <v>14800</v>
      </c>
      <c r="BO675" t="s">
        <v>12</v>
      </c>
      <c r="BP675" t="s">
        <v>12</v>
      </c>
      <c r="BQ675" t="s">
        <v>12</v>
      </c>
      <c r="BR675" t="s">
        <v>4</v>
      </c>
      <c r="BS675" t="s">
        <v>4</v>
      </c>
      <c r="BT675" t="s">
        <v>4</v>
      </c>
      <c r="BU675" t="s">
        <v>12</v>
      </c>
      <c r="BV675" t="s">
        <v>4</v>
      </c>
      <c r="BW675" t="s">
        <v>330</v>
      </c>
      <c r="BX675" t="s">
        <v>4</v>
      </c>
      <c r="BY675" t="s">
        <v>12</v>
      </c>
      <c r="BZ675" t="s">
        <v>12</v>
      </c>
      <c r="CA675" t="s">
        <v>12</v>
      </c>
      <c r="CB675" t="s">
        <v>12</v>
      </c>
      <c r="CC675" t="s">
        <v>12</v>
      </c>
      <c r="CD675" t="str" cm="1">
        <f t="array" aca="1" ref="CD675" ca="1">eConcatenar(A675:CB675,"|")</f>
        <v>8pGdY0WPNs67cpAj|PAR2021-2108|3|MEMORIAL |TABASCO|PARAISO|PARAISO|2021-6-16|14800|X|X|200|1|x|X|x|X|X|X|X|X|X|X|X|x|X|x|DE LA CRUZ |LOPEZ|ROMAN |CASADO |X|X|MOCTEZUMA PRIMERA SECCION |MOCTEZUMA PRIMERA SECCION |X|9331553519|SIPRIANA GERONIMO LAZARO |BENEFICIARIO 2: PEDRO DE LA CRUZ GERONIMO |x|RUTA 8 L|X|LUNES|x|x|X|X|X|DOMICILIO|2200|12600|x|x|X|2021-9-6|2021-9-20|X|x|X|x|x|MOCTEZUMA PRIMERA SECCION |X|0|x|14800|x|x|x|X|X|X|x|X|CARDENAS |X|x|x|x|x</v>
      </c>
    </row>
    <row r="676" spans="1:82" x14ac:dyDescent="0.25">
      <c r="A676" t="s">
        <v>13897</v>
      </c>
      <c r="B676" t="s">
        <v>13898</v>
      </c>
      <c r="C676">
        <v>3</v>
      </c>
      <c r="D676" t="s">
        <v>75</v>
      </c>
      <c r="E676" t="s">
        <v>2</v>
      </c>
      <c r="F676" t="s">
        <v>706</v>
      </c>
      <c r="G676" t="s">
        <v>706</v>
      </c>
      <c r="H676" t="s">
        <v>16103</v>
      </c>
      <c r="I676">
        <v>24500</v>
      </c>
      <c r="J676" t="s">
        <v>4</v>
      </c>
      <c r="K676" t="s">
        <v>4</v>
      </c>
      <c r="L676">
        <v>400</v>
      </c>
      <c r="M676">
        <v>2</v>
      </c>
      <c r="N676" t="s">
        <v>4</v>
      </c>
      <c r="O676" t="s">
        <v>4</v>
      </c>
      <c r="P676" t="s">
        <v>4</v>
      </c>
      <c r="Q676" t="s">
        <v>4</v>
      </c>
      <c r="R676" t="s">
        <v>4</v>
      </c>
      <c r="S676" t="s">
        <v>4</v>
      </c>
      <c r="T676" t="s">
        <v>4</v>
      </c>
      <c r="U676" t="s">
        <v>4</v>
      </c>
      <c r="V676" t="s">
        <v>4</v>
      </c>
      <c r="W676" t="s">
        <v>4</v>
      </c>
      <c r="X676" t="s">
        <v>4</v>
      </c>
      <c r="Y676" t="s">
        <v>4</v>
      </c>
      <c r="Z676" t="s">
        <v>4</v>
      </c>
      <c r="AA676" t="s">
        <v>4</v>
      </c>
      <c r="AB676" t="s">
        <v>291</v>
      </c>
      <c r="AC676" t="s">
        <v>127</v>
      </c>
      <c r="AD676" t="s">
        <v>12020</v>
      </c>
      <c r="AE676" t="s">
        <v>214</v>
      </c>
      <c r="AF676" t="s">
        <v>4</v>
      </c>
      <c r="AG676" t="s">
        <v>4</v>
      </c>
      <c r="AH676" t="s">
        <v>13899</v>
      </c>
      <c r="AI676" t="s">
        <v>1475</v>
      </c>
      <c r="AJ676" t="s">
        <v>13900</v>
      </c>
      <c r="AK676">
        <v>9331129391</v>
      </c>
      <c r="AL676" t="s">
        <v>13901</v>
      </c>
      <c r="AM676" t="s">
        <v>13902</v>
      </c>
      <c r="AN676" t="s">
        <v>4</v>
      </c>
      <c r="AO676" t="s">
        <v>13552</v>
      </c>
      <c r="AP676" t="s">
        <v>4</v>
      </c>
      <c r="AQ676" t="s">
        <v>10092</v>
      </c>
      <c r="AR676" t="s">
        <v>4</v>
      </c>
      <c r="AS676" t="s">
        <v>4</v>
      </c>
      <c r="AT676" t="s">
        <v>4</v>
      </c>
      <c r="AU676" t="s">
        <v>4</v>
      </c>
      <c r="AV676" t="s">
        <v>4</v>
      </c>
      <c r="AW676" t="s">
        <v>11</v>
      </c>
      <c r="AX676">
        <v>700</v>
      </c>
      <c r="AY676">
        <v>23800</v>
      </c>
      <c r="AZ676" t="s">
        <v>4</v>
      </c>
      <c r="BA676" t="s">
        <v>4</v>
      </c>
      <c r="BB676" t="s">
        <v>4</v>
      </c>
      <c r="BC676" t="s">
        <v>1171</v>
      </c>
      <c r="BD676" t="s">
        <v>10372</v>
      </c>
      <c r="BE676" t="s">
        <v>4</v>
      </c>
      <c r="BF676" t="s">
        <v>4</v>
      </c>
      <c r="BG676" t="s">
        <v>4</v>
      </c>
      <c r="BH676" t="s">
        <v>4</v>
      </c>
      <c r="BI676" t="s">
        <v>4</v>
      </c>
      <c r="BJ676" t="s">
        <v>13903</v>
      </c>
      <c r="BK676" t="s">
        <v>4</v>
      </c>
      <c r="BL676">
        <v>0</v>
      </c>
      <c r="BM676" t="s">
        <v>4</v>
      </c>
      <c r="BN676">
        <v>24500</v>
      </c>
      <c r="BO676" t="s">
        <v>4</v>
      </c>
      <c r="BP676" t="s">
        <v>4</v>
      </c>
      <c r="BQ676" t="s">
        <v>4</v>
      </c>
      <c r="BR676" t="s">
        <v>4</v>
      </c>
      <c r="BS676" t="s">
        <v>4</v>
      </c>
      <c r="BT676" t="s">
        <v>4</v>
      </c>
      <c r="BU676" t="s">
        <v>4</v>
      </c>
      <c r="BV676" t="s">
        <v>4</v>
      </c>
      <c r="BW676" t="s">
        <v>330</v>
      </c>
      <c r="BX676" t="s">
        <v>4</v>
      </c>
      <c r="BY676" t="s">
        <v>12</v>
      </c>
      <c r="BZ676" t="s">
        <v>12</v>
      </c>
      <c r="CA676" t="s">
        <v>12</v>
      </c>
      <c r="CB676" t="s">
        <v>12</v>
      </c>
      <c r="CC676" t="s">
        <v>12</v>
      </c>
      <c r="CD676" t="str" cm="1">
        <f t="array" aca="1" ref="CD676" ca="1">eConcatenar(A676:CB676,"|")</f>
        <v>qXr7LGt5ov4l69gS|PAR2021-2504|3|DIGNITY|TABASCO|PARAISO|PARAISO|2021-7-16|24500|X|X|400|2|X|X|X|X|X|X|X|X|X|X|X|X|X|X|DOMINGUEZ|RODRIGUEZ|ANTONIO|CASADO |X|X|FRANCISCO MADERO SEGUNDA|SAN FERNANDO|PARAISO COMALCALCO SIN NUMERO|9331129391|MARI CARMEN DOMINGUEZ HERNANDEZ|JOSE ANTONIO DOMINGUEZ HERNANDEZ|X|RUTA 8 L|X|LUNES |X|X|X|X|X|DOMICILIO|700|23800|X|X|X|2021-9-7|2021-10-04|X|X|X|X|X|FRANCISCO MADERO SEGUNFDA|X|0|X|24500|X|X|X|X|X|X|X|X|CARDENAS |X|x|x|x|x</v>
      </c>
    </row>
    <row r="677" spans="1:82" x14ac:dyDescent="0.25">
      <c r="A677" t="s">
        <v>13904</v>
      </c>
      <c r="B677" t="s">
        <v>13905</v>
      </c>
      <c r="C677">
        <v>3</v>
      </c>
      <c r="D677" t="s">
        <v>69</v>
      </c>
      <c r="E677" t="s">
        <v>2</v>
      </c>
      <c r="F677" t="s">
        <v>775</v>
      </c>
      <c r="G677" t="s">
        <v>775</v>
      </c>
      <c r="H677" t="s">
        <v>16016</v>
      </c>
      <c r="I677">
        <v>14800</v>
      </c>
      <c r="J677" t="s">
        <v>4</v>
      </c>
      <c r="K677" t="s">
        <v>4</v>
      </c>
      <c r="L677">
        <v>400</v>
      </c>
      <c r="M677">
        <v>2</v>
      </c>
      <c r="N677" t="s">
        <v>4</v>
      </c>
      <c r="O677" t="s">
        <v>4</v>
      </c>
      <c r="P677" t="s">
        <v>4</v>
      </c>
      <c r="Q677" t="s">
        <v>4</v>
      </c>
      <c r="R677" t="s">
        <v>4</v>
      </c>
      <c r="S677" t="s">
        <v>4</v>
      </c>
      <c r="T677" t="s">
        <v>4</v>
      </c>
      <c r="U677" t="s">
        <v>4</v>
      </c>
      <c r="V677" t="s">
        <v>4</v>
      </c>
      <c r="W677" t="s">
        <v>4</v>
      </c>
      <c r="X677" t="s">
        <v>4</v>
      </c>
      <c r="Y677" t="s">
        <v>4</v>
      </c>
      <c r="Z677" t="s">
        <v>4</v>
      </c>
      <c r="AA677" t="s">
        <v>4</v>
      </c>
      <c r="AB677" t="s">
        <v>776</v>
      </c>
      <c r="AC677" t="s">
        <v>38</v>
      </c>
      <c r="AD677" t="s">
        <v>13906</v>
      </c>
      <c r="AE677" t="s">
        <v>30</v>
      </c>
      <c r="AF677" t="s">
        <v>4</v>
      </c>
      <c r="AG677" t="s">
        <v>4</v>
      </c>
      <c r="AH677" t="s">
        <v>13907</v>
      </c>
      <c r="AI677" t="s">
        <v>13908</v>
      </c>
      <c r="AJ677" t="s">
        <v>4</v>
      </c>
      <c r="AK677">
        <v>9331080545</v>
      </c>
      <c r="AL677" t="s">
        <v>13909</v>
      </c>
      <c r="AM677" t="s">
        <v>4</v>
      </c>
      <c r="AN677" t="s">
        <v>4</v>
      </c>
      <c r="AO677" t="s">
        <v>13552</v>
      </c>
      <c r="AP677" t="s">
        <v>4</v>
      </c>
      <c r="AQ677" t="s">
        <v>10</v>
      </c>
      <c r="AR677" t="s">
        <v>4</v>
      </c>
      <c r="AS677" t="s">
        <v>4</v>
      </c>
      <c r="AT677" t="s">
        <v>4</v>
      </c>
      <c r="AU677" t="s">
        <v>4</v>
      </c>
      <c r="AV677" t="s">
        <v>4</v>
      </c>
      <c r="AW677" t="s">
        <v>11</v>
      </c>
      <c r="AX677">
        <v>500</v>
      </c>
      <c r="AY677">
        <v>14300</v>
      </c>
      <c r="AZ677" t="s">
        <v>4</v>
      </c>
      <c r="BA677" t="s">
        <v>4</v>
      </c>
      <c r="BB677" t="s">
        <v>4</v>
      </c>
      <c r="BC677" t="s">
        <v>1171</v>
      </c>
      <c r="BD677" t="s">
        <v>10372</v>
      </c>
      <c r="BE677" t="s">
        <v>4</v>
      </c>
      <c r="BF677" t="s">
        <v>4</v>
      </c>
      <c r="BG677" t="s">
        <v>4</v>
      </c>
      <c r="BH677" t="s">
        <v>4</v>
      </c>
      <c r="BI677" t="s">
        <v>4</v>
      </c>
      <c r="BJ677" t="s">
        <v>13907</v>
      </c>
      <c r="BK677" t="s">
        <v>4</v>
      </c>
      <c r="BL677">
        <v>1</v>
      </c>
      <c r="BM677" t="s">
        <v>4</v>
      </c>
      <c r="BN677">
        <v>14800</v>
      </c>
      <c r="BO677" t="s">
        <v>4</v>
      </c>
      <c r="BP677" t="s">
        <v>4</v>
      </c>
      <c r="BQ677" t="s">
        <v>4</v>
      </c>
      <c r="BR677" t="s">
        <v>4</v>
      </c>
      <c r="BS677" t="s">
        <v>4</v>
      </c>
      <c r="BT677" t="s">
        <v>4</v>
      </c>
      <c r="BU677" t="s">
        <v>4</v>
      </c>
      <c r="BV677" t="s">
        <v>4</v>
      </c>
      <c r="BW677" t="s">
        <v>330</v>
      </c>
      <c r="BX677" t="s">
        <v>4</v>
      </c>
      <c r="BY677" t="s">
        <v>12</v>
      </c>
      <c r="BZ677" t="s">
        <v>12</v>
      </c>
      <c r="CA677" t="s">
        <v>12</v>
      </c>
      <c r="CB677" t="s">
        <v>12</v>
      </c>
      <c r="CC677" t="s">
        <v>12</v>
      </c>
      <c r="CD677" t="str" cm="1">
        <f t="array" aca="1" ref="CD677" ca="1">eConcatenar(A677:CB677,"|")</f>
        <v>mNZXvxrQ2sDr46Ji|COM2021-2532|3|MEMORIAL|TABASCO|COMALCALCO|COMALCALCO|2021-7-26|14800|X|X|400|2|X|X|X|X|X|X|X|X|X|X|X|X|X|X|VAZQUEZ|HERNANDEZ|EURIA|CASADA|X|X|OCCIDENTE TERCERA|VECINAL A PARAISO|X|9331080545|EURIA BARILLAS VAZQUEZ|X|X|RUTA 8 L|X|LUNES|X|X|X|X|X|DOMICILIO|500|14300|X|X|X|2021-9-7|2021-10-04|X|X|X|X|X|OCCIDENTE TERCERA|X|1|X|14800|X|X|X|X|X|X|X|X|CARDENAS |X|x|x|x|x</v>
      </c>
    </row>
    <row r="678" spans="1:82" x14ac:dyDescent="0.25">
      <c r="A678" t="s">
        <v>13910</v>
      </c>
      <c r="B678" t="s">
        <v>13911</v>
      </c>
      <c r="C678">
        <v>3</v>
      </c>
      <c r="D678" t="s">
        <v>213</v>
      </c>
      <c r="E678" t="s">
        <v>2</v>
      </c>
      <c r="F678" t="s">
        <v>775</v>
      </c>
      <c r="G678" t="s">
        <v>775</v>
      </c>
      <c r="H678" t="s">
        <v>16104</v>
      </c>
      <c r="I678">
        <v>12900</v>
      </c>
      <c r="J678" t="s">
        <v>4</v>
      </c>
      <c r="K678" t="s">
        <v>4</v>
      </c>
      <c r="L678">
        <v>400</v>
      </c>
      <c r="M678">
        <v>2</v>
      </c>
      <c r="N678" t="s">
        <v>4</v>
      </c>
      <c r="O678" t="s">
        <v>4</v>
      </c>
      <c r="P678" t="s">
        <v>4</v>
      </c>
      <c r="Q678" t="s">
        <v>4</v>
      </c>
      <c r="R678" t="s">
        <v>4</v>
      </c>
      <c r="S678" t="s">
        <v>4</v>
      </c>
      <c r="T678" t="s">
        <v>4</v>
      </c>
      <c r="U678" t="s">
        <v>4</v>
      </c>
      <c r="V678" t="s">
        <v>4</v>
      </c>
      <c r="W678" t="s">
        <v>4</v>
      </c>
      <c r="X678" t="s">
        <v>4</v>
      </c>
      <c r="Y678" t="s">
        <v>4</v>
      </c>
      <c r="Z678" t="s">
        <v>4</v>
      </c>
      <c r="AA678" t="s">
        <v>4</v>
      </c>
      <c r="AB678" t="s">
        <v>815</v>
      </c>
      <c r="AC678" t="s">
        <v>5267</v>
      </c>
      <c r="AD678" t="s">
        <v>5081</v>
      </c>
      <c r="AE678" t="s">
        <v>30</v>
      </c>
      <c r="AF678" t="s">
        <v>4</v>
      </c>
      <c r="AG678" t="s">
        <v>4</v>
      </c>
      <c r="AH678" t="s">
        <v>13637</v>
      </c>
      <c r="AI678" t="s">
        <v>4895</v>
      </c>
      <c r="AJ678" t="s">
        <v>4</v>
      </c>
      <c r="AK678">
        <v>9331203181</v>
      </c>
      <c r="AL678" t="s">
        <v>13912</v>
      </c>
      <c r="AM678" t="s">
        <v>13913</v>
      </c>
      <c r="AN678" t="s">
        <v>4</v>
      </c>
      <c r="AO678" t="s">
        <v>13552</v>
      </c>
      <c r="AP678" t="s">
        <v>4</v>
      </c>
      <c r="AQ678" t="s">
        <v>10</v>
      </c>
      <c r="AR678" t="s">
        <v>4</v>
      </c>
      <c r="AS678" t="s">
        <v>4</v>
      </c>
      <c r="AT678" t="s">
        <v>4</v>
      </c>
      <c r="AU678" t="s">
        <v>4</v>
      </c>
      <c r="AV678" t="s">
        <v>4</v>
      </c>
      <c r="AW678" t="s">
        <v>11</v>
      </c>
      <c r="AX678">
        <v>9700</v>
      </c>
      <c r="AY678">
        <v>3200</v>
      </c>
      <c r="AZ678" t="s">
        <v>4</v>
      </c>
      <c r="BA678" t="s">
        <v>4</v>
      </c>
      <c r="BB678" t="s">
        <v>4</v>
      </c>
      <c r="BC678" t="s">
        <v>1220</v>
      </c>
      <c r="BD678" t="s">
        <v>10372</v>
      </c>
      <c r="BE678" t="s">
        <v>4</v>
      </c>
      <c r="BF678" t="s">
        <v>4</v>
      </c>
      <c r="BG678" t="s">
        <v>4</v>
      </c>
      <c r="BH678" t="s">
        <v>4</v>
      </c>
      <c r="BI678" t="s">
        <v>4</v>
      </c>
      <c r="BJ678" t="s">
        <v>13637</v>
      </c>
      <c r="BK678" t="s">
        <v>4</v>
      </c>
      <c r="BL678">
        <v>1</v>
      </c>
      <c r="BM678" t="s">
        <v>4</v>
      </c>
      <c r="BN678">
        <v>12900</v>
      </c>
      <c r="BO678" t="s">
        <v>4</v>
      </c>
      <c r="BP678" t="s">
        <v>4</v>
      </c>
      <c r="BQ678" t="s">
        <v>4</v>
      </c>
      <c r="BR678" t="s">
        <v>4</v>
      </c>
      <c r="BS678" t="s">
        <v>4</v>
      </c>
      <c r="BT678" t="s">
        <v>4</v>
      </c>
      <c r="BU678" t="s">
        <v>4</v>
      </c>
      <c r="BV678" t="s">
        <v>4</v>
      </c>
      <c r="BW678" t="s">
        <v>330</v>
      </c>
      <c r="BX678" t="s">
        <v>4</v>
      </c>
      <c r="BY678" t="s">
        <v>12</v>
      </c>
      <c r="BZ678" t="s">
        <v>12</v>
      </c>
      <c r="CA678" t="s">
        <v>12</v>
      </c>
      <c r="CB678" t="s">
        <v>12</v>
      </c>
      <c r="CC678" t="s">
        <v>12</v>
      </c>
      <c r="CD678" t="str" cm="1">
        <f t="array" aca="1" ref="CD678" ca="1">eConcatenar(A678:CB678,"|")</f>
        <v>QSnkDLDGL9iPnnFk|COM2018-1127|3|ECONOLINE|TABASCO|COMALCALCO|COMALCALCO|2018-6-23|12900|X|X|400|2|X|X|X|X|X|X|X|X|X|X|X|X|X|X|CASTELLANOS|GONZALES|KARINA|CASADA|X|X|ZAPOTAL SEGUNDA SECCION|POTRERITO|X|9331203181|RUBEN GOMEZ RAMOS|JUANA GONZALES CASTELLANOS|X|RUTA 8 L|X|LUNES|X|X|X|X|X|DOMICILIO|9700|3200|X|X|X|2021-8-2|2021-10-04|X|X|X|X|X|ZAPOTAL SEGUNDA SECCION|X|1|X|12900|X|X|X|X|X|X|X|X|CARDENAS |X|x|x|x|x</v>
      </c>
    </row>
    <row r="679" spans="1:82" x14ac:dyDescent="0.25">
      <c r="A679" t="s">
        <v>13914</v>
      </c>
      <c r="B679" t="s">
        <v>13915</v>
      </c>
      <c r="C679">
        <v>3</v>
      </c>
      <c r="D679" t="s">
        <v>69</v>
      </c>
      <c r="E679" t="s">
        <v>2</v>
      </c>
      <c r="F679" t="s">
        <v>775</v>
      </c>
      <c r="G679" t="s">
        <v>775</v>
      </c>
      <c r="H679" t="s">
        <v>5300</v>
      </c>
      <c r="I679">
        <v>14800</v>
      </c>
      <c r="J679" t="s">
        <v>4</v>
      </c>
      <c r="K679" t="s">
        <v>4</v>
      </c>
      <c r="L679">
        <v>200</v>
      </c>
      <c r="M679">
        <v>1</v>
      </c>
      <c r="N679" t="s">
        <v>4</v>
      </c>
      <c r="O679" t="s">
        <v>4</v>
      </c>
      <c r="P679" t="s">
        <v>4</v>
      </c>
      <c r="Q679" t="s">
        <v>4</v>
      </c>
      <c r="R679" t="s">
        <v>4</v>
      </c>
      <c r="S679" t="s">
        <v>4</v>
      </c>
      <c r="T679" t="s">
        <v>4</v>
      </c>
      <c r="U679" t="s">
        <v>4</v>
      </c>
      <c r="V679" t="s">
        <v>4</v>
      </c>
      <c r="W679" t="s">
        <v>4</v>
      </c>
      <c r="X679" t="s">
        <v>4</v>
      </c>
      <c r="Y679" t="s">
        <v>4</v>
      </c>
      <c r="Z679" t="s">
        <v>4</v>
      </c>
      <c r="AA679" t="s">
        <v>4</v>
      </c>
      <c r="AB679" t="s">
        <v>119</v>
      </c>
      <c r="AC679" t="s">
        <v>291</v>
      </c>
      <c r="AD679" t="s">
        <v>13916</v>
      </c>
      <c r="AE679" t="s">
        <v>30</v>
      </c>
      <c r="AF679" t="s">
        <v>4</v>
      </c>
      <c r="AG679" t="s">
        <v>4</v>
      </c>
      <c r="AH679" t="s">
        <v>13907</v>
      </c>
      <c r="AI679" t="s">
        <v>116</v>
      </c>
      <c r="AJ679" t="s">
        <v>13917</v>
      </c>
      <c r="AK679">
        <v>9333271391</v>
      </c>
      <c r="AL679" t="s">
        <v>13918</v>
      </c>
      <c r="AM679" t="s">
        <v>13919</v>
      </c>
      <c r="AN679" t="s">
        <v>4</v>
      </c>
      <c r="AO679" t="s">
        <v>13552</v>
      </c>
      <c r="AP679" t="s">
        <v>4</v>
      </c>
      <c r="AQ679" t="s">
        <v>10</v>
      </c>
      <c r="AR679" t="s">
        <v>4</v>
      </c>
      <c r="AS679" t="s">
        <v>4</v>
      </c>
      <c r="AT679" t="s">
        <v>4</v>
      </c>
      <c r="AU679" t="s">
        <v>4</v>
      </c>
      <c r="AV679" t="s">
        <v>4</v>
      </c>
      <c r="AW679" t="s">
        <v>11</v>
      </c>
      <c r="AX679">
        <v>1900</v>
      </c>
      <c r="AY679">
        <v>12900</v>
      </c>
      <c r="AZ679" t="s">
        <v>4</v>
      </c>
      <c r="BA679" t="s">
        <v>4</v>
      </c>
      <c r="BB679" t="s">
        <v>4</v>
      </c>
      <c r="BC679" t="s">
        <v>1232</v>
      </c>
      <c r="BD679" t="s">
        <v>12284</v>
      </c>
      <c r="BE679" t="s">
        <v>4</v>
      </c>
      <c r="BF679" t="s">
        <v>4</v>
      </c>
      <c r="BG679" t="s">
        <v>4</v>
      </c>
      <c r="BH679" t="s">
        <v>4</v>
      </c>
      <c r="BI679" t="s">
        <v>4</v>
      </c>
      <c r="BJ679" t="s">
        <v>13907</v>
      </c>
      <c r="BK679" t="s">
        <v>4</v>
      </c>
      <c r="BL679">
        <v>1</v>
      </c>
      <c r="BM679" t="s">
        <v>4</v>
      </c>
      <c r="BN679">
        <v>14800</v>
      </c>
      <c r="BO679" t="s">
        <v>4</v>
      </c>
      <c r="BP679" t="s">
        <v>4</v>
      </c>
      <c r="BQ679" t="s">
        <v>4</v>
      </c>
      <c r="BR679" t="s">
        <v>4</v>
      </c>
      <c r="BS679" t="s">
        <v>4</v>
      </c>
      <c r="BT679" t="s">
        <v>4</v>
      </c>
      <c r="BU679" t="s">
        <v>4</v>
      </c>
      <c r="BV679" t="s">
        <v>4</v>
      </c>
      <c r="BW679" t="s">
        <v>330</v>
      </c>
      <c r="BX679" t="s">
        <v>4</v>
      </c>
      <c r="BY679" t="s">
        <v>12</v>
      </c>
      <c r="BZ679" t="s">
        <v>12</v>
      </c>
      <c r="CA679" t="s">
        <v>12</v>
      </c>
      <c r="CB679" t="s">
        <v>12</v>
      </c>
      <c r="CC679" t="s">
        <v>12</v>
      </c>
      <c r="CD679" t="str" cm="1">
        <f t="array" aca="1" ref="CD679" ca="1">eConcatenar(A679:CB679,"|")</f>
        <v>XwGWY1Gi1dLIyeiG|COM2021-1350|3|MEMORIAL|TABASCO|COMALCALCO|COMALCALCO|2021-4-13|14800|X|X|200|1|X|X|X|X|X|X|X|X|X|X|X|X|X|X|PEREZ|DOMINGUEZ|ROSA ELECTA|CASADA|X|X|OCCIDENTE TERCERA|PRINCIPAL|DEL CHIPILIN|9333271391|JORGE ELIAS ESCALANTE SOLDER|JUANA DEL CARMEN PEREZ DOMINGUEZ|X|RUTA 8 L|X|LUNES|X|X|X|X|X|DOMICILIO|1900|12900|X|X|X|2021-9-20|2021-10-05|X|X|X|X|X|OCCIDENTE TERCERA|X|1|X|14800|X|X|X|X|X|X|X|X|CARDENAS |X|x|x|x|x</v>
      </c>
    </row>
    <row r="680" spans="1:82" x14ac:dyDescent="0.25">
      <c r="A680" t="s">
        <v>13920</v>
      </c>
      <c r="B680" t="s">
        <v>13921</v>
      </c>
      <c r="C680">
        <v>3</v>
      </c>
      <c r="D680" t="s">
        <v>69</v>
      </c>
      <c r="E680" t="s">
        <v>2</v>
      </c>
      <c r="F680" t="s">
        <v>775</v>
      </c>
      <c r="G680" t="s">
        <v>775</v>
      </c>
      <c r="H680" t="s">
        <v>15983</v>
      </c>
      <c r="I680">
        <v>14800</v>
      </c>
      <c r="J680" t="s">
        <v>4</v>
      </c>
      <c r="K680" t="s">
        <v>4</v>
      </c>
      <c r="L680">
        <v>400</v>
      </c>
      <c r="M680">
        <v>2</v>
      </c>
      <c r="N680" t="s">
        <v>4</v>
      </c>
      <c r="O680" t="s">
        <v>4</v>
      </c>
      <c r="P680" t="s">
        <v>4</v>
      </c>
      <c r="Q680" t="s">
        <v>4</v>
      </c>
      <c r="R680" t="s">
        <v>4</v>
      </c>
      <c r="S680" t="s">
        <v>4</v>
      </c>
      <c r="T680" t="s">
        <v>4</v>
      </c>
      <c r="U680" t="s">
        <v>4</v>
      </c>
      <c r="V680" t="s">
        <v>4</v>
      </c>
      <c r="W680" t="s">
        <v>4</v>
      </c>
      <c r="X680" t="s">
        <v>4</v>
      </c>
      <c r="Y680" t="s">
        <v>4</v>
      </c>
      <c r="Z680" t="s">
        <v>4</v>
      </c>
      <c r="AA680" t="s">
        <v>4</v>
      </c>
      <c r="AB680" t="s">
        <v>350</v>
      </c>
      <c r="AC680" t="s">
        <v>249</v>
      </c>
      <c r="AD680" t="s">
        <v>13922</v>
      </c>
      <c r="AE680" t="s">
        <v>63</v>
      </c>
      <c r="AF680" t="s">
        <v>4</v>
      </c>
      <c r="AG680" t="s">
        <v>4</v>
      </c>
      <c r="AH680" t="s">
        <v>927</v>
      </c>
      <c r="AI680" t="s">
        <v>116</v>
      </c>
      <c r="AJ680" t="s">
        <v>4</v>
      </c>
      <c r="AK680">
        <v>9332077454</v>
      </c>
      <c r="AL680" t="s">
        <v>13923</v>
      </c>
      <c r="AM680" t="s">
        <v>13924</v>
      </c>
      <c r="AN680" t="s">
        <v>4</v>
      </c>
      <c r="AO680" t="s">
        <v>13552</v>
      </c>
      <c r="AP680" t="s">
        <v>4</v>
      </c>
      <c r="AQ680" t="s">
        <v>10</v>
      </c>
      <c r="AR680" t="s">
        <v>4</v>
      </c>
      <c r="AS680" t="s">
        <v>4</v>
      </c>
      <c r="AT680" t="s">
        <v>4</v>
      </c>
      <c r="AU680" t="s">
        <v>4</v>
      </c>
      <c r="AV680" t="s">
        <v>4</v>
      </c>
      <c r="AW680" t="s">
        <v>11</v>
      </c>
      <c r="AX680">
        <v>4400</v>
      </c>
      <c r="AY680">
        <v>10400</v>
      </c>
      <c r="AZ680" t="s">
        <v>4</v>
      </c>
      <c r="BA680" t="s">
        <v>4</v>
      </c>
      <c r="BB680" t="s">
        <v>4</v>
      </c>
      <c r="BC680" t="s">
        <v>1219</v>
      </c>
      <c r="BD680" t="s">
        <v>1237</v>
      </c>
      <c r="BE680" t="s">
        <v>4</v>
      </c>
      <c r="BF680" t="s">
        <v>4</v>
      </c>
      <c r="BG680" t="s">
        <v>4</v>
      </c>
      <c r="BH680" t="s">
        <v>4</v>
      </c>
      <c r="BI680" t="s">
        <v>4</v>
      </c>
      <c r="BJ680" t="s">
        <v>13925</v>
      </c>
      <c r="BK680" t="s">
        <v>4</v>
      </c>
      <c r="BL680">
        <v>0</v>
      </c>
      <c r="BM680" t="s">
        <v>4</v>
      </c>
      <c r="BN680">
        <v>14800</v>
      </c>
      <c r="BO680" t="s">
        <v>4</v>
      </c>
      <c r="BP680" t="s">
        <v>4</v>
      </c>
      <c r="BQ680" t="s">
        <v>4</v>
      </c>
      <c r="BR680" t="s">
        <v>4</v>
      </c>
      <c r="BS680" t="s">
        <v>4</v>
      </c>
      <c r="BT680" t="s">
        <v>4</v>
      </c>
      <c r="BU680" t="s">
        <v>4</v>
      </c>
      <c r="BV680" t="s">
        <v>4</v>
      </c>
      <c r="BW680" t="s">
        <v>330</v>
      </c>
      <c r="BX680" t="s">
        <v>4</v>
      </c>
      <c r="BY680" t="s">
        <v>12</v>
      </c>
      <c r="BZ680" t="s">
        <v>12</v>
      </c>
      <c r="CA680" t="s">
        <v>12</v>
      </c>
      <c r="CB680" t="s">
        <v>12</v>
      </c>
      <c r="CC680" t="s">
        <v>12</v>
      </c>
      <c r="CD680" t="str" cm="1">
        <f t="array" aca="1" ref="CD680" ca="1">eConcatenar(A680:CB680,"|")</f>
        <v>JnLoX993MeqiC7Sj|COM2021-0984|3|MEMORIAL|TABASCO|COMALCALCO|COMALCALCO|2021-3-12|14800|X|X|400|2|X|X|X|X|X|X|X|X|X|X|X|X|X|X|CORDOVA |TORRES|MARCELINO|CASADO|X|X|GREGORIO MENDEZ|PRINCIPAL|X|9332077454|IRMA CORDOVA TORRES|EBENARME CORDOVA TORRRES|X|RUTA 8 L|X|LUNES|X|X|X|X|X|DOMICILIO|4400|10400|X|X|X|2021-9-6|2021-9-27|X|X|X|X|X|GREGORIO MENDES|X|0|X|14800|X|X|X|X|X|X|X|X|CARDENAS |X|x|x|x|x</v>
      </c>
    </row>
    <row r="681" spans="1:82" x14ac:dyDescent="0.25">
      <c r="A681" t="s">
        <v>13926</v>
      </c>
      <c r="B681" t="s">
        <v>13927</v>
      </c>
      <c r="C681">
        <v>3</v>
      </c>
      <c r="D681" t="s">
        <v>69</v>
      </c>
      <c r="E681" t="s">
        <v>2</v>
      </c>
      <c r="F681" t="s">
        <v>775</v>
      </c>
      <c r="G681" t="s">
        <v>775</v>
      </c>
      <c r="H681" t="s">
        <v>16062</v>
      </c>
      <c r="I681">
        <v>14800</v>
      </c>
      <c r="J681" t="s">
        <v>4</v>
      </c>
      <c r="K681" t="s">
        <v>4</v>
      </c>
      <c r="L681">
        <v>400</v>
      </c>
      <c r="M681">
        <v>2</v>
      </c>
      <c r="N681" t="s">
        <v>4</v>
      </c>
      <c r="O681" t="s">
        <v>4</v>
      </c>
      <c r="P681" t="s">
        <v>4</v>
      </c>
      <c r="Q681" t="s">
        <v>4</v>
      </c>
      <c r="R681" t="s">
        <v>4</v>
      </c>
      <c r="S681" t="s">
        <v>4</v>
      </c>
      <c r="T681" t="s">
        <v>4</v>
      </c>
      <c r="U681" t="s">
        <v>4</v>
      </c>
      <c r="V681" t="s">
        <v>4</v>
      </c>
      <c r="W681" t="s">
        <v>4</v>
      </c>
      <c r="X681" t="s">
        <v>4</v>
      </c>
      <c r="Y681" t="s">
        <v>4</v>
      </c>
      <c r="Z681" t="s">
        <v>4</v>
      </c>
      <c r="AA681" t="s">
        <v>4</v>
      </c>
      <c r="AB681" t="s">
        <v>166</v>
      </c>
      <c r="AC681" t="s">
        <v>102</v>
      </c>
      <c r="AD681" t="s">
        <v>13928</v>
      </c>
      <c r="AE681" t="s">
        <v>51</v>
      </c>
      <c r="AF681" t="s">
        <v>4</v>
      </c>
      <c r="AG681" t="s">
        <v>4</v>
      </c>
      <c r="AH681" t="s">
        <v>13637</v>
      </c>
      <c r="AI681" t="s">
        <v>4897</v>
      </c>
      <c r="AJ681" t="s">
        <v>4</v>
      </c>
      <c r="AK681">
        <v>9331703830</v>
      </c>
      <c r="AL681" t="s">
        <v>13929</v>
      </c>
      <c r="AM681" t="s">
        <v>13930</v>
      </c>
      <c r="AN681" t="s">
        <v>4</v>
      </c>
      <c r="AO681" t="s">
        <v>13552</v>
      </c>
      <c r="AP681" t="s">
        <v>4</v>
      </c>
      <c r="AQ681" t="s">
        <v>10</v>
      </c>
      <c r="AR681" t="s">
        <v>4</v>
      </c>
      <c r="AS681" t="s">
        <v>4</v>
      </c>
      <c r="AT681" t="s">
        <v>4</v>
      </c>
      <c r="AU681" t="s">
        <v>4</v>
      </c>
      <c r="AV681" t="s">
        <v>4</v>
      </c>
      <c r="AW681" t="s">
        <v>11</v>
      </c>
      <c r="AX681">
        <v>2800</v>
      </c>
      <c r="AY681">
        <v>12000</v>
      </c>
      <c r="AZ681" t="s">
        <v>4</v>
      </c>
      <c r="BA681" t="s">
        <v>4</v>
      </c>
      <c r="BB681" t="s">
        <v>4</v>
      </c>
      <c r="BC681" t="s">
        <v>1219</v>
      </c>
      <c r="BD681" t="s">
        <v>10372</v>
      </c>
      <c r="BE681" t="s">
        <v>4</v>
      </c>
      <c r="BF681" t="s">
        <v>4</v>
      </c>
      <c r="BG681" t="s">
        <v>4</v>
      </c>
      <c r="BH681" t="s">
        <v>4</v>
      </c>
      <c r="BI681" t="s">
        <v>4</v>
      </c>
      <c r="BJ681" t="s">
        <v>13637</v>
      </c>
      <c r="BK681" t="s">
        <v>4</v>
      </c>
      <c r="BL681">
        <v>1</v>
      </c>
      <c r="BM681" t="s">
        <v>4</v>
      </c>
      <c r="BN681">
        <v>14800</v>
      </c>
      <c r="BO681" t="s">
        <v>4</v>
      </c>
      <c r="BP681" t="s">
        <v>4</v>
      </c>
      <c r="BQ681" t="s">
        <v>4</v>
      </c>
      <c r="BR681" t="s">
        <v>4</v>
      </c>
      <c r="BS681" t="s">
        <v>4</v>
      </c>
      <c r="BT681" t="s">
        <v>4</v>
      </c>
      <c r="BU681" t="s">
        <v>4</v>
      </c>
      <c r="BV681" t="s">
        <v>4</v>
      </c>
      <c r="BW681" t="s">
        <v>330</v>
      </c>
      <c r="BX681" t="s">
        <v>4</v>
      </c>
      <c r="BY681" t="s">
        <v>12</v>
      </c>
      <c r="BZ681" t="s">
        <v>12</v>
      </c>
      <c r="CA681" t="s">
        <v>12</v>
      </c>
      <c r="CB681" t="s">
        <v>12</v>
      </c>
      <c r="CC681" t="s">
        <v>12</v>
      </c>
      <c r="CD681" t="str" cm="1">
        <f t="array" aca="1" ref="CD681" ca="1">eConcatenar(A681:CB681,"|")</f>
        <v>mhJYg1yYrMMHsizi|COM2021-0995|3|MEMORIAL|TABASCO|COMALCALCO|COMALCALCO|2021-3-17|14800|X|X|400|2|X|X|X|X|X|X|X|X|X|X|X|X|X|X|GONZALEZ|GOMEZ|ROMELIA|SOLTERA|X|X|ZAPOTAL SEGUNDA SECCION|ZAPOTAL|X|9331703830|ADRIEL GONZALEZ CASTELLANOS|SAGRARIO CASTELLANOS GONZALEZ|X|RUTA 8 L|X|LUNES|X|X|X|X|X|DOMICILIO|2800|12000|X|X|X|2021-9-6|2021-10-04|X|X|X|X|X|ZAPOTAL SEGUNDA SECCION|X|1|X|14800|X|X|X|X|X|X|X|X|CARDENAS |X|x|x|x|x</v>
      </c>
    </row>
    <row r="682" spans="1:82" x14ac:dyDescent="0.25">
      <c r="A682" t="s">
        <v>13931</v>
      </c>
      <c r="B682" t="s">
        <v>13932</v>
      </c>
      <c r="C682">
        <v>3</v>
      </c>
      <c r="D682" t="s">
        <v>221</v>
      </c>
      <c r="E682" t="s">
        <v>2</v>
      </c>
      <c r="F682" t="s">
        <v>706</v>
      </c>
      <c r="G682" t="s">
        <v>706</v>
      </c>
      <c r="H682" t="s">
        <v>16088</v>
      </c>
      <c r="I682">
        <v>12900</v>
      </c>
      <c r="J682" t="s">
        <v>4</v>
      </c>
      <c r="K682" t="s">
        <v>4</v>
      </c>
      <c r="L682">
        <v>400</v>
      </c>
      <c r="M682">
        <v>2</v>
      </c>
      <c r="N682" t="s">
        <v>4</v>
      </c>
      <c r="O682" t="s">
        <v>4</v>
      </c>
      <c r="P682" t="s">
        <v>4</v>
      </c>
      <c r="Q682" t="s">
        <v>4</v>
      </c>
      <c r="R682" t="s">
        <v>4</v>
      </c>
      <c r="S682" t="s">
        <v>4</v>
      </c>
      <c r="T682" t="s">
        <v>4</v>
      </c>
      <c r="U682" t="s">
        <v>4</v>
      </c>
      <c r="V682" t="s">
        <v>4</v>
      </c>
      <c r="W682" t="s">
        <v>4</v>
      </c>
      <c r="X682" t="s">
        <v>4</v>
      </c>
      <c r="Y682" t="s">
        <v>4</v>
      </c>
      <c r="Z682" t="s">
        <v>4</v>
      </c>
      <c r="AA682" t="s">
        <v>4</v>
      </c>
      <c r="AB682" t="s">
        <v>174</v>
      </c>
      <c r="AC682" t="s">
        <v>6</v>
      </c>
      <c r="AD682" t="s">
        <v>13933</v>
      </c>
      <c r="AE682" t="s">
        <v>30</v>
      </c>
      <c r="AF682" t="s">
        <v>4</v>
      </c>
      <c r="AG682" t="s">
        <v>4</v>
      </c>
      <c r="AH682" t="s">
        <v>13899</v>
      </c>
      <c r="AI682" t="s">
        <v>13934</v>
      </c>
      <c r="AJ682" t="s">
        <v>4</v>
      </c>
      <c r="AK682">
        <v>9331071654</v>
      </c>
      <c r="AL682" t="s">
        <v>13935</v>
      </c>
      <c r="AM682" t="s">
        <v>13936</v>
      </c>
      <c r="AN682" t="s">
        <v>4</v>
      </c>
      <c r="AO682" t="s">
        <v>13552</v>
      </c>
      <c r="AP682" t="s">
        <v>4</v>
      </c>
      <c r="AQ682" t="s">
        <v>10</v>
      </c>
      <c r="AR682" t="s">
        <v>4</v>
      </c>
      <c r="AS682" t="s">
        <v>4</v>
      </c>
      <c r="AT682" t="s">
        <v>4</v>
      </c>
      <c r="AU682" t="s">
        <v>4</v>
      </c>
      <c r="AV682" t="s">
        <v>4</v>
      </c>
      <c r="AW682" t="s">
        <v>11</v>
      </c>
      <c r="AX682">
        <v>900</v>
      </c>
      <c r="AY682">
        <v>12000</v>
      </c>
      <c r="AZ682" t="s">
        <v>4</v>
      </c>
      <c r="BA682" t="s">
        <v>4</v>
      </c>
      <c r="BB682" t="s">
        <v>4</v>
      </c>
      <c r="BC682" t="s">
        <v>1171</v>
      </c>
      <c r="BD682" t="s">
        <v>10372</v>
      </c>
      <c r="BE682" t="s">
        <v>4</v>
      </c>
      <c r="BF682" t="s">
        <v>4</v>
      </c>
      <c r="BG682" t="s">
        <v>4</v>
      </c>
      <c r="BH682" t="s">
        <v>4</v>
      </c>
      <c r="BI682" t="s">
        <v>4</v>
      </c>
      <c r="BJ682" t="s">
        <v>13903</v>
      </c>
      <c r="BK682" t="s">
        <v>4</v>
      </c>
      <c r="BL682">
        <v>1</v>
      </c>
      <c r="BM682" t="s">
        <v>4</v>
      </c>
      <c r="BN682">
        <v>12900</v>
      </c>
      <c r="BO682" t="s">
        <v>4</v>
      </c>
      <c r="BP682" t="s">
        <v>4</v>
      </c>
      <c r="BQ682" t="s">
        <v>4</v>
      </c>
      <c r="BR682" t="s">
        <v>4</v>
      </c>
      <c r="BS682" t="s">
        <v>4</v>
      </c>
      <c r="BT682" t="s">
        <v>4</v>
      </c>
      <c r="BU682" t="s">
        <v>4</v>
      </c>
      <c r="BV682" t="s">
        <v>4</v>
      </c>
      <c r="BW682" t="s">
        <v>330</v>
      </c>
      <c r="BX682" t="s">
        <v>4</v>
      </c>
      <c r="BY682" t="s">
        <v>12</v>
      </c>
      <c r="BZ682" t="s">
        <v>12</v>
      </c>
      <c r="CA682" t="s">
        <v>12</v>
      </c>
      <c r="CB682" t="s">
        <v>12</v>
      </c>
      <c r="CC682" t="s">
        <v>12</v>
      </c>
      <c r="CD682" t="str" cm="1">
        <f t="array" aca="1" ref="CD682" ca="1">eConcatenar(A682:CB682,"|")</f>
        <v>eCwEaX2q19kyLVEi|PAR2021-0780|3|IMPERIAL|TABASCO|PARAISO|PARAISO|2021-3-01|12900|X|X|400|2|X|X|X|X|X|X|X|X|X|X|X|X|X|X|ALEJANDRO|DE LA CRUZ|MARIA DE LA LUZ|CASADA|X|X|FRANCISCO MADERO SEGUNDA|PARAISO COMALCALCO|X|9331071654|LUIS EDUARDO TRINIDAD ALEJANDRO|SANTIAGO TRINIDAD ALEJANDRO|X|RUTA 8 L|X|LUNES|X|X|X|X|X|DOMICILIO|900|12000|X|X|X|2021-9-7|2021-10-04|X|X|X|X|X|FRANCISCO MADERO SEGUNFDA|X|1|X|12900|X|X|X|X|X|X|X|X|CARDENAS |X|x|x|x|x</v>
      </c>
    </row>
    <row r="683" spans="1:82" x14ac:dyDescent="0.25">
      <c r="A683" t="s">
        <v>13937</v>
      </c>
      <c r="B683" t="s">
        <v>13938</v>
      </c>
      <c r="C683">
        <v>3</v>
      </c>
      <c r="D683" t="s">
        <v>69</v>
      </c>
      <c r="E683" t="s">
        <v>2</v>
      </c>
      <c r="F683" t="s">
        <v>706</v>
      </c>
      <c r="G683" t="s">
        <v>706</v>
      </c>
      <c r="H683" t="s">
        <v>15884</v>
      </c>
      <c r="I683">
        <v>14800</v>
      </c>
      <c r="J683" t="s">
        <v>4</v>
      </c>
      <c r="K683" t="s">
        <v>4</v>
      </c>
      <c r="L683">
        <v>100</v>
      </c>
      <c r="M683">
        <v>0</v>
      </c>
      <c r="N683" t="s">
        <v>4</v>
      </c>
      <c r="O683" t="s">
        <v>4</v>
      </c>
      <c r="P683" t="s">
        <v>4</v>
      </c>
      <c r="Q683" t="s">
        <v>4</v>
      </c>
      <c r="R683" t="s">
        <v>4</v>
      </c>
      <c r="S683" t="s">
        <v>4</v>
      </c>
      <c r="T683" t="s">
        <v>4</v>
      </c>
      <c r="U683" t="s">
        <v>4</v>
      </c>
      <c r="V683" t="s">
        <v>4</v>
      </c>
      <c r="W683" t="s">
        <v>4</v>
      </c>
      <c r="X683" t="s">
        <v>4</v>
      </c>
      <c r="Y683" t="s">
        <v>4</v>
      </c>
      <c r="Z683" t="s">
        <v>4</v>
      </c>
      <c r="AA683" t="s">
        <v>4</v>
      </c>
      <c r="AB683" t="s">
        <v>87</v>
      </c>
      <c r="AC683" t="s">
        <v>38</v>
      </c>
      <c r="AD683" t="s">
        <v>55</v>
      </c>
      <c r="AE683" t="s">
        <v>24</v>
      </c>
      <c r="AF683" t="s">
        <v>4</v>
      </c>
      <c r="AG683" t="s">
        <v>4</v>
      </c>
      <c r="AH683" t="s">
        <v>742</v>
      </c>
      <c r="AI683" t="s">
        <v>13939</v>
      </c>
      <c r="AJ683" t="s">
        <v>4</v>
      </c>
      <c r="AK683">
        <v>9988979286</v>
      </c>
      <c r="AL683" t="s">
        <v>13940</v>
      </c>
      <c r="AM683" t="s">
        <v>13941</v>
      </c>
      <c r="AN683" t="s">
        <v>4</v>
      </c>
      <c r="AO683" t="s">
        <v>13552</v>
      </c>
      <c r="AP683" t="s">
        <v>4</v>
      </c>
      <c r="AQ683" t="s">
        <v>10</v>
      </c>
      <c r="AR683" t="s">
        <v>4</v>
      </c>
      <c r="AS683" t="s">
        <v>4</v>
      </c>
      <c r="AT683" t="s">
        <v>4</v>
      </c>
      <c r="AU683" t="s">
        <v>4</v>
      </c>
      <c r="AV683" t="s">
        <v>4</v>
      </c>
      <c r="AW683" t="s">
        <v>11</v>
      </c>
      <c r="AX683">
        <v>600</v>
      </c>
      <c r="AY683">
        <v>14200</v>
      </c>
      <c r="AZ683" t="s">
        <v>4</v>
      </c>
      <c r="BA683" t="s">
        <v>4</v>
      </c>
      <c r="BB683" t="s">
        <v>4</v>
      </c>
      <c r="BC683" t="s">
        <v>5112</v>
      </c>
      <c r="BD683" t="s">
        <v>1232</v>
      </c>
      <c r="BE683" t="s">
        <v>4</v>
      </c>
      <c r="BF683" t="s">
        <v>4</v>
      </c>
      <c r="BG683" t="s">
        <v>4</v>
      </c>
      <c r="BH683" t="s">
        <v>4</v>
      </c>
      <c r="BI683" t="s">
        <v>4</v>
      </c>
      <c r="BJ683" t="s">
        <v>742</v>
      </c>
      <c r="BK683" t="s">
        <v>4</v>
      </c>
      <c r="BL683">
        <v>1</v>
      </c>
      <c r="BM683" t="s">
        <v>4</v>
      </c>
      <c r="BN683">
        <v>14800</v>
      </c>
      <c r="BO683" t="s">
        <v>4</v>
      </c>
      <c r="BP683" t="s">
        <v>4</v>
      </c>
      <c r="BQ683" t="s">
        <v>4</v>
      </c>
      <c r="BR683" t="s">
        <v>4</v>
      </c>
      <c r="BS683" t="s">
        <v>4</v>
      </c>
      <c r="BT683" t="s">
        <v>4</v>
      </c>
      <c r="BU683" t="s">
        <v>4</v>
      </c>
      <c r="BV683" t="s">
        <v>4</v>
      </c>
      <c r="BW683" t="s">
        <v>330</v>
      </c>
      <c r="BX683" t="s">
        <v>4</v>
      </c>
      <c r="BY683" t="s">
        <v>12</v>
      </c>
      <c r="BZ683" t="s">
        <v>12</v>
      </c>
      <c r="CA683" t="s">
        <v>12</v>
      </c>
      <c r="CB683" t="s">
        <v>12</v>
      </c>
      <c r="CC683" t="s">
        <v>12</v>
      </c>
      <c r="CD683" t="str" cm="1">
        <f t="array" aca="1" ref="CD683" ca="1">eConcatenar(A683:CB683,"|")</f>
        <v>gtl8SbEmdxS6XWyu|PAR2021-2116|3|MEMORIAL|TABASCO|PARAISO|PARAISO|2021-6-12|14800|X|X|100|0|X|X|X|X|X|X|X|X|X|X|X|X|X|X|LOPEZ|HERNANDEZ|LETICIA|UNION LIBRE|X|X|MOCTEZUMA PRIMERA SECCION|LOS OSORIOS|X|9988979286|ISAIS LOPEZ HERNANDEZ|JUAN JOSE GOMEZ LOPEZ|X|RUTA 8 L|X|LUNES|X|X|X|X|X|DOMICILIO|600|14200|X|X|X|2021-8-9|2021-9-20|X|X|X|X|X|MOCTEZUMA PRIMERA SECCION|X|1|X|14800|X|X|X|X|X|X|X|X|CARDENAS |X|x|x|x|x</v>
      </c>
    </row>
    <row r="684" spans="1:82" x14ac:dyDescent="0.25">
      <c r="A684" t="s">
        <v>13942</v>
      </c>
      <c r="B684" t="s">
        <v>13943</v>
      </c>
      <c r="C684">
        <v>3</v>
      </c>
      <c r="D684" t="s">
        <v>69</v>
      </c>
      <c r="E684" t="s">
        <v>2</v>
      </c>
      <c r="F684" t="s">
        <v>706</v>
      </c>
      <c r="G684" t="s">
        <v>706</v>
      </c>
      <c r="H684" t="s">
        <v>1170</v>
      </c>
      <c r="I684">
        <v>14800</v>
      </c>
      <c r="J684" t="s">
        <v>4</v>
      </c>
      <c r="K684" t="s">
        <v>4</v>
      </c>
      <c r="L684">
        <v>200</v>
      </c>
      <c r="M684">
        <v>1</v>
      </c>
      <c r="N684" t="s">
        <v>4</v>
      </c>
      <c r="O684" t="s">
        <v>4</v>
      </c>
      <c r="P684" t="s">
        <v>4</v>
      </c>
      <c r="Q684" t="s">
        <v>4</v>
      </c>
      <c r="R684" t="s">
        <v>4</v>
      </c>
      <c r="S684" t="s">
        <v>4</v>
      </c>
      <c r="T684" t="s">
        <v>4</v>
      </c>
      <c r="U684" t="s">
        <v>4</v>
      </c>
      <c r="V684" t="s">
        <v>4</v>
      </c>
      <c r="W684" t="s">
        <v>4</v>
      </c>
      <c r="X684" t="s">
        <v>4</v>
      </c>
      <c r="Y684" t="s">
        <v>4</v>
      </c>
      <c r="Z684" t="s">
        <v>4</v>
      </c>
      <c r="AA684" t="s">
        <v>4</v>
      </c>
      <c r="AB684" t="s">
        <v>108</v>
      </c>
      <c r="AC684" t="s">
        <v>6</v>
      </c>
      <c r="AD684" t="s">
        <v>521</v>
      </c>
      <c r="AE684" t="s">
        <v>24</v>
      </c>
      <c r="AF684" t="s">
        <v>4</v>
      </c>
      <c r="AG684" t="s">
        <v>4</v>
      </c>
      <c r="AH684" t="s">
        <v>13899</v>
      </c>
      <c r="AI684" t="s">
        <v>13908</v>
      </c>
      <c r="AJ684" t="s">
        <v>4</v>
      </c>
      <c r="AK684">
        <v>9331237394</v>
      </c>
      <c r="AL684" t="s">
        <v>13944</v>
      </c>
      <c r="AM684" t="s">
        <v>13945</v>
      </c>
      <c r="AN684" t="s">
        <v>4</v>
      </c>
      <c r="AO684" t="s">
        <v>13552</v>
      </c>
      <c r="AP684" t="s">
        <v>4</v>
      </c>
      <c r="AQ684" t="s">
        <v>10</v>
      </c>
      <c r="AR684" t="s">
        <v>4</v>
      </c>
      <c r="AS684" t="s">
        <v>4</v>
      </c>
      <c r="AT684" t="s">
        <v>4</v>
      </c>
      <c r="AU684" t="s">
        <v>4</v>
      </c>
      <c r="AV684" t="s">
        <v>4</v>
      </c>
      <c r="AW684" t="s">
        <v>11</v>
      </c>
      <c r="AX684">
        <v>900</v>
      </c>
      <c r="AY684">
        <v>13900</v>
      </c>
      <c r="AZ684" t="s">
        <v>4</v>
      </c>
      <c r="BA684" t="s">
        <v>4</v>
      </c>
      <c r="BB684" t="s">
        <v>4</v>
      </c>
      <c r="BC684" t="s">
        <v>1171</v>
      </c>
      <c r="BD684" t="s">
        <v>10372</v>
      </c>
      <c r="BE684" t="s">
        <v>4</v>
      </c>
      <c r="BF684" t="s">
        <v>4</v>
      </c>
      <c r="BG684" t="s">
        <v>4</v>
      </c>
      <c r="BH684" t="s">
        <v>4</v>
      </c>
      <c r="BI684" t="s">
        <v>4</v>
      </c>
      <c r="BJ684" t="s">
        <v>13903</v>
      </c>
      <c r="BK684" t="s">
        <v>4</v>
      </c>
      <c r="BL684">
        <v>1</v>
      </c>
      <c r="BM684" t="s">
        <v>4</v>
      </c>
      <c r="BN684">
        <v>14800</v>
      </c>
      <c r="BO684" t="s">
        <v>4</v>
      </c>
      <c r="BP684" t="s">
        <v>4</v>
      </c>
      <c r="BQ684" t="s">
        <v>4</v>
      </c>
      <c r="BR684" t="s">
        <v>4</v>
      </c>
      <c r="BS684" t="s">
        <v>4</v>
      </c>
      <c r="BT684" t="s">
        <v>4</v>
      </c>
      <c r="BU684" t="s">
        <v>4</v>
      </c>
      <c r="BV684" t="s">
        <v>4</v>
      </c>
      <c r="BW684" t="s">
        <v>330</v>
      </c>
      <c r="BX684" t="s">
        <v>4</v>
      </c>
      <c r="BY684" t="s">
        <v>12</v>
      </c>
      <c r="BZ684" t="s">
        <v>12</v>
      </c>
      <c r="CA684" t="s">
        <v>12</v>
      </c>
      <c r="CB684" t="s">
        <v>12</v>
      </c>
      <c r="CC684" t="s">
        <v>12</v>
      </c>
      <c r="CD684" t="str" cm="1">
        <f t="array" aca="1" ref="CD684" ca="1">eConcatenar(A684:CB684,"|")</f>
        <v>FMF4MhbVZDuphXgw|PAR2021-2110|3|MEMORIAL|TABASCO|PARAISO|PARAISO|2021-6-15|14800|X|X|200|1|X|X|X|X|X|X|X|X|X|X|X|X|X|X|DIAZ|DE LA CRUZ|MARIA JESUS|UNION LIBRE|X|X|FRANCISCO MADERO SEGUNDA|VECINAL A PARAISO|X|9331237394|MARIA DE LA CRUZ DOMINGUEZ|ANGEL ENRIQUE GARCIA HERNANDEZ|X|RUTA 8 L|X|LUNES|X|X|X|X|X|DOMICILIO|900|13900|X|X|X|2021-9-7|2021-10-04|X|X|X|X|X|FRANCISCO MADERO SEGUNFDA|X|1|X|14800|X|X|X|X|X|X|X|X|CARDENAS |X|x|x|x|x</v>
      </c>
    </row>
    <row r="685" spans="1:82" x14ac:dyDescent="0.25">
      <c r="A685" t="s">
        <v>13946</v>
      </c>
      <c r="B685" t="s">
        <v>13947</v>
      </c>
      <c r="C685">
        <v>3</v>
      </c>
      <c r="D685" t="s">
        <v>69</v>
      </c>
      <c r="E685" t="s">
        <v>2</v>
      </c>
      <c r="F685" t="s">
        <v>706</v>
      </c>
      <c r="G685" t="s">
        <v>706</v>
      </c>
      <c r="H685" t="s">
        <v>4919</v>
      </c>
      <c r="I685">
        <v>14800</v>
      </c>
      <c r="J685" t="s">
        <v>4</v>
      </c>
      <c r="K685" t="s">
        <v>4</v>
      </c>
      <c r="L685">
        <v>200</v>
      </c>
      <c r="M685">
        <v>1</v>
      </c>
      <c r="N685" t="s">
        <v>4</v>
      </c>
      <c r="O685" t="s">
        <v>4</v>
      </c>
      <c r="P685" t="s">
        <v>4</v>
      </c>
      <c r="Q685" t="s">
        <v>4</v>
      </c>
      <c r="R685" t="s">
        <v>4</v>
      </c>
      <c r="S685" t="s">
        <v>4</v>
      </c>
      <c r="T685" t="s">
        <v>4</v>
      </c>
      <c r="U685" t="s">
        <v>4</v>
      </c>
      <c r="V685" t="s">
        <v>4</v>
      </c>
      <c r="W685" t="s">
        <v>4</v>
      </c>
      <c r="X685" t="s">
        <v>4</v>
      </c>
      <c r="Y685" t="s">
        <v>4</v>
      </c>
      <c r="Z685" t="s">
        <v>4</v>
      </c>
      <c r="AA685" t="s">
        <v>4</v>
      </c>
      <c r="AB685" t="s">
        <v>38</v>
      </c>
      <c r="AC685" t="s">
        <v>11810</v>
      </c>
      <c r="AD685" t="s">
        <v>508</v>
      </c>
      <c r="AE685" t="s">
        <v>63</v>
      </c>
      <c r="AF685" t="s">
        <v>4</v>
      </c>
      <c r="AG685" t="s">
        <v>4</v>
      </c>
      <c r="AH685" t="s">
        <v>13899</v>
      </c>
      <c r="AI685" t="s">
        <v>886</v>
      </c>
      <c r="AJ685" t="s">
        <v>4</v>
      </c>
      <c r="AK685">
        <v>9331003577</v>
      </c>
      <c r="AL685" t="s">
        <v>13948</v>
      </c>
      <c r="AM685" t="s">
        <v>13949</v>
      </c>
      <c r="AN685" t="s">
        <v>4</v>
      </c>
      <c r="AO685" t="s">
        <v>13552</v>
      </c>
      <c r="AP685" t="s">
        <v>4</v>
      </c>
      <c r="AQ685" t="s">
        <v>10</v>
      </c>
      <c r="AR685" t="s">
        <v>4</v>
      </c>
      <c r="AS685" t="s">
        <v>4</v>
      </c>
      <c r="AT685" t="s">
        <v>4</v>
      </c>
      <c r="AU685" t="s">
        <v>4</v>
      </c>
      <c r="AV685" t="s">
        <v>4</v>
      </c>
      <c r="AW685" t="s">
        <v>11</v>
      </c>
      <c r="AX685">
        <v>1900</v>
      </c>
      <c r="AY685">
        <v>12900</v>
      </c>
      <c r="AZ685" t="s">
        <v>4</v>
      </c>
      <c r="BA685" t="s">
        <v>4</v>
      </c>
      <c r="BB685" t="s">
        <v>4</v>
      </c>
      <c r="BC685" t="s">
        <v>1232</v>
      </c>
      <c r="BD685" t="s">
        <v>12284</v>
      </c>
      <c r="BE685" t="s">
        <v>4</v>
      </c>
      <c r="BF685" t="s">
        <v>4</v>
      </c>
      <c r="BG685" t="s">
        <v>4</v>
      </c>
      <c r="BH685" t="s">
        <v>4</v>
      </c>
      <c r="BI685" t="s">
        <v>4</v>
      </c>
      <c r="BJ685" t="s">
        <v>13903</v>
      </c>
      <c r="BK685" t="s">
        <v>4</v>
      </c>
      <c r="BL685">
        <v>0</v>
      </c>
      <c r="BM685" t="s">
        <v>4</v>
      </c>
      <c r="BN685">
        <v>14800</v>
      </c>
      <c r="BO685" t="s">
        <v>4</v>
      </c>
      <c r="BP685" t="s">
        <v>4</v>
      </c>
      <c r="BQ685" t="s">
        <v>4</v>
      </c>
      <c r="BR685" t="s">
        <v>4</v>
      </c>
      <c r="BS685" t="s">
        <v>4</v>
      </c>
      <c r="BT685" t="s">
        <v>4</v>
      </c>
      <c r="BU685" t="s">
        <v>4</v>
      </c>
      <c r="BV685" t="s">
        <v>4</v>
      </c>
      <c r="BW685" t="s">
        <v>330</v>
      </c>
      <c r="BX685" t="s">
        <v>4</v>
      </c>
      <c r="BY685" t="s">
        <v>12</v>
      </c>
      <c r="BZ685" t="s">
        <v>12</v>
      </c>
      <c r="CA685" t="s">
        <v>12</v>
      </c>
      <c r="CB685" t="s">
        <v>12</v>
      </c>
      <c r="CC685" t="s">
        <v>12</v>
      </c>
      <c r="CD685" t="str" cm="1">
        <f t="array" aca="1" ref="CD685" ca="1">eConcatenar(A685:CB685,"|")</f>
        <v>oo8OjO5UJwVTFnmv|PAR2021-1958|3|MEMORIAL|TABASCO|PARAISO|PARAISO|2021-6-10|14800|X|X|200|1|X|X|X|X|X|X|X|X|X|X|X|X|X|X|HERNANDEZ|PALMA|SEBASTIAN|CASADO|X|X|FRANCISCO MADERO SEGUNDA|FRANCISCO MADERO|X|9331003577|OFELIA RAMIREZ SANCHEZ|MARIA DEL CARMEN HERNANDEZ RAMIREZ|X|RUTA 8 L|X|LUNES|X|X|X|X|X|DOMICILIO|1900|12900|X|X|X|2021-9-20|2021-10-05|X|X|X|X|X|FRANCISCO MADERO SEGUNFDA|X|0|X|14800|X|X|X|X|X|X|X|X|CARDENAS |X|x|x|x|x</v>
      </c>
    </row>
    <row r="686" spans="1:82" x14ac:dyDescent="0.25">
      <c r="A686" t="s">
        <v>13950</v>
      </c>
      <c r="B686" t="s">
        <v>13951</v>
      </c>
      <c r="C686">
        <v>3</v>
      </c>
      <c r="D686" t="s">
        <v>69</v>
      </c>
      <c r="E686" t="s">
        <v>2</v>
      </c>
      <c r="F686" t="s">
        <v>706</v>
      </c>
      <c r="G686" t="s">
        <v>706</v>
      </c>
      <c r="H686" t="s">
        <v>14986</v>
      </c>
      <c r="I686">
        <v>14800</v>
      </c>
      <c r="J686" t="s">
        <v>4</v>
      </c>
      <c r="K686" t="s">
        <v>4</v>
      </c>
      <c r="L686">
        <v>400</v>
      </c>
      <c r="M686">
        <v>2</v>
      </c>
      <c r="N686" t="s">
        <v>4</v>
      </c>
      <c r="O686" t="s">
        <v>4</v>
      </c>
      <c r="P686" t="s">
        <v>4</v>
      </c>
      <c r="Q686" t="s">
        <v>4</v>
      </c>
      <c r="R686" t="s">
        <v>4</v>
      </c>
      <c r="S686" t="s">
        <v>4</v>
      </c>
      <c r="T686" t="s">
        <v>4</v>
      </c>
      <c r="U686" t="s">
        <v>4</v>
      </c>
      <c r="V686" t="s">
        <v>4</v>
      </c>
      <c r="W686" t="s">
        <v>4</v>
      </c>
      <c r="X686" t="s">
        <v>4</v>
      </c>
      <c r="Y686" t="s">
        <v>4</v>
      </c>
      <c r="Z686" t="s">
        <v>4</v>
      </c>
      <c r="AA686" t="s">
        <v>4</v>
      </c>
      <c r="AB686" t="s">
        <v>291</v>
      </c>
      <c r="AC686" t="s">
        <v>322</v>
      </c>
      <c r="AD686" t="s">
        <v>9999</v>
      </c>
      <c r="AE686" t="s">
        <v>51</v>
      </c>
      <c r="AF686" t="s">
        <v>4</v>
      </c>
      <c r="AG686" t="s">
        <v>4</v>
      </c>
      <c r="AH686" t="s">
        <v>13899</v>
      </c>
      <c r="AI686" t="s">
        <v>13934</v>
      </c>
      <c r="AJ686" t="s">
        <v>4</v>
      </c>
      <c r="AK686">
        <v>9331139080</v>
      </c>
      <c r="AL686" t="s">
        <v>13952</v>
      </c>
      <c r="AM686" t="s">
        <v>13953</v>
      </c>
      <c r="AN686" t="s">
        <v>4</v>
      </c>
      <c r="AO686" t="s">
        <v>13552</v>
      </c>
      <c r="AP686" t="s">
        <v>4</v>
      </c>
      <c r="AQ686" t="s">
        <v>10</v>
      </c>
      <c r="AR686" t="s">
        <v>4</v>
      </c>
      <c r="AS686" t="s">
        <v>4</v>
      </c>
      <c r="AT686" t="s">
        <v>4</v>
      </c>
      <c r="AU686" t="s">
        <v>4</v>
      </c>
      <c r="AV686" t="s">
        <v>4</v>
      </c>
      <c r="AW686" t="s">
        <v>11</v>
      </c>
      <c r="AX686">
        <v>600</v>
      </c>
      <c r="AY686">
        <v>14200</v>
      </c>
      <c r="AZ686" t="s">
        <v>4</v>
      </c>
      <c r="BA686" t="s">
        <v>4</v>
      </c>
      <c r="BB686" t="s">
        <v>4</v>
      </c>
      <c r="BC686" t="s">
        <v>11409</v>
      </c>
      <c r="BD686" t="s">
        <v>1232</v>
      </c>
      <c r="BE686" t="s">
        <v>4</v>
      </c>
      <c r="BF686" t="s">
        <v>4</v>
      </c>
      <c r="BG686" t="s">
        <v>4</v>
      </c>
      <c r="BH686" t="s">
        <v>4</v>
      </c>
      <c r="BI686" t="s">
        <v>4</v>
      </c>
      <c r="BJ686" t="s">
        <v>13903</v>
      </c>
      <c r="BK686" t="s">
        <v>4</v>
      </c>
      <c r="BL686">
        <v>1</v>
      </c>
      <c r="BM686" t="s">
        <v>4</v>
      </c>
      <c r="BN686">
        <v>14800</v>
      </c>
      <c r="BO686" t="s">
        <v>4</v>
      </c>
      <c r="BP686" t="s">
        <v>4</v>
      </c>
      <c r="BQ686" t="s">
        <v>4</v>
      </c>
      <c r="BR686" t="s">
        <v>4</v>
      </c>
      <c r="BS686" t="s">
        <v>4</v>
      </c>
      <c r="BT686" t="s">
        <v>4</v>
      </c>
      <c r="BU686" t="s">
        <v>4</v>
      </c>
      <c r="BV686" t="s">
        <v>4</v>
      </c>
      <c r="BW686" t="s">
        <v>330</v>
      </c>
      <c r="BX686" t="s">
        <v>4</v>
      </c>
      <c r="BY686" t="s">
        <v>12</v>
      </c>
      <c r="BZ686" t="s">
        <v>12</v>
      </c>
      <c r="CA686" t="s">
        <v>12</v>
      </c>
      <c r="CB686" t="s">
        <v>12</v>
      </c>
      <c r="CC686" t="s">
        <v>12</v>
      </c>
      <c r="CD686" t="str" cm="1">
        <f t="array" aca="1" ref="CD686" ca="1">eConcatenar(A686:CB686,"|")</f>
        <v>3j2REaYFmfUnDi8V|PAR2021-1965|3|MEMORIAL|TABASCO|PARAISO|PARAISO|2021-6-11|14800|X|X|400|2|X|X|X|X|X|X|X|X|X|X|X|X|X|X|DOMINGUEZ|ARIAS|IRMA|SOLTERA|X|X|FRANCISCO MADERO SEGUNDA|PARAISO COMALCALCO|X|9331139080|BRUNILDA ARIAS IZQUIERDO|TERESA DOMINGUEZ ARIAS|X|RUTA 8 L|X|LUNES|X|X|X|X|X|DOMICILIO|600|14200|X|X|X|2021-7-7|2021-9-20|X|X|X|X|X|FRANCISCO MADERO SEGUNFDA|X|1|X|14800|X|X|X|X|X|X|X|X|CARDENAS |X|x|x|x|x</v>
      </c>
    </row>
    <row r="687" spans="1:82" x14ac:dyDescent="0.25">
      <c r="A687" t="s">
        <v>13954</v>
      </c>
      <c r="B687" t="s">
        <v>13955</v>
      </c>
      <c r="C687">
        <v>3</v>
      </c>
      <c r="D687" t="s">
        <v>69</v>
      </c>
      <c r="E687" t="s">
        <v>2</v>
      </c>
      <c r="F687" t="s">
        <v>706</v>
      </c>
      <c r="G687" t="s">
        <v>706</v>
      </c>
      <c r="H687" t="s">
        <v>1185</v>
      </c>
      <c r="I687">
        <v>14800</v>
      </c>
      <c r="J687" t="s">
        <v>4</v>
      </c>
      <c r="K687" t="s">
        <v>4</v>
      </c>
      <c r="L687">
        <v>400</v>
      </c>
      <c r="M687">
        <v>2</v>
      </c>
      <c r="N687" t="s">
        <v>4</v>
      </c>
      <c r="O687" t="s">
        <v>4</v>
      </c>
      <c r="P687" t="s">
        <v>4</v>
      </c>
      <c r="Q687" t="s">
        <v>4</v>
      </c>
      <c r="R687" t="s">
        <v>4</v>
      </c>
      <c r="S687" t="s">
        <v>4</v>
      </c>
      <c r="T687" t="s">
        <v>4</v>
      </c>
      <c r="U687" t="s">
        <v>4</v>
      </c>
      <c r="V687" t="s">
        <v>4</v>
      </c>
      <c r="W687" t="s">
        <v>4</v>
      </c>
      <c r="X687" t="s">
        <v>4</v>
      </c>
      <c r="Y687" t="s">
        <v>4</v>
      </c>
      <c r="Z687" t="s">
        <v>4</v>
      </c>
      <c r="AA687" t="s">
        <v>4</v>
      </c>
      <c r="AB687" t="s">
        <v>946</v>
      </c>
      <c r="AC687" t="s">
        <v>174</v>
      </c>
      <c r="AD687" t="s">
        <v>13956</v>
      </c>
      <c r="AE687" t="s">
        <v>30</v>
      </c>
      <c r="AF687" t="s">
        <v>4</v>
      </c>
      <c r="AG687" t="s">
        <v>4</v>
      </c>
      <c r="AH687" t="s">
        <v>742</v>
      </c>
      <c r="AI687" t="s">
        <v>13957</v>
      </c>
      <c r="AJ687" t="s">
        <v>4</v>
      </c>
      <c r="AK687">
        <v>9331572505</v>
      </c>
      <c r="AL687" t="s">
        <v>13958</v>
      </c>
      <c r="AM687" t="s">
        <v>13959</v>
      </c>
      <c r="AN687" t="s">
        <v>4</v>
      </c>
      <c r="AO687" t="s">
        <v>13552</v>
      </c>
      <c r="AP687" t="s">
        <v>4</v>
      </c>
      <c r="AQ687" t="s">
        <v>10</v>
      </c>
      <c r="AR687" t="s">
        <v>4</v>
      </c>
      <c r="AS687" t="s">
        <v>4</v>
      </c>
      <c r="AT687" t="s">
        <v>4</v>
      </c>
      <c r="AU687" t="s">
        <v>4</v>
      </c>
      <c r="AV687" t="s">
        <v>4</v>
      </c>
      <c r="AW687" t="s">
        <v>11</v>
      </c>
      <c r="AX687">
        <v>2600</v>
      </c>
      <c r="AY687">
        <v>12200</v>
      </c>
      <c r="AZ687" t="s">
        <v>4</v>
      </c>
      <c r="BA687" t="s">
        <v>4</v>
      </c>
      <c r="BB687" t="s">
        <v>4</v>
      </c>
      <c r="BC687" t="s">
        <v>1219</v>
      </c>
      <c r="BD687" t="s">
        <v>10372</v>
      </c>
      <c r="BE687" t="s">
        <v>4</v>
      </c>
      <c r="BF687" t="s">
        <v>4</v>
      </c>
      <c r="BG687" t="s">
        <v>4</v>
      </c>
      <c r="BH687" t="s">
        <v>4</v>
      </c>
      <c r="BI687" t="s">
        <v>4</v>
      </c>
      <c r="BJ687" t="s">
        <v>742</v>
      </c>
      <c r="BK687" t="s">
        <v>4</v>
      </c>
      <c r="BL687">
        <v>1</v>
      </c>
      <c r="BM687" t="s">
        <v>4</v>
      </c>
      <c r="BN687">
        <v>14800</v>
      </c>
      <c r="BO687" t="s">
        <v>4</v>
      </c>
      <c r="BP687" t="s">
        <v>4</v>
      </c>
      <c r="BQ687" t="s">
        <v>4</v>
      </c>
      <c r="BR687" t="s">
        <v>4</v>
      </c>
      <c r="BS687" t="s">
        <v>4</v>
      </c>
      <c r="BT687" t="s">
        <v>4</v>
      </c>
      <c r="BU687" t="s">
        <v>4</v>
      </c>
      <c r="BV687" t="s">
        <v>4</v>
      </c>
      <c r="BW687" t="s">
        <v>330</v>
      </c>
      <c r="BX687" t="s">
        <v>4</v>
      </c>
      <c r="BY687" t="s">
        <v>12</v>
      </c>
      <c r="BZ687" t="s">
        <v>12</v>
      </c>
      <c r="CA687" t="s">
        <v>12</v>
      </c>
      <c r="CB687" t="s">
        <v>12</v>
      </c>
      <c r="CC687" t="s">
        <v>12</v>
      </c>
      <c r="CD687" t="str" cm="1">
        <f t="array" aca="1" ref="CD687" ca="1">eConcatenar(A687:CB687,"|")</f>
        <v>kxlY4QMMav6An7sx|PAR2021-1754|3|MEMORIAL|TABASCO|PARAISO|PARAISO|2021-5-26|14800|X|X|400|2|X|X|X|X|X|X|X|X|X|X|X|X|X|X|GALMICHE|ALEJANDRO|OLVIA|CASADA|X|X|MOCTEZUMA PRIMERA SECCION|MOCTEZUMA SIN NUMERO|X|9331572505|MARIO CARRILLO ARIAS|CECILIA CARRILLO GALMICHE|X|RUTA 8 L|X|LUNES|X|X|X|X|X|DOMICILIO|2600|12200|X|X|X|2021-9-6|2021-10-04|X|X|X|X|X|MOCTEZUMA PRIMERA SECCION|X|1|X|14800|X|X|X|X|X|X|X|X|CARDENAS |X|x|x|x|x</v>
      </c>
    </row>
    <row r="688" spans="1:82" x14ac:dyDescent="0.25">
      <c r="A688" t="s">
        <v>13960</v>
      </c>
      <c r="B688" t="s">
        <v>13961</v>
      </c>
      <c r="C688">
        <v>3</v>
      </c>
      <c r="D688" t="s">
        <v>69</v>
      </c>
      <c r="E688" t="s">
        <v>2</v>
      </c>
      <c r="F688" t="s">
        <v>706</v>
      </c>
      <c r="G688" t="s">
        <v>706</v>
      </c>
      <c r="H688" t="s">
        <v>5314</v>
      </c>
      <c r="I688">
        <v>14800</v>
      </c>
      <c r="J688" t="s">
        <v>4</v>
      </c>
      <c r="K688" t="s">
        <v>4</v>
      </c>
      <c r="L688">
        <v>400</v>
      </c>
      <c r="M688">
        <v>2</v>
      </c>
      <c r="N688" t="s">
        <v>4</v>
      </c>
      <c r="O688" t="s">
        <v>4</v>
      </c>
      <c r="P688" t="s">
        <v>4</v>
      </c>
      <c r="Q688" t="s">
        <v>4</v>
      </c>
      <c r="R688" t="s">
        <v>4</v>
      </c>
      <c r="S688" t="s">
        <v>4</v>
      </c>
      <c r="T688" t="s">
        <v>4</v>
      </c>
      <c r="U688" t="s">
        <v>4</v>
      </c>
      <c r="V688" t="s">
        <v>4</v>
      </c>
      <c r="W688" t="s">
        <v>4</v>
      </c>
      <c r="X688" t="s">
        <v>4</v>
      </c>
      <c r="Y688" t="s">
        <v>4</v>
      </c>
      <c r="Z688" t="s">
        <v>4</v>
      </c>
      <c r="AA688" t="s">
        <v>4</v>
      </c>
      <c r="AB688" t="s">
        <v>13962</v>
      </c>
      <c r="AC688" t="s">
        <v>49</v>
      </c>
      <c r="AD688" t="s">
        <v>13963</v>
      </c>
      <c r="AE688" t="s">
        <v>146</v>
      </c>
      <c r="AF688" t="s">
        <v>4</v>
      </c>
      <c r="AG688" t="s">
        <v>4</v>
      </c>
      <c r="AH688" t="s">
        <v>13899</v>
      </c>
      <c r="AI688" t="s">
        <v>13964</v>
      </c>
      <c r="AJ688" t="s">
        <v>4</v>
      </c>
      <c r="AK688">
        <v>9333034767</v>
      </c>
      <c r="AL688" t="s">
        <v>13965</v>
      </c>
      <c r="AM688" t="s">
        <v>13966</v>
      </c>
      <c r="AN688" t="s">
        <v>4</v>
      </c>
      <c r="AO688" t="s">
        <v>13552</v>
      </c>
      <c r="AP688" t="s">
        <v>4</v>
      </c>
      <c r="AQ688" t="s">
        <v>10</v>
      </c>
      <c r="AR688" t="s">
        <v>4</v>
      </c>
      <c r="AS688" t="s">
        <v>4</v>
      </c>
      <c r="AT688" t="s">
        <v>4</v>
      </c>
      <c r="AU688" t="s">
        <v>4</v>
      </c>
      <c r="AV688" t="s">
        <v>4</v>
      </c>
      <c r="AW688" t="s">
        <v>11</v>
      </c>
      <c r="AX688">
        <v>1000</v>
      </c>
      <c r="AY688">
        <v>13800</v>
      </c>
      <c r="AZ688" t="s">
        <v>4</v>
      </c>
      <c r="BA688" t="s">
        <v>4</v>
      </c>
      <c r="BB688" t="s">
        <v>4</v>
      </c>
      <c r="BC688" t="s">
        <v>1171</v>
      </c>
      <c r="BD688" t="s">
        <v>10372</v>
      </c>
      <c r="BE688" t="s">
        <v>4</v>
      </c>
      <c r="BF688" t="s">
        <v>4</v>
      </c>
      <c r="BG688" t="s">
        <v>4</v>
      </c>
      <c r="BH688" t="s">
        <v>4</v>
      </c>
      <c r="BI688" t="s">
        <v>4</v>
      </c>
      <c r="BJ688" t="s">
        <v>13903</v>
      </c>
      <c r="BK688" t="s">
        <v>4</v>
      </c>
      <c r="BL688">
        <v>1</v>
      </c>
      <c r="BM688" t="s">
        <v>4</v>
      </c>
      <c r="BN688">
        <v>14800</v>
      </c>
      <c r="BO688" t="s">
        <v>4</v>
      </c>
      <c r="BP688" t="s">
        <v>4</v>
      </c>
      <c r="BQ688" t="s">
        <v>4</v>
      </c>
      <c r="BR688" t="s">
        <v>4</v>
      </c>
      <c r="BS688" t="s">
        <v>4</v>
      </c>
      <c r="BT688" t="s">
        <v>4</v>
      </c>
      <c r="BU688" t="s">
        <v>4</v>
      </c>
      <c r="BV688" t="s">
        <v>4</v>
      </c>
      <c r="BW688" t="s">
        <v>330</v>
      </c>
      <c r="BX688" t="s">
        <v>4</v>
      </c>
      <c r="BY688" t="s">
        <v>12</v>
      </c>
      <c r="BZ688" t="s">
        <v>12</v>
      </c>
      <c r="CA688" t="s">
        <v>12</v>
      </c>
      <c r="CB688" t="s">
        <v>12</v>
      </c>
      <c r="CC688" t="s">
        <v>12</v>
      </c>
      <c r="CD688" t="str" cm="1">
        <f t="array" aca="1" ref="CD688" ca="1">eConcatenar(A688:CB688,"|")</f>
        <v>4D9Zp2m1nn1yuq3r|PAR2021-1778|3|MEMORIAL|TABASCO|PARAISO|PARAISO|2021-5-28|14800|X|X|400|2|X|X|X|X|X|X|X|X|X|X|X|X|X|X|JIMINEZ|SANCHEZ|YADIRA|VIUDA|X|X|FRANCISCO MADERO SEGUNDA|JALAPITA PARAISO|X|9333034767|MARIADEL CARMEN RODRIGUEZ JIMENEZ|ARLENA RODRIGUEZ JIMENEZ|X|RUTA 8 L|X|LUNES|X|X|X|X|X|DOMICILIO|1000|13800|X|X|X|2021-9-7|2021-10-04|X|X|X|X|X|FRANCISCO MADERO SEGUNFDA|X|1|X|14800|X|X|X|X|X|X|X|X|CARDENAS |X|x|x|x|x</v>
      </c>
    </row>
    <row r="689" spans="1:82" x14ac:dyDescent="0.25">
      <c r="A689" t="s">
        <v>13967</v>
      </c>
      <c r="B689" t="s">
        <v>13968</v>
      </c>
      <c r="C689">
        <v>3</v>
      </c>
      <c r="D689" t="s">
        <v>86</v>
      </c>
      <c r="E689" t="s">
        <v>2</v>
      </c>
      <c r="F689" t="s">
        <v>706</v>
      </c>
      <c r="G689" t="s">
        <v>706</v>
      </c>
      <c r="H689" t="s">
        <v>15504</v>
      </c>
      <c r="I689">
        <v>35000</v>
      </c>
      <c r="J689" t="s">
        <v>4</v>
      </c>
      <c r="K689" t="s">
        <v>4</v>
      </c>
      <c r="L689">
        <v>400</v>
      </c>
      <c r="M689">
        <v>2</v>
      </c>
      <c r="N689" t="s">
        <v>4</v>
      </c>
      <c r="O689" t="s">
        <v>4</v>
      </c>
      <c r="P689" t="s">
        <v>4</v>
      </c>
      <c r="Q689" t="s">
        <v>4</v>
      </c>
      <c r="R689" t="s">
        <v>4</v>
      </c>
      <c r="S689" t="s">
        <v>4</v>
      </c>
      <c r="T689" t="s">
        <v>4</v>
      </c>
      <c r="U689" t="s">
        <v>4</v>
      </c>
      <c r="V689" t="s">
        <v>4</v>
      </c>
      <c r="W689" t="s">
        <v>4</v>
      </c>
      <c r="X689" t="s">
        <v>4</v>
      </c>
      <c r="Y689" t="s">
        <v>4</v>
      </c>
      <c r="Z689" t="s">
        <v>4</v>
      </c>
      <c r="AA689" t="s">
        <v>4</v>
      </c>
      <c r="AB689" t="s">
        <v>119</v>
      </c>
      <c r="AC689" t="s">
        <v>4949</v>
      </c>
      <c r="AD689" t="s">
        <v>12014</v>
      </c>
      <c r="AE689" t="s">
        <v>51</v>
      </c>
      <c r="AF689" t="s">
        <v>4</v>
      </c>
      <c r="AG689" t="s">
        <v>4</v>
      </c>
      <c r="AH689" t="s">
        <v>13899</v>
      </c>
      <c r="AI689" t="s">
        <v>13908</v>
      </c>
      <c r="AJ689" t="s">
        <v>4</v>
      </c>
      <c r="AK689">
        <v>9331196841</v>
      </c>
      <c r="AL689" t="s">
        <v>13969</v>
      </c>
      <c r="AM689" t="s">
        <v>13970</v>
      </c>
      <c r="AN689" t="s">
        <v>4</v>
      </c>
      <c r="AO689" t="s">
        <v>13552</v>
      </c>
      <c r="AP689" t="s">
        <v>4</v>
      </c>
      <c r="AQ689" t="s">
        <v>10</v>
      </c>
      <c r="AR689" t="s">
        <v>4</v>
      </c>
      <c r="AS689" t="s">
        <v>4</v>
      </c>
      <c r="AT689" t="s">
        <v>4</v>
      </c>
      <c r="AU689" t="s">
        <v>4</v>
      </c>
      <c r="AV689" t="s">
        <v>4</v>
      </c>
      <c r="AW689" t="s">
        <v>11</v>
      </c>
      <c r="AX689">
        <v>1800</v>
      </c>
      <c r="AY689">
        <v>32200</v>
      </c>
      <c r="AZ689" t="s">
        <v>4</v>
      </c>
      <c r="BA689" t="s">
        <v>4</v>
      </c>
      <c r="BB689" t="s">
        <v>4</v>
      </c>
      <c r="BC689" t="s">
        <v>1171</v>
      </c>
      <c r="BD689" t="s">
        <v>10372</v>
      </c>
      <c r="BE689" t="s">
        <v>4</v>
      </c>
      <c r="BF689" t="s">
        <v>4</v>
      </c>
      <c r="BG689" t="s">
        <v>4</v>
      </c>
      <c r="BH689" t="s">
        <v>4</v>
      </c>
      <c r="BI689" t="s">
        <v>4</v>
      </c>
      <c r="BJ689" t="s">
        <v>13903</v>
      </c>
      <c r="BK689" t="s">
        <v>4</v>
      </c>
      <c r="BL689">
        <v>1</v>
      </c>
      <c r="BM689" t="s">
        <v>4</v>
      </c>
      <c r="BN689">
        <v>35000</v>
      </c>
      <c r="BO689" t="s">
        <v>4</v>
      </c>
      <c r="BP689" t="s">
        <v>4</v>
      </c>
      <c r="BQ689" t="s">
        <v>4</v>
      </c>
      <c r="BR689" t="s">
        <v>4</v>
      </c>
      <c r="BS689" t="s">
        <v>4</v>
      </c>
      <c r="BT689" t="s">
        <v>4</v>
      </c>
      <c r="BU689" t="s">
        <v>4</v>
      </c>
      <c r="BV689" t="s">
        <v>4</v>
      </c>
      <c r="BW689" t="s">
        <v>330</v>
      </c>
      <c r="BX689" t="s">
        <v>4</v>
      </c>
      <c r="BY689" t="s">
        <v>12</v>
      </c>
      <c r="BZ689" t="s">
        <v>12</v>
      </c>
      <c r="CA689" t="s">
        <v>12</v>
      </c>
      <c r="CB689" t="s">
        <v>12</v>
      </c>
      <c r="CC689" t="s">
        <v>12</v>
      </c>
      <c r="CD689" t="str" cm="1">
        <f t="array" aca="1" ref="CD689" ca="1">eConcatenar(A689:CB689,"|")</f>
        <v>B2l7LoG4uak8d94S|PAR2021-1727|3|DELUX|TABASCO|PARAISO|PARAISO|2021-5-21|35000|X|X|400|2|X|X|X|X|X|X|X|X|X|X|X|X|X|X|PEREZ|CALDERON|BEATRIZ|SOLTERA|X|X|FRANCISCO MADERO SEGUNDA|VECINAL A PARAISO|X|9331196841|CLAUDIA VICTORIA PEREZ CALDERON|MABIO PEREZ LOPEZ|X|RUTA 8 L|X|LUNES|X|X|X|X|X|DOMICILIO|1800|32200|X|X|X|2021-9-7|2021-10-04|X|X|X|X|X|FRANCISCO MADERO SEGUNFDA|X|1|X|35000|X|X|X|X|X|X|X|X|CARDENAS |X|x|x|x|x</v>
      </c>
    </row>
    <row r="690" spans="1:82" x14ac:dyDescent="0.25">
      <c r="A690" t="s">
        <v>13971</v>
      </c>
      <c r="B690" t="s">
        <v>13972</v>
      </c>
      <c r="C690">
        <v>3</v>
      </c>
      <c r="D690" t="s">
        <v>69</v>
      </c>
      <c r="E690" t="s">
        <v>2</v>
      </c>
      <c r="F690" t="s">
        <v>706</v>
      </c>
      <c r="G690" t="s">
        <v>706</v>
      </c>
      <c r="H690" t="s">
        <v>15504</v>
      </c>
      <c r="I690">
        <v>14800</v>
      </c>
      <c r="J690" t="s">
        <v>4</v>
      </c>
      <c r="K690" t="s">
        <v>4</v>
      </c>
      <c r="L690">
        <v>400</v>
      </c>
      <c r="M690">
        <v>2</v>
      </c>
      <c r="N690" t="s">
        <v>4</v>
      </c>
      <c r="O690" t="s">
        <v>4</v>
      </c>
      <c r="P690" t="s">
        <v>4</v>
      </c>
      <c r="Q690" t="s">
        <v>4</v>
      </c>
      <c r="R690" t="s">
        <v>4</v>
      </c>
      <c r="S690" t="s">
        <v>4</v>
      </c>
      <c r="T690" t="s">
        <v>4</v>
      </c>
      <c r="U690" t="s">
        <v>4</v>
      </c>
      <c r="V690" t="s">
        <v>4</v>
      </c>
      <c r="W690" t="s">
        <v>4</v>
      </c>
      <c r="X690" t="s">
        <v>4</v>
      </c>
      <c r="Y690" t="s">
        <v>4</v>
      </c>
      <c r="Z690" t="s">
        <v>4</v>
      </c>
      <c r="AA690" t="s">
        <v>4</v>
      </c>
      <c r="AB690" t="s">
        <v>6</v>
      </c>
      <c r="AC690" t="s">
        <v>263</v>
      </c>
      <c r="AD690" t="s">
        <v>13973</v>
      </c>
      <c r="AE690" t="s">
        <v>30</v>
      </c>
      <c r="AF690" t="s">
        <v>4</v>
      </c>
      <c r="AG690" t="s">
        <v>4</v>
      </c>
      <c r="AH690" t="s">
        <v>13899</v>
      </c>
      <c r="AI690" t="s">
        <v>13974</v>
      </c>
      <c r="AJ690" t="s">
        <v>4</v>
      </c>
      <c r="AK690">
        <v>9333255897</v>
      </c>
      <c r="AL690" t="s">
        <v>13975</v>
      </c>
      <c r="AM690" t="s">
        <v>13976</v>
      </c>
      <c r="AN690" t="s">
        <v>4</v>
      </c>
      <c r="AO690" t="s">
        <v>13552</v>
      </c>
      <c r="AP690" t="s">
        <v>4</v>
      </c>
      <c r="AQ690" t="s">
        <v>10</v>
      </c>
      <c r="AR690" t="s">
        <v>4</v>
      </c>
      <c r="AS690" t="s">
        <v>4</v>
      </c>
      <c r="AT690" t="s">
        <v>4</v>
      </c>
      <c r="AU690" t="s">
        <v>4</v>
      </c>
      <c r="AV690" t="s">
        <v>4</v>
      </c>
      <c r="AW690" t="s">
        <v>11</v>
      </c>
      <c r="AX690">
        <v>950</v>
      </c>
      <c r="AY690">
        <v>13850</v>
      </c>
      <c r="AZ690" t="s">
        <v>4</v>
      </c>
      <c r="BA690" t="s">
        <v>4</v>
      </c>
      <c r="BB690" t="s">
        <v>4</v>
      </c>
      <c r="BC690" t="s">
        <v>1219</v>
      </c>
      <c r="BD690" t="s">
        <v>10372</v>
      </c>
      <c r="BE690" t="s">
        <v>4</v>
      </c>
      <c r="BF690" t="s">
        <v>4</v>
      </c>
      <c r="BG690" t="s">
        <v>4</v>
      </c>
      <c r="BH690" t="s">
        <v>4</v>
      </c>
      <c r="BI690" t="s">
        <v>4</v>
      </c>
      <c r="BJ690" t="s">
        <v>13903</v>
      </c>
      <c r="BK690" t="s">
        <v>4</v>
      </c>
      <c r="BL690">
        <v>1</v>
      </c>
      <c r="BM690" t="s">
        <v>4</v>
      </c>
      <c r="BN690">
        <v>14800</v>
      </c>
      <c r="BO690" t="s">
        <v>4</v>
      </c>
      <c r="BP690" t="s">
        <v>4</v>
      </c>
      <c r="BQ690" t="s">
        <v>4</v>
      </c>
      <c r="BR690" t="s">
        <v>4</v>
      </c>
      <c r="BS690" t="s">
        <v>4</v>
      </c>
      <c r="BT690" t="s">
        <v>4</v>
      </c>
      <c r="BU690" t="s">
        <v>4</v>
      </c>
      <c r="BV690" t="s">
        <v>4</v>
      </c>
      <c r="BW690" t="s">
        <v>330</v>
      </c>
      <c r="BX690" t="s">
        <v>4</v>
      </c>
      <c r="BY690" t="s">
        <v>12</v>
      </c>
      <c r="BZ690" t="s">
        <v>12</v>
      </c>
      <c r="CA690" t="s">
        <v>12</v>
      </c>
      <c r="CB690" t="s">
        <v>12</v>
      </c>
      <c r="CC690" t="s">
        <v>12</v>
      </c>
      <c r="CD690" t="str" cm="1">
        <f t="array" aca="1" ref="CD690" ca="1">eConcatenar(A690:CB690,"|")</f>
        <v>Q5UlehdsFegbEUNv|PAR2021-1723|3|MEMORIAL|TABASCO|PARAISO|PARAISO|2021-5-21|14800|X|X|400|2|X|X|X|X|X|X|X|X|X|X|X|X|X|X|DE LA CRUZ|JUAREZ|VIDALIA|CASADA|X|X|FRANCISCO MADERO SEGUNDA|RAMIRO JAVIER ARJONA|X|9333255897|MARIBEL SANCHEZ DE LA CRUZ|RONY SANCHEZ DE LA CRUZ|X|RUTA 8 L|X|LUNES|X|X|X|X|X|DOMICILIO|950|13850|X|X|X|2021-9-6|2021-10-04|X|X|X|X|X|FRANCISCO MADERO SEGUNFDA|X|1|X|14800|X|X|X|X|X|X|X|X|CARDENAS |X|x|x|x|x</v>
      </c>
    </row>
    <row r="691" spans="1:82" x14ac:dyDescent="0.25">
      <c r="A691" t="s">
        <v>13977</v>
      </c>
      <c r="B691" t="s">
        <v>13978</v>
      </c>
      <c r="C691">
        <v>3</v>
      </c>
      <c r="D691" t="s">
        <v>69</v>
      </c>
      <c r="E691" t="s">
        <v>2</v>
      </c>
      <c r="F691" t="s">
        <v>775</v>
      </c>
      <c r="G691" t="s">
        <v>775</v>
      </c>
      <c r="H691" t="s">
        <v>1167</v>
      </c>
      <c r="I691">
        <v>14800</v>
      </c>
      <c r="J691" t="s">
        <v>4</v>
      </c>
      <c r="K691" t="s">
        <v>4</v>
      </c>
      <c r="L691">
        <v>200</v>
      </c>
      <c r="M691">
        <v>1</v>
      </c>
      <c r="N691" t="s">
        <v>4</v>
      </c>
      <c r="O691" t="s">
        <v>4</v>
      </c>
      <c r="P691" t="s">
        <v>4</v>
      </c>
      <c r="Q691" t="s">
        <v>4</v>
      </c>
      <c r="R691" t="s">
        <v>4</v>
      </c>
      <c r="S691" t="s">
        <v>4</v>
      </c>
      <c r="T691" t="s">
        <v>4</v>
      </c>
      <c r="U691" t="s">
        <v>4</v>
      </c>
      <c r="V691" t="s">
        <v>4</v>
      </c>
      <c r="W691" t="s">
        <v>4</v>
      </c>
      <c r="X691" t="s">
        <v>4</v>
      </c>
      <c r="Y691" t="s">
        <v>4</v>
      </c>
      <c r="Z691" t="s">
        <v>4</v>
      </c>
      <c r="AA691" t="s">
        <v>4</v>
      </c>
      <c r="AB691" t="s">
        <v>127</v>
      </c>
      <c r="AC691" t="s">
        <v>166</v>
      </c>
      <c r="AD691" t="s">
        <v>13813</v>
      </c>
      <c r="AE691" t="s">
        <v>30</v>
      </c>
      <c r="AF691" t="s">
        <v>4</v>
      </c>
      <c r="AG691" t="s">
        <v>4</v>
      </c>
      <c r="AH691" t="s">
        <v>13979</v>
      </c>
      <c r="AI691" t="s">
        <v>13908</v>
      </c>
      <c r="AJ691" t="s">
        <v>4</v>
      </c>
      <c r="AK691">
        <v>9331668705</v>
      </c>
      <c r="AL691" t="s">
        <v>13980</v>
      </c>
      <c r="AM691" t="s">
        <v>13981</v>
      </c>
      <c r="AN691" t="s">
        <v>4</v>
      </c>
      <c r="AO691" t="s">
        <v>13552</v>
      </c>
      <c r="AP691" t="s">
        <v>4</v>
      </c>
      <c r="AQ691" t="s">
        <v>10</v>
      </c>
      <c r="AR691" t="s">
        <v>4</v>
      </c>
      <c r="AS691" t="s">
        <v>4</v>
      </c>
      <c r="AT691" t="s">
        <v>4</v>
      </c>
      <c r="AU691" t="s">
        <v>4</v>
      </c>
      <c r="AV691" t="s">
        <v>4</v>
      </c>
      <c r="AW691" t="s">
        <v>11</v>
      </c>
      <c r="AX691">
        <v>1300</v>
      </c>
      <c r="AY691">
        <v>13500</v>
      </c>
      <c r="AZ691" t="s">
        <v>4</v>
      </c>
      <c r="BA691" t="s">
        <v>4</v>
      </c>
      <c r="BB691" t="s">
        <v>4</v>
      </c>
      <c r="BC691" t="s">
        <v>1171</v>
      </c>
      <c r="BD691" t="s">
        <v>1235</v>
      </c>
      <c r="BE691" t="s">
        <v>4</v>
      </c>
      <c r="BF691" t="s">
        <v>4</v>
      </c>
      <c r="BG691" t="s">
        <v>4</v>
      </c>
      <c r="BH691" t="s">
        <v>4</v>
      </c>
      <c r="BI691" t="s">
        <v>4</v>
      </c>
      <c r="BJ691" t="s">
        <v>13982</v>
      </c>
      <c r="BK691" t="s">
        <v>4</v>
      </c>
      <c r="BL691">
        <v>1</v>
      </c>
      <c r="BM691" t="s">
        <v>4</v>
      </c>
      <c r="BN691">
        <v>14800</v>
      </c>
      <c r="BO691" t="s">
        <v>4</v>
      </c>
      <c r="BP691" t="s">
        <v>4</v>
      </c>
      <c r="BQ691" t="s">
        <v>4</v>
      </c>
      <c r="BR691" t="s">
        <v>4</v>
      </c>
      <c r="BS691" t="s">
        <v>4</v>
      </c>
      <c r="BT691" t="s">
        <v>4</v>
      </c>
      <c r="BU691" t="s">
        <v>4</v>
      </c>
      <c r="BV691" t="s">
        <v>4</v>
      </c>
      <c r="BW691" t="s">
        <v>330</v>
      </c>
      <c r="BX691" t="s">
        <v>4</v>
      </c>
      <c r="BY691" t="s">
        <v>12</v>
      </c>
      <c r="BZ691" t="s">
        <v>12</v>
      </c>
      <c r="CA691" t="s">
        <v>12</v>
      </c>
      <c r="CB691" t="s">
        <v>12</v>
      </c>
      <c r="CC691" t="s">
        <v>12</v>
      </c>
      <c r="CD691" t="str" cm="1">
        <f t="array" aca="1" ref="CD691" ca="1">eConcatenar(A691:CB691,"|")</f>
        <v>Y9FADnb1juc3RjuJ|COM2021-1720|3|MEMORIAL|TABASCO|COMALCALCO|COMALCALCO|2021-5-20|14800|X|X|200|1|X|X|X|X|X|X|X|X|X|X|X|X|X|X|RODRIGUEZ|GONZALEZ|MARQUEZA|CASADA|X|X|OCCIDENTE PRIMERA SECCION|VECINAL A PARAISO|X|9331668705|MIGUEL ALEJANDRO LEYVA RODRIGUEZ|ELIZABETH LEYVA RODRIGUEZ|X|RUTA 8 L|X|LUNES|X|X|X|X|X|DOMICILIO|1300|13500|X|X|X|2021-9-7|2021-9-28|X|X|X|X|X|OCCIDENTE PRIMERA SECC|X|1|X|14800|X|X|X|X|X|X|X|X|CARDENAS |X|x|x|x|x</v>
      </c>
    </row>
    <row r="692" spans="1:82" x14ac:dyDescent="0.25">
      <c r="A692" t="s">
        <v>13983</v>
      </c>
      <c r="B692" t="s">
        <v>13984</v>
      </c>
      <c r="C692">
        <v>3</v>
      </c>
      <c r="D692" t="s">
        <v>69</v>
      </c>
      <c r="E692" t="s">
        <v>2</v>
      </c>
      <c r="F692" t="s">
        <v>706</v>
      </c>
      <c r="G692" t="s">
        <v>706</v>
      </c>
      <c r="H692" t="s">
        <v>1183</v>
      </c>
      <c r="I692">
        <v>14800</v>
      </c>
      <c r="J692" t="s">
        <v>4</v>
      </c>
      <c r="K692" t="s">
        <v>4</v>
      </c>
      <c r="L692">
        <v>400</v>
      </c>
      <c r="M692">
        <v>2</v>
      </c>
      <c r="N692" t="s">
        <v>4</v>
      </c>
      <c r="O692" t="s">
        <v>4</v>
      </c>
      <c r="P692" t="s">
        <v>4</v>
      </c>
      <c r="Q692" t="s">
        <v>4</v>
      </c>
      <c r="R692" t="s">
        <v>4</v>
      </c>
      <c r="S692" t="s">
        <v>4</v>
      </c>
      <c r="T692" t="s">
        <v>4</v>
      </c>
      <c r="U692" t="s">
        <v>4</v>
      </c>
      <c r="V692" t="s">
        <v>4</v>
      </c>
      <c r="W692" t="s">
        <v>4</v>
      </c>
      <c r="X692" t="s">
        <v>4</v>
      </c>
      <c r="Y692" t="s">
        <v>4</v>
      </c>
      <c r="Z692" t="s">
        <v>4</v>
      </c>
      <c r="AA692" t="s">
        <v>4</v>
      </c>
      <c r="AB692" t="s">
        <v>301</v>
      </c>
      <c r="AC692" t="s">
        <v>818</v>
      </c>
      <c r="AD692" t="s">
        <v>13985</v>
      </c>
      <c r="AE692" t="s">
        <v>146</v>
      </c>
      <c r="AF692" t="s">
        <v>4</v>
      </c>
      <c r="AG692" t="s">
        <v>4</v>
      </c>
      <c r="AH692" t="s">
        <v>13899</v>
      </c>
      <c r="AI692" t="s">
        <v>13986</v>
      </c>
      <c r="AJ692" t="s">
        <v>4</v>
      </c>
      <c r="AK692">
        <v>9331105960</v>
      </c>
      <c r="AL692" t="s">
        <v>13987</v>
      </c>
      <c r="AM692" t="s">
        <v>13988</v>
      </c>
      <c r="AN692" t="s">
        <v>4</v>
      </c>
      <c r="AO692" t="s">
        <v>13552</v>
      </c>
      <c r="AP692" t="s">
        <v>4</v>
      </c>
      <c r="AQ692" t="s">
        <v>10</v>
      </c>
      <c r="AR692" t="s">
        <v>4</v>
      </c>
      <c r="AS692" t="s">
        <v>4</v>
      </c>
      <c r="AT692" t="s">
        <v>4</v>
      </c>
      <c r="AU692" t="s">
        <v>4</v>
      </c>
      <c r="AV692" t="s">
        <v>4</v>
      </c>
      <c r="AW692" t="s">
        <v>11</v>
      </c>
      <c r="AX692">
        <v>950</v>
      </c>
      <c r="AY692">
        <v>13850</v>
      </c>
      <c r="AZ692" t="s">
        <v>4</v>
      </c>
      <c r="BA692" t="s">
        <v>4</v>
      </c>
      <c r="BB692" t="s">
        <v>4</v>
      </c>
      <c r="BC692" t="s">
        <v>1171</v>
      </c>
      <c r="BD692" t="s">
        <v>10372</v>
      </c>
      <c r="BE692" t="s">
        <v>4</v>
      </c>
      <c r="BF692" t="s">
        <v>4</v>
      </c>
      <c r="BG692" t="s">
        <v>4</v>
      </c>
      <c r="BH692" t="s">
        <v>4</v>
      </c>
      <c r="BI692" t="s">
        <v>4</v>
      </c>
      <c r="BJ692" t="s">
        <v>13903</v>
      </c>
      <c r="BK692" t="s">
        <v>4</v>
      </c>
      <c r="BL692">
        <v>1</v>
      </c>
      <c r="BM692" t="s">
        <v>4</v>
      </c>
      <c r="BN692">
        <v>14800</v>
      </c>
      <c r="BO692" t="s">
        <v>4</v>
      </c>
      <c r="BP692" t="s">
        <v>4</v>
      </c>
      <c r="BQ692" t="s">
        <v>4</v>
      </c>
      <c r="BR692" t="s">
        <v>4</v>
      </c>
      <c r="BS692" t="s">
        <v>4</v>
      </c>
      <c r="BT692" t="s">
        <v>4</v>
      </c>
      <c r="BU692" t="s">
        <v>4</v>
      </c>
      <c r="BV692" t="s">
        <v>4</v>
      </c>
      <c r="BW692" t="s">
        <v>330</v>
      </c>
      <c r="BX692" t="s">
        <v>4</v>
      </c>
      <c r="BY692" t="s">
        <v>12</v>
      </c>
      <c r="BZ692" t="s">
        <v>12</v>
      </c>
      <c r="CA692" t="s">
        <v>12</v>
      </c>
      <c r="CB692" t="s">
        <v>12</v>
      </c>
      <c r="CC692" t="s">
        <v>12</v>
      </c>
      <c r="CD692" t="str" cm="1">
        <f t="array" aca="1" ref="CD692" ca="1">eConcatenar(A692:CB692,"|")</f>
        <v>LD1xJZ2o7nNySjNe|PAR2021-1748|3|MEMORIAL|TABASCO|PARAISO|PARAISO|2021-5-25|14800|X|X|400|2|X|X|X|X|X|X|X|X|X|X|X|X|X|X|CRUZ|ANGULO|CLARA LUZ|VIUDA|X|X|FRANCISCO MADERO SEGUNDA|PRIMER CAMELLON|X|9331105960|DIANA DEL CARMEN PEREZ CRUZ|HENRY PEREZ CRUZ|X|RUTA 8 L|X|LUNES|X|X|X|X|X|DOMICILIO|950|13850|X|X|X|2021-9-7|2021-10-04|X|X|X|X|X|FRANCISCO MADERO SEGUNFDA|X|1|X|14800|X|X|X|X|X|X|X|X|CARDENAS |X|x|x|x|x</v>
      </c>
    </row>
    <row r="693" spans="1:82" x14ac:dyDescent="0.25">
      <c r="A693" t="s">
        <v>13989</v>
      </c>
      <c r="B693" t="s">
        <v>13990</v>
      </c>
      <c r="C693">
        <v>3</v>
      </c>
      <c r="D693" t="s">
        <v>69</v>
      </c>
      <c r="E693" t="s">
        <v>2</v>
      </c>
      <c r="F693" t="s">
        <v>775</v>
      </c>
      <c r="G693" t="s">
        <v>775</v>
      </c>
      <c r="H693" t="s">
        <v>1168</v>
      </c>
      <c r="I693">
        <v>14800</v>
      </c>
      <c r="J693" t="s">
        <v>4</v>
      </c>
      <c r="K693" t="s">
        <v>4</v>
      </c>
      <c r="L693">
        <v>200</v>
      </c>
      <c r="M693">
        <v>1</v>
      </c>
      <c r="N693" t="s">
        <v>4</v>
      </c>
      <c r="O693" t="s">
        <v>4</v>
      </c>
      <c r="P693" t="s">
        <v>4</v>
      </c>
      <c r="Q693" t="s">
        <v>4</v>
      </c>
      <c r="R693" t="s">
        <v>4</v>
      </c>
      <c r="S693" t="s">
        <v>4</v>
      </c>
      <c r="T693" t="s">
        <v>4</v>
      </c>
      <c r="U693" t="s">
        <v>4</v>
      </c>
      <c r="V693" t="s">
        <v>4</v>
      </c>
      <c r="W693" t="s">
        <v>4</v>
      </c>
      <c r="X693" t="s">
        <v>4</v>
      </c>
      <c r="Y693" t="s">
        <v>4</v>
      </c>
      <c r="Z693" t="s">
        <v>4</v>
      </c>
      <c r="AA693" t="s">
        <v>4</v>
      </c>
      <c r="AB693" t="s">
        <v>757</v>
      </c>
      <c r="AC693" t="s">
        <v>350</v>
      </c>
      <c r="AD693" t="s">
        <v>897</v>
      </c>
      <c r="AE693" t="s">
        <v>17</v>
      </c>
      <c r="AF693" t="s">
        <v>4</v>
      </c>
      <c r="AG693" t="s">
        <v>4</v>
      </c>
      <c r="AH693" t="s">
        <v>13979</v>
      </c>
      <c r="AI693" t="s">
        <v>13908</v>
      </c>
      <c r="AJ693" t="s">
        <v>4</v>
      </c>
      <c r="AK693">
        <v>9934509398</v>
      </c>
      <c r="AL693" t="s">
        <v>13991</v>
      </c>
      <c r="AM693" t="s">
        <v>13992</v>
      </c>
      <c r="AN693" t="s">
        <v>4</v>
      </c>
      <c r="AO693" t="s">
        <v>13552</v>
      </c>
      <c r="AP693" t="s">
        <v>4</v>
      </c>
      <c r="AQ693" t="s">
        <v>10</v>
      </c>
      <c r="AR693" t="s">
        <v>4</v>
      </c>
      <c r="AS693" t="s">
        <v>4</v>
      </c>
      <c r="AT693" t="s">
        <v>4</v>
      </c>
      <c r="AU693" t="s">
        <v>4</v>
      </c>
      <c r="AV693" t="s">
        <v>4</v>
      </c>
      <c r="AW693" t="s">
        <v>11</v>
      </c>
      <c r="AX693">
        <v>1250</v>
      </c>
      <c r="AY693">
        <v>13550</v>
      </c>
      <c r="AZ693" t="s">
        <v>4</v>
      </c>
      <c r="BA693" t="s">
        <v>4</v>
      </c>
      <c r="BB693" t="s">
        <v>4</v>
      </c>
      <c r="BC693" t="s">
        <v>1171</v>
      </c>
      <c r="BD693" t="s">
        <v>12597</v>
      </c>
      <c r="BE693" t="s">
        <v>4</v>
      </c>
      <c r="BF693" t="s">
        <v>4</v>
      </c>
      <c r="BG693" t="s">
        <v>4</v>
      </c>
      <c r="BH693" t="s">
        <v>4</v>
      </c>
      <c r="BI693" t="s">
        <v>4</v>
      </c>
      <c r="BJ693" t="s">
        <v>13982</v>
      </c>
      <c r="BK693" t="s">
        <v>4</v>
      </c>
      <c r="BL693">
        <v>1</v>
      </c>
      <c r="BM693" t="s">
        <v>4</v>
      </c>
      <c r="BN693">
        <v>14800</v>
      </c>
      <c r="BO693" t="s">
        <v>4</v>
      </c>
      <c r="BP693" t="s">
        <v>4</v>
      </c>
      <c r="BQ693" t="s">
        <v>4</v>
      </c>
      <c r="BR693" t="s">
        <v>4</v>
      </c>
      <c r="BS693" t="s">
        <v>4</v>
      </c>
      <c r="BT693" t="s">
        <v>4</v>
      </c>
      <c r="BU693" t="s">
        <v>4</v>
      </c>
      <c r="BV693" t="s">
        <v>4</v>
      </c>
      <c r="BW693" t="s">
        <v>330</v>
      </c>
      <c r="BX693" t="s">
        <v>4</v>
      </c>
      <c r="BY693" t="s">
        <v>12</v>
      </c>
      <c r="BZ693" t="s">
        <v>12</v>
      </c>
      <c r="CA693" t="s">
        <v>12</v>
      </c>
      <c r="CB693" t="s">
        <v>12</v>
      </c>
      <c r="CC693" t="s">
        <v>12</v>
      </c>
      <c r="CD693" t="str" cm="1">
        <f t="array" aca="1" ref="CD693" ca="1">eConcatenar(A693:CB693,"|")</f>
        <v>iO8C8KJfGRIwH0iR|COM2021-1709|3|MEMORIAL|TABASCO|COMALCALCO|COMALCALCO|2021-5-19|14800|X|X|200|1|X|X|X|X|X|X|X|X|X|X|X|X|X|X|ALCUDIA |CORDOVA |ALVARADO|SOLTERO|X|X|OCCIDENTE PRIMERA SECCION|VECINAL A PARAISO|X|9934509398|NORMA ALCUDIA CORDOVA|NEREYDA ALCUDIA CORDOVA|X|RUTA 8 L|X|LUNES|X|X|X|X|X|DOMICILIO|1250|13550|X|X|X|2021-9-7|2021-8-28|X|X|X|X|X|OCCIDENTE PRIMERA SECC|X|1|X|14800|X|X|X|X|X|X|X|X|CARDENAS |X|x|x|x|x</v>
      </c>
    </row>
    <row r="694" spans="1:82" x14ac:dyDescent="0.25">
      <c r="A694" t="s">
        <v>13993</v>
      </c>
      <c r="B694" t="s">
        <v>13994</v>
      </c>
      <c r="C694">
        <v>3</v>
      </c>
      <c r="D694" t="s">
        <v>69</v>
      </c>
      <c r="E694" t="s">
        <v>2</v>
      </c>
      <c r="F694" t="s">
        <v>706</v>
      </c>
      <c r="G694" t="s">
        <v>706</v>
      </c>
      <c r="H694" t="s">
        <v>16105</v>
      </c>
      <c r="I694">
        <v>14800</v>
      </c>
      <c r="J694" t="s">
        <v>4</v>
      </c>
      <c r="K694" t="s">
        <v>4</v>
      </c>
      <c r="L694">
        <v>100</v>
      </c>
      <c r="M694">
        <v>0</v>
      </c>
      <c r="N694" t="s">
        <v>4</v>
      </c>
      <c r="O694" t="s">
        <v>4</v>
      </c>
      <c r="P694" t="s">
        <v>4</v>
      </c>
      <c r="Q694" t="s">
        <v>4</v>
      </c>
      <c r="R694" t="s">
        <v>4</v>
      </c>
      <c r="S694" t="s">
        <v>4</v>
      </c>
      <c r="T694" t="s">
        <v>4</v>
      </c>
      <c r="U694" t="s">
        <v>4</v>
      </c>
      <c r="V694" t="s">
        <v>4</v>
      </c>
      <c r="W694" t="s">
        <v>4</v>
      </c>
      <c r="X694" t="s">
        <v>4</v>
      </c>
      <c r="Y694" t="s">
        <v>4</v>
      </c>
      <c r="Z694" t="s">
        <v>4</v>
      </c>
      <c r="AA694" t="s">
        <v>4</v>
      </c>
      <c r="AB694" t="s">
        <v>4979</v>
      </c>
      <c r="AC694" t="s">
        <v>385</v>
      </c>
      <c r="AD694" t="s">
        <v>10152</v>
      </c>
      <c r="AE694" t="s">
        <v>63</v>
      </c>
      <c r="AF694" t="s">
        <v>4</v>
      </c>
      <c r="AG694" t="s">
        <v>4</v>
      </c>
      <c r="AH694" t="s">
        <v>742</v>
      </c>
      <c r="AI694" t="s">
        <v>13908</v>
      </c>
      <c r="AJ694" t="s">
        <v>4</v>
      </c>
      <c r="AK694">
        <v>9331514786</v>
      </c>
      <c r="AL694" t="s">
        <v>13995</v>
      </c>
      <c r="AM694" t="s">
        <v>13996</v>
      </c>
      <c r="AN694" t="s">
        <v>4</v>
      </c>
      <c r="AO694" t="s">
        <v>13552</v>
      </c>
      <c r="AP694" t="s">
        <v>4</v>
      </c>
      <c r="AQ694" t="s">
        <v>10</v>
      </c>
      <c r="AR694" t="s">
        <v>4</v>
      </c>
      <c r="AS694" t="s">
        <v>4</v>
      </c>
      <c r="AT694" t="s">
        <v>4</v>
      </c>
      <c r="AU694" t="s">
        <v>4</v>
      </c>
      <c r="AV694" t="s">
        <v>4</v>
      </c>
      <c r="AW694" t="s">
        <v>11</v>
      </c>
      <c r="AX694">
        <v>3000</v>
      </c>
      <c r="AY694">
        <v>11800</v>
      </c>
      <c r="AZ694" t="s">
        <v>4</v>
      </c>
      <c r="BA694" t="s">
        <v>4</v>
      </c>
      <c r="BB694" t="s">
        <v>4</v>
      </c>
      <c r="BC694" t="s">
        <v>1219</v>
      </c>
      <c r="BD694" t="s">
        <v>10372</v>
      </c>
      <c r="BE694" t="s">
        <v>4</v>
      </c>
      <c r="BF694" t="s">
        <v>4</v>
      </c>
      <c r="BG694" t="s">
        <v>4</v>
      </c>
      <c r="BH694" t="s">
        <v>4</v>
      </c>
      <c r="BI694" t="s">
        <v>4</v>
      </c>
      <c r="BJ694" t="s">
        <v>742</v>
      </c>
      <c r="BK694" t="s">
        <v>4</v>
      </c>
      <c r="BL694">
        <v>1</v>
      </c>
      <c r="BM694" t="s">
        <v>4</v>
      </c>
      <c r="BN694">
        <v>14800</v>
      </c>
      <c r="BO694" t="s">
        <v>4</v>
      </c>
      <c r="BP694" t="s">
        <v>4</v>
      </c>
      <c r="BQ694" t="s">
        <v>4</v>
      </c>
      <c r="BR694" t="s">
        <v>4</v>
      </c>
      <c r="BS694" t="s">
        <v>4</v>
      </c>
      <c r="BT694" t="s">
        <v>4</v>
      </c>
      <c r="BU694" t="s">
        <v>4</v>
      </c>
      <c r="BV694" t="s">
        <v>4</v>
      </c>
      <c r="BW694" t="s">
        <v>330</v>
      </c>
      <c r="BX694" t="s">
        <v>4</v>
      </c>
      <c r="BY694" t="s">
        <v>12</v>
      </c>
      <c r="BZ694" t="s">
        <v>12</v>
      </c>
      <c r="CA694" t="s">
        <v>12</v>
      </c>
      <c r="CB694" t="s">
        <v>12</v>
      </c>
      <c r="CC694" t="s">
        <v>12</v>
      </c>
      <c r="CD694" t="str" cm="1">
        <f t="array" aca="1" ref="CD694" ca="1">eConcatenar(A694:CB694,"|")</f>
        <v>4LMTQrdP2fjIXRZM|PAR2021-1521|3|MEMORIAL|TABASCO|PARAISO|PARAISO|2021-5-03|14800|X|X|100|0|X|X|X|X|X|X|X|X|X|X|X|X|X|X|RODRIGUEZ |MENDEZ|ENRIQUE|CASADO|X|X|MOCTEZUMA PRIMERA SECCION|VECINAL A PARAISO|X|9331514786|MARIA MENDEZ GOMEZ|NORMA LIZA IZQUIERDO HERNANDEZ|X|RUTA 8 L|X|LUNES|X|X|X|X|X|DOMICILIO|3000|11800|X|X|X|2021-9-6|2021-10-04|X|X|X|X|X|MOCTEZUMA PRIMERA SECCION|X|1|X|14800|X|X|X|X|X|X|X|X|CARDENAS |X|x|x|x|x</v>
      </c>
    </row>
    <row r="695" spans="1:82" x14ac:dyDescent="0.25">
      <c r="A695" t="s">
        <v>13997</v>
      </c>
      <c r="B695" t="s">
        <v>13998</v>
      </c>
      <c r="C695">
        <v>3</v>
      </c>
      <c r="D695" t="s">
        <v>69</v>
      </c>
      <c r="E695" t="s">
        <v>2</v>
      </c>
      <c r="F695" t="s">
        <v>706</v>
      </c>
      <c r="G695" t="s">
        <v>706</v>
      </c>
      <c r="H695" t="s">
        <v>16106</v>
      </c>
      <c r="I695">
        <v>14800</v>
      </c>
      <c r="J695" t="s">
        <v>4</v>
      </c>
      <c r="K695" t="s">
        <v>4</v>
      </c>
      <c r="L695">
        <v>400</v>
      </c>
      <c r="M695">
        <v>2</v>
      </c>
      <c r="N695" t="s">
        <v>4</v>
      </c>
      <c r="O695" t="s">
        <v>4</v>
      </c>
      <c r="P695" t="s">
        <v>4</v>
      </c>
      <c r="Q695" t="s">
        <v>4</v>
      </c>
      <c r="R695" t="s">
        <v>4</v>
      </c>
      <c r="S695" t="s">
        <v>4</v>
      </c>
      <c r="T695" t="s">
        <v>4</v>
      </c>
      <c r="U695" t="s">
        <v>4</v>
      </c>
      <c r="V695" t="s">
        <v>4</v>
      </c>
      <c r="W695" t="s">
        <v>4</v>
      </c>
      <c r="X695" t="s">
        <v>4</v>
      </c>
      <c r="Y695" t="s">
        <v>4</v>
      </c>
      <c r="Z695" t="s">
        <v>4</v>
      </c>
      <c r="AA695" t="s">
        <v>4</v>
      </c>
      <c r="AB695" t="s">
        <v>49</v>
      </c>
      <c r="AC695" t="s">
        <v>291</v>
      </c>
      <c r="AD695" t="s">
        <v>13999</v>
      </c>
      <c r="AE695" t="s">
        <v>30</v>
      </c>
      <c r="AF695" t="s">
        <v>4</v>
      </c>
      <c r="AG695" t="s">
        <v>4</v>
      </c>
      <c r="AH695" t="s">
        <v>13899</v>
      </c>
      <c r="AI695" t="s">
        <v>14000</v>
      </c>
      <c r="AJ695" t="s">
        <v>891</v>
      </c>
      <c r="AK695">
        <v>9331365980</v>
      </c>
      <c r="AL695" t="s">
        <v>14001</v>
      </c>
      <c r="AM695" t="s">
        <v>14002</v>
      </c>
      <c r="AN695" t="s">
        <v>4</v>
      </c>
      <c r="AO695" t="s">
        <v>13552</v>
      </c>
      <c r="AP695" t="s">
        <v>4</v>
      </c>
      <c r="AQ695" t="s">
        <v>10</v>
      </c>
      <c r="AR695" t="s">
        <v>4</v>
      </c>
      <c r="AS695" t="s">
        <v>4</v>
      </c>
      <c r="AT695" t="s">
        <v>4</v>
      </c>
      <c r="AU695" t="s">
        <v>4</v>
      </c>
      <c r="AV695" t="s">
        <v>4</v>
      </c>
      <c r="AW695" t="s">
        <v>11</v>
      </c>
      <c r="AX695">
        <v>1800</v>
      </c>
      <c r="AY695">
        <v>13000</v>
      </c>
      <c r="AZ695" t="s">
        <v>4</v>
      </c>
      <c r="BA695" t="s">
        <v>4</v>
      </c>
      <c r="BB695" t="s">
        <v>4</v>
      </c>
      <c r="BC695" t="s">
        <v>1219</v>
      </c>
      <c r="BD695" t="s">
        <v>10372</v>
      </c>
      <c r="BE695" t="s">
        <v>4</v>
      </c>
      <c r="BF695" t="s">
        <v>4</v>
      </c>
      <c r="BG695" t="s">
        <v>4</v>
      </c>
      <c r="BH695" t="s">
        <v>4</v>
      </c>
      <c r="BI695" t="s">
        <v>4</v>
      </c>
      <c r="BJ695" t="s">
        <v>13903</v>
      </c>
      <c r="BK695" t="s">
        <v>4</v>
      </c>
      <c r="BL695">
        <v>1</v>
      </c>
      <c r="BM695" t="s">
        <v>4</v>
      </c>
      <c r="BN695">
        <v>14800</v>
      </c>
      <c r="BO695" t="s">
        <v>4</v>
      </c>
      <c r="BP695" t="s">
        <v>4</v>
      </c>
      <c r="BQ695" t="s">
        <v>4</v>
      </c>
      <c r="BR695" t="s">
        <v>4</v>
      </c>
      <c r="BS695" t="s">
        <v>4</v>
      </c>
      <c r="BT695" t="s">
        <v>4</v>
      </c>
      <c r="BU695" t="s">
        <v>4</v>
      </c>
      <c r="BV695" t="s">
        <v>4</v>
      </c>
      <c r="BW695" t="s">
        <v>330</v>
      </c>
      <c r="BX695" t="s">
        <v>4</v>
      </c>
      <c r="BY695" t="s">
        <v>12</v>
      </c>
      <c r="BZ695" t="s">
        <v>12</v>
      </c>
      <c r="CA695" t="s">
        <v>12</v>
      </c>
      <c r="CB695" t="s">
        <v>12</v>
      </c>
      <c r="CC695" t="s">
        <v>12</v>
      </c>
      <c r="CD695" t="str" cm="1">
        <f t="array" aca="1" ref="CD695" ca="1">eConcatenar(A695:CB695,"|")</f>
        <v>sdmz5eZy9iHTxoNV|PAR2021-1529|3|MEMORIAL|TABASCO|PARAISO|PARAISO|2021-5-04|14800|X|X|400|2|X|X|X|X|X|X|X|X|X|X|X|X|X|X|SANCHEZ|DOMINGUEZ|VICDALIA|CASADA|X|X|FRANCISCO MADERO SEGUNDA|TOMAS CAMARA|PRINCIPAL SIN NUMERO|9331365980|JOSE ANTONIO SANCHEZ|RAFAEL DOMINGUEZ SANCHEZ|X|RUTA 8 L|X|LUNES|X|X|X|X|X|DOMICILIO|1800|13000|X|X|X|2021-9-6|2021-10-04|X|X|X|X|X|FRANCISCO MADERO SEGUNFDA|X|1|X|14800|X|X|X|X|X|X|X|X|CARDENAS |X|x|x|x|x</v>
      </c>
    </row>
    <row r="696" spans="1:82" x14ac:dyDescent="0.25">
      <c r="A696" t="s">
        <v>14003</v>
      </c>
      <c r="B696" t="s">
        <v>14004</v>
      </c>
      <c r="C696">
        <v>3</v>
      </c>
      <c r="D696" t="s">
        <v>69</v>
      </c>
      <c r="E696" t="s">
        <v>2</v>
      </c>
      <c r="F696" t="s">
        <v>775</v>
      </c>
      <c r="G696" t="s">
        <v>775</v>
      </c>
      <c r="H696" t="s">
        <v>4923</v>
      </c>
      <c r="I696">
        <v>14800</v>
      </c>
      <c r="J696" t="s">
        <v>4</v>
      </c>
      <c r="K696" t="s">
        <v>4</v>
      </c>
      <c r="L696">
        <v>200</v>
      </c>
      <c r="M696">
        <v>1</v>
      </c>
      <c r="N696" t="s">
        <v>4</v>
      </c>
      <c r="O696" t="s">
        <v>4</v>
      </c>
      <c r="P696" t="s">
        <v>4</v>
      </c>
      <c r="Q696" t="s">
        <v>4</v>
      </c>
      <c r="R696" t="s">
        <v>4</v>
      </c>
      <c r="S696" t="s">
        <v>4</v>
      </c>
      <c r="T696" t="s">
        <v>4</v>
      </c>
      <c r="U696" t="s">
        <v>4</v>
      </c>
      <c r="V696" t="s">
        <v>4</v>
      </c>
      <c r="W696" t="s">
        <v>4</v>
      </c>
      <c r="X696" t="s">
        <v>4</v>
      </c>
      <c r="Y696" t="s">
        <v>4</v>
      </c>
      <c r="Z696" t="s">
        <v>4</v>
      </c>
      <c r="AA696" t="s">
        <v>4</v>
      </c>
      <c r="AB696" t="s">
        <v>59</v>
      </c>
      <c r="AC696" t="s">
        <v>707</v>
      </c>
      <c r="AD696" t="s">
        <v>14005</v>
      </c>
      <c r="AE696" t="s">
        <v>30</v>
      </c>
      <c r="AF696" t="s">
        <v>4</v>
      </c>
      <c r="AG696" t="s">
        <v>4</v>
      </c>
      <c r="AH696" t="s">
        <v>13907</v>
      </c>
      <c r="AI696" t="s">
        <v>13908</v>
      </c>
      <c r="AJ696" t="s">
        <v>4</v>
      </c>
      <c r="AK696">
        <v>9333031593</v>
      </c>
      <c r="AL696" t="s">
        <v>14006</v>
      </c>
      <c r="AM696" t="s">
        <v>14007</v>
      </c>
      <c r="AN696" t="s">
        <v>4</v>
      </c>
      <c r="AO696" t="s">
        <v>13552</v>
      </c>
      <c r="AP696" t="s">
        <v>4</v>
      </c>
      <c r="AQ696" t="s">
        <v>10</v>
      </c>
      <c r="AR696" t="s">
        <v>4</v>
      </c>
      <c r="AS696" t="s">
        <v>4</v>
      </c>
      <c r="AT696" t="s">
        <v>4</v>
      </c>
      <c r="AU696" t="s">
        <v>4</v>
      </c>
      <c r="AV696" t="s">
        <v>4</v>
      </c>
      <c r="AW696" t="s">
        <v>11</v>
      </c>
      <c r="AX696">
        <v>700</v>
      </c>
      <c r="AY696">
        <v>14100</v>
      </c>
      <c r="AZ696" t="s">
        <v>4</v>
      </c>
      <c r="BA696" t="s">
        <v>4</v>
      </c>
      <c r="BB696" t="s">
        <v>4</v>
      </c>
      <c r="BC696" t="s">
        <v>1192</v>
      </c>
      <c r="BD696" t="s">
        <v>1232</v>
      </c>
      <c r="BE696" t="s">
        <v>4</v>
      </c>
      <c r="BF696" t="s">
        <v>4</v>
      </c>
      <c r="BG696" t="s">
        <v>4</v>
      </c>
      <c r="BH696" t="s">
        <v>4</v>
      </c>
      <c r="BI696" t="s">
        <v>4</v>
      </c>
      <c r="BJ696" t="s">
        <v>13907</v>
      </c>
      <c r="BK696" t="s">
        <v>4</v>
      </c>
      <c r="BL696">
        <v>1</v>
      </c>
      <c r="BM696" t="s">
        <v>4</v>
      </c>
      <c r="BN696">
        <v>14800</v>
      </c>
      <c r="BO696" t="s">
        <v>4</v>
      </c>
      <c r="BP696" t="s">
        <v>4</v>
      </c>
      <c r="BQ696" t="s">
        <v>4</v>
      </c>
      <c r="BR696" t="s">
        <v>4</v>
      </c>
      <c r="BS696" t="s">
        <v>4</v>
      </c>
      <c r="BT696" t="s">
        <v>4</v>
      </c>
      <c r="BU696" t="s">
        <v>4</v>
      </c>
      <c r="BV696" t="s">
        <v>4</v>
      </c>
      <c r="BW696" t="s">
        <v>330</v>
      </c>
      <c r="BX696" t="s">
        <v>4</v>
      </c>
      <c r="BY696" t="s">
        <v>12</v>
      </c>
      <c r="BZ696" t="s">
        <v>12</v>
      </c>
      <c r="CA696" t="s">
        <v>12</v>
      </c>
      <c r="CB696" t="s">
        <v>12</v>
      </c>
      <c r="CC696" t="s">
        <v>12</v>
      </c>
      <c r="CD696" t="str" cm="1">
        <f t="array" aca="1" ref="CD696" ca="1">eConcatenar(A696:CB696,"|")</f>
        <v>j47QqRO2VjoDBFkA|COM2021-1580|3|MEMORIAL|TABASCO|COMALCALCO|COMALCALCO|2021-5-13|14800|X|X|200|1|X|X|X|X|X|X|X|X|X|X|X|X|X|X|GARCIA|FLORES|FRANCISCA ASUNCION|CASADA|X|X|OCCIDENTE TERCERA|VECINAL A PARAISO|X|9333031593|RENAN GARCIA FUENTES|SUEMY CRISTHELL GARCIA GARCIA|X|RUTA 8 L|X|LUNES|X|X|X|X|X|DOMICILIO|700|14100|X|X|X|2021-8-3|2021-9-20|X|X|X|X|X|OCCIDENTE TERCERA|X|1|X|14800|X|X|X|X|X|X|X|X|CARDENAS |X|x|x|x|x</v>
      </c>
    </row>
    <row r="697" spans="1:82" x14ac:dyDescent="0.25">
      <c r="A697" t="s">
        <v>14008</v>
      </c>
      <c r="B697" t="s">
        <v>14009</v>
      </c>
      <c r="C697">
        <v>3</v>
      </c>
      <c r="D697" t="s">
        <v>1</v>
      </c>
      <c r="E697" t="s">
        <v>2</v>
      </c>
      <c r="F697" t="s">
        <v>706</v>
      </c>
      <c r="G697" t="s">
        <v>706</v>
      </c>
      <c r="H697" t="s">
        <v>16099</v>
      </c>
      <c r="I697">
        <v>12900</v>
      </c>
      <c r="J697" t="s">
        <v>4</v>
      </c>
      <c r="K697" t="s">
        <v>4</v>
      </c>
      <c r="L697">
        <v>200</v>
      </c>
      <c r="M697">
        <v>1</v>
      </c>
      <c r="N697" t="s">
        <v>4</v>
      </c>
      <c r="O697" t="s">
        <v>4</v>
      </c>
      <c r="P697" t="s">
        <v>4</v>
      </c>
      <c r="Q697" t="s">
        <v>4</v>
      </c>
      <c r="R697" t="s">
        <v>4</v>
      </c>
      <c r="S697" t="s">
        <v>4</v>
      </c>
      <c r="T697" t="s">
        <v>4</v>
      </c>
      <c r="U697" t="s">
        <v>4</v>
      </c>
      <c r="V697" t="s">
        <v>4</v>
      </c>
      <c r="W697" t="s">
        <v>4</v>
      </c>
      <c r="X697" t="s">
        <v>4</v>
      </c>
      <c r="Y697" t="s">
        <v>4</v>
      </c>
      <c r="Z697" t="s">
        <v>4</v>
      </c>
      <c r="AA697" t="s">
        <v>4</v>
      </c>
      <c r="AB697" t="s">
        <v>38</v>
      </c>
      <c r="AC697" t="s">
        <v>49</v>
      </c>
      <c r="AD697" t="s">
        <v>12020</v>
      </c>
      <c r="AE697" t="s">
        <v>336</v>
      </c>
      <c r="AF697" t="s">
        <v>4</v>
      </c>
      <c r="AG697" t="s">
        <v>4</v>
      </c>
      <c r="AH697" t="s">
        <v>13899</v>
      </c>
      <c r="AI697" t="s">
        <v>14010</v>
      </c>
      <c r="AJ697" t="s">
        <v>4</v>
      </c>
      <c r="AK697">
        <v>9333293807</v>
      </c>
      <c r="AL697" t="s">
        <v>14011</v>
      </c>
      <c r="AM697" t="s">
        <v>14012</v>
      </c>
      <c r="AN697" t="s">
        <v>4</v>
      </c>
      <c r="AO697" t="s">
        <v>13552</v>
      </c>
      <c r="AP697" t="s">
        <v>4</v>
      </c>
      <c r="AQ697" t="s">
        <v>10</v>
      </c>
      <c r="AR697" t="s">
        <v>4</v>
      </c>
      <c r="AS697" t="s">
        <v>4</v>
      </c>
      <c r="AT697" t="s">
        <v>4</v>
      </c>
      <c r="AU697" t="s">
        <v>4</v>
      </c>
      <c r="AV697" t="s">
        <v>4</v>
      </c>
      <c r="AW697" t="s">
        <v>11</v>
      </c>
      <c r="AX697">
        <v>11100</v>
      </c>
      <c r="AY697">
        <v>1800</v>
      </c>
      <c r="AZ697" t="s">
        <v>4</v>
      </c>
      <c r="BA697" t="s">
        <v>4</v>
      </c>
      <c r="BB697" t="s">
        <v>4</v>
      </c>
      <c r="BC697" t="s">
        <v>1232</v>
      </c>
      <c r="BD697" t="s">
        <v>12284</v>
      </c>
      <c r="BE697" t="s">
        <v>4</v>
      </c>
      <c r="BF697" t="s">
        <v>4</v>
      </c>
      <c r="BG697" t="s">
        <v>4</v>
      </c>
      <c r="BH697" t="s">
        <v>4</v>
      </c>
      <c r="BI697" t="s">
        <v>4</v>
      </c>
      <c r="BJ697" t="s">
        <v>13903</v>
      </c>
      <c r="BK697" t="s">
        <v>4</v>
      </c>
      <c r="BL697">
        <v>1</v>
      </c>
      <c r="BM697" t="s">
        <v>4</v>
      </c>
      <c r="BN697">
        <v>12900</v>
      </c>
      <c r="BO697" t="s">
        <v>4</v>
      </c>
      <c r="BP697" t="s">
        <v>4</v>
      </c>
      <c r="BQ697" t="s">
        <v>4</v>
      </c>
      <c r="BR697" t="s">
        <v>4</v>
      </c>
      <c r="BS697" t="s">
        <v>4</v>
      </c>
      <c r="BT697" t="s">
        <v>4</v>
      </c>
      <c r="BU697" t="s">
        <v>4</v>
      </c>
      <c r="BV697" t="s">
        <v>4</v>
      </c>
      <c r="BW697" t="s">
        <v>330</v>
      </c>
      <c r="BX697" t="s">
        <v>4</v>
      </c>
      <c r="BY697" t="s">
        <v>12</v>
      </c>
      <c r="BZ697" t="s">
        <v>12</v>
      </c>
      <c r="CA697" t="s">
        <v>12</v>
      </c>
      <c r="CB697" t="s">
        <v>12</v>
      </c>
      <c r="CC697" t="s">
        <v>12</v>
      </c>
      <c r="CD697" t="str" cm="1">
        <f t="array" aca="1" ref="CD697" ca="1">eConcatenar(A697:CB697,"|")</f>
        <v>zyOjRztNHB9NAO3z|PAR2021-0164|3|IMPERIAL DE LUJO|TABASCO|PARAISO|PARAISO|2021-1-16|12900|X|X|200|1|X|X|X|X|X|X|X|X|X|X|X|X|X|X|HERNANDEZ|SANCHEZ|ANTONIO|VIUDO|X|X|FRANCISCO MADERO SEGUNDA|LOS HERNANDEZ|X|9333293807|MANUEL HERNANDEZ SANCHEZ|DIANA DEL CARMEN HERNANDEZ TRINIDAD|X|RUTA 8 L|X|LUNES|X|X|X|X|X|DOMICILIO|11100|1800|X|X|X|2021-9-20|2021-10-05|X|X|X|X|X|FRANCISCO MADERO SEGUNFDA|X|1|X|12900|X|X|X|X|X|X|X|X|CARDENAS |X|x|x|x|x</v>
      </c>
    </row>
    <row r="698" spans="1:82" x14ac:dyDescent="0.25">
      <c r="A698" t="s">
        <v>14013</v>
      </c>
      <c r="B698" t="s">
        <v>14014</v>
      </c>
      <c r="C698">
        <v>3</v>
      </c>
      <c r="D698" t="s">
        <v>1</v>
      </c>
      <c r="E698" t="s">
        <v>2</v>
      </c>
      <c r="F698" t="s">
        <v>775</v>
      </c>
      <c r="G698" t="s">
        <v>775</v>
      </c>
      <c r="H698" t="s">
        <v>16107</v>
      </c>
      <c r="I698">
        <v>12900</v>
      </c>
      <c r="J698" t="s">
        <v>4</v>
      </c>
      <c r="K698" t="s">
        <v>4</v>
      </c>
      <c r="L698">
        <v>400</v>
      </c>
      <c r="M698">
        <v>2</v>
      </c>
      <c r="N698" t="s">
        <v>4</v>
      </c>
      <c r="O698" t="s">
        <v>4</v>
      </c>
      <c r="P698" t="s">
        <v>4</v>
      </c>
      <c r="Q698" t="s">
        <v>4</v>
      </c>
      <c r="R698" t="s">
        <v>4</v>
      </c>
      <c r="S698" t="s">
        <v>4</v>
      </c>
      <c r="T698" t="s">
        <v>4</v>
      </c>
      <c r="U698" t="s">
        <v>4</v>
      </c>
      <c r="V698" t="s">
        <v>4</v>
      </c>
      <c r="W698" t="s">
        <v>4</v>
      </c>
      <c r="X698" t="s">
        <v>4</v>
      </c>
      <c r="Y698" t="s">
        <v>4</v>
      </c>
      <c r="Z698" t="s">
        <v>4</v>
      </c>
      <c r="AA698" t="s">
        <v>4</v>
      </c>
      <c r="AB698" t="s">
        <v>6</v>
      </c>
      <c r="AC698" t="s">
        <v>837</v>
      </c>
      <c r="AD698" t="s">
        <v>14015</v>
      </c>
      <c r="AE698" t="s">
        <v>63</v>
      </c>
      <c r="AF698" t="s">
        <v>4</v>
      </c>
      <c r="AG698" t="s">
        <v>4</v>
      </c>
      <c r="AH698" t="s">
        <v>14016</v>
      </c>
      <c r="AI698" t="s">
        <v>2192</v>
      </c>
      <c r="AJ698" t="s">
        <v>13667</v>
      </c>
      <c r="AK698">
        <v>9331191375</v>
      </c>
      <c r="AL698" t="s">
        <v>13798</v>
      </c>
      <c r="AM698" t="s">
        <v>4</v>
      </c>
      <c r="AN698" t="s">
        <v>4</v>
      </c>
      <c r="AO698" t="s">
        <v>13552</v>
      </c>
      <c r="AP698" t="s">
        <v>4</v>
      </c>
      <c r="AQ698" t="s">
        <v>10</v>
      </c>
      <c r="AR698" t="s">
        <v>4</v>
      </c>
      <c r="AS698" t="s">
        <v>4</v>
      </c>
      <c r="AT698" t="s">
        <v>4</v>
      </c>
      <c r="AU698" t="s">
        <v>4</v>
      </c>
      <c r="AV698" t="s">
        <v>4</v>
      </c>
      <c r="AW698" t="s">
        <v>11</v>
      </c>
      <c r="AX698">
        <v>2600</v>
      </c>
      <c r="AY698">
        <v>10300</v>
      </c>
      <c r="AZ698" t="s">
        <v>4</v>
      </c>
      <c r="BA698" t="s">
        <v>4</v>
      </c>
      <c r="BB698" t="s">
        <v>4</v>
      </c>
      <c r="BC698" t="s">
        <v>1219</v>
      </c>
      <c r="BD698" t="s">
        <v>10372</v>
      </c>
      <c r="BE698" t="s">
        <v>4</v>
      </c>
      <c r="BF698" t="s">
        <v>4</v>
      </c>
      <c r="BG698" t="s">
        <v>4</v>
      </c>
      <c r="BH698" t="s">
        <v>4</v>
      </c>
      <c r="BI698" t="s">
        <v>4</v>
      </c>
      <c r="BJ698" t="s">
        <v>2192</v>
      </c>
      <c r="BK698" t="s">
        <v>4</v>
      </c>
      <c r="BL698">
        <v>1</v>
      </c>
      <c r="BM698" t="s">
        <v>4</v>
      </c>
      <c r="BN698">
        <v>12900</v>
      </c>
      <c r="BO698" t="s">
        <v>4</v>
      </c>
      <c r="BP698" t="s">
        <v>4</v>
      </c>
      <c r="BQ698" t="s">
        <v>4</v>
      </c>
      <c r="BR698" t="s">
        <v>4</v>
      </c>
      <c r="BS698" t="s">
        <v>4</v>
      </c>
      <c r="BT698" t="s">
        <v>4</v>
      </c>
      <c r="BU698" t="s">
        <v>4</v>
      </c>
      <c r="BV698" t="s">
        <v>4</v>
      </c>
      <c r="BW698" t="s">
        <v>330</v>
      </c>
      <c r="BX698" t="s">
        <v>4</v>
      </c>
      <c r="BY698" t="s">
        <v>12</v>
      </c>
      <c r="BZ698" t="s">
        <v>12</v>
      </c>
      <c r="CA698" t="s">
        <v>12</v>
      </c>
      <c r="CB698" t="s">
        <v>12</v>
      </c>
      <c r="CC698" t="s">
        <v>12</v>
      </c>
      <c r="CD698" t="str" cm="1">
        <f t="array" aca="1" ref="CD698" ca="1">eConcatenar(A698:CB698,"|")</f>
        <v>FEYW66UYhx8GPdks|COM2021-0132|3|IMPERIAL DE LUJO|TABASCO|COMALCALCO|COMALCALCO|2021-1-02|12900|X|X|400|2|X|X|X|X|X|X|X|X|X|X|X|X|X|X|DE LA CRUZ|MARQUEZ|PRIMA|CASADO|X|X|OCCIDENTE |SAN FRANCISCO|OCCIDENTE CUARTA|9331191375|ILDA FELICIANA DE LA CRUZ CRUZ|X|X|RUTA 8 L|X|LUNES|X|X|X|X|X|DOMICILIO|2600|10300|X|X|X|2021-9-6|2021-10-04|X|X|X|X|X|SAN FRANCISCO|X|1|X|12900|X|X|X|X|X|X|X|X|CARDENAS |X|x|x|x|x</v>
      </c>
    </row>
    <row r="699" spans="1:82" x14ac:dyDescent="0.25">
      <c r="A699" t="s">
        <v>14017</v>
      </c>
      <c r="B699" t="s">
        <v>14018</v>
      </c>
      <c r="C699">
        <v>3</v>
      </c>
      <c r="D699" t="s">
        <v>14</v>
      </c>
      <c r="E699" t="s">
        <v>2</v>
      </c>
      <c r="F699" t="s">
        <v>775</v>
      </c>
      <c r="G699" t="s">
        <v>775</v>
      </c>
      <c r="H699" t="s">
        <v>1203</v>
      </c>
      <c r="I699">
        <v>19800</v>
      </c>
      <c r="J699" t="s">
        <v>4</v>
      </c>
      <c r="K699" t="s">
        <v>4</v>
      </c>
      <c r="L699">
        <v>200</v>
      </c>
      <c r="M699">
        <v>1</v>
      </c>
      <c r="N699" t="s">
        <v>4</v>
      </c>
      <c r="O699" t="s">
        <v>4</v>
      </c>
      <c r="P699" t="s">
        <v>4</v>
      </c>
      <c r="Q699" t="s">
        <v>4</v>
      </c>
      <c r="R699" t="s">
        <v>4</v>
      </c>
      <c r="S699" t="s">
        <v>4</v>
      </c>
      <c r="T699" t="s">
        <v>4</v>
      </c>
      <c r="U699" t="s">
        <v>4</v>
      </c>
      <c r="V699" t="s">
        <v>4</v>
      </c>
      <c r="W699" t="s">
        <v>4</v>
      </c>
      <c r="X699" t="s">
        <v>4</v>
      </c>
      <c r="Y699" t="s">
        <v>4</v>
      </c>
      <c r="Z699" t="s">
        <v>4</v>
      </c>
      <c r="AA699" t="s">
        <v>4</v>
      </c>
      <c r="AB699" t="s">
        <v>5159</v>
      </c>
      <c r="AC699" t="s">
        <v>238</v>
      </c>
      <c r="AD699" t="s">
        <v>12573</v>
      </c>
      <c r="AE699" t="s">
        <v>24</v>
      </c>
      <c r="AF699" t="s">
        <v>4</v>
      </c>
      <c r="AG699" t="s">
        <v>4</v>
      </c>
      <c r="AH699" t="s">
        <v>927</v>
      </c>
      <c r="AI699" t="s">
        <v>116</v>
      </c>
      <c r="AJ699" t="s">
        <v>4</v>
      </c>
      <c r="AK699">
        <v>9333258483</v>
      </c>
      <c r="AL699" t="s">
        <v>14019</v>
      </c>
      <c r="AM699" t="s">
        <v>14020</v>
      </c>
      <c r="AN699" t="s">
        <v>4</v>
      </c>
      <c r="AO699" t="s">
        <v>13552</v>
      </c>
      <c r="AP699" t="s">
        <v>4</v>
      </c>
      <c r="AQ699" t="s">
        <v>10</v>
      </c>
      <c r="AR699" t="s">
        <v>4</v>
      </c>
      <c r="AS699" t="s">
        <v>4</v>
      </c>
      <c r="AT699" t="s">
        <v>4</v>
      </c>
      <c r="AU699" t="s">
        <v>4</v>
      </c>
      <c r="AV699" t="s">
        <v>4</v>
      </c>
      <c r="AW699" t="s">
        <v>11</v>
      </c>
      <c r="AX699">
        <v>8300</v>
      </c>
      <c r="AY699">
        <v>11500</v>
      </c>
      <c r="AZ699" t="s">
        <v>4</v>
      </c>
      <c r="BA699" t="s">
        <v>4</v>
      </c>
      <c r="BB699" t="s">
        <v>4</v>
      </c>
      <c r="BC699" t="s">
        <v>1232</v>
      </c>
      <c r="BD699" t="s">
        <v>10372</v>
      </c>
      <c r="BE699" t="s">
        <v>4</v>
      </c>
      <c r="BF699" t="s">
        <v>4</v>
      </c>
      <c r="BG699" t="s">
        <v>4</v>
      </c>
      <c r="BH699" t="s">
        <v>4</v>
      </c>
      <c r="BI699" t="s">
        <v>4</v>
      </c>
      <c r="BJ699" t="s">
        <v>13925</v>
      </c>
      <c r="BK699" t="s">
        <v>4</v>
      </c>
      <c r="BL699">
        <v>0</v>
      </c>
      <c r="BM699" t="s">
        <v>4</v>
      </c>
      <c r="BN699">
        <v>19800</v>
      </c>
      <c r="BO699" t="s">
        <v>4</v>
      </c>
      <c r="BP699" t="s">
        <v>4</v>
      </c>
      <c r="BQ699" t="s">
        <v>4</v>
      </c>
      <c r="BR699" t="s">
        <v>4</v>
      </c>
      <c r="BS699" t="s">
        <v>4</v>
      </c>
      <c r="BT699" t="s">
        <v>4</v>
      </c>
      <c r="BU699" t="s">
        <v>4</v>
      </c>
      <c r="BV699" t="s">
        <v>4</v>
      </c>
      <c r="BW699" t="s">
        <v>330</v>
      </c>
      <c r="BX699" t="s">
        <v>4</v>
      </c>
      <c r="BY699" t="s">
        <v>12</v>
      </c>
      <c r="BZ699" t="s">
        <v>12</v>
      </c>
      <c r="CA699" t="s">
        <v>12</v>
      </c>
      <c r="CB699" t="s">
        <v>12</v>
      </c>
      <c r="CC699" t="s">
        <v>12</v>
      </c>
      <c r="CD699" t="str" cm="1">
        <f t="array" aca="1" ref="CD699" ca="1">eConcatenar(A699:CB699,"|")</f>
        <v>zSZ9H7oLJbMylpRO|COM2021-0516|3|ZAFIRO|TABASCO|COMALCALCO|COMALCALCO|2021-2-10|19800|X|X|200|1|X|X|X|X|X|X|X|X|X|X|X|X|X|X|OCHOA |DE LA FUENTE|ROGER|UNION LIBRE|X|X|GREGORIO MENDEZ|PRINCIPAL|X|9333258483|DALIA OLAN ARELLANO|JESUS IGNACIO OCHOA ALBERTO|X|RUTA 8 L|X|LUNES|X|X|X|X|X|DOMICILIO|8300|11500|X|X|X|2021-9-20|2021-10-04|X|X|X|X|X|GREGORIO MENDES|X|0|X|19800|X|X|X|X|X|X|X|X|CARDENAS |X|x|x|x|x</v>
      </c>
    </row>
    <row r="700" spans="1:82" x14ac:dyDescent="0.25">
      <c r="A700" t="s">
        <v>14021</v>
      </c>
      <c r="B700" t="s">
        <v>14022</v>
      </c>
      <c r="C700">
        <v>3</v>
      </c>
      <c r="D700" t="s">
        <v>221</v>
      </c>
      <c r="E700" t="s">
        <v>2</v>
      </c>
      <c r="F700" t="s">
        <v>775</v>
      </c>
      <c r="G700" t="s">
        <v>775</v>
      </c>
      <c r="H700" t="s">
        <v>1203</v>
      </c>
      <c r="I700">
        <v>12900</v>
      </c>
      <c r="J700" t="s">
        <v>4</v>
      </c>
      <c r="K700" t="s">
        <v>4</v>
      </c>
      <c r="L700">
        <v>200</v>
      </c>
      <c r="M700">
        <v>1</v>
      </c>
      <c r="N700" t="s">
        <v>4</v>
      </c>
      <c r="O700" t="s">
        <v>4</v>
      </c>
      <c r="P700" t="s">
        <v>4</v>
      </c>
      <c r="Q700" t="s">
        <v>4</v>
      </c>
      <c r="R700" t="s">
        <v>4</v>
      </c>
      <c r="S700" t="s">
        <v>4</v>
      </c>
      <c r="T700" t="s">
        <v>4</v>
      </c>
      <c r="U700" t="s">
        <v>4</v>
      </c>
      <c r="V700" t="s">
        <v>4</v>
      </c>
      <c r="W700" t="s">
        <v>4</v>
      </c>
      <c r="X700" t="s">
        <v>4</v>
      </c>
      <c r="Y700" t="s">
        <v>4</v>
      </c>
      <c r="Z700" t="s">
        <v>4</v>
      </c>
      <c r="AA700" t="s">
        <v>4</v>
      </c>
      <c r="AB700" t="s">
        <v>291</v>
      </c>
      <c r="AC700" t="s">
        <v>524</v>
      </c>
      <c r="AD700" t="s">
        <v>10476</v>
      </c>
      <c r="AE700" t="s">
        <v>30</v>
      </c>
      <c r="AF700" t="s">
        <v>4</v>
      </c>
      <c r="AG700" t="s">
        <v>4</v>
      </c>
      <c r="AH700" t="s">
        <v>13907</v>
      </c>
      <c r="AI700" t="s">
        <v>13908</v>
      </c>
      <c r="AJ700" t="s">
        <v>4</v>
      </c>
      <c r="AK700">
        <v>9331122673</v>
      </c>
      <c r="AL700" t="s">
        <v>14023</v>
      </c>
      <c r="AM700" t="s">
        <v>14024</v>
      </c>
      <c r="AN700" t="s">
        <v>4</v>
      </c>
      <c r="AO700" t="s">
        <v>13552</v>
      </c>
      <c r="AP700" t="s">
        <v>4</v>
      </c>
      <c r="AQ700" t="s">
        <v>10</v>
      </c>
      <c r="AR700" t="s">
        <v>4</v>
      </c>
      <c r="AS700" t="s">
        <v>4</v>
      </c>
      <c r="AT700" t="s">
        <v>4</v>
      </c>
      <c r="AU700" t="s">
        <v>4</v>
      </c>
      <c r="AV700" t="s">
        <v>4</v>
      </c>
      <c r="AW700" t="s">
        <v>11</v>
      </c>
      <c r="AX700">
        <v>3000</v>
      </c>
      <c r="AY700">
        <v>9900</v>
      </c>
      <c r="AZ700" t="s">
        <v>4</v>
      </c>
      <c r="BA700" t="s">
        <v>4</v>
      </c>
      <c r="BB700" t="s">
        <v>4</v>
      </c>
      <c r="BC700" t="s">
        <v>1232</v>
      </c>
      <c r="BD700" t="s">
        <v>12284</v>
      </c>
      <c r="BE700" t="s">
        <v>4</v>
      </c>
      <c r="BF700" t="s">
        <v>4</v>
      </c>
      <c r="BG700" t="s">
        <v>4</v>
      </c>
      <c r="BH700" t="s">
        <v>4</v>
      </c>
      <c r="BI700" t="s">
        <v>4</v>
      </c>
      <c r="BJ700" t="s">
        <v>13907</v>
      </c>
      <c r="BK700" t="s">
        <v>4</v>
      </c>
      <c r="BL700">
        <v>1</v>
      </c>
      <c r="BM700" t="s">
        <v>4</v>
      </c>
      <c r="BN700">
        <v>12900</v>
      </c>
      <c r="BO700" t="s">
        <v>4</v>
      </c>
      <c r="BP700" t="s">
        <v>4</v>
      </c>
      <c r="BQ700" t="s">
        <v>4</v>
      </c>
      <c r="BR700" t="s">
        <v>4</v>
      </c>
      <c r="BS700" t="s">
        <v>4</v>
      </c>
      <c r="BT700" t="s">
        <v>4</v>
      </c>
      <c r="BU700" t="s">
        <v>4</v>
      </c>
      <c r="BV700" t="s">
        <v>4</v>
      </c>
      <c r="BW700" t="s">
        <v>330</v>
      </c>
      <c r="BX700" t="s">
        <v>4</v>
      </c>
      <c r="BY700" t="s">
        <v>12</v>
      </c>
      <c r="BZ700" t="s">
        <v>12</v>
      </c>
      <c r="CA700" t="s">
        <v>12</v>
      </c>
      <c r="CB700" t="s">
        <v>12</v>
      </c>
      <c r="CC700" t="s">
        <v>12</v>
      </c>
      <c r="CD700" t="str" cm="1">
        <f t="array" aca="1" ref="CD700" ca="1">eConcatenar(A700:CB700,"|")</f>
        <v>qkJpA2UCg9KNlCTe|COM2021-0529|3|IMPERIAL|TABASCO|COMALCALCO|COMALCALCO|2021-2-10|12900|X|X|200|1|X|X|X|X|X|X|X|X|X|X|X|X|X|X|DOMINGUEZ|RICARDEZ|MAGNOLIA|CASADA|X|X|OCCIDENTE TERCERA|VECINAL A PARAISO|X|9331122673|GUADALUPE DOMINGUEZ RICARDEZ|BLADIMIR DOMINGUEZ FUENTEZ|X|RUTA 8 L|X|LUNES|X|X|X|X|X|DOMICILIO|3000|9900|X|X|X|2021-9-20|2021-10-05|X|X|X|X|X|OCCIDENTE TERCERA|X|1|X|12900|X|X|X|X|X|X|X|X|CARDENAS |X|x|x|x|x</v>
      </c>
    </row>
    <row r="701" spans="1:82" x14ac:dyDescent="0.25">
      <c r="A701" t="s">
        <v>14025</v>
      </c>
      <c r="B701" t="s">
        <v>14026</v>
      </c>
      <c r="C701">
        <v>3</v>
      </c>
      <c r="D701" t="s">
        <v>1</v>
      </c>
      <c r="E701" t="s">
        <v>2</v>
      </c>
      <c r="F701" t="s">
        <v>706</v>
      </c>
      <c r="G701" t="s">
        <v>706</v>
      </c>
      <c r="H701" t="s">
        <v>16108</v>
      </c>
      <c r="I701">
        <v>12900</v>
      </c>
      <c r="J701" t="s">
        <v>4</v>
      </c>
      <c r="K701" t="s">
        <v>4</v>
      </c>
      <c r="L701">
        <v>200</v>
      </c>
      <c r="M701">
        <v>1</v>
      </c>
      <c r="N701" t="s">
        <v>4</v>
      </c>
      <c r="O701" t="s">
        <v>4</v>
      </c>
      <c r="P701" t="s">
        <v>4</v>
      </c>
      <c r="Q701" t="s">
        <v>4</v>
      </c>
      <c r="R701" t="s">
        <v>4</v>
      </c>
      <c r="S701" t="s">
        <v>4</v>
      </c>
      <c r="T701" t="s">
        <v>4</v>
      </c>
      <c r="U701" t="s">
        <v>4</v>
      </c>
      <c r="V701" t="s">
        <v>4</v>
      </c>
      <c r="W701" t="s">
        <v>4</v>
      </c>
      <c r="X701" t="s">
        <v>4</v>
      </c>
      <c r="Y701" t="s">
        <v>4</v>
      </c>
      <c r="Z701" t="s">
        <v>4</v>
      </c>
      <c r="AA701" t="s">
        <v>4</v>
      </c>
      <c r="AB701" t="s">
        <v>363</v>
      </c>
      <c r="AC701" t="s">
        <v>14027</v>
      </c>
      <c r="AD701" t="s">
        <v>10817</v>
      </c>
      <c r="AE701" t="s">
        <v>30</v>
      </c>
      <c r="AF701" t="s">
        <v>4</v>
      </c>
      <c r="AG701" t="s">
        <v>4</v>
      </c>
      <c r="AH701" t="s">
        <v>13899</v>
      </c>
      <c r="AI701" t="s">
        <v>13908</v>
      </c>
      <c r="AJ701" t="s">
        <v>4</v>
      </c>
      <c r="AK701">
        <v>9331002707</v>
      </c>
      <c r="AL701" t="s">
        <v>14028</v>
      </c>
      <c r="AM701" t="s">
        <v>14029</v>
      </c>
      <c r="AN701" t="s">
        <v>4</v>
      </c>
      <c r="AO701" t="s">
        <v>13552</v>
      </c>
      <c r="AP701" t="s">
        <v>4</v>
      </c>
      <c r="AQ701" t="s">
        <v>10</v>
      </c>
      <c r="AR701" t="s">
        <v>4</v>
      </c>
      <c r="AS701" t="s">
        <v>4</v>
      </c>
      <c r="AT701" t="s">
        <v>4</v>
      </c>
      <c r="AU701" t="s">
        <v>4</v>
      </c>
      <c r="AV701" t="s">
        <v>4</v>
      </c>
      <c r="AW701" t="s">
        <v>11</v>
      </c>
      <c r="AX701">
        <v>5950</v>
      </c>
      <c r="AY701">
        <v>6950</v>
      </c>
      <c r="AZ701" t="s">
        <v>4</v>
      </c>
      <c r="BA701" t="s">
        <v>4</v>
      </c>
      <c r="BB701" t="s">
        <v>4</v>
      </c>
      <c r="BC701" t="s">
        <v>1232</v>
      </c>
      <c r="BD701" t="s">
        <v>12284</v>
      </c>
      <c r="BE701" t="s">
        <v>4</v>
      </c>
      <c r="BF701" t="s">
        <v>4</v>
      </c>
      <c r="BG701" t="s">
        <v>4</v>
      </c>
      <c r="BH701" t="s">
        <v>4</v>
      </c>
      <c r="BI701" t="s">
        <v>4</v>
      </c>
      <c r="BJ701" t="s">
        <v>13903</v>
      </c>
      <c r="BK701" t="s">
        <v>4</v>
      </c>
      <c r="BL701">
        <v>1</v>
      </c>
      <c r="BM701" t="s">
        <v>4</v>
      </c>
      <c r="BN701">
        <v>12900</v>
      </c>
      <c r="BO701" t="s">
        <v>4</v>
      </c>
      <c r="BP701" t="s">
        <v>4</v>
      </c>
      <c r="BQ701" t="s">
        <v>4</v>
      </c>
      <c r="BR701" t="s">
        <v>4</v>
      </c>
      <c r="BS701" t="s">
        <v>4</v>
      </c>
      <c r="BT701" t="s">
        <v>4</v>
      </c>
      <c r="BU701" t="s">
        <v>4</v>
      </c>
      <c r="BV701" t="s">
        <v>4</v>
      </c>
      <c r="BW701" t="s">
        <v>330</v>
      </c>
      <c r="BX701" t="s">
        <v>4</v>
      </c>
      <c r="BY701" t="s">
        <v>12</v>
      </c>
      <c r="BZ701" t="s">
        <v>12</v>
      </c>
      <c r="CA701" t="s">
        <v>12</v>
      </c>
      <c r="CB701" t="s">
        <v>12</v>
      </c>
      <c r="CC701" t="s">
        <v>12</v>
      </c>
      <c r="CD701" t="str" cm="1">
        <f t="array" aca="1" ref="CD701" ca="1">eConcatenar(A701:CB701,"|")</f>
        <v>c8DX1VCTUsBnxcmC|PAR2021-0575|3|IMPERIAL DE LUJO|TABASCO|PARAISO|PARAISO|2021-2-17|12900|X|X|200|1|X|X|X|X|X|X|X|X|X|X|X|X|X|X|JAVIER|CANTORAL|ANTONIA|CASADA|X|X|FRANCISCO MADERO SEGUNDA|VECINAL A PARAISO|X|9331002707|BENJAMIN PEREZ JAVIER|BENJAMIN PEREZ PEREZ|X|RUTA 8 L|X|LUNES|X|X|X|X|X|DOMICILIO|5950|6950|X|X|X|2021-9-20|2021-10-05|X|X|X|X|X|FRANCISCO MADERO SEGUNFDA|X|1|X|12900|X|X|X|X|X|X|X|X|CARDENAS |X|x|x|x|x</v>
      </c>
    </row>
    <row r="702" spans="1:82" x14ac:dyDescent="0.25">
      <c r="A702" t="s">
        <v>14030</v>
      </c>
      <c r="B702" t="s">
        <v>14031</v>
      </c>
      <c r="C702">
        <v>3</v>
      </c>
      <c r="D702" t="s">
        <v>221</v>
      </c>
      <c r="E702" t="s">
        <v>2</v>
      </c>
      <c r="F702" t="s">
        <v>775</v>
      </c>
      <c r="G702" t="s">
        <v>775</v>
      </c>
      <c r="H702" t="s">
        <v>15974</v>
      </c>
      <c r="I702">
        <v>12900</v>
      </c>
      <c r="J702" t="s">
        <v>4</v>
      </c>
      <c r="K702" t="s">
        <v>4</v>
      </c>
      <c r="L702">
        <v>200</v>
      </c>
      <c r="M702">
        <v>1</v>
      </c>
      <c r="N702" t="s">
        <v>4</v>
      </c>
      <c r="O702" t="s">
        <v>4</v>
      </c>
      <c r="P702" t="s">
        <v>4</v>
      </c>
      <c r="Q702" t="s">
        <v>4</v>
      </c>
      <c r="R702" t="s">
        <v>4</v>
      </c>
      <c r="S702" t="s">
        <v>4</v>
      </c>
      <c r="T702" t="s">
        <v>4</v>
      </c>
      <c r="U702" t="s">
        <v>4</v>
      </c>
      <c r="V702" t="s">
        <v>4</v>
      </c>
      <c r="W702" t="s">
        <v>4</v>
      </c>
      <c r="X702" t="s">
        <v>4</v>
      </c>
      <c r="Y702" t="s">
        <v>4</v>
      </c>
      <c r="Z702" t="s">
        <v>4</v>
      </c>
      <c r="AA702" t="s">
        <v>4</v>
      </c>
      <c r="AB702" t="s">
        <v>258</v>
      </c>
      <c r="AC702" t="s">
        <v>38</v>
      </c>
      <c r="AD702" t="s">
        <v>5317</v>
      </c>
      <c r="AE702" t="s">
        <v>24</v>
      </c>
      <c r="AF702" t="s">
        <v>4</v>
      </c>
      <c r="AG702" t="s">
        <v>4</v>
      </c>
      <c r="AH702" t="s">
        <v>14032</v>
      </c>
      <c r="AI702" t="s">
        <v>14033</v>
      </c>
      <c r="AJ702" t="s">
        <v>4</v>
      </c>
      <c r="AK702">
        <v>9331070397</v>
      </c>
      <c r="AL702" t="s">
        <v>14034</v>
      </c>
      <c r="AM702" t="s">
        <v>14035</v>
      </c>
      <c r="AN702" t="s">
        <v>4</v>
      </c>
      <c r="AO702" t="s">
        <v>13552</v>
      </c>
      <c r="AP702" t="s">
        <v>4</v>
      </c>
      <c r="AQ702" t="s">
        <v>10</v>
      </c>
      <c r="AR702" t="s">
        <v>4</v>
      </c>
      <c r="AS702" t="s">
        <v>4</v>
      </c>
      <c r="AT702" t="s">
        <v>4</v>
      </c>
      <c r="AU702" t="s">
        <v>4</v>
      </c>
      <c r="AV702" t="s">
        <v>4</v>
      </c>
      <c r="AW702" t="s">
        <v>11</v>
      </c>
      <c r="AX702">
        <v>9500</v>
      </c>
      <c r="AY702">
        <v>3400</v>
      </c>
      <c r="AZ702" t="s">
        <v>4</v>
      </c>
      <c r="BA702" t="s">
        <v>4</v>
      </c>
      <c r="BB702" t="s">
        <v>4</v>
      </c>
      <c r="BC702" t="s">
        <v>1219</v>
      </c>
      <c r="BD702" t="s">
        <v>10372</v>
      </c>
      <c r="BE702" t="s">
        <v>4</v>
      </c>
      <c r="BF702" t="s">
        <v>4</v>
      </c>
      <c r="BG702" t="s">
        <v>4</v>
      </c>
      <c r="BH702" t="s">
        <v>4</v>
      </c>
      <c r="BI702" t="s">
        <v>4</v>
      </c>
      <c r="BJ702" t="s">
        <v>14036</v>
      </c>
      <c r="BK702" t="s">
        <v>4</v>
      </c>
      <c r="BL702">
        <v>0</v>
      </c>
      <c r="BM702" t="s">
        <v>4</v>
      </c>
      <c r="BN702">
        <v>12900</v>
      </c>
      <c r="BO702" t="s">
        <v>4</v>
      </c>
      <c r="BP702" t="s">
        <v>4</v>
      </c>
      <c r="BQ702" t="s">
        <v>4</v>
      </c>
      <c r="BR702" t="s">
        <v>4</v>
      </c>
      <c r="BS702" t="s">
        <v>4</v>
      </c>
      <c r="BT702" t="s">
        <v>4</v>
      </c>
      <c r="BU702" t="s">
        <v>4</v>
      </c>
      <c r="BV702" t="s">
        <v>4</v>
      </c>
      <c r="BW702" t="s">
        <v>330</v>
      </c>
      <c r="BX702" t="s">
        <v>4</v>
      </c>
      <c r="BY702" t="s">
        <v>12</v>
      </c>
      <c r="BZ702" t="s">
        <v>12</v>
      </c>
      <c r="CA702" t="s">
        <v>12</v>
      </c>
      <c r="CB702" t="s">
        <v>12</v>
      </c>
      <c r="CC702" t="s">
        <v>12</v>
      </c>
      <c r="CD702" t="str" cm="1">
        <f t="array" aca="1" ref="CD702" ca="1">eConcatenar(A702:CB702,"|")</f>
        <v>L9cn5YyDG7YIbxIo|COM2021-0508|3|IMPERIAL|TABASCO|COMALCALCO|COMALCALCO|2021-2-09|12900|X|X|200|1|X|X|X|X|X|X|X|X|X|X|X|X|X|X|ARIAS |HERNANDEZ|RENE|UNION LIBRE|X|X|EL MEJORAL|CAMINO VIEJO|X|9331070397|VERONICA ZAPATA NARANJO|SEBASTIAN ARIAS DENIS|X|RUTA 8 L|X|LUNES|X|X|X|X|X|DOMICILIO|9500|3400|X|X|X|2021-9-6|2021-10-04|X|X|X|X|X|MEJORAL|X|0|X|12900|X|X|X|X|X|X|X|X|CARDENAS |X|x|x|x|x</v>
      </c>
    </row>
    <row r="703" spans="1:82" x14ac:dyDescent="0.25">
      <c r="A703" t="s">
        <v>14037</v>
      </c>
      <c r="B703" t="s">
        <v>14038</v>
      </c>
      <c r="C703">
        <v>3</v>
      </c>
      <c r="D703" t="s">
        <v>14</v>
      </c>
      <c r="E703" t="s">
        <v>2</v>
      </c>
      <c r="F703" t="s">
        <v>775</v>
      </c>
      <c r="G703" t="s">
        <v>775</v>
      </c>
      <c r="H703" t="s">
        <v>5126</v>
      </c>
      <c r="I703">
        <v>19800</v>
      </c>
      <c r="J703" t="s">
        <v>4</v>
      </c>
      <c r="K703" t="s">
        <v>4</v>
      </c>
      <c r="L703">
        <v>100</v>
      </c>
      <c r="M703">
        <v>0</v>
      </c>
      <c r="N703" t="s">
        <v>4</v>
      </c>
      <c r="O703" t="s">
        <v>4</v>
      </c>
      <c r="P703" t="s">
        <v>4</v>
      </c>
      <c r="Q703" t="s">
        <v>4</v>
      </c>
      <c r="R703" t="s">
        <v>4</v>
      </c>
      <c r="S703" t="s">
        <v>4</v>
      </c>
      <c r="T703" t="s">
        <v>4</v>
      </c>
      <c r="U703" t="s">
        <v>4</v>
      </c>
      <c r="V703" t="s">
        <v>4</v>
      </c>
      <c r="W703" t="s">
        <v>4</v>
      </c>
      <c r="X703" t="s">
        <v>4</v>
      </c>
      <c r="Y703" t="s">
        <v>4</v>
      </c>
      <c r="Z703" t="s">
        <v>4</v>
      </c>
      <c r="AA703" t="s">
        <v>4</v>
      </c>
      <c r="AB703" t="s">
        <v>6</v>
      </c>
      <c r="AC703" t="s">
        <v>14039</v>
      </c>
      <c r="AD703" t="s">
        <v>14040</v>
      </c>
      <c r="AE703" t="s">
        <v>30</v>
      </c>
      <c r="AF703" t="s">
        <v>4</v>
      </c>
      <c r="AG703" t="s">
        <v>4</v>
      </c>
      <c r="AH703" t="s">
        <v>927</v>
      </c>
      <c r="AI703" t="s">
        <v>116</v>
      </c>
      <c r="AJ703" t="s">
        <v>4</v>
      </c>
      <c r="AK703">
        <v>9333271870</v>
      </c>
      <c r="AL703" t="s">
        <v>14041</v>
      </c>
      <c r="AM703" t="s">
        <v>14042</v>
      </c>
      <c r="AN703" t="s">
        <v>4</v>
      </c>
      <c r="AO703" t="s">
        <v>13552</v>
      </c>
      <c r="AP703" t="s">
        <v>4</v>
      </c>
      <c r="AQ703" t="s">
        <v>10</v>
      </c>
      <c r="AR703" t="s">
        <v>4</v>
      </c>
      <c r="AS703" t="s">
        <v>4</v>
      </c>
      <c r="AT703" t="s">
        <v>4</v>
      </c>
      <c r="AU703" t="s">
        <v>4</v>
      </c>
      <c r="AV703" t="s">
        <v>4</v>
      </c>
      <c r="AW703" t="s">
        <v>11</v>
      </c>
      <c r="AX703">
        <v>2800</v>
      </c>
      <c r="AY703">
        <v>17000</v>
      </c>
      <c r="AZ703" t="s">
        <v>4</v>
      </c>
      <c r="BA703" t="s">
        <v>4</v>
      </c>
      <c r="BB703" t="s">
        <v>4</v>
      </c>
      <c r="BC703" t="s">
        <v>1216</v>
      </c>
      <c r="BD703" t="s">
        <v>10372</v>
      </c>
      <c r="BE703" t="s">
        <v>4</v>
      </c>
      <c r="BF703" t="s">
        <v>4</v>
      </c>
      <c r="BG703" t="s">
        <v>4</v>
      </c>
      <c r="BH703" t="s">
        <v>4</v>
      </c>
      <c r="BI703" t="s">
        <v>4</v>
      </c>
      <c r="BJ703" t="s">
        <v>13925</v>
      </c>
      <c r="BK703" t="s">
        <v>4</v>
      </c>
      <c r="BL703">
        <v>1</v>
      </c>
      <c r="BM703" t="s">
        <v>4</v>
      </c>
      <c r="BN703">
        <v>19800</v>
      </c>
      <c r="BO703" t="s">
        <v>4</v>
      </c>
      <c r="BP703" t="s">
        <v>4</v>
      </c>
      <c r="BQ703" t="s">
        <v>4</v>
      </c>
      <c r="BR703" t="s">
        <v>4</v>
      </c>
      <c r="BS703" t="s">
        <v>4</v>
      </c>
      <c r="BT703" t="s">
        <v>4</v>
      </c>
      <c r="BU703" t="s">
        <v>4</v>
      </c>
      <c r="BV703" t="s">
        <v>4</v>
      </c>
      <c r="BW703" t="s">
        <v>330</v>
      </c>
      <c r="BX703" t="s">
        <v>4</v>
      </c>
      <c r="BY703" t="s">
        <v>12</v>
      </c>
      <c r="BZ703" t="s">
        <v>12</v>
      </c>
      <c r="CA703" t="s">
        <v>12</v>
      </c>
      <c r="CB703" t="s">
        <v>12</v>
      </c>
      <c r="CC703" t="s">
        <v>12</v>
      </c>
      <c r="CD703" t="str" cm="1">
        <f t="array" aca="1" ref="CD703" ca="1">eConcatenar(A703:CB703,"|")</f>
        <v>k86CgcdOayj83Odt|COM2021-0599|3|ZAFIRO|TABASCO|COMALCALCO|COMALCALCO|2021-2-16|19800|X|X|100|0|X|X|X|X|X|X|X|X|X|X|X|X|X|X|DE LA CRUZ|TADEO|ELDA MARIA|CASADA|X|X|GREGORIO MENDEZ|PRINCIPAL|X|9333271870|JOSE MANUEL OROPEZA CERVANTES|ERICK GARCIA DE LA CRUZ|X|RUTA 8 L|X|LUNES|X|X|X|X|X|DOMICILIO|2800|17000|X|X|X|2021-8-16|2021-10-04|X|X|X|X|X|GREGORIO MENDES|X|1|X|19800|X|X|X|X|X|X|X|X|CARDENAS |X|x|x|x|x</v>
      </c>
    </row>
    <row r="704" spans="1:82" x14ac:dyDescent="0.25">
      <c r="A704" t="s">
        <v>14043</v>
      </c>
      <c r="B704" t="s">
        <v>14044</v>
      </c>
      <c r="C704">
        <v>3</v>
      </c>
      <c r="D704" t="s">
        <v>1</v>
      </c>
      <c r="E704" t="s">
        <v>2</v>
      </c>
      <c r="F704" t="s">
        <v>706</v>
      </c>
      <c r="G704" t="s">
        <v>706</v>
      </c>
      <c r="H704" t="s">
        <v>16109</v>
      </c>
      <c r="I704">
        <v>12900</v>
      </c>
      <c r="J704" t="s">
        <v>4</v>
      </c>
      <c r="K704" t="s">
        <v>4</v>
      </c>
      <c r="L704">
        <v>200</v>
      </c>
      <c r="M704">
        <v>1</v>
      </c>
      <c r="N704" t="s">
        <v>4</v>
      </c>
      <c r="O704" t="s">
        <v>4</v>
      </c>
      <c r="P704" t="s">
        <v>4</v>
      </c>
      <c r="Q704" t="s">
        <v>4</v>
      </c>
      <c r="R704" t="s">
        <v>4</v>
      </c>
      <c r="S704" t="s">
        <v>4</v>
      </c>
      <c r="T704" t="s">
        <v>4</v>
      </c>
      <c r="U704" t="s">
        <v>4</v>
      </c>
      <c r="V704" t="s">
        <v>4</v>
      </c>
      <c r="W704" t="s">
        <v>4</v>
      </c>
      <c r="X704" t="s">
        <v>4</v>
      </c>
      <c r="Y704" t="s">
        <v>4</v>
      </c>
      <c r="Z704" t="s">
        <v>4</v>
      </c>
      <c r="AA704" t="s">
        <v>4</v>
      </c>
      <c r="AB704" t="s">
        <v>473</v>
      </c>
      <c r="AC704" t="s">
        <v>22</v>
      </c>
      <c r="AD704" t="s">
        <v>335</v>
      </c>
      <c r="AE704" t="s">
        <v>63</v>
      </c>
      <c r="AF704" t="s">
        <v>4</v>
      </c>
      <c r="AG704" t="s">
        <v>4</v>
      </c>
      <c r="AH704" t="s">
        <v>13899</v>
      </c>
      <c r="AI704" t="s">
        <v>13908</v>
      </c>
      <c r="AJ704" t="s">
        <v>4</v>
      </c>
      <c r="AK704">
        <v>9331360827</v>
      </c>
      <c r="AL704" t="s">
        <v>14045</v>
      </c>
      <c r="AM704" t="s">
        <v>14046</v>
      </c>
      <c r="AN704" t="s">
        <v>4</v>
      </c>
      <c r="AO704" t="s">
        <v>13552</v>
      </c>
      <c r="AP704" t="s">
        <v>4</v>
      </c>
      <c r="AQ704" t="s">
        <v>10</v>
      </c>
      <c r="AR704" t="s">
        <v>4</v>
      </c>
      <c r="AS704" t="s">
        <v>4</v>
      </c>
      <c r="AT704" t="s">
        <v>4</v>
      </c>
      <c r="AU704" t="s">
        <v>4</v>
      </c>
      <c r="AV704" t="s">
        <v>4</v>
      </c>
      <c r="AW704" t="s">
        <v>11</v>
      </c>
      <c r="AX704">
        <v>2700</v>
      </c>
      <c r="AY704">
        <v>10200</v>
      </c>
      <c r="AZ704" t="s">
        <v>4</v>
      </c>
      <c r="BA704" t="s">
        <v>4</v>
      </c>
      <c r="BB704" t="s">
        <v>4</v>
      </c>
      <c r="BC704" t="s">
        <v>1232</v>
      </c>
      <c r="BD704" t="s">
        <v>12284</v>
      </c>
      <c r="BE704" t="s">
        <v>4</v>
      </c>
      <c r="BF704" t="s">
        <v>4</v>
      </c>
      <c r="BG704" t="s">
        <v>4</v>
      </c>
      <c r="BH704" t="s">
        <v>4</v>
      </c>
      <c r="BI704" t="s">
        <v>4</v>
      </c>
      <c r="BJ704" t="s">
        <v>13903</v>
      </c>
      <c r="BK704" t="s">
        <v>4</v>
      </c>
      <c r="BL704">
        <v>0</v>
      </c>
      <c r="BM704" t="s">
        <v>4</v>
      </c>
      <c r="BN704">
        <v>12900</v>
      </c>
      <c r="BO704" t="s">
        <v>4</v>
      </c>
      <c r="BP704" t="s">
        <v>4</v>
      </c>
      <c r="BQ704" t="s">
        <v>4</v>
      </c>
      <c r="BR704" t="s">
        <v>4</v>
      </c>
      <c r="BS704" t="s">
        <v>4</v>
      </c>
      <c r="BT704" t="s">
        <v>4</v>
      </c>
      <c r="BU704" t="s">
        <v>4</v>
      </c>
      <c r="BV704" t="s">
        <v>4</v>
      </c>
      <c r="BW704" t="s">
        <v>330</v>
      </c>
      <c r="BX704" t="s">
        <v>4</v>
      </c>
      <c r="BY704" t="s">
        <v>12</v>
      </c>
      <c r="BZ704" t="s">
        <v>12</v>
      </c>
      <c r="CA704" t="s">
        <v>12</v>
      </c>
      <c r="CB704" t="s">
        <v>12</v>
      </c>
      <c r="CC704" t="s">
        <v>12</v>
      </c>
      <c r="CD704" t="str" cm="1">
        <f t="array" aca="1" ref="CD704" ca="1">eConcatenar(A704:CB704,"|")</f>
        <v>qQ3WWobJ4UGjSwYV|PAR2021-0349|3|IMPERIAL DE LUJO|TABASCO|PARAISO|PARAISO|2021-2-01|12900|X|X|200|1|X|X|X|X|X|X|X|X|X|X|X|X|X|X|PEREZ |JIMENEZ |SANTIAGO|CASADO|X|X|FRANCISCO MADERO SEGUNDA|VECINAL A PARAISO|X|9331360827|GERARDO PEREZ GIMENEZ|LEYDI PEREZ JIMENEZ|X|RUTA 8 L|X|LUNES|X|X|X|X|X|DOMICILIO|2700|10200|X|X|X|2021-9-20|2021-10-05|X|X|X|X|X|FRANCISCO MADERO SEGUNFDA|X|0|X|12900|X|X|X|X|X|X|X|X|CARDENAS |X|x|x|x|x</v>
      </c>
    </row>
    <row r="705" spans="1:82" x14ac:dyDescent="0.25">
      <c r="A705" t="s">
        <v>14047</v>
      </c>
      <c r="B705" t="s">
        <v>14048</v>
      </c>
      <c r="C705">
        <v>3</v>
      </c>
      <c r="D705" t="s">
        <v>1</v>
      </c>
      <c r="E705" t="s">
        <v>2</v>
      </c>
      <c r="F705" t="s">
        <v>706</v>
      </c>
      <c r="G705" t="s">
        <v>706</v>
      </c>
      <c r="H705" t="s">
        <v>16097</v>
      </c>
      <c r="I705">
        <v>12900</v>
      </c>
      <c r="J705" t="s">
        <v>4</v>
      </c>
      <c r="K705" t="s">
        <v>4</v>
      </c>
      <c r="L705">
        <v>200</v>
      </c>
      <c r="M705">
        <v>1</v>
      </c>
      <c r="N705" t="s">
        <v>4</v>
      </c>
      <c r="O705" t="s">
        <v>4</v>
      </c>
      <c r="P705" t="s">
        <v>4</v>
      </c>
      <c r="Q705" t="s">
        <v>4</v>
      </c>
      <c r="R705" t="s">
        <v>4</v>
      </c>
      <c r="S705" t="s">
        <v>4</v>
      </c>
      <c r="T705" t="s">
        <v>4</v>
      </c>
      <c r="U705" t="s">
        <v>4</v>
      </c>
      <c r="V705" t="s">
        <v>4</v>
      </c>
      <c r="W705" t="s">
        <v>4</v>
      </c>
      <c r="X705" t="s">
        <v>4</v>
      </c>
      <c r="Y705" t="s">
        <v>4</v>
      </c>
      <c r="Z705" t="s">
        <v>4</v>
      </c>
      <c r="AA705" t="s">
        <v>4</v>
      </c>
      <c r="AB705" t="s">
        <v>291</v>
      </c>
      <c r="AC705" t="s">
        <v>6</v>
      </c>
      <c r="AD705" t="s">
        <v>12566</v>
      </c>
      <c r="AE705" t="s">
        <v>17</v>
      </c>
      <c r="AF705" t="s">
        <v>4</v>
      </c>
      <c r="AG705" t="s">
        <v>4</v>
      </c>
      <c r="AH705" t="s">
        <v>14049</v>
      </c>
      <c r="AI705" t="s">
        <v>4</v>
      </c>
      <c r="AJ705" t="s">
        <v>4</v>
      </c>
      <c r="AK705">
        <v>9931296562</v>
      </c>
      <c r="AL705" t="s">
        <v>14050</v>
      </c>
      <c r="AM705" t="s">
        <v>14051</v>
      </c>
      <c r="AN705" t="s">
        <v>4</v>
      </c>
      <c r="AO705" t="s">
        <v>13552</v>
      </c>
      <c r="AP705" t="s">
        <v>4</v>
      </c>
      <c r="AQ705" t="s">
        <v>10</v>
      </c>
      <c r="AR705" t="s">
        <v>4</v>
      </c>
      <c r="AS705" t="s">
        <v>4</v>
      </c>
      <c r="AT705" t="s">
        <v>4</v>
      </c>
      <c r="AU705" t="s">
        <v>4</v>
      </c>
      <c r="AV705" t="s">
        <v>4</v>
      </c>
      <c r="AW705" t="s">
        <v>11</v>
      </c>
      <c r="AX705">
        <v>1300</v>
      </c>
      <c r="AY705">
        <v>11600</v>
      </c>
      <c r="AZ705" t="s">
        <v>4</v>
      </c>
      <c r="BA705" t="s">
        <v>4</v>
      </c>
      <c r="BB705" t="s">
        <v>4</v>
      </c>
      <c r="BC705" t="s">
        <v>1171</v>
      </c>
      <c r="BD705" t="s">
        <v>1237</v>
      </c>
      <c r="BE705" t="s">
        <v>4</v>
      </c>
      <c r="BF705" t="s">
        <v>4</v>
      </c>
      <c r="BG705" t="s">
        <v>4</v>
      </c>
      <c r="BH705" t="s">
        <v>4</v>
      </c>
      <c r="BI705" t="s">
        <v>4</v>
      </c>
      <c r="BJ705" t="s">
        <v>14049</v>
      </c>
      <c r="BK705" t="s">
        <v>4</v>
      </c>
      <c r="BL705">
        <v>0</v>
      </c>
      <c r="BM705" t="s">
        <v>4</v>
      </c>
      <c r="BN705">
        <v>12900</v>
      </c>
      <c r="BO705" t="s">
        <v>4</v>
      </c>
      <c r="BP705" t="s">
        <v>4</v>
      </c>
      <c r="BQ705" t="s">
        <v>4</v>
      </c>
      <c r="BR705" t="s">
        <v>4</v>
      </c>
      <c r="BS705" t="s">
        <v>4</v>
      </c>
      <c r="BT705" t="s">
        <v>4</v>
      </c>
      <c r="BU705" t="s">
        <v>4</v>
      </c>
      <c r="BV705" t="s">
        <v>4</v>
      </c>
      <c r="BW705" t="s">
        <v>330</v>
      </c>
      <c r="BX705" t="s">
        <v>4</v>
      </c>
      <c r="BY705" t="s">
        <v>12</v>
      </c>
      <c r="BZ705" t="s">
        <v>12</v>
      </c>
      <c r="CA705" t="s">
        <v>12</v>
      </c>
      <c r="CB705" t="s">
        <v>12</v>
      </c>
      <c r="CC705" t="s">
        <v>12</v>
      </c>
      <c r="CD705" t="str" cm="1">
        <f t="array" aca="1" ref="CD705" ca="1">eConcatenar(A705:CB705,"|")</f>
        <v>BSnjfydd25758aSJ|PAR2021-0370|3|IMPERIAL DE LUJO|TABASCO|PARAISO|PARAISO|2021-2-05|12900|X|X|200|1|X|X|X|X|X|X|X|X|X|X|X|X|X|X|DOMINGUEZ|DE LA CRUZ|LUIS ARTURO|SOLTERO|X|X|MADERO PRIMERA|X|X|9931296562|BARTOLA DEL CARMEN DOMINGUEZ DE LA CRUZ|SERGIO DOMINGUEZ DE LA CRUZ|X|RUTA 8 L|X|LUNES|X|X|X|X|X|DOMICILIO|1300|11600|X|X|X|2021-9-7|2021-9-27|X|X|X|X|X|MADERO PRIMERA|X|0|X|12900|X|X|X|X|X|X|X|X|CARDENAS |X|x|x|x|x</v>
      </c>
    </row>
    <row r="706" spans="1:82" x14ac:dyDescent="0.25">
      <c r="A706" t="s">
        <v>14052</v>
      </c>
      <c r="B706" t="s">
        <v>14053</v>
      </c>
      <c r="C706">
        <v>3</v>
      </c>
      <c r="D706" t="s">
        <v>1</v>
      </c>
      <c r="E706" t="s">
        <v>2</v>
      </c>
      <c r="F706" t="s">
        <v>706</v>
      </c>
      <c r="G706" t="s">
        <v>706</v>
      </c>
      <c r="H706" t="s">
        <v>16096</v>
      </c>
      <c r="I706">
        <v>12900</v>
      </c>
      <c r="J706" t="s">
        <v>4</v>
      </c>
      <c r="K706" t="s">
        <v>4</v>
      </c>
      <c r="L706">
        <v>200</v>
      </c>
      <c r="M706">
        <v>1</v>
      </c>
      <c r="N706" t="s">
        <v>4</v>
      </c>
      <c r="O706" t="s">
        <v>4</v>
      </c>
      <c r="P706" t="s">
        <v>4</v>
      </c>
      <c r="Q706" t="s">
        <v>4</v>
      </c>
      <c r="R706" t="s">
        <v>4</v>
      </c>
      <c r="S706" t="s">
        <v>4</v>
      </c>
      <c r="T706" t="s">
        <v>4</v>
      </c>
      <c r="U706" t="s">
        <v>4</v>
      </c>
      <c r="V706" t="s">
        <v>4</v>
      </c>
      <c r="W706" t="s">
        <v>4</v>
      </c>
      <c r="X706" t="s">
        <v>4</v>
      </c>
      <c r="Y706" t="s">
        <v>4</v>
      </c>
      <c r="Z706" t="s">
        <v>4</v>
      </c>
      <c r="AA706" t="s">
        <v>4</v>
      </c>
      <c r="AB706" t="s">
        <v>815</v>
      </c>
      <c r="AC706" t="s">
        <v>363</v>
      </c>
      <c r="AD706" t="s">
        <v>14054</v>
      </c>
      <c r="AE706" t="s">
        <v>63</v>
      </c>
      <c r="AF706" t="s">
        <v>4</v>
      </c>
      <c r="AG706" t="s">
        <v>4</v>
      </c>
      <c r="AH706" t="s">
        <v>13899</v>
      </c>
      <c r="AI706" t="s">
        <v>116</v>
      </c>
      <c r="AJ706" t="s">
        <v>4</v>
      </c>
      <c r="AK706">
        <v>9331035922</v>
      </c>
      <c r="AL706" t="s">
        <v>14055</v>
      </c>
      <c r="AM706" t="s">
        <v>14056</v>
      </c>
      <c r="AN706" t="s">
        <v>4</v>
      </c>
      <c r="AO706" t="s">
        <v>13552</v>
      </c>
      <c r="AP706" t="s">
        <v>4</v>
      </c>
      <c r="AQ706" t="s">
        <v>10</v>
      </c>
      <c r="AR706" t="s">
        <v>4</v>
      </c>
      <c r="AS706" t="s">
        <v>4</v>
      </c>
      <c r="AT706" t="s">
        <v>4</v>
      </c>
      <c r="AU706" t="s">
        <v>4</v>
      </c>
      <c r="AV706" t="s">
        <v>4</v>
      </c>
      <c r="AW706" t="s">
        <v>11</v>
      </c>
      <c r="AX706">
        <v>2600</v>
      </c>
      <c r="AY706">
        <v>10300</v>
      </c>
      <c r="AZ706" t="s">
        <v>4</v>
      </c>
      <c r="BA706" t="s">
        <v>4</v>
      </c>
      <c r="BB706" t="s">
        <v>4</v>
      </c>
      <c r="BC706" t="s">
        <v>1171</v>
      </c>
      <c r="BD706" t="s">
        <v>1237</v>
      </c>
      <c r="BE706" t="s">
        <v>4</v>
      </c>
      <c r="BF706" t="s">
        <v>4</v>
      </c>
      <c r="BG706" t="s">
        <v>4</v>
      </c>
      <c r="BH706" t="s">
        <v>4</v>
      </c>
      <c r="BI706" t="s">
        <v>4</v>
      </c>
      <c r="BJ706" t="s">
        <v>13903</v>
      </c>
      <c r="BK706" t="s">
        <v>4</v>
      </c>
      <c r="BL706">
        <v>0</v>
      </c>
      <c r="BM706" t="s">
        <v>4</v>
      </c>
      <c r="BN706">
        <v>12900</v>
      </c>
      <c r="BO706" t="s">
        <v>4</v>
      </c>
      <c r="BP706" t="s">
        <v>4</v>
      </c>
      <c r="BQ706" t="s">
        <v>4</v>
      </c>
      <c r="BR706" t="s">
        <v>4</v>
      </c>
      <c r="BS706" t="s">
        <v>4</v>
      </c>
      <c r="BT706" t="s">
        <v>4</v>
      </c>
      <c r="BU706" t="s">
        <v>4</v>
      </c>
      <c r="BV706" t="s">
        <v>4</v>
      </c>
      <c r="BW706" t="s">
        <v>330</v>
      </c>
      <c r="BX706" t="s">
        <v>4</v>
      </c>
      <c r="BY706" t="s">
        <v>12</v>
      </c>
      <c r="BZ706" t="s">
        <v>12</v>
      </c>
      <c r="CA706" t="s">
        <v>12</v>
      </c>
      <c r="CB706" t="s">
        <v>12</v>
      </c>
      <c r="CC706" t="s">
        <v>12</v>
      </c>
      <c r="CD706" t="str" cm="1">
        <f t="array" aca="1" ref="CD706" ca="1">eConcatenar(A706:CB706,"|")</f>
        <v>nEgB98XRV7kgAXOK|PAR2021-0367|3|IMPERIAL DE LUJO|TABASCO|PARAISO|PARAISO|2021-2-03|12900|X|X|200|1|X|X|X|X|X|X|X|X|X|X|X|X|X|X|CASTELLANOS|JAVIER|SILVERIO|CASADO|X|X|FRANCISCO MADERO SEGUNDA|PRINCIPAL|X|9331035922|MARIZA OTILIA JIMENEZ DE LA CRUZ|MARIZA CASTELLANOS JIMENEZ|X|RUTA 8 L|X|LUNES|X|X|X|X|X|DOMICILIO|2600|10300|X|X|X|2021-9-7|2021-9-27|X|X|X|X|X|FRANCISCO MADERO SEGUNFDA|X|0|X|12900|X|X|X|X|X|X|X|X|CARDENAS |X|x|x|x|x</v>
      </c>
    </row>
    <row r="707" spans="1:82" x14ac:dyDescent="0.25">
      <c r="A707" t="s">
        <v>14057</v>
      </c>
      <c r="B707" t="s">
        <v>14058</v>
      </c>
      <c r="C707">
        <v>3</v>
      </c>
      <c r="D707" t="s">
        <v>1</v>
      </c>
      <c r="E707" t="s">
        <v>2</v>
      </c>
      <c r="F707" t="s">
        <v>706</v>
      </c>
      <c r="G707" t="s">
        <v>706</v>
      </c>
      <c r="H707" t="s">
        <v>16097</v>
      </c>
      <c r="I707">
        <v>12900</v>
      </c>
      <c r="J707" t="s">
        <v>4</v>
      </c>
      <c r="K707" t="s">
        <v>4</v>
      </c>
      <c r="L707">
        <v>200</v>
      </c>
      <c r="M707">
        <v>1</v>
      </c>
      <c r="N707" t="s">
        <v>4</v>
      </c>
      <c r="O707" t="s">
        <v>4</v>
      </c>
      <c r="P707" t="s">
        <v>4</v>
      </c>
      <c r="Q707" t="s">
        <v>4</v>
      </c>
      <c r="R707" t="s">
        <v>4</v>
      </c>
      <c r="S707" t="s">
        <v>4</v>
      </c>
      <c r="T707" t="s">
        <v>4</v>
      </c>
      <c r="U707" t="s">
        <v>4</v>
      </c>
      <c r="V707" t="s">
        <v>4</v>
      </c>
      <c r="W707" t="s">
        <v>4</v>
      </c>
      <c r="X707" t="s">
        <v>4</v>
      </c>
      <c r="Y707" t="s">
        <v>4</v>
      </c>
      <c r="Z707" t="s">
        <v>4</v>
      </c>
      <c r="AA707" t="s">
        <v>4</v>
      </c>
      <c r="AB707" t="s">
        <v>6</v>
      </c>
      <c r="AC707" t="s">
        <v>174</v>
      </c>
      <c r="AD707" t="s">
        <v>14059</v>
      </c>
      <c r="AE707" t="s">
        <v>63</v>
      </c>
      <c r="AF707" t="s">
        <v>4</v>
      </c>
      <c r="AG707" t="s">
        <v>4</v>
      </c>
      <c r="AH707" t="s">
        <v>13899</v>
      </c>
      <c r="AI707" t="s">
        <v>13974</v>
      </c>
      <c r="AJ707" t="s">
        <v>4</v>
      </c>
      <c r="AK707">
        <v>9333275585</v>
      </c>
      <c r="AL707" t="s">
        <v>14060</v>
      </c>
      <c r="AM707" t="s">
        <v>14061</v>
      </c>
      <c r="AN707" t="s">
        <v>4</v>
      </c>
      <c r="AO707" t="s">
        <v>13552</v>
      </c>
      <c r="AP707" t="s">
        <v>4</v>
      </c>
      <c r="AQ707" t="s">
        <v>10</v>
      </c>
      <c r="AR707" t="s">
        <v>4</v>
      </c>
      <c r="AS707" t="s">
        <v>4</v>
      </c>
      <c r="AT707" t="s">
        <v>4</v>
      </c>
      <c r="AU707" t="s">
        <v>4</v>
      </c>
      <c r="AV707" t="s">
        <v>4</v>
      </c>
      <c r="AW707" t="s">
        <v>11</v>
      </c>
      <c r="AX707">
        <v>3200</v>
      </c>
      <c r="AY707">
        <v>9700</v>
      </c>
      <c r="AZ707" t="s">
        <v>4</v>
      </c>
      <c r="BA707" t="s">
        <v>4</v>
      </c>
      <c r="BB707" t="s">
        <v>4</v>
      </c>
      <c r="BC707" t="s">
        <v>1232</v>
      </c>
      <c r="BD707" t="s">
        <v>12284</v>
      </c>
      <c r="BE707" t="s">
        <v>4</v>
      </c>
      <c r="BF707" t="s">
        <v>4</v>
      </c>
      <c r="BG707" t="s">
        <v>4</v>
      </c>
      <c r="BH707" t="s">
        <v>4</v>
      </c>
      <c r="BI707" t="s">
        <v>4</v>
      </c>
      <c r="BJ707" t="s">
        <v>13903</v>
      </c>
      <c r="BK707" t="s">
        <v>4</v>
      </c>
      <c r="BL707">
        <v>0</v>
      </c>
      <c r="BM707" t="s">
        <v>4</v>
      </c>
      <c r="BN707">
        <v>12900</v>
      </c>
      <c r="BO707" t="s">
        <v>4</v>
      </c>
      <c r="BP707" t="s">
        <v>4</v>
      </c>
      <c r="BQ707" t="s">
        <v>4</v>
      </c>
      <c r="BR707" t="s">
        <v>4</v>
      </c>
      <c r="BS707" t="s">
        <v>4</v>
      </c>
      <c r="BT707" t="s">
        <v>4</v>
      </c>
      <c r="BU707" t="s">
        <v>4</v>
      </c>
      <c r="BV707" t="s">
        <v>4</v>
      </c>
      <c r="BW707" t="s">
        <v>330</v>
      </c>
      <c r="BX707" t="s">
        <v>4</v>
      </c>
      <c r="BY707" t="s">
        <v>12</v>
      </c>
      <c r="BZ707" t="s">
        <v>12</v>
      </c>
      <c r="CA707" t="s">
        <v>12</v>
      </c>
      <c r="CB707" t="s">
        <v>12</v>
      </c>
      <c r="CC707" t="s">
        <v>12</v>
      </c>
      <c r="CD707" t="str" cm="1">
        <f t="array" aca="1" ref="CD707" ca="1">eConcatenar(A707:CB707,"|")</f>
        <v>EPPamHGJ4olOdy4Z|PAR2021-0373|3|IMPERIAL DE LUJO|TABASCO|PARAISO|PARAISO|2021-2-05|12900|X|X|200|1|X|X|X|X|X|X|X|X|X|X|X|X|X|X|DE LA CRUZ|ALEJANDRO|ELIO|CASADO|X|X|FRANCISCO MADERO SEGUNDA|RAMIRO JAVIER ARJONA|X|9333275585|CLARICE CASTELLANOS JAVIER|TERESA DE JESUS DE LA CRUZ CASTELLANOS|X|RUTA 8 L|X|LUNES|X|X|X|X|X|DOMICILIO|3200|9700|X|X|X|2021-9-20|2021-10-05|X|X|X|X|X|FRANCISCO MADERO SEGUNFDA|X|0|X|12900|X|X|X|X|X|X|X|X|CARDENAS |X|x|x|x|x</v>
      </c>
    </row>
    <row r="708" spans="1:82" x14ac:dyDescent="0.25">
      <c r="A708" t="s">
        <v>14062</v>
      </c>
      <c r="B708" t="s">
        <v>14063</v>
      </c>
      <c r="C708">
        <v>3</v>
      </c>
      <c r="D708" t="s">
        <v>1</v>
      </c>
      <c r="E708" t="s">
        <v>2</v>
      </c>
      <c r="F708" t="s">
        <v>706</v>
      </c>
      <c r="G708" t="s">
        <v>706</v>
      </c>
      <c r="H708" t="s">
        <v>16085</v>
      </c>
      <c r="I708">
        <v>12900</v>
      </c>
      <c r="J708" t="s">
        <v>4</v>
      </c>
      <c r="K708" t="s">
        <v>4</v>
      </c>
      <c r="L708">
        <v>200</v>
      </c>
      <c r="M708">
        <v>1</v>
      </c>
      <c r="N708" t="s">
        <v>4</v>
      </c>
      <c r="O708" t="s">
        <v>4</v>
      </c>
      <c r="P708" t="s">
        <v>4</v>
      </c>
      <c r="Q708" t="s">
        <v>4</v>
      </c>
      <c r="R708" t="s">
        <v>4</v>
      </c>
      <c r="S708" t="s">
        <v>4</v>
      </c>
      <c r="T708" t="s">
        <v>4</v>
      </c>
      <c r="U708" t="s">
        <v>4</v>
      </c>
      <c r="V708" t="s">
        <v>4</v>
      </c>
      <c r="W708" t="s">
        <v>4</v>
      </c>
      <c r="X708" t="s">
        <v>4</v>
      </c>
      <c r="Y708" t="s">
        <v>4</v>
      </c>
      <c r="Z708" t="s">
        <v>4</v>
      </c>
      <c r="AA708" t="s">
        <v>4</v>
      </c>
      <c r="AB708" t="s">
        <v>167</v>
      </c>
      <c r="AC708" t="s">
        <v>22</v>
      </c>
      <c r="AD708" t="s">
        <v>493</v>
      </c>
      <c r="AE708" t="s">
        <v>63</v>
      </c>
      <c r="AF708" t="s">
        <v>4</v>
      </c>
      <c r="AG708" t="s">
        <v>4</v>
      </c>
      <c r="AH708" t="s">
        <v>13899</v>
      </c>
      <c r="AI708" t="s">
        <v>13974</v>
      </c>
      <c r="AJ708" t="s">
        <v>4</v>
      </c>
      <c r="AK708">
        <v>9331546006</v>
      </c>
      <c r="AL708" t="s">
        <v>14064</v>
      </c>
      <c r="AM708" t="s">
        <v>14065</v>
      </c>
      <c r="AN708" t="s">
        <v>4</v>
      </c>
      <c r="AO708" t="s">
        <v>13552</v>
      </c>
      <c r="AP708" t="s">
        <v>4</v>
      </c>
      <c r="AQ708" t="s">
        <v>10</v>
      </c>
      <c r="AR708" t="s">
        <v>4</v>
      </c>
      <c r="AS708" t="s">
        <v>4</v>
      </c>
      <c r="AT708" t="s">
        <v>4</v>
      </c>
      <c r="AU708" t="s">
        <v>4</v>
      </c>
      <c r="AV708" t="s">
        <v>4</v>
      </c>
      <c r="AW708" t="s">
        <v>11</v>
      </c>
      <c r="AX708">
        <v>3000</v>
      </c>
      <c r="AY708">
        <v>9900</v>
      </c>
      <c r="AZ708" t="s">
        <v>4</v>
      </c>
      <c r="BA708" t="s">
        <v>4</v>
      </c>
      <c r="BB708" t="s">
        <v>4</v>
      </c>
      <c r="BC708" t="s">
        <v>1232</v>
      </c>
      <c r="BD708" t="s">
        <v>12284</v>
      </c>
      <c r="BE708" t="s">
        <v>4</v>
      </c>
      <c r="BF708" t="s">
        <v>4</v>
      </c>
      <c r="BG708" t="s">
        <v>4</v>
      </c>
      <c r="BH708" t="s">
        <v>4</v>
      </c>
      <c r="BI708" t="s">
        <v>4</v>
      </c>
      <c r="BJ708" t="s">
        <v>13903</v>
      </c>
      <c r="BK708" t="s">
        <v>4</v>
      </c>
      <c r="BL708">
        <v>0</v>
      </c>
      <c r="BM708" t="s">
        <v>4</v>
      </c>
      <c r="BN708">
        <v>12900</v>
      </c>
      <c r="BO708" t="s">
        <v>4</v>
      </c>
      <c r="BP708" t="s">
        <v>4</v>
      </c>
      <c r="BQ708" t="s">
        <v>4</v>
      </c>
      <c r="BR708" t="s">
        <v>4</v>
      </c>
      <c r="BS708" t="s">
        <v>4</v>
      </c>
      <c r="BT708" t="s">
        <v>4</v>
      </c>
      <c r="BU708" t="s">
        <v>4</v>
      </c>
      <c r="BV708" t="s">
        <v>4</v>
      </c>
      <c r="BW708" t="s">
        <v>330</v>
      </c>
      <c r="BX708" t="s">
        <v>4</v>
      </c>
      <c r="BY708" t="s">
        <v>12</v>
      </c>
      <c r="BZ708" t="s">
        <v>12</v>
      </c>
      <c r="CA708" t="s">
        <v>12</v>
      </c>
      <c r="CB708" t="s">
        <v>12</v>
      </c>
      <c r="CC708" t="s">
        <v>12</v>
      </c>
      <c r="CD708" t="str" cm="1">
        <f t="array" aca="1" ref="CD708" ca="1">eConcatenar(A708:CB708,"|")</f>
        <v>YduPkaOrBoRxkPXH|PAR2021-0323|3|IMPERIAL DE LUJO|TABASCO|PARAISO|PARAISO|2021-1-28|12900|X|X|200|1|X|X|X|X|X|X|X|X|X|X|X|X|X|X|DE DIOS|JIMENEZ |JORGE|CASADO|X|X|FRANCISCO MADERO SEGUNDA|RAMIRO JAVIER ARJONA|X|9331546006|MAGALI DOMINGUEZ DOMINGUEZ|JORGE LUIS DE DIOS DOMINGUEZ|X|RUTA 8 L|X|LUNES|X|X|X|X|X|DOMICILIO|3000|9900|X|X|X|2021-9-20|2021-10-05|X|X|X|X|X|FRANCISCO MADERO SEGUNFDA|X|0|X|12900|X|X|X|X|X|X|X|X|CARDENAS |X|x|x|x|x</v>
      </c>
    </row>
    <row r="709" spans="1:82" x14ac:dyDescent="0.25">
      <c r="A709" t="s">
        <v>14066</v>
      </c>
      <c r="B709" t="s">
        <v>14067</v>
      </c>
      <c r="C709">
        <v>3</v>
      </c>
      <c r="D709" t="s">
        <v>1</v>
      </c>
      <c r="E709" t="s">
        <v>2</v>
      </c>
      <c r="F709" t="s">
        <v>706</v>
      </c>
      <c r="G709" t="s">
        <v>706</v>
      </c>
      <c r="H709" t="s">
        <v>15973</v>
      </c>
      <c r="I709">
        <v>12900</v>
      </c>
      <c r="J709" t="s">
        <v>4</v>
      </c>
      <c r="K709" t="s">
        <v>4</v>
      </c>
      <c r="L709">
        <v>400</v>
      </c>
      <c r="M709">
        <v>2</v>
      </c>
      <c r="N709" t="s">
        <v>4</v>
      </c>
      <c r="O709" t="s">
        <v>4</v>
      </c>
      <c r="P709" t="s">
        <v>4</v>
      </c>
      <c r="Q709" t="s">
        <v>4</v>
      </c>
      <c r="R709" t="s">
        <v>4</v>
      </c>
      <c r="S709" t="s">
        <v>4</v>
      </c>
      <c r="T709" t="s">
        <v>4</v>
      </c>
      <c r="U709" t="s">
        <v>4</v>
      </c>
      <c r="V709" t="s">
        <v>4</v>
      </c>
      <c r="W709" t="s">
        <v>4</v>
      </c>
      <c r="X709" t="s">
        <v>4</v>
      </c>
      <c r="Y709" t="s">
        <v>4</v>
      </c>
      <c r="Z709" t="s">
        <v>4</v>
      </c>
      <c r="AA709" t="s">
        <v>4</v>
      </c>
      <c r="AB709" t="s">
        <v>49</v>
      </c>
      <c r="AC709" t="s">
        <v>119</v>
      </c>
      <c r="AD709" t="s">
        <v>14068</v>
      </c>
      <c r="AE709" t="s">
        <v>63</v>
      </c>
      <c r="AF709" t="s">
        <v>4</v>
      </c>
      <c r="AG709" t="s">
        <v>4</v>
      </c>
      <c r="AH709" t="s">
        <v>13899</v>
      </c>
      <c r="AI709" t="s">
        <v>13908</v>
      </c>
      <c r="AJ709" t="s">
        <v>4</v>
      </c>
      <c r="AK709">
        <v>9331268961</v>
      </c>
      <c r="AL709" t="s">
        <v>14069</v>
      </c>
      <c r="AM709" t="s">
        <v>14070</v>
      </c>
      <c r="AN709" t="s">
        <v>4</v>
      </c>
      <c r="AO709" t="s">
        <v>13552</v>
      </c>
      <c r="AP709" t="s">
        <v>4</v>
      </c>
      <c r="AQ709" t="s">
        <v>10</v>
      </c>
      <c r="AR709" t="s">
        <v>4</v>
      </c>
      <c r="AS709" t="s">
        <v>4</v>
      </c>
      <c r="AT709" t="s">
        <v>4</v>
      </c>
      <c r="AU709" t="s">
        <v>4</v>
      </c>
      <c r="AV709" t="s">
        <v>4</v>
      </c>
      <c r="AW709" t="s">
        <v>11</v>
      </c>
      <c r="AX709">
        <v>2200</v>
      </c>
      <c r="AY709">
        <v>10700</v>
      </c>
      <c r="AZ709" t="s">
        <v>4</v>
      </c>
      <c r="BA709" t="s">
        <v>4</v>
      </c>
      <c r="BB709" t="s">
        <v>4</v>
      </c>
      <c r="BC709" t="s">
        <v>1192</v>
      </c>
      <c r="BD709" t="s">
        <v>10372</v>
      </c>
      <c r="BE709" t="s">
        <v>4</v>
      </c>
      <c r="BF709" t="s">
        <v>4</v>
      </c>
      <c r="BG709" t="s">
        <v>4</v>
      </c>
      <c r="BH709" t="s">
        <v>4</v>
      </c>
      <c r="BI709" t="s">
        <v>4</v>
      </c>
      <c r="BJ709" t="s">
        <v>13903</v>
      </c>
      <c r="BK709" t="s">
        <v>4</v>
      </c>
      <c r="BL709">
        <v>0</v>
      </c>
      <c r="BM709" t="s">
        <v>4</v>
      </c>
      <c r="BN709">
        <v>12900</v>
      </c>
      <c r="BO709" t="s">
        <v>4</v>
      </c>
      <c r="BP709" t="s">
        <v>4</v>
      </c>
      <c r="BQ709" t="s">
        <v>4</v>
      </c>
      <c r="BR709" t="s">
        <v>4</v>
      </c>
      <c r="BS709" t="s">
        <v>4</v>
      </c>
      <c r="BT709" t="s">
        <v>4</v>
      </c>
      <c r="BU709" t="s">
        <v>4</v>
      </c>
      <c r="BV709" t="s">
        <v>4</v>
      </c>
      <c r="BW709" t="s">
        <v>330</v>
      </c>
      <c r="BX709" t="s">
        <v>4</v>
      </c>
      <c r="BY709" t="s">
        <v>12</v>
      </c>
      <c r="BZ709" t="s">
        <v>12</v>
      </c>
      <c r="CA709" t="s">
        <v>12</v>
      </c>
      <c r="CB709" t="s">
        <v>12</v>
      </c>
      <c r="CC709" t="s">
        <v>12</v>
      </c>
      <c r="CD709" t="str" cm="1">
        <f t="array" aca="1" ref="CD709" ca="1">eConcatenar(A709:CB709,"|")</f>
        <v>yRW48HrKRSbYDDTW|PAR2021-0377|3|IMPERIAL DE LUJO|TABASCO|PARAISO|PARAISO|2021-2-04|12900|X|X|400|2|X|X|X|X|X|X|X|X|X|X|X|X|X|X|SANCHEZ|PEREZ|JORAN|CASADO|X|X|FRANCISCO MADERO SEGUNDA|VECINAL A PARAISO|X|9331268961|BERNARDO SANCHEZ PEREZ|DEISI DE LA CRUZ HERRERA|X|RUTA 8 L|X|LUNES|X|X|X|X|X|DOMICILIO|2200|10700|X|X|X|2021-8-3|2021-10-04|X|X|X|X|X|FRANCISCO MADERO SEGUNFDA|X|0|X|12900|X|X|X|X|X|X|X|X|CARDENAS |X|x|x|x|x</v>
      </c>
    </row>
    <row r="710" spans="1:82" x14ac:dyDescent="0.25">
      <c r="A710" t="s">
        <v>14071</v>
      </c>
      <c r="B710" t="s">
        <v>14072</v>
      </c>
      <c r="C710">
        <v>3</v>
      </c>
      <c r="D710" t="s">
        <v>69</v>
      </c>
      <c r="E710" t="s">
        <v>2</v>
      </c>
      <c r="F710" t="s">
        <v>706</v>
      </c>
      <c r="G710" t="s">
        <v>706</v>
      </c>
      <c r="H710" t="s">
        <v>1185</v>
      </c>
      <c r="I710">
        <v>14800</v>
      </c>
      <c r="J710" t="s">
        <v>4</v>
      </c>
      <c r="K710" t="s">
        <v>4</v>
      </c>
      <c r="L710">
        <v>200</v>
      </c>
      <c r="M710">
        <v>1</v>
      </c>
      <c r="N710" t="s">
        <v>12</v>
      </c>
      <c r="O710" t="s">
        <v>4</v>
      </c>
      <c r="P710" t="s">
        <v>12</v>
      </c>
      <c r="Q710" t="s">
        <v>4</v>
      </c>
      <c r="R710" t="s">
        <v>4</v>
      </c>
      <c r="S710" t="s">
        <v>4</v>
      </c>
      <c r="T710" t="s">
        <v>4</v>
      </c>
      <c r="U710" t="s">
        <v>4</v>
      </c>
      <c r="V710" t="s">
        <v>4</v>
      </c>
      <c r="W710" t="s">
        <v>4</v>
      </c>
      <c r="X710" t="s">
        <v>4</v>
      </c>
      <c r="Y710" t="s">
        <v>12</v>
      </c>
      <c r="Z710" t="s">
        <v>4</v>
      </c>
      <c r="AA710" t="s">
        <v>12</v>
      </c>
      <c r="AB710" t="s">
        <v>14073</v>
      </c>
      <c r="AC710" t="s">
        <v>249</v>
      </c>
      <c r="AD710" t="s">
        <v>10760</v>
      </c>
      <c r="AE710" t="s">
        <v>30</v>
      </c>
      <c r="AF710" t="s">
        <v>4</v>
      </c>
      <c r="AG710" t="s">
        <v>4</v>
      </c>
      <c r="AH710" t="s">
        <v>14074</v>
      </c>
      <c r="AI710" t="s">
        <v>13520</v>
      </c>
      <c r="AJ710" t="s">
        <v>4</v>
      </c>
      <c r="AK710">
        <v>9331344529</v>
      </c>
      <c r="AL710" t="s">
        <v>14075</v>
      </c>
      <c r="AM710" t="s">
        <v>14076</v>
      </c>
      <c r="AN710" t="s">
        <v>12</v>
      </c>
      <c r="AO710" t="s">
        <v>13552</v>
      </c>
      <c r="AP710" t="s">
        <v>4</v>
      </c>
      <c r="AQ710" t="s">
        <v>10</v>
      </c>
      <c r="AR710" t="s">
        <v>12</v>
      </c>
      <c r="AS710" t="s">
        <v>12</v>
      </c>
      <c r="AT710" t="s">
        <v>4</v>
      </c>
      <c r="AU710" t="s">
        <v>4</v>
      </c>
      <c r="AV710" t="s">
        <v>4</v>
      </c>
      <c r="AW710" t="s">
        <v>332</v>
      </c>
      <c r="AX710">
        <v>1800</v>
      </c>
      <c r="AY710">
        <v>13000</v>
      </c>
      <c r="AZ710" t="s">
        <v>12</v>
      </c>
      <c r="BA710" t="s">
        <v>12</v>
      </c>
      <c r="BB710" t="s">
        <v>4</v>
      </c>
      <c r="BC710" t="s">
        <v>1232</v>
      </c>
      <c r="BD710" t="s">
        <v>12284</v>
      </c>
      <c r="BE710" t="s">
        <v>4</v>
      </c>
      <c r="BF710" t="s">
        <v>12</v>
      </c>
      <c r="BG710" t="s">
        <v>4</v>
      </c>
      <c r="BH710" t="s">
        <v>12</v>
      </c>
      <c r="BI710" t="s">
        <v>12</v>
      </c>
      <c r="BJ710" t="s">
        <v>13520</v>
      </c>
      <c r="BK710" t="s">
        <v>4</v>
      </c>
      <c r="BL710">
        <v>1</v>
      </c>
      <c r="BM710" t="s">
        <v>12</v>
      </c>
      <c r="BN710">
        <v>14800</v>
      </c>
      <c r="BO710" t="s">
        <v>12</v>
      </c>
      <c r="BP710" t="s">
        <v>12</v>
      </c>
      <c r="BQ710" t="s">
        <v>12</v>
      </c>
      <c r="BR710" t="s">
        <v>4</v>
      </c>
      <c r="BS710" t="s">
        <v>4</v>
      </c>
      <c r="BT710" t="s">
        <v>4</v>
      </c>
      <c r="BU710" t="s">
        <v>12</v>
      </c>
      <c r="BV710" t="s">
        <v>4</v>
      </c>
      <c r="BW710" t="s">
        <v>330</v>
      </c>
      <c r="BX710" t="s">
        <v>4</v>
      </c>
      <c r="BY710" t="s">
        <v>12</v>
      </c>
      <c r="BZ710" t="s">
        <v>12</v>
      </c>
      <c r="CA710" t="s">
        <v>12</v>
      </c>
      <c r="CB710" t="s">
        <v>12</v>
      </c>
      <c r="CC710" t="s">
        <v>12</v>
      </c>
      <c r="CD710" t="str" cm="1">
        <f t="array" aca="1" ref="CD710" ca="1">eConcatenar(A710:CB710,"|")</f>
        <v>jRPsA57u0iv2t78T|PAR2021-1757|3|MEMORIAL|TABASCO|PARAISO|PARAISO|2021-5-26|14800|X|X|200|1|x|X|x|X|X|X|X|X|X|X|X|x|X|x|OYOSA |TORRES|ARGELIA|CASADA|X|X|CARRETERA VECINAL PARAISO - COMALCALCO |MOCTEZUMA SEGUNDA SECCION|X|9331344529|MARCO ANTONIO DOMINGUEZ OYOSA |BENEFICIARIO 2: ASUNCION BARTOLA DOMINGUEZ OYOSA|x|RUTA 8 L|X|LUNES|x|x|X|X|X|DOMICILIO |1800|13000|x|x|X|2021-9-20|2021-10-05|X|x|X|x|x|MOCTEZUMA SEGUNDA SECCION|X|1|x|14800|x|x|x|X|X|X|x|X|CARDENAS |X|x|x|x|x</v>
      </c>
    </row>
    <row r="711" spans="1:82" x14ac:dyDescent="0.25">
      <c r="A711" t="s">
        <v>14077</v>
      </c>
      <c r="B711" t="s">
        <v>14078</v>
      </c>
      <c r="C711">
        <v>3</v>
      </c>
      <c r="D711" t="s">
        <v>1</v>
      </c>
      <c r="E711" t="s">
        <v>2</v>
      </c>
      <c r="F711" t="s">
        <v>706</v>
      </c>
      <c r="G711" t="s">
        <v>706</v>
      </c>
      <c r="H711" t="s">
        <v>15974</v>
      </c>
      <c r="I711">
        <v>12900</v>
      </c>
      <c r="J711" t="s">
        <v>4</v>
      </c>
      <c r="K711" t="s">
        <v>4</v>
      </c>
      <c r="L711">
        <v>200</v>
      </c>
      <c r="M711">
        <v>1</v>
      </c>
      <c r="N711" t="s">
        <v>12</v>
      </c>
      <c r="O711" t="s">
        <v>4</v>
      </c>
      <c r="P711" t="s">
        <v>12</v>
      </c>
      <c r="Q711" t="s">
        <v>4</v>
      </c>
      <c r="R711" t="s">
        <v>4</v>
      </c>
      <c r="S711" t="s">
        <v>4</v>
      </c>
      <c r="T711" t="s">
        <v>4</v>
      </c>
      <c r="U711" t="s">
        <v>4</v>
      </c>
      <c r="V711" t="s">
        <v>4</v>
      </c>
      <c r="W711" t="s">
        <v>4</v>
      </c>
      <c r="X711" t="s">
        <v>4</v>
      </c>
      <c r="Y711" t="s">
        <v>12</v>
      </c>
      <c r="Z711" t="s">
        <v>4</v>
      </c>
      <c r="AA711" t="s">
        <v>12</v>
      </c>
      <c r="AB711" t="s">
        <v>38</v>
      </c>
      <c r="AC711" t="s">
        <v>29</v>
      </c>
      <c r="AD711" t="s">
        <v>5362</v>
      </c>
      <c r="AE711" t="s">
        <v>63</v>
      </c>
      <c r="AF711" t="s">
        <v>4</v>
      </c>
      <c r="AG711" t="s">
        <v>4</v>
      </c>
      <c r="AH711" t="s">
        <v>14079</v>
      </c>
      <c r="AI711" t="s">
        <v>14080</v>
      </c>
      <c r="AJ711" t="s">
        <v>4</v>
      </c>
      <c r="AK711">
        <v>9331369926</v>
      </c>
      <c r="AL711" t="s">
        <v>14081</v>
      </c>
      <c r="AM711" t="s">
        <v>4</v>
      </c>
      <c r="AN711" t="s">
        <v>12</v>
      </c>
      <c r="AO711" t="s">
        <v>13552</v>
      </c>
      <c r="AP711" t="s">
        <v>4</v>
      </c>
      <c r="AQ711" t="s">
        <v>10</v>
      </c>
      <c r="AR711" t="s">
        <v>12</v>
      </c>
      <c r="AS711" t="s">
        <v>12</v>
      </c>
      <c r="AT711" t="s">
        <v>4</v>
      </c>
      <c r="AU711" t="s">
        <v>4</v>
      </c>
      <c r="AV711" t="s">
        <v>4</v>
      </c>
      <c r="AW711" t="s">
        <v>332</v>
      </c>
      <c r="AX711">
        <v>4100</v>
      </c>
      <c r="AY711">
        <v>8800</v>
      </c>
      <c r="AZ711" t="s">
        <v>12</v>
      </c>
      <c r="BA711" t="s">
        <v>12</v>
      </c>
      <c r="BB711" t="s">
        <v>4</v>
      </c>
      <c r="BC711" t="s">
        <v>1232</v>
      </c>
      <c r="BD711" t="s">
        <v>12284</v>
      </c>
      <c r="BE711" t="s">
        <v>4</v>
      </c>
      <c r="BF711" t="s">
        <v>12</v>
      </c>
      <c r="BG711" t="s">
        <v>4</v>
      </c>
      <c r="BH711" t="s">
        <v>12</v>
      </c>
      <c r="BI711" t="s">
        <v>12</v>
      </c>
      <c r="BJ711" t="s">
        <v>14082</v>
      </c>
      <c r="BK711" t="s">
        <v>4</v>
      </c>
      <c r="BL711">
        <v>0</v>
      </c>
      <c r="BM711" t="s">
        <v>12</v>
      </c>
      <c r="BN711">
        <v>12900</v>
      </c>
      <c r="BO711" t="s">
        <v>12</v>
      </c>
      <c r="BP711" t="s">
        <v>12</v>
      </c>
      <c r="BQ711" t="s">
        <v>12</v>
      </c>
      <c r="BR711" t="s">
        <v>4</v>
      </c>
      <c r="BS711" t="s">
        <v>4</v>
      </c>
      <c r="BT711" t="s">
        <v>4</v>
      </c>
      <c r="BU711" t="s">
        <v>12</v>
      </c>
      <c r="BV711" t="s">
        <v>4</v>
      </c>
      <c r="BW711" t="s">
        <v>330</v>
      </c>
      <c r="BX711" t="s">
        <v>4</v>
      </c>
      <c r="BY711" t="s">
        <v>12</v>
      </c>
      <c r="BZ711" t="s">
        <v>12</v>
      </c>
      <c r="CA711" t="s">
        <v>12</v>
      </c>
      <c r="CB711" t="s">
        <v>12</v>
      </c>
      <c r="CC711" t="s">
        <v>12</v>
      </c>
      <c r="CD711" t="str" cm="1">
        <f t="array" aca="1" ref="CD711" ca="1">eConcatenar(A711:CB711,"|")</f>
        <v>L1AZ27POSTmVFrPF|PAR2021-0500|3|IMPERIAL DE LUJO|TABASCO|PARAISO|PARAISO|2021-2-09|12900|X|X|200|1|x|X|x|X|X|X|X|X|X|X|X|x|X|x|HERNANDEZ|CORDOVA|BARTOLO|CASADO|X|X|CARRETERA A HORMIGUERO SIN NUMERO|MOCTEZUMA|X|9331369926|MANUELA HERNANDEZ ANGULO|X|x|RUTA 8 L|X|LUNES|x|x|X|X|X|DOMICILIO |4100|8800|x|x|X|2021-9-20|2021-10-05|X|x|X|x|x|MOCTEZUMA |X|0|x|12900|x|x|x|X|X|X|x|X|CARDENAS |X|x|x|x|x</v>
      </c>
    </row>
    <row r="712" spans="1:82" x14ac:dyDescent="0.25">
      <c r="A712" t="s">
        <v>14083</v>
      </c>
      <c r="B712" t="s">
        <v>14084</v>
      </c>
      <c r="C712">
        <v>3</v>
      </c>
      <c r="D712" t="s">
        <v>213</v>
      </c>
      <c r="E712" t="s">
        <v>2</v>
      </c>
      <c r="F712" t="s">
        <v>706</v>
      </c>
      <c r="G712" t="s">
        <v>706</v>
      </c>
      <c r="H712" t="s">
        <v>16089</v>
      </c>
      <c r="I712">
        <v>12900</v>
      </c>
      <c r="J712" t="s">
        <v>4</v>
      </c>
      <c r="K712" t="s">
        <v>4</v>
      </c>
      <c r="L712">
        <v>200</v>
      </c>
      <c r="M712">
        <v>1</v>
      </c>
      <c r="N712" t="s">
        <v>12</v>
      </c>
      <c r="O712" t="s">
        <v>4</v>
      </c>
      <c r="P712" t="s">
        <v>12</v>
      </c>
      <c r="Q712" t="s">
        <v>4</v>
      </c>
      <c r="R712" t="s">
        <v>4</v>
      </c>
      <c r="S712" t="s">
        <v>4</v>
      </c>
      <c r="T712" t="s">
        <v>4</v>
      </c>
      <c r="U712" t="s">
        <v>4</v>
      </c>
      <c r="V712" t="s">
        <v>4</v>
      </c>
      <c r="W712" t="s">
        <v>4</v>
      </c>
      <c r="X712" t="s">
        <v>4</v>
      </c>
      <c r="Y712" t="s">
        <v>12</v>
      </c>
      <c r="Z712" t="s">
        <v>4</v>
      </c>
      <c r="AA712" t="s">
        <v>12</v>
      </c>
      <c r="AB712" t="s">
        <v>322</v>
      </c>
      <c r="AC712" t="s">
        <v>4993</v>
      </c>
      <c r="AD712" t="s">
        <v>14085</v>
      </c>
      <c r="AE712" t="s">
        <v>63</v>
      </c>
      <c r="AF712" t="s">
        <v>4</v>
      </c>
      <c r="AG712" t="s">
        <v>4</v>
      </c>
      <c r="AH712" t="s">
        <v>14086</v>
      </c>
      <c r="AI712" t="s">
        <v>2122</v>
      </c>
      <c r="AJ712" t="s">
        <v>4</v>
      </c>
      <c r="AK712">
        <v>9331022667</v>
      </c>
      <c r="AL712" t="s">
        <v>14087</v>
      </c>
      <c r="AM712" t="s">
        <v>14088</v>
      </c>
      <c r="AN712" t="s">
        <v>12</v>
      </c>
      <c r="AO712" t="s">
        <v>13552</v>
      </c>
      <c r="AP712" t="s">
        <v>4</v>
      </c>
      <c r="AQ712" t="s">
        <v>10</v>
      </c>
      <c r="AR712" t="s">
        <v>12</v>
      </c>
      <c r="AS712" t="s">
        <v>12</v>
      </c>
      <c r="AT712" t="s">
        <v>4</v>
      </c>
      <c r="AU712" t="s">
        <v>4</v>
      </c>
      <c r="AV712" t="s">
        <v>4</v>
      </c>
      <c r="AW712" t="s">
        <v>332</v>
      </c>
      <c r="AX712">
        <v>1800</v>
      </c>
      <c r="AY712">
        <v>11100</v>
      </c>
      <c r="AZ712" t="s">
        <v>12</v>
      </c>
      <c r="BA712" t="s">
        <v>12</v>
      </c>
      <c r="BB712" t="s">
        <v>4</v>
      </c>
      <c r="BC712" t="s">
        <v>1232</v>
      </c>
      <c r="BD712" t="s">
        <v>12284</v>
      </c>
      <c r="BE712" t="s">
        <v>4</v>
      </c>
      <c r="BF712" t="s">
        <v>12</v>
      </c>
      <c r="BG712" t="s">
        <v>4</v>
      </c>
      <c r="BH712" t="s">
        <v>12</v>
      </c>
      <c r="BI712" t="s">
        <v>12</v>
      </c>
      <c r="BJ712" t="s">
        <v>2122</v>
      </c>
      <c r="BK712" t="s">
        <v>4</v>
      </c>
      <c r="BL712">
        <v>0</v>
      </c>
      <c r="BM712" t="s">
        <v>12</v>
      </c>
      <c r="BN712">
        <v>12900</v>
      </c>
      <c r="BO712" t="s">
        <v>12</v>
      </c>
      <c r="BP712" t="s">
        <v>12</v>
      </c>
      <c r="BQ712" t="s">
        <v>12</v>
      </c>
      <c r="BR712" t="s">
        <v>4</v>
      </c>
      <c r="BS712" t="s">
        <v>4</v>
      </c>
      <c r="BT712" t="s">
        <v>4</v>
      </c>
      <c r="BU712" t="s">
        <v>12</v>
      </c>
      <c r="BV712" t="s">
        <v>4</v>
      </c>
      <c r="BW712" t="s">
        <v>330</v>
      </c>
      <c r="BX712" t="s">
        <v>4</v>
      </c>
      <c r="BY712" t="s">
        <v>12</v>
      </c>
      <c r="BZ712" t="s">
        <v>12</v>
      </c>
      <c r="CA712" t="s">
        <v>12</v>
      </c>
      <c r="CB712" t="s">
        <v>12</v>
      </c>
      <c r="CC712" t="s">
        <v>12</v>
      </c>
      <c r="CD712" t="str" cm="1">
        <f t="array" aca="1" ref="CD712" ca="1">eConcatenar(A712:CB712,"|")</f>
        <v>HK9baJf51jcPZyZn|PAR2020-1901|3|ECONOLINE|TABASCO|PARAISO|PARAISO|2020-9-04|12900|X|X|200|1|x|X|x|X|X|X|X|X|X|X|X|x|X|x|ARIAS|MARQUEZ |HOROCIO|CASADO|X|X|CARRETERA AL HORMIGUERO|MOCTEZUMA TERCERA SECCION|X|9331022667|MARILET IZQUIERDO ARIAS|BENEFICIARIO 2: ALEXIS JAHIR IZQUIERDO ARIAS|x|RUTA 8 L|X|LUNES|x|x|X|X|X|DOMICILIO |1800|11100|x|x|X|2021-9-20|2021-10-05|X|x|X|x|x|MOCTEZUMA TERCERA SECCION|X|0|x|12900|x|x|x|X|X|X|x|X|CARDENAS |X|x|x|x|x</v>
      </c>
    </row>
    <row r="713" spans="1:82" x14ac:dyDescent="0.25">
      <c r="A713" t="s">
        <v>14089</v>
      </c>
      <c r="B713" t="s">
        <v>14090</v>
      </c>
      <c r="C713">
        <v>3</v>
      </c>
      <c r="D713" t="s">
        <v>1</v>
      </c>
      <c r="E713" t="s">
        <v>2</v>
      </c>
      <c r="F713" t="s">
        <v>706</v>
      </c>
      <c r="G713" t="s">
        <v>706</v>
      </c>
      <c r="H713" t="s">
        <v>16085</v>
      </c>
      <c r="I713">
        <v>12900</v>
      </c>
      <c r="J713" t="s">
        <v>4</v>
      </c>
      <c r="K713" t="s">
        <v>4</v>
      </c>
      <c r="L713">
        <v>200</v>
      </c>
      <c r="M713">
        <v>1</v>
      </c>
      <c r="N713" t="s">
        <v>12</v>
      </c>
      <c r="O713" t="s">
        <v>4</v>
      </c>
      <c r="P713" t="s">
        <v>12</v>
      </c>
      <c r="Q713" t="s">
        <v>4</v>
      </c>
      <c r="R713" t="s">
        <v>4</v>
      </c>
      <c r="S713" t="s">
        <v>4</v>
      </c>
      <c r="T713" t="s">
        <v>4</v>
      </c>
      <c r="U713" t="s">
        <v>4</v>
      </c>
      <c r="V713" t="s">
        <v>4</v>
      </c>
      <c r="W713" t="s">
        <v>4</v>
      </c>
      <c r="X713" t="s">
        <v>4</v>
      </c>
      <c r="Y713" t="s">
        <v>12</v>
      </c>
      <c r="Z713" t="s">
        <v>4</v>
      </c>
      <c r="AA713" t="s">
        <v>12</v>
      </c>
      <c r="AB713" t="s">
        <v>14091</v>
      </c>
      <c r="AC713" t="s">
        <v>96</v>
      </c>
      <c r="AD713" t="s">
        <v>682</v>
      </c>
      <c r="AE713" t="s">
        <v>30</v>
      </c>
      <c r="AF713" t="s">
        <v>4</v>
      </c>
      <c r="AG713" t="s">
        <v>4</v>
      </c>
      <c r="AH713" t="s">
        <v>14092</v>
      </c>
      <c r="AI713" t="s">
        <v>1865</v>
      </c>
      <c r="AJ713" t="s">
        <v>4</v>
      </c>
      <c r="AK713">
        <v>9331373580</v>
      </c>
      <c r="AL713" t="s">
        <v>14093</v>
      </c>
      <c r="AM713" t="s">
        <v>14094</v>
      </c>
      <c r="AN713" t="s">
        <v>12</v>
      </c>
      <c r="AO713" t="s">
        <v>13552</v>
      </c>
      <c r="AP713" t="s">
        <v>4</v>
      </c>
      <c r="AQ713" t="s">
        <v>10</v>
      </c>
      <c r="AR713" t="s">
        <v>12</v>
      </c>
      <c r="AS713" t="s">
        <v>12</v>
      </c>
      <c r="AT713" t="s">
        <v>4</v>
      </c>
      <c r="AU713" t="s">
        <v>4</v>
      </c>
      <c r="AV713" t="s">
        <v>4</v>
      </c>
      <c r="AW713" t="s">
        <v>332</v>
      </c>
      <c r="AX713">
        <v>3200</v>
      </c>
      <c r="AY713">
        <v>9700</v>
      </c>
      <c r="AZ713" t="s">
        <v>12</v>
      </c>
      <c r="BA713" t="s">
        <v>12</v>
      </c>
      <c r="BB713" t="s">
        <v>4</v>
      </c>
      <c r="BC713" t="s">
        <v>1219</v>
      </c>
      <c r="BD713" t="s">
        <v>1232</v>
      </c>
      <c r="BE713" t="s">
        <v>4</v>
      </c>
      <c r="BF713" t="s">
        <v>12</v>
      </c>
      <c r="BG713" t="s">
        <v>4</v>
      </c>
      <c r="BH713" t="s">
        <v>12</v>
      </c>
      <c r="BI713" t="s">
        <v>12</v>
      </c>
      <c r="BJ713" t="s">
        <v>1865</v>
      </c>
      <c r="BK713" t="s">
        <v>4</v>
      </c>
      <c r="BL713">
        <v>1</v>
      </c>
      <c r="BM713" t="s">
        <v>12</v>
      </c>
      <c r="BN713">
        <v>12900</v>
      </c>
      <c r="BO713" t="s">
        <v>12</v>
      </c>
      <c r="BP713" t="s">
        <v>12</v>
      </c>
      <c r="BQ713" t="s">
        <v>12</v>
      </c>
      <c r="BR713" t="s">
        <v>4</v>
      </c>
      <c r="BS713" t="s">
        <v>4</v>
      </c>
      <c r="BT713" t="s">
        <v>4</v>
      </c>
      <c r="BU713" t="s">
        <v>12</v>
      </c>
      <c r="BV713" t="s">
        <v>4</v>
      </c>
      <c r="BW713" t="s">
        <v>330</v>
      </c>
      <c r="BX713" t="s">
        <v>4</v>
      </c>
      <c r="BY713" t="s">
        <v>12</v>
      </c>
      <c r="BZ713" t="s">
        <v>12</v>
      </c>
      <c r="CA713" t="s">
        <v>12</v>
      </c>
      <c r="CB713" t="s">
        <v>12</v>
      </c>
      <c r="CC713" t="s">
        <v>12</v>
      </c>
      <c r="CD713" t="str" cm="1">
        <f t="array" aca="1" ref="CD713" ca="1">eConcatenar(A713:CB713,"|")</f>
        <v>fWSQU9KprHCTMzIR|PAR2021-0322|3|IMPERIAL DE LUJO|TABASCO|PARAISO|PARAISO|2021-1-28|12900|X|X|200|1|x|X|x|X|X|X|X|X|X|X|X|x|X|x|TRINIDAD |MARTINEZ|ADRIANA|CASADA|X|X|LUIS COMINGUEZ VARGAS|FRANCISCO I MADERO |X|9331373580|FABIAN IZQUIERDO ARIAS|BENEFICIARIO 2: VERONICA TRINIDAD MARTINEZ|x|RUTA 8 L|X|LUNES|x|x|X|X|X|DOMICILIO |3200|9700|x|x|X|2021-9-6|2021-9-20|X|x|X|x|x|FRANCISCO I MADERO |X|1|x|12900|x|x|x|X|X|X|x|X|CARDENAS |X|x|x|x|x</v>
      </c>
    </row>
    <row r="714" spans="1:82" x14ac:dyDescent="0.25">
      <c r="A714" t="s">
        <v>14095</v>
      </c>
      <c r="B714" t="s">
        <v>14096</v>
      </c>
      <c r="C714">
        <v>3</v>
      </c>
      <c r="D714" t="s">
        <v>1</v>
      </c>
      <c r="E714" t="s">
        <v>2</v>
      </c>
      <c r="F714" t="s">
        <v>706</v>
      </c>
      <c r="G714" t="s">
        <v>706</v>
      </c>
      <c r="H714" t="s">
        <v>16085</v>
      </c>
      <c r="I714">
        <v>12900</v>
      </c>
      <c r="J714" t="s">
        <v>4</v>
      </c>
      <c r="K714" t="s">
        <v>4</v>
      </c>
      <c r="L714">
        <v>200</v>
      </c>
      <c r="M714">
        <v>1</v>
      </c>
      <c r="N714" t="s">
        <v>12</v>
      </c>
      <c r="O714" t="s">
        <v>4</v>
      </c>
      <c r="P714" t="s">
        <v>12</v>
      </c>
      <c r="Q714" t="s">
        <v>4</v>
      </c>
      <c r="R714" t="s">
        <v>4</v>
      </c>
      <c r="S714" t="s">
        <v>4</v>
      </c>
      <c r="T714" t="s">
        <v>4</v>
      </c>
      <c r="U714" t="s">
        <v>4</v>
      </c>
      <c r="V714" t="s">
        <v>4</v>
      </c>
      <c r="W714" t="s">
        <v>4</v>
      </c>
      <c r="X714" t="s">
        <v>4</v>
      </c>
      <c r="Y714" t="s">
        <v>12</v>
      </c>
      <c r="Z714" t="s">
        <v>4</v>
      </c>
      <c r="AA714" t="s">
        <v>12</v>
      </c>
      <c r="AB714" t="s">
        <v>732</v>
      </c>
      <c r="AC714" t="s">
        <v>291</v>
      </c>
      <c r="AD714" t="s">
        <v>9855</v>
      </c>
      <c r="AE714" t="s">
        <v>63</v>
      </c>
      <c r="AF714" t="s">
        <v>4</v>
      </c>
      <c r="AG714" t="s">
        <v>4</v>
      </c>
      <c r="AH714" t="s">
        <v>14097</v>
      </c>
      <c r="AI714" t="s">
        <v>1865</v>
      </c>
      <c r="AJ714" t="s">
        <v>4</v>
      </c>
      <c r="AK714">
        <v>9331245866</v>
      </c>
      <c r="AL714" t="s">
        <v>14098</v>
      </c>
      <c r="AM714" t="s">
        <v>14099</v>
      </c>
      <c r="AN714" t="s">
        <v>12</v>
      </c>
      <c r="AO714" t="s">
        <v>13552</v>
      </c>
      <c r="AP714" t="s">
        <v>4</v>
      </c>
      <c r="AQ714" t="s">
        <v>10</v>
      </c>
      <c r="AR714" t="s">
        <v>12</v>
      </c>
      <c r="AS714" t="s">
        <v>12</v>
      </c>
      <c r="AT714" t="s">
        <v>4</v>
      </c>
      <c r="AU714" t="s">
        <v>4</v>
      </c>
      <c r="AV714" t="s">
        <v>4</v>
      </c>
      <c r="AW714" t="s">
        <v>332</v>
      </c>
      <c r="AX714">
        <v>3000</v>
      </c>
      <c r="AY714">
        <v>9900</v>
      </c>
      <c r="AZ714" t="s">
        <v>12</v>
      </c>
      <c r="BA714" t="s">
        <v>12</v>
      </c>
      <c r="BB714" t="s">
        <v>4</v>
      </c>
      <c r="BC714" t="s">
        <v>1219</v>
      </c>
      <c r="BD714" t="s">
        <v>1232</v>
      </c>
      <c r="BE714" t="s">
        <v>4</v>
      </c>
      <c r="BF714" t="s">
        <v>12</v>
      </c>
      <c r="BG714" t="s">
        <v>4</v>
      </c>
      <c r="BH714" t="s">
        <v>12</v>
      </c>
      <c r="BI714" t="s">
        <v>12</v>
      </c>
      <c r="BJ714" t="s">
        <v>1865</v>
      </c>
      <c r="BK714" t="s">
        <v>4</v>
      </c>
      <c r="BL714">
        <v>0</v>
      </c>
      <c r="BM714" t="s">
        <v>12</v>
      </c>
      <c r="BN714">
        <v>12900</v>
      </c>
      <c r="BO714" t="s">
        <v>12</v>
      </c>
      <c r="BP714" t="s">
        <v>12</v>
      </c>
      <c r="BQ714" t="s">
        <v>12</v>
      </c>
      <c r="BR714" t="s">
        <v>4</v>
      </c>
      <c r="BS714" t="s">
        <v>4</v>
      </c>
      <c r="BT714" t="s">
        <v>4</v>
      </c>
      <c r="BU714" t="s">
        <v>12</v>
      </c>
      <c r="BV714" t="s">
        <v>4</v>
      </c>
      <c r="BW714" t="s">
        <v>330</v>
      </c>
      <c r="BX714" t="s">
        <v>4</v>
      </c>
      <c r="BY714" t="s">
        <v>12</v>
      </c>
      <c r="BZ714" t="s">
        <v>12</v>
      </c>
      <c r="CA714" t="s">
        <v>12</v>
      </c>
      <c r="CB714" t="s">
        <v>12</v>
      </c>
      <c r="CC714" t="s">
        <v>12</v>
      </c>
      <c r="CD714" t="str" cm="1">
        <f t="array" aca="1" ref="CD714" ca="1">eConcatenar(A714:CB714,"|")</f>
        <v>TbwZYbsdfOH2AcPP|PAR2021-0320|3|IMPERIAL DE LUJO|TABASCO|PARAISO|PARAISO|2021-1-28|12900|X|X|200|1|x|X|x|X|X|X|X|X|X|X|X|x|X|x|IZQUIERDO|DOMINGUEZ|ELIUD|CASADO|X|X|CALLE ISAC DOMINGUEZ HERNANDEZ|FRANCISCO I MADERO |X|9331245866|ELIZABETH GOMEZ GOMEZ|BENEFICIARIO 2: MONICA IZQUIERDO GOMEZ|x|RUTA 8 L|X|LUNES|x|x|X|X|X|DOMICILIO |3000|9900|x|x|X|2021-9-6|2021-9-20|X|x|X|x|x|FRANCISCO I MADERO |X|0|x|12900|x|x|x|X|X|X|x|X|CARDENAS |X|x|x|x|x</v>
      </c>
    </row>
    <row r="715" spans="1:82" x14ac:dyDescent="0.25">
      <c r="A715" t="s">
        <v>14100</v>
      </c>
      <c r="B715" t="s">
        <v>14101</v>
      </c>
      <c r="C715">
        <v>3</v>
      </c>
      <c r="D715" t="s">
        <v>1</v>
      </c>
      <c r="E715" t="s">
        <v>2</v>
      </c>
      <c r="F715" t="s">
        <v>706</v>
      </c>
      <c r="G715" t="s">
        <v>706</v>
      </c>
      <c r="H715" t="s">
        <v>16097</v>
      </c>
      <c r="I715">
        <v>12900</v>
      </c>
      <c r="J715" t="s">
        <v>4</v>
      </c>
      <c r="K715" t="s">
        <v>4</v>
      </c>
      <c r="L715">
        <v>200</v>
      </c>
      <c r="M715">
        <v>1</v>
      </c>
      <c r="N715" t="s">
        <v>12</v>
      </c>
      <c r="O715" t="s">
        <v>4</v>
      </c>
      <c r="P715" t="s">
        <v>12</v>
      </c>
      <c r="Q715" t="s">
        <v>4</v>
      </c>
      <c r="R715" t="s">
        <v>4</v>
      </c>
      <c r="S715" t="s">
        <v>4</v>
      </c>
      <c r="T715" t="s">
        <v>4</v>
      </c>
      <c r="U715" t="s">
        <v>4</v>
      </c>
      <c r="V715" t="s">
        <v>4</v>
      </c>
      <c r="W715" t="s">
        <v>4</v>
      </c>
      <c r="X715" t="s">
        <v>4</v>
      </c>
      <c r="Y715" t="s">
        <v>12</v>
      </c>
      <c r="Z715" t="s">
        <v>4</v>
      </c>
      <c r="AA715" t="s">
        <v>12</v>
      </c>
      <c r="AB715" t="s">
        <v>38</v>
      </c>
      <c r="AC715" t="s">
        <v>11874</v>
      </c>
      <c r="AD715" t="s">
        <v>14102</v>
      </c>
      <c r="AE715" t="s">
        <v>146</v>
      </c>
      <c r="AF715" t="s">
        <v>4</v>
      </c>
      <c r="AG715" t="s">
        <v>4</v>
      </c>
      <c r="AH715" t="s">
        <v>14103</v>
      </c>
      <c r="AI715" t="s">
        <v>1865</v>
      </c>
      <c r="AJ715" t="s">
        <v>4</v>
      </c>
      <c r="AK715">
        <v>9331237376</v>
      </c>
      <c r="AL715" t="s">
        <v>14104</v>
      </c>
      <c r="AM715" t="s">
        <v>14105</v>
      </c>
      <c r="AN715" t="s">
        <v>12</v>
      </c>
      <c r="AO715" t="s">
        <v>13552</v>
      </c>
      <c r="AP715" t="s">
        <v>4</v>
      </c>
      <c r="AQ715" t="s">
        <v>10</v>
      </c>
      <c r="AR715" t="s">
        <v>12</v>
      </c>
      <c r="AS715" t="s">
        <v>12</v>
      </c>
      <c r="AT715" t="s">
        <v>4</v>
      </c>
      <c r="AU715" t="s">
        <v>4</v>
      </c>
      <c r="AV715" t="s">
        <v>4</v>
      </c>
      <c r="AW715" t="s">
        <v>332</v>
      </c>
      <c r="AX715">
        <v>3200</v>
      </c>
      <c r="AY715">
        <v>9700</v>
      </c>
      <c r="AZ715" t="s">
        <v>12</v>
      </c>
      <c r="BA715" t="s">
        <v>12</v>
      </c>
      <c r="BB715" t="s">
        <v>4</v>
      </c>
      <c r="BC715" t="s">
        <v>1232</v>
      </c>
      <c r="BD715" t="s">
        <v>12284</v>
      </c>
      <c r="BE715" t="s">
        <v>4</v>
      </c>
      <c r="BF715" t="s">
        <v>12</v>
      </c>
      <c r="BG715" t="s">
        <v>4</v>
      </c>
      <c r="BH715" t="s">
        <v>12</v>
      </c>
      <c r="BI715" t="s">
        <v>12</v>
      </c>
      <c r="BJ715" t="s">
        <v>1865</v>
      </c>
      <c r="BK715" t="s">
        <v>4</v>
      </c>
      <c r="BL715">
        <v>1</v>
      </c>
      <c r="BM715" t="s">
        <v>12</v>
      </c>
      <c r="BN715">
        <v>12900</v>
      </c>
      <c r="BO715" t="s">
        <v>12</v>
      </c>
      <c r="BP715" t="s">
        <v>12</v>
      </c>
      <c r="BQ715" t="s">
        <v>12</v>
      </c>
      <c r="BR715" t="s">
        <v>4</v>
      </c>
      <c r="BS715" t="s">
        <v>4</v>
      </c>
      <c r="BT715" t="s">
        <v>4</v>
      </c>
      <c r="BU715" t="s">
        <v>12</v>
      </c>
      <c r="BV715" t="s">
        <v>4</v>
      </c>
      <c r="BW715" t="s">
        <v>330</v>
      </c>
      <c r="BX715" t="s">
        <v>4</v>
      </c>
      <c r="BY715" t="s">
        <v>12</v>
      </c>
      <c r="BZ715" t="s">
        <v>12</v>
      </c>
      <c r="CA715" t="s">
        <v>12</v>
      </c>
      <c r="CB715" t="s">
        <v>12</v>
      </c>
      <c r="CC715" t="s">
        <v>12</v>
      </c>
      <c r="CD715" t="str" cm="1">
        <f t="array" aca="1" ref="CD715" ca="1">eConcatenar(A715:CB715,"|")</f>
        <v>GvFn2WNtx4SXhEip|PAR2021-0375|3|IMPERIAL DE LUJO|TABASCO|PARAISO|PARAISO|2021-2-05|12900|X|X|200|1|x|X|x|X|X|X|X|X|X|X|X|x|X|x|HERNANDEZ|MONTEJO|MELIDA|VIUDA|X|X|CALLE ARTURO PEREZ FLORES SIN NUMERO|FRANCISCO I MADERO |X|9331237376|JESUS PEREZ HERNANDEZ|BENEFICIARIO 2: HIJINIO PEREZ HERNANDEZ|x|RUTA 8 L|X|LUNES|x|x|X|X|X|DOMICILIO |3200|9700|x|x|X|2021-9-20|2021-10-05|X|x|X|x|x|FRANCISCO I MADERO |X|1|x|12900|x|x|x|X|X|X|x|X|CARDENAS |X|x|x|x|x</v>
      </c>
    </row>
    <row r="716" spans="1:82" x14ac:dyDescent="0.25">
      <c r="A716" t="s">
        <v>14106</v>
      </c>
      <c r="B716" t="s">
        <v>14107</v>
      </c>
      <c r="C716">
        <v>3</v>
      </c>
      <c r="D716" t="s">
        <v>69</v>
      </c>
      <c r="E716" t="s">
        <v>2</v>
      </c>
      <c r="F716" t="s">
        <v>706</v>
      </c>
      <c r="G716" t="s">
        <v>706</v>
      </c>
      <c r="H716" t="s">
        <v>1167</v>
      </c>
      <c r="I716">
        <v>14800</v>
      </c>
      <c r="J716" t="s">
        <v>4</v>
      </c>
      <c r="K716" t="s">
        <v>4</v>
      </c>
      <c r="L716">
        <v>200</v>
      </c>
      <c r="M716">
        <v>1</v>
      </c>
      <c r="N716" t="s">
        <v>12</v>
      </c>
      <c r="O716" t="s">
        <v>4</v>
      </c>
      <c r="P716" t="s">
        <v>12</v>
      </c>
      <c r="Q716" t="s">
        <v>4</v>
      </c>
      <c r="R716" t="s">
        <v>4</v>
      </c>
      <c r="S716" t="s">
        <v>4</v>
      </c>
      <c r="T716" t="s">
        <v>4</v>
      </c>
      <c r="U716" t="s">
        <v>4</v>
      </c>
      <c r="V716" t="s">
        <v>4</v>
      </c>
      <c r="W716" t="s">
        <v>4</v>
      </c>
      <c r="X716" t="s">
        <v>4</v>
      </c>
      <c r="Y716" t="s">
        <v>12</v>
      </c>
      <c r="Z716" t="s">
        <v>4</v>
      </c>
      <c r="AA716" t="s">
        <v>12</v>
      </c>
      <c r="AB716" t="s">
        <v>1038</v>
      </c>
      <c r="AC716" t="s">
        <v>174</v>
      </c>
      <c r="AD716" t="s">
        <v>14108</v>
      </c>
      <c r="AE716" t="s">
        <v>30</v>
      </c>
      <c r="AF716" t="s">
        <v>4</v>
      </c>
      <c r="AG716" t="s">
        <v>4</v>
      </c>
      <c r="AH716" t="s">
        <v>14109</v>
      </c>
      <c r="AI716" t="s">
        <v>1865</v>
      </c>
      <c r="AJ716" t="s">
        <v>4</v>
      </c>
      <c r="AK716">
        <v>9212288733</v>
      </c>
      <c r="AL716" t="s">
        <v>14110</v>
      </c>
      <c r="AM716" t="s">
        <v>14111</v>
      </c>
      <c r="AN716" t="s">
        <v>12</v>
      </c>
      <c r="AO716" t="s">
        <v>13552</v>
      </c>
      <c r="AP716" t="s">
        <v>4</v>
      </c>
      <c r="AQ716" t="s">
        <v>10</v>
      </c>
      <c r="AR716" t="s">
        <v>12</v>
      </c>
      <c r="AS716" t="s">
        <v>12</v>
      </c>
      <c r="AT716" t="s">
        <v>4</v>
      </c>
      <c r="AU716" t="s">
        <v>4</v>
      </c>
      <c r="AV716" t="s">
        <v>4</v>
      </c>
      <c r="AW716" t="s">
        <v>332</v>
      </c>
      <c r="AX716">
        <v>1100</v>
      </c>
      <c r="AY716">
        <v>13700</v>
      </c>
      <c r="AZ716" t="s">
        <v>12</v>
      </c>
      <c r="BA716" t="s">
        <v>12</v>
      </c>
      <c r="BB716" t="s">
        <v>4</v>
      </c>
      <c r="BC716" t="s">
        <v>1219</v>
      </c>
      <c r="BD716" t="s">
        <v>1232</v>
      </c>
      <c r="BE716" t="s">
        <v>4</v>
      </c>
      <c r="BF716" t="s">
        <v>12</v>
      </c>
      <c r="BG716" t="s">
        <v>4</v>
      </c>
      <c r="BH716" t="s">
        <v>12</v>
      </c>
      <c r="BI716" t="s">
        <v>12</v>
      </c>
      <c r="BJ716" t="s">
        <v>1865</v>
      </c>
      <c r="BK716" t="s">
        <v>4</v>
      </c>
      <c r="BL716">
        <v>1</v>
      </c>
      <c r="BM716" t="s">
        <v>12</v>
      </c>
      <c r="BN716">
        <v>14800</v>
      </c>
      <c r="BO716" t="s">
        <v>12</v>
      </c>
      <c r="BP716" t="s">
        <v>12</v>
      </c>
      <c r="BQ716" t="s">
        <v>12</v>
      </c>
      <c r="BR716" t="s">
        <v>4</v>
      </c>
      <c r="BS716" t="s">
        <v>4</v>
      </c>
      <c r="BT716" t="s">
        <v>4</v>
      </c>
      <c r="BU716" t="s">
        <v>12</v>
      </c>
      <c r="BV716" t="s">
        <v>4</v>
      </c>
      <c r="BW716" t="s">
        <v>330</v>
      </c>
      <c r="BX716" t="s">
        <v>4</v>
      </c>
      <c r="BY716" t="s">
        <v>12</v>
      </c>
      <c r="BZ716" t="s">
        <v>12</v>
      </c>
      <c r="CA716" t="s">
        <v>12</v>
      </c>
      <c r="CB716" t="s">
        <v>12</v>
      </c>
      <c r="CC716" t="s">
        <v>12</v>
      </c>
      <c r="CD716" t="str" cm="1">
        <f t="array" aca="1" ref="CD716" ca="1">eConcatenar(A716:CB716,"|")</f>
        <v>1DuLmH6zvCo0cRBW|PAR2021-1708|3|MEMORIAL|TABASCO|PARAISO|PARAISO|2021-5-20|14800|X|X|200|1|x|X|x|X|X|X|X|X|X|X|X|x|X|x|FLORES |ALEJANDRO|LEYSI|CASADA|X|X|CARRETERA VECINAL RAMIRO JAVIER ARJONA |FRANCISCO I MADERO |X|9212288733|LESVIA GLORES ALEJANDRO |BENEFICIARIO 2: REMIJIO DE DIOS JIMENEZ|x|RUTA 8 L|X|LUNES|x|x|X|X|X|DOMICILIO |1100|13700|x|x|X|2021-9-6|2021-9-20|X|x|X|x|x|FRANCISCO I MADERO |X|1|x|14800|x|x|x|X|X|X|x|X|CARDENAS |X|x|x|x|x</v>
      </c>
    </row>
    <row r="717" spans="1:82" x14ac:dyDescent="0.25">
      <c r="A717" t="s">
        <v>14112</v>
      </c>
      <c r="B717" t="s">
        <v>14113</v>
      </c>
      <c r="C717">
        <v>3</v>
      </c>
      <c r="D717" t="s">
        <v>69</v>
      </c>
      <c r="E717" t="s">
        <v>2</v>
      </c>
      <c r="F717" t="s">
        <v>706</v>
      </c>
      <c r="G717" t="s">
        <v>706</v>
      </c>
      <c r="H717" t="s">
        <v>16098</v>
      </c>
      <c r="I717">
        <v>14800</v>
      </c>
      <c r="J717" t="s">
        <v>4</v>
      </c>
      <c r="K717" t="s">
        <v>4</v>
      </c>
      <c r="L717">
        <v>200</v>
      </c>
      <c r="M717">
        <v>1</v>
      </c>
      <c r="N717" t="s">
        <v>12</v>
      </c>
      <c r="O717" t="s">
        <v>4</v>
      </c>
      <c r="P717" t="s">
        <v>12</v>
      </c>
      <c r="Q717" t="s">
        <v>4</v>
      </c>
      <c r="R717" t="s">
        <v>4</v>
      </c>
      <c r="S717" t="s">
        <v>4</v>
      </c>
      <c r="T717" t="s">
        <v>4</v>
      </c>
      <c r="U717" t="s">
        <v>4</v>
      </c>
      <c r="V717" t="s">
        <v>4</v>
      </c>
      <c r="W717" t="s">
        <v>4</v>
      </c>
      <c r="X717" t="s">
        <v>4</v>
      </c>
      <c r="Y717" t="s">
        <v>12</v>
      </c>
      <c r="Z717" t="s">
        <v>4</v>
      </c>
      <c r="AA717" t="s">
        <v>12</v>
      </c>
      <c r="AB717" t="s">
        <v>5412</v>
      </c>
      <c r="AC717" t="s">
        <v>96</v>
      </c>
      <c r="AD717" t="s">
        <v>14114</v>
      </c>
      <c r="AE717" t="s">
        <v>51</v>
      </c>
      <c r="AF717" t="s">
        <v>4</v>
      </c>
      <c r="AG717" t="s">
        <v>4</v>
      </c>
      <c r="AH717" t="s">
        <v>14115</v>
      </c>
      <c r="AI717" t="s">
        <v>2181</v>
      </c>
      <c r="AJ717" t="s">
        <v>4</v>
      </c>
      <c r="AK717">
        <v>9333270877</v>
      </c>
      <c r="AL717" t="s">
        <v>14116</v>
      </c>
      <c r="AM717" t="s">
        <v>14117</v>
      </c>
      <c r="AN717" t="s">
        <v>12</v>
      </c>
      <c r="AO717" t="s">
        <v>13552</v>
      </c>
      <c r="AP717" t="s">
        <v>4</v>
      </c>
      <c r="AQ717" t="s">
        <v>27</v>
      </c>
      <c r="AR717" t="s">
        <v>12</v>
      </c>
      <c r="AS717" t="s">
        <v>12</v>
      </c>
      <c r="AT717" t="s">
        <v>4</v>
      </c>
      <c r="AU717" t="s">
        <v>4</v>
      </c>
      <c r="AV717" t="s">
        <v>4</v>
      </c>
      <c r="AW717" t="s">
        <v>332</v>
      </c>
      <c r="AX717">
        <v>1800</v>
      </c>
      <c r="AY717">
        <v>13000</v>
      </c>
      <c r="AZ717" t="s">
        <v>12</v>
      </c>
      <c r="BA717" t="s">
        <v>12</v>
      </c>
      <c r="BB717" t="s">
        <v>4</v>
      </c>
      <c r="BC717" t="s">
        <v>1171</v>
      </c>
      <c r="BD717" t="s">
        <v>1232</v>
      </c>
      <c r="BE717" t="s">
        <v>4</v>
      </c>
      <c r="BF717" t="s">
        <v>12</v>
      </c>
      <c r="BG717" t="s">
        <v>4</v>
      </c>
      <c r="BH717" t="s">
        <v>12</v>
      </c>
      <c r="BI717" t="s">
        <v>12</v>
      </c>
      <c r="BJ717" t="s">
        <v>13532</v>
      </c>
      <c r="BK717" t="s">
        <v>4</v>
      </c>
      <c r="BL717">
        <v>1</v>
      </c>
      <c r="BM717" t="s">
        <v>12</v>
      </c>
      <c r="BN717">
        <v>14800</v>
      </c>
      <c r="BO717" t="s">
        <v>12</v>
      </c>
      <c r="BP717" t="s">
        <v>12</v>
      </c>
      <c r="BQ717" t="s">
        <v>12</v>
      </c>
      <c r="BR717" t="s">
        <v>4</v>
      </c>
      <c r="BS717" t="s">
        <v>4</v>
      </c>
      <c r="BT717" t="s">
        <v>4</v>
      </c>
      <c r="BU717" t="s">
        <v>12</v>
      </c>
      <c r="BV717" t="s">
        <v>4</v>
      </c>
      <c r="BW717" t="s">
        <v>330</v>
      </c>
      <c r="BX717" t="s">
        <v>4</v>
      </c>
      <c r="BY717" t="s">
        <v>12</v>
      </c>
      <c r="BZ717" t="s">
        <v>12</v>
      </c>
      <c r="CA717" t="s">
        <v>12</v>
      </c>
      <c r="CB717" t="s">
        <v>12</v>
      </c>
      <c r="CC717" t="s">
        <v>12</v>
      </c>
      <c r="CD717" t="str" cm="1">
        <f t="array" aca="1" ref="CD717" ca="1">eConcatenar(A717:CB717,"|")</f>
        <v>CfDcQY3kRRMWqzut|PAR2021-1180|3|MEMORIAL|TABASCO|PARAISO|PARAISO|2021-3-30|14800|X|X|200|1|x|X|x|X|X|X|X|X|X|X|X|x|X|x|ALCOCER|MARTINEZ|MIRIAN|SOLTERA|X|X|CALLE HUACHINANGO MANZANA 13 LOTE 8|TOMAS GARRIDO|X|9333270877|JOSE ALBERTO MOLINA ALCOCER|BENEFICIARIO 2: ERIKA MOLINA ALCOCER|x|RUTA 8 L|X|MARTES|x|x|X|X|X|DOMICILIO |1800|13000|x|x|X|2021-9-7|2021-9-20|X|x|X|x|x|TOMAS GARRIDO |X|1|x|14800|x|x|x|X|X|X|x|X|CARDENAS |X|x|x|x|x</v>
      </c>
    </row>
    <row r="718" spans="1:82" x14ac:dyDescent="0.25">
      <c r="A718" t="s">
        <v>14118</v>
      </c>
      <c r="B718" t="s">
        <v>14119</v>
      </c>
      <c r="C718">
        <v>3</v>
      </c>
      <c r="D718" t="s">
        <v>213</v>
      </c>
      <c r="E718" t="s">
        <v>2</v>
      </c>
      <c r="F718" t="s">
        <v>706</v>
      </c>
      <c r="G718" t="s">
        <v>706</v>
      </c>
      <c r="H718" t="s">
        <v>15946</v>
      </c>
      <c r="I718">
        <v>12900</v>
      </c>
      <c r="J718" t="s">
        <v>4</v>
      </c>
      <c r="K718" t="s">
        <v>4</v>
      </c>
      <c r="L718">
        <v>200</v>
      </c>
      <c r="M718">
        <v>1</v>
      </c>
      <c r="N718" t="s">
        <v>12</v>
      </c>
      <c r="O718" t="s">
        <v>4</v>
      </c>
      <c r="P718" t="s">
        <v>12</v>
      </c>
      <c r="Q718" t="s">
        <v>4</v>
      </c>
      <c r="R718" t="s">
        <v>4</v>
      </c>
      <c r="S718" t="s">
        <v>4</v>
      </c>
      <c r="T718" t="s">
        <v>4</v>
      </c>
      <c r="U718" t="s">
        <v>4</v>
      </c>
      <c r="V718" t="s">
        <v>4</v>
      </c>
      <c r="W718" t="s">
        <v>4</v>
      </c>
      <c r="X718" t="s">
        <v>4</v>
      </c>
      <c r="Y718" t="s">
        <v>12</v>
      </c>
      <c r="Z718" t="s">
        <v>4</v>
      </c>
      <c r="AA718" t="s">
        <v>12</v>
      </c>
      <c r="AB718" t="s">
        <v>87</v>
      </c>
      <c r="AC718" t="s">
        <v>12904</v>
      </c>
      <c r="AD718" t="s">
        <v>183</v>
      </c>
      <c r="AE718" t="s">
        <v>30</v>
      </c>
      <c r="AF718" t="s">
        <v>4</v>
      </c>
      <c r="AG718" t="s">
        <v>4</v>
      </c>
      <c r="AH718" t="s">
        <v>1010</v>
      </c>
      <c r="AI718" t="s">
        <v>13571</v>
      </c>
      <c r="AJ718" t="s">
        <v>4</v>
      </c>
      <c r="AK718">
        <v>9331206089</v>
      </c>
      <c r="AL718" t="s">
        <v>14120</v>
      </c>
      <c r="AM718" t="s">
        <v>14121</v>
      </c>
      <c r="AN718" t="s">
        <v>12</v>
      </c>
      <c r="AO718" t="s">
        <v>13552</v>
      </c>
      <c r="AP718" t="s">
        <v>4</v>
      </c>
      <c r="AQ718" t="s">
        <v>27</v>
      </c>
      <c r="AR718" t="s">
        <v>12</v>
      </c>
      <c r="AS718" t="s">
        <v>12</v>
      </c>
      <c r="AT718" t="s">
        <v>4</v>
      </c>
      <c r="AU718" t="s">
        <v>4</v>
      </c>
      <c r="AV718" t="s">
        <v>4</v>
      </c>
      <c r="AW718" t="s">
        <v>332</v>
      </c>
      <c r="AX718">
        <v>3900</v>
      </c>
      <c r="AY718">
        <v>9000</v>
      </c>
      <c r="AZ718" t="s">
        <v>12</v>
      </c>
      <c r="BA718" t="s">
        <v>12</v>
      </c>
      <c r="BB718" t="s">
        <v>4</v>
      </c>
      <c r="BC718" t="s">
        <v>1171</v>
      </c>
      <c r="BD718" t="s">
        <v>1232</v>
      </c>
      <c r="BE718" t="s">
        <v>4</v>
      </c>
      <c r="BF718" t="s">
        <v>12</v>
      </c>
      <c r="BG718" t="s">
        <v>4</v>
      </c>
      <c r="BH718" t="s">
        <v>12</v>
      </c>
      <c r="BI718" t="s">
        <v>12</v>
      </c>
      <c r="BJ718" t="s">
        <v>13571</v>
      </c>
      <c r="BK718" t="s">
        <v>4</v>
      </c>
      <c r="BL718">
        <v>1</v>
      </c>
      <c r="BM718" t="s">
        <v>12</v>
      </c>
      <c r="BN718">
        <v>12900</v>
      </c>
      <c r="BO718" t="s">
        <v>12</v>
      </c>
      <c r="BP718" t="s">
        <v>12</v>
      </c>
      <c r="BQ718" t="s">
        <v>12</v>
      </c>
      <c r="BR718" t="s">
        <v>4</v>
      </c>
      <c r="BS718" t="s">
        <v>4</v>
      </c>
      <c r="BT718" t="s">
        <v>4</v>
      </c>
      <c r="BU718" t="s">
        <v>12</v>
      </c>
      <c r="BV718" t="s">
        <v>4</v>
      </c>
      <c r="BW718" t="s">
        <v>330</v>
      </c>
      <c r="BX718" t="s">
        <v>4</v>
      </c>
      <c r="BY718" t="s">
        <v>12</v>
      </c>
      <c r="BZ718" t="s">
        <v>12</v>
      </c>
      <c r="CA718" t="s">
        <v>12</v>
      </c>
      <c r="CB718" t="s">
        <v>12</v>
      </c>
      <c r="CC718" t="s">
        <v>12</v>
      </c>
      <c r="CD718" t="str" cm="1">
        <f t="array" aca="1" ref="CD718" ca="1">eConcatenar(A718:CB718,"|")</f>
        <v>r60s2QnjzApsZUvS|PAR2020-1937|3|ECONOLINE|TABASCO|PARAISO|PARAISO|2020-9-09|12900|X|X|200|1|x|X|x|X|X|X|X|X|X|X|X|x|X|x|LOPEZ|GALLEGOS |JUANA|CASADA|X|X|CARRETERA PRINCIPAL SIN NUMERO|ZAPOTAL PRIMERA SECCION|X|9331206089|GABRIELA GONZALEZ LOPEZ|BENEFICIARIO 2: HENRY SEBASTIAN PEREZ CORDOVA|x|RUTA 8 L|X|MARTES|x|x|X|X|X|DOMICILIO |3900|9000|x|x|X|2021-9-7|2021-9-20|X|x|X|x|x|ZAPOTAL PRIMERA SECCION|X|1|x|12900|x|x|x|X|X|X|x|X|CARDENAS |X|x|x|x|x</v>
      </c>
    </row>
    <row r="719" spans="1:82" x14ac:dyDescent="0.25">
      <c r="A719" t="s">
        <v>14122</v>
      </c>
      <c r="B719" t="s">
        <v>14123</v>
      </c>
      <c r="C719">
        <v>3</v>
      </c>
      <c r="D719" t="s">
        <v>69</v>
      </c>
      <c r="E719" t="s">
        <v>2</v>
      </c>
      <c r="F719" t="s">
        <v>706</v>
      </c>
      <c r="G719" t="s">
        <v>706</v>
      </c>
      <c r="H719" t="s">
        <v>4923</v>
      </c>
      <c r="I719">
        <v>14800</v>
      </c>
      <c r="J719" t="s">
        <v>4</v>
      </c>
      <c r="K719" t="s">
        <v>4</v>
      </c>
      <c r="L719">
        <v>200</v>
      </c>
      <c r="M719">
        <v>1</v>
      </c>
      <c r="N719" t="s">
        <v>12</v>
      </c>
      <c r="O719" t="s">
        <v>4</v>
      </c>
      <c r="P719" t="s">
        <v>12</v>
      </c>
      <c r="Q719" t="s">
        <v>4</v>
      </c>
      <c r="R719" t="s">
        <v>4</v>
      </c>
      <c r="S719" t="s">
        <v>4</v>
      </c>
      <c r="T719" t="s">
        <v>4</v>
      </c>
      <c r="U719" t="s">
        <v>4</v>
      </c>
      <c r="V719" t="s">
        <v>4</v>
      </c>
      <c r="W719" t="s">
        <v>4</v>
      </c>
      <c r="X719" t="s">
        <v>4</v>
      </c>
      <c r="Y719" t="s">
        <v>12</v>
      </c>
      <c r="Z719" t="s">
        <v>4</v>
      </c>
      <c r="AA719" t="s">
        <v>12</v>
      </c>
      <c r="AB719" t="s">
        <v>11810</v>
      </c>
      <c r="AC719" t="s">
        <v>108</v>
      </c>
      <c r="AD719" t="s">
        <v>4912</v>
      </c>
      <c r="AE719" t="s">
        <v>63</v>
      </c>
      <c r="AF719" t="s">
        <v>4</v>
      </c>
      <c r="AG719" t="s">
        <v>4</v>
      </c>
      <c r="AH719" t="s">
        <v>14124</v>
      </c>
      <c r="AI719" t="s">
        <v>13746</v>
      </c>
      <c r="AJ719" t="s">
        <v>4</v>
      </c>
      <c r="AK719">
        <v>9331359951</v>
      </c>
      <c r="AL719" t="s">
        <v>14125</v>
      </c>
      <c r="AM719" t="s">
        <v>4</v>
      </c>
      <c r="AN719" t="s">
        <v>12</v>
      </c>
      <c r="AO719" t="s">
        <v>13552</v>
      </c>
      <c r="AP719" t="s">
        <v>4</v>
      </c>
      <c r="AQ719" t="s">
        <v>27</v>
      </c>
      <c r="AR719" t="s">
        <v>12</v>
      </c>
      <c r="AS719" t="s">
        <v>12</v>
      </c>
      <c r="AT719" t="s">
        <v>4</v>
      </c>
      <c r="AU719" t="s">
        <v>4</v>
      </c>
      <c r="AV719" t="s">
        <v>4</v>
      </c>
      <c r="AW719" t="s">
        <v>332</v>
      </c>
      <c r="AX719">
        <v>1600</v>
      </c>
      <c r="AY719">
        <v>13200</v>
      </c>
      <c r="AZ719" t="s">
        <v>12</v>
      </c>
      <c r="BA719" t="s">
        <v>12</v>
      </c>
      <c r="BB719" t="s">
        <v>4</v>
      </c>
      <c r="BC719" t="s">
        <v>1171</v>
      </c>
      <c r="BD719" t="s">
        <v>1232</v>
      </c>
      <c r="BE719" t="s">
        <v>4</v>
      </c>
      <c r="BF719" t="s">
        <v>12</v>
      </c>
      <c r="BG719" t="s">
        <v>4</v>
      </c>
      <c r="BH719" t="s">
        <v>12</v>
      </c>
      <c r="BI719" t="s">
        <v>12</v>
      </c>
      <c r="BJ719" t="s">
        <v>2109</v>
      </c>
      <c r="BK719" t="s">
        <v>4</v>
      </c>
      <c r="BL719">
        <v>0</v>
      </c>
      <c r="BM719" t="s">
        <v>12</v>
      </c>
      <c r="BN719">
        <v>14800</v>
      </c>
      <c r="BO719" t="s">
        <v>12</v>
      </c>
      <c r="BP719" t="s">
        <v>12</v>
      </c>
      <c r="BQ719" t="s">
        <v>12</v>
      </c>
      <c r="BR719" t="s">
        <v>4</v>
      </c>
      <c r="BS719" t="s">
        <v>4</v>
      </c>
      <c r="BT719" t="s">
        <v>4</v>
      </c>
      <c r="BU719" t="s">
        <v>12</v>
      </c>
      <c r="BV719" t="s">
        <v>4</v>
      </c>
      <c r="BW719" t="s">
        <v>330</v>
      </c>
      <c r="BX719" t="s">
        <v>4</v>
      </c>
      <c r="BY719" t="s">
        <v>12</v>
      </c>
      <c r="BZ719" t="s">
        <v>12</v>
      </c>
      <c r="CA719" t="s">
        <v>12</v>
      </c>
      <c r="CB719" t="s">
        <v>12</v>
      </c>
      <c r="CC719" t="s">
        <v>12</v>
      </c>
      <c r="CD719" t="str" cm="1">
        <f t="array" aca="1" ref="CD719" ca="1">eConcatenar(A719:CB719,"|")</f>
        <v>qsLBIx03zAlN2FQS|PAR2021-1564|3|MEMORIAL|TABASCO|PARAISO|PARAISO|2021-5-13|14800|X|X|200|1|x|X|x|X|X|X|X|X|X|X|X|x|X|x|PALMA|DIAZ|ANTONIO |CASADO|X|X|CARRETERA ZARAGOZA SIN NUMERO|OCCIDENTE SAN FRANCISCO |X|9331359951|CANDELARIA JAVIER CRUZ|X|x|RUTA 8 L|X|MARTES|x|x|X|X|X|DOMICILIO |1600|13200|x|x|X|2021-9-7|2021-9-20|X|x|X|x|x|OCCIDENTE SAN FRANCISCO|X|0|x|14800|x|x|x|X|X|X|x|X|CARDENAS |X|x|x|x|x</v>
      </c>
    </row>
    <row r="720" spans="1:82" x14ac:dyDescent="0.25">
      <c r="A720" t="s">
        <v>14126</v>
      </c>
      <c r="B720" t="s">
        <v>14127</v>
      </c>
      <c r="C720">
        <v>3</v>
      </c>
      <c r="D720" t="s">
        <v>1</v>
      </c>
      <c r="E720" t="s">
        <v>2</v>
      </c>
      <c r="F720" t="s">
        <v>706</v>
      </c>
      <c r="G720" t="s">
        <v>706</v>
      </c>
      <c r="H720" t="s">
        <v>5021</v>
      </c>
      <c r="I720">
        <v>12900</v>
      </c>
      <c r="J720" t="s">
        <v>4</v>
      </c>
      <c r="K720" t="s">
        <v>4</v>
      </c>
      <c r="L720">
        <v>200</v>
      </c>
      <c r="M720">
        <v>1</v>
      </c>
      <c r="N720" t="s">
        <v>12</v>
      </c>
      <c r="O720" t="s">
        <v>4</v>
      </c>
      <c r="P720" t="s">
        <v>12</v>
      </c>
      <c r="Q720" t="s">
        <v>4</v>
      </c>
      <c r="R720" t="s">
        <v>4</v>
      </c>
      <c r="S720" t="s">
        <v>4</v>
      </c>
      <c r="T720" t="s">
        <v>4</v>
      </c>
      <c r="U720" t="s">
        <v>4</v>
      </c>
      <c r="V720" t="s">
        <v>4</v>
      </c>
      <c r="W720" t="s">
        <v>4</v>
      </c>
      <c r="X720" t="s">
        <v>4</v>
      </c>
      <c r="Y720" t="s">
        <v>12</v>
      </c>
      <c r="Z720" t="s">
        <v>4</v>
      </c>
      <c r="AA720" t="s">
        <v>12</v>
      </c>
      <c r="AB720" t="s">
        <v>4963</v>
      </c>
      <c r="AC720" t="s">
        <v>501</v>
      </c>
      <c r="AD720" t="s">
        <v>5336</v>
      </c>
      <c r="AE720" t="s">
        <v>30</v>
      </c>
      <c r="AF720" t="s">
        <v>4</v>
      </c>
      <c r="AG720" t="s">
        <v>4</v>
      </c>
      <c r="AH720" t="s">
        <v>14074</v>
      </c>
      <c r="AI720" t="s">
        <v>742</v>
      </c>
      <c r="AJ720" t="s">
        <v>4</v>
      </c>
      <c r="AK720">
        <v>9331239371</v>
      </c>
      <c r="AL720" t="s">
        <v>14128</v>
      </c>
      <c r="AM720" t="s">
        <v>14129</v>
      </c>
      <c r="AN720" t="s">
        <v>12</v>
      </c>
      <c r="AO720" t="s">
        <v>13552</v>
      </c>
      <c r="AP720" t="s">
        <v>4</v>
      </c>
      <c r="AQ720" t="s">
        <v>27</v>
      </c>
      <c r="AR720" t="s">
        <v>12</v>
      </c>
      <c r="AS720" t="s">
        <v>12</v>
      </c>
      <c r="AT720" t="s">
        <v>4</v>
      </c>
      <c r="AU720" t="s">
        <v>4</v>
      </c>
      <c r="AV720" t="s">
        <v>4</v>
      </c>
      <c r="AW720" t="s">
        <v>332</v>
      </c>
      <c r="AX720">
        <v>2800</v>
      </c>
      <c r="AY720">
        <v>10100</v>
      </c>
      <c r="AZ720" t="s">
        <v>12</v>
      </c>
      <c r="BA720" t="s">
        <v>12</v>
      </c>
      <c r="BB720" t="s">
        <v>4</v>
      </c>
      <c r="BC720" t="s">
        <v>1232</v>
      </c>
      <c r="BD720" t="s">
        <v>12284</v>
      </c>
      <c r="BE720" t="s">
        <v>4</v>
      </c>
      <c r="BF720" t="s">
        <v>12</v>
      </c>
      <c r="BG720" t="s">
        <v>4</v>
      </c>
      <c r="BH720" t="s">
        <v>12</v>
      </c>
      <c r="BI720" t="s">
        <v>12</v>
      </c>
      <c r="BJ720" t="s">
        <v>742</v>
      </c>
      <c r="BK720" t="s">
        <v>4</v>
      </c>
      <c r="BL720">
        <v>1</v>
      </c>
      <c r="BM720" t="s">
        <v>12</v>
      </c>
      <c r="BN720">
        <v>12900</v>
      </c>
      <c r="BO720" t="s">
        <v>12</v>
      </c>
      <c r="BP720" t="s">
        <v>12</v>
      </c>
      <c r="BQ720" t="s">
        <v>12</v>
      </c>
      <c r="BR720" t="s">
        <v>4</v>
      </c>
      <c r="BS720" t="s">
        <v>4</v>
      </c>
      <c r="BT720" t="s">
        <v>4</v>
      </c>
      <c r="BU720" t="s">
        <v>12</v>
      </c>
      <c r="BV720" t="s">
        <v>4</v>
      </c>
      <c r="BW720" t="s">
        <v>330</v>
      </c>
      <c r="BX720" t="s">
        <v>4</v>
      </c>
      <c r="BY720" t="s">
        <v>12</v>
      </c>
      <c r="BZ720" t="s">
        <v>12</v>
      </c>
      <c r="CA720" t="s">
        <v>12</v>
      </c>
      <c r="CB720" t="s">
        <v>12</v>
      </c>
      <c r="CC720" t="s">
        <v>12</v>
      </c>
      <c r="CD720" t="str" cm="1">
        <f t="array" aca="1" ref="CD720" ca="1">eConcatenar(A720:CB720,"|")</f>
        <v>UJir66EW6m52Kjys|PAR2021-0748|3|IMPERIAL DE LUJO|TABASCO|PARAISO|PARAISO|2021-2-25|12900|X|X|200|1|x|X|x|X|X|X|X|X|X|X|X|x|X|x|AVALOS |CHABLE|ROSARIO|CASADA|X|X|CARRETERA VECINAL PARAISO - COMALCALCO |MOCTEZUMA PRIMERA SECCION|X|9331239371|BERNARDO PEREZ DE LA CRUZ|BENEFICIARIO 2: BERNARDO ADRIAN PEREZ AVALOS|x|RUTA 8 L|X|MARTES|x|x|X|X|X|DOMICILIO |2800|10100|x|x|X|2021-9-20|2021-10-05|X|x|X|x|x|MOCTEZUMA PRIMERA SECCION|X|1|x|12900|x|x|x|X|X|X|x|X|CARDENAS |X|x|x|x|x</v>
      </c>
    </row>
    <row r="721" spans="1:82" x14ac:dyDescent="0.25">
      <c r="A721" t="s">
        <v>14130</v>
      </c>
      <c r="B721" t="s">
        <v>14131</v>
      </c>
      <c r="C721">
        <v>3</v>
      </c>
      <c r="D721" t="s">
        <v>69</v>
      </c>
      <c r="E721" t="s">
        <v>2</v>
      </c>
      <c r="F721" t="s">
        <v>706</v>
      </c>
      <c r="G721" t="s">
        <v>706</v>
      </c>
      <c r="H721" t="s">
        <v>16084</v>
      </c>
      <c r="I721">
        <v>14800</v>
      </c>
      <c r="J721" t="s">
        <v>4</v>
      </c>
      <c r="K721" t="s">
        <v>4</v>
      </c>
      <c r="L721">
        <v>200</v>
      </c>
      <c r="M721">
        <v>1</v>
      </c>
      <c r="N721" t="s">
        <v>12</v>
      </c>
      <c r="O721" t="s">
        <v>4</v>
      </c>
      <c r="P721" t="s">
        <v>12</v>
      </c>
      <c r="Q721" t="s">
        <v>4</v>
      </c>
      <c r="R721" t="s">
        <v>4</v>
      </c>
      <c r="S721" t="s">
        <v>4</v>
      </c>
      <c r="T721" t="s">
        <v>4</v>
      </c>
      <c r="U721" t="s">
        <v>4</v>
      </c>
      <c r="V721" t="s">
        <v>4</v>
      </c>
      <c r="W721" t="s">
        <v>4</v>
      </c>
      <c r="X721" t="s">
        <v>4</v>
      </c>
      <c r="Y721" t="s">
        <v>12</v>
      </c>
      <c r="Z721" t="s">
        <v>4</v>
      </c>
      <c r="AA721" t="s">
        <v>12</v>
      </c>
      <c r="AB721" t="s">
        <v>558</v>
      </c>
      <c r="AC721" t="s">
        <v>102</v>
      </c>
      <c r="AD721" t="s">
        <v>14132</v>
      </c>
      <c r="AE721" t="s">
        <v>30</v>
      </c>
      <c r="AF721" t="s">
        <v>4</v>
      </c>
      <c r="AG721" t="s">
        <v>4</v>
      </c>
      <c r="AH721" t="s">
        <v>920</v>
      </c>
      <c r="AI721" t="s">
        <v>4951</v>
      </c>
      <c r="AJ721" t="s">
        <v>4</v>
      </c>
      <c r="AK721">
        <v>9331708828</v>
      </c>
      <c r="AL721" t="s">
        <v>920</v>
      </c>
      <c r="AM721" t="s">
        <v>14133</v>
      </c>
      <c r="AN721" t="s">
        <v>12</v>
      </c>
      <c r="AO721" t="s">
        <v>13552</v>
      </c>
      <c r="AP721" t="s">
        <v>4</v>
      </c>
      <c r="AQ721" t="s">
        <v>27</v>
      </c>
      <c r="AR721" t="s">
        <v>12</v>
      </c>
      <c r="AS721" t="s">
        <v>12</v>
      </c>
      <c r="AT721" t="s">
        <v>4</v>
      </c>
      <c r="AU721" t="s">
        <v>4</v>
      </c>
      <c r="AV721" t="s">
        <v>4</v>
      </c>
      <c r="AW721" t="s">
        <v>332</v>
      </c>
      <c r="AX721">
        <v>2550</v>
      </c>
      <c r="AY721">
        <v>12250</v>
      </c>
      <c r="AZ721" t="s">
        <v>12</v>
      </c>
      <c r="BA721" t="s">
        <v>12</v>
      </c>
      <c r="BB721" t="s">
        <v>4</v>
      </c>
      <c r="BC721" t="s">
        <v>1171</v>
      </c>
      <c r="BD721" t="s">
        <v>1232</v>
      </c>
      <c r="BE721" t="s">
        <v>4</v>
      </c>
      <c r="BF721" t="s">
        <v>12</v>
      </c>
      <c r="BG721" t="s">
        <v>4</v>
      </c>
      <c r="BH721" t="s">
        <v>12</v>
      </c>
      <c r="BI721" t="s">
        <v>12</v>
      </c>
      <c r="BJ721" t="s">
        <v>4951</v>
      </c>
      <c r="BK721" t="s">
        <v>4</v>
      </c>
      <c r="BL721">
        <v>1</v>
      </c>
      <c r="BM721" t="s">
        <v>12</v>
      </c>
      <c r="BN721">
        <v>14800</v>
      </c>
      <c r="BO721" t="s">
        <v>12</v>
      </c>
      <c r="BP721" t="s">
        <v>12</v>
      </c>
      <c r="BQ721" t="s">
        <v>12</v>
      </c>
      <c r="BR721" t="s">
        <v>4</v>
      </c>
      <c r="BS721" t="s">
        <v>4</v>
      </c>
      <c r="BT721" t="s">
        <v>4</v>
      </c>
      <c r="BU721" t="s">
        <v>12</v>
      </c>
      <c r="BV721" t="s">
        <v>4</v>
      </c>
      <c r="BW721" t="s">
        <v>330</v>
      </c>
      <c r="BX721" t="s">
        <v>4</v>
      </c>
      <c r="BY721" t="s">
        <v>12</v>
      </c>
      <c r="BZ721" t="s">
        <v>12</v>
      </c>
      <c r="CA721" t="s">
        <v>12</v>
      </c>
      <c r="CB721" t="s">
        <v>12</v>
      </c>
      <c r="CC721" t="s">
        <v>12</v>
      </c>
      <c r="CD721" t="str" cm="1">
        <f t="array" aca="1" ref="CD721" ca="1">eConcatenar(A721:CB721,"|")</f>
        <v>HAXTMDElekU4GuKK|PAR2021-0965|3|MEMORIAL|TABASCO|PARAISO|PARAISO|2021-3-11|14800|X|X|200|1|x|X|x|X|X|X|X|X|X|X|X|x|X|x|ALCUDIA|GOMEZ|MARIA VIRGINIA|CASADA|X|X|MIGUEL HIDALGO|GREGORIO MENDEZ PRIMERA SECCION|X|9331708828|MIGUEL HIDALGO|BENEFICIARIO 2: GREGORIO MENDEZ PRIMERA SECCION|x|RUTA 8 L|X|MARTES|x|x|X|X|X|DOMICILIO |2550|12250|x|x|X|2021-9-7|2021-9-20|X|x|X|x|x|GREGORIO MENDEZ PRIMERA SECCION|X|1|x|14800|x|x|x|X|X|X|x|X|CARDENAS |X|x|x|x|x</v>
      </c>
    </row>
    <row r="722" spans="1:82" x14ac:dyDescent="0.25">
      <c r="A722" t="s">
        <v>14134</v>
      </c>
      <c r="B722" t="s">
        <v>14135</v>
      </c>
      <c r="C722">
        <v>3</v>
      </c>
      <c r="D722" t="s">
        <v>75</v>
      </c>
      <c r="E722" t="s">
        <v>2</v>
      </c>
      <c r="F722" t="s">
        <v>706</v>
      </c>
      <c r="G722" t="s">
        <v>706</v>
      </c>
      <c r="H722" t="s">
        <v>1182</v>
      </c>
      <c r="I722">
        <v>24500</v>
      </c>
      <c r="J722" t="s">
        <v>4</v>
      </c>
      <c r="K722" t="s">
        <v>4</v>
      </c>
      <c r="L722">
        <v>200</v>
      </c>
      <c r="M722">
        <v>1</v>
      </c>
      <c r="N722" t="s">
        <v>12</v>
      </c>
      <c r="O722" t="s">
        <v>4</v>
      </c>
      <c r="P722" t="s">
        <v>12</v>
      </c>
      <c r="Q722" t="s">
        <v>4</v>
      </c>
      <c r="R722" t="s">
        <v>4</v>
      </c>
      <c r="S722" t="s">
        <v>4</v>
      </c>
      <c r="T722" t="s">
        <v>4</v>
      </c>
      <c r="U722" t="s">
        <v>4</v>
      </c>
      <c r="V722" t="s">
        <v>4</v>
      </c>
      <c r="W722" t="s">
        <v>4</v>
      </c>
      <c r="X722" t="s">
        <v>4</v>
      </c>
      <c r="Y722" t="s">
        <v>12</v>
      </c>
      <c r="Z722" t="s">
        <v>4</v>
      </c>
      <c r="AA722" t="s">
        <v>12</v>
      </c>
      <c r="AB722" t="s">
        <v>363</v>
      </c>
      <c r="AC722" t="s">
        <v>14136</v>
      </c>
      <c r="AD722" t="s">
        <v>120</v>
      </c>
      <c r="AE722" t="s">
        <v>63</v>
      </c>
      <c r="AF722" t="s">
        <v>4</v>
      </c>
      <c r="AG722" t="s">
        <v>4</v>
      </c>
      <c r="AH722" t="s">
        <v>14137</v>
      </c>
      <c r="AI722" t="s">
        <v>14138</v>
      </c>
      <c r="AJ722" t="s">
        <v>4</v>
      </c>
      <c r="AK722">
        <v>9331237584</v>
      </c>
      <c r="AL722" t="s">
        <v>14139</v>
      </c>
      <c r="AM722" t="s">
        <v>4</v>
      </c>
      <c r="AN722" t="s">
        <v>12</v>
      </c>
      <c r="AO722" t="s">
        <v>13552</v>
      </c>
      <c r="AP722" t="s">
        <v>4</v>
      </c>
      <c r="AQ722" t="s">
        <v>10</v>
      </c>
      <c r="AR722" t="s">
        <v>12</v>
      </c>
      <c r="AS722" t="s">
        <v>12</v>
      </c>
      <c r="AT722" t="s">
        <v>4</v>
      </c>
      <c r="AU722" t="s">
        <v>4</v>
      </c>
      <c r="AV722" t="s">
        <v>4</v>
      </c>
      <c r="AW722" t="s">
        <v>332</v>
      </c>
      <c r="AX722">
        <v>2400</v>
      </c>
      <c r="AY722">
        <v>22100</v>
      </c>
      <c r="AZ722" t="s">
        <v>12</v>
      </c>
      <c r="BA722" t="s">
        <v>12</v>
      </c>
      <c r="BB722" t="s">
        <v>4</v>
      </c>
      <c r="BC722" t="s">
        <v>4817</v>
      </c>
      <c r="BD722" t="s">
        <v>1232</v>
      </c>
      <c r="BE722" t="s">
        <v>4</v>
      </c>
      <c r="BF722" t="s">
        <v>12</v>
      </c>
      <c r="BG722" t="s">
        <v>4</v>
      </c>
      <c r="BH722" t="s">
        <v>12</v>
      </c>
      <c r="BI722" t="s">
        <v>12</v>
      </c>
      <c r="BJ722" t="s">
        <v>14138</v>
      </c>
      <c r="BK722" t="s">
        <v>4</v>
      </c>
      <c r="BL722">
        <v>0</v>
      </c>
      <c r="BM722" t="s">
        <v>12</v>
      </c>
      <c r="BN722">
        <v>24500</v>
      </c>
      <c r="BO722" t="s">
        <v>12</v>
      </c>
      <c r="BP722" t="s">
        <v>12</v>
      </c>
      <c r="BQ722" t="s">
        <v>12</v>
      </c>
      <c r="BR722" t="s">
        <v>4</v>
      </c>
      <c r="BS722" t="s">
        <v>4</v>
      </c>
      <c r="BT722" t="s">
        <v>4</v>
      </c>
      <c r="BU722" t="s">
        <v>12</v>
      </c>
      <c r="BV722" t="s">
        <v>4</v>
      </c>
      <c r="BW722" t="s">
        <v>330</v>
      </c>
      <c r="BX722" t="s">
        <v>4</v>
      </c>
      <c r="BY722" t="s">
        <v>12</v>
      </c>
      <c r="BZ722" t="s">
        <v>12</v>
      </c>
      <c r="CA722" t="s">
        <v>12</v>
      </c>
      <c r="CB722" t="s">
        <v>12</v>
      </c>
      <c r="CC722" t="s">
        <v>12</v>
      </c>
      <c r="CD722" t="str" cm="1">
        <f t="array" aca="1" ref="CD722" ca="1">eConcatenar(A722:CB722,"|")</f>
        <v>FA8hQPxsambXMKdp|PAR2021-1508|3|DIGNITY|TABASCO|PARAISO|PARAISO|2021-4-30|24500|X|X|200|1|x|X|x|X|X|X|X|X|X|X|X|x|X|x|JAVIER| DE LA CRUZ|ISIDRO|CASADO|X|X|JOSE ANGEL IZQUIERDO|FRANCISCO I MADERO PRIMERA SECCION|X|9331237584|MARIA CONSUELO HERRERA DOMINGUEZ|X|x|RUTA 8 L|X|LUNES|x|x|X|X|X|DOMICILIO |2400|22100|x|x|X|2021-8-10|2021-9-20|X|x|X|x|x|FRANCISCO I MADERO PRIMERA SECCION|X|0|x|24500|x|x|x|X|X|X|x|X|CARDENAS |X|x|x|x|x</v>
      </c>
    </row>
    <row r="723" spans="1:82" x14ac:dyDescent="0.25">
      <c r="A723" t="s">
        <v>14140</v>
      </c>
      <c r="B723" t="s">
        <v>14141</v>
      </c>
      <c r="C723">
        <v>3</v>
      </c>
      <c r="D723" t="s">
        <v>1</v>
      </c>
      <c r="E723" t="s">
        <v>2</v>
      </c>
      <c r="F723" t="s">
        <v>3</v>
      </c>
      <c r="G723" t="s">
        <v>3</v>
      </c>
      <c r="H723" t="s">
        <v>5440</v>
      </c>
      <c r="I723">
        <v>12900</v>
      </c>
      <c r="J723" t="s">
        <v>4</v>
      </c>
      <c r="K723" t="s">
        <v>4</v>
      </c>
      <c r="L723">
        <v>100</v>
      </c>
      <c r="M723">
        <v>0</v>
      </c>
      <c r="N723" t="s">
        <v>12</v>
      </c>
      <c r="O723" t="s">
        <v>4</v>
      </c>
      <c r="P723" t="s">
        <v>12</v>
      </c>
      <c r="Q723" t="s">
        <v>4</v>
      </c>
      <c r="R723" t="s">
        <v>4</v>
      </c>
      <c r="S723" t="s">
        <v>4</v>
      </c>
      <c r="T723" t="s">
        <v>4</v>
      </c>
      <c r="U723" t="s">
        <v>4</v>
      </c>
      <c r="V723" t="s">
        <v>4</v>
      </c>
      <c r="W723" t="s">
        <v>4</v>
      </c>
      <c r="X723" t="s">
        <v>4</v>
      </c>
      <c r="Y723" t="s">
        <v>12</v>
      </c>
      <c r="Z723" t="s">
        <v>4</v>
      </c>
      <c r="AA723" t="s">
        <v>12</v>
      </c>
      <c r="AB723" t="s">
        <v>14142</v>
      </c>
      <c r="AC723" t="s">
        <v>5195</v>
      </c>
      <c r="AD723" t="s">
        <v>10476</v>
      </c>
      <c r="AE723" t="s">
        <v>30</v>
      </c>
      <c r="AF723" s="1" t="s">
        <v>4</v>
      </c>
      <c r="AG723" t="s">
        <v>4</v>
      </c>
      <c r="AH723" t="s">
        <v>14143</v>
      </c>
      <c r="AI723" t="s">
        <v>2748</v>
      </c>
      <c r="AJ723" t="s">
        <v>14144</v>
      </c>
      <c r="AK723">
        <v>9371190496</v>
      </c>
      <c r="AL723" t="s">
        <v>14145</v>
      </c>
      <c r="AM723" t="s">
        <v>14146</v>
      </c>
      <c r="AN723" t="s">
        <v>12</v>
      </c>
      <c r="AO723" t="s">
        <v>14147</v>
      </c>
      <c r="AP723" t="s">
        <v>4</v>
      </c>
      <c r="AQ723" t="s">
        <v>5252</v>
      </c>
      <c r="AR723" t="s">
        <v>12</v>
      </c>
      <c r="AS723" t="s">
        <v>12</v>
      </c>
      <c r="AT723" t="s">
        <v>4</v>
      </c>
      <c r="AU723" t="s">
        <v>4</v>
      </c>
      <c r="AV723" t="s">
        <v>4</v>
      </c>
      <c r="AW723" t="s">
        <v>11</v>
      </c>
      <c r="AX723">
        <v>2900</v>
      </c>
      <c r="AY723">
        <v>10000</v>
      </c>
      <c r="AZ723" t="s">
        <v>12</v>
      </c>
      <c r="BA723" t="s">
        <v>12</v>
      </c>
      <c r="BB723" t="s">
        <v>4</v>
      </c>
      <c r="BC723" t="s">
        <v>1240</v>
      </c>
      <c r="BD723" t="s">
        <v>5294</v>
      </c>
      <c r="BE723" s="1" t="s">
        <v>4</v>
      </c>
      <c r="BF723" t="s">
        <v>12</v>
      </c>
      <c r="BG723" t="s">
        <v>4</v>
      </c>
      <c r="BH723" t="s">
        <v>12</v>
      </c>
      <c r="BI723" t="s">
        <v>12</v>
      </c>
      <c r="BJ723" t="s">
        <v>2748</v>
      </c>
      <c r="BK723" t="s">
        <v>4</v>
      </c>
      <c r="BL723">
        <v>1</v>
      </c>
      <c r="BM723" s="2" t="s">
        <v>12</v>
      </c>
      <c r="BN723">
        <v>12900</v>
      </c>
      <c r="BO723" t="s">
        <v>12</v>
      </c>
      <c r="BP723" t="s">
        <v>12</v>
      </c>
      <c r="BQ723" t="s">
        <v>12</v>
      </c>
      <c r="BR723" t="s">
        <v>4</v>
      </c>
      <c r="BS723" t="s">
        <v>4</v>
      </c>
      <c r="BT723" t="s">
        <v>4</v>
      </c>
      <c r="BU723" t="s">
        <v>12</v>
      </c>
      <c r="BV723" t="s">
        <v>12</v>
      </c>
      <c r="BW723" t="s">
        <v>3</v>
      </c>
      <c r="BX723" t="s">
        <v>4</v>
      </c>
      <c r="BY723" t="s">
        <v>12</v>
      </c>
      <c r="BZ723" t="s">
        <v>12</v>
      </c>
      <c r="CA723" t="s">
        <v>12</v>
      </c>
      <c r="CB723" t="s">
        <v>12</v>
      </c>
      <c r="CC723" t="s">
        <v>12</v>
      </c>
      <c r="CD723" t="str" cm="1">
        <f t="array" aca="1" ref="CD723" ca="1">eConcatenar(A723:CB723,"|")</f>
        <v>MCJLWbDcND1ivkmv|CAR2021-0658|3|IMPERIAL DE LUJO|TABASCO|CARDENAS|CARDENAS|2021-2-26|12900|X|X|100|0|x|X|x|X|X|X|X|X|X|X|X|x|X|x|CHE|RUIZ |MAGNOLIA|CASADA|X|X|COLONIA VAQUEIROS SEGUNDA CALLE|INGENIO SANTA ROSALIA|ENTRE PRIMERA Y SEGUNDA CALLE|9371190496|HECTOR MARTINEZ MARGALLIS|BENEFICIARIO 2: MONICA ALLEJANDRA MARTINEZ CHE|x|RUTA 8 M |X|JUEVES|x|x|X|X|X|DOMICILIO|2900|10000|x|x|X|2021-9-16|2021-9-23|X|x|X|x|x|INGENIO SANTA ROSALIA|X|1|x|12900|x|x|x|X|X|X|x|x|CARDENAS|X|x|x|x|x</v>
      </c>
    </row>
    <row r="724" spans="1:82" x14ac:dyDescent="0.25">
      <c r="A724" t="s">
        <v>14148</v>
      </c>
      <c r="B724" t="s">
        <v>14149</v>
      </c>
      <c r="C724">
        <v>3</v>
      </c>
      <c r="D724" t="s">
        <v>69</v>
      </c>
      <c r="E724" t="s">
        <v>2</v>
      </c>
      <c r="F724" t="s">
        <v>3</v>
      </c>
      <c r="G724" t="s">
        <v>3</v>
      </c>
      <c r="H724" t="s">
        <v>1180</v>
      </c>
      <c r="I724">
        <v>14800</v>
      </c>
      <c r="J724" t="s">
        <v>4</v>
      </c>
      <c r="K724" t="s">
        <v>4</v>
      </c>
      <c r="L724">
        <v>200</v>
      </c>
      <c r="M724">
        <v>1</v>
      </c>
      <c r="N724" t="s">
        <v>12</v>
      </c>
      <c r="O724" t="s">
        <v>4</v>
      </c>
      <c r="P724" t="s">
        <v>12</v>
      </c>
      <c r="Q724" t="s">
        <v>4</v>
      </c>
      <c r="R724" t="s">
        <v>4</v>
      </c>
      <c r="S724" t="s">
        <v>4</v>
      </c>
      <c r="T724" t="s">
        <v>4</v>
      </c>
      <c r="U724" t="s">
        <v>4</v>
      </c>
      <c r="V724" t="s">
        <v>4</v>
      </c>
      <c r="W724" t="s">
        <v>4</v>
      </c>
      <c r="X724" t="s">
        <v>4</v>
      </c>
      <c r="Y724" t="s">
        <v>12</v>
      </c>
      <c r="Z724" t="s">
        <v>4</v>
      </c>
      <c r="AA724" t="s">
        <v>12</v>
      </c>
      <c r="AB724" t="s">
        <v>14150</v>
      </c>
      <c r="AC724" t="s">
        <v>291</v>
      </c>
      <c r="AD724" t="s">
        <v>10463</v>
      </c>
      <c r="AE724" t="s">
        <v>146</v>
      </c>
      <c r="AF724" t="s">
        <v>4</v>
      </c>
      <c r="AG724" t="s">
        <v>4</v>
      </c>
      <c r="AH724" t="s">
        <v>14151</v>
      </c>
      <c r="AI724" t="s">
        <v>2859</v>
      </c>
      <c r="AJ724" t="s">
        <v>100</v>
      </c>
      <c r="AK724">
        <v>9372292175</v>
      </c>
      <c r="AL724" t="s">
        <v>14152</v>
      </c>
      <c r="AM724" t="s">
        <v>14153</v>
      </c>
      <c r="AN724" t="s">
        <v>12</v>
      </c>
      <c r="AO724" t="s">
        <v>14147</v>
      </c>
      <c r="AP724" t="s">
        <v>4</v>
      </c>
      <c r="AQ724" t="s">
        <v>5252</v>
      </c>
      <c r="AR724" t="s">
        <v>12</v>
      </c>
      <c r="AS724" t="s">
        <v>12</v>
      </c>
      <c r="AT724" t="s">
        <v>4</v>
      </c>
      <c r="AU724" t="s">
        <v>4</v>
      </c>
      <c r="AV724" t="s">
        <v>4</v>
      </c>
      <c r="AW724" t="s">
        <v>11</v>
      </c>
      <c r="AX724">
        <v>1550</v>
      </c>
      <c r="AY724">
        <v>13250</v>
      </c>
      <c r="AZ724" t="s">
        <v>12</v>
      </c>
      <c r="BA724" t="s">
        <v>12</v>
      </c>
      <c r="BB724" t="s">
        <v>4</v>
      </c>
      <c r="BC724" t="s">
        <v>1240</v>
      </c>
      <c r="BD724" t="s">
        <v>1234</v>
      </c>
      <c r="BE724" t="s">
        <v>4</v>
      </c>
      <c r="BF724" t="s">
        <v>12</v>
      </c>
      <c r="BG724" t="s">
        <v>4</v>
      </c>
      <c r="BH724" t="s">
        <v>12</v>
      </c>
      <c r="BI724" t="s">
        <v>12</v>
      </c>
      <c r="BJ724" t="s">
        <v>2859</v>
      </c>
      <c r="BK724" t="s">
        <v>4</v>
      </c>
      <c r="BL724">
        <v>1</v>
      </c>
      <c r="BM724" t="s">
        <v>12</v>
      </c>
      <c r="BN724">
        <v>14800</v>
      </c>
      <c r="BO724" t="s">
        <v>12</v>
      </c>
      <c r="BP724" t="s">
        <v>12</v>
      </c>
      <c r="BQ724" t="s">
        <v>12</v>
      </c>
      <c r="BR724" t="s">
        <v>4</v>
      </c>
      <c r="BS724" t="s">
        <v>4</v>
      </c>
      <c r="BT724" t="s">
        <v>4</v>
      </c>
      <c r="BU724" t="s">
        <v>12</v>
      </c>
      <c r="BV724" t="s">
        <v>12</v>
      </c>
      <c r="BW724" t="s">
        <v>3</v>
      </c>
      <c r="BX724" t="s">
        <v>4</v>
      </c>
      <c r="BY724" t="s">
        <v>12</v>
      </c>
      <c r="BZ724" t="s">
        <v>12</v>
      </c>
      <c r="CA724" t="s">
        <v>12</v>
      </c>
      <c r="CB724" t="s">
        <v>12</v>
      </c>
      <c r="CC724" t="s">
        <v>12</v>
      </c>
      <c r="CD724" t="str" cm="1">
        <f t="array" aca="1" ref="CD724" ca="1">eConcatenar(A724:CB724,"|")</f>
        <v>lQ29RE5VsVq0ghEk|CAR2021-1493|3|MEMORIAL|TABASCO|CARDENAS|CARDENAS|2021-4-24|14800|X|X|200|1|x|X|x|X|X|X|X|X|X|X|X|x|X|x|CONTRERAS |DOMINGUEZ|ISABEL|VIUDA|X|X|CARRETERA A SANTA ROSALIA NORTE 10|RIO SECO SEGUNDA SECCION B|CARRETERA PRINCIPAL|9372292175|ADELAIDA GERONIMO CONTRERAS|BENEFICIARIO 2: ADRIANA GERONIMO CONTRERAS|x|RUTA 8 M |X|JUEVES|x|x|X|X|X|DOMICILIO|1550|13250|x|x|X|2021-9-16|2021-9-30|X|x|X|x|x|RIO SECO SEGUNDA SECCION B|X|1|x|14800|x|x|x|X|X|X|x|x|CARDENAS|X|x|x|x|x</v>
      </c>
    </row>
    <row r="725" spans="1:82" x14ac:dyDescent="0.25">
      <c r="A725" t="s">
        <v>14154</v>
      </c>
      <c r="B725" t="s">
        <v>14155</v>
      </c>
      <c r="C725">
        <v>3</v>
      </c>
      <c r="D725" t="s">
        <v>69</v>
      </c>
      <c r="E725" t="s">
        <v>2</v>
      </c>
      <c r="F725" t="s">
        <v>894</v>
      </c>
      <c r="G725" t="s">
        <v>894</v>
      </c>
      <c r="H725" t="s">
        <v>1221</v>
      </c>
      <c r="I725">
        <v>14800</v>
      </c>
      <c r="J725" t="s">
        <v>4</v>
      </c>
      <c r="K725" t="s">
        <v>4</v>
      </c>
      <c r="L725">
        <v>100</v>
      </c>
      <c r="M725">
        <v>0</v>
      </c>
      <c r="N725" t="s">
        <v>12</v>
      </c>
      <c r="O725" t="s">
        <v>4</v>
      </c>
      <c r="P725" t="s">
        <v>12</v>
      </c>
      <c r="Q725" t="s">
        <v>4</v>
      </c>
      <c r="R725" t="s">
        <v>4</v>
      </c>
      <c r="S725" t="s">
        <v>4</v>
      </c>
      <c r="T725" t="s">
        <v>4</v>
      </c>
      <c r="U725" t="s">
        <v>4</v>
      </c>
      <c r="V725" t="s">
        <v>4</v>
      </c>
      <c r="W725" t="s">
        <v>4</v>
      </c>
      <c r="X725" t="s">
        <v>4</v>
      </c>
      <c r="Y725" t="s">
        <v>12</v>
      </c>
      <c r="Z725" t="s">
        <v>4</v>
      </c>
      <c r="AA725" t="s">
        <v>12</v>
      </c>
      <c r="AB725" t="s">
        <v>23</v>
      </c>
      <c r="AC725" t="s">
        <v>188</v>
      </c>
      <c r="AD725" t="s">
        <v>14156</v>
      </c>
      <c r="AE725" t="s">
        <v>51</v>
      </c>
      <c r="AF725" t="s">
        <v>12</v>
      </c>
      <c r="AG725" t="s">
        <v>12</v>
      </c>
      <c r="AH725" t="s">
        <v>14157</v>
      </c>
      <c r="AI725" t="s">
        <v>14158</v>
      </c>
      <c r="AJ725" t="s">
        <v>4</v>
      </c>
      <c r="AK725">
        <v>9371664545</v>
      </c>
      <c r="AL725" t="s">
        <v>14159</v>
      </c>
      <c r="AM725" t="s">
        <v>14160</v>
      </c>
      <c r="AN725" t="s">
        <v>12</v>
      </c>
      <c r="AO725" t="s">
        <v>14147</v>
      </c>
      <c r="AP725" t="s">
        <v>4</v>
      </c>
      <c r="AQ725" t="s">
        <v>5252</v>
      </c>
      <c r="AR725" t="s">
        <v>12</v>
      </c>
      <c r="AS725" t="s">
        <v>12</v>
      </c>
      <c r="AT725" t="s">
        <v>4</v>
      </c>
      <c r="AU725" t="s">
        <v>4</v>
      </c>
      <c r="AV725" t="s">
        <v>4</v>
      </c>
      <c r="AW725" t="s">
        <v>11</v>
      </c>
      <c r="AX725">
        <v>300</v>
      </c>
      <c r="AY725">
        <v>14500</v>
      </c>
      <c r="AZ725" t="s">
        <v>12</v>
      </c>
      <c r="BA725" t="s">
        <v>12</v>
      </c>
      <c r="BB725" t="s">
        <v>4</v>
      </c>
      <c r="BC725" t="s">
        <v>1240</v>
      </c>
      <c r="BD725" t="s">
        <v>5294</v>
      </c>
      <c r="BE725" t="s">
        <v>4</v>
      </c>
      <c r="BF725" t="s">
        <v>12</v>
      </c>
      <c r="BG725" t="s">
        <v>4</v>
      </c>
      <c r="BH725" t="s">
        <v>12</v>
      </c>
      <c r="BI725" t="s">
        <v>12</v>
      </c>
      <c r="BJ725" t="s">
        <v>14161</v>
      </c>
      <c r="BK725" t="s">
        <v>4</v>
      </c>
      <c r="BL725">
        <v>1</v>
      </c>
      <c r="BM725" t="s">
        <v>12</v>
      </c>
      <c r="BN725">
        <v>14800</v>
      </c>
      <c r="BO725" t="s">
        <v>12</v>
      </c>
      <c r="BP725" t="s">
        <v>12</v>
      </c>
      <c r="BQ725" t="s">
        <v>12</v>
      </c>
      <c r="BR725" t="s">
        <v>4</v>
      </c>
      <c r="BS725" t="s">
        <v>4</v>
      </c>
      <c r="BT725" t="s">
        <v>4</v>
      </c>
      <c r="BU725" t="s">
        <v>12</v>
      </c>
      <c r="BV725" t="s">
        <v>12</v>
      </c>
      <c r="BW725" t="s">
        <v>3</v>
      </c>
      <c r="BX725" t="s">
        <v>4</v>
      </c>
      <c r="BY725" t="s">
        <v>12</v>
      </c>
      <c r="BZ725" t="s">
        <v>12</v>
      </c>
      <c r="CA725" t="s">
        <v>12</v>
      </c>
      <c r="CB725" t="s">
        <v>12</v>
      </c>
      <c r="CC725" t="s">
        <v>12</v>
      </c>
      <c r="CD725" t="str" cm="1">
        <f t="array" aca="1" ref="CD725" ca="1">eConcatenar(A725:CB725,"|")</f>
        <v>dJD6SVuobwAFxQeu|CAR2021-5030|3|MEMORIAL|TABASCO|CUNDUACAN|CUNDUACAN|2021-8-31|14800|X|X|100|0|x|X|x|X|X|X|X|X|X|X|X|x|X|x|RAMOS|COLORADO|MAGALY|SOLTERA|x|x|CALLE DE LA TELESECUNDARIA SIN NOMBRE| ONCE DE FEBRERO COLONIA PLAYITA|X|9371664545|MARIA CRUZ COLORADO MENDEZ|BENEFICIARIO 2: JAIME RAMOS COLORADO|x|RUTA 8 M |X|JUEVES|x|x|X|X|X|DOMICILIO|300|14500|x|x|X|2021-9-16|2021-9-23|X|x|X|x|x|POBLADO ONCE DE FEBRERO COLONIA PLAYITA|X|1|x|14800|x|x|x|X|X|X|x|x|CARDENAS|X|x|x|x|x</v>
      </c>
    </row>
    <row r="726" spans="1:82" x14ac:dyDescent="0.25">
      <c r="A726" t="s">
        <v>14162</v>
      </c>
      <c r="B726" t="s">
        <v>14163</v>
      </c>
      <c r="C726">
        <v>3</v>
      </c>
      <c r="D726" t="s">
        <v>69</v>
      </c>
      <c r="E726" t="s">
        <v>2</v>
      </c>
      <c r="F726" t="s">
        <v>894</v>
      </c>
      <c r="G726" t="s">
        <v>894</v>
      </c>
      <c r="H726" t="s">
        <v>5433</v>
      </c>
      <c r="I726">
        <v>14800</v>
      </c>
      <c r="J726" t="s">
        <v>4</v>
      </c>
      <c r="K726" t="s">
        <v>4</v>
      </c>
      <c r="L726">
        <v>100</v>
      </c>
      <c r="M726">
        <v>0</v>
      </c>
      <c r="N726" t="s">
        <v>12</v>
      </c>
      <c r="O726" t="s">
        <v>4</v>
      </c>
      <c r="P726" t="s">
        <v>12</v>
      </c>
      <c r="Q726" t="s">
        <v>4</v>
      </c>
      <c r="R726" t="s">
        <v>4</v>
      </c>
      <c r="S726" t="s">
        <v>4</v>
      </c>
      <c r="T726" t="s">
        <v>4</v>
      </c>
      <c r="U726" t="s">
        <v>4</v>
      </c>
      <c r="V726" t="s">
        <v>4</v>
      </c>
      <c r="W726" t="s">
        <v>4</v>
      </c>
      <c r="X726" t="s">
        <v>4</v>
      </c>
      <c r="Y726" t="s">
        <v>12</v>
      </c>
      <c r="Z726" t="s">
        <v>4</v>
      </c>
      <c r="AA726" t="s">
        <v>12</v>
      </c>
      <c r="AB726" t="s">
        <v>791</v>
      </c>
      <c r="AC726" t="s">
        <v>38</v>
      </c>
      <c r="AD726" t="s">
        <v>315</v>
      </c>
      <c r="AE726" t="s">
        <v>24</v>
      </c>
      <c r="AF726" t="s">
        <v>4</v>
      </c>
      <c r="AG726" t="s">
        <v>4</v>
      </c>
      <c r="AH726" t="s">
        <v>14164</v>
      </c>
      <c r="AI726" t="s">
        <v>2462</v>
      </c>
      <c r="AJ726" t="s">
        <v>14165</v>
      </c>
      <c r="AK726">
        <v>9371105719</v>
      </c>
      <c r="AL726" t="s">
        <v>14166</v>
      </c>
      <c r="AM726" t="s">
        <v>14167</v>
      </c>
      <c r="AN726" t="s">
        <v>12</v>
      </c>
      <c r="AO726" t="s">
        <v>14147</v>
      </c>
      <c r="AP726" t="s">
        <v>4</v>
      </c>
      <c r="AQ726" t="s">
        <v>5252</v>
      </c>
      <c r="AR726" t="s">
        <v>12</v>
      </c>
      <c r="AS726" t="s">
        <v>12</v>
      </c>
      <c r="AT726" t="s">
        <v>4</v>
      </c>
      <c r="AU726" t="s">
        <v>4</v>
      </c>
      <c r="AV726" t="s">
        <v>4</v>
      </c>
      <c r="AW726" t="s">
        <v>11</v>
      </c>
      <c r="AX726">
        <v>1400</v>
      </c>
      <c r="AY726">
        <v>13400</v>
      </c>
      <c r="AZ726" t="s">
        <v>12</v>
      </c>
      <c r="BA726" t="s">
        <v>12</v>
      </c>
      <c r="BB726" t="s">
        <v>4</v>
      </c>
      <c r="BC726" t="s">
        <v>1240</v>
      </c>
      <c r="BD726" t="s">
        <v>5294</v>
      </c>
      <c r="BE726" t="s">
        <v>4</v>
      </c>
      <c r="BF726" t="s">
        <v>12</v>
      </c>
      <c r="BG726" t="s">
        <v>4</v>
      </c>
      <c r="BH726" t="s">
        <v>12</v>
      </c>
      <c r="BI726" t="s">
        <v>12</v>
      </c>
      <c r="BJ726" t="s">
        <v>2462</v>
      </c>
      <c r="BK726" t="s">
        <v>4</v>
      </c>
      <c r="BL726">
        <v>1</v>
      </c>
      <c r="BM726" t="s">
        <v>12</v>
      </c>
      <c r="BN726">
        <v>14800</v>
      </c>
      <c r="BO726" t="s">
        <v>12</v>
      </c>
      <c r="BP726" t="s">
        <v>12</v>
      </c>
      <c r="BQ726" t="s">
        <v>12</v>
      </c>
      <c r="BR726" t="s">
        <v>4</v>
      </c>
      <c r="BS726" t="s">
        <v>4</v>
      </c>
      <c r="BT726" t="s">
        <v>4</v>
      </c>
      <c r="BU726" t="s">
        <v>12</v>
      </c>
      <c r="BV726" t="s">
        <v>12</v>
      </c>
      <c r="BW726" t="s">
        <v>3</v>
      </c>
      <c r="BX726" t="s">
        <v>4</v>
      </c>
      <c r="BY726" t="s">
        <v>12</v>
      </c>
      <c r="BZ726" t="s">
        <v>12</v>
      </c>
      <c r="CA726" t="s">
        <v>12</v>
      </c>
      <c r="CB726" t="s">
        <v>12</v>
      </c>
      <c r="CC726" t="s">
        <v>12</v>
      </c>
      <c r="CD726" t="str" cm="1">
        <f t="array" aca="1" ref="CD726" ca="1">eConcatenar(A726:CB726,"|")</f>
        <v>UbynBCJUDcLv0BIH|CAR2021-1034|3|MEMORIAL|TABASCO|CUNDUACAN|CUNDUACAN|2021-3-19|14800|X|X|100|0|x|X|x|X|X|X|X|X|X|X|X|x|X|x|MENDOZA|HERNANDEZ|PATRICIA|UNION LIBRE|X|X|CALLE  RIGOBERTO SOLIS GOMEZ|LA PLAYITA|ESQUINA  JOSE CEJA JIMENEZ|9371105719|JOSE ANTONIO DE LA CRUZ MENDOZA|BENEFICIARIO 2: ANTONIO DE LA CRUZ TORRES|x|RUTA 8 M |X|JUEVES|x|x|X|X|X|DOMICILIO|1400|13400|x|x|X|2021-9-16|2021-9-23|X|x|X|x|x|LA PLAYITA|X|1|x|14800|x|x|x|X|X|X|x|x|CARDENAS|X|x|x|x|x</v>
      </c>
    </row>
    <row r="727" spans="1:82" x14ac:dyDescent="0.25">
      <c r="A727" t="s">
        <v>14168</v>
      </c>
      <c r="B727" t="s">
        <v>14169</v>
      </c>
      <c r="C727">
        <v>3</v>
      </c>
      <c r="D727" t="s">
        <v>1</v>
      </c>
      <c r="E727" t="s">
        <v>2</v>
      </c>
      <c r="F727" t="s">
        <v>894</v>
      </c>
      <c r="G727" t="s">
        <v>894</v>
      </c>
      <c r="H727" t="s">
        <v>16018</v>
      </c>
      <c r="I727">
        <v>12900</v>
      </c>
      <c r="J727" t="s">
        <v>4</v>
      </c>
      <c r="K727" t="s">
        <v>4</v>
      </c>
      <c r="L727">
        <v>2000</v>
      </c>
      <c r="M727">
        <v>1</v>
      </c>
      <c r="N727" t="s">
        <v>12</v>
      </c>
      <c r="O727" t="s">
        <v>4</v>
      </c>
      <c r="P727" t="s">
        <v>12</v>
      </c>
      <c r="Q727" t="s">
        <v>4</v>
      </c>
      <c r="R727" t="s">
        <v>4</v>
      </c>
      <c r="S727" t="s">
        <v>4</v>
      </c>
      <c r="T727" t="s">
        <v>4</v>
      </c>
      <c r="U727" t="s">
        <v>4</v>
      </c>
      <c r="V727" t="s">
        <v>4</v>
      </c>
      <c r="W727" t="s">
        <v>4</v>
      </c>
      <c r="X727" t="s">
        <v>4</v>
      </c>
      <c r="Y727" t="s">
        <v>12</v>
      </c>
      <c r="Z727" t="s">
        <v>4</v>
      </c>
      <c r="AA727" t="s">
        <v>12</v>
      </c>
      <c r="AB727" t="s">
        <v>38</v>
      </c>
      <c r="AC727" t="s">
        <v>6</v>
      </c>
      <c r="AD727" t="s">
        <v>4899</v>
      </c>
      <c r="AE727" t="s">
        <v>63</v>
      </c>
      <c r="AF727" t="s">
        <v>4</v>
      </c>
      <c r="AG727" t="s">
        <v>4</v>
      </c>
      <c r="AH727" t="s">
        <v>14170</v>
      </c>
      <c r="AI727" t="s">
        <v>2462</v>
      </c>
      <c r="AJ727" t="s">
        <v>4</v>
      </c>
      <c r="AK727">
        <v>9933772730</v>
      </c>
      <c r="AL727" t="s">
        <v>14171</v>
      </c>
      <c r="AM727" t="s">
        <v>14172</v>
      </c>
      <c r="AN727" t="s">
        <v>12</v>
      </c>
      <c r="AO727" t="s">
        <v>14147</v>
      </c>
      <c r="AP727" t="s">
        <v>4</v>
      </c>
      <c r="AQ727" t="s">
        <v>5252</v>
      </c>
      <c r="AR727" t="s">
        <v>12</v>
      </c>
      <c r="AS727" t="s">
        <v>12</v>
      </c>
      <c r="AT727" t="s">
        <v>4</v>
      </c>
      <c r="AU727" t="s">
        <v>4</v>
      </c>
      <c r="AV727" t="s">
        <v>4</v>
      </c>
      <c r="AW727" t="s">
        <v>11</v>
      </c>
      <c r="AX727">
        <v>3000</v>
      </c>
      <c r="AY727">
        <v>9900</v>
      </c>
      <c r="AZ727" t="s">
        <v>12</v>
      </c>
      <c r="BA727" t="s">
        <v>12</v>
      </c>
      <c r="BB727" t="s">
        <v>4</v>
      </c>
      <c r="BC727" t="s">
        <v>1240</v>
      </c>
      <c r="BD727" t="s">
        <v>1234</v>
      </c>
      <c r="BE727" t="s">
        <v>4</v>
      </c>
      <c r="BF727" t="s">
        <v>12</v>
      </c>
      <c r="BG727" t="s">
        <v>4</v>
      </c>
      <c r="BH727" t="s">
        <v>12</v>
      </c>
      <c r="BI727" t="s">
        <v>12</v>
      </c>
      <c r="BJ727" t="s">
        <v>2462</v>
      </c>
      <c r="BK727" t="s">
        <v>4</v>
      </c>
      <c r="BL727">
        <v>0</v>
      </c>
      <c r="BM727" t="s">
        <v>12</v>
      </c>
      <c r="BN727">
        <v>12900</v>
      </c>
      <c r="BO727" t="s">
        <v>12</v>
      </c>
      <c r="BP727" t="s">
        <v>12</v>
      </c>
      <c r="BQ727" t="s">
        <v>12</v>
      </c>
      <c r="BR727" t="s">
        <v>4</v>
      </c>
      <c r="BS727" t="s">
        <v>4</v>
      </c>
      <c r="BT727" t="s">
        <v>4</v>
      </c>
      <c r="BU727" t="s">
        <v>12</v>
      </c>
      <c r="BV727" t="s">
        <v>12</v>
      </c>
      <c r="BW727" t="s">
        <v>3</v>
      </c>
      <c r="BX727" t="s">
        <v>4</v>
      </c>
      <c r="BY727" t="s">
        <v>12</v>
      </c>
      <c r="BZ727" t="s">
        <v>12</v>
      </c>
      <c r="CA727" t="s">
        <v>12</v>
      </c>
      <c r="CB727" t="s">
        <v>12</v>
      </c>
      <c r="CC727" t="s">
        <v>12</v>
      </c>
      <c r="CD727" t="str" cm="1">
        <f t="array" aca="1" ref="CD727" ca="1">eConcatenar(A727:CB727,"|")</f>
        <v>eM72YWYwWB7ivXVW|CAR2021-0299|3|IMPERIAL DE LUJO|TABASCO|CUNDUACAN|CUNDUACAN|2021-2-02|12900|X|X|2000|1|x|X|x|X|X|X|X|X|X|X|X|x|X|x|HERNANDEZ|DE LA CRUZ|PEDRO|CASADO|X|X|CALLE JOSE CEJA JIMENEZ SIN NUMERO|LA PLAYITA|X|9933772730|MARIA DEL CARMENA ALAVEZ RAMIREZ|BENEFICIARIO 2: SHERLIN DEL CARMEN HERNANDEZ ALAVEZ|x|RUTA 8 M |X|JUEVES|x|x|X|X|X|DOMICILIO|3000|9900|x|x|X|2021-9-16|2021-9-30|X|x|X|x|x|LA PLAYITA|X|0|x|12900|x|x|x|X|X|X|x|x|CARDENAS|X|x|x|x|x</v>
      </c>
    </row>
    <row r="728" spans="1:82" x14ac:dyDescent="0.25">
      <c r="A728" t="s">
        <v>14173</v>
      </c>
      <c r="B728" t="s">
        <v>14174</v>
      </c>
      <c r="C728">
        <v>3</v>
      </c>
      <c r="D728" t="s">
        <v>69</v>
      </c>
      <c r="E728" t="s">
        <v>2</v>
      </c>
      <c r="F728" t="s">
        <v>894</v>
      </c>
      <c r="G728" t="s">
        <v>894</v>
      </c>
      <c r="H728" t="s">
        <v>5433</v>
      </c>
      <c r="I728">
        <v>14800</v>
      </c>
      <c r="J728" t="s">
        <v>4</v>
      </c>
      <c r="K728" t="s">
        <v>4</v>
      </c>
      <c r="L728">
        <v>100</v>
      </c>
      <c r="M728">
        <v>0</v>
      </c>
      <c r="N728" t="s">
        <v>12</v>
      </c>
      <c r="O728" t="s">
        <v>4</v>
      </c>
      <c r="P728" t="s">
        <v>12</v>
      </c>
      <c r="Q728" t="s">
        <v>4</v>
      </c>
      <c r="R728" t="s">
        <v>4</v>
      </c>
      <c r="S728" t="s">
        <v>4</v>
      </c>
      <c r="T728" t="s">
        <v>4</v>
      </c>
      <c r="U728" t="s">
        <v>4</v>
      </c>
      <c r="V728" t="s">
        <v>4</v>
      </c>
      <c r="W728" t="s">
        <v>4</v>
      </c>
      <c r="X728" t="s">
        <v>4</v>
      </c>
      <c r="Y728" t="s">
        <v>12</v>
      </c>
      <c r="Z728" t="s">
        <v>4</v>
      </c>
      <c r="AA728" t="s">
        <v>12</v>
      </c>
      <c r="AB728" t="s">
        <v>791</v>
      </c>
      <c r="AC728" t="s">
        <v>321</v>
      </c>
      <c r="AD728" t="s">
        <v>4899</v>
      </c>
      <c r="AE728" t="s">
        <v>336</v>
      </c>
      <c r="AF728" t="s">
        <v>4</v>
      </c>
      <c r="AG728" t="s">
        <v>4</v>
      </c>
      <c r="AH728" t="s">
        <v>14175</v>
      </c>
      <c r="AI728" t="s">
        <v>2462</v>
      </c>
      <c r="AJ728" t="s">
        <v>12305</v>
      </c>
      <c r="AK728">
        <v>9842801947</v>
      </c>
      <c r="AL728" t="s">
        <v>14176</v>
      </c>
      <c r="AM728" t="s">
        <v>14177</v>
      </c>
      <c r="AN728" t="s">
        <v>12</v>
      </c>
      <c r="AO728" t="s">
        <v>14147</v>
      </c>
      <c r="AP728" t="s">
        <v>4</v>
      </c>
      <c r="AQ728" t="s">
        <v>5252</v>
      </c>
      <c r="AR728" t="s">
        <v>12</v>
      </c>
      <c r="AS728" t="s">
        <v>12</v>
      </c>
      <c r="AT728" t="s">
        <v>4</v>
      </c>
      <c r="AU728" t="s">
        <v>4</v>
      </c>
      <c r="AV728" t="s">
        <v>4</v>
      </c>
      <c r="AW728" t="s">
        <v>11</v>
      </c>
      <c r="AX728">
        <v>1400</v>
      </c>
      <c r="AY728">
        <v>13400</v>
      </c>
      <c r="AZ728" t="s">
        <v>12</v>
      </c>
      <c r="BA728" t="s">
        <v>12</v>
      </c>
      <c r="BB728" t="s">
        <v>4</v>
      </c>
      <c r="BC728" t="s">
        <v>1240</v>
      </c>
      <c r="BD728" t="s">
        <v>5294</v>
      </c>
      <c r="BE728" t="s">
        <v>4</v>
      </c>
      <c r="BF728" t="s">
        <v>12</v>
      </c>
      <c r="BG728" t="s">
        <v>4</v>
      </c>
      <c r="BH728" t="s">
        <v>12</v>
      </c>
      <c r="BI728" t="s">
        <v>12</v>
      </c>
      <c r="BJ728" t="s">
        <v>2462</v>
      </c>
      <c r="BK728" t="s">
        <v>4</v>
      </c>
      <c r="BL728">
        <v>0</v>
      </c>
      <c r="BM728" t="s">
        <v>12</v>
      </c>
      <c r="BN728">
        <v>14800</v>
      </c>
      <c r="BO728" t="s">
        <v>12</v>
      </c>
      <c r="BP728" t="s">
        <v>12</v>
      </c>
      <c r="BQ728" t="s">
        <v>12</v>
      </c>
      <c r="BR728" t="s">
        <v>4</v>
      </c>
      <c r="BS728" t="s">
        <v>4</v>
      </c>
      <c r="BT728" t="s">
        <v>4</v>
      </c>
      <c r="BU728" t="s">
        <v>12</v>
      </c>
      <c r="BV728" t="s">
        <v>12</v>
      </c>
      <c r="BW728" t="s">
        <v>3</v>
      </c>
      <c r="BX728" t="s">
        <v>4</v>
      </c>
      <c r="BY728" t="s">
        <v>12</v>
      </c>
      <c r="BZ728" t="s">
        <v>12</v>
      </c>
      <c r="CA728" t="s">
        <v>12</v>
      </c>
      <c r="CB728" t="s">
        <v>12</v>
      </c>
      <c r="CC728" t="s">
        <v>12</v>
      </c>
      <c r="CD728" t="str" cm="1">
        <f t="array" aca="1" ref="CD728" ca="1">eConcatenar(A728:CB728,"|")</f>
        <v>d7Y4BLUwx90dXecL|CAR2021-1033|3|MEMORIAL|TABASCO|CUNDUACAN|CUNDUACAN|2021-3-19|14800|X|X|100|0|x|X|x|X|X|X|X|X|X|X|X|x|X|x|MENDOZA|BAUTISTA|PEDRO|VIUDO|X|X|CALLE FELICITAS JIMENEZ GOMEZ|LA PLAYITA|CALLE PRINCIPAL|9842801947|ORALIA MENDOZA AGUILAR|BENEFICIARIO 2: MISLEIDY HERNANDEZ MENDOZA|x|RUTA 8 M |X|JUEVES|x|x|X|X|X|DOMICILIO|1400|13400|x|x|X|2021-9-16|2021-9-23|X|x|X|x|x|LA PLAYITA|X|0|x|14800|x|x|x|X|X|X|x|x|CARDENAS|X|x|x|x|x</v>
      </c>
    </row>
    <row r="729" spans="1:82" x14ac:dyDescent="0.25">
      <c r="A729" t="s">
        <v>14178</v>
      </c>
      <c r="B729" t="s">
        <v>14179</v>
      </c>
      <c r="C729">
        <v>3</v>
      </c>
      <c r="D729" t="s">
        <v>86</v>
      </c>
      <c r="E729" t="s">
        <v>2</v>
      </c>
      <c r="F729" t="s">
        <v>894</v>
      </c>
      <c r="G729" t="s">
        <v>894</v>
      </c>
      <c r="H729" t="s">
        <v>1207</v>
      </c>
      <c r="I729">
        <v>35000</v>
      </c>
      <c r="J729" t="s">
        <v>4</v>
      </c>
      <c r="K729" t="s">
        <v>4</v>
      </c>
      <c r="L729">
        <v>200</v>
      </c>
      <c r="M729">
        <v>1</v>
      </c>
      <c r="N729" t="s">
        <v>12</v>
      </c>
      <c r="O729" t="s">
        <v>4</v>
      </c>
      <c r="P729" t="s">
        <v>12</v>
      </c>
      <c r="Q729" t="s">
        <v>4</v>
      </c>
      <c r="R729" t="s">
        <v>4</v>
      </c>
      <c r="S729" t="s">
        <v>4</v>
      </c>
      <c r="T729" t="s">
        <v>4</v>
      </c>
      <c r="U729" t="s">
        <v>4</v>
      </c>
      <c r="V729" t="s">
        <v>4</v>
      </c>
      <c r="W729" t="s">
        <v>4</v>
      </c>
      <c r="X729" t="s">
        <v>4</v>
      </c>
      <c r="Y729" t="s">
        <v>12</v>
      </c>
      <c r="Z729" t="s">
        <v>4</v>
      </c>
      <c r="AA729" t="s">
        <v>12</v>
      </c>
      <c r="AB729" t="s">
        <v>205</v>
      </c>
      <c r="AC729" t="s">
        <v>4841</v>
      </c>
      <c r="AD729" t="s">
        <v>14180</v>
      </c>
      <c r="AE729" t="s">
        <v>30</v>
      </c>
      <c r="AF729" t="s">
        <v>4</v>
      </c>
      <c r="AG729" t="s">
        <v>4</v>
      </c>
      <c r="AH729" t="s">
        <v>14181</v>
      </c>
      <c r="AI729" t="s">
        <v>2500</v>
      </c>
      <c r="AJ729" t="s">
        <v>100</v>
      </c>
      <c r="AK729">
        <v>9371687061</v>
      </c>
      <c r="AL729" t="s">
        <v>14182</v>
      </c>
      <c r="AM729" t="s">
        <v>14183</v>
      </c>
      <c r="AN729" t="s">
        <v>12</v>
      </c>
      <c r="AO729" t="s">
        <v>14147</v>
      </c>
      <c r="AP729" t="s">
        <v>4</v>
      </c>
      <c r="AQ729" t="s">
        <v>5252</v>
      </c>
      <c r="AR729" t="s">
        <v>12</v>
      </c>
      <c r="AS729" t="s">
        <v>12</v>
      </c>
      <c r="AT729" t="s">
        <v>4</v>
      </c>
      <c r="AU729" t="s">
        <v>4</v>
      </c>
      <c r="AV729" t="s">
        <v>4</v>
      </c>
      <c r="AW729" t="s">
        <v>11</v>
      </c>
      <c r="AX729">
        <v>2500</v>
      </c>
      <c r="AY729">
        <v>32500</v>
      </c>
      <c r="AZ729" t="s">
        <v>12</v>
      </c>
      <c r="BA729" t="s">
        <v>12</v>
      </c>
      <c r="BB729" t="s">
        <v>4</v>
      </c>
      <c r="BC729" t="s">
        <v>1240</v>
      </c>
      <c r="BD729" t="s">
        <v>1234</v>
      </c>
      <c r="BE729" t="s">
        <v>4</v>
      </c>
      <c r="BF729" t="s">
        <v>12</v>
      </c>
      <c r="BG729" t="s">
        <v>4</v>
      </c>
      <c r="BH729" t="s">
        <v>12</v>
      </c>
      <c r="BI729" t="s">
        <v>12</v>
      </c>
      <c r="BJ729" t="s">
        <v>2500</v>
      </c>
      <c r="BK729" t="s">
        <v>4</v>
      </c>
      <c r="BL729">
        <v>1</v>
      </c>
      <c r="BM729" t="s">
        <v>12</v>
      </c>
      <c r="BN729">
        <v>35000</v>
      </c>
      <c r="BO729" t="s">
        <v>12</v>
      </c>
      <c r="BP729" t="s">
        <v>12</v>
      </c>
      <c r="BQ729" t="s">
        <v>12</v>
      </c>
      <c r="BR729" t="s">
        <v>4</v>
      </c>
      <c r="BS729" t="s">
        <v>4</v>
      </c>
      <c r="BT729" t="s">
        <v>4</v>
      </c>
      <c r="BU729" t="s">
        <v>12</v>
      </c>
      <c r="BV729" t="s">
        <v>12</v>
      </c>
      <c r="BW729" t="s">
        <v>3</v>
      </c>
      <c r="BX729" t="s">
        <v>4</v>
      </c>
      <c r="BY729" t="s">
        <v>12</v>
      </c>
      <c r="BZ729" t="s">
        <v>12</v>
      </c>
      <c r="CA729" t="s">
        <v>12</v>
      </c>
      <c r="CB729" t="s">
        <v>12</v>
      </c>
      <c r="CC729" t="s">
        <v>12</v>
      </c>
      <c r="CD729" t="str" cm="1">
        <f t="array" aca="1" ref="CD729" ca="1">eConcatenar(A729:CB729,"|")</f>
        <v>oooEP3xd8o2UnbRx|CAR2021-1054|3|DELUX|TABASCO|CUNDUACAN|CUNDUACAN|2021-3-23|35000|X|X|200|1|x|X|x|X|X|X|X|X|X|X|X|x|X|x|OLAN|LEON|YESENIA|CASADA|X|X|CARRETERA PRINCIPAL SANTA ROSA A TULIPAN|TIERRA Y LIBERTAD|CARRETERA PRINCIPAL|9371687061|BLANCA YESENIA LEON LOPEZ|BENEFICIARIO 2: ENOC IVAN OLAN LEON|x|RUTA 8 M |X|JUEVES|x|x|X|X|X|DOMICILIO|2500|32500|x|x|X|2021-9-16|2021-9-30|X|x|X|x|x|TIERRA Y LIBERTAD|X|1|x|35000|x|x|x|X|X|X|x|x|CARDENAS|X|x|x|x|x</v>
      </c>
    </row>
    <row r="730" spans="1:82" x14ac:dyDescent="0.25">
      <c r="A730" t="s">
        <v>14184</v>
      </c>
      <c r="B730" t="s">
        <v>14185</v>
      </c>
      <c r="C730">
        <v>3</v>
      </c>
      <c r="D730" t="s">
        <v>69</v>
      </c>
      <c r="E730" t="s">
        <v>2</v>
      </c>
      <c r="F730" t="s">
        <v>894</v>
      </c>
      <c r="G730" t="s">
        <v>894</v>
      </c>
      <c r="H730" t="s">
        <v>4822</v>
      </c>
      <c r="I730">
        <v>14800</v>
      </c>
      <c r="J730" t="s">
        <v>4</v>
      </c>
      <c r="K730" t="s">
        <v>4</v>
      </c>
      <c r="L730">
        <v>100</v>
      </c>
      <c r="M730">
        <v>0</v>
      </c>
      <c r="N730" t="s">
        <v>12</v>
      </c>
      <c r="O730" t="s">
        <v>4</v>
      </c>
      <c r="P730" t="s">
        <v>12</v>
      </c>
      <c r="Q730" t="s">
        <v>4</v>
      </c>
      <c r="R730" t="s">
        <v>4</v>
      </c>
      <c r="S730" t="s">
        <v>4</v>
      </c>
      <c r="T730" t="s">
        <v>4</v>
      </c>
      <c r="U730" t="s">
        <v>4</v>
      </c>
      <c r="V730" t="s">
        <v>4</v>
      </c>
      <c r="W730" t="s">
        <v>4</v>
      </c>
      <c r="X730" t="s">
        <v>4</v>
      </c>
      <c r="Y730" t="s">
        <v>12</v>
      </c>
      <c r="Z730" t="s">
        <v>4</v>
      </c>
      <c r="AA730" t="s">
        <v>12</v>
      </c>
      <c r="AB730" t="s">
        <v>5159</v>
      </c>
      <c r="AC730" t="s">
        <v>274</v>
      </c>
      <c r="AD730" t="s">
        <v>14186</v>
      </c>
      <c r="AE730" t="s">
        <v>51</v>
      </c>
      <c r="AF730" t="s">
        <v>4</v>
      </c>
      <c r="AG730" t="s">
        <v>4</v>
      </c>
      <c r="AH730" t="s">
        <v>14181</v>
      </c>
      <c r="AI730" t="s">
        <v>2500</v>
      </c>
      <c r="AJ730" t="s">
        <v>100</v>
      </c>
      <c r="AK730">
        <v>9141054541</v>
      </c>
      <c r="AL730" t="s">
        <v>14187</v>
      </c>
      <c r="AM730" t="s">
        <v>14188</v>
      </c>
      <c r="AN730" t="s">
        <v>12</v>
      </c>
      <c r="AO730" t="s">
        <v>14147</v>
      </c>
      <c r="AP730" t="s">
        <v>4</v>
      </c>
      <c r="AQ730" t="s">
        <v>5252</v>
      </c>
      <c r="AR730" t="s">
        <v>12</v>
      </c>
      <c r="AS730" t="s">
        <v>12</v>
      </c>
      <c r="AT730" t="s">
        <v>4</v>
      </c>
      <c r="AU730" t="s">
        <v>4</v>
      </c>
      <c r="AV730" t="s">
        <v>4</v>
      </c>
      <c r="AW730" t="s">
        <v>11</v>
      </c>
      <c r="AX730">
        <v>300</v>
      </c>
      <c r="AY730">
        <v>14500</v>
      </c>
      <c r="AZ730" t="s">
        <v>12</v>
      </c>
      <c r="BA730" t="s">
        <v>12</v>
      </c>
      <c r="BB730" t="s">
        <v>4</v>
      </c>
      <c r="BC730" t="s">
        <v>1240</v>
      </c>
      <c r="BD730" t="s">
        <v>5294</v>
      </c>
      <c r="BE730" t="s">
        <v>4</v>
      </c>
      <c r="BF730" t="s">
        <v>12</v>
      </c>
      <c r="BG730" t="s">
        <v>4</v>
      </c>
      <c r="BH730" t="s">
        <v>12</v>
      </c>
      <c r="BI730" t="s">
        <v>12</v>
      </c>
      <c r="BJ730" t="s">
        <v>2500</v>
      </c>
      <c r="BK730" t="s">
        <v>4</v>
      </c>
      <c r="BL730">
        <v>1</v>
      </c>
      <c r="BM730" t="s">
        <v>12</v>
      </c>
      <c r="BN730">
        <v>14800</v>
      </c>
      <c r="BO730" t="s">
        <v>12</v>
      </c>
      <c r="BP730" t="s">
        <v>12</v>
      </c>
      <c r="BQ730" t="s">
        <v>12</v>
      </c>
      <c r="BR730" t="s">
        <v>4</v>
      </c>
      <c r="BS730" t="s">
        <v>4</v>
      </c>
      <c r="BT730" t="s">
        <v>4</v>
      </c>
      <c r="BU730" t="s">
        <v>12</v>
      </c>
      <c r="BV730" t="s">
        <v>12</v>
      </c>
      <c r="BW730" t="s">
        <v>3</v>
      </c>
      <c r="BX730" t="s">
        <v>4</v>
      </c>
      <c r="BY730" t="s">
        <v>12</v>
      </c>
      <c r="BZ730" t="s">
        <v>12</v>
      </c>
      <c r="CA730" t="s">
        <v>12</v>
      </c>
      <c r="CB730" t="s">
        <v>12</v>
      </c>
      <c r="CC730" t="s">
        <v>12</v>
      </c>
      <c r="CD730" t="str" cm="1">
        <f t="array" aca="1" ref="CD730" ca="1">eConcatenar(A730:CB730,"|")</f>
        <v>YaIgQfJ9yWNa7GGy|CAR2021-4838|3|MEMORIAL|TABASCO|CUNDUACAN|CUNDUACAN|2021-8-25|14800|X|X|100|0|x|X|x|X|X|X|X|X|X|X|X|x|X|x|OCHOA |PERALTA|ANA LUISA|SOLTERA|X|X|CARRETERA PRINCIPAL SANTA ROSA A TULIPAN|TIERRA Y LIBERTAD|CARRETERA PRINCIPAL|9141054541|LOURDES PERALTA SASTRE|BENEFICIARIO 2: ELIZABETH PERALTA JERONIMO|x|RUTA 8 M |X|JUEVES|x|x|X|X|X|DOMICILIO|300|14500|x|x|X|2021-9-16|2021-9-23|X|x|X|x|x|TIERRA Y LIBERTAD|X|1|x|14800|x|x|x|X|X|X|x|x|CARDENAS|X|x|x|x|x</v>
      </c>
    </row>
    <row r="731" spans="1:82" x14ac:dyDescent="0.25">
      <c r="A731" t="s">
        <v>14189</v>
      </c>
      <c r="B731" t="s">
        <v>14190</v>
      </c>
      <c r="C731">
        <v>3</v>
      </c>
      <c r="D731" t="s">
        <v>69</v>
      </c>
      <c r="E731" t="s">
        <v>2</v>
      </c>
      <c r="F731" t="s">
        <v>894</v>
      </c>
      <c r="G731" t="s">
        <v>894</v>
      </c>
      <c r="H731" t="s">
        <v>16110</v>
      </c>
      <c r="I731">
        <v>14800</v>
      </c>
      <c r="J731" t="s">
        <v>4</v>
      </c>
      <c r="K731" t="s">
        <v>4</v>
      </c>
      <c r="L731">
        <v>100</v>
      </c>
      <c r="M731">
        <v>0</v>
      </c>
      <c r="N731" t="s">
        <v>12</v>
      </c>
      <c r="O731" t="s">
        <v>4</v>
      </c>
      <c r="P731" t="s">
        <v>12</v>
      </c>
      <c r="Q731" t="s">
        <v>4</v>
      </c>
      <c r="R731" t="s">
        <v>4</v>
      </c>
      <c r="S731" t="s">
        <v>4</v>
      </c>
      <c r="T731" t="s">
        <v>4</v>
      </c>
      <c r="U731" t="s">
        <v>4</v>
      </c>
      <c r="V731" t="s">
        <v>4</v>
      </c>
      <c r="W731" t="s">
        <v>4</v>
      </c>
      <c r="X731" t="s">
        <v>4</v>
      </c>
      <c r="Y731" t="s">
        <v>12</v>
      </c>
      <c r="Z731" t="s">
        <v>4</v>
      </c>
      <c r="AA731" t="s">
        <v>12</v>
      </c>
      <c r="AB731" t="s">
        <v>87</v>
      </c>
      <c r="AC731" t="s">
        <v>80</v>
      </c>
      <c r="AD731" t="s">
        <v>4899</v>
      </c>
      <c r="AE731" t="s">
        <v>63</v>
      </c>
      <c r="AF731" t="s">
        <v>4</v>
      </c>
      <c r="AG731" t="s">
        <v>4</v>
      </c>
      <c r="AH731" t="s">
        <v>14191</v>
      </c>
      <c r="AI731" t="s">
        <v>14192</v>
      </c>
      <c r="AJ731" t="s">
        <v>100</v>
      </c>
      <c r="AK731">
        <v>9331567410</v>
      </c>
      <c r="AL731" t="s">
        <v>14193</v>
      </c>
      <c r="AM731" t="s">
        <v>14194</v>
      </c>
      <c r="AN731" t="s">
        <v>12</v>
      </c>
      <c r="AO731" t="s">
        <v>14147</v>
      </c>
      <c r="AP731" t="s">
        <v>4</v>
      </c>
      <c r="AQ731" t="s">
        <v>5252</v>
      </c>
      <c r="AR731" t="s">
        <v>12</v>
      </c>
      <c r="AS731" t="s">
        <v>12</v>
      </c>
      <c r="AT731" t="s">
        <v>4</v>
      </c>
      <c r="AU731" t="s">
        <v>4</v>
      </c>
      <c r="AV731" t="s">
        <v>4</v>
      </c>
      <c r="AW731" t="s">
        <v>11</v>
      </c>
      <c r="AX731">
        <v>3100</v>
      </c>
      <c r="AY731">
        <v>11700</v>
      </c>
      <c r="AZ731" t="s">
        <v>12</v>
      </c>
      <c r="BA731" t="s">
        <v>12</v>
      </c>
      <c r="BB731" t="s">
        <v>4</v>
      </c>
      <c r="BC731" t="s">
        <v>1240</v>
      </c>
      <c r="BD731" t="s">
        <v>5294</v>
      </c>
      <c r="BE731" t="s">
        <v>4</v>
      </c>
      <c r="BF731" t="s">
        <v>12</v>
      </c>
      <c r="BG731" t="s">
        <v>4</v>
      </c>
      <c r="BH731" t="s">
        <v>12</v>
      </c>
      <c r="BI731" t="s">
        <v>12</v>
      </c>
      <c r="BJ731" t="s">
        <v>14192</v>
      </c>
      <c r="BK731" t="s">
        <v>4</v>
      </c>
      <c r="BL731">
        <v>0</v>
      </c>
      <c r="BM731" t="s">
        <v>12</v>
      </c>
      <c r="BN731">
        <v>14800</v>
      </c>
      <c r="BO731" t="s">
        <v>12</v>
      </c>
      <c r="BP731" t="s">
        <v>12</v>
      </c>
      <c r="BQ731" t="s">
        <v>12</v>
      </c>
      <c r="BR731" t="s">
        <v>4</v>
      </c>
      <c r="BS731" t="s">
        <v>4</v>
      </c>
      <c r="BT731" t="s">
        <v>4</v>
      </c>
      <c r="BU731" t="s">
        <v>12</v>
      </c>
      <c r="BV731" t="s">
        <v>12</v>
      </c>
      <c r="BW731" t="s">
        <v>3</v>
      </c>
      <c r="BX731" t="s">
        <v>4</v>
      </c>
      <c r="BY731" t="s">
        <v>12</v>
      </c>
      <c r="BZ731" t="s">
        <v>12</v>
      </c>
      <c r="CA731" t="s">
        <v>12</v>
      </c>
      <c r="CB731" t="s">
        <v>12</v>
      </c>
      <c r="CC731" t="s">
        <v>12</v>
      </c>
      <c r="CD731" t="str" cm="1">
        <f t="array" aca="1" ref="CD731" ca="1">eConcatenar(A731:CB731,"|")</f>
        <v>kxGq37Z5SA4pTtw2|CAR2021-1080|3|MEMORIAL|TABASCO|CUNDUACAN|CUNDUACAN|2021-3-29|14800|X|X|100|0|x|X|x|X|X|X|X|X|X|X|X|x|X|x|LOPEZ|GARCIA |PEDRO|CASADO|X|X|CARRETERA FEDERAL CARDENAS A COMALCALCO|ONCE DE FEBRERO|CARRETERA PRINCIPAL|9331567410|OLGA LIDIA CALDERON JIMENEZ|BENEFICIARIO 2: MARIA JESUS LOPEZ GARCIA|x|RUTA 8 M |X|JUEVES|x|x|X|X|X|DOMICILIO|3100|11700|x|x|X|2021-9-16|2021-9-23|X|x|X|x|x|ONCE DE FEBRERO|X|0|x|14800|x|x|x|X|X|X|x|x|CARDENAS|X|x|x|x|x</v>
      </c>
    </row>
    <row r="732" spans="1:82" x14ac:dyDescent="0.25">
      <c r="A732" t="s">
        <v>14195</v>
      </c>
      <c r="B732" t="s">
        <v>14196</v>
      </c>
      <c r="C732">
        <v>3</v>
      </c>
      <c r="D732" t="s">
        <v>69</v>
      </c>
      <c r="E732" t="s">
        <v>2</v>
      </c>
      <c r="F732" t="s">
        <v>894</v>
      </c>
      <c r="G732" t="s">
        <v>894</v>
      </c>
      <c r="H732" t="s">
        <v>15883</v>
      </c>
      <c r="I732">
        <v>14800</v>
      </c>
      <c r="J732" t="s">
        <v>4</v>
      </c>
      <c r="K732" t="s">
        <v>4</v>
      </c>
      <c r="L732">
        <v>200</v>
      </c>
      <c r="M732">
        <v>1</v>
      </c>
      <c r="N732" t="s">
        <v>12</v>
      </c>
      <c r="O732" t="s">
        <v>4</v>
      </c>
      <c r="P732" t="s">
        <v>12</v>
      </c>
      <c r="Q732" t="s">
        <v>4</v>
      </c>
      <c r="R732" t="s">
        <v>4</v>
      </c>
      <c r="S732" t="s">
        <v>4</v>
      </c>
      <c r="T732" t="s">
        <v>4</v>
      </c>
      <c r="U732" t="s">
        <v>4</v>
      </c>
      <c r="V732" t="s">
        <v>4</v>
      </c>
      <c r="W732" t="s">
        <v>4</v>
      </c>
      <c r="X732" t="s">
        <v>4</v>
      </c>
      <c r="Y732" t="s">
        <v>12</v>
      </c>
      <c r="Z732" t="s">
        <v>4</v>
      </c>
      <c r="AA732" t="s">
        <v>12</v>
      </c>
      <c r="AB732" t="s">
        <v>6</v>
      </c>
      <c r="AC732" t="s">
        <v>11188</v>
      </c>
      <c r="AD732" t="s">
        <v>14197</v>
      </c>
      <c r="AE732" t="s">
        <v>63</v>
      </c>
      <c r="AF732" t="s">
        <v>4</v>
      </c>
      <c r="AG732" t="s">
        <v>4</v>
      </c>
      <c r="AH732" t="s">
        <v>14198</v>
      </c>
      <c r="AI732" t="s">
        <v>14192</v>
      </c>
      <c r="AJ732" t="s">
        <v>100</v>
      </c>
      <c r="AK732">
        <v>9141148556</v>
      </c>
      <c r="AL732" t="s">
        <v>14199</v>
      </c>
      <c r="AM732" t="s">
        <v>14200</v>
      </c>
      <c r="AN732" t="s">
        <v>12</v>
      </c>
      <c r="AO732" t="s">
        <v>14147</v>
      </c>
      <c r="AP732" t="s">
        <v>4</v>
      </c>
      <c r="AQ732" t="s">
        <v>5252</v>
      </c>
      <c r="AR732" t="s">
        <v>12</v>
      </c>
      <c r="AS732" t="s">
        <v>12</v>
      </c>
      <c r="AT732" t="s">
        <v>4</v>
      </c>
      <c r="AU732" t="s">
        <v>4</v>
      </c>
      <c r="AV732" t="s">
        <v>4</v>
      </c>
      <c r="AW732" t="s">
        <v>11</v>
      </c>
      <c r="AX732">
        <v>3900</v>
      </c>
      <c r="AY732">
        <v>10900</v>
      </c>
      <c r="AZ732" t="s">
        <v>12</v>
      </c>
      <c r="BA732" t="s">
        <v>12</v>
      </c>
      <c r="BB732" t="s">
        <v>4</v>
      </c>
      <c r="BC732" t="s">
        <v>1240</v>
      </c>
      <c r="BD732" t="s">
        <v>1234</v>
      </c>
      <c r="BE732" t="s">
        <v>4</v>
      </c>
      <c r="BF732" t="s">
        <v>12</v>
      </c>
      <c r="BG732" t="s">
        <v>4</v>
      </c>
      <c r="BH732" t="s">
        <v>12</v>
      </c>
      <c r="BI732" t="s">
        <v>12</v>
      </c>
      <c r="BJ732" t="s">
        <v>14192</v>
      </c>
      <c r="BK732" t="s">
        <v>4</v>
      </c>
      <c r="BL732">
        <v>0</v>
      </c>
      <c r="BM732" t="s">
        <v>12</v>
      </c>
      <c r="BN732">
        <v>14800</v>
      </c>
      <c r="BO732" t="s">
        <v>12</v>
      </c>
      <c r="BP732" t="s">
        <v>12</v>
      </c>
      <c r="BQ732" t="s">
        <v>12</v>
      </c>
      <c r="BR732" t="s">
        <v>4</v>
      </c>
      <c r="BS732" t="s">
        <v>4</v>
      </c>
      <c r="BT732" t="s">
        <v>4</v>
      </c>
      <c r="BU732" t="s">
        <v>12</v>
      </c>
      <c r="BV732" t="s">
        <v>12</v>
      </c>
      <c r="BW732" t="s">
        <v>3</v>
      </c>
      <c r="BX732" t="s">
        <v>4</v>
      </c>
      <c r="BY732" t="s">
        <v>12</v>
      </c>
      <c r="BZ732" t="s">
        <v>12</v>
      </c>
      <c r="CA732" t="s">
        <v>12</v>
      </c>
      <c r="CB732" t="s">
        <v>12</v>
      </c>
      <c r="CC732" t="s">
        <v>12</v>
      </c>
      <c r="CD732" t="str" cm="1">
        <f t="array" aca="1" ref="CD732" ca="1">eConcatenar(A732:CB732,"|")</f>
        <v>F8AvnWsZfb3K49tx|CAR2021-1243|3|MEMORIAL|TABASCO|CUNDUACAN|CUNDUACAN|2021-4-08|14800|X|X|200|1|x|X|x|X|X|X|X|X|X|X|X|x|X|x|DE LA CRUZ|CORREA|JONATAN|CASADO|X|X|CALLE EMILIANO ZAPATASIN NUMERO|ONCE DE FEBRERO|CARRETERA PRINCIPAL|9141148556|ERCILIA AREAS DE LA CRUZ|BENEFICIARIO 2:JONATAN DE LA CRUZ AREAS|x|RUTA 8 M |X|JUEVES|x|x|X|X|X|DOMICILIO|3900|10900|x|x|X|2021-9-16|2021-9-30|X|x|X|x|x|ONCE DE FEBRERO|X|0|x|14800|x|x|x|X|X|X|x|x|CARDENAS|X|x|x|x|x</v>
      </c>
    </row>
    <row r="733" spans="1:82" x14ac:dyDescent="0.25">
      <c r="A733" t="s">
        <v>14201</v>
      </c>
      <c r="B733" t="s">
        <v>14202</v>
      </c>
      <c r="C733">
        <v>3</v>
      </c>
      <c r="D733" t="s">
        <v>75</v>
      </c>
      <c r="E733" t="s">
        <v>2</v>
      </c>
      <c r="F733" t="s">
        <v>894</v>
      </c>
      <c r="G733" t="s">
        <v>894</v>
      </c>
      <c r="H733" t="s">
        <v>5324</v>
      </c>
      <c r="I733">
        <v>24500</v>
      </c>
      <c r="J733" t="s">
        <v>4</v>
      </c>
      <c r="K733" t="s">
        <v>4</v>
      </c>
      <c r="L733">
        <v>200</v>
      </c>
      <c r="M733">
        <v>1</v>
      </c>
      <c r="N733" t="s">
        <v>12</v>
      </c>
      <c r="O733" t="s">
        <v>4</v>
      </c>
      <c r="P733" t="s">
        <v>12</v>
      </c>
      <c r="Q733" t="s">
        <v>4</v>
      </c>
      <c r="R733" t="s">
        <v>4</v>
      </c>
      <c r="S733" t="s">
        <v>4</v>
      </c>
      <c r="T733" t="s">
        <v>4</v>
      </c>
      <c r="U733" t="s">
        <v>4</v>
      </c>
      <c r="V733" t="s">
        <v>4</v>
      </c>
      <c r="W733" t="s">
        <v>4</v>
      </c>
      <c r="X733" t="s">
        <v>4</v>
      </c>
      <c r="Y733" t="s">
        <v>12</v>
      </c>
      <c r="Z733" t="s">
        <v>4</v>
      </c>
      <c r="AA733" t="s">
        <v>12</v>
      </c>
      <c r="AB733" t="s">
        <v>6</v>
      </c>
      <c r="AC733" t="s">
        <v>87</v>
      </c>
      <c r="AD733" t="s">
        <v>14203</v>
      </c>
      <c r="AE733" t="s">
        <v>30</v>
      </c>
      <c r="AF733" t="s">
        <v>4</v>
      </c>
      <c r="AG733" t="s">
        <v>4</v>
      </c>
      <c r="AH733" t="s">
        <v>14204</v>
      </c>
      <c r="AI733" t="s">
        <v>2682</v>
      </c>
      <c r="AJ733" t="s">
        <v>100</v>
      </c>
      <c r="AK733">
        <v>9141234514</v>
      </c>
      <c r="AL733" t="s">
        <v>14205</v>
      </c>
      <c r="AM733" t="s">
        <v>14206</v>
      </c>
      <c r="AN733" t="s">
        <v>4</v>
      </c>
      <c r="AO733" t="s">
        <v>14147</v>
      </c>
      <c r="AP733" t="s">
        <v>4</v>
      </c>
      <c r="AQ733" t="s">
        <v>5252</v>
      </c>
      <c r="AR733" t="s">
        <v>12</v>
      </c>
      <c r="AS733" t="s">
        <v>12</v>
      </c>
      <c r="AT733" t="s">
        <v>4</v>
      </c>
      <c r="AU733" t="s">
        <v>4</v>
      </c>
      <c r="AV733" t="s">
        <v>4</v>
      </c>
      <c r="AW733" t="s">
        <v>11</v>
      </c>
      <c r="AX733">
        <v>800</v>
      </c>
      <c r="AY733">
        <v>23700</v>
      </c>
      <c r="AZ733" t="s">
        <v>12</v>
      </c>
      <c r="BA733" t="s">
        <v>12</v>
      </c>
      <c r="BB733" t="s">
        <v>4</v>
      </c>
      <c r="BC733" t="s">
        <v>1240</v>
      </c>
      <c r="BD733" t="s">
        <v>1234</v>
      </c>
      <c r="BE733" t="s">
        <v>4</v>
      </c>
      <c r="BF733" t="s">
        <v>12</v>
      </c>
      <c r="BG733" t="s">
        <v>4</v>
      </c>
      <c r="BH733" t="s">
        <v>12</v>
      </c>
      <c r="BI733" t="s">
        <v>12</v>
      </c>
      <c r="BJ733" t="s">
        <v>2682</v>
      </c>
      <c r="BK733" t="s">
        <v>4</v>
      </c>
      <c r="BL733">
        <v>1</v>
      </c>
      <c r="BM733" t="s">
        <v>12</v>
      </c>
      <c r="BN733">
        <v>24500</v>
      </c>
      <c r="BO733" t="s">
        <v>12</v>
      </c>
      <c r="BP733" t="s">
        <v>12</v>
      </c>
      <c r="BQ733" t="s">
        <v>12</v>
      </c>
      <c r="BR733" t="s">
        <v>4</v>
      </c>
      <c r="BS733" t="s">
        <v>4</v>
      </c>
      <c r="BT733" t="s">
        <v>4</v>
      </c>
      <c r="BU733" t="s">
        <v>12</v>
      </c>
      <c r="BV733" t="s">
        <v>12</v>
      </c>
      <c r="BW733" t="s">
        <v>3</v>
      </c>
      <c r="BX733" t="s">
        <v>4</v>
      </c>
      <c r="BY733" t="s">
        <v>12</v>
      </c>
      <c r="BZ733" t="s">
        <v>12</v>
      </c>
      <c r="CA733" t="s">
        <v>12</v>
      </c>
      <c r="CB733" t="s">
        <v>12</v>
      </c>
      <c r="CC733" t="s">
        <v>12</v>
      </c>
      <c r="CD733" t="str" cm="1">
        <f t="array" aca="1" ref="CD733" ca="1">eConcatenar(A733:CB733,"|")</f>
        <v>nnGtRlxi5vizRQdQ|CAR2021-4479|3|DIGNITY|TABASCO|CUNDUACAN|CUNDUACAN|2021-8-11|24500|X|X|200|1|x|X|x|X|X|X|X|X|X|X|X|x|X|x|DE LA CRUZ|LOPEZ|LUZ DEL ALBA|CASADA|X|X|CALLE LAS VIBORAS DEPARTAMENTO 3|CARLOS ROVIROSA|CARRETERA PRINCIPAL|9141234514|JOBANY DOMINGUEZ NARANJO|BENEFICIARIO 2:LUIS GERARDO DE LA CRUZ LOPEZ|X|RUTA 8 M |X|JUEVES|x|x|X|X|X|DOMICILIO|800|23700|x|x|X|2021-9-16|2021-9-30|X|x|X|x|x|CARLOS ROVIROSA|X|1|x|24500|x|x|x|X|X|X|x|x|CARDENAS|X|x|x|x|x</v>
      </c>
    </row>
    <row r="734" spans="1:82" x14ac:dyDescent="0.25">
      <c r="A734" t="s">
        <v>14207</v>
      </c>
      <c r="B734" t="s">
        <v>14208</v>
      </c>
      <c r="C734">
        <v>3</v>
      </c>
      <c r="D734" t="s">
        <v>69</v>
      </c>
      <c r="E734" t="s">
        <v>2</v>
      </c>
      <c r="F734" t="s">
        <v>894</v>
      </c>
      <c r="G734" t="s">
        <v>894</v>
      </c>
      <c r="H734" t="s">
        <v>12161</v>
      </c>
      <c r="I734">
        <v>14800</v>
      </c>
      <c r="J734" t="s">
        <v>4</v>
      </c>
      <c r="K734" t="s">
        <v>4</v>
      </c>
      <c r="L734">
        <v>200</v>
      </c>
      <c r="M734">
        <v>1</v>
      </c>
      <c r="N734" t="s">
        <v>12</v>
      </c>
      <c r="O734" t="s">
        <v>4</v>
      </c>
      <c r="P734" t="s">
        <v>12</v>
      </c>
      <c r="Q734" t="s">
        <v>4</v>
      </c>
      <c r="R734" t="s">
        <v>4</v>
      </c>
      <c r="S734" t="s">
        <v>4</v>
      </c>
      <c r="T734" t="s">
        <v>4</v>
      </c>
      <c r="U734" t="s">
        <v>4</v>
      </c>
      <c r="V734" t="s">
        <v>4</v>
      </c>
      <c r="W734" t="s">
        <v>4</v>
      </c>
      <c r="X734" t="s">
        <v>4</v>
      </c>
      <c r="Y734" t="s">
        <v>12</v>
      </c>
      <c r="Z734" t="s">
        <v>4</v>
      </c>
      <c r="AA734" t="s">
        <v>12</v>
      </c>
      <c r="AB734" t="s">
        <v>38</v>
      </c>
      <c r="AC734" t="s">
        <v>291</v>
      </c>
      <c r="AD734" t="s">
        <v>14209</v>
      </c>
      <c r="AE734" t="s">
        <v>63</v>
      </c>
      <c r="AF734" t="s">
        <v>4</v>
      </c>
      <c r="AG734" t="s">
        <v>4</v>
      </c>
      <c r="AH734" t="s">
        <v>14210</v>
      </c>
      <c r="AI734" t="s">
        <v>14211</v>
      </c>
      <c r="AJ734" t="s">
        <v>100</v>
      </c>
      <c r="AK734">
        <v>9141184837</v>
      </c>
      <c r="AL734" t="s">
        <v>14212</v>
      </c>
      <c r="AM734" t="s">
        <v>14213</v>
      </c>
      <c r="AN734" t="s">
        <v>12</v>
      </c>
      <c r="AO734" t="s">
        <v>14147</v>
      </c>
      <c r="AP734" t="s">
        <v>4</v>
      </c>
      <c r="AQ734" t="s">
        <v>5252</v>
      </c>
      <c r="AR734" t="s">
        <v>12</v>
      </c>
      <c r="AS734" t="s">
        <v>12</v>
      </c>
      <c r="AT734" t="s">
        <v>4</v>
      </c>
      <c r="AU734" t="s">
        <v>4</v>
      </c>
      <c r="AV734" t="s">
        <v>4</v>
      </c>
      <c r="AW734" t="s">
        <v>11</v>
      </c>
      <c r="AX734">
        <v>300</v>
      </c>
      <c r="AY734">
        <v>14500</v>
      </c>
      <c r="AZ734" t="s">
        <v>12</v>
      </c>
      <c r="BA734" t="s">
        <v>12</v>
      </c>
      <c r="BB734" t="s">
        <v>4</v>
      </c>
      <c r="BC734" t="s">
        <v>1240</v>
      </c>
      <c r="BD734" t="s">
        <v>1234</v>
      </c>
      <c r="BE734" t="s">
        <v>4</v>
      </c>
      <c r="BF734" t="s">
        <v>12</v>
      </c>
      <c r="BG734" t="s">
        <v>4</v>
      </c>
      <c r="BH734" t="s">
        <v>12</v>
      </c>
      <c r="BI734" t="s">
        <v>12</v>
      </c>
      <c r="BJ734" t="s">
        <v>2642</v>
      </c>
      <c r="BK734" t="s">
        <v>4</v>
      </c>
      <c r="BL734">
        <v>0</v>
      </c>
      <c r="BM734" t="s">
        <v>12</v>
      </c>
      <c r="BN734">
        <v>14800</v>
      </c>
      <c r="BO734" t="s">
        <v>12</v>
      </c>
      <c r="BP734" t="s">
        <v>12</v>
      </c>
      <c r="BQ734" t="s">
        <v>12</v>
      </c>
      <c r="BR734" t="s">
        <v>4</v>
      </c>
      <c r="BS734" t="s">
        <v>4</v>
      </c>
      <c r="BT734" t="s">
        <v>4</v>
      </c>
      <c r="BU734" t="s">
        <v>12</v>
      </c>
      <c r="BV734" t="s">
        <v>12</v>
      </c>
      <c r="BW734" t="s">
        <v>3</v>
      </c>
      <c r="BX734" t="s">
        <v>4</v>
      </c>
      <c r="BY734" t="s">
        <v>12</v>
      </c>
      <c r="BZ734" t="s">
        <v>12</v>
      </c>
      <c r="CA734" t="s">
        <v>12</v>
      </c>
      <c r="CB734" t="s">
        <v>12</v>
      </c>
      <c r="CC734" t="s">
        <v>12</v>
      </c>
      <c r="CD734" t="str" cm="1">
        <f t="array" aca="1" ref="CD734" ca="1">eConcatenar(A734:CB734,"|")</f>
        <v>ipWRr8AyTeEnSr3i|CAR2021-5201|3|MEMORIAL|TABASCO|CUNDUACAN|CUNDUACAN|2021-9-07|14800|X|X|200|1|x|X|x|X|X|X|X|X|X|X|X|x|X|x|HERNANDEZ|DOMINGUEZ|ARTURO|CASADO|X|X|CARRETERA A LIBERTAD SIN NUMERO|EL TULAR |CARRETERA PRINCIPAL|9141184837|MERCEDES CORDOVA NARANJO|BENEFICIARIO 2: JORGE ARTURO HERNANDEZ CORDOVA|x|RUTA 8 M |X|JUEVES|x|x|X|X|X|DOMICILIO|300|14500|x|x|X|2021-9-16|2021-9-30|X|x|X|x|x|EL TULAR|X|0|x|14800|x|x|x|X|X|X|x|x|CARDENAS|X|x|x|x|x</v>
      </c>
    </row>
    <row r="735" spans="1:82" x14ac:dyDescent="0.25">
      <c r="A735" t="s">
        <v>14214</v>
      </c>
      <c r="B735" t="s">
        <v>14215</v>
      </c>
      <c r="C735">
        <v>3</v>
      </c>
      <c r="D735" t="s">
        <v>69</v>
      </c>
      <c r="E735" t="s">
        <v>2</v>
      </c>
      <c r="F735" t="s">
        <v>894</v>
      </c>
      <c r="G735" t="s">
        <v>894</v>
      </c>
      <c r="H735" t="s">
        <v>12161</v>
      </c>
      <c r="I735">
        <v>14800</v>
      </c>
      <c r="J735" t="s">
        <v>4</v>
      </c>
      <c r="K735" t="s">
        <v>4</v>
      </c>
      <c r="L735">
        <v>100</v>
      </c>
      <c r="M735">
        <v>0</v>
      </c>
      <c r="N735" t="s">
        <v>12</v>
      </c>
      <c r="O735" t="s">
        <v>4</v>
      </c>
      <c r="P735" t="s">
        <v>12</v>
      </c>
      <c r="Q735" t="s">
        <v>4</v>
      </c>
      <c r="R735" t="s">
        <v>4</v>
      </c>
      <c r="S735" t="s">
        <v>4</v>
      </c>
      <c r="T735" t="s">
        <v>4</v>
      </c>
      <c r="U735" t="s">
        <v>4</v>
      </c>
      <c r="V735" t="s">
        <v>4</v>
      </c>
      <c r="W735" t="s">
        <v>4</v>
      </c>
      <c r="X735" t="s">
        <v>4</v>
      </c>
      <c r="Y735" t="s">
        <v>12</v>
      </c>
      <c r="Z735" t="s">
        <v>4</v>
      </c>
      <c r="AA735" t="s">
        <v>12</v>
      </c>
      <c r="AB735" t="s">
        <v>59</v>
      </c>
      <c r="AC735" t="s">
        <v>80</v>
      </c>
      <c r="AD735" t="s">
        <v>11811</v>
      </c>
      <c r="AE735" t="s">
        <v>63</v>
      </c>
      <c r="AF735" t="s">
        <v>4</v>
      </c>
      <c r="AG735" t="s">
        <v>4</v>
      </c>
      <c r="AH735" t="s">
        <v>14216</v>
      </c>
      <c r="AI735" t="s">
        <v>14211</v>
      </c>
      <c r="AJ735" t="s">
        <v>100</v>
      </c>
      <c r="AK735">
        <v>9141149677</v>
      </c>
      <c r="AL735" t="s">
        <v>14217</v>
      </c>
      <c r="AM735" t="s">
        <v>14218</v>
      </c>
      <c r="AN735" t="s">
        <v>12</v>
      </c>
      <c r="AO735" t="s">
        <v>14147</v>
      </c>
      <c r="AP735" t="s">
        <v>4</v>
      </c>
      <c r="AQ735" t="s">
        <v>5252</v>
      </c>
      <c r="AR735" t="s">
        <v>12</v>
      </c>
      <c r="AS735" t="s">
        <v>12</v>
      </c>
      <c r="AT735" t="s">
        <v>4</v>
      </c>
      <c r="AU735" t="s">
        <v>4</v>
      </c>
      <c r="AV735" t="s">
        <v>4</v>
      </c>
      <c r="AW735" t="s">
        <v>11</v>
      </c>
      <c r="AX735">
        <v>150</v>
      </c>
      <c r="AY735">
        <v>14650</v>
      </c>
      <c r="AZ735" t="s">
        <v>12</v>
      </c>
      <c r="BA735" t="s">
        <v>12</v>
      </c>
      <c r="BB735" t="s">
        <v>4</v>
      </c>
      <c r="BC735" t="s">
        <v>1240</v>
      </c>
      <c r="BD735" t="s">
        <v>5294</v>
      </c>
      <c r="BE735" t="s">
        <v>4</v>
      </c>
      <c r="BF735" t="s">
        <v>12</v>
      </c>
      <c r="BG735" t="s">
        <v>4</v>
      </c>
      <c r="BH735" t="s">
        <v>12</v>
      </c>
      <c r="BI735" t="s">
        <v>12</v>
      </c>
      <c r="BJ735" t="s">
        <v>2642</v>
      </c>
      <c r="BK735" t="s">
        <v>4</v>
      </c>
      <c r="BL735">
        <v>0</v>
      </c>
      <c r="BM735" t="s">
        <v>12</v>
      </c>
      <c r="BN735">
        <v>14800</v>
      </c>
      <c r="BO735" t="s">
        <v>12</v>
      </c>
      <c r="BP735" t="s">
        <v>12</v>
      </c>
      <c r="BQ735" t="s">
        <v>12</v>
      </c>
      <c r="BR735" t="s">
        <v>4</v>
      </c>
      <c r="BS735" t="s">
        <v>4</v>
      </c>
      <c r="BT735" t="s">
        <v>4</v>
      </c>
      <c r="BU735" t="s">
        <v>12</v>
      </c>
      <c r="BV735" t="s">
        <v>12</v>
      </c>
      <c r="BW735" t="s">
        <v>3</v>
      </c>
      <c r="BX735" t="s">
        <v>4</v>
      </c>
      <c r="BY735" t="s">
        <v>12</v>
      </c>
      <c r="BZ735" t="s">
        <v>12</v>
      </c>
      <c r="CA735" t="s">
        <v>12</v>
      </c>
      <c r="CB735" t="s">
        <v>12</v>
      </c>
      <c r="CC735" t="s">
        <v>12</v>
      </c>
      <c r="CD735" t="str" cm="1">
        <f t="array" aca="1" ref="CD735" ca="1">eConcatenar(A735:CB735,"|")</f>
        <v>wq6kkZHHIXwFNVPG|CAR2021-5205|3|MEMORIAL|TABASCO|CUNDUACAN|CUNDUACAN|2021-9-07|14800|X|X|100|0|x|X|x|X|X|X|X|X|X|X|X|x|X|x|GARCIA|GARCIA |RAMIRO|CASADO|X|X|CARRETERA TULIPAN A LIBERTAD SIN  NUMERO|EL TULAR |CARRETERA PRINCIPAL|9141149677|ADELA NARANJO BAUTISTA|BENEFICARIO 2: INGRIT ALEJANDRA GARCIA NARANJO|x|RUTA 8 M |X|JUEVES|x|x|X|X|X|DOMICILIO|150|14650|x|x|X|2021-9-16|2021-9-23|X|x|X|x|x|EL TULAR|X|0|x|14800|x|x|x|X|X|X|x|x|CARDENAS|X|x|x|x|x</v>
      </c>
    </row>
    <row r="736" spans="1:82" x14ac:dyDescent="0.25">
      <c r="A736" t="s">
        <v>14219</v>
      </c>
      <c r="B736" t="s">
        <v>14220</v>
      </c>
      <c r="C736">
        <v>3</v>
      </c>
      <c r="D736" t="s">
        <v>69</v>
      </c>
      <c r="E736" t="s">
        <v>2</v>
      </c>
      <c r="F736" t="s">
        <v>894</v>
      </c>
      <c r="G736" t="s">
        <v>894</v>
      </c>
      <c r="H736" t="s">
        <v>12161</v>
      </c>
      <c r="I736">
        <v>14800</v>
      </c>
      <c r="J736" t="s">
        <v>4</v>
      </c>
      <c r="K736" t="s">
        <v>4</v>
      </c>
      <c r="L736">
        <v>200</v>
      </c>
      <c r="M736">
        <v>1</v>
      </c>
      <c r="N736" t="s">
        <v>12</v>
      </c>
      <c r="O736" t="s">
        <v>4</v>
      </c>
      <c r="P736" t="s">
        <v>12</v>
      </c>
      <c r="Q736" t="s">
        <v>4</v>
      </c>
      <c r="R736" t="s">
        <v>4</v>
      </c>
      <c r="S736" t="s">
        <v>4</v>
      </c>
      <c r="T736" t="s">
        <v>4</v>
      </c>
      <c r="U736" t="s">
        <v>4</v>
      </c>
      <c r="V736" t="s">
        <v>4</v>
      </c>
      <c r="W736" t="s">
        <v>4</v>
      </c>
      <c r="X736" t="s">
        <v>4</v>
      </c>
      <c r="Y736" t="s">
        <v>12</v>
      </c>
      <c r="Z736" t="s">
        <v>4</v>
      </c>
      <c r="AA736" t="s">
        <v>12</v>
      </c>
      <c r="AB736" t="s">
        <v>38</v>
      </c>
      <c r="AC736" t="s">
        <v>119</v>
      </c>
      <c r="AD736" t="s">
        <v>914</v>
      </c>
      <c r="AE736" t="s">
        <v>30</v>
      </c>
      <c r="AF736" t="s">
        <v>4</v>
      </c>
      <c r="AG736" t="s">
        <v>4</v>
      </c>
      <c r="AH736" t="s">
        <v>14221</v>
      </c>
      <c r="AI736" t="s">
        <v>14211</v>
      </c>
      <c r="AJ736" t="s">
        <v>100</v>
      </c>
      <c r="AK736">
        <v>9141392727</v>
      </c>
      <c r="AL736" t="s">
        <v>14222</v>
      </c>
      <c r="AM736" t="s">
        <v>14223</v>
      </c>
      <c r="AN736" t="s">
        <v>12</v>
      </c>
      <c r="AO736" t="s">
        <v>14147</v>
      </c>
      <c r="AP736" t="s">
        <v>4</v>
      </c>
      <c r="AQ736" t="s">
        <v>5252</v>
      </c>
      <c r="AR736" t="s">
        <v>12</v>
      </c>
      <c r="AS736" t="s">
        <v>12</v>
      </c>
      <c r="AT736" t="s">
        <v>4</v>
      </c>
      <c r="AU736" t="s">
        <v>4</v>
      </c>
      <c r="AV736" t="s">
        <v>4</v>
      </c>
      <c r="AW736" t="s">
        <v>11</v>
      </c>
      <c r="AX736">
        <v>250</v>
      </c>
      <c r="AY736">
        <v>14550</v>
      </c>
      <c r="AZ736" t="s">
        <v>12</v>
      </c>
      <c r="BA736" t="s">
        <v>12</v>
      </c>
      <c r="BB736" t="s">
        <v>4</v>
      </c>
      <c r="BC736" t="s">
        <v>1240</v>
      </c>
      <c r="BD736" t="s">
        <v>1234</v>
      </c>
      <c r="BE736" t="s">
        <v>4</v>
      </c>
      <c r="BF736" t="s">
        <v>12</v>
      </c>
      <c r="BG736" t="s">
        <v>4</v>
      </c>
      <c r="BH736" t="s">
        <v>12</v>
      </c>
      <c r="BI736" t="s">
        <v>12</v>
      </c>
      <c r="BJ736" t="s">
        <v>2642</v>
      </c>
      <c r="BK736" t="s">
        <v>4</v>
      </c>
      <c r="BL736">
        <v>1</v>
      </c>
      <c r="BM736" t="s">
        <v>12</v>
      </c>
      <c r="BN736">
        <v>14800</v>
      </c>
      <c r="BO736" t="s">
        <v>12</v>
      </c>
      <c r="BP736" t="s">
        <v>12</v>
      </c>
      <c r="BQ736" t="s">
        <v>12</v>
      </c>
      <c r="BR736" t="s">
        <v>4</v>
      </c>
      <c r="BS736" t="s">
        <v>4</v>
      </c>
      <c r="BT736" t="s">
        <v>4</v>
      </c>
      <c r="BU736" t="s">
        <v>12</v>
      </c>
      <c r="BV736" t="s">
        <v>12</v>
      </c>
      <c r="BW736" t="s">
        <v>3</v>
      </c>
      <c r="BX736" t="s">
        <v>4</v>
      </c>
      <c r="BY736" t="s">
        <v>12</v>
      </c>
      <c r="BZ736" t="s">
        <v>12</v>
      </c>
      <c r="CA736" t="s">
        <v>12</v>
      </c>
      <c r="CB736" t="s">
        <v>12</v>
      </c>
      <c r="CC736" t="s">
        <v>12</v>
      </c>
      <c r="CD736" t="str" cm="1">
        <f t="array" aca="1" ref="CD736" ca="1">eConcatenar(A736:CB736,"|")</f>
        <v>8mbWUnWdtDha9Ce3|CAR2021-5203|3|MEMORIAL|TABASCO|CUNDUACAN|CUNDUACAN|2021-9-07|14800|X|X|200|1|x|X|x|X|X|X|X|X|X|X|X|x|X|x|HERNANDEZ|PEREZ|DALILA|CASADA|X|X|ENTRADA LA PERA SIN NUMERO|EL TULAR |CARRETERA PRINCIPAL|9141392727|SERGIO ESTEBAN PEREZ|BENEFICIARIO 2: ANA CECILIA ESTEBAN PEREZ|x|RUTA 8 M |X|JUEVES|x|x|X|X|X|DOMICILIO|250|14550|x|x|X|2021-9-16|2021-9-30|X|x|X|x|x|EL TULAR|X|1|x|14800|x|x|x|X|X|X|x|x|CARDENAS|X|x|x|x|x</v>
      </c>
    </row>
    <row r="737" spans="1:82" x14ac:dyDescent="0.25">
      <c r="A737" t="s">
        <v>14224</v>
      </c>
      <c r="B737" t="s">
        <v>14225</v>
      </c>
      <c r="C737">
        <v>3</v>
      </c>
      <c r="D737" t="s">
        <v>69</v>
      </c>
      <c r="E737" t="s">
        <v>2</v>
      </c>
      <c r="F737" t="s">
        <v>894</v>
      </c>
      <c r="G737" t="s">
        <v>894</v>
      </c>
      <c r="H737" t="s">
        <v>16111</v>
      </c>
      <c r="I737">
        <v>14800</v>
      </c>
      <c r="J737" t="s">
        <v>4</v>
      </c>
      <c r="K737" t="s">
        <v>4</v>
      </c>
      <c r="L737">
        <v>100</v>
      </c>
      <c r="M737">
        <v>0</v>
      </c>
      <c r="N737" t="s">
        <v>12</v>
      </c>
      <c r="O737" t="s">
        <v>4</v>
      </c>
      <c r="P737" t="s">
        <v>12</v>
      </c>
      <c r="Q737" t="s">
        <v>4</v>
      </c>
      <c r="R737" t="s">
        <v>4</v>
      </c>
      <c r="S737" t="s">
        <v>4</v>
      </c>
      <c r="T737" t="s">
        <v>4</v>
      </c>
      <c r="U737" t="s">
        <v>4</v>
      </c>
      <c r="V737" t="s">
        <v>4</v>
      </c>
      <c r="W737" t="s">
        <v>4</v>
      </c>
      <c r="X737" t="s">
        <v>4</v>
      </c>
      <c r="Y737" t="s">
        <v>12</v>
      </c>
      <c r="Z737" t="s">
        <v>4</v>
      </c>
      <c r="AA737" t="s">
        <v>12</v>
      </c>
      <c r="AB737" t="s">
        <v>49</v>
      </c>
      <c r="AC737" t="s">
        <v>15</v>
      </c>
      <c r="AD737" t="s">
        <v>9861</v>
      </c>
      <c r="AE737" t="s">
        <v>24</v>
      </c>
      <c r="AF737" t="s">
        <v>4</v>
      </c>
      <c r="AG737" t="s">
        <v>4</v>
      </c>
      <c r="AH737" t="s">
        <v>14216</v>
      </c>
      <c r="AI737" t="s">
        <v>14211</v>
      </c>
      <c r="AJ737" t="s">
        <v>100</v>
      </c>
      <c r="AK737">
        <v>9141251289</v>
      </c>
      <c r="AL737" t="s">
        <v>14226</v>
      </c>
      <c r="AM737" t="s">
        <v>14227</v>
      </c>
      <c r="AN737" t="s">
        <v>12</v>
      </c>
      <c r="AO737" t="s">
        <v>14147</v>
      </c>
      <c r="AP737" t="s">
        <v>4</v>
      </c>
      <c r="AQ737" t="s">
        <v>5252</v>
      </c>
      <c r="AR737" t="s">
        <v>12</v>
      </c>
      <c r="AS737" t="s">
        <v>12</v>
      </c>
      <c r="AT737" t="s">
        <v>4</v>
      </c>
      <c r="AU737" t="s">
        <v>4</v>
      </c>
      <c r="AV737" t="s">
        <v>4</v>
      </c>
      <c r="AW737" t="s">
        <v>11</v>
      </c>
      <c r="AX737">
        <v>2600</v>
      </c>
      <c r="AY737">
        <v>12200</v>
      </c>
      <c r="AZ737" t="s">
        <v>12</v>
      </c>
      <c r="BA737" t="s">
        <v>12</v>
      </c>
      <c r="BB737" t="s">
        <v>4</v>
      </c>
      <c r="BC737" t="s">
        <v>1240</v>
      </c>
      <c r="BD737" t="s">
        <v>5294</v>
      </c>
      <c r="BE737" t="s">
        <v>4</v>
      </c>
      <c r="BF737" t="s">
        <v>12</v>
      </c>
      <c r="BG737" t="s">
        <v>4</v>
      </c>
      <c r="BH737" t="s">
        <v>12</v>
      </c>
      <c r="BI737" t="s">
        <v>12</v>
      </c>
      <c r="BJ737" t="s">
        <v>2642</v>
      </c>
      <c r="BK737" t="s">
        <v>4</v>
      </c>
      <c r="BL737">
        <v>1</v>
      </c>
      <c r="BM737" t="s">
        <v>12</v>
      </c>
      <c r="BN737">
        <v>14800</v>
      </c>
      <c r="BO737" t="s">
        <v>12</v>
      </c>
      <c r="BP737" t="s">
        <v>12</v>
      </c>
      <c r="BQ737" t="s">
        <v>12</v>
      </c>
      <c r="BR737" t="s">
        <v>4</v>
      </c>
      <c r="BS737" t="s">
        <v>4</v>
      </c>
      <c r="BT737" t="s">
        <v>4</v>
      </c>
      <c r="BU737" t="s">
        <v>12</v>
      </c>
      <c r="BV737" t="s">
        <v>12</v>
      </c>
      <c r="BW737" t="s">
        <v>3</v>
      </c>
      <c r="BX737" t="s">
        <v>4</v>
      </c>
      <c r="BY737" t="s">
        <v>12</v>
      </c>
      <c r="BZ737" t="s">
        <v>12</v>
      </c>
      <c r="CA737" t="s">
        <v>12</v>
      </c>
      <c r="CB737" t="s">
        <v>12</v>
      </c>
      <c r="CC737" t="s">
        <v>12</v>
      </c>
      <c r="CD737" t="str" cm="1">
        <f t="array" aca="1" ref="CD737" ca="1">eConcatenar(A737:CB737,"|")</f>
        <v>51F3TGOPXj7t2VNa|CAR2021-1213|3|MEMORIAL|TABASCO|CUNDUACAN|CUNDUACAN|2021-4-03|14800|X|X|100|0|x|X|x|X|X|X|X|X|X|X|X|x|X|x|SANCHEZ|JIMENEZ|MARICELA|UNION LIBRE|X|X|CARRETERA TULIPAN A LIBERTAD SIN  NUMERO|EL TULAR |CARRETERA PRINCIPAL|9141251289|CRISALIA DEL CARMEN PEREZ SANCHEZ|BENEFICIARIO 2: QUINTIN MORALES CRUZ|x|RUTA 8 M |X|JUEVES|x|x|X|X|X|DOMICILIO|2600|12200|x|x|X|2021-9-16|2021-9-23|X|x|X|x|x|EL TULAR|X|1|x|14800|x|x|x|X|X|X|x|x|CARDENAS|X|x|x|x|x</v>
      </c>
    </row>
    <row r="738" spans="1:82" x14ac:dyDescent="0.25">
      <c r="A738" t="s">
        <v>14228</v>
      </c>
      <c r="B738" t="s">
        <v>14229</v>
      </c>
      <c r="C738">
        <v>3</v>
      </c>
      <c r="D738" t="s">
        <v>69</v>
      </c>
      <c r="E738" t="s">
        <v>2</v>
      </c>
      <c r="F738" t="s">
        <v>894</v>
      </c>
      <c r="G738" t="s">
        <v>894</v>
      </c>
      <c r="H738" t="s">
        <v>1181</v>
      </c>
      <c r="I738">
        <v>14800</v>
      </c>
      <c r="J738" t="s">
        <v>4</v>
      </c>
      <c r="K738" t="s">
        <v>4</v>
      </c>
      <c r="L738">
        <v>200</v>
      </c>
      <c r="M738">
        <v>1</v>
      </c>
      <c r="N738" t="s">
        <v>12</v>
      </c>
      <c r="O738" t="s">
        <v>4</v>
      </c>
      <c r="P738" t="s">
        <v>12</v>
      </c>
      <c r="Q738" t="s">
        <v>4</v>
      </c>
      <c r="R738" t="s">
        <v>4</v>
      </c>
      <c r="S738" t="s">
        <v>4</v>
      </c>
      <c r="T738" t="s">
        <v>4</v>
      </c>
      <c r="U738" t="s">
        <v>4</v>
      </c>
      <c r="V738" t="s">
        <v>4</v>
      </c>
      <c r="W738" t="s">
        <v>4</v>
      </c>
      <c r="X738" t="s">
        <v>4</v>
      </c>
      <c r="Y738" t="s">
        <v>12</v>
      </c>
      <c r="Z738" t="s">
        <v>4</v>
      </c>
      <c r="AA738" t="s">
        <v>12</v>
      </c>
      <c r="AB738" t="s">
        <v>150</v>
      </c>
      <c r="AC738" t="s">
        <v>38</v>
      </c>
      <c r="AD738" t="s">
        <v>183</v>
      </c>
      <c r="AE738" t="s">
        <v>146</v>
      </c>
      <c r="AF738" t="s">
        <v>4</v>
      </c>
      <c r="AG738" t="s">
        <v>4</v>
      </c>
      <c r="AH738" t="s">
        <v>14230</v>
      </c>
      <c r="AI738" t="s">
        <v>1678</v>
      </c>
      <c r="AJ738" t="s">
        <v>4</v>
      </c>
      <c r="AK738">
        <v>9141140340</v>
      </c>
      <c r="AL738" t="s">
        <v>14231</v>
      </c>
      <c r="AM738" t="s">
        <v>14232</v>
      </c>
      <c r="AN738" t="s">
        <v>12</v>
      </c>
      <c r="AO738" t="s">
        <v>14147</v>
      </c>
      <c r="AP738" t="s">
        <v>4</v>
      </c>
      <c r="AQ738" t="s">
        <v>5252</v>
      </c>
      <c r="AR738" t="s">
        <v>12</v>
      </c>
      <c r="AS738" t="s">
        <v>12</v>
      </c>
      <c r="AT738" t="s">
        <v>4</v>
      </c>
      <c r="AU738" t="s">
        <v>4</v>
      </c>
      <c r="AV738" t="s">
        <v>4</v>
      </c>
      <c r="AW738" t="s">
        <v>11</v>
      </c>
      <c r="AX738">
        <v>1700</v>
      </c>
      <c r="AY738">
        <v>13100</v>
      </c>
      <c r="AZ738" t="s">
        <v>12</v>
      </c>
      <c r="BA738" t="s">
        <v>12</v>
      </c>
      <c r="BB738" t="s">
        <v>4</v>
      </c>
      <c r="BC738" t="s">
        <v>1240</v>
      </c>
      <c r="BD738" t="s">
        <v>1234</v>
      </c>
      <c r="BE738" t="s">
        <v>4</v>
      </c>
      <c r="BF738" t="s">
        <v>12</v>
      </c>
      <c r="BG738" t="s">
        <v>4</v>
      </c>
      <c r="BH738" t="s">
        <v>12</v>
      </c>
      <c r="BI738" t="s">
        <v>12</v>
      </c>
      <c r="BJ738" t="s">
        <v>1678</v>
      </c>
      <c r="BK738" t="s">
        <v>4</v>
      </c>
      <c r="BL738">
        <v>1</v>
      </c>
      <c r="BM738" t="s">
        <v>12</v>
      </c>
      <c r="BN738">
        <v>14800</v>
      </c>
      <c r="BO738" t="s">
        <v>12</v>
      </c>
      <c r="BP738" t="s">
        <v>12</v>
      </c>
      <c r="BQ738" t="s">
        <v>12</v>
      </c>
      <c r="BR738" t="s">
        <v>4</v>
      </c>
      <c r="BS738" t="s">
        <v>4</v>
      </c>
      <c r="BT738" t="s">
        <v>4</v>
      </c>
      <c r="BU738" t="s">
        <v>12</v>
      </c>
      <c r="BV738" t="s">
        <v>12</v>
      </c>
      <c r="BW738" t="s">
        <v>3</v>
      </c>
      <c r="BX738" t="s">
        <v>4</v>
      </c>
      <c r="BY738" t="s">
        <v>12</v>
      </c>
      <c r="BZ738" t="s">
        <v>12</v>
      </c>
      <c r="CA738" t="s">
        <v>12</v>
      </c>
      <c r="CB738" t="s">
        <v>12</v>
      </c>
      <c r="CC738" t="s">
        <v>12</v>
      </c>
      <c r="CD738" t="str" cm="1">
        <f t="array" aca="1" ref="CD738" ca="1">eConcatenar(A738:CB738,"|")</f>
        <v>4pSXXsbhmvdnK9Lz|CAR2021-1622|3|MEMORIAL|TABASCO|CUNDUACAN|CUNDUACAN|2021-4-27|14800|X|X|200|1|x|X|x|X|X|X|X|X|X|X|X|x|X|x|MONTIEL|HERNANDEZ|JUANA|VIUDA|X|X|COLONIA EL PRINCIPIO SIN NUMERO|LIBERTAD|X|9141140340|SERGIO DANIEL JUAREZ MONTIEL|BENEFICIARIO 2: ROY ALEJANDRO JUAREZ MONTIEL|x|RUTA 8 M |X|JUEVES|x|x|X|X|X|DOMICILIO|1700|13100|x|x|X|2021-9-16|2021-9-30|X|x|X|x|x|LIBERTAD|X|1|x|14800|x|x|x|X|X|X|x|x|CARDENAS|X|x|x|x|x</v>
      </c>
    </row>
    <row r="739" spans="1:82" x14ac:dyDescent="0.25">
      <c r="A739" t="s">
        <v>14233</v>
      </c>
      <c r="B739" t="s">
        <v>14234</v>
      </c>
      <c r="C739">
        <v>3</v>
      </c>
      <c r="D739" t="s">
        <v>69</v>
      </c>
      <c r="E739" t="s">
        <v>2</v>
      </c>
      <c r="F739" t="s">
        <v>894</v>
      </c>
      <c r="G739" t="s">
        <v>894</v>
      </c>
      <c r="H739" t="s">
        <v>1181</v>
      </c>
      <c r="I739">
        <v>14800</v>
      </c>
      <c r="J739" t="s">
        <v>4</v>
      </c>
      <c r="K739" t="s">
        <v>4</v>
      </c>
      <c r="L739">
        <v>200</v>
      </c>
      <c r="M739">
        <v>1</v>
      </c>
      <c r="N739" t="s">
        <v>12</v>
      </c>
      <c r="O739" t="s">
        <v>4</v>
      </c>
      <c r="P739" t="s">
        <v>12</v>
      </c>
      <c r="Q739" t="s">
        <v>4</v>
      </c>
      <c r="R739" t="s">
        <v>4</v>
      </c>
      <c r="S739" t="s">
        <v>4</v>
      </c>
      <c r="T739" t="s">
        <v>4</v>
      </c>
      <c r="U739" t="s">
        <v>4</v>
      </c>
      <c r="V739" t="s">
        <v>4</v>
      </c>
      <c r="W739" t="s">
        <v>4</v>
      </c>
      <c r="X739" t="s">
        <v>4</v>
      </c>
      <c r="Y739" t="s">
        <v>12</v>
      </c>
      <c r="Z739" t="s">
        <v>4</v>
      </c>
      <c r="AA739" t="s">
        <v>12</v>
      </c>
      <c r="AB739" t="s">
        <v>49</v>
      </c>
      <c r="AC739" t="s">
        <v>4</v>
      </c>
      <c r="AD739" t="s">
        <v>14235</v>
      </c>
      <c r="AE739" t="s">
        <v>17</v>
      </c>
      <c r="AF739" t="s">
        <v>4</v>
      </c>
      <c r="AG739" t="s">
        <v>4</v>
      </c>
      <c r="AH739" t="s">
        <v>14230</v>
      </c>
      <c r="AI739" t="s">
        <v>1678</v>
      </c>
      <c r="AJ739" t="s">
        <v>4</v>
      </c>
      <c r="AK739">
        <v>9141248825</v>
      </c>
      <c r="AL739" t="s">
        <v>14236</v>
      </c>
      <c r="AM739" t="s">
        <v>14237</v>
      </c>
      <c r="AN739" t="s">
        <v>12</v>
      </c>
      <c r="AO739" t="s">
        <v>14147</v>
      </c>
      <c r="AP739" t="s">
        <v>4</v>
      </c>
      <c r="AQ739" t="s">
        <v>5252</v>
      </c>
      <c r="AR739" t="s">
        <v>12</v>
      </c>
      <c r="AS739" t="s">
        <v>12</v>
      </c>
      <c r="AT739" t="s">
        <v>4</v>
      </c>
      <c r="AU739" t="s">
        <v>4</v>
      </c>
      <c r="AV739" t="s">
        <v>4</v>
      </c>
      <c r="AW739" t="s">
        <v>11</v>
      </c>
      <c r="AX739">
        <v>3150</v>
      </c>
      <c r="AY739">
        <v>11650</v>
      </c>
      <c r="AZ739" t="s">
        <v>12</v>
      </c>
      <c r="BA739" t="s">
        <v>12</v>
      </c>
      <c r="BB739" t="s">
        <v>4</v>
      </c>
      <c r="BC739" t="s">
        <v>1240</v>
      </c>
      <c r="BD739" t="s">
        <v>1234</v>
      </c>
      <c r="BE739" t="s">
        <v>4</v>
      </c>
      <c r="BF739" t="s">
        <v>12</v>
      </c>
      <c r="BG739" t="s">
        <v>4</v>
      </c>
      <c r="BH739" t="s">
        <v>12</v>
      </c>
      <c r="BI739" t="s">
        <v>12</v>
      </c>
      <c r="BJ739" t="s">
        <v>1678</v>
      </c>
      <c r="BK739" t="s">
        <v>4</v>
      </c>
      <c r="BL739">
        <v>0</v>
      </c>
      <c r="BM739" t="s">
        <v>12</v>
      </c>
      <c r="BN739">
        <v>14800</v>
      </c>
      <c r="BO739" t="s">
        <v>12</v>
      </c>
      <c r="BP739" t="s">
        <v>12</v>
      </c>
      <c r="BQ739" t="s">
        <v>12</v>
      </c>
      <c r="BR739" t="s">
        <v>4</v>
      </c>
      <c r="BS739" t="s">
        <v>4</v>
      </c>
      <c r="BT739" t="s">
        <v>4</v>
      </c>
      <c r="BU739" t="s">
        <v>12</v>
      </c>
      <c r="BV739" t="s">
        <v>12</v>
      </c>
      <c r="BW739" t="s">
        <v>3</v>
      </c>
      <c r="BX739" t="s">
        <v>4</v>
      </c>
      <c r="BY739" t="s">
        <v>12</v>
      </c>
      <c r="BZ739" t="s">
        <v>12</v>
      </c>
      <c r="CA739" t="s">
        <v>12</v>
      </c>
      <c r="CB739" t="s">
        <v>12</v>
      </c>
      <c r="CC739" t="s">
        <v>12</v>
      </c>
      <c r="CD739" t="str" cm="1">
        <f t="array" aca="1" ref="CD739" ca="1">eConcatenar(A739:CB739,"|")</f>
        <v>KM34oP0qQrnZMp6B|CAR2021-1621|3|MEMORIAL|TABASCO|CUNDUACAN|CUNDUACAN|2021-4-27|14800|X|X|200|1|x|X|x|X|X|X|X|X|X|X|X|x|X|x|SANCHEZ|X|ESAU|SOLTERO|X|X|COLONIA EL PRINCIPIO SIN NUMERO|LIBERTAD|X|9141248825|HERMINIO SANCHEZ JIMENEZ|BENEFICIARIO 2: ROSALBA SANCHEZ JIMENEZ|x|RUTA 8 M |X|JUEVES|x|x|X|X|X|DOMICILIO|3150|11650|x|x|X|2021-9-16|2021-9-30|X|x|X|x|x|LIBERTAD|X|0|x|14800|x|x|x|X|X|X|x|x|CARDENAS|X|x|x|x|x</v>
      </c>
    </row>
    <row r="740" spans="1:82" x14ac:dyDescent="0.25">
      <c r="A740" t="s">
        <v>14238</v>
      </c>
      <c r="B740" t="s">
        <v>14239</v>
      </c>
      <c r="C740">
        <v>3</v>
      </c>
      <c r="D740" t="s">
        <v>1</v>
      </c>
      <c r="E740" t="s">
        <v>2</v>
      </c>
      <c r="F740" t="s">
        <v>894</v>
      </c>
      <c r="G740" t="s">
        <v>894</v>
      </c>
      <c r="H740" t="s">
        <v>1205</v>
      </c>
      <c r="I740">
        <v>12900</v>
      </c>
      <c r="J740" t="s">
        <v>4</v>
      </c>
      <c r="K740" t="s">
        <v>4</v>
      </c>
      <c r="L740">
        <v>100</v>
      </c>
      <c r="M740">
        <v>0</v>
      </c>
      <c r="N740" t="s">
        <v>12</v>
      </c>
      <c r="O740" t="s">
        <v>4</v>
      </c>
      <c r="P740" t="s">
        <v>12</v>
      </c>
      <c r="Q740" t="s">
        <v>4</v>
      </c>
      <c r="R740" t="s">
        <v>4</v>
      </c>
      <c r="S740" t="s">
        <v>4</v>
      </c>
      <c r="T740" t="s">
        <v>4</v>
      </c>
      <c r="U740" t="s">
        <v>4</v>
      </c>
      <c r="V740" t="s">
        <v>4</v>
      </c>
      <c r="W740" t="s">
        <v>4</v>
      </c>
      <c r="X740" t="s">
        <v>4</v>
      </c>
      <c r="Y740" t="s">
        <v>12</v>
      </c>
      <c r="Z740" t="s">
        <v>4</v>
      </c>
      <c r="AA740" t="s">
        <v>12</v>
      </c>
      <c r="AB740" t="s">
        <v>119</v>
      </c>
      <c r="AC740" t="s">
        <v>385</v>
      </c>
      <c r="AD740" t="s">
        <v>14240</v>
      </c>
      <c r="AE740" t="s">
        <v>51</v>
      </c>
      <c r="AF740" t="s">
        <v>4</v>
      </c>
      <c r="AG740" t="s">
        <v>4</v>
      </c>
      <c r="AH740" t="s">
        <v>14210</v>
      </c>
      <c r="AI740" t="s">
        <v>1678</v>
      </c>
      <c r="AJ740" t="s">
        <v>4</v>
      </c>
      <c r="AK740">
        <v>9331220731</v>
      </c>
      <c r="AL740" t="s">
        <v>14241</v>
      </c>
      <c r="AM740" t="s">
        <v>14242</v>
      </c>
      <c r="AN740" t="s">
        <v>12</v>
      </c>
      <c r="AO740" t="s">
        <v>14147</v>
      </c>
      <c r="AP740" t="s">
        <v>4</v>
      </c>
      <c r="AQ740" t="s">
        <v>5252</v>
      </c>
      <c r="AR740" t="s">
        <v>12</v>
      </c>
      <c r="AS740" t="s">
        <v>12</v>
      </c>
      <c r="AT740" t="s">
        <v>4</v>
      </c>
      <c r="AU740" t="s">
        <v>4</v>
      </c>
      <c r="AV740" t="s">
        <v>4</v>
      </c>
      <c r="AW740" t="s">
        <v>11</v>
      </c>
      <c r="AX740">
        <v>3200</v>
      </c>
      <c r="AY740">
        <v>9700</v>
      </c>
      <c r="AZ740" t="s">
        <v>12</v>
      </c>
      <c r="BA740" t="s">
        <v>12</v>
      </c>
      <c r="BB740" t="s">
        <v>4</v>
      </c>
      <c r="BC740" t="s">
        <v>1240</v>
      </c>
      <c r="BD740" t="s">
        <v>5294</v>
      </c>
      <c r="BE740" t="s">
        <v>4</v>
      </c>
      <c r="BF740" t="s">
        <v>12</v>
      </c>
      <c r="BG740" t="s">
        <v>4</v>
      </c>
      <c r="BH740" t="s">
        <v>12</v>
      </c>
      <c r="BI740" t="s">
        <v>12</v>
      </c>
      <c r="BJ740" t="s">
        <v>1678</v>
      </c>
      <c r="BK740" t="s">
        <v>4</v>
      </c>
      <c r="BL740">
        <v>1</v>
      </c>
      <c r="BM740" t="s">
        <v>12</v>
      </c>
      <c r="BN740">
        <v>12900</v>
      </c>
      <c r="BO740" t="s">
        <v>12</v>
      </c>
      <c r="BP740" t="s">
        <v>12</v>
      </c>
      <c r="BQ740" t="s">
        <v>12</v>
      </c>
      <c r="BR740" t="s">
        <v>4</v>
      </c>
      <c r="BS740" t="s">
        <v>4</v>
      </c>
      <c r="BT740" t="s">
        <v>4</v>
      </c>
      <c r="BU740" t="s">
        <v>12</v>
      </c>
      <c r="BV740" t="s">
        <v>12</v>
      </c>
      <c r="BW740" t="s">
        <v>3</v>
      </c>
      <c r="BX740" t="s">
        <v>4</v>
      </c>
      <c r="BY740" t="s">
        <v>12</v>
      </c>
      <c r="BZ740" t="s">
        <v>12</v>
      </c>
      <c r="CA740" t="s">
        <v>12</v>
      </c>
      <c r="CB740" t="s">
        <v>12</v>
      </c>
      <c r="CC740" t="s">
        <v>12</v>
      </c>
      <c r="CD740" t="str" cm="1">
        <f t="array" aca="1" ref="CD740" ca="1">eConcatenar(A740:CB740,"|")</f>
        <v>bMkOhEZ4Y6tHXjYp|CAR2021-0616|3|IMPERIAL DE LUJO|TABASCO|CUNDUACAN|CUNDUACAN|2021-2-19|12900|X|X|100|0|x|X|x|X|X|X|X|X|X|X|X|x|X|x|PEREZ|MENDEZ|DINA|SOLTERA|X|X|CARRETERA A LIBERTAD SIN NUMERO|LIBERTAD|X|9331220731|MARIA TRINIDAD HERNANDEZ PEREZ |BENEFICIARIO 2: MARIA DEL CARMEN HERNANDEZ RAMOS|x|RUTA 8 M |X|JUEVES|x|x|X|X|X|DOMICILIO|3200|9700|x|x|X|2021-9-16|2021-9-23|X|x|X|x|x|LIBERTAD|X|1|x|12900|x|x|x|X|X|X|x|x|CARDENAS|X|x|x|x|x</v>
      </c>
    </row>
    <row r="741" spans="1:82" x14ac:dyDescent="0.25">
      <c r="A741" t="s">
        <v>14243</v>
      </c>
      <c r="B741" t="s">
        <v>14244</v>
      </c>
      <c r="C741">
        <v>3</v>
      </c>
      <c r="D741" t="s">
        <v>1</v>
      </c>
      <c r="E741" t="s">
        <v>2</v>
      </c>
      <c r="F741" t="s">
        <v>894</v>
      </c>
      <c r="G741" t="s">
        <v>894</v>
      </c>
      <c r="H741" t="s">
        <v>1218</v>
      </c>
      <c r="I741">
        <v>12900</v>
      </c>
      <c r="J741" t="s">
        <v>4</v>
      </c>
      <c r="K741" t="s">
        <v>4</v>
      </c>
      <c r="L741">
        <v>100</v>
      </c>
      <c r="M741">
        <v>0</v>
      </c>
      <c r="N741" t="s">
        <v>12</v>
      </c>
      <c r="O741" t="s">
        <v>4</v>
      </c>
      <c r="P741" t="s">
        <v>12</v>
      </c>
      <c r="Q741" t="s">
        <v>4</v>
      </c>
      <c r="R741" t="s">
        <v>4</v>
      </c>
      <c r="S741" t="s">
        <v>4</v>
      </c>
      <c r="T741" t="s">
        <v>4</v>
      </c>
      <c r="U741" t="s">
        <v>4</v>
      </c>
      <c r="V741" t="s">
        <v>4</v>
      </c>
      <c r="W741" t="s">
        <v>4</v>
      </c>
      <c r="X741" t="s">
        <v>4</v>
      </c>
      <c r="Y741" t="s">
        <v>12</v>
      </c>
      <c r="Z741" t="s">
        <v>4</v>
      </c>
      <c r="AA741" t="s">
        <v>12</v>
      </c>
      <c r="AB741" t="s">
        <v>5296</v>
      </c>
      <c r="AC741" t="s">
        <v>38</v>
      </c>
      <c r="AD741" t="s">
        <v>14245</v>
      </c>
      <c r="AE741" t="s">
        <v>63</v>
      </c>
      <c r="AF741" t="s">
        <v>4</v>
      </c>
      <c r="AG741" t="s">
        <v>4</v>
      </c>
      <c r="AH741" t="s">
        <v>14246</v>
      </c>
      <c r="AI741" t="s">
        <v>1678</v>
      </c>
      <c r="AJ741" t="s">
        <v>4</v>
      </c>
      <c r="AK741">
        <v>9982432325</v>
      </c>
      <c r="AL741" t="s">
        <v>14247</v>
      </c>
      <c r="AM741" t="s">
        <v>14248</v>
      </c>
      <c r="AN741" t="s">
        <v>4</v>
      </c>
      <c r="AO741" t="s">
        <v>14147</v>
      </c>
      <c r="AP741" t="s">
        <v>4</v>
      </c>
      <c r="AQ741" t="s">
        <v>5252</v>
      </c>
      <c r="AR741" t="s">
        <v>12</v>
      </c>
      <c r="AS741" t="s">
        <v>12</v>
      </c>
      <c r="AT741" t="s">
        <v>4</v>
      </c>
      <c r="AU741" t="s">
        <v>4</v>
      </c>
      <c r="AV741" t="s">
        <v>4</v>
      </c>
      <c r="AW741" t="s">
        <v>11</v>
      </c>
      <c r="AX741">
        <v>4100</v>
      </c>
      <c r="AY741">
        <v>8800</v>
      </c>
      <c r="AZ741" t="s">
        <v>12</v>
      </c>
      <c r="BA741" t="s">
        <v>12</v>
      </c>
      <c r="BB741" t="s">
        <v>4</v>
      </c>
      <c r="BC741" t="s">
        <v>1240</v>
      </c>
      <c r="BD741" t="s">
        <v>5294</v>
      </c>
      <c r="BE741" t="s">
        <v>4</v>
      </c>
      <c r="BF741" t="s">
        <v>12</v>
      </c>
      <c r="BG741" t="s">
        <v>4</v>
      </c>
      <c r="BH741" t="s">
        <v>12</v>
      </c>
      <c r="BI741" t="s">
        <v>12</v>
      </c>
      <c r="BJ741" t="s">
        <v>1678</v>
      </c>
      <c r="BK741" t="s">
        <v>4</v>
      </c>
      <c r="BL741">
        <v>0</v>
      </c>
      <c r="BM741" t="s">
        <v>12</v>
      </c>
      <c r="BN741">
        <v>12900</v>
      </c>
      <c r="BO741" t="s">
        <v>12</v>
      </c>
      <c r="BP741" t="s">
        <v>12</v>
      </c>
      <c r="BQ741" t="s">
        <v>12</v>
      </c>
      <c r="BR741" t="s">
        <v>4</v>
      </c>
      <c r="BS741" t="s">
        <v>4</v>
      </c>
      <c r="BT741" t="s">
        <v>4</v>
      </c>
      <c r="BU741" t="s">
        <v>12</v>
      </c>
      <c r="BV741" t="s">
        <v>12</v>
      </c>
      <c r="BW741" t="s">
        <v>3</v>
      </c>
      <c r="BX741" t="s">
        <v>4</v>
      </c>
      <c r="BY741" t="s">
        <v>12</v>
      </c>
      <c r="BZ741" t="s">
        <v>12</v>
      </c>
      <c r="CA741" t="s">
        <v>12</v>
      </c>
      <c r="CB741" t="s">
        <v>12</v>
      </c>
      <c r="CC741" t="s">
        <v>12</v>
      </c>
      <c r="CD741" t="str" cm="1">
        <f t="array" aca="1" ref="CD741" ca="1">eConcatenar(A741:CB741,"|")</f>
        <v>WQqCaSVH7rJoYFgR|CAR2021-0624|3|IMPERIAL DE LUJO|TABASCO|CUNDUACAN|CUNDUACAN|2021-2-20|12900|X|X|100|0|x|X|x|X|X|X|X|X|X|X|X|x|X|x|SUAREZ |HERNANDEZ|VIRGILIO|CASADO|X|X|CARRETERA A LIBERTAD CUARTAT SECCION|LIBERTAD|X|9982432325|TEODORA SANCHEZ|BENEFICIARIO 2: RODOLFO SUAREZ SANCHEZ|X|RUTA 8 M |X|JUEVES|x|x|X|X|X|DOMICILIO|4100|8800|x|x|X|2021-9-16|2021-9-23|X|x|X|x|x|LIBERTAD|X|0|x|12900|x|x|x|X|X|X|x|x|CARDENAS|X|x|x|x|x</v>
      </c>
    </row>
    <row r="742" spans="1:82" x14ac:dyDescent="0.25">
      <c r="A742" t="s">
        <v>14249</v>
      </c>
      <c r="B742" t="s">
        <v>14250</v>
      </c>
      <c r="C742">
        <v>3</v>
      </c>
      <c r="D742" t="s">
        <v>1</v>
      </c>
      <c r="E742" t="s">
        <v>2</v>
      </c>
      <c r="F742" t="s">
        <v>894</v>
      </c>
      <c r="G742" t="s">
        <v>894</v>
      </c>
      <c r="H742" t="s">
        <v>16108</v>
      </c>
      <c r="I742">
        <v>12900</v>
      </c>
      <c r="J742" t="s">
        <v>4</v>
      </c>
      <c r="K742" t="s">
        <v>4</v>
      </c>
      <c r="L742">
        <v>100</v>
      </c>
      <c r="M742">
        <v>0</v>
      </c>
      <c r="N742" t="s">
        <v>12</v>
      </c>
      <c r="O742" t="s">
        <v>4</v>
      </c>
      <c r="P742" t="s">
        <v>12</v>
      </c>
      <c r="Q742" t="s">
        <v>4</v>
      </c>
      <c r="R742" t="s">
        <v>4</v>
      </c>
      <c r="S742" t="s">
        <v>4</v>
      </c>
      <c r="T742" t="s">
        <v>4</v>
      </c>
      <c r="U742" t="s">
        <v>4</v>
      </c>
      <c r="V742" t="s">
        <v>4</v>
      </c>
      <c r="W742" t="s">
        <v>4</v>
      </c>
      <c r="X742" t="s">
        <v>4</v>
      </c>
      <c r="Y742" t="s">
        <v>12</v>
      </c>
      <c r="Z742" t="s">
        <v>4</v>
      </c>
      <c r="AA742" t="s">
        <v>12</v>
      </c>
      <c r="AB742" t="s">
        <v>363</v>
      </c>
      <c r="AC742" t="s">
        <v>102</v>
      </c>
      <c r="AD742" t="s">
        <v>14251</v>
      </c>
      <c r="AE742" t="s">
        <v>63</v>
      </c>
      <c r="AF742" t="s">
        <v>4</v>
      </c>
      <c r="AG742" t="s">
        <v>4</v>
      </c>
      <c r="AH742" t="s">
        <v>14252</v>
      </c>
      <c r="AI742" t="s">
        <v>14253</v>
      </c>
      <c r="AJ742" t="s">
        <v>4</v>
      </c>
      <c r="AK742">
        <v>9141351326</v>
      </c>
      <c r="AL742" t="s">
        <v>14254</v>
      </c>
      <c r="AM742" t="s">
        <v>14255</v>
      </c>
      <c r="AN742" t="s">
        <v>12</v>
      </c>
      <c r="AO742" t="s">
        <v>14147</v>
      </c>
      <c r="AP742" t="s">
        <v>4</v>
      </c>
      <c r="AQ742" t="s">
        <v>5252</v>
      </c>
      <c r="AR742" t="s">
        <v>12</v>
      </c>
      <c r="AS742" t="s">
        <v>12</v>
      </c>
      <c r="AT742" t="s">
        <v>4</v>
      </c>
      <c r="AU742" t="s">
        <v>4</v>
      </c>
      <c r="AV742" t="s">
        <v>4</v>
      </c>
      <c r="AW742" t="s">
        <v>11</v>
      </c>
      <c r="AX742">
        <v>2700</v>
      </c>
      <c r="AY742">
        <v>10200</v>
      </c>
      <c r="AZ742" t="s">
        <v>12</v>
      </c>
      <c r="BA742" t="s">
        <v>12</v>
      </c>
      <c r="BB742" t="s">
        <v>4</v>
      </c>
      <c r="BC742" t="s">
        <v>1240</v>
      </c>
      <c r="BD742" t="s">
        <v>5294</v>
      </c>
      <c r="BE742" t="s">
        <v>4</v>
      </c>
      <c r="BF742" t="s">
        <v>12</v>
      </c>
      <c r="BG742" t="s">
        <v>4</v>
      </c>
      <c r="BH742" t="s">
        <v>12</v>
      </c>
      <c r="BI742" t="s">
        <v>12</v>
      </c>
      <c r="BJ742" t="s">
        <v>14253</v>
      </c>
      <c r="BK742" t="s">
        <v>4</v>
      </c>
      <c r="BL742">
        <v>0</v>
      </c>
      <c r="BM742" t="s">
        <v>12</v>
      </c>
      <c r="BN742">
        <v>12900</v>
      </c>
      <c r="BO742" t="s">
        <v>12</v>
      </c>
      <c r="BP742" t="s">
        <v>12</v>
      </c>
      <c r="BQ742" t="s">
        <v>12</v>
      </c>
      <c r="BR742" t="s">
        <v>4</v>
      </c>
      <c r="BS742" t="s">
        <v>4</v>
      </c>
      <c r="BT742" t="s">
        <v>4</v>
      </c>
      <c r="BU742" t="s">
        <v>12</v>
      </c>
      <c r="BV742" t="s">
        <v>12</v>
      </c>
      <c r="BW742" t="s">
        <v>3</v>
      </c>
      <c r="BX742" t="s">
        <v>4</v>
      </c>
      <c r="BY742" t="s">
        <v>12</v>
      </c>
      <c r="BZ742" t="s">
        <v>12</v>
      </c>
      <c r="CA742" t="s">
        <v>12</v>
      </c>
      <c r="CB742" t="s">
        <v>12</v>
      </c>
      <c r="CC742" t="s">
        <v>12</v>
      </c>
      <c r="CD742" t="str" cm="1">
        <f t="array" aca="1" ref="CD742" ca="1">eConcatenar(A742:CB742,"|")</f>
        <v>6z93iJSFjTesc4zb|CAR2021-0605|3|IMPERIAL DE LUJO|TABASCO|CUNDUACAN|CUNDUACAN|2021-2-17|12900|X|X|100|0|x|X|x|X|X|X|X|X|X|X|X|x|X|x|JAVIER|GOMEZ|FREDIC|CASADO|X|X|CARRETERA A LIBERTAD|BARRIO POBRE|X|9141351326|MANUELA MARTINEZ PEREZ|BENEFICIARIO 2: JOSE JAVIER MARTINEZ|x|RUTA 8 M |X|JUEVES|x|x|X|X|X|DOMICILIO|2700|10200|x|x|X|2021-9-16|2021-9-23|X|x|X|x|x|BARRIO POBRE|X|0|x|12900|x|x|x|X|X|X|x|x|CARDENAS|X|x|x|x|x</v>
      </c>
    </row>
    <row r="743" spans="1:82" x14ac:dyDescent="0.25">
      <c r="A743" t="s">
        <v>14256</v>
      </c>
      <c r="B743" t="s">
        <v>14257</v>
      </c>
      <c r="C743">
        <v>3</v>
      </c>
      <c r="D743" t="s">
        <v>1</v>
      </c>
      <c r="E743" t="s">
        <v>2</v>
      </c>
      <c r="F743" t="s">
        <v>894</v>
      </c>
      <c r="G743" t="s">
        <v>894</v>
      </c>
      <c r="H743" t="s">
        <v>16112</v>
      </c>
      <c r="I743">
        <v>12900</v>
      </c>
      <c r="J743" t="s">
        <v>4</v>
      </c>
      <c r="K743" t="s">
        <v>4</v>
      </c>
      <c r="L743">
        <v>100</v>
      </c>
      <c r="M743">
        <v>0</v>
      </c>
      <c r="N743" t="s">
        <v>12</v>
      </c>
      <c r="O743" t="s">
        <v>4</v>
      </c>
      <c r="P743" t="s">
        <v>12</v>
      </c>
      <c r="Q743" t="s">
        <v>4</v>
      </c>
      <c r="R743" t="s">
        <v>4</v>
      </c>
      <c r="S743" t="s">
        <v>4</v>
      </c>
      <c r="T743" t="s">
        <v>4</v>
      </c>
      <c r="U743" t="s">
        <v>4</v>
      </c>
      <c r="V743" t="s">
        <v>4</v>
      </c>
      <c r="W743" t="s">
        <v>4</v>
      </c>
      <c r="X743" t="s">
        <v>4</v>
      </c>
      <c r="Y743" t="s">
        <v>12</v>
      </c>
      <c r="Z743" t="s">
        <v>4</v>
      </c>
      <c r="AA743" t="s">
        <v>12</v>
      </c>
      <c r="AB743" t="s">
        <v>291</v>
      </c>
      <c r="AC743" t="s">
        <v>49</v>
      </c>
      <c r="AD743" t="s">
        <v>521</v>
      </c>
      <c r="AE743" t="s">
        <v>30</v>
      </c>
      <c r="AF743" t="s">
        <v>4</v>
      </c>
      <c r="AG743" t="s">
        <v>4</v>
      </c>
      <c r="AH743" t="s">
        <v>14258</v>
      </c>
      <c r="AI743" t="s">
        <v>1678</v>
      </c>
      <c r="AJ743" t="s">
        <v>4</v>
      </c>
      <c r="AK743">
        <v>9331064786</v>
      </c>
      <c r="AL743" t="s">
        <v>14259</v>
      </c>
      <c r="AM743" t="s">
        <v>14260</v>
      </c>
      <c r="AN743" t="s">
        <v>12</v>
      </c>
      <c r="AO743" t="s">
        <v>14147</v>
      </c>
      <c r="AP743" t="s">
        <v>4</v>
      </c>
      <c r="AQ743" t="s">
        <v>5252</v>
      </c>
      <c r="AR743" t="s">
        <v>12</v>
      </c>
      <c r="AS743" t="s">
        <v>12</v>
      </c>
      <c r="AT743" t="s">
        <v>4</v>
      </c>
      <c r="AU743" t="s">
        <v>4</v>
      </c>
      <c r="AV743" t="s">
        <v>4</v>
      </c>
      <c r="AW743" t="s">
        <v>11</v>
      </c>
      <c r="AX743">
        <v>4900</v>
      </c>
      <c r="AY743">
        <v>8000</v>
      </c>
      <c r="AZ743" t="s">
        <v>12</v>
      </c>
      <c r="BA743" t="s">
        <v>12</v>
      </c>
      <c r="BB743" t="s">
        <v>4</v>
      </c>
      <c r="BC743" t="s">
        <v>1240</v>
      </c>
      <c r="BD743" t="s">
        <v>5294</v>
      </c>
      <c r="BE743" t="s">
        <v>4</v>
      </c>
      <c r="BF743" t="s">
        <v>12</v>
      </c>
      <c r="BG743" t="s">
        <v>4</v>
      </c>
      <c r="BH743" t="s">
        <v>12</v>
      </c>
      <c r="BI743" t="s">
        <v>12</v>
      </c>
      <c r="BJ743" t="s">
        <v>1678</v>
      </c>
      <c r="BK743" t="s">
        <v>4</v>
      </c>
      <c r="BL743">
        <v>1</v>
      </c>
      <c r="BM743" t="s">
        <v>12</v>
      </c>
      <c r="BN743">
        <v>12900</v>
      </c>
      <c r="BO743" t="s">
        <v>12</v>
      </c>
      <c r="BP743" t="s">
        <v>12</v>
      </c>
      <c r="BQ743" t="s">
        <v>12</v>
      </c>
      <c r="BR743" t="s">
        <v>4</v>
      </c>
      <c r="BS743" t="s">
        <v>4</v>
      </c>
      <c r="BT743" t="s">
        <v>4</v>
      </c>
      <c r="BU743" t="s">
        <v>12</v>
      </c>
      <c r="BV743" t="s">
        <v>12</v>
      </c>
      <c r="BW743" t="s">
        <v>3</v>
      </c>
      <c r="BX743" t="s">
        <v>4</v>
      </c>
      <c r="BY743" t="s">
        <v>12</v>
      </c>
      <c r="BZ743" t="s">
        <v>12</v>
      </c>
      <c r="CA743" t="s">
        <v>12</v>
      </c>
      <c r="CB743" t="s">
        <v>12</v>
      </c>
      <c r="CC743" t="s">
        <v>12</v>
      </c>
      <c r="CD743" t="str" cm="1">
        <f t="array" aca="1" ref="CD743" ca="1">eConcatenar(A743:CB743,"|")</f>
        <v>r5ZmjtnG6s542rzB|CAR2021-0679|3|IMPERIAL DE LUJO|TABASCO|CUNDUACAN|CUNDUACAN|2021-3-03|12900|X|X|100|0|x|X|x|X|X|X|X|X|X|X|X|x|X|x|DOMINGUEZ|SANCHEZ|MARIA JESUS|CASADA|X|X|PRIMERA CALLE DE LIBERTAD|LIBERTAD|X|9331064786|NICOLAS JIMENEZ RAMIREZ|BENEFICIARIO 2: CLARA RODRIGUEZ VELAZQUEZ|x|RUTA 8 M |X|JUEVES|x|x|X|X|X|DOMICILIO|4900|8000|x|x|X|2021-9-16|2021-9-23|X|x|X|x|x|LIBERTAD|X|1|x|12900|x|x|x|X|X|X|x|x|CARDENAS|X|x|x|x|x</v>
      </c>
    </row>
    <row r="744" spans="1:82" x14ac:dyDescent="0.25">
      <c r="A744" t="s">
        <v>14261</v>
      </c>
      <c r="B744" t="s">
        <v>14262</v>
      </c>
      <c r="C744">
        <v>3</v>
      </c>
      <c r="D744" t="s">
        <v>1</v>
      </c>
      <c r="E744" t="s">
        <v>2</v>
      </c>
      <c r="F744" t="s">
        <v>894</v>
      </c>
      <c r="G744" t="s">
        <v>894</v>
      </c>
      <c r="H744" t="s">
        <v>15980</v>
      </c>
      <c r="I744">
        <v>12900</v>
      </c>
      <c r="J744" t="s">
        <v>4</v>
      </c>
      <c r="K744" t="s">
        <v>4</v>
      </c>
      <c r="L744">
        <v>200</v>
      </c>
      <c r="M744">
        <v>1</v>
      </c>
      <c r="N744" t="s">
        <v>12</v>
      </c>
      <c r="O744" t="s">
        <v>4</v>
      </c>
      <c r="P744" t="s">
        <v>12</v>
      </c>
      <c r="Q744" t="s">
        <v>4</v>
      </c>
      <c r="R744" t="s">
        <v>4</v>
      </c>
      <c r="S744" t="s">
        <v>4</v>
      </c>
      <c r="T744" t="s">
        <v>4</v>
      </c>
      <c r="U744" t="s">
        <v>4</v>
      </c>
      <c r="V744" t="s">
        <v>4</v>
      </c>
      <c r="W744" t="s">
        <v>4</v>
      </c>
      <c r="X744" t="s">
        <v>4</v>
      </c>
      <c r="Y744" t="s">
        <v>12</v>
      </c>
      <c r="Z744" t="s">
        <v>4</v>
      </c>
      <c r="AA744" t="s">
        <v>12</v>
      </c>
      <c r="AB744" t="s">
        <v>119</v>
      </c>
      <c r="AC744" t="s">
        <v>558</v>
      </c>
      <c r="AD744" t="s">
        <v>5543</v>
      </c>
      <c r="AE744" t="s">
        <v>63</v>
      </c>
      <c r="AF744" t="s">
        <v>4</v>
      </c>
      <c r="AG744" t="s">
        <v>4</v>
      </c>
      <c r="AH744" t="s">
        <v>14263</v>
      </c>
      <c r="AI744" t="s">
        <v>14264</v>
      </c>
      <c r="AJ744" t="s">
        <v>4</v>
      </c>
      <c r="AK744">
        <v>9141116703</v>
      </c>
      <c r="AL744" t="s">
        <v>14265</v>
      </c>
      <c r="AM744" t="s">
        <v>14266</v>
      </c>
      <c r="AN744" t="s">
        <v>4</v>
      </c>
      <c r="AO744" t="s">
        <v>14147</v>
      </c>
      <c r="AP744" t="s">
        <v>4</v>
      </c>
      <c r="AQ744" t="s">
        <v>5252</v>
      </c>
      <c r="AR744" t="s">
        <v>12</v>
      </c>
      <c r="AS744" t="s">
        <v>12</v>
      </c>
      <c r="AT744" t="s">
        <v>4</v>
      </c>
      <c r="AU744" t="s">
        <v>4</v>
      </c>
      <c r="AV744" t="s">
        <v>4</v>
      </c>
      <c r="AW744" t="s">
        <v>11</v>
      </c>
      <c r="AX744">
        <v>1700</v>
      </c>
      <c r="AY744">
        <v>11200</v>
      </c>
      <c r="AZ744" t="s">
        <v>12</v>
      </c>
      <c r="BA744" t="s">
        <v>12</v>
      </c>
      <c r="BB744" t="s">
        <v>4</v>
      </c>
      <c r="BC744" t="s">
        <v>1240</v>
      </c>
      <c r="BD744" t="s">
        <v>1234</v>
      </c>
      <c r="BE744" t="s">
        <v>4</v>
      </c>
      <c r="BF744" t="s">
        <v>12</v>
      </c>
      <c r="BG744" t="s">
        <v>4</v>
      </c>
      <c r="BH744" t="s">
        <v>12</v>
      </c>
      <c r="BI744" t="s">
        <v>12</v>
      </c>
      <c r="BJ744" t="s">
        <v>14264</v>
      </c>
      <c r="BK744" t="s">
        <v>4</v>
      </c>
      <c r="BL744">
        <v>0</v>
      </c>
      <c r="BM744" t="s">
        <v>12</v>
      </c>
      <c r="BN744">
        <v>12900</v>
      </c>
      <c r="BO744" t="s">
        <v>12</v>
      </c>
      <c r="BP744" t="s">
        <v>12</v>
      </c>
      <c r="BQ744" t="s">
        <v>12</v>
      </c>
      <c r="BR744" t="s">
        <v>4</v>
      </c>
      <c r="BS744" t="s">
        <v>4</v>
      </c>
      <c r="BT744" t="s">
        <v>4</v>
      </c>
      <c r="BU744" t="s">
        <v>12</v>
      </c>
      <c r="BV744" t="s">
        <v>12</v>
      </c>
      <c r="BW744" t="s">
        <v>3</v>
      </c>
      <c r="BX744" t="s">
        <v>4</v>
      </c>
      <c r="BY744" t="s">
        <v>12</v>
      </c>
      <c r="BZ744" t="s">
        <v>12</v>
      </c>
      <c r="CA744" t="s">
        <v>12</v>
      </c>
      <c r="CB744" t="s">
        <v>12</v>
      </c>
      <c r="CC744" t="s">
        <v>12</v>
      </c>
      <c r="CD744" t="str" cm="1">
        <f t="array" aca="1" ref="CD744" ca="1">eConcatenar(A744:CB744,"|")</f>
        <v>MfjIXZlp1L0tgSlB|CAR2021-0829|3|IMPERIAL DE LUJO|TABASCO|CUNDUACAN|CUNDUACAN|2021-3-06|12900|X|X|200|1|x|X|x|X|X|X|X|X|X|X|X|x|X|x|PEREZ|ALCUDIA|RICARDO|CASADO|X|X|CALLE UNO ENTRADA DE LA BIBLIOTECA|LIBERTAD TERCERA SECCION MONTE GRANDE|X|9141116703|ROSA DOMINGUEZ LOPEZ|BENEFICIARIO 2: SELENE PEREZ DOMINGUEZ|X|RUTA 8 M |X|JUEVES|x|x|X|X|X|DOMICILIO|1700|11200|x|x|X|2021-9-16|2021-9-30|X|x|X|x|x|LIBERTAD TERCERA SECCION MONTE GRANDE|X|0|x|12900|x|x|x|X|X|X|x|x|CARDENAS|X|x|x|x|x</v>
      </c>
    </row>
    <row r="745" spans="1:82" x14ac:dyDescent="0.25">
      <c r="A745" t="s">
        <v>14267</v>
      </c>
      <c r="B745" t="s">
        <v>14268</v>
      </c>
      <c r="C745">
        <v>3</v>
      </c>
      <c r="D745" t="s">
        <v>1</v>
      </c>
      <c r="E745" t="s">
        <v>2</v>
      </c>
      <c r="F745" t="s">
        <v>894</v>
      </c>
      <c r="G745" t="s">
        <v>894</v>
      </c>
      <c r="H745" t="s">
        <v>15980</v>
      </c>
      <c r="I745">
        <v>12900</v>
      </c>
      <c r="J745" t="s">
        <v>4</v>
      </c>
      <c r="K745" t="s">
        <v>4</v>
      </c>
      <c r="L745">
        <v>200</v>
      </c>
      <c r="M745">
        <v>1</v>
      </c>
      <c r="N745" t="s">
        <v>12</v>
      </c>
      <c r="O745" t="s">
        <v>4</v>
      </c>
      <c r="P745" t="s">
        <v>12</v>
      </c>
      <c r="Q745" t="s">
        <v>4</v>
      </c>
      <c r="R745" t="s">
        <v>4</v>
      </c>
      <c r="S745" t="s">
        <v>4</v>
      </c>
      <c r="T745" t="s">
        <v>4</v>
      </c>
      <c r="U745" t="s">
        <v>4</v>
      </c>
      <c r="V745" t="s">
        <v>4</v>
      </c>
      <c r="W745" t="s">
        <v>4</v>
      </c>
      <c r="X745" t="s">
        <v>4</v>
      </c>
      <c r="Y745" t="s">
        <v>12</v>
      </c>
      <c r="Z745" t="s">
        <v>4</v>
      </c>
      <c r="AA745" t="s">
        <v>12</v>
      </c>
      <c r="AB745" t="s">
        <v>6</v>
      </c>
      <c r="AC745" t="s">
        <v>385</v>
      </c>
      <c r="AD745" t="s">
        <v>10250</v>
      </c>
      <c r="AE745" t="s">
        <v>30</v>
      </c>
      <c r="AF745" t="s">
        <v>4</v>
      </c>
      <c r="AG745" t="s">
        <v>4</v>
      </c>
      <c r="AH745" t="s">
        <v>14269</v>
      </c>
      <c r="AI745" t="s">
        <v>14264</v>
      </c>
      <c r="AJ745" t="s">
        <v>4</v>
      </c>
      <c r="AK745">
        <v>9371417166</v>
      </c>
      <c r="AL745" t="s">
        <v>14270</v>
      </c>
      <c r="AM745" t="s">
        <v>14271</v>
      </c>
      <c r="AN745" t="s">
        <v>4</v>
      </c>
      <c r="AO745" t="s">
        <v>14147</v>
      </c>
      <c r="AP745" t="s">
        <v>4</v>
      </c>
      <c r="AQ745" t="s">
        <v>5252</v>
      </c>
      <c r="AR745" t="s">
        <v>12</v>
      </c>
      <c r="AS745" t="s">
        <v>12</v>
      </c>
      <c r="AT745" t="s">
        <v>4</v>
      </c>
      <c r="AU745" t="s">
        <v>4</v>
      </c>
      <c r="AV745" t="s">
        <v>4</v>
      </c>
      <c r="AW745" t="s">
        <v>11</v>
      </c>
      <c r="AX745">
        <v>2800</v>
      </c>
      <c r="AY745">
        <v>10100</v>
      </c>
      <c r="AZ745" t="s">
        <v>12</v>
      </c>
      <c r="BA745" t="s">
        <v>12</v>
      </c>
      <c r="BB745" t="s">
        <v>4</v>
      </c>
      <c r="BC745" t="s">
        <v>1240</v>
      </c>
      <c r="BD745" t="s">
        <v>1234</v>
      </c>
      <c r="BE745" t="s">
        <v>4</v>
      </c>
      <c r="BF745" t="s">
        <v>12</v>
      </c>
      <c r="BG745" t="s">
        <v>4</v>
      </c>
      <c r="BH745" t="s">
        <v>12</v>
      </c>
      <c r="BI745" t="s">
        <v>12</v>
      </c>
      <c r="BJ745" t="s">
        <v>14264</v>
      </c>
      <c r="BK745" t="s">
        <v>4</v>
      </c>
      <c r="BL745">
        <v>1</v>
      </c>
      <c r="BM745" t="s">
        <v>12</v>
      </c>
      <c r="BN745">
        <v>12900</v>
      </c>
      <c r="BO745" t="s">
        <v>12</v>
      </c>
      <c r="BP745" t="s">
        <v>12</v>
      </c>
      <c r="BQ745" t="s">
        <v>12</v>
      </c>
      <c r="BR745" t="s">
        <v>4</v>
      </c>
      <c r="BS745" t="s">
        <v>4</v>
      </c>
      <c r="BT745" t="s">
        <v>4</v>
      </c>
      <c r="BU745" t="s">
        <v>12</v>
      </c>
      <c r="BV745" t="s">
        <v>12</v>
      </c>
      <c r="BW745" t="s">
        <v>3</v>
      </c>
      <c r="BX745" t="s">
        <v>4</v>
      </c>
      <c r="BY745" t="s">
        <v>12</v>
      </c>
      <c r="BZ745" t="s">
        <v>12</v>
      </c>
      <c r="CA745" t="s">
        <v>12</v>
      </c>
      <c r="CB745" t="s">
        <v>12</v>
      </c>
      <c r="CC745" t="s">
        <v>12</v>
      </c>
      <c r="CD745" t="str" cm="1">
        <f t="array" aca="1" ref="CD745" ca="1">eConcatenar(A745:CB745,"|")</f>
        <v>G0XrLLaECJLtGfQO|CAR2021-0833|3|IMPERIAL DE LUJO|TABASCO|CUNDUACAN|CUNDUACAN|2021-3-06|12900|X|X|200|1|x|X|x|X|X|X|X|X|X|X|X|x|X|x|DE LA CRUZ|MENDEZ|OLIVIA|CASADA|X|X|CALLE DEL TEMPLO SIN NOMBRE|LIBERTAD TERCERA SECCION MONTE GRANDE|X|9371417166|GAMALIEL DE LA CRUZ MENDEZ|BENEFICIARIO 2: DIANA PATRICIA PONS DE LA CRUZ|X|RUTA 8 M |X|JUEVES|x|x|X|X|X|DOMICILIO|2800|10100|x|x|X|2021-9-16|2021-9-30|X|x|X|x|x|LIBERTAD TERCERA SECCION MONTE GRANDE|X|1|x|12900|x|x|x|X|X|X|x|x|CARDENAS|X|x|x|x|x</v>
      </c>
    </row>
    <row r="746" spans="1:82" x14ac:dyDescent="0.25">
      <c r="A746" t="s">
        <v>14272</v>
      </c>
      <c r="B746" t="s">
        <v>14273</v>
      </c>
      <c r="C746">
        <v>3</v>
      </c>
      <c r="D746" t="s">
        <v>14</v>
      </c>
      <c r="E746" t="s">
        <v>2</v>
      </c>
      <c r="F746" t="s">
        <v>894</v>
      </c>
      <c r="G746" t="s">
        <v>894</v>
      </c>
      <c r="H746" t="s">
        <v>16113</v>
      </c>
      <c r="I746">
        <v>19800</v>
      </c>
      <c r="J746" t="s">
        <v>4</v>
      </c>
      <c r="K746" t="s">
        <v>4</v>
      </c>
      <c r="L746">
        <v>200</v>
      </c>
      <c r="M746">
        <v>1</v>
      </c>
      <c r="N746" t="s">
        <v>12</v>
      </c>
      <c r="O746" t="s">
        <v>4</v>
      </c>
      <c r="P746" t="s">
        <v>12</v>
      </c>
      <c r="Q746" t="s">
        <v>4</v>
      </c>
      <c r="R746" t="s">
        <v>4</v>
      </c>
      <c r="S746" t="s">
        <v>4</v>
      </c>
      <c r="T746" t="s">
        <v>4</v>
      </c>
      <c r="U746" t="s">
        <v>4</v>
      </c>
      <c r="V746" t="s">
        <v>4</v>
      </c>
      <c r="W746" t="s">
        <v>4</v>
      </c>
      <c r="X746" t="s">
        <v>4</v>
      </c>
      <c r="Y746" t="s">
        <v>12</v>
      </c>
      <c r="Z746" t="s">
        <v>4</v>
      </c>
      <c r="AA746" t="s">
        <v>12</v>
      </c>
      <c r="AB746" t="s">
        <v>128</v>
      </c>
      <c r="AC746" t="s">
        <v>11758</v>
      </c>
      <c r="AD746" t="s">
        <v>55</v>
      </c>
      <c r="AE746" t="s">
        <v>30</v>
      </c>
      <c r="AF746" t="s">
        <v>4</v>
      </c>
      <c r="AG746" t="s">
        <v>4</v>
      </c>
      <c r="AH746" t="s">
        <v>14274</v>
      </c>
      <c r="AI746" t="s">
        <v>1678</v>
      </c>
      <c r="AJ746" t="s">
        <v>4</v>
      </c>
      <c r="AK746">
        <v>9141139149</v>
      </c>
      <c r="AL746" t="s">
        <v>14275</v>
      </c>
      <c r="AM746" t="s">
        <v>14276</v>
      </c>
      <c r="AN746" t="s">
        <v>4</v>
      </c>
      <c r="AO746" t="s">
        <v>14147</v>
      </c>
      <c r="AP746" t="s">
        <v>4</v>
      </c>
      <c r="AQ746" t="s">
        <v>5252</v>
      </c>
      <c r="AR746" t="s">
        <v>12</v>
      </c>
      <c r="AS746" t="s">
        <v>12</v>
      </c>
      <c r="AT746" t="s">
        <v>4</v>
      </c>
      <c r="AU746" t="s">
        <v>4</v>
      </c>
      <c r="AV746" t="s">
        <v>4</v>
      </c>
      <c r="AW746" t="s">
        <v>11</v>
      </c>
      <c r="AX746">
        <v>3400</v>
      </c>
      <c r="AY746">
        <v>16400</v>
      </c>
      <c r="AZ746" t="s">
        <v>12</v>
      </c>
      <c r="BA746" t="s">
        <v>12</v>
      </c>
      <c r="BB746" t="s">
        <v>4</v>
      </c>
      <c r="BC746" t="s">
        <v>1240</v>
      </c>
      <c r="BD746" t="s">
        <v>1234</v>
      </c>
      <c r="BE746" t="s">
        <v>4</v>
      </c>
      <c r="BF746" t="s">
        <v>12</v>
      </c>
      <c r="BG746" t="s">
        <v>4</v>
      </c>
      <c r="BH746" t="s">
        <v>12</v>
      </c>
      <c r="BI746" t="s">
        <v>12</v>
      </c>
      <c r="BJ746" t="s">
        <v>1678</v>
      </c>
      <c r="BK746" t="s">
        <v>4</v>
      </c>
      <c r="BL746">
        <v>1</v>
      </c>
      <c r="BM746" t="s">
        <v>12</v>
      </c>
      <c r="BN746">
        <v>19800</v>
      </c>
      <c r="BO746" t="s">
        <v>12</v>
      </c>
      <c r="BP746" t="s">
        <v>12</v>
      </c>
      <c r="BQ746" t="s">
        <v>12</v>
      </c>
      <c r="BR746" t="s">
        <v>4</v>
      </c>
      <c r="BS746" t="s">
        <v>4</v>
      </c>
      <c r="BT746" t="s">
        <v>4</v>
      </c>
      <c r="BU746" t="s">
        <v>12</v>
      </c>
      <c r="BV746" t="s">
        <v>12</v>
      </c>
      <c r="BW746" t="s">
        <v>3</v>
      </c>
      <c r="BX746" t="s">
        <v>4</v>
      </c>
      <c r="BY746" t="s">
        <v>12</v>
      </c>
      <c r="BZ746" t="s">
        <v>12</v>
      </c>
      <c r="CA746" t="s">
        <v>12</v>
      </c>
      <c r="CB746" t="s">
        <v>12</v>
      </c>
      <c r="CC746" t="s">
        <v>12</v>
      </c>
      <c r="CD746" t="str" cm="1">
        <f t="array" aca="1" ref="CD746" ca="1">eConcatenar(A746:CB746,"|")</f>
        <v>9rH0cqmyIPoUsAAQ|CAR2021-0439|3|ZAFIRO|TABASCO|CUNDUACAN|CUNDUACAN|2021-2-06|19800|X|X|200|1|x|X|x|X|X|X|X|X|X|X|X|x|X|x|MADRIGAL|VINAGRE|LETICIA|CASADA|X|X|CALLE MIGUEL TORRES NUMERO 4|LIBERTAD|X|9141139149|NATALIO LIBERTAD GARCIA MADRIGAL|BENEFICIARIO 2: OSCAR GARCIA MADRIGAL|X|RUTA 8 M |X|JUEVES|x|x|X|X|X|DOMICILIO|3400|16400|x|x|X|2021-9-16|2021-9-30|X|x|X|x|x|LIBERTAD|X|1|x|19800|x|x|x|X|X|X|x|x|CARDENAS|X|x|x|x|x</v>
      </c>
    </row>
    <row r="747" spans="1:82" x14ac:dyDescent="0.25">
      <c r="A747" t="s">
        <v>14277</v>
      </c>
      <c r="B747" t="s">
        <v>14278</v>
      </c>
      <c r="C747">
        <v>3</v>
      </c>
      <c r="D747" t="s">
        <v>1</v>
      </c>
      <c r="E747" t="s">
        <v>2</v>
      </c>
      <c r="F747" t="s">
        <v>894</v>
      </c>
      <c r="G747" t="s">
        <v>894</v>
      </c>
      <c r="H747" t="s">
        <v>15981</v>
      </c>
      <c r="I747">
        <v>12900</v>
      </c>
      <c r="J747" t="s">
        <v>4</v>
      </c>
      <c r="K747" t="s">
        <v>4</v>
      </c>
      <c r="L747">
        <v>200</v>
      </c>
      <c r="M747">
        <v>1</v>
      </c>
      <c r="N747" t="s">
        <v>12</v>
      </c>
      <c r="O747" t="s">
        <v>4</v>
      </c>
      <c r="P747" t="s">
        <v>12</v>
      </c>
      <c r="Q747" t="s">
        <v>4</v>
      </c>
      <c r="R747" t="s">
        <v>4</v>
      </c>
      <c r="S747" t="s">
        <v>4</v>
      </c>
      <c r="T747" t="s">
        <v>4</v>
      </c>
      <c r="U747" t="s">
        <v>4</v>
      </c>
      <c r="V747" t="s">
        <v>4</v>
      </c>
      <c r="W747" t="s">
        <v>4</v>
      </c>
      <c r="X747" t="s">
        <v>4</v>
      </c>
      <c r="Y747" t="s">
        <v>12</v>
      </c>
      <c r="Z747" t="s">
        <v>4</v>
      </c>
      <c r="AA747" t="s">
        <v>12</v>
      </c>
      <c r="AB747" t="s">
        <v>22</v>
      </c>
      <c r="AC747" t="s">
        <v>14279</v>
      </c>
      <c r="AD747" t="s">
        <v>14280</v>
      </c>
      <c r="AE747" t="s">
        <v>63</v>
      </c>
      <c r="AF747" t="s">
        <v>4</v>
      </c>
      <c r="AG747" t="s">
        <v>4</v>
      </c>
      <c r="AH747" t="s">
        <v>14281</v>
      </c>
      <c r="AI747" t="s">
        <v>1678</v>
      </c>
      <c r="AJ747" t="s">
        <v>4</v>
      </c>
      <c r="AK747">
        <v>9141318215</v>
      </c>
      <c r="AL747" t="s">
        <v>14282</v>
      </c>
      <c r="AM747" t="s">
        <v>14283</v>
      </c>
      <c r="AN747" t="s">
        <v>12</v>
      </c>
      <c r="AO747" t="s">
        <v>14147</v>
      </c>
      <c r="AP747" t="s">
        <v>4</v>
      </c>
      <c r="AQ747" t="s">
        <v>5252</v>
      </c>
      <c r="AR747" t="s">
        <v>12</v>
      </c>
      <c r="AS747" t="s">
        <v>12</v>
      </c>
      <c r="AT747" t="s">
        <v>4</v>
      </c>
      <c r="AU747" t="s">
        <v>4</v>
      </c>
      <c r="AV747" t="s">
        <v>4</v>
      </c>
      <c r="AW747" t="s">
        <v>11</v>
      </c>
      <c r="AX747">
        <v>2600</v>
      </c>
      <c r="AY747">
        <v>10300</v>
      </c>
      <c r="AZ747" t="s">
        <v>12</v>
      </c>
      <c r="BA747" t="s">
        <v>12</v>
      </c>
      <c r="BB747" t="s">
        <v>4</v>
      </c>
      <c r="BC747" t="s">
        <v>1240</v>
      </c>
      <c r="BD747" t="s">
        <v>1234</v>
      </c>
      <c r="BE747" t="s">
        <v>4</v>
      </c>
      <c r="BF747" t="s">
        <v>12</v>
      </c>
      <c r="BG747" t="s">
        <v>4</v>
      </c>
      <c r="BH747" t="s">
        <v>12</v>
      </c>
      <c r="BI747" t="s">
        <v>12</v>
      </c>
      <c r="BJ747" t="s">
        <v>1678</v>
      </c>
      <c r="BK747" t="s">
        <v>4</v>
      </c>
      <c r="BL747">
        <v>0</v>
      </c>
      <c r="BM747" t="s">
        <v>12</v>
      </c>
      <c r="BN747">
        <v>12900</v>
      </c>
      <c r="BO747" t="s">
        <v>12</v>
      </c>
      <c r="BP747" t="s">
        <v>12</v>
      </c>
      <c r="BQ747" t="s">
        <v>12</v>
      </c>
      <c r="BR747" t="s">
        <v>4</v>
      </c>
      <c r="BS747" t="s">
        <v>4</v>
      </c>
      <c r="BT747" t="s">
        <v>4</v>
      </c>
      <c r="BU747" t="s">
        <v>12</v>
      </c>
      <c r="BV747" t="s">
        <v>12</v>
      </c>
      <c r="BW747" t="s">
        <v>3</v>
      </c>
      <c r="BX747" t="s">
        <v>4</v>
      </c>
      <c r="BY747" t="s">
        <v>12</v>
      </c>
      <c r="BZ747" t="s">
        <v>12</v>
      </c>
      <c r="CA747" t="s">
        <v>12</v>
      </c>
      <c r="CB747" t="s">
        <v>12</v>
      </c>
      <c r="CC747" t="s">
        <v>12</v>
      </c>
      <c r="CD747" t="str" cm="1">
        <f t="array" aca="1" ref="CD747" ca="1">eConcatenar(A747:CB747,"|")</f>
        <v>DlzESfLTJrKzdZLx|CAR2021-0871|3|IMPERIAL DE LUJO|TABASCO|CUNDUACAN|CUNDUACAN|2021-3-10|12900|X|X|200|1|x|X|x|X|X|X|X|X|X|X|X|x|X|x|JIMENEZ |OBANDO|RUBEN|CASADO|X|X|CARRETERA A LA ARENA |LIBERTAD|X|9141318215|ANTONIA DIAZ DE LA CRUZ|BENEFICIARIO 2: EDWIN ALEXANDER JIMENEZ DIAZ|x|RUTA 8 M |X|JUEVES|x|x|X|X|X|DOMICILIO|2600|10300|x|x|X|2021-9-16|2021-9-30|X|x|X|x|x|LIBERTAD|X|0|x|12900|x|x|x|X|X|X|x|x|CARDENAS|X|x|x|x|x</v>
      </c>
    </row>
    <row r="748" spans="1:82" x14ac:dyDescent="0.25">
      <c r="A748" t="s">
        <v>14284</v>
      </c>
      <c r="B748" t="s">
        <v>14285</v>
      </c>
      <c r="C748">
        <v>3</v>
      </c>
      <c r="D748" t="s">
        <v>69</v>
      </c>
      <c r="E748" t="s">
        <v>2</v>
      </c>
      <c r="F748" t="s">
        <v>894</v>
      </c>
      <c r="G748" t="s">
        <v>894</v>
      </c>
      <c r="H748" t="s">
        <v>16114</v>
      </c>
      <c r="I748">
        <v>14800</v>
      </c>
      <c r="J748" t="s">
        <v>4</v>
      </c>
      <c r="K748" t="s">
        <v>4</v>
      </c>
      <c r="L748">
        <v>200</v>
      </c>
      <c r="M748">
        <v>1</v>
      </c>
      <c r="N748" t="s">
        <v>12</v>
      </c>
      <c r="O748" t="s">
        <v>4</v>
      </c>
      <c r="P748" t="s">
        <v>12</v>
      </c>
      <c r="Q748" t="s">
        <v>4</v>
      </c>
      <c r="R748" t="s">
        <v>4</v>
      </c>
      <c r="S748" t="s">
        <v>4</v>
      </c>
      <c r="T748" t="s">
        <v>4</v>
      </c>
      <c r="U748" t="s">
        <v>4</v>
      </c>
      <c r="V748" t="s">
        <v>4</v>
      </c>
      <c r="W748" t="s">
        <v>4</v>
      </c>
      <c r="X748" t="s">
        <v>4</v>
      </c>
      <c r="Y748" t="s">
        <v>12</v>
      </c>
      <c r="Z748" t="s">
        <v>4</v>
      </c>
      <c r="AA748" t="s">
        <v>12</v>
      </c>
      <c r="AB748" t="s">
        <v>38</v>
      </c>
      <c r="AC748" t="s">
        <v>249</v>
      </c>
      <c r="AD748" t="s">
        <v>12984</v>
      </c>
      <c r="AE748" t="s">
        <v>30</v>
      </c>
      <c r="AF748" t="s">
        <v>4</v>
      </c>
      <c r="AG748" t="s">
        <v>4</v>
      </c>
      <c r="AH748" t="s">
        <v>14286</v>
      </c>
      <c r="AI748" t="s">
        <v>14287</v>
      </c>
      <c r="AJ748" t="s">
        <v>4</v>
      </c>
      <c r="AK748">
        <v>9371007820</v>
      </c>
      <c r="AL748" t="s">
        <v>14288</v>
      </c>
      <c r="AM748" t="s">
        <v>14289</v>
      </c>
      <c r="AN748" t="s">
        <v>12</v>
      </c>
      <c r="AO748" t="s">
        <v>14147</v>
      </c>
      <c r="AP748" t="s">
        <v>4</v>
      </c>
      <c r="AQ748" t="s">
        <v>5252</v>
      </c>
      <c r="AR748" t="s">
        <v>12</v>
      </c>
      <c r="AS748" t="s">
        <v>12</v>
      </c>
      <c r="AT748" t="s">
        <v>4</v>
      </c>
      <c r="AU748" t="s">
        <v>4</v>
      </c>
      <c r="AV748" t="s">
        <v>4</v>
      </c>
      <c r="AW748" t="s">
        <v>11</v>
      </c>
      <c r="AX748">
        <v>1800</v>
      </c>
      <c r="AY748">
        <v>13000</v>
      </c>
      <c r="AZ748" t="s">
        <v>12</v>
      </c>
      <c r="BA748" t="s">
        <v>12</v>
      </c>
      <c r="BB748" t="s">
        <v>4</v>
      </c>
      <c r="BC748" t="s">
        <v>1240</v>
      </c>
      <c r="BD748" t="s">
        <v>1234</v>
      </c>
      <c r="BE748" t="s">
        <v>4</v>
      </c>
      <c r="BF748" t="s">
        <v>12</v>
      </c>
      <c r="BG748" t="s">
        <v>4</v>
      </c>
      <c r="BH748" t="s">
        <v>12</v>
      </c>
      <c r="BI748" t="s">
        <v>12</v>
      </c>
      <c r="BJ748" t="s">
        <v>14287</v>
      </c>
      <c r="BK748" t="s">
        <v>4</v>
      </c>
      <c r="BL748">
        <v>1</v>
      </c>
      <c r="BM748" t="s">
        <v>12</v>
      </c>
      <c r="BN748">
        <v>14800</v>
      </c>
      <c r="BO748" t="s">
        <v>12</v>
      </c>
      <c r="BP748" t="s">
        <v>12</v>
      </c>
      <c r="BQ748" t="s">
        <v>12</v>
      </c>
      <c r="BR748" t="s">
        <v>4</v>
      </c>
      <c r="BS748" t="s">
        <v>4</v>
      </c>
      <c r="BT748" t="s">
        <v>4</v>
      </c>
      <c r="BU748" t="s">
        <v>12</v>
      </c>
      <c r="BV748" t="s">
        <v>12</v>
      </c>
      <c r="BW748" t="s">
        <v>3</v>
      </c>
      <c r="BX748" t="s">
        <v>4</v>
      </c>
      <c r="BY748" t="s">
        <v>12</v>
      </c>
      <c r="BZ748" t="s">
        <v>12</v>
      </c>
      <c r="CA748" t="s">
        <v>12</v>
      </c>
      <c r="CB748" t="s">
        <v>12</v>
      </c>
      <c r="CC748" t="s">
        <v>12</v>
      </c>
      <c r="CD748" t="str" cm="1">
        <f t="array" aca="1" ref="CD748" ca="1">eConcatenar(A748:CB748,"|")</f>
        <v>8xzkxYKTHc67NwOb|CAR2021-1424|3|MEMORIAL|TABASCO|CUNDUACAN|CUNDUACAN|2021-4-17|14800|X|X|200|1|x|X|x|X|X|X|X|X|X|X|X|x|X|x|HERNANDEZ|TORRES|ROCIO|CASADA|X|X|CARRETERA SANTA ROSA A TULIPAN|RIO SECO PRIMERA SECCION|X|9371007820|ELDA ALICIA HERNANDEZ TORRES|BENEFICIARIO 2: LAURA DARVINIA VAZQUEZ HERNANDEZ|x|RUTA 8 M |X|JUEVES|x|x|X|X|X|DOMICILIO|1800|13000|x|x|X|2021-9-16|2021-9-30|X|x|X|x|x|RIO SECO PRIMERA SECCION|X|1|x|14800|x|x|x|X|X|X|x|x|CARDENAS|X|x|x|x|x</v>
      </c>
    </row>
    <row r="749" spans="1:82" x14ac:dyDescent="0.25">
      <c r="A749" t="s">
        <v>14290</v>
      </c>
      <c r="B749" t="s">
        <v>14291</v>
      </c>
      <c r="C749">
        <v>3</v>
      </c>
      <c r="D749" t="s">
        <v>69</v>
      </c>
      <c r="E749" t="s">
        <v>2</v>
      </c>
      <c r="F749" t="s">
        <v>894</v>
      </c>
      <c r="G749" t="s">
        <v>894</v>
      </c>
      <c r="H749" t="s">
        <v>1208</v>
      </c>
      <c r="I749">
        <v>14800</v>
      </c>
      <c r="J749" t="s">
        <v>4</v>
      </c>
      <c r="K749" t="s">
        <v>4</v>
      </c>
      <c r="L749">
        <v>200</v>
      </c>
      <c r="M749">
        <v>1</v>
      </c>
      <c r="N749" t="s">
        <v>12</v>
      </c>
      <c r="O749" t="s">
        <v>4</v>
      </c>
      <c r="P749" t="s">
        <v>12</v>
      </c>
      <c r="Q749" t="s">
        <v>4</v>
      </c>
      <c r="R749" t="s">
        <v>4</v>
      </c>
      <c r="S749" t="s">
        <v>4</v>
      </c>
      <c r="T749" t="s">
        <v>4</v>
      </c>
      <c r="U749" t="s">
        <v>4</v>
      </c>
      <c r="V749" t="s">
        <v>4</v>
      </c>
      <c r="W749" t="s">
        <v>4</v>
      </c>
      <c r="X749" t="s">
        <v>4</v>
      </c>
      <c r="Y749" t="s">
        <v>12</v>
      </c>
      <c r="Z749" t="s">
        <v>4</v>
      </c>
      <c r="AA749" t="s">
        <v>12</v>
      </c>
      <c r="AB749" t="s">
        <v>87</v>
      </c>
      <c r="AC749" t="s">
        <v>80</v>
      </c>
      <c r="AD749" t="s">
        <v>354</v>
      </c>
      <c r="AE749" t="s">
        <v>17</v>
      </c>
      <c r="AF749" t="s">
        <v>4</v>
      </c>
      <c r="AG749" t="s">
        <v>4</v>
      </c>
      <c r="AH749" t="s">
        <v>14292</v>
      </c>
      <c r="AI749" t="s">
        <v>11323</v>
      </c>
      <c r="AJ749" t="s">
        <v>4</v>
      </c>
      <c r="AK749">
        <v>9373747611</v>
      </c>
      <c r="AL749" t="s">
        <v>14293</v>
      </c>
      <c r="AM749" t="s">
        <v>14294</v>
      </c>
      <c r="AN749" t="s">
        <v>4</v>
      </c>
      <c r="AO749" t="s">
        <v>14147</v>
      </c>
      <c r="AP749" t="s">
        <v>4</v>
      </c>
      <c r="AQ749" t="s">
        <v>5252</v>
      </c>
      <c r="AR749" t="s">
        <v>12</v>
      </c>
      <c r="AS749" t="s">
        <v>12</v>
      </c>
      <c r="AT749" t="s">
        <v>4</v>
      </c>
      <c r="AU749" t="s">
        <v>4</v>
      </c>
      <c r="AV749" t="s">
        <v>4</v>
      </c>
      <c r="AW749" t="s">
        <v>11</v>
      </c>
      <c r="AX749">
        <v>1800</v>
      </c>
      <c r="AY749">
        <v>13000</v>
      </c>
      <c r="AZ749" t="s">
        <v>12</v>
      </c>
      <c r="BA749" t="s">
        <v>12</v>
      </c>
      <c r="BB749" t="s">
        <v>4</v>
      </c>
      <c r="BC749" t="s">
        <v>1240</v>
      </c>
      <c r="BD749" t="s">
        <v>1234</v>
      </c>
      <c r="BE749" t="s">
        <v>4</v>
      </c>
      <c r="BF749" t="s">
        <v>12</v>
      </c>
      <c r="BG749" t="s">
        <v>4</v>
      </c>
      <c r="BH749" t="s">
        <v>12</v>
      </c>
      <c r="BI749" t="s">
        <v>12</v>
      </c>
      <c r="BJ749" t="s">
        <v>11323</v>
      </c>
      <c r="BK749" t="s">
        <v>4</v>
      </c>
      <c r="BL749">
        <v>0</v>
      </c>
      <c r="BM749" t="s">
        <v>12</v>
      </c>
      <c r="BN749">
        <v>14800</v>
      </c>
      <c r="BO749" t="s">
        <v>12</v>
      </c>
      <c r="BP749" t="s">
        <v>12</v>
      </c>
      <c r="BQ749" t="s">
        <v>12</v>
      </c>
      <c r="BR749" t="s">
        <v>4</v>
      </c>
      <c r="BS749" t="s">
        <v>4</v>
      </c>
      <c r="BT749" t="s">
        <v>4</v>
      </c>
      <c r="BU749" t="s">
        <v>12</v>
      </c>
      <c r="BV749" t="s">
        <v>12</v>
      </c>
      <c r="BW749" t="s">
        <v>3</v>
      </c>
      <c r="BX749" t="s">
        <v>4</v>
      </c>
      <c r="BY749" t="s">
        <v>12</v>
      </c>
      <c r="BZ749" t="s">
        <v>12</v>
      </c>
      <c r="CA749" t="s">
        <v>12</v>
      </c>
      <c r="CB749" t="s">
        <v>12</v>
      </c>
      <c r="CC749" t="s">
        <v>12</v>
      </c>
      <c r="CD749" t="str" cm="1">
        <f t="array" aca="1" ref="CD749" ca="1">eConcatenar(A749:CB749,"|")</f>
        <v>2LObYu3GHDPjWnXn|CAR2021-1430|3|MEMORIAL|TABASCO|CUNDUACAN|CUNDUACAN|2021-4-19|14800|X|X|200|1|x|X|x|X|X|X|X|X|X|X|X|x|X|x|LOPEZ|GARCIA |ALFREDO|SOLTERO|X|X|CARRETERA INTERCAMBIO A TULIPAN|CASA BLANCA SEGUNDA SECCION|X|9373747611|BERTHA LILA LOPEZ GARCIA|BENEFICIARIO 2: ELENA LOPEZ GARCIA|X|RUTA 8 M |X|JUEVES|x|x|X|X|X|DOMICILIO|1800|13000|x|x|X|2021-9-16|2021-9-30|X|x|X|x|x|CASA BLANCA SEGUNDA SECCION|X|0|x|14800|x|x|x|X|X|X|x|x|CARDENAS|X|x|x|x|x</v>
      </c>
    </row>
    <row r="750" spans="1:82" x14ac:dyDescent="0.25">
      <c r="A750" t="s">
        <v>14295</v>
      </c>
      <c r="B750" t="s">
        <v>14296</v>
      </c>
      <c r="C750">
        <v>3</v>
      </c>
      <c r="D750" t="s">
        <v>1</v>
      </c>
      <c r="E750" t="s">
        <v>2</v>
      </c>
      <c r="F750" t="s">
        <v>894</v>
      </c>
      <c r="G750" t="s">
        <v>894</v>
      </c>
      <c r="H750" t="s">
        <v>15975</v>
      </c>
      <c r="I750">
        <v>12900</v>
      </c>
      <c r="J750" t="s">
        <v>5496</v>
      </c>
      <c r="K750" t="s">
        <v>4</v>
      </c>
      <c r="L750">
        <v>200</v>
      </c>
      <c r="M750">
        <v>1</v>
      </c>
      <c r="N750" t="s">
        <v>12</v>
      </c>
      <c r="O750" t="s">
        <v>4</v>
      </c>
      <c r="P750" t="s">
        <v>12</v>
      </c>
      <c r="Q750" t="s">
        <v>4</v>
      </c>
      <c r="R750" t="s">
        <v>4</v>
      </c>
      <c r="S750" t="s">
        <v>4</v>
      </c>
      <c r="T750" t="s">
        <v>4</v>
      </c>
      <c r="U750" t="s">
        <v>4</v>
      </c>
      <c r="V750" t="s">
        <v>4</v>
      </c>
      <c r="W750" t="s">
        <v>4</v>
      </c>
      <c r="X750" t="s">
        <v>4</v>
      </c>
      <c r="Y750" t="s">
        <v>12</v>
      </c>
      <c r="Z750" t="s">
        <v>4</v>
      </c>
      <c r="AA750" t="s">
        <v>12</v>
      </c>
      <c r="AB750" t="s">
        <v>38</v>
      </c>
      <c r="AC750" t="s">
        <v>291</v>
      </c>
      <c r="AD750" t="s">
        <v>14297</v>
      </c>
      <c r="AE750" t="s">
        <v>10932</v>
      </c>
      <c r="AF750" t="s">
        <v>4</v>
      </c>
      <c r="AG750" t="s">
        <v>4</v>
      </c>
      <c r="AH750" t="s">
        <v>14298</v>
      </c>
      <c r="AI750" t="s">
        <v>2602</v>
      </c>
      <c r="AJ750" t="s">
        <v>4</v>
      </c>
      <c r="AK750">
        <v>9331042936</v>
      </c>
      <c r="AL750" t="s">
        <v>14299</v>
      </c>
      <c r="AM750" t="s">
        <v>14300</v>
      </c>
      <c r="AN750" t="s">
        <v>4</v>
      </c>
      <c r="AO750" t="s">
        <v>14147</v>
      </c>
      <c r="AP750" t="s">
        <v>4</v>
      </c>
      <c r="AQ750" t="s">
        <v>5252</v>
      </c>
      <c r="AR750" t="s">
        <v>12</v>
      </c>
      <c r="AS750" t="s">
        <v>12</v>
      </c>
      <c r="AT750" t="s">
        <v>4</v>
      </c>
      <c r="AU750" t="s">
        <v>4</v>
      </c>
      <c r="AV750" t="s">
        <v>4</v>
      </c>
      <c r="AW750" t="s">
        <v>11</v>
      </c>
      <c r="AX750">
        <v>3400</v>
      </c>
      <c r="AY750">
        <v>9500</v>
      </c>
      <c r="AZ750" t="s">
        <v>12</v>
      </c>
      <c r="BA750" t="s">
        <v>12</v>
      </c>
      <c r="BB750" t="s">
        <v>4</v>
      </c>
      <c r="BC750" t="s">
        <v>1240</v>
      </c>
      <c r="BD750" t="s">
        <v>1234</v>
      </c>
      <c r="BE750" t="s">
        <v>4</v>
      </c>
      <c r="BF750" t="s">
        <v>12</v>
      </c>
      <c r="BG750" t="s">
        <v>4</v>
      </c>
      <c r="BH750" t="s">
        <v>12</v>
      </c>
      <c r="BI750" t="s">
        <v>12</v>
      </c>
      <c r="BJ750" t="s">
        <v>2602</v>
      </c>
      <c r="BK750" t="s">
        <v>4</v>
      </c>
      <c r="BL750">
        <v>0</v>
      </c>
      <c r="BM750" t="s">
        <v>12</v>
      </c>
      <c r="BN750">
        <v>12900</v>
      </c>
      <c r="BO750" t="s">
        <v>12</v>
      </c>
      <c r="BP750" t="s">
        <v>12</v>
      </c>
      <c r="BQ750" t="s">
        <v>12</v>
      </c>
      <c r="BR750" t="s">
        <v>4</v>
      </c>
      <c r="BS750" t="s">
        <v>4</v>
      </c>
      <c r="BT750" t="s">
        <v>4</v>
      </c>
      <c r="BU750" t="s">
        <v>12</v>
      </c>
      <c r="BV750" t="s">
        <v>12</v>
      </c>
      <c r="BW750" t="s">
        <v>3</v>
      </c>
      <c r="BX750" t="s">
        <v>4</v>
      </c>
      <c r="BY750" t="s">
        <v>12</v>
      </c>
      <c r="BZ750" t="s">
        <v>12</v>
      </c>
      <c r="CA750" t="s">
        <v>12</v>
      </c>
      <c r="CB750" t="s">
        <v>12</v>
      </c>
      <c r="CC750" t="s">
        <v>12</v>
      </c>
      <c r="CD750" t="str" cm="1">
        <f t="array" aca="1" ref="CD750" ca="1">eConcatenar(A750:CB750,"|")</f>
        <v>eo5hnZotBhfS6Ixo|CAR2021-0081|3|IMPERIAL DE LUJO|TABASCO|CUNDUACAN|CUNDUACAN|2021-1-18|12900| X|X|200|1|x|X|x|X|X|X|X|X|X|X|X|x|X|x|HERNANDEZ|DOMINGUEZ|OVIDIO|DIVORCIADO|X|X|ENTRADA EL MARIN POR LA GASERA|LA CHONITA|X|9331042936|ABIMAEL HERNANDEZ DOMINGUEZ|BENEFICIARIO 2: EBER HERNANDEZ IZQUIERDO|X|RUTA 8 M |X|JUEVES|x|x|X|X|X|DOMICILIO|3400|9500|x|x|X|2021-9-16|2021-9-30|X|x|X|x|x|LA CHONITA|X|0|x|12900|x|x|x|X|X|X|x|x|CARDENAS|X|x|x|x|x</v>
      </c>
    </row>
    <row r="751" spans="1:82" x14ac:dyDescent="0.25">
      <c r="A751" t="s">
        <v>14301</v>
      </c>
      <c r="B751" t="s">
        <v>14302</v>
      </c>
      <c r="C751">
        <v>3</v>
      </c>
      <c r="D751" t="s">
        <v>1</v>
      </c>
      <c r="E751" t="s">
        <v>2</v>
      </c>
      <c r="F751" t="s">
        <v>775</v>
      </c>
      <c r="G751" t="s">
        <v>775</v>
      </c>
      <c r="H751" t="s">
        <v>16115</v>
      </c>
      <c r="I751">
        <v>12900</v>
      </c>
      <c r="J751" t="s">
        <v>4</v>
      </c>
      <c r="K751" t="s">
        <v>4</v>
      </c>
      <c r="L751">
        <v>200</v>
      </c>
      <c r="M751">
        <v>1</v>
      </c>
      <c r="N751" t="s">
        <v>12</v>
      </c>
      <c r="O751" t="s">
        <v>4</v>
      </c>
      <c r="P751" t="s">
        <v>12</v>
      </c>
      <c r="Q751" t="s">
        <v>4</v>
      </c>
      <c r="R751" t="s">
        <v>4</v>
      </c>
      <c r="S751" t="s">
        <v>4</v>
      </c>
      <c r="T751" t="s">
        <v>4</v>
      </c>
      <c r="U751" t="s">
        <v>4</v>
      </c>
      <c r="V751" t="s">
        <v>4</v>
      </c>
      <c r="W751" t="s">
        <v>4</v>
      </c>
      <c r="X751" t="s">
        <v>4</v>
      </c>
      <c r="Y751" t="s">
        <v>12</v>
      </c>
      <c r="Z751" t="s">
        <v>4</v>
      </c>
      <c r="AA751" t="s">
        <v>12</v>
      </c>
      <c r="AB751" t="s">
        <v>96</v>
      </c>
      <c r="AC751" t="s">
        <v>1026</v>
      </c>
      <c r="AD751" t="s">
        <v>14303</v>
      </c>
      <c r="AE751" t="s">
        <v>30</v>
      </c>
      <c r="AF751" t="s">
        <v>4</v>
      </c>
      <c r="AG751" t="s">
        <v>4</v>
      </c>
      <c r="AH751" t="s">
        <v>14304</v>
      </c>
      <c r="AI751" t="s">
        <v>14305</v>
      </c>
      <c r="AJ751" t="s">
        <v>4</v>
      </c>
      <c r="AK751">
        <v>9331026733</v>
      </c>
      <c r="AL751" t="s">
        <v>14306</v>
      </c>
      <c r="AM751" t="s">
        <v>14307</v>
      </c>
      <c r="AN751" t="s">
        <v>12</v>
      </c>
      <c r="AO751" t="s">
        <v>14147</v>
      </c>
      <c r="AP751" t="s">
        <v>4</v>
      </c>
      <c r="AQ751" t="s">
        <v>5252</v>
      </c>
      <c r="AR751" t="s">
        <v>12</v>
      </c>
      <c r="AS751" t="s">
        <v>12</v>
      </c>
      <c r="AT751" t="s">
        <v>4</v>
      </c>
      <c r="AU751" t="s">
        <v>4</v>
      </c>
      <c r="AV751" t="s">
        <v>4</v>
      </c>
      <c r="AW751" t="s">
        <v>11</v>
      </c>
      <c r="AX751">
        <v>3200</v>
      </c>
      <c r="AY751">
        <v>9700</v>
      </c>
      <c r="AZ751" t="s">
        <v>12</v>
      </c>
      <c r="BA751" t="s">
        <v>12</v>
      </c>
      <c r="BB751" t="s">
        <v>4</v>
      </c>
      <c r="BC751" t="s">
        <v>1240</v>
      </c>
      <c r="BD751" t="s">
        <v>1234</v>
      </c>
      <c r="BE751" t="s">
        <v>4</v>
      </c>
      <c r="BF751" t="s">
        <v>12</v>
      </c>
      <c r="BG751" t="s">
        <v>4</v>
      </c>
      <c r="BH751" t="s">
        <v>12</v>
      </c>
      <c r="BI751" t="s">
        <v>12</v>
      </c>
      <c r="BJ751" t="s">
        <v>14305</v>
      </c>
      <c r="BK751" t="s">
        <v>4</v>
      </c>
      <c r="BL751">
        <v>1</v>
      </c>
      <c r="BM751" t="s">
        <v>12</v>
      </c>
      <c r="BN751">
        <v>12900</v>
      </c>
      <c r="BO751" t="s">
        <v>12</v>
      </c>
      <c r="BP751" t="s">
        <v>12</v>
      </c>
      <c r="BQ751" t="s">
        <v>12</v>
      </c>
      <c r="BR751" t="s">
        <v>4</v>
      </c>
      <c r="BS751" t="s">
        <v>4</v>
      </c>
      <c r="BT751" t="s">
        <v>4</v>
      </c>
      <c r="BU751" t="s">
        <v>12</v>
      </c>
      <c r="BV751" t="s">
        <v>12</v>
      </c>
      <c r="BW751" t="s">
        <v>3</v>
      </c>
      <c r="BX751" t="s">
        <v>4</v>
      </c>
      <c r="BY751" t="s">
        <v>12</v>
      </c>
      <c r="BZ751" t="s">
        <v>12</v>
      </c>
      <c r="CA751" t="s">
        <v>12</v>
      </c>
      <c r="CB751" t="s">
        <v>12</v>
      </c>
      <c r="CC751" t="s">
        <v>12</v>
      </c>
      <c r="CD751" t="str" cm="1">
        <f t="array" aca="1" ref="CD751" ca="1">eConcatenar(A751:CB751,"|")</f>
        <v>FzwqpCoYqY968BSM|CAR2021-0235|3|IMPERIAL DE LUJO|TABASCO|COMALCALCO|COMALCALCO|2021-1-25|12900|X|X|200|1|x|X|x|X|X|X|X|X|X|X|X|x|X|x|MARTINEZ|FUENTES|ANDREA IMELDA|CASADA|X|X|ENTRADA LOS MULATOS |ORIENTE SEXTA SECCION|X|9331026733|RUBICEL ESCALANTE LOPEZ|BENEFICIARIO 2: RUBICEL ESCALANTE MARTINEZ|x|RUTA 8 M |X|JUEVES|x|x|X|X|X|DOMICILIO|3200|9700|x|x|X|2021-9-16|2021-9-30|X|x|X|x|x|ORIENTE SEXTA SECCION|X|1|x|12900|x|x|x|X|X|X|x|x|CARDENAS|X|x|x|x|x</v>
      </c>
    </row>
    <row r="752" spans="1:82" x14ac:dyDescent="0.25">
      <c r="A752" t="s">
        <v>14308</v>
      </c>
      <c r="B752" t="s">
        <v>14309</v>
      </c>
      <c r="C752">
        <v>3</v>
      </c>
      <c r="D752" t="s">
        <v>1</v>
      </c>
      <c r="E752" t="s">
        <v>2</v>
      </c>
      <c r="F752" t="s">
        <v>775</v>
      </c>
      <c r="G752" t="s">
        <v>775</v>
      </c>
      <c r="H752" t="s">
        <v>16085</v>
      </c>
      <c r="I752">
        <v>12900</v>
      </c>
      <c r="J752" t="s">
        <v>4</v>
      </c>
      <c r="K752" t="s">
        <v>4</v>
      </c>
      <c r="L752">
        <v>100</v>
      </c>
      <c r="M752">
        <v>0</v>
      </c>
      <c r="N752" t="s">
        <v>12</v>
      </c>
      <c r="O752" t="s">
        <v>4</v>
      </c>
      <c r="P752" t="s">
        <v>12</v>
      </c>
      <c r="Q752" t="s">
        <v>4</v>
      </c>
      <c r="R752" t="s">
        <v>4</v>
      </c>
      <c r="S752" t="s">
        <v>4</v>
      </c>
      <c r="T752" t="s">
        <v>4</v>
      </c>
      <c r="U752" t="s">
        <v>4</v>
      </c>
      <c r="V752" t="s">
        <v>4</v>
      </c>
      <c r="W752" t="s">
        <v>4</v>
      </c>
      <c r="X752" t="s">
        <v>4</v>
      </c>
      <c r="Y752" t="s">
        <v>12</v>
      </c>
      <c r="Z752" t="s">
        <v>4</v>
      </c>
      <c r="AA752" t="s">
        <v>12</v>
      </c>
      <c r="AB752" t="s">
        <v>59</v>
      </c>
      <c r="AC752" t="s">
        <v>87</v>
      </c>
      <c r="AD752" t="s">
        <v>10338</v>
      </c>
      <c r="AE752" t="s">
        <v>63</v>
      </c>
      <c r="AF752" t="s">
        <v>4</v>
      </c>
      <c r="AG752" t="s">
        <v>4</v>
      </c>
      <c r="AH752" t="s">
        <v>14304</v>
      </c>
      <c r="AI752" t="s">
        <v>14305</v>
      </c>
      <c r="AJ752" t="s">
        <v>4</v>
      </c>
      <c r="AK752">
        <v>9331213795</v>
      </c>
      <c r="AL752" t="s">
        <v>14310</v>
      </c>
      <c r="AM752" t="s">
        <v>14311</v>
      </c>
      <c r="AN752" t="s">
        <v>12</v>
      </c>
      <c r="AO752" t="s">
        <v>14147</v>
      </c>
      <c r="AP752" t="s">
        <v>4</v>
      </c>
      <c r="AQ752" t="s">
        <v>5252</v>
      </c>
      <c r="AR752" t="s">
        <v>12</v>
      </c>
      <c r="AS752" t="s">
        <v>12</v>
      </c>
      <c r="AT752" t="s">
        <v>4</v>
      </c>
      <c r="AU752" t="s">
        <v>4</v>
      </c>
      <c r="AV752" t="s">
        <v>4</v>
      </c>
      <c r="AW752" t="s">
        <v>11</v>
      </c>
      <c r="AX752">
        <v>3200</v>
      </c>
      <c r="AY752">
        <v>9700</v>
      </c>
      <c r="AZ752" t="s">
        <v>12</v>
      </c>
      <c r="BA752" t="s">
        <v>12</v>
      </c>
      <c r="BB752" t="s">
        <v>4</v>
      </c>
      <c r="BC752" t="s">
        <v>1240</v>
      </c>
      <c r="BD752" t="s">
        <v>5294</v>
      </c>
      <c r="BE752" t="s">
        <v>4</v>
      </c>
      <c r="BF752" t="s">
        <v>12</v>
      </c>
      <c r="BG752" t="s">
        <v>4</v>
      </c>
      <c r="BH752" t="s">
        <v>12</v>
      </c>
      <c r="BI752" t="s">
        <v>12</v>
      </c>
      <c r="BJ752" t="s">
        <v>14305</v>
      </c>
      <c r="BK752" t="s">
        <v>4</v>
      </c>
      <c r="BL752">
        <v>0</v>
      </c>
      <c r="BM752" t="s">
        <v>12</v>
      </c>
      <c r="BN752">
        <v>12900</v>
      </c>
      <c r="BO752" t="s">
        <v>12</v>
      </c>
      <c r="BP752" t="s">
        <v>12</v>
      </c>
      <c r="BQ752" t="s">
        <v>12</v>
      </c>
      <c r="BR752" t="s">
        <v>4</v>
      </c>
      <c r="BS752" t="s">
        <v>4</v>
      </c>
      <c r="BT752" t="s">
        <v>4</v>
      </c>
      <c r="BU752" t="s">
        <v>12</v>
      </c>
      <c r="BV752" t="s">
        <v>12</v>
      </c>
      <c r="BW752" t="s">
        <v>3</v>
      </c>
      <c r="BX752" t="s">
        <v>4</v>
      </c>
      <c r="BY752" t="s">
        <v>12</v>
      </c>
      <c r="BZ752" t="s">
        <v>12</v>
      </c>
      <c r="CA752" t="s">
        <v>12</v>
      </c>
      <c r="CB752" t="s">
        <v>12</v>
      </c>
      <c r="CC752" t="s">
        <v>12</v>
      </c>
      <c r="CD752" t="str" cm="1">
        <f t="array" aca="1" ref="CD752" ca="1">eConcatenar(A752:CB752,"|")</f>
        <v>0unfO3Dv3y5sWxqj|CAR2021-0261|3|IMPERIAL DE LUJO|TABASCO|COMALCALCO|COMALCALCO|2021-1-28|12900|X|X|100|0|x|X|x|X|X|X|X|X|X|X|X|x|X|x|GARCIA|LOPEZ|ELEAZAR|CASADO|X|X|ENTRADA LOS MULATOS |ORIENTE SEXTA SECCION|X|9331213795|MIGUEL ANGEL GARCIA GARCIA|BENEFICIARIO 2:MARLENE GARCIA GARCIA|x|RUTA 8 M |X|JUEVES|x|x|X|X|X|DOMICILIO|3200|9700|x|x|X|2021-9-16|2021-9-23|X|x|X|x|x|ORIENTE SEXTA SECCION|X|0|x|12900|x|x|x|X|X|X|x|x|CARDENAS|X|x|x|x|x</v>
      </c>
    </row>
    <row r="753" spans="1:82" x14ac:dyDescent="0.25">
      <c r="A753" t="s">
        <v>14312</v>
      </c>
      <c r="B753" t="s">
        <v>14313</v>
      </c>
      <c r="C753">
        <v>3</v>
      </c>
      <c r="D753" t="s">
        <v>1</v>
      </c>
      <c r="E753" t="s">
        <v>2</v>
      </c>
      <c r="F753" t="s">
        <v>775</v>
      </c>
      <c r="G753" t="s">
        <v>775</v>
      </c>
      <c r="H753" t="s">
        <v>1205</v>
      </c>
      <c r="I753">
        <v>12900</v>
      </c>
      <c r="J753" t="s">
        <v>4</v>
      </c>
      <c r="K753" t="s">
        <v>4</v>
      </c>
      <c r="L753">
        <v>200</v>
      </c>
      <c r="M753">
        <v>1</v>
      </c>
      <c r="N753" t="s">
        <v>12</v>
      </c>
      <c r="O753" t="s">
        <v>4</v>
      </c>
      <c r="P753" t="s">
        <v>12</v>
      </c>
      <c r="Q753" t="s">
        <v>4</v>
      </c>
      <c r="R753" t="s">
        <v>4</v>
      </c>
      <c r="S753" t="s">
        <v>4</v>
      </c>
      <c r="T753" t="s">
        <v>4</v>
      </c>
      <c r="U753" t="s">
        <v>4</v>
      </c>
      <c r="V753" t="s">
        <v>4</v>
      </c>
      <c r="W753" t="s">
        <v>4</v>
      </c>
      <c r="X753" t="s">
        <v>4</v>
      </c>
      <c r="Y753" t="s">
        <v>12</v>
      </c>
      <c r="Z753" t="s">
        <v>4</v>
      </c>
      <c r="AA753" t="s">
        <v>12</v>
      </c>
      <c r="AB753" t="s">
        <v>11874</v>
      </c>
      <c r="AC753" t="s">
        <v>5195</v>
      </c>
      <c r="AD753" t="s">
        <v>14314</v>
      </c>
      <c r="AE753" t="s">
        <v>63</v>
      </c>
      <c r="AF753" t="s">
        <v>4</v>
      </c>
      <c r="AG753" t="s">
        <v>4</v>
      </c>
      <c r="AH753" t="s">
        <v>14315</v>
      </c>
      <c r="AI753" t="s">
        <v>14305</v>
      </c>
      <c r="AJ753" t="s">
        <v>4</v>
      </c>
      <c r="AK753">
        <v>9331667467</v>
      </c>
      <c r="AL753" t="s">
        <v>14316</v>
      </c>
      <c r="AM753" t="s">
        <v>14317</v>
      </c>
      <c r="AN753" t="s">
        <v>12</v>
      </c>
      <c r="AO753" t="s">
        <v>14147</v>
      </c>
      <c r="AP753" t="s">
        <v>4</v>
      </c>
      <c r="AQ753" t="s">
        <v>5252</v>
      </c>
      <c r="AR753" t="s">
        <v>12</v>
      </c>
      <c r="AS753" t="s">
        <v>12</v>
      </c>
      <c r="AT753" t="s">
        <v>4</v>
      </c>
      <c r="AU753" t="s">
        <v>4</v>
      </c>
      <c r="AV753" t="s">
        <v>4</v>
      </c>
      <c r="AW753" t="s">
        <v>11</v>
      </c>
      <c r="AX753">
        <v>2905</v>
      </c>
      <c r="AY753">
        <v>9995</v>
      </c>
      <c r="AZ753" t="s">
        <v>12</v>
      </c>
      <c r="BA753" t="s">
        <v>12</v>
      </c>
      <c r="BB753" t="s">
        <v>4</v>
      </c>
      <c r="BC753" t="s">
        <v>1240</v>
      </c>
      <c r="BD753" t="s">
        <v>1234</v>
      </c>
      <c r="BE753" t="s">
        <v>4</v>
      </c>
      <c r="BF753" t="s">
        <v>12</v>
      </c>
      <c r="BG753" t="s">
        <v>4</v>
      </c>
      <c r="BH753" t="s">
        <v>12</v>
      </c>
      <c r="BI753" t="s">
        <v>12</v>
      </c>
      <c r="BJ753" t="s">
        <v>14305</v>
      </c>
      <c r="BK753" t="s">
        <v>4</v>
      </c>
      <c r="BL753">
        <v>0</v>
      </c>
      <c r="BM753" t="s">
        <v>12</v>
      </c>
      <c r="BN753">
        <v>12900</v>
      </c>
      <c r="BO753" t="s">
        <v>12</v>
      </c>
      <c r="BP753" t="s">
        <v>12</v>
      </c>
      <c r="BQ753" t="s">
        <v>12</v>
      </c>
      <c r="BR753" t="s">
        <v>4</v>
      </c>
      <c r="BS753" t="s">
        <v>4</v>
      </c>
      <c r="BT753" t="s">
        <v>4</v>
      </c>
      <c r="BU753" t="s">
        <v>12</v>
      </c>
      <c r="BV753" t="s">
        <v>12</v>
      </c>
      <c r="BW753" t="s">
        <v>3</v>
      </c>
      <c r="BX753" t="s">
        <v>4</v>
      </c>
      <c r="BY753" t="s">
        <v>12</v>
      </c>
      <c r="BZ753" t="s">
        <v>12</v>
      </c>
      <c r="CA753" t="s">
        <v>12</v>
      </c>
      <c r="CB753" t="s">
        <v>12</v>
      </c>
      <c r="CC753" t="s">
        <v>12</v>
      </c>
      <c r="CD753" t="str" cm="1">
        <f t="array" aca="1" ref="CD753" ca="1">eConcatenar(A753:CB753,"|")</f>
        <v>4ZuRb1zkJmVl10zX|CAR2021-0617|3|IMPERIAL DE LUJO|TABASCO|COMALCALCO|COMALCALCO|2021-2-19|12900|X|X|200|1|x|X|x|X|X|X|X|X|X|X|X|x|X|x|MONTEJO|RUIZ |JOSE DE LA LUZ|CASADO|X|X|ENTRADA EL MANGAL|ORIENTE SEXTA SECCION|X|9331667467|EDUARDO MONTEJO LOPEZ|BENEFICIARIO 2: CANDELARIA MONTEJO LOPEZ |x|RUTA 8 M |X|JUEVES|x|x|X|X|X|DOMICILIO|2905|9995|x|x|X|2021-9-16|2021-9-30|X|x|X|x|x|ORIENTE SEXTA SECCION|X|0|x|12900|x|x|x|X|X|X|x|x|CARDENAS|X|x|x|x|x</v>
      </c>
    </row>
    <row r="754" spans="1:82" x14ac:dyDescent="0.25">
      <c r="A754" t="s">
        <v>14318</v>
      </c>
      <c r="B754" t="s">
        <v>14319</v>
      </c>
      <c r="C754">
        <v>3</v>
      </c>
      <c r="D754" t="s">
        <v>1</v>
      </c>
      <c r="E754" t="s">
        <v>2</v>
      </c>
      <c r="F754" t="s">
        <v>775</v>
      </c>
      <c r="G754" t="s">
        <v>775</v>
      </c>
      <c r="H754" t="s">
        <v>1214</v>
      </c>
      <c r="I754">
        <v>12900</v>
      </c>
      <c r="J754" t="s">
        <v>4</v>
      </c>
      <c r="K754" t="s">
        <v>4</v>
      </c>
      <c r="L754">
        <v>200</v>
      </c>
      <c r="M754">
        <v>1</v>
      </c>
      <c r="N754" t="s">
        <v>12</v>
      </c>
      <c r="O754" t="s">
        <v>4</v>
      </c>
      <c r="P754" t="s">
        <v>12</v>
      </c>
      <c r="Q754" t="s">
        <v>4</v>
      </c>
      <c r="R754" t="s">
        <v>4</v>
      </c>
      <c r="S754" t="s">
        <v>4</v>
      </c>
      <c r="T754" t="s">
        <v>4</v>
      </c>
      <c r="U754" t="s">
        <v>4</v>
      </c>
      <c r="V754" t="s">
        <v>4</v>
      </c>
      <c r="W754" t="s">
        <v>4</v>
      </c>
      <c r="X754" t="s">
        <v>4</v>
      </c>
      <c r="Y754" t="s">
        <v>12</v>
      </c>
      <c r="Z754" t="s">
        <v>4</v>
      </c>
      <c r="AA754" t="s">
        <v>12</v>
      </c>
      <c r="AB754" t="s">
        <v>4870</v>
      </c>
      <c r="AC754" t="s">
        <v>321</v>
      </c>
      <c r="AD754" t="s">
        <v>10152</v>
      </c>
      <c r="AE754" t="s">
        <v>63</v>
      </c>
      <c r="AF754" t="s">
        <v>4</v>
      </c>
      <c r="AG754" t="s">
        <v>4</v>
      </c>
      <c r="AH754" t="s">
        <v>14304</v>
      </c>
      <c r="AI754" t="s">
        <v>14305</v>
      </c>
      <c r="AJ754" t="s">
        <v>4</v>
      </c>
      <c r="AK754">
        <v>9331067768</v>
      </c>
      <c r="AL754" t="s">
        <v>14320</v>
      </c>
      <c r="AM754" t="s">
        <v>14321</v>
      </c>
      <c r="AN754" t="s">
        <v>12</v>
      </c>
      <c r="AO754" t="s">
        <v>14147</v>
      </c>
      <c r="AP754" t="s">
        <v>4</v>
      </c>
      <c r="AQ754" t="s">
        <v>5252</v>
      </c>
      <c r="AR754" t="s">
        <v>12</v>
      </c>
      <c r="AS754" t="s">
        <v>12</v>
      </c>
      <c r="AT754" t="s">
        <v>4</v>
      </c>
      <c r="AU754" t="s">
        <v>4</v>
      </c>
      <c r="AV754" t="s">
        <v>4</v>
      </c>
      <c r="AW754" t="s">
        <v>11</v>
      </c>
      <c r="AX754">
        <v>3100</v>
      </c>
      <c r="AY754">
        <v>9800</v>
      </c>
      <c r="AZ754" t="s">
        <v>12</v>
      </c>
      <c r="BA754" t="s">
        <v>12</v>
      </c>
      <c r="BB754" t="s">
        <v>4</v>
      </c>
      <c r="BC754" t="s">
        <v>1240</v>
      </c>
      <c r="BD754" t="s">
        <v>1234</v>
      </c>
      <c r="BE754" t="s">
        <v>4</v>
      </c>
      <c r="BF754" t="s">
        <v>12</v>
      </c>
      <c r="BG754" t="s">
        <v>4</v>
      </c>
      <c r="BH754" t="s">
        <v>12</v>
      </c>
      <c r="BI754" t="s">
        <v>12</v>
      </c>
      <c r="BJ754" t="s">
        <v>14305</v>
      </c>
      <c r="BK754" t="s">
        <v>4</v>
      </c>
      <c r="BL754">
        <v>0</v>
      </c>
      <c r="BM754" t="s">
        <v>12</v>
      </c>
      <c r="BN754">
        <v>12900</v>
      </c>
      <c r="BO754" t="s">
        <v>12</v>
      </c>
      <c r="BP754" t="s">
        <v>12</v>
      </c>
      <c r="BQ754" t="s">
        <v>12</v>
      </c>
      <c r="BR754" t="s">
        <v>4</v>
      </c>
      <c r="BS754" t="s">
        <v>4</v>
      </c>
      <c r="BT754" t="s">
        <v>4</v>
      </c>
      <c r="BU754" t="s">
        <v>12</v>
      </c>
      <c r="BV754" t="s">
        <v>12</v>
      </c>
      <c r="BW754" t="s">
        <v>3</v>
      </c>
      <c r="BX754" t="s">
        <v>4</v>
      </c>
      <c r="BY754" t="s">
        <v>12</v>
      </c>
      <c r="BZ754" t="s">
        <v>12</v>
      </c>
      <c r="CA754" t="s">
        <v>12</v>
      </c>
      <c r="CB754" t="s">
        <v>12</v>
      </c>
      <c r="CC754" t="s">
        <v>12</v>
      </c>
      <c r="CD754" t="str" cm="1">
        <f t="array" aca="1" ref="CD754" ca="1">eConcatenar(A754:CB754,"|")</f>
        <v>B1YYRrEp6EcSNMkv|CAR2021-0247|3|IMPERIAL DE LUJO|TABASCO|COMALCALCO|COMALCALCO|2021-1-26|12900|X|X|200|1|x|X|x|X|X|X|X|X|X|X|X|x|X|x|VIVAS|BAUTISTA|ENRIQUE|CASADO|X|X|ENTRADA LOS MULATOS |ORIENTE SEXTA SECCION|X|9331067768|MARIA DE LOURDES GOMEZ JIMENEZ|BENEFICIARIO 2: ELIT JOVANY VIVAS GOMEZ|x|RUTA 8 M |X|JUEVES|x|x|X|X|X|DOMICILIO|3100|9800|x|x|X|2021-9-16|2021-9-30|X|x|X|x|x|ORIENTE SEXTA SECCION|X|0|x|12900|x|x|x|X|X|X|x|x|CARDENAS|X|x|x|x|x</v>
      </c>
    </row>
    <row r="755" spans="1:82" x14ac:dyDescent="0.25">
      <c r="A755" t="s">
        <v>14322</v>
      </c>
      <c r="B755" t="s">
        <v>14323</v>
      </c>
      <c r="C755">
        <v>3</v>
      </c>
      <c r="D755" t="s">
        <v>69</v>
      </c>
      <c r="E755" t="s">
        <v>2</v>
      </c>
      <c r="F755" t="s">
        <v>775</v>
      </c>
      <c r="G755" t="s">
        <v>775</v>
      </c>
      <c r="H755" t="s">
        <v>16087</v>
      </c>
      <c r="I755">
        <v>14800</v>
      </c>
      <c r="J755" t="s">
        <v>4</v>
      </c>
      <c r="K755" t="s">
        <v>4</v>
      </c>
      <c r="L755">
        <v>100</v>
      </c>
      <c r="M755">
        <v>0</v>
      </c>
      <c r="N755" t="s">
        <v>12</v>
      </c>
      <c r="O755" t="s">
        <v>4</v>
      </c>
      <c r="P755" t="s">
        <v>12</v>
      </c>
      <c r="Q755" t="s">
        <v>4</v>
      </c>
      <c r="R755" t="s">
        <v>4</v>
      </c>
      <c r="S755" t="s">
        <v>4</v>
      </c>
      <c r="T755" t="s">
        <v>4</v>
      </c>
      <c r="U755" t="s">
        <v>4</v>
      </c>
      <c r="V755" t="s">
        <v>4</v>
      </c>
      <c r="W755" t="s">
        <v>4</v>
      </c>
      <c r="X755" t="s">
        <v>4</v>
      </c>
      <c r="Y755" t="s">
        <v>12</v>
      </c>
      <c r="Z755" t="s">
        <v>4</v>
      </c>
      <c r="AA755" t="s">
        <v>12</v>
      </c>
      <c r="AB755" t="s">
        <v>5242</v>
      </c>
      <c r="AC755" t="s">
        <v>38</v>
      </c>
      <c r="AD755" t="s">
        <v>768</v>
      </c>
      <c r="AE755" t="s">
        <v>17</v>
      </c>
      <c r="AF755" t="s">
        <v>4</v>
      </c>
      <c r="AG755" t="s">
        <v>4</v>
      </c>
      <c r="AH755" t="s">
        <v>14324</v>
      </c>
      <c r="AI755" t="s">
        <v>14325</v>
      </c>
      <c r="AJ755" t="s">
        <v>4</v>
      </c>
      <c r="AK755">
        <v>9871370004</v>
      </c>
      <c r="AL755" t="s">
        <v>14326</v>
      </c>
      <c r="AM755" t="s">
        <v>14327</v>
      </c>
      <c r="AN755" t="s">
        <v>12</v>
      </c>
      <c r="AO755" t="s">
        <v>14147</v>
      </c>
      <c r="AP755" t="s">
        <v>4</v>
      </c>
      <c r="AQ755" t="s">
        <v>5252</v>
      </c>
      <c r="AR755" t="s">
        <v>12</v>
      </c>
      <c r="AS755" t="s">
        <v>12</v>
      </c>
      <c r="AT755" t="s">
        <v>4</v>
      </c>
      <c r="AU755" t="s">
        <v>4</v>
      </c>
      <c r="AV755" t="s">
        <v>4</v>
      </c>
      <c r="AW755" t="s">
        <v>11</v>
      </c>
      <c r="AX755">
        <v>1500</v>
      </c>
      <c r="AY755">
        <v>13300</v>
      </c>
      <c r="AZ755" t="s">
        <v>12</v>
      </c>
      <c r="BA755" t="s">
        <v>12</v>
      </c>
      <c r="BB755" t="s">
        <v>4</v>
      </c>
      <c r="BC755" t="s">
        <v>1240</v>
      </c>
      <c r="BD755" t="s">
        <v>5294</v>
      </c>
      <c r="BE755" t="s">
        <v>4</v>
      </c>
      <c r="BF755" t="s">
        <v>12</v>
      </c>
      <c r="BG755" t="s">
        <v>4</v>
      </c>
      <c r="BH755" t="s">
        <v>12</v>
      </c>
      <c r="BI755" t="s">
        <v>12</v>
      </c>
      <c r="BJ755" t="s">
        <v>14325</v>
      </c>
      <c r="BK755" t="s">
        <v>4</v>
      </c>
      <c r="BL755">
        <v>0</v>
      </c>
      <c r="BM755" t="s">
        <v>12</v>
      </c>
      <c r="BN755">
        <v>14800</v>
      </c>
      <c r="BO755" t="s">
        <v>12</v>
      </c>
      <c r="BP755" t="s">
        <v>12</v>
      </c>
      <c r="BQ755" t="s">
        <v>12</v>
      </c>
      <c r="BR755" t="s">
        <v>4</v>
      </c>
      <c r="BS755" t="s">
        <v>4</v>
      </c>
      <c r="BT755" t="s">
        <v>4</v>
      </c>
      <c r="BU755" t="s">
        <v>12</v>
      </c>
      <c r="BV755" t="s">
        <v>12</v>
      </c>
      <c r="BW755" t="s">
        <v>3</v>
      </c>
      <c r="BX755" t="s">
        <v>4</v>
      </c>
      <c r="BY755" t="s">
        <v>12</v>
      </c>
      <c r="BZ755" t="s">
        <v>12</v>
      </c>
      <c r="CA755" t="s">
        <v>12</v>
      </c>
      <c r="CB755" t="s">
        <v>12</v>
      </c>
      <c r="CC755" t="s">
        <v>12</v>
      </c>
      <c r="CD755" t="str" cm="1">
        <f t="array" aca="1" ref="CD755" ca="1">eConcatenar(A755:CB755,"|")</f>
        <v>23TKzySzDc4DygeA|CAR2021-2619|3|MEMORIAL|TABASCO|COMALCALCO|COMALCALCO|2021-6-14|14800|X|X|100|0|x|X|x|X|X|X|X|X|X|X|X|x|X|x|MIRANDA |HERNANDEZ|CARLOS|SOLTERO|X|X|CARRETERA A LA PASADITA|ORIENTE CUARTA SECCION|X|9871370004|CARLO MARIO MIRANDA SUAREZ|BENEFICIARIO 2: ESTHER HERNANDEZ RAMIREZ|x|RUTA 8 M |X|JUEVES|x|x|X|X|X|DOMICILIO|1500|13300|x|x|X|2021-9-16|2021-9-23|X|x|X|x|x|ORIENTE CUARTA SECCION|X|0|x|14800|x|x|x|X|X|X|x|x|CARDENAS|X|x|x|x|x</v>
      </c>
    </row>
    <row r="756" spans="1:82" x14ac:dyDescent="0.25">
      <c r="A756" t="s">
        <v>14328</v>
      </c>
      <c r="B756" t="s">
        <v>14329</v>
      </c>
      <c r="C756">
        <v>3</v>
      </c>
      <c r="D756" t="s">
        <v>1</v>
      </c>
      <c r="E756" t="s">
        <v>2</v>
      </c>
      <c r="F756" t="s">
        <v>775</v>
      </c>
      <c r="G756" t="s">
        <v>775</v>
      </c>
      <c r="H756" t="s">
        <v>15958</v>
      </c>
      <c r="I756">
        <v>12900</v>
      </c>
      <c r="J756" t="s">
        <v>4</v>
      </c>
      <c r="K756" t="s">
        <v>4</v>
      </c>
      <c r="L756">
        <v>200</v>
      </c>
      <c r="M756">
        <v>1</v>
      </c>
      <c r="N756" t="s">
        <v>12</v>
      </c>
      <c r="O756" t="s">
        <v>4</v>
      </c>
      <c r="P756" t="s">
        <v>12</v>
      </c>
      <c r="Q756" t="s">
        <v>4</v>
      </c>
      <c r="R756" t="s">
        <v>4</v>
      </c>
      <c r="S756" t="s">
        <v>4</v>
      </c>
      <c r="T756" t="s">
        <v>4</v>
      </c>
      <c r="U756" t="s">
        <v>4</v>
      </c>
      <c r="V756" t="s">
        <v>4</v>
      </c>
      <c r="W756" t="s">
        <v>4</v>
      </c>
      <c r="X756" t="s">
        <v>4</v>
      </c>
      <c r="Y756" t="s">
        <v>12</v>
      </c>
      <c r="Z756" t="s">
        <v>4</v>
      </c>
      <c r="AA756" t="s">
        <v>12</v>
      </c>
      <c r="AB756" t="s">
        <v>238</v>
      </c>
      <c r="AC756" t="s">
        <v>38</v>
      </c>
      <c r="AD756" t="s">
        <v>14330</v>
      </c>
      <c r="AE756" t="s">
        <v>30</v>
      </c>
      <c r="AF756" t="s">
        <v>4</v>
      </c>
      <c r="AG756" t="s">
        <v>4</v>
      </c>
      <c r="AH756" t="s">
        <v>14331</v>
      </c>
      <c r="AI756" t="s">
        <v>14332</v>
      </c>
      <c r="AJ756" t="s">
        <v>4</v>
      </c>
      <c r="AK756">
        <v>9331496099</v>
      </c>
      <c r="AL756" t="s">
        <v>14333</v>
      </c>
      <c r="AM756" t="s">
        <v>14334</v>
      </c>
      <c r="AN756" t="s">
        <v>4</v>
      </c>
      <c r="AO756" t="s">
        <v>14147</v>
      </c>
      <c r="AP756" t="s">
        <v>4</v>
      </c>
      <c r="AQ756" t="s">
        <v>5252</v>
      </c>
      <c r="AR756" t="s">
        <v>12</v>
      </c>
      <c r="AS756" t="s">
        <v>12</v>
      </c>
      <c r="AT756" t="s">
        <v>4</v>
      </c>
      <c r="AU756" t="s">
        <v>4</v>
      </c>
      <c r="AV756" t="s">
        <v>4</v>
      </c>
      <c r="AW756" t="s">
        <v>11</v>
      </c>
      <c r="AX756">
        <v>3500</v>
      </c>
      <c r="AY756">
        <v>9400</v>
      </c>
      <c r="AZ756" t="s">
        <v>12</v>
      </c>
      <c r="BA756" t="s">
        <v>12</v>
      </c>
      <c r="BB756" t="s">
        <v>4</v>
      </c>
      <c r="BC756" t="s">
        <v>1240</v>
      </c>
      <c r="BD756" t="s">
        <v>1234</v>
      </c>
      <c r="BE756" t="s">
        <v>4</v>
      </c>
      <c r="BF756" t="s">
        <v>12</v>
      </c>
      <c r="BG756" t="s">
        <v>4</v>
      </c>
      <c r="BH756" t="s">
        <v>12</v>
      </c>
      <c r="BI756" t="s">
        <v>12</v>
      </c>
      <c r="BJ756" t="s">
        <v>14332</v>
      </c>
      <c r="BK756" t="s">
        <v>4</v>
      </c>
      <c r="BL756">
        <v>1</v>
      </c>
      <c r="BM756" t="s">
        <v>12</v>
      </c>
      <c r="BN756">
        <v>12900</v>
      </c>
      <c r="BO756" t="s">
        <v>12</v>
      </c>
      <c r="BP756" t="s">
        <v>12</v>
      </c>
      <c r="BQ756" t="s">
        <v>12</v>
      </c>
      <c r="BR756" t="s">
        <v>4</v>
      </c>
      <c r="BS756" t="s">
        <v>4</v>
      </c>
      <c r="BT756" t="s">
        <v>4</v>
      </c>
      <c r="BU756" t="s">
        <v>12</v>
      </c>
      <c r="BV756" t="s">
        <v>12</v>
      </c>
      <c r="BW756" t="s">
        <v>3</v>
      </c>
      <c r="BX756" t="s">
        <v>4</v>
      </c>
      <c r="BY756" t="s">
        <v>12</v>
      </c>
      <c r="BZ756" t="s">
        <v>12</v>
      </c>
      <c r="CA756" t="s">
        <v>12</v>
      </c>
      <c r="CB756" t="s">
        <v>12</v>
      </c>
      <c r="CC756" t="s">
        <v>12</v>
      </c>
      <c r="CD756" t="str" cm="1">
        <f t="array" aca="1" ref="CD756" ca="1">eConcatenar(A756:CB756,"|")</f>
        <v>2sUhnKDlhaKTw4tk|CAR2021-0099|3|IMPERIAL DE LUJO|TABASCO|COMALCALCO|COMALCALCO|2021-1-20|12900|X|X|200|1|x|X|x|X|X|X|X|X|X|X|X|x|X|x|DE LA FUENTE|HERNANDEZ|ELIOENA|CASADA|X|X|CARRETERA FEDERAL COMALCACO CARDENAS|ORIENTE QUINTA SECCION|X|9331496099|GLADIOLA FUENTES MARTINEZ|BENEFICIARIO 2: AMINTA CORDOVA DE LA FUENTE|X|RUTA 8 M |X|JUEVES|x|x|X|X|X|DOMICILIO|3500|9400|x|x|X|2021-9-16|2021-9-30|X|x|X|x|x|ORIENTE QUINTA SECCION|X|1|x|12900|x|x|x|X|X|X|x|x|CARDENAS|X|x|x|x|x</v>
      </c>
    </row>
    <row r="757" spans="1:82" x14ac:dyDescent="0.25">
      <c r="A757" t="s">
        <v>14335</v>
      </c>
      <c r="B757" t="s">
        <v>14336</v>
      </c>
      <c r="C757">
        <v>3</v>
      </c>
      <c r="D757" t="s">
        <v>1</v>
      </c>
      <c r="E757" t="s">
        <v>2</v>
      </c>
      <c r="F757" t="s">
        <v>775</v>
      </c>
      <c r="G757" t="s">
        <v>775</v>
      </c>
      <c r="H757" t="s">
        <v>16086</v>
      </c>
      <c r="I757">
        <v>12900</v>
      </c>
      <c r="J757" t="s">
        <v>4</v>
      </c>
      <c r="K757" t="s">
        <v>4</v>
      </c>
      <c r="L757">
        <v>100</v>
      </c>
      <c r="M757">
        <v>0</v>
      </c>
      <c r="N757" t="s">
        <v>12</v>
      </c>
      <c r="O757" t="s">
        <v>4</v>
      </c>
      <c r="P757" t="s">
        <v>12</v>
      </c>
      <c r="Q757" t="s">
        <v>4</v>
      </c>
      <c r="R757" t="s">
        <v>4</v>
      </c>
      <c r="S757" t="s">
        <v>4</v>
      </c>
      <c r="T757" t="s">
        <v>4</v>
      </c>
      <c r="U757" t="s">
        <v>4</v>
      </c>
      <c r="V757" t="s">
        <v>4</v>
      </c>
      <c r="W757" t="s">
        <v>4</v>
      </c>
      <c r="X757" t="s">
        <v>4</v>
      </c>
      <c r="Y757" t="s">
        <v>12</v>
      </c>
      <c r="Z757" t="s">
        <v>4</v>
      </c>
      <c r="AA757" t="s">
        <v>12</v>
      </c>
      <c r="AB757" t="s">
        <v>5048</v>
      </c>
      <c r="AC757" t="s">
        <v>4849</v>
      </c>
      <c r="AD757" t="s">
        <v>14337</v>
      </c>
      <c r="AE757" t="s">
        <v>30</v>
      </c>
      <c r="AF757" t="s">
        <v>4</v>
      </c>
      <c r="AG757" t="s">
        <v>4</v>
      </c>
      <c r="AH757" t="s">
        <v>14324</v>
      </c>
      <c r="AI757" t="s">
        <v>14325</v>
      </c>
      <c r="AJ757" t="s">
        <v>4</v>
      </c>
      <c r="AK757">
        <v>9331079486</v>
      </c>
      <c r="AL757" t="s">
        <v>14338</v>
      </c>
      <c r="AM757" t="s">
        <v>14339</v>
      </c>
      <c r="AN757" t="s">
        <v>4</v>
      </c>
      <c r="AO757" t="s">
        <v>14147</v>
      </c>
      <c r="AP757" t="s">
        <v>4</v>
      </c>
      <c r="AQ757" t="s">
        <v>5252</v>
      </c>
      <c r="AR757" t="s">
        <v>12</v>
      </c>
      <c r="AS757" t="s">
        <v>12</v>
      </c>
      <c r="AT757" t="s">
        <v>4</v>
      </c>
      <c r="AU757" t="s">
        <v>4</v>
      </c>
      <c r="AV757" t="s">
        <v>4</v>
      </c>
      <c r="AW757" t="s">
        <v>11</v>
      </c>
      <c r="AX757">
        <v>2100</v>
      </c>
      <c r="AY757">
        <v>10800</v>
      </c>
      <c r="AZ757" t="s">
        <v>12</v>
      </c>
      <c r="BA757" t="s">
        <v>12</v>
      </c>
      <c r="BB757" t="s">
        <v>4</v>
      </c>
      <c r="BC757" t="s">
        <v>1240</v>
      </c>
      <c r="BD757" t="s">
        <v>5294</v>
      </c>
      <c r="BE757" t="s">
        <v>4</v>
      </c>
      <c r="BF757" t="s">
        <v>12</v>
      </c>
      <c r="BG757" t="s">
        <v>4</v>
      </c>
      <c r="BH757" t="s">
        <v>12</v>
      </c>
      <c r="BI757" t="s">
        <v>12</v>
      </c>
      <c r="BJ757" t="s">
        <v>14325</v>
      </c>
      <c r="BK757" t="s">
        <v>4</v>
      </c>
      <c r="BL757">
        <v>1</v>
      </c>
      <c r="BM757" t="s">
        <v>12</v>
      </c>
      <c r="BN757">
        <v>12900</v>
      </c>
      <c r="BO757" t="s">
        <v>12</v>
      </c>
      <c r="BP757" t="s">
        <v>12</v>
      </c>
      <c r="BQ757" t="s">
        <v>12</v>
      </c>
      <c r="BR757" t="s">
        <v>4</v>
      </c>
      <c r="BS757" t="s">
        <v>4</v>
      </c>
      <c r="BT757" t="s">
        <v>4</v>
      </c>
      <c r="BU757" t="s">
        <v>12</v>
      </c>
      <c r="BV757" t="s">
        <v>12</v>
      </c>
      <c r="BW757" t="s">
        <v>3</v>
      </c>
      <c r="BX757" t="s">
        <v>4</v>
      </c>
      <c r="BY757" t="s">
        <v>12</v>
      </c>
      <c r="BZ757" t="s">
        <v>12</v>
      </c>
      <c r="CA757" t="s">
        <v>12</v>
      </c>
      <c r="CB757" t="s">
        <v>12</v>
      </c>
      <c r="CC757" t="s">
        <v>12</v>
      </c>
      <c r="CD757" t="str" cm="1">
        <f t="array" aca="1" ref="CD757" ca="1">eConcatenar(A757:CB757,"|")</f>
        <v>HWjllDmQY9OccZ8S|CAR2021-0800|3|IMPERIAL DE LUJO|TABASCO|COMALCALCO|COMALCALCO|2021-3-05|12900|X|X|100|0|x|X|x|X|X|X|X|X|X|X|X|x|X|x|OVANDO|SAMADO|NOEMI|CASADA|X|X|CARRETERA A LA PASADITA|ORIENTE CUARTA SECCION|X|9331079486|VICENTE VAZQUEZ DOMINGUEZ|BENEFICIARIO 2: CYNTHIA CASTILLO OVANDO|X|RUTA 8 M |X|JUEVES|x|x|X|X|X|DOMICILIO|2100|10800|x|x|X|2021-9-16|2021-9-23|X|x|X|x|x|ORIENTE CUARTA SECCION|X|1|x|12900|x|x|x|X|X|X|x|x|CARDENAS|X|x|x|x|x</v>
      </c>
    </row>
    <row r="758" spans="1:82" x14ac:dyDescent="0.25">
      <c r="A758" t="s">
        <v>14340</v>
      </c>
      <c r="B758" t="s">
        <v>14341</v>
      </c>
      <c r="C758">
        <v>3</v>
      </c>
      <c r="D758" t="s">
        <v>69</v>
      </c>
      <c r="E758" t="s">
        <v>2</v>
      </c>
      <c r="F758" t="s">
        <v>775</v>
      </c>
      <c r="G758" t="s">
        <v>775</v>
      </c>
      <c r="H758" t="s">
        <v>15886</v>
      </c>
      <c r="I758">
        <v>14800</v>
      </c>
      <c r="J758" t="s">
        <v>4</v>
      </c>
      <c r="K758" t="s">
        <v>4</v>
      </c>
      <c r="L758">
        <v>100</v>
      </c>
      <c r="M758">
        <v>0</v>
      </c>
      <c r="N758" t="s">
        <v>12</v>
      </c>
      <c r="O758" t="s">
        <v>4</v>
      </c>
      <c r="P758" t="s">
        <v>12</v>
      </c>
      <c r="Q758" t="s">
        <v>4</v>
      </c>
      <c r="R758" t="s">
        <v>4</v>
      </c>
      <c r="S758" t="s">
        <v>4</v>
      </c>
      <c r="T758" t="s">
        <v>4</v>
      </c>
      <c r="U758" t="s">
        <v>4</v>
      </c>
      <c r="V758" t="s">
        <v>4</v>
      </c>
      <c r="W758" t="s">
        <v>4</v>
      </c>
      <c r="X758" t="s">
        <v>4</v>
      </c>
      <c r="Y758" t="s">
        <v>12</v>
      </c>
      <c r="Z758" t="s">
        <v>4</v>
      </c>
      <c r="AA758" t="s">
        <v>12</v>
      </c>
      <c r="AB758" t="s">
        <v>322</v>
      </c>
      <c r="AC758" t="s">
        <v>15</v>
      </c>
      <c r="AD758" t="s">
        <v>14342</v>
      </c>
      <c r="AE758" t="s">
        <v>24</v>
      </c>
      <c r="AF758" t="s">
        <v>4</v>
      </c>
      <c r="AG758" t="s">
        <v>4</v>
      </c>
      <c r="AH758" t="s">
        <v>14343</v>
      </c>
      <c r="AI758" t="s">
        <v>14344</v>
      </c>
      <c r="AJ758" t="s">
        <v>4</v>
      </c>
      <c r="AK758">
        <v>9331577486</v>
      </c>
      <c r="AL758" t="s">
        <v>14345</v>
      </c>
      <c r="AM758" t="s">
        <v>14346</v>
      </c>
      <c r="AN758" t="s">
        <v>12</v>
      </c>
      <c r="AO758" t="s">
        <v>14147</v>
      </c>
      <c r="AP758" t="s">
        <v>4</v>
      </c>
      <c r="AQ758" t="s">
        <v>5252</v>
      </c>
      <c r="AR758" t="s">
        <v>12</v>
      </c>
      <c r="AS758" t="s">
        <v>12</v>
      </c>
      <c r="AT758" t="s">
        <v>4</v>
      </c>
      <c r="AU758" t="s">
        <v>4</v>
      </c>
      <c r="AV758" t="s">
        <v>4</v>
      </c>
      <c r="AW758" t="s">
        <v>11</v>
      </c>
      <c r="AX758">
        <v>600</v>
      </c>
      <c r="AY758">
        <v>14200</v>
      </c>
      <c r="AZ758" t="s">
        <v>12</v>
      </c>
      <c r="BA758" t="s">
        <v>12</v>
      </c>
      <c r="BB758" t="s">
        <v>4</v>
      </c>
      <c r="BC758" t="s">
        <v>1240</v>
      </c>
      <c r="BD758" t="s">
        <v>5294</v>
      </c>
      <c r="BE758" t="s">
        <v>4</v>
      </c>
      <c r="BF758" t="s">
        <v>12</v>
      </c>
      <c r="BG758" t="s">
        <v>4</v>
      </c>
      <c r="BH758" t="s">
        <v>12</v>
      </c>
      <c r="BI758" t="s">
        <v>12</v>
      </c>
      <c r="BJ758" t="s">
        <v>14344</v>
      </c>
      <c r="BK758" t="s">
        <v>4</v>
      </c>
      <c r="BL758">
        <v>1</v>
      </c>
      <c r="BM758" t="s">
        <v>12</v>
      </c>
      <c r="BN758">
        <v>14800</v>
      </c>
      <c r="BO758" t="s">
        <v>12</v>
      </c>
      <c r="BP758" t="s">
        <v>12</v>
      </c>
      <c r="BQ758" t="s">
        <v>12</v>
      </c>
      <c r="BR758" t="s">
        <v>4</v>
      </c>
      <c r="BS758" t="s">
        <v>4</v>
      </c>
      <c r="BT758" t="s">
        <v>4</v>
      </c>
      <c r="BU758" t="s">
        <v>12</v>
      </c>
      <c r="BV758" t="s">
        <v>12</v>
      </c>
      <c r="BW758" t="s">
        <v>3</v>
      </c>
      <c r="BX758" t="s">
        <v>4</v>
      </c>
      <c r="BY758" t="s">
        <v>12</v>
      </c>
      <c r="BZ758" t="s">
        <v>12</v>
      </c>
      <c r="CA758" t="s">
        <v>12</v>
      </c>
      <c r="CB758" t="s">
        <v>12</v>
      </c>
      <c r="CC758" t="s">
        <v>12</v>
      </c>
      <c r="CD758" t="str" cm="1">
        <f t="array" aca="1" ref="CD758" ca="1">eConcatenar(A758:CB758,"|")</f>
        <v>xAQOQK0d4yFpTb0d|CAR2021-1152|3|MEMORIAL|TABASCO|COMALCALCO|COMALCALCO|2021-3-26|14800|X|X|100|0|x|X|x|X|X|X|X|X|X|X|X|x|X|x|ARIAS|JIMENEZ|MAYELI|UNION LIBRE|X|X|CARRETERA VECINAL A TULIPAN|SUR PRIMERA SECCION|X|9331577486|MARIA DE LOS ANGELES HERNANDEZ IZQUIERDO|BENEFICIARIO 2: NATANAEL LEYVA IZQUIEDO|x|RUTA 8 M |X|JUEVES|x|x|X|X|X|DOMICILIO|600|14200|x|x|X|2021-9-16|2021-9-23|X|x|X|x|x|SUR PRIMERA SECCION|X|1|x|14800|x|x|x|X|X|X|x|x|CARDENAS|X|x|x|x|x</v>
      </c>
    </row>
    <row r="759" spans="1:82" x14ac:dyDescent="0.25">
      <c r="A759" t="s">
        <v>14347</v>
      </c>
      <c r="B759" t="s">
        <v>14348</v>
      </c>
      <c r="C759">
        <v>3</v>
      </c>
      <c r="D759" t="s">
        <v>1</v>
      </c>
      <c r="E759" t="s">
        <v>2</v>
      </c>
      <c r="F759" t="s">
        <v>775</v>
      </c>
      <c r="G759" t="s">
        <v>775</v>
      </c>
      <c r="H759" t="s">
        <v>16086</v>
      </c>
      <c r="I759">
        <v>12900</v>
      </c>
      <c r="J759" t="s">
        <v>4</v>
      </c>
      <c r="K759" t="s">
        <v>4</v>
      </c>
      <c r="L759">
        <v>100</v>
      </c>
      <c r="M759">
        <v>0</v>
      </c>
      <c r="N759" t="s">
        <v>12</v>
      </c>
      <c r="O759" t="s">
        <v>4</v>
      </c>
      <c r="P759" t="s">
        <v>12</v>
      </c>
      <c r="Q759" t="s">
        <v>4</v>
      </c>
      <c r="R759" t="s">
        <v>4</v>
      </c>
      <c r="S759" t="s">
        <v>4</v>
      </c>
      <c r="T759" t="s">
        <v>4</v>
      </c>
      <c r="U759" t="s">
        <v>4</v>
      </c>
      <c r="V759" t="s">
        <v>4</v>
      </c>
      <c r="W759" t="s">
        <v>4</v>
      </c>
      <c r="X759" t="s">
        <v>4</v>
      </c>
      <c r="Y759" t="s">
        <v>12</v>
      </c>
      <c r="Z759" t="s">
        <v>4</v>
      </c>
      <c r="AA759" t="s">
        <v>12</v>
      </c>
      <c r="AB759" t="s">
        <v>38</v>
      </c>
      <c r="AC759" t="s">
        <v>385</v>
      </c>
      <c r="AD759" t="s">
        <v>10909</v>
      </c>
      <c r="AE759" t="s">
        <v>63</v>
      </c>
      <c r="AF759" t="s">
        <v>4</v>
      </c>
      <c r="AG759" t="s">
        <v>4</v>
      </c>
      <c r="AH759" t="s">
        <v>14343</v>
      </c>
      <c r="AI759" t="s">
        <v>14344</v>
      </c>
      <c r="AJ759" t="s">
        <v>4</v>
      </c>
      <c r="AK759">
        <v>9331139570</v>
      </c>
      <c r="AL759" t="s">
        <v>14349</v>
      </c>
      <c r="AM759" t="s">
        <v>14350</v>
      </c>
      <c r="AN759" t="s">
        <v>4</v>
      </c>
      <c r="AO759" t="s">
        <v>14147</v>
      </c>
      <c r="AP759" t="s">
        <v>4</v>
      </c>
      <c r="AQ759" t="s">
        <v>5252</v>
      </c>
      <c r="AR759" t="s">
        <v>12</v>
      </c>
      <c r="AS759" t="s">
        <v>12</v>
      </c>
      <c r="AT759" t="s">
        <v>4</v>
      </c>
      <c r="AU759" t="s">
        <v>4</v>
      </c>
      <c r="AV759" t="s">
        <v>4</v>
      </c>
      <c r="AW759" t="s">
        <v>11</v>
      </c>
      <c r="AX759">
        <v>3000</v>
      </c>
      <c r="AY759">
        <v>9900</v>
      </c>
      <c r="AZ759" t="s">
        <v>12</v>
      </c>
      <c r="BA759" t="s">
        <v>12</v>
      </c>
      <c r="BB759" t="s">
        <v>4</v>
      </c>
      <c r="BC759" t="s">
        <v>1240</v>
      </c>
      <c r="BD759" t="s">
        <v>5294</v>
      </c>
      <c r="BE759" t="s">
        <v>4</v>
      </c>
      <c r="BF759" t="s">
        <v>12</v>
      </c>
      <c r="BG759" t="s">
        <v>4</v>
      </c>
      <c r="BH759" t="s">
        <v>12</v>
      </c>
      <c r="BI759" t="s">
        <v>12</v>
      </c>
      <c r="BJ759" t="s">
        <v>14344</v>
      </c>
      <c r="BK759" t="s">
        <v>4</v>
      </c>
      <c r="BL759">
        <v>0</v>
      </c>
      <c r="BM759" t="s">
        <v>12</v>
      </c>
      <c r="BN759">
        <v>12900</v>
      </c>
      <c r="BO759" t="s">
        <v>12</v>
      </c>
      <c r="BP759" t="s">
        <v>12</v>
      </c>
      <c r="BQ759" t="s">
        <v>12</v>
      </c>
      <c r="BR759" t="s">
        <v>4</v>
      </c>
      <c r="BS759" t="s">
        <v>4</v>
      </c>
      <c r="BT759" t="s">
        <v>4</v>
      </c>
      <c r="BU759" t="s">
        <v>12</v>
      </c>
      <c r="BV759" t="s">
        <v>12</v>
      </c>
      <c r="BW759" t="s">
        <v>3</v>
      </c>
      <c r="BX759" t="s">
        <v>4</v>
      </c>
      <c r="BY759" t="s">
        <v>12</v>
      </c>
      <c r="BZ759" t="s">
        <v>12</v>
      </c>
      <c r="CA759" t="s">
        <v>12</v>
      </c>
      <c r="CB759" t="s">
        <v>12</v>
      </c>
      <c r="CC759" t="s">
        <v>12</v>
      </c>
      <c r="CD759" t="str" cm="1">
        <f t="array" aca="1" ref="CD759" ca="1">eConcatenar(A759:CB759,"|")</f>
        <v>oUxJ9dZMjp3BclKG|CAR2021-0802|3|IMPERIAL DE LUJO|TABASCO|COMALCALCO|COMALCALCO|2021-3-05|12900|X|X|100|0|x|X|x|X|X|X|X|X|X|X|X|x|X|x|HERNANDEZ|MENDEZ|ABEL|CASADO|X|X|CARRETERA VECINAL A TULIPAN|SUR PRIMERA SECCION|X|9331139570|SARA HERNANDEZ DE LA CRUZ|BENEFICIARIO 2: ESMERALDA HERNANDEZ MENDEZ|X|RUTA 8 M |X|JUEVES|x|x|X|X|X|DOMICILIO|3000|9900|x|x|X|2021-9-16|2021-9-23|X|x|X|x|x|SUR PRIMERA SECCION|X|0|x|12900|x|x|x|X|X|X|x|x|CARDENAS|X|x|x|x|x</v>
      </c>
    </row>
    <row r="760" spans="1:82" x14ac:dyDescent="0.25">
      <c r="A760" t="s">
        <v>14351</v>
      </c>
      <c r="B760" t="s">
        <v>14352</v>
      </c>
      <c r="C760">
        <v>3</v>
      </c>
      <c r="D760" t="s">
        <v>1</v>
      </c>
      <c r="E760" t="s">
        <v>2</v>
      </c>
      <c r="F760" t="s">
        <v>775</v>
      </c>
      <c r="G760" t="s">
        <v>775</v>
      </c>
      <c r="H760" t="s">
        <v>16116</v>
      </c>
      <c r="I760">
        <v>12900</v>
      </c>
      <c r="J760" t="s">
        <v>4</v>
      </c>
      <c r="K760" t="s">
        <v>4</v>
      </c>
      <c r="L760">
        <v>200</v>
      </c>
      <c r="M760">
        <v>1</v>
      </c>
      <c r="N760" t="s">
        <v>12</v>
      </c>
      <c r="O760" t="s">
        <v>4</v>
      </c>
      <c r="P760" t="s">
        <v>12</v>
      </c>
      <c r="Q760" t="s">
        <v>4</v>
      </c>
      <c r="R760" t="s">
        <v>4</v>
      </c>
      <c r="S760" t="s">
        <v>4</v>
      </c>
      <c r="T760" t="s">
        <v>4</v>
      </c>
      <c r="U760" t="s">
        <v>4</v>
      </c>
      <c r="V760" t="s">
        <v>4</v>
      </c>
      <c r="W760" t="s">
        <v>4</v>
      </c>
      <c r="X760" t="s">
        <v>4</v>
      </c>
      <c r="Y760" t="s">
        <v>12</v>
      </c>
      <c r="Z760" t="s">
        <v>4</v>
      </c>
      <c r="AA760" t="s">
        <v>12</v>
      </c>
      <c r="AB760" t="s">
        <v>5086</v>
      </c>
      <c r="AC760" t="s">
        <v>87</v>
      </c>
      <c r="AD760" t="s">
        <v>957</v>
      </c>
      <c r="AE760" t="s">
        <v>63</v>
      </c>
      <c r="AF760" t="s">
        <v>4</v>
      </c>
      <c r="AG760" t="s">
        <v>4</v>
      </c>
      <c r="AH760" t="s">
        <v>14343</v>
      </c>
      <c r="AI760" t="s">
        <v>14353</v>
      </c>
      <c r="AJ760" t="s">
        <v>4</v>
      </c>
      <c r="AK760">
        <v>9331228602</v>
      </c>
      <c r="AL760" t="s">
        <v>14354</v>
      </c>
      <c r="AM760" t="s">
        <v>14355</v>
      </c>
      <c r="AN760" t="s">
        <v>12</v>
      </c>
      <c r="AO760" t="s">
        <v>14147</v>
      </c>
      <c r="AP760" t="s">
        <v>4</v>
      </c>
      <c r="AQ760" t="s">
        <v>5252</v>
      </c>
      <c r="AR760" t="s">
        <v>12</v>
      </c>
      <c r="AS760" t="s">
        <v>12</v>
      </c>
      <c r="AT760" t="s">
        <v>4</v>
      </c>
      <c r="AU760" t="s">
        <v>4</v>
      </c>
      <c r="AV760" t="s">
        <v>4</v>
      </c>
      <c r="AW760" t="s">
        <v>11</v>
      </c>
      <c r="AX760">
        <v>2800</v>
      </c>
      <c r="AY760">
        <v>10100</v>
      </c>
      <c r="AZ760" t="s">
        <v>12</v>
      </c>
      <c r="BA760" t="s">
        <v>12</v>
      </c>
      <c r="BB760" t="s">
        <v>4</v>
      </c>
      <c r="BC760" t="s">
        <v>1240</v>
      </c>
      <c r="BD760" t="s">
        <v>1234</v>
      </c>
      <c r="BE760" t="s">
        <v>4</v>
      </c>
      <c r="BF760" t="s">
        <v>12</v>
      </c>
      <c r="BG760" t="s">
        <v>4</v>
      </c>
      <c r="BH760" t="s">
        <v>12</v>
      </c>
      <c r="BI760" t="s">
        <v>12</v>
      </c>
      <c r="BJ760" t="s">
        <v>14353</v>
      </c>
      <c r="BK760" t="s">
        <v>4</v>
      </c>
      <c r="BL760">
        <v>0</v>
      </c>
      <c r="BM760" t="s">
        <v>12</v>
      </c>
      <c r="BN760">
        <v>12900</v>
      </c>
      <c r="BO760" t="s">
        <v>12</v>
      </c>
      <c r="BP760" t="s">
        <v>12</v>
      </c>
      <c r="BQ760" t="s">
        <v>12</v>
      </c>
      <c r="BR760" t="s">
        <v>4</v>
      </c>
      <c r="BS760" t="s">
        <v>4</v>
      </c>
      <c r="BT760" t="s">
        <v>4</v>
      </c>
      <c r="BU760" t="s">
        <v>12</v>
      </c>
      <c r="BV760" t="s">
        <v>12</v>
      </c>
      <c r="BW760" t="s">
        <v>3</v>
      </c>
      <c r="BX760" t="s">
        <v>4</v>
      </c>
      <c r="BY760" t="s">
        <v>12</v>
      </c>
      <c r="BZ760" t="s">
        <v>12</v>
      </c>
      <c r="CA760" t="s">
        <v>12</v>
      </c>
      <c r="CB760" t="s">
        <v>12</v>
      </c>
      <c r="CC760" t="s">
        <v>12</v>
      </c>
      <c r="CD760" t="str" cm="1">
        <f t="array" aca="1" ref="CD760" ca="1">eConcatenar(A760:CB760,"|")</f>
        <v>dBXxXM4lAm4PMf47|CAR2021-0672|3|IMPERIAL DE LUJO|TABASCO|COMALCALCO|COMALCALCO|2021-3-02|12900|X|X|200|1|x|X|x|X|X|X|X|X|X|X|X|x|X|x|SANTOS |LOPEZ|VICENTE|CASADO|X|X|CARRETERA VECINAL A TULIPAN|SUR QUINTA SECCION|X|9331228602|ROSA MARIA ARIAS HERRERA|BENEFICIARIO 2: MELANI AIDE ARIAS HERRERA|x|RUTA 8 M |X|JUEVES|x|x|X|X|X|DOMICILIO|2800|10100|x|x|X|2021-9-16|2021-9-30|X|x|X|x|x|SUR QUINTA SECCION|X|0|x|12900|x|x|x|X|X|X|x|x|CARDENAS|X|x|x|x|x</v>
      </c>
    </row>
    <row r="761" spans="1:82" x14ac:dyDescent="0.25">
      <c r="A761" t="s">
        <v>14356</v>
      </c>
      <c r="B761" t="s">
        <v>14357</v>
      </c>
      <c r="C761">
        <v>3</v>
      </c>
      <c r="D761" t="s">
        <v>1</v>
      </c>
      <c r="E761" t="s">
        <v>2</v>
      </c>
      <c r="F761" t="s">
        <v>775</v>
      </c>
      <c r="G761" t="s">
        <v>775</v>
      </c>
      <c r="H761" t="s">
        <v>5440</v>
      </c>
      <c r="I761">
        <v>12900</v>
      </c>
      <c r="J761" t="s">
        <v>4</v>
      </c>
      <c r="K761" t="s">
        <v>4</v>
      </c>
      <c r="L761">
        <v>100</v>
      </c>
      <c r="M761">
        <v>0</v>
      </c>
      <c r="N761" t="s">
        <v>12</v>
      </c>
      <c r="O761" t="s">
        <v>4</v>
      </c>
      <c r="P761" t="s">
        <v>12</v>
      </c>
      <c r="Q761" t="s">
        <v>4</v>
      </c>
      <c r="R761" t="s">
        <v>4</v>
      </c>
      <c r="S761" t="s">
        <v>4</v>
      </c>
      <c r="T761" t="s">
        <v>4</v>
      </c>
      <c r="U761" t="s">
        <v>4</v>
      </c>
      <c r="V761" t="s">
        <v>4</v>
      </c>
      <c r="W761" t="s">
        <v>4</v>
      </c>
      <c r="X761" t="s">
        <v>4</v>
      </c>
      <c r="Y761" t="s">
        <v>12</v>
      </c>
      <c r="Z761" t="s">
        <v>4</v>
      </c>
      <c r="AA761" t="s">
        <v>12</v>
      </c>
      <c r="AB761" t="s">
        <v>322</v>
      </c>
      <c r="AC761" t="s">
        <v>227</v>
      </c>
      <c r="AD761" t="s">
        <v>14358</v>
      </c>
      <c r="AE761" t="s">
        <v>51</v>
      </c>
      <c r="AF761" t="s">
        <v>4</v>
      </c>
      <c r="AG761" t="s">
        <v>4</v>
      </c>
      <c r="AH761" t="s">
        <v>14343</v>
      </c>
      <c r="AI761" t="s">
        <v>14353</v>
      </c>
      <c r="AJ761" t="s">
        <v>4</v>
      </c>
      <c r="AK761">
        <v>9842175702</v>
      </c>
      <c r="AL761" t="s">
        <v>14359</v>
      </c>
      <c r="AM761" t="s">
        <v>14360</v>
      </c>
      <c r="AN761" t="s">
        <v>12</v>
      </c>
      <c r="AO761" t="s">
        <v>14147</v>
      </c>
      <c r="AP761" t="s">
        <v>4</v>
      </c>
      <c r="AQ761" t="s">
        <v>5252</v>
      </c>
      <c r="AR761" t="s">
        <v>12</v>
      </c>
      <c r="AS761" t="s">
        <v>12</v>
      </c>
      <c r="AT761" t="s">
        <v>4</v>
      </c>
      <c r="AU761" t="s">
        <v>4</v>
      </c>
      <c r="AV761" t="s">
        <v>4</v>
      </c>
      <c r="AW761" t="s">
        <v>11</v>
      </c>
      <c r="AX761">
        <v>2700</v>
      </c>
      <c r="AY761">
        <v>10200</v>
      </c>
      <c r="AZ761" t="s">
        <v>12</v>
      </c>
      <c r="BA761" t="s">
        <v>12</v>
      </c>
      <c r="BB761" t="s">
        <v>4</v>
      </c>
      <c r="BC761" t="s">
        <v>1240</v>
      </c>
      <c r="BD761" t="s">
        <v>5294</v>
      </c>
      <c r="BE761" t="s">
        <v>4</v>
      </c>
      <c r="BF761" t="s">
        <v>12</v>
      </c>
      <c r="BG761" t="s">
        <v>4</v>
      </c>
      <c r="BH761" t="s">
        <v>12</v>
      </c>
      <c r="BI761" t="s">
        <v>12</v>
      </c>
      <c r="BJ761" t="s">
        <v>14353</v>
      </c>
      <c r="BK761" t="s">
        <v>4</v>
      </c>
      <c r="BL761">
        <v>1</v>
      </c>
      <c r="BM761" t="s">
        <v>12</v>
      </c>
      <c r="BN761">
        <v>12900</v>
      </c>
      <c r="BO761" t="s">
        <v>12</v>
      </c>
      <c r="BP761" t="s">
        <v>12</v>
      </c>
      <c r="BQ761" t="s">
        <v>12</v>
      </c>
      <c r="BR761" t="s">
        <v>4</v>
      </c>
      <c r="BS761" t="s">
        <v>4</v>
      </c>
      <c r="BT761" t="s">
        <v>4</v>
      </c>
      <c r="BU761" t="s">
        <v>12</v>
      </c>
      <c r="BV761" t="s">
        <v>12</v>
      </c>
      <c r="BW761" t="s">
        <v>3</v>
      </c>
      <c r="BX761" t="s">
        <v>12</v>
      </c>
      <c r="BY761" t="s">
        <v>12</v>
      </c>
      <c r="BZ761" t="s">
        <v>12</v>
      </c>
      <c r="CA761" t="s">
        <v>12</v>
      </c>
      <c r="CB761" t="s">
        <v>12</v>
      </c>
      <c r="CC761" t="s">
        <v>12</v>
      </c>
      <c r="CD761" t="str" cm="1">
        <f t="array" aca="1" ref="CD761" ca="1">eConcatenar(A761:CB761,"|")</f>
        <v>3dV5Tf507T2RY0Kd|CAR2021-0644|3|IMPERIAL DE LUJO|TABASCO|COMALCALCO|COMALCALCO|2021-2-26|12900|X|X|100|0|x|X|x|X|X|X|X|X|X|X|X|x|X|x|ARIAS|OSORIO|CLARA ESTHER|SOLTERA|X|X|CARRETERA VECINAL A TULIPAN|SUR QUINTA SECCION|X|9842175702|MARIA ASUNCION OSORIO DE LA CRUZ|BENEFICIARIO 2: CINDY CRISTINA ARIAS OSORIO|x|RUTA 8 M |X|JUEVES|x|x|X|X|X|DOMICILIO|2700|10200|x|x|X|2021-9-16|2021-9-23|X|x|X|x|x|SUR QUINTA SECCION|X|1|x|12900|x|x|x|X|X|X|x|x|CARDENAS|x|x|x|x|x</v>
      </c>
    </row>
    <row r="762" spans="1:82" x14ac:dyDescent="0.25">
      <c r="A762" t="s">
        <v>14361</v>
      </c>
      <c r="B762" t="s">
        <v>14362</v>
      </c>
      <c r="C762">
        <v>3</v>
      </c>
      <c r="D762" t="s">
        <v>1</v>
      </c>
      <c r="E762" t="s">
        <v>2</v>
      </c>
      <c r="F762" t="s">
        <v>775</v>
      </c>
      <c r="G762" t="s">
        <v>775</v>
      </c>
      <c r="H762" t="s">
        <v>1202</v>
      </c>
      <c r="I762">
        <v>12900</v>
      </c>
      <c r="J762" t="s">
        <v>4</v>
      </c>
      <c r="K762" t="s">
        <v>4</v>
      </c>
      <c r="L762">
        <v>100</v>
      </c>
      <c r="M762">
        <v>0</v>
      </c>
      <c r="N762" t="s">
        <v>12</v>
      </c>
      <c r="O762" t="s">
        <v>4</v>
      </c>
      <c r="P762" t="s">
        <v>12</v>
      </c>
      <c r="Q762" t="s">
        <v>4</v>
      </c>
      <c r="R762" t="s">
        <v>4</v>
      </c>
      <c r="S762" t="s">
        <v>4</v>
      </c>
      <c r="T762" t="s">
        <v>4</v>
      </c>
      <c r="U762" t="s">
        <v>4</v>
      </c>
      <c r="V762" t="s">
        <v>4</v>
      </c>
      <c r="W762" t="s">
        <v>4</v>
      </c>
      <c r="X762" t="s">
        <v>4</v>
      </c>
      <c r="Y762" t="s">
        <v>12</v>
      </c>
      <c r="Z762" t="s">
        <v>4</v>
      </c>
      <c r="AA762" t="s">
        <v>12</v>
      </c>
      <c r="AB762" t="s">
        <v>472</v>
      </c>
      <c r="AC762" t="s">
        <v>5195</v>
      </c>
      <c r="AD762" t="s">
        <v>135</v>
      </c>
      <c r="AE762" t="s">
        <v>30</v>
      </c>
      <c r="AF762" t="s">
        <v>4</v>
      </c>
      <c r="AG762" t="s">
        <v>4</v>
      </c>
      <c r="AH762" t="s">
        <v>14343</v>
      </c>
      <c r="AI762" t="s">
        <v>14353</v>
      </c>
      <c r="AJ762" t="s">
        <v>4</v>
      </c>
      <c r="AK762">
        <v>9331194809</v>
      </c>
      <c r="AL762" t="s">
        <v>14363</v>
      </c>
      <c r="AM762" t="s">
        <v>14364</v>
      </c>
      <c r="AN762" t="s">
        <v>4</v>
      </c>
      <c r="AO762" t="s">
        <v>14147</v>
      </c>
      <c r="AP762" t="s">
        <v>4</v>
      </c>
      <c r="AQ762" t="s">
        <v>5252</v>
      </c>
      <c r="AR762" t="s">
        <v>12</v>
      </c>
      <c r="AS762" t="s">
        <v>12</v>
      </c>
      <c r="AT762" t="s">
        <v>4</v>
      </c>
      <c r="AU762" t="s">
        <v>4</v>
      </c>
      <c r="AV762" t="s">
        <v>4</v>
      </c>
      <c r="AW762" t="s">
        <v>11</v>
      </c>
      <c r="AX762">
        <v>3200</v>
      </c>
      <c r="AY762">
        <v>9700</v>
      </c>
      <c r="AZ762" t="s">
        <v>12</v>
      </c>
      <c r="BA762" t="s">
        <v>12</v>
      </c>
      <c r="BB762" t="s">
        <v>4</v>
      </c>
      <c r="BC762" t="s">
        <v>1240</v>
      </c>
      <c r="BD762" t="s">
        <v>5294</v>
      </c>
      <c r="BE762" t="s">
        <v>4</v>
      </c>
      <c r="BF762" t="s">
        <v>12</v>
      </c>
      <c r="BG762" t="s">
        <v>4</v>
      </c>
      <c r="BH762" t="s">
        <v>12</v>
      </c>
      <c r="BI762" t="s">
        <v>12</v>
      </c>
      <c r="BJ762" t="s">
        <v>14353</v>
      </c>
      <c r="BK762" t="s">
        <v>4</v>
      </c>
      <c r="BL762">
        <v>1</v>
      </c>
      <c r="BM762" t="s">
        <v>12</v>
      </c>
      <c r="BN762">
        <v>12900</v>
      </c>
      <c r="BO762" t="s">
        <v>12</v>
      </c>
      <c r="BP762" t="s">
        <v>12</v>
      </c>
      <c r="BQ762" t="s">
        <v>12</v>
      </c>
      <c r="BR762" t="s">
        <v>4</v>
      </c>
      <c r="BS762" t="s">
        <v>4</v>
      </c>
      <c r="BT762" t="s">
        <v>4</v>
      </c>
      <c r="BU762" t="s">
        <v>12</v>
      </c>
      <c r="BV762" t="s">
        <v>12</v>
      </c>
      <c r="BW762" t="s">
        <v>3</v>
      </c>
      <c r="BX762" t="s">
        <v>4</v>
      </c>
      <c r="BY762" t="s">
        <v>12</v>
      </c>
      <c r="BZ762" t="s">
        <v>12</v>
      </c>
      <c r="CA762" t="s">
        <v>12</v>
      </c>
      <c r="CB762" t="s">
        <v>12</v>
      </c>
      <c r="CC762" t="s">
        <v>12</v>
      </c>
      <c r="CD762" t="str" cm="1">
        <f t="array" aca="1" ref="CD762" ca="1">eConcatenar(A762:CB762,"|")</f>
        <v>AcvO8I4ivpZLmoJJ|CAR2021-0634|3|IMPERIAL DE LUJO|TABASCO|COMALCALCO|COMALCALCO|2021-2-23|12900|X|X|100|0|x|X|x|X|X|X|X|X|X|X|X|x|X|x|MONTEJO |RUIZ |CARMEN|CASADA|X|X|CARRETERA VECINAL A TULIPAN|SUR QUINTA SECCION|X|9331194809|RAFAIN ESCALANTE HERNANDEZ|BENEFICIARIO 2: ABEL ESCALANTE MONTEJO|X|RUTA 8 M |X|JUEVES|x|x|X|X|X|DOMICILIO|3200|9700|x|x|X|2021-9-16|2021-9-23|X|x|X|x|x|SUR QUINTA SECCION|X|1|x|12900|x|x|x|X|X|X|x|x|CARDENAS|X|x|x|x|x</v>
      </c>
    </row>
    <row r="763" spans="1:82" x14ac:dyDescent="0.25">
      <c r="A763" t="s">
        <v>14365</v>
      </c>
      <c r="B763" t="s">
        <v>14366</v>
      </c>
      <c r="C763">
        <v>3</v>
      </c>
      <c r="D763" t="s">
        <v>1</v>
      </c>
      <c r="E763" t="s">
        <v>2</v>
      </c>
      <c r="F763" t="s">
        <v>775</v>
      </c>
      <c r="G763" t="s">
        <v>775</v>
      </c>
      <c r="H763" t="s">
        <v>16117</v>
      </c>
      <c r="I763">
        <v>12900</v>
      </c>
      <c r="J763" t="s">
        <v>4</v>
      </c>
      <c r="K763" t="s">
        <v>4</v>
      </c>
      <c r="L763">
        <v>100</v>
      </c>
      <c r="M763">
        <v>0</v>
      </c>
      <c r="N763" t="s">
        <v>12</v>
      </c>
      <c r="O763" t="s">
        <v>4</v>
      </c>
      <c r="P763" t="s">
        <v>12</v>
      </c>
      <c r="Q763" t="s">
        <v>4</v>
      </c>
      <c r="R763" t="s">
        <v>4</v>
      </c>
      <c r="S763" t="s">
        <v>4</v>
      </c>
      <c r="T763" t="s">
        <v>4</v>
      </c>
      <c r="U763" t="s">
        <v>4</v>
      </c>
      <c r="V763" t="s">
        <v>4</v>
      </c>
      <c r="W763" t="s">
        <v>4</v>
      </c>
      <c r="X763" t="s">
        <v>4</v>
      </c>
      <c r="Y763" t="s">
        <v>12</v>
      </c>
      <c r="Z763" t="s">
        <v>4</v>
      </c>
      <c r="AA763" t="s">
        <v>12</v>
      </c>
      <c r="AB763" t="s">
        <v>1038</v>
      </c>
      <c r="AC763" t="s">
        <v>87</v>
      </c>
      <c r="AD763" t="s">
        <v>5328</v>
      </c>
      <c r="AE763" t="s">
        <v>30</v>
      </c>
      <c r="AF763" t="s">
        <v>4</v>
      </c>
      <c r="AG763" t="s">
        <v>4</v>
      </c>
      <c r="AH763" t="s">
        <v>14367</v>
      </c>
      <c r="AI763" t="s">
        <v>14368</v>
      </c>
      <c r="AJ763" t="s">
        <v>4</v>
      </c>
      <c r="AK763">
        <v>9331026783</v>
      </c>
      <c r="AL763" t="s">
        <v>14369</v>
      </c>
      <c r="AM763" t="s">
        <v>14370</v>
      </c>
      <c r="AN763" t="s">
        <v>12</v>
      </c>
      <c r="AO763" t="s">
        <v>14147</v>
      </c>
      <c r="AP763" t="s">
        <v>4</v>
      </c>
      <c r="AQ763" t="s">
        <v>5252</v>
      </c>
      <c r="AR763" t="s">
        <v>12</v>
      </c>
      <c r="AS763" t="s">
        <v>12</v>
      </c>
      <c r="AT763" t="s">
        <v>4</v>
      </c>
      <c r="AU763" t="s">
        <v>4</v>
      </c>
      <c r="AV763" t="s">
        <v>4</v>
      </c>
      <c r="AW763" t="s">
        <v>11</v>
      </c>
      <c r="AX763">
        <v>2900</v>
      </c>
      <c r="AY763">
        <v>10000</v>
      </c>
      <c r="AZ763" t="s">
        <v>12</v>
      </c>
      <c r="BA763" t="s">
        <v>12</v>
      </c>
      <c r="BB763" t="s">
        <v>4</v>
      </c>
      <c r="BC763" t="s">
        <v>1240</v>
      </c>
      <c r="BD763" t="s">
        <v>5294</v>
      </c>
      <c r="BE763" t="s">
        <v>4</v>
      </c>
      <c r="BF763" t="s">
        <v>12</v>
      </c>
      <c r="BG763" t="s">
        <v>4</v>
      </c>
      <c r="BH763" t="s">
        <v>12</v>
      </c>
      <c r="BI763" t="s">
        <v>12</v>
      </c>
      <c r="BJ763" t="s">
        <v>14368</v>
      </c>
      <c r="BK763" t="s">
        <v>4</v>
      </c>
      <c r="BL763">
        <v>1</v>
      </c>
      <c r="BM763" t="s">
        <v>12</v>
      </c>
      <c r="BN763">
        <v>12900</v>
      </c>
      <c r="BO763" t="s">
        <v>12</v>
      </c>
      <c r="BP763" t="s">
        <v>12</v>
      </c>
      <c r="BQ763" t="s">
        <v>12</v>
      </c>
      <c r="BR763" t="s">
        <v>4</v>
      </c>
      <c r="BS763" t="s">
        <v>4</v>
      </c>
      <c r="BT763" t="s">
        <v>4</v>
      </c>
      <c r="BU763" t="s">
        <v>12</v>
      </c>
      <c r="BV763" t="s">
        <v>12</v>
      </c>
      <c r="BW763" t="s">
        <v>3</v>
      </c>
      <c r="BX763" t="s">
        <v>4</v>
      </c>
      <c r="BY763" t="s">
        <v>12</v>
      </c>
      <c r="BZ763" t="s">
        <v>12</v>
      </c>
      <c r="CA763" t="s">
        <v>12</v>
      </c>
      <c r="CB763" t="s">
        <v>12</v>
      </c>
      <c r="CC763" t="s">
        <v>12</v>
      </c>
      <c r="CD763" t="str" cm="1">
        <f t="array" aca="1" ref="CD763" ca="1">eConcatenar(A763:CB763,"|")</f>
        <v>Ojew0S6VQ0Wakl0S|CAR2021-0466|3|IMPERIAL DE LUJO|TABASCO|COMALCALCO|COMALCALCO|2021-2-12|12900|X|X|100|0|x|X|x|X|X|X|X|X|X|X|X|x|X|x|FLORES |LOPEZ|LIZBETH|CASADA|X|X|CARRETERA A LA TRINIDAD SIN NUMERO|SUR SEGUNDA SECCION|X|9331026783|VICTOR MANUEL HERNANDEZ HERNANDEZ|BENEFICIARIO 2: MARIBEL LOPEZ MIRANDA|x|RUTA 8 M |X|JUEVES|x|x|X|X|X|DOMICILIO|2900|10000|x|x|X|2021-9-16|2021-9-23|X|x|X|x|x|SUR SEGUNDA SECCION|X|1|x|12900|x|x|x|X|X|X|x|x|CARDENAS|X|x|x|x|x</v>
      </c>
    </row>
    <row r="764" spans="1:82" x14ac:dyDescent="0.25">
      <c r="A764" t="s">
        <v>14371</v>
      </c>
      <c r="B764" t="s">
        <v>14372</v>
      </c>
      <c r="C764">
        <v>3</v>
      </c>
      <c r="D764" t="s">
        <v>1</v>
      </c>
      <c r="E764" t="s">
        <v>2</v>
      </c>
      <c r="F764" t="s">
        <v>775</v>
      </c>
      <c r="G764" t="s">
        <v>775</v>
      </c>
      <c r="H764" t="s">
        <v>1213</v>
      </c>
      <c r="I764">
        <v>12900</v>
      </c>
      <c r="J764" t="s">
        <v>4</v>
      </c>
      <c r="K764" t="s">
        <v>4</v>
      </c>
      <c r="L764">
        <v>200</v>
      </c>
      <c r="M764">
        <v>1</v>
      </c>
      <c r="N764" t="s">
        <v>12</v>
      </c>
      <c r="O764" t="s">
        <v>4</v>
      </c>
      <c r="P764" t="s">
        <v>12</v>
      </c>
      <c r="Q764" t="s">
        <v>4</v>
      </c>
      <c r="R764" t="s">
        <v>4</v>
      </c>
      <c r="S764" t="s">
        <v>4</v>
      </c>
      <c r="T764" t="s">
        <v>4</v>
      </c>
      <c r="U764" t="s">
        <v>4</v>
      </c>
      <c r="V764" t="s">
        <v>4</v>
      </c>
      <c r="W764" t="s">
        <v>4</v>
      </c>
      <c r="X764" t="s">
        <v>4</v>
      </c>
      <c r="Y764" t="s">
        <v>12</v>
      </c>
      <c r="Z764" t="s">
        <v>4</v>
      </c>
      <c r="AA764" t="s">
        <v>12</v>
      </c>
      <c r="AB764" t="s">
        <v>350</v>
      </c>
      <c r="AC764" t="s">
        <v>10181</v>
      </c>
      <c r="AD764" t="s">
        <v>14373</v>
      </c>
      <c r="AE764" t="s">
        <v>30</v>
      </c>
      <c r="AF764" t="s">
        <v>4</v>
      </c>
      <c r="AG764" t="s">
        <v>4</v>
      </c>
      <c r="AH764" t="s">
        <v>14343</v>
      </c>
      <c r="AI764" t="s">
        <v>14368</v>
      </c>
      <c r="AJ764" t="s">
        <v>4</v>
      </c>
      <c r="AK764">
        <v>9331135516</v>
      </c>
      <c r="AL764" t="s">
        <v>14374</v>
      </c>
      <c r="AM764" t="s">
        <v>14375</v>
      </c>
      <c r="AN764" t="s">
        <v>12</v>
      </c>
      <c r="AO764" t="s">
        <v>14147</v>
      </c>
      <c r="AP764" t="s">
        <v>4</v>
      </c>
      <c r="AQ764" t="s">
        <v>5252</v>
      </c>
      <c r="AR764" t="s">
        <v>12</v>
      </c>
      <c r="AS764" t="s">
        <v>12</v>
      </c>
      <c r="AT764" t="s">
        <v>4</v>
      </c>
      <c r="AU764" t="s">
        <v>4</v>
      </c>
      <c r="AV764" t="s">
        <v>4</v>
      </c>
      <c r="AW764" t="s">
        <v>11</v>
      </c>
      <c r="AX764">
        <v>2000</v>
      </c>
      <c r="AY764">
        <v>10900</v>
      </c>
      <c r="AZ764" t="s">
        <v>12</v>
      </c>
      <c r="BA764" t="s">
        <v>12</v>
      </c>
      <c r="BB764" t="s">
        <v>4</v>
      </c>
      <c r="BC764" t="s">
        <v>1240</v>
      </c>
      <c r="BD764" t="s">
        <v>1234</v>
      </c>
      <c r="BE764" t="s">
        <v>4</v>
      </c>
      <c r="BF764" t="s">
        <v>12</v>
      </c>
      <c r="BG764" t="s">
        <v>4</v>
      </c>
      <c r="BH764" t="s">
        <v>12</v>
      </c>
      <c r="BI764" t="s">
        <v>12</v>
      </c>
      <c r="BJ764" t="s">
        <v>14368</v>
      </c>
      <c r="BK764" t="s">
        <v>4</v>
      </c>
      <c r="BL764">
        <v>1</v>
      </c>
      <c r="BM764" t="s">
        <v>12</v>
      </c>
      <c r="BN764">
        <v>12900</v>
      </c>
      <c r="BO764" t="s">
        <v>12</v>
      </c>
      <c r="BP764" t="s">
        <v>12</v>
      </c>
      <c r="BQ764" t="s">
        <v>12</v>
      </c>
      <c r="BR764" t="s">
        <v>4</v>
      </c>
      <c r="BS764" t="s">
        <v>4</v>
      </c>
      <c r="BT764" t="s">
        <v>4</v>
      </c>
      <c r="BU764" t="s">
        <v>12</v>
      </c>
      <c r="BV764" t="s">
        <v>12</v>
      </c>
      <c r="BW764" t="s">
        <v>3</v>
      </c>
      <c r="BX764" t="s">
        <v>4</v>
      </c>
      <c r="BY764" t="s">
        <v>12</v>
      </c>
      <c r="BZ764" t="s">
        <v>12</v>
      </c>
      <c r="CA764" t="s">
        <v>12</v>
      </c>
      <c r="CB764" t="s">
        <v>12</v>
      </c>
      <c r="CC764" t="s">
        <v>12</v>
      </c>
      <c r="CD764" t="str" cm="1">
        <f t="array" aca="1" ref="CD764" ca="1">eConcatenar(A764:CB764,"|")</f>
        <v>b3nLkDGEjXlEuIx7|CAR2021-0459|3|IMPERIAL DE LUJO|TABASCO|COMALCALCO|COMALCALCO|2021-2-11|12900|X|X|200|1|x|X|x|X|X|X|X|X|X|X|X|x|X|x|CORDOVA |ESCALANTE|LARISSA|CASADA|X|X|CARRETERA VECINAL A TULIPAN|SUR SEGUNDA SECCION|X|9331135516|JESUS VALENZUELA CARRASCO|BENEFICIARIO 2: YOLIDAVEY CORDOVA ESCALANTE|x|RUTA 8 M |X|JUEVES|x|x|X|X|X|DOMICILIO|2000|10900|x|x|X|2021-9-16|2021-9-30|X|x|X|x|x|SUR SEGUNDA SECCION|X|1|x|12900|x|x|x|X|X|X|x|x|CARDENAS|X|x|x|x|x</v>
      </c>
    </row>
    <row r="765" spans="1:82" x14ac:dyDescent="0.25">
      <c r="A765" t="s">
        <v>14376</v>
      </c>
      <c r="B765" t="s">
        <v>14377</v>
      </c>
      <c r="C765">
        <v>3</v>
      </c>
      <c r="D765" t="s">
        <v>14</v>
      </c>
      <c r="E765" t="s">
        <v>2</v>
      </c>
      <c r="F765" t="s">
        <v>775</v>
      </c>
      <c r="G765" t="s">
        <v>775</v>
      </c>
      <c r="H765" t="s">
        <v>16108</v>
      </c>
      <c r="I765">
        <v>19800</v>
      </c>
      <c r="J765" t="s">
        <v>4</v>
      </c>
      <c r="K765" t="s">
        <v>4</v>
      </c>
      <c r="L765">
        <v>200</v>
      </c>
      <c r="M765">
        <v>1</v>
      </c>
      <c r="N765" t="s">
        <v>12</v>
      </c>
      <c r="O765" t="s">
        <v>4</v>
      </c>
      <c r="P765" t="s">
        <v>12</v>
      </c>
      <c r="Q765" t="s">
        <v>4</v>
      </c>
      <c r="R765" t="s">
        <v>4</v>
      </c>
      <c r="S765" t="s">
        <v>4</v>
      </c>
      <c r="T765" t="s">
        <v>4</v>
      </c>
      <c r="U765" t="s">
        <v>4</v>
      </c>
      <c r="V765" t="s">
        <v>4</v>
      </c>
      <c r="W765" t="s">
        <v>4</v>
      </c>
      <c r="X765" t="s">
        <v>4</v>
      </c>
      <c r="Y765" t="s">
        <v>12</v>
      </c>
      <c r="Z765" t="s">
        <v>4</v>
      </c>
      <c r="AA765" t="s">
        <v>12</v>
      </c>
      <c r="AB765" t="s">
        <v>14378</v>
      </c>
      <c r="AC765" t="s">
        <v>80</v>
      </c>
      <c r="AD765" t="s">
        <v>644</v>
      </c>
      <c r="AE765" t="s">
        <v>30</v>
      </c>
      <c r="AF765" t="s">
        <v>4</v>
      </c>
      <c r="AG765" t="s">
        <v>4</v>
      </c>
      <c r="AH765" t="s">
        <v>14379</v>
      </c>
      <c r="AI765" t="s">
        <v>14368</v>
      </c>
      <c r="AJ765" t="s">
        <v>4</v>
      </c>
      <c r="AK765">
        <v>9331037675</v>
      </c>
      <c r="AL765" t="s">
        <v>14380</v>
      </c>
      <c r="AM765" t="s">
        <v>14381</v>
      </c>
      <c r="AN765" t="s">
        <v>14382</v>
      </c>
      <c r="AO765" t="s">
        <v>14147</v>
      </c>
      <c r="AP765" t="s">
        <v>4</v>
      </c>
      <c r="AQ765" t="s">
        <v>5252</v>
      </c>
      <c r="AR765" t="s">
        <v>12</v>
      </c>
      <c r="AS765" t="s">
        <v>12</v>
      </c>
      <c r="AT765" t="s">
        <v>4</v>
      </c>
      <c r="AU765" t="s">
        <v>4</v>
      </c>
      <c r="AV765" t="s">
        <v>4</v>
      </c>
      <c r="AW765" t="s">
        <v>11</v>
      </c>
      <c r="AX765">
        <v>2700</v>
      </c>
      <c r="AY765">
        <v>17100</v>
      </c>
      <c r="AZ765" t="s">
        <v>12</v>
      </c>
      <c r="BA765" t="s">
        <v>12</v>
      </c>
      <c r="BB765" t="s">
        <v>4</v>
      </c>
      <c r="BC765" t="s">
        <v>1240</v>
      </c>
      <c r="BD765" t="s">
        <v>1234</v>
      </c>
      <c r="BE765" t="s">
        <v>4</v>
      </c>
      <c r="BF765" t="s">
        <v>12</v>
      </c>
      <c r="BG765" t="s">
        <v>4</v>
      </c>
      <c r="BH765" t="s">
        <v>12</v>
      </c>
      <c r="BI765" t="s">
        <v>12</v>
      </c>
      <c r="BJ765" t="s">
        <v>14368</v>
      </c>
      <c r="BK765" t="s">
        <v>4</v>
      </c>
      <c r="BL765">
        <v>1</v>
      </c>
      <c r="BM765" t="s">
        <v>12</v>
      </c>
      <c r="BN765">
        <v>19800</v>
      </c>
      <c r="BO765" t="s">
        <v>12</v>
      </c>
      <c r="BP765" t="s">
        <v>12</v>
      </c>
      <c r="BQ765" t="s">
        <v>12</v>
      </c>
      <c r="BR765" t="s">
        <v>4</v>
      </c>
      <c r="BS765" t="s">
        <v>4</v>
      </c>
      <c r="BT765" t="s">
        <v>4</v>
      </c>
      <c r="BU765" t="s">
        <v>12</v>
      </c>
      <c r="BV765" t="s">
        <v>12</v>
      </c>
      <c r="BW765" t="s">
        <v>3</v>
      </c>
      <c r="BX765" t="s">
        <v>4</v>
      </c>
      <c r="BY765" t="s">
        <v>12</v>
      </c>
      <c r="BZ765" t="s">
        <v>12</v>
      </c>
      <c r="CA765" t="s">
        <v>12</v>
      </c>
      <c r="CB765" t="s">
        <v>12</v>
      </c>
      <c r="CC765" t="s">
        <v>12</v>
      </c>
      <c r="CD765" t="str" cm="1">
        <f t="array" aca="1" ref="CD765" ca="1">eConcatenar(A765:CB765,"|")</f>
        <v>Txt8ZdH8MA6WgzKU|CAR2021-0608|3|ZAFIRO|TABASCO|COMALCALCO|COMALCALCO|2021-2-17|19800|X|X|200|1|x|X|x|X|X|X|X|X|X|X|X|x|X|x|TIQUET|GARCIA |MARIBEL|CASADA|X|X|ENTRADA DEL KINDER|SUR SEGUNDA SECCION|X|9331037675|URIAS GARCIA MARTINEZ|BENEFICIARIO 2: JORGE MORENO GONZALEZ|Z|RUTA 8 M |X|JUEVES|x|x|X|X|X|DOMICILIO|2700|17100|x|x|X|2021-9-16|2021-9-30|X|x|X|x|x|SUR SEGUNDA SECCION|X|1|x|19800|x|x|x|X|X|X|x|x|CARDENAS|X|x|x|x|x</v>
      </c>
    </row>
    <row r="766" spans="1:82" x14ac:dyDescent="0.25">
      <c r="A766" t="s">
        <v>14383</v>
      </c>
      <c r="B766" t="s">
        <v>14384</v>
      </c>
      <c r="C766">
        <v>3</v>
      </c>
      <c r="D766" t="s">
        <v>1</v>
      </c>
      <c r="E766" t="s">
        <v>2</v>
      </c>
      <c r="F766" t="s">
        <v>775</v>
      </c>
      <c r="G766" t="s">
        <v>775</v>
      </c>
      <c r="H766" t="s">
        <v>1217</v>
      </c>
      <c r="I766">
        <v>12900</v>
      </c>
      <c r="J766" t="s">
        <v>4</v>
      </c>
      <c r="K766" t="s">
        <v>4</v>
      </c>
      <c r="L766">
        <v>200</v>
      </c>
      <c r="M766">
        <v>1</v>
      </c>
      <c r="N766" t="s">
        <v>12</v>
      </c>
      <c r="O766" t="s">
        <v>4</v>
      </c>
      <c r="P766" t="s">
        <v>12</v>
      </c>
      <c r="Q766" t="s">
        <v>4</v>
      </c>
      <c r="R766" t="s">
        <v>4</v>
      </c>
      <c r="S766" t="s">
        <v>4</v>
      </c>
      <c r="T766" t="s">
        <v>4</v>
      </c>
      <c r="U766" t="s">
        <v>4</v>
      </c>
      <c r="V766" t="s">
        <v>4</v>
      </c>
      <c r="W766" t="s">
        <v>4</v>
      </c>
      <c r="X766" t="s">
        <v>4</v>
      </c>
      <c r="Y766" t="s">
        <v>12</v>
      </c>
      <c r="Z766" t="s">
        <v>4</v>
      </c>
      <c r="AA766" t="s">
        <v>12</v>
      </c>
      <c r="AB766" t="s">
        <v>322</v>
      </c>
      <c r="AC766" t="s">
        <v>127</v>
      </c>
      <c r="AD766" t="s">
        <v>124</v>
      </c>
      <c r="AE766" t="s">
        <v>63</v>
      </c>
      <c r="AF766" t="s">
        <v>4</v>
      </c>
      <c r="AG766" t="s">
        <v>4</v>
      </c>
      <c r="AH766" t="s">
        <v>14343</v>
      </c>
      <c r="AI766" t="s">
        <v>14368</v>
      </c>
      <c r="AJ766" t="s">
        <v>4</v>
      </c>
      <c r="AK766">
        <v>9372722643</v>
      </c>
      <c r="AL766" t="s">
        <v>14385</v>
      </c>
      <c r="AM766" t="s">
        <v>14386</v>
      </c>
      <c r="AN766" t="s">
        <v>4</v>
      </c>
      <c r="AO766" t="s">
        <v>14147</v>
      </c>
      <c r="AP766" t="s">
        <v>4</v>
      </c>
      <c r="AQ766" t="s">
        <v>5252</v>
      </c>
      <c r="AR766" t="s">
        <v>12</v>
      </c>
      <c r="AS766" t="s">
        <v>12</v>
      </c>
      <c r="AT766" t="s">
        <v>4</v>
      </c>
      <c r="AU766" t="s">
        <v>4</v>
      </c>
      <c r="AV766" t="s">
        <v>4</v>
      </c>
      <c r="AW766" t="s">
        <v>11</v>
      </c>
      <c r="AX766">
        <v>2900</v>
      </c>
      <c r="AY766">
        <v>10000</v>
      </c>
      <c r="AZ766" t="s">
        <v>12</v>
      </c>
      <c r="BA766" t="s">
        <v>12</v>
      </c>
      <c r="BB766" t="s">
        <v>4</v>
      </c>
      <c r="BC766" t="s">
        <v>1240</v>
      </c>
      <c r="BD766" t="s">
        <v>1234</v>
      </c>
      <c r="BE766" t="s">
        <v>4</v>
      </c>
      <c r="BF766" t="s">
        <v>12</v>
      </c>
      <c r="BG766" t="s">
        <v>4</v>
      </c>
      <c r="BH766" t="s">
        <v>12</v>
      </c>
      <c r="BI766" t="s">
        <v>12</v>
      </c>
      <c r="BJ766" t="s">
        <v>14368</v>
      </c>
      <c r="BK766" t="s">
        <v>4</v>
      </c>
      <c r="BL766">
        <v>0</v>
      </c>
      <c r="BM766" t="s">
        <v>12</v>
      </c>
      <c r="BN766">
        <v>12900</v>
      </c>
      <c r="BO766" t="s">
        <v>12</v>
      </c>
      <c r="BP766" t="s">
        <v>12</v>
      </c>
      <c r="BQ766" t="s">
        <v>12</v>
      </c>
      <c r="BR766" t="s">
        <v>4</v>
      </c>
      <c r="BS766" t="s">
        <v>4</v>
      </c>
      <c r="BT766" t="s">
        <v>4</v>
      </c>
      <c r="BU766" t="s">
        <v>12</v>
      </c>
      <c r="BV766" t="s">
        <v>12</v>
      </c>
      <c r="BW766" t="s">
        <v>3</v>
      </c>
      <c r="BX766" t="s">
        <v>4</v>
      </c>
      <c r="BY766" t="s">
        <v>12</v>
      </c>
      <c r="BZ766" t="s">
        <v>12</v>
      </c>
      <c r="CA766" t="s">
        <v>12</v>
      </c>
      <c r="CB766" t="s">
        <v>12</v>
      </c>
      <c r="CC766" t="s">
        <v>12</v>
      </c>
      <c r="CD766" t="str" cm="1">
        <f t="array" aca="1" ref="CD766" ca="1">eConcatenar(A766:CB766,"|")</f>
        <v>GKWq4KUCNyd2L0GU|CAR2021-0492|3|IMPERIAL DE LUJO|TABASCO|COMALCALCO|COMALCALCO|2021-2-13|12900|X|X|200|1|x|X|x|X|X|X|X|X|X|X|X|x|X|x|ARIAS|RODRIGUEZ|CONCEPCION|CASADO|X|X|CARRETERA VECINAL A TULIPAN|SUR SEGUNDA SECCION|X|9372722643|GENEROSA RABANALES MENDEZ|BENEFICIARIO 2: BRAULIO ARIAS RABANALES|X|RUTA 8 M |X|JUEVES|x|x|X|X|X|DOMICILIO|2900|10000|x|x|X|2021-9-16|2021-9-30|X|x|X|x|x|SUR SEGUNDA SECCION|X|0|x|12900|x|x|x|X|X|X|x|x|CARDENAS|X|x|x|x|x</v>
      </c>
    </row>
    <row r="767" spans="1:82" x14ac:dyDescent="0.25">
      <c r="A767" t="s">
        <v>14387</v>
      </c>
      <c r="B767" t="s">
        <v>14388</v>
      </c>
      <c r="C767">
        <v>3</v>
      </c>
      <c r="D767" t="s">
        <v>14</v>
      </c>
      <c r="E767" t="s">
        <v>2</v>
      </c>
      <c r="F767" t="s">
        <v>775</v>
      </c>
      <c r="G767" t="s">
        <v>775</v>
      </c>
      <c r="H767" t="s">
        <v>1213</v>
      </c>
      <c r="I767">
        <v>19800</v>
      </c>
      <c r="J767" t="s">
        <v>4</v>
      </c>
      <c r="K767" t="s">
        <v>4</v>
      </c>
      <c r="L767">
        <v>200</v>
      </c>
      <c r="M767">
        <v>1</v>
      </c>
      <c r="N767" t="s">
        <v>12</v>
      </c>
      <c r="O767" t="s">
        <v>4</v>
      </c>
      <c r="P767" t="s">
        <v>12</v>
      </c>
      <c r="Q767" t="s">
        <v>4</v>
      </c>
      <c r="R767" t="s">
        <v>4</v>
      </c>
      <c r="S767" t="s">
        <v>4</v>
      </c>
      <c r="T767" t="s">
        <v>4</v>
      </c>
      <c r="U767" t="s">
        <v>4</v>
      </c>
      <c r="V767" t="s">
        <v>4</v>
      </c>
      <c r="W767" t="s">
        <v>4</v>
      </c>
      <c r="X767" t="s">
        <v>4</v>
      </c>
      <c r="Y767" t="s">
        <v>12</v>
      </c>
      <c r="Z767" t="s">
        <v>4</v>
      </c>
      <c r="AA767" t="s">
        <v>12</v>
      </c>
      <c r="AB767" t="s">
        <v>14389</v>
      </c>
      <c r="AC767" t="s">
        <v>10322</v>
      </c>
      <c r="AD767" t="s">
        <v>14390</v>
      </c>
      <c r="AE767" t="s">
        <v>30</v>
      </c>
      <c r="AF767" t="s">
        <v>4</v>
      </c>
      <c r="AG767" t="s">
        <v>4</v>
      </c>
      <c r="AH767" t="s">
        <v>14343</v>
      </c>
      <c r="AI767" t="s">
        <v>14368</v>
      </c>
      <c r="AJ767" t="s">
        <v>4</v>
      </c>
      <c r="AK767">
        <v>9331547200</v>
      </c>
      <c r="AL767" t="s">
        <v>14391</v>
      </c>
      <c r="AM767" t="s">
        <v>14392</v>
      </c>
      <c r="AN767" t="s">
        <v>12</v>
      </c>
      <c r="AO767" t="s">
        <v>14147</v>
      </c>
      <c r="AP767" t="s">
        <v>4</v>
      </c>
      <c r="AQ767" t="s">
        <v>5252</v>
      </c>
      <c r="AR767" t="s">
        <v>12</v>
      </c>
      <c r="AS767" t="s">
        <v>12</v>
      </c>
      <c r="AT767" t="s">
        <v>4</v>
      </c>
      <c r="AU767" t="s">
        <v>4</v>
      </c>
      <c r="AV767" t="s">
        <v>4</v>
      </c>
      <c r="AW767" t="s">
        <v>11</v>
      </c>
      <c r="AX767">
        <v>2500</v>
      </c>
      <c r="AY767">
        <v>17300</v>
      </c>
      <c r="AZ767" t="s">
        <v>12</v>
      </c>
      <c r="BA767" t="s">
        <v>12</v>
      </c>
      <c r="BB767" t="s">
        <v>4</v>
      </c>
      <c r="BC767" t="s">
        <v>1240</v>
      </c>
      <c r="BD767" t="s">
        <v>1234</v>
      </c>
      <c r="BE767" t="s">
        <v>4</v>
      </c>
      <c r="BF767" t="s">
        <v>12</v>
      </c>
      <c r="BG767" t="s">
        <v>4</v>
      </c>
      <c r="BH767" t="s">
        <v>12</v>
      </c>
      <c r="BI767" t="s">
        <v>12</v>
      </c>
      <c r="BJ767" t="s">
        <v>14368</v>
      </c>
      <c r="BK767" t="s">
        <v>4</v>
      </c>
      <c r="BL767">
        <v>1</v>
      </c>
      <c r="BM767" t="s">
        <v>12</v>
      </c>
      <c r="BN767">
        <v>19800</v>
      </c>
      <c r="BO767" t="s">
        <v>12</v>
      </c>
      <c r="BP767" t="s">
        <v>12</v>
      </c>
      <c r="BQ767" t="s">
        <v>12</v>
      </c>
      <c r="BR767" t="s">
        <v>4</v>
      </c>
      <c r="BS767" t="s">
        <v>4</v>
      </c>
      <c r="BT767" t="s">
        <v>4</v>
      </c>
      <c r="BU767" t="s">
        <v>12</v>
      </c>
      <c r="BV767" t="s">
        <v>12</v>
      </c>
      <c r="BW767" t="s">
        <v>3</v>
      </c>
      <c r="BX767" t="s">
        <v>4</v>
      </c>
      <c r="BY767" t="s">
        <v>12</v>
      </c>
      <c r="BZ767" t="s">
        <v>12</v>
      </c>
      <c r="CA767" t="s">
        <v>12</v>
      </c>
      <c r="CB767" t="s">
        <v>12</v>
      </c>
      <c r="CC767" t="s">
        <v>12</v>
      </c>
      <c r="CD767" t="str" cm="1">
        <f t="array" aca="1" ref="CD767" ca="1">eConcatenar(A767:CB767,"|")</f>
        <v>oVQAjBBMpJbaJGmu|CAR2021-0462|3|ZAFIRO|TABASCO|COMALCALCO|COMALCALCO|2021-2-11|19800|X|X|200|1|x|X|x|X|X|X|X|X|X|X|X|x|X|x|ALEGRIA|PULIDO|NUBIA|CASADA|X|X|CARRETERA VECINAL A TULIPAN|SUR SEGUNDA SECCION|X|9331547200|WILLIANS ALEGRIA PULIDO|BENEFICIARIO 2: JULIO CESAR RUIZ MORALES|x|RUTA 8 M |X|JUEVES|x|x|X|X|X|DOMICILIO|2500|17300|x|x|X|2021-9-16|2021-9-30|X|x|X|x|x|SUR SEGUNDA SECCION|X|1|x|19800|x|x|x|X|X|X|x|x|CARDENAS|X|x|x|x|x</v>
      </c>
    </row>
    <row r="768" spans="1:82" x14ac:dyDescent="0.25">
      <c r="A768" t="s">
        <v>14393</v>
      </c>
      <c r="B768" t="s">
        <v>14394</v>
      </c>
      <c r="C768">
        <v>3</v>
      </c>
      <c r="D768" t="s">
        <v>1</v>
      </c>
      <c r="E768" t="s">
        <v>2</v>
      </c>
      <c r="F768" t="s">
        <v>894</v>
      </c>
      <c r="G768" t="s">
        <v>894</v>
      </c>
      <c r="H768" t="s">
        <v>16088</v>
      </c>
      <c r="I768">
        <v>12900</v>
      </c>
      <c r="J768" t="s">
        <v>4</v>
      </c>
      <c r="K768" t="s">
        <v>4</v>
      </c>
      <c r="L768">
        <v>100</v>
      </c>
      <c r="M768">
        <v>0</v>
      </c>
      <c r="N768" t="s">
        <v>12</v>
      </c>
      <c r="O768" t="s">
        <v>4</v>
      </c>
      <c r="P768" t="s">
        <v>12</v>
      </c>
      <c r="Q768" t="s">
        <v>4</v>
      </c>
      <c r="R768" t="s">
        <v>4</v>
      </c>
      <c r="S768" t="s">
        <v>4</v>
      </c>
      <c r="T768" t="s">
        <v>4</v>
      </c>
      <c r="U768" t="s">
        <v>4</v>
      </c>
      <c r="V768" t="s">
        <v>4</v>
      </c>
      <c r="W768" t="s">
        <v>4</v>
      </c>
      <c r="X768" t="s">
        <v>4</v>
      </c>
      <c r="Y768" t="s">
        <v>12</v>
      </c>
      <c r="Z768" t="s">
        <v>4</v>
      </c>
      <c r="AA768" t="s">
        <v>12</v>
      </c>
      <c r="AB768" t="s">
        <v>59</v>
      </c>
      <c r="AC768" t="s">
        <v>385</v>
      </c>
      <c r="AD768" t="s">
        <v>14395</v>
      </c>
      <c r="AE768" t="s">
        <v>63</v>
      </c>
      <c r="AF768" t="s">
        <v>4</v>
      </c>
      <c r="AG768" t="s">
        <v>4</v>
      </c>
      <c r="AH768" t="s">
        <v>14396</v>
      </c>
      <c r="AI768" t="s">
        <v>14397</v>
      </c>
      <c r="AJ768" t="s">
        <v>4</v>
      </c>
      <c r="AK768">
        <v>9331180002</v>
      </c>
      <c r="AL768" t="s">
        <v>14398</v>
      </c>
      <c r="AM768" t="s">
        <v>14399</v>
      </c>
      <c r="AN768" t="s">
        <v>4</v>
      </c>
      <c r="AO768" t="s">
        <v>14147</v>
      </c>
      <c r="AP768" t="s">
        <v>4</v>
      </c>
      <c r="AQ768" t="s">
        <v>5252</v>
      </c>
      <c r="AR768" t="s">
        <v>12</v>
      </c>
      <c r="AS768" t="s">
        <v>12</v>
      </c>
      <c r="AT768" t="s">
        <v>4</v>
      </c>
      <c r="AU768" t="s">
        <v>4</v>
      </c>
      <c r="AV768" t="s">
        <v>4</v>
      </c>
      <c r="AW768" t="s">
        <v>11</v>
      </c>
      <c r="AX768">
        <v>2700</v>
      </c>
      <c r="AY768">
        <v>10200</v>
      </c>
      <c r="AZ768" t="s">
        <v>12</v>
      </c>
      <c r="BA768" t="s">
        <v>12</v>
      </c>
      <c r="BB768" t="s">
        <v>4</v>
      </c>
      <c r="BC768" t="s">
        <v>1240</v>
      </c>
      <c r="BD768" t="s">
        <v>5294</v>
      </c>
      <c r="BE768" t="s">
        <v>4</v>
      </c>
      <c r="BF768" t="s">
        <v>12</v>
      </c>
      <c r="BG768" t="s">
        <v>4</v>
      </c>
      <c r="BH768" t="s">
        <v>12</v>
      </c>
      <c r="BI768" t="s">
        <v>12</v>
      </c>
      <c r="BJ768" t="s">
        <v>14397</v>
      </c>
      <c r="BK768" t="s">
        <v>4</v>
      </c>
      <c r="BL768">
        <v>0</v>
      </c>
      <c r="BM768" t="s">
        <v>12</v>
      </c>
      <c r="BN768">
        <v>12900</v>
      </c>
      <c r="BO768" t="s">
        <v>12</v>
      </c>
      <c r="BP768" t="s">
        <v>12</v>
      </c>
      <c r="BQ768" t="s">
        <v>12</v>
      </c>
      <c r="BR768" t="s">
        <v>4</v>
      </c>
      <c r="BS768" t="s">
        <v>4</v>
      </c>
      <c r="BT768" t="s">
        <v>4</v>
      </c>
      <c r="BU768" t="s">
        <v>12</v>
      </c>
      <c r="BV768" t="s">
        <v>12</v>
      </c>
      <c r="BW768" t="s">
        <v>3</v>
      </c>
      <c r="BX768" t="s">
        <v>4</v>
      </c>
      <c r="BY768" t="s">
        <v>12</v>
      </c>
      <c r="BZ768" t="s">
        <v>12</v>
      </c>
      <c r="CA768" t="s">
        <v>12</v>
      </c>
      <c r="CB768" t="s">
        <v>12</v>
      </c>
      <c r="CC768" t="s">
        <v>12</v>
      </c>
      <c r="CD768" t="str" cm="1">
        <f t="array" aca="1" ref="CD768" ca="1">eConcatenar(A768:CB768,"|")</f>
        <v>QxviAxGvvhEgmyjS|CAR2021-0665|3|IMPERIAL DE LUJO|TABASCO|CUNDUACAN|CUNDUACAN|2021-3-01|12900|X|X|100|0|x|X|x|X|X|X|X|X|X|X|X|x|X|x|GARCIA|MENDEZ|LUCIO|CASADO|X|X|CARRETERA PRINCIPAL ENTRADA DE LA ESCUELA|RIO SECO TERCERA SECCION|X|9331180002|GUADALUPE JIMENEZ GARCIA|BENEFICIARIO 2: JUAN PABLO GARCIA JIMENEZ|X|RUTA 8 M |X|JUEVES|x|x|X|X|X|DOMICILIO|2700|10200|x|x|X|2021-9-16|2021-9-23|X|x|X|x|x|RIO SECO TERCERA SECCION|X|0|x|12900|x|x|x|X|X|X|x|x|CARDENAS|X|x|x|x|x</v>
      </c>
    </row>
    <row r="769" spans="1:82" x14ac:dyDescent="0.25">
      <c r="A769" t="s">
        <v>14400</v>
      </c>
      <c r="B769" t="s">
        <v>14401</v>
      </c>
      <c r="C769">
        <v>3</v>
      </c>
      <c r="D769" t="s">
        <v>1</v>
      </c>
      <c r="E769" t="s">
        <v>2</v>
      </c>
      <c r="F769" t="s">
        <v>894</v>
      </c>
      <c r="G769" t="s">
        <v>894</v>
      </c>
      <c r="H769" t="s">
        <v>16088</v>
      </c>
      <c r="I769">
        <v>12900</v>
      </c>
      <c r="J769" t="s">
        <v>4</v>
      </c>
      <c r="K769" t="s">
        <v>4</v>
      </c>
      <c r="L769">
        <v>100</v>
      </c>
      <c r="M769">
        <v>0</v>
      </c>
      <c r="N769" t="s">
        <v>12</v>
      </c>
      <c r="O769" t="s">
        <v>4</v>
      </c>
      <c r="P769" t="s">
        <v>12</v>
      </c>
      <c r="Q769" t="s">
        <v>4</v>
      </c>
      <c r="R769" t="s">
        <v>4</v>
      </c>
      <c r="S769" t="s">
        <v>4</v>
      </c>
      <c r="T769" t="s">
        <v>4</v>
      </c>
      <c r="U769" t="s">
        <v>4</v>
      </c>
      <c r="V769" t="s">
        <v>4</v>
      </c>
      <c r="W769" t="s">
        <v>4</v>
      </c>
      <c r="X769" t="s">
        <v>4</v>
      </c>
      <c r="Y769" t="s">
        <v>12</v>
      </c>
      <c r="Z769" t="s">
        <v>4</v>
      </c>
      <c r="AA769" t="s">
        <v>12</v>
      </c>
      <c r="AB769" t="s">
        <v>59</v>
      </c>
      <c r="AC769" t="s">
        <v>153</v>
      </c>
      <c r="AD769" t="s">
        <v>14402</v>
      </c>
      <c r="AE769" t="s">
        <v>51</v>
      </c>
      <c r="AF769" t="s">
        <v>4</v>
      </c>
      <c r="AG769" t="s">
        <v>4</v>
      </c>
      <c r="AH769" t="s">
        <v>100</v>
      </c>
      <c r="AI769" t="s">
        <v>14397</v>
      </c>
      <c r="AJ769" t="s">
        <v>4</v>
      </c>
      <c r="AK769">
        <v>9331069560</v>
      </c>
      <c r="AL769" t="s">
        <v>14403</v>
      </c>
      <c r="AM769" t="s">
        <v>14404</v>
      </c>
      <c r="AN769" t="s">
        <v>12</v>
      </c>
      <c r="AO769" t="s">
        <v>14147</v>
      </c>
      <c r="AP769" t="s">
        <v>4</v>
      </c>
      <c r="AQ769" t="s">
        <v>5252</v>
      </c>
      <c r="AR769" t="s">
        <v>12</v>
      </c>
      <c r="AS769" t="s">
        <v>12</v>
      </c>
      <c r="AT769" t="s">
        <v>4</v>
      </c>
      <c r="AU769" t="s">
        <v>4</v>
      </c>
      <c r="AV769" t="s">
        <v>4</v>
      </c>
      <c r="AW769" t="s">
        <v>11</v>
      </c>
      <c r="AX769">
        <v>3100</v>
      </c>
      <c r="AY769">
        <v>9800</v>
      </c>
      <c r="AZ769" t="s">
        <v>12</v>
      </c>
      <c r="BA769" t="s">
        <v>12</v>
      </c>
      <c r="BB769" t="s">
        <v>4</v>
      </c>
      <c r="BC769" t="s">
        <v>1240</v>
      </c>
      <c r="BD769" t="s">
        <v>5294</v>
      </c>
      <c r="BE769" t="s">
        <v>4</v>
      </c>
      <c r="BF769" t="s">
        <v>12</v>
      </c>
      <c r="BG769" t="s">
        <v>4</v>
      </c>
      <c r="BH769" t="s">
        <v>12</v>
      </c>
      <c r="BI769" t="s">
        <v>12</v>
      </c>
      <c r="BJ769" t="s">
        <v>14397</v>
      </c>
      <c r="BK769" t="s">
        <v>4</v>
      </c>
      <c r="BL769">
        <v>1</v>
      </c>
      <c r="BM769" t="s">
        <v>12</v>
      </c>
      <c r="BN769">
        <v>12900</v>
      </c>
      <c r="BO769" t="s">
        <v>12</v>
      </c>
      <c r="BP769" t="s">
        <v>12</v>
      </c>
      <c r="BQ769" t="s">
        <v>12</v>
      </c>
      <c r="BR769" t="s">
        <v>4</v>
      </c>
      <c r="BS769" t="s">
        <v>4</v>
      </c>
      <c r="BT769" t="s">
        <v>4</v>
      </c>
      <c r="BU769" t="s">
        <v>12</v>
      </c>
      <c r="BV769" t="s">
        <v>12</v>
      </c>
      <c r="BW769" t="s">
        <v>3</v>
      </c>
      <c r="BX769" t="s">
        <v>4</v>
      </c>
      <c r="BY769" t="s">
        <v>12</v>
      </c>
      <c r="BZ769" t="s">
        <v>12</v>
      </c>
      <c r="CA769" t="s">
        <v>12</v>
      </c>
      <c r="CB769" t="s">
        <v>12</v>
      </c>
      <c r="CC769" t="s">
        <v>12</v>
      </c>
      <c r="CD769" t="str" cm="1">
        <f t="array" aca="1" ref="CD769" ca="1">eConcatenar(A769:CB769,"|")</f>
        <v>iwbyhQ4rQguWuXb3|CAR2021-0664|3|IMPERIAL DE LUJO|TABASCO|CUNDUACAN|CUNDUACAN|2021-3-01|12900|X|X|100|0|x|X|x|X|X|X|X|X|X|X|X|x|X|x|GARCIA|RAMIREZ|ROSA NORMKA|SOLTERA|X|X|CARRETERA PRINCIPAL|RIO SECO TERCERA SECCION|X|9331069560|LUIS GUSTAVOALCOCER GARCIA|BENEFICIARIO 2: ROSA ISELA GARCIA RAMIREZ|x|RUTA 8 M |X|JUEVES|x|x|X|X|X|DOMICILIO|3100|9800|x|x|X|2021-9-16|2021-9-23|X|x|X|x|x|RIO SECO TERCERA SECCION|X|1|x|12900|x|x|x|X|X|X|x|x|CARDENAS|X|x|x|x|x</v>
      </c>
    </row>
    <row r="770" spans="1:82" x14ac:dyDescent="0.25">
      <c r="A770" t="s">
        <v>14405</v>
      </c>
      <c r="B770" t="s">
        <v>14406</v>
      </c>
      <c r="C770">
        <v>3</v>
      </c>
      <c r="D770" t="s">
        <v>1</v>
      </c>
      <c r="E770" t="s">
        <v>2</v>
      </c>
      <c r="F770" t="s">
        <v>894</v>
      </c>
      <c r="G770" t="s">
        <v>894</v>
      </c>
      <c r="H770" t="s">
        <v>16088</v>
      </c>
      <c r="I770">
        <v>12900</v>
      </c>
      <c r="J770" t="s">
        <v>4</v>
      </c>
      <c r="K770" t="s">
        <v>4</v>
      </c>
      <c r="L770">
        <v>100</v>
      </c>
      <c r="M770">
        <v>0</v>
      </c>
      <c r="N770" t="s">
        <v>12</v>
      </c>
      <c r="O770" t="s">
        <v>4</v>
      </c>
      <c r="P770" t="s">
        <v>12</v>
      </c>
      <c r="Q770" t="s">
        <v>4</v>
      </c>
      <c r="R770" t="s">
        <v>4</v>
      </c>
      <c r="S770" t="s">
        <v>4</v>
      </c>
      <c r="T770" t="s">
        <v>4</v>
      </c>
      <c r="U770" t="s">
        <v>4</v>
      </c>
      <c r="V770" t="s">
        <v>4</v>
      </c>
      <c r="W770" t="s">
        <v>4</v>
      </c>
      <c r="X770" t="s">
        <v>4</v>
      </c>
      <c r="Y770" t="s">
        <v>12</v>
      </c>
      <c r="Z770" t="s">
        <v>4</v>
      </c>
      <c r="AA770" t="s">
        <v>12</v>
      </c>
      <c r="AB770" t="s">
        <v>11874</v>
      </c>
      <c r="AC770" t="s">
        <v>14407</v>
      </c>
      <c r="AD770" t="s">
        <v>178</v>
      </c>
      <c r="AE770" t="s">
        <v>30</v>
      </c>
      <c r="AF770" t="s">
        <v>4</v>
      </c>
      <c r="AG770" t="s">
        <v>4</v>
      </c>
      <c r="AH770" t="s">
        <v>100</v>
      </c>
      <c r="AI770" t="s">
        <v>14397</v>
      </c>
      <c r="AJ770" t="s">
        <v>4</v>
      </c>
      <c r="AK770">
        <v>9333035171</v>
      </c>
      <c r="AL770" t="s">
        <v>14408</v>
      </c>
      <c r="AM770" t="s">
        <v>14409</v>
      </c>
      <c r="AN770" t="s">
        <v>4</v>
      </c>
      <c r="AO770" t="s">
        <v>14147</v>
      </c>
      <c r="AP770" t="s">
        <v>4</v>
      </c>
      <c r="AQ770" t="s">
        <v>5252</v>
      </c>
      <c r="AR770" t="s">
        <v>12</v>
      </c>
      <c r="AS770" t="s">
        <v>12</v>
      </c>
      <c r="AT770" t="s">
        <v>4</v>
      </c>
      <c r="AU770" t="s">
        <v>4</v>
      </c>
      <c r="AV770" t="s">
        <v>4</v>
      </c>
      <c r="AW770" t="s">
        <v>11</v>
      </c>
      <c r="AX770">
        <v>2100</v>
      </c>
      <c r="AY770">
        <v>10800</v>
      </c>
      <c r="AZ770" t="s">
        <v>12</v>
      </c>
      <c r="BA770" t="s">
        <v>12</v>
      </c>
      <c r="BB770" t="s">
        <v>4</v>
      </c>
      <c r="BC770" t="s">
        <v>1240</v>
      </c>
      <c r="BD770" t="s">
        <v>5294</v>
      </c>
      <c r="BE770" t="s">
        <v>4</v>
      </c>
      <c r="BF770" t="s">
        <v>12</v>
      </c>
      <c r="BG770" t="s">
        <v>4</v>
      </c>
      <c r="BH770" t="s">
        <v>12</v>
      </c>
      <c r="BI770" t="s">
        <v>12</v>
      </c>
      <c r="BJ770" t="s">
        <v>14397</v>
      </c>
      <c r="BK770" t="s">
        <v>4</v>
      </c>
      <c r="BL770">
        <v>1</v>
      </c>
      <c r="BM770" t="s">
        <v>12</v>
      </c>
      <c r="BN770">
        <v>12900</v>
      </c>
      <c r="BO770" t="s">
        <v>12</v>
      </c>
      <c r="BP770" t="s">
        <v>12</v>
      </c>
      <c r="BQ770" t="s">
        <v>12</v>
      </c>
      <c r="BR770" t="s">
        <v>4</v>
      </c>
      <c r="BS770" t="s">
        <v>4</v>
      </c>
      <c r="BT770" t="s">
        <v>4</v>
      </c>
      <c r="BU770" t="s">
        <v>12</v>
      </c>
      <c r="BV770" t="s">
        <v>12</v>
      </c>
      <c r="BW770" t="s">
        <v>3</v>
      </c>
      <c r="BX770" t="s">
        <v>4</v>
      </c>
      <c r="BY770" t="s">
        <v>12</v>
      </c>
      <c r="BZ770" t="s">
        <v>12</v>
      </c>
      <c r="CA770" t="s">
        <v>12</v>
      </c>
      <c r="CB770" t="s">
        <v>12</v>
      </c>
      <c r="CC770" t="s">
        <v>12</v>
      </c>
      <c r="CD770" t="str" cm="1">
        <f t="array" aca="1" ref="CD770" ca="1">eConcatenar(A770:CB770,"|")</f>
        <v>e1k14iv80me2ZIQH|CAR2021-0666|3|IMPERIAL DE LUJO|TABASCO|CUNDUACAN|CUNDUACAN|2021-3-01|12900|X|X|100|0|x|X|x|X|X|X|X|X|X|X|X|x|X|x|MONTEJO|CORTAZAR|MARTHA ELENA|CASADA|X|X|CARRETERA PRINCIPAL|RIO SECO TERCERA SECCION|X|9333035171|BARTOLA MONTEJO CORTAZAR|BENEFICIARIO 2: PEDRO GARCIA GARCIA|X|RUTA 8 M |X|JUEVES|x|x|X|X|X|DOMICILIO|2100|10800|x|x|X|2021-9-16|2021-9-23|X|x|X|x|x|RIO SECO TERCERA SECCION|X|1|x|12900|x|x|x|X|X|X|x|x|CARDENAS|X|x|x|x|x</v>
      </c>
    </row>
    <row r="771" spans="1:82" x14ac:dyDescent="0.25">
      <c r="A771" t="s">
        <v>14410</v>
      </c>
      <c r="B771" t="s">
        <v>14411</v>
      </c>
      <c r="C771">
        <v>3</v>
      </c>
      <c r="D771" t="s">
        <v>75</v>
      </c>
      <c r="E771" t="s">
        <v>2</v>
      </c>
      <c r="F771" t="s">
        <v>3</v>
      </c>
      <c r="G771" t="s">
        <v>3</v>
      </c>
      <c r="H771" t="s">
        <v>15981</v>
      </c>
      <c r="I771">
        <v>24500</v>
      </c>
      <c r="J771" t="s">
        <v>4</v>
      </c>
      <c r="K771" t="s">
        <v>4</v>
      </c>
      <c r="L771">
        <v>200</v>
      </c>
      <c r="M771">
        <v>1</v>
      </c>
      <c r="N771" t="s">
        <v>12</v>
      </c>
      <c r="O771" t="s">
        <v>4</v>
      </c>
      <c r="P771" t="s">
        <v>12</v>
      </c>
      <c r="Q771" t="s">
        <v>4</v>
      </c>
      <c r="R771" t="s">
        <v>4</v>
      </c>
      <c r="S771" t="s">
        <v>4</v>
      </c>
      <c r="T771" t="s">
        <v>4</v>
      </c>
      <c r="U771" t="s">
        <v>4</v>
      </c>
      <c r="V771" t="s">
        <v>4</v>
      </c>
      <c r="W771" t="s">
        <v>4</v>
      </c>
      <c r="X771" t="s">
        <v>4</v>
      </c>
      <c r="Y771" t="s">
        <v>12</v>
      </c>
      <c r="Z771" t="s">
        <v>4</v>
      </c>
      <c r="AA771" t="s">
        <v>12</v>
      </c>
      <c r="AB771" t="s">
        <v>38</v>
      </c>
      <c r="AC771" t="s">
        <v>937</v>
      </c>
      <c r="AD771" t="s">
        <v>12323</v>
      </c>
      <c r="AE771" t="s">
        <v>30</v>
      </c>
      <c r="AF771" t="s">
        <v>4</v>
      </c>
      <c r="AG771" t="s">
        <v>4</v>
      </c>
      <c r="AH771" t="s">
        <v>14412</v>
      </c>
      <c r="AI771" t="s">
        <v>14413</v>
      </c>
      <c r="AJ771" t="s">
        <v>4</v>
      </c>
      <c r="AK771">
        <v>9372284056</v>
      </c>
      <c r="AL771" t="s">
        <v>14414</v>
      </c>
      <c r="AM771" t="s">
        <v>14415</v>
      </c>
      <c r="AN771" t="s">
        <v>12</v>
      </c>
      <c r="AO771" t="s">
        <v>14147</v>
      </c>
      <c r="AP771" t="s">
        <v>4</v>
      </c>
      <c r="AQ771" t="s">
        <v>5252</v>
      </c>
      <c r="AR771" t="s">
        <v>12</v>
      </c>
      <c r="AS771" t="s">
        <v>12</v>
      </c>
      <c r="AT771" t="s">
        <v>4</v>
      </c>
      <c r="AU771" t="s">
        <v>4</v>
      </c>
      <c r="AV771" t="s">
        <v>4</v>
      </c>
      <c r="AW771" t="s">
        <v>11</v>
      </c>
      <c r="AX771">
        <v>2300</v>
      </c>
      <c r="AY771">
        <v>22200</v>
      </c>
      <c r="AZ771" t="s">
        <v>12</v>
      </c>
      <c r="BA771" t="s">
        <v>12</v>
      </c>
      <c r="BB771" t="s">
        <v>4</v>
      </c>
      <c r="BC771" t="s">
        <v>1240</v>
      </c>
      <c r="BD771" t="s">
        <v>1234</v>
      </c>
      <c r="BE771" t="s">
        <v>4</v>
      </c>
      <c r="BF771" t="s">
        <v>12</v>
      </c>
      <c r="BG771" t="s">
        <v>4</v>
      </c>
      <c r="BH771" t="s">
        <v>12</v>
      </c>
      <c r="BI771" t="s">
        <v>12</v>
      </c>
      <c r="BJ771" t="s">
        <v>14416</v>
      </c>
      <c r="BK771" t="s">
        <v>4</v>
      </c>
      <c r="BL771">
        <v>1</v>
      </c>
      <c r="BM771" t="s">
        <v>12</v>
      </c>
      <c r="BN771">
        <v>24500</v>
      </c>
      <c r="BO771" t="s">
        <v>12</v>
      </c>
      <c r="BP771" t="s">
        <v>12</v>
      </c>
      <c r="BQ771" t="s">
        <v>12</v>
      </c>
      <c r="BR771" t="s">
        <v>4</v>
      </c>
      <c r="BS771" t="s">
        <v>4</v>
      </c>
      <c r="BT771" t="s">
        <v>4</v>
      </c>
      <c r="BU771" t="s">
        <v>12</v>
      </c>
      <c r="BV771" t="s">
        <v>12</v>
      </c>
      <c r="BW771" t="s">
        <v>3</v>
      </c>
      <c r="BX771" t="s">
        <v>4</v>
      </c>
      <c r="BY771" t="s">
        <v>12</v>
      </c>
      <c r="BZ771" t="s">
        <v>12</v>
      </c>
      <c r="CA771" t="s">
        <v>12</v>
      </c>
      <c r="CB771" t="s">
        <v>12</v>
      </c>
      <c r="CC771" t="s">
        <v>12</v>
      </c>
      <c r="CD771" t="str" cm="1">
        <f t="array" aca="1" ref="CD771" ca="1">eConcatenar(A771:CB771,"|")</f>
        <v>FCAhgZy9aAtFo7mj|CAR2021-0866|3|DIGNITY|TABASCO|CARDENAS|CARDENAS|2021-3-10|24500|X|X|200|1|x|X|x|X|X|X|X|X|X|X|X|x|X|x|HERNANDEZ|LAZARO|CRISTINA|CASADA|X|X|CARRETERA CARDENAS COMALCALCO|HIDALGO SEGUNDA SECCION B LA NATIVIDAD |X|9372284056|DANIEL GARCIA GARCIA|BENEFICIARIO 2:CELENE HERNANDEZ LAZARO|x|RUTA 8 M |X|JUEVES|x|x|X|X|X|DOMICILIO|2300|22200|x|x|X|2021-9-16|2021-9-30|X|x|X|x|x|HIDALGO SEGUNDA SECCION B LA NATIVIDAD|X|1|x|24500|x|x|x|X|X|X|x|x|CARDENAS|X|x|x|x|x</v>
      </c>
    </row>
    <row r="772" spans="1:82" x14ac:dyDescent="0.25">
      <c r="A772" t="s">
        <v>14417</v>
      </c>
      <c r="B772" t="s">
        <v>14418</v>
      </c>
      <c r="C772">
        <v>3</v>
      </c>
      <c r="D772" t="s">
        <v>69</v>
      </c>
      <c r="E772" t="s">
        <v>2</v>
      </c>
      <c r="F772" t="s">
        <v>3</v>
      </c>
      <c r="G772" t="s">
        <v>3</v>
      </c>
      <c r="H772" t="s">
        <v>1207</v>
      </c>
      <c r="I772">
        <v>14800</v>
      </c>
      <c r="J772" t="s">
        <v>4</v>
      </c>
      <c r="K772" t="s">
        <v>4</v>
      </c>
      <c r="L772">
        <v>100</v>
      </c>
      <c r="M772">
        <v>0</v>
      </c>
      <c r="N772" t="s">
        <v>12</v>
      </c>
      <c r="O772" t="s">
        <v>4</v>
      </c>
      <c r="P772" t="s">
        <v>12</v>
      </c>
      <c r="Q772" t="s">
        <v>4</v>
      </c>
      <c r="R772" t="s">
        <v>4</v>
      </c>
      <c r="S772" t="s">
        <v>4</v>
      </c>
      <c r="T772" t="s">
        <v>4</v>
      </c>
      <c r="U772" t="s">
        <v>4</v>
      </c>
      <c r="V772" t="s">
        <v>4</v>
      </c>
      <c r="W772" t="s">
        <v>4</v>
      </c>
      <c r="X772" t="s">
        <v>4</v>
      </c>
      <c r="Y772" t="s">
        <v>12</v>
      </c>
      <c r="Z772" t="s">
        <v>4</v>
      </c>
      <c r="AA772" t="s">
        <v>12</v>
      </c>
      <c r="AB772" t="s">
        <v>14419</v>
      </c>
      <c r="AC772" t="s">
        <v>913</v>
      </c>
      <c r="AD772" t="s">
        <v>372</v>
      </c>
      <c r="AE772" t="s">
        <v>24</v>
      </c>
      <c r="AF772" t="s">
        <v>4</v>
      </c>
      <c r="AG772" t="s">
        <v>4</v>
      </c>
      <c r="AH772" t="s">
        <v>14420</v>
      </c>
      <c r="AI772" t="s">
        <v>2951</v>
      </c>
      <c r="AJ772" t="s">
        <v>4</v>
      </c>
      <c r="AK772">
        <v>9371263564</v>
      </c>
      <c r="AL772" t="s">
        <v>14421</v>
      </c>
      <c r="AM772" t="s">
        <v>14422</v>
      </c>
      <c r="AN772" t="s">
        <v>12</v>
      </c>
      <c r="AO772" t="s">
        <v>14147</v>
      </c>
      <c r="AP772" t="s">
        <v>4</v>
      </c>
      <c r="AQ772" t="s">
        <v>5252</v>
      </c>
      <c r="AR772" t="s">
        <v>12</v>
      </c>
      <c r="AS772" t="s">
        <v>12</v>
      </c>
      <c r="AT772" t="s">
        <v>4</v>
      </c>
      <c r="AU772" t="s">
        <v>4</v>
      </c>
      <c r="AV772" t="s">
        <v>4</v>
      </c>
      <c r="AW772" t="s">
        <v>11</v>
      </c>
      <c r="AX772">
        <v>2050</v>
      </c>
      <c r="AY772">
        <v>12750</v>
      </c>
      <c r="AZ772" t="s">
        <v>12</v>
      </c>
      <c r="BA772" t="s">
        <v>12</v>
      </c>
      <c r="BB772" t="s">
        <v>4</v>
      </c>
      <c r="BC772" t="s">
        <v>1240</v>
      </c>
      <c r="BD772" t="s">
        <v>5294</v>
      </c>
      <c r="BE772" t="s">
        <v>4</v>
      </c>
      <c r="BF772" t="s">
        <v>12</v>
      </c>
      <c r="BG772" t="s">
        <v>4</v>
      </c>
      <c r="BH772" t="s">
        <v>12</v>
      </c>
      <c r="BI772" t="s">
        <v>12</v>
      </c>
      <c r="BJ772" t="s">
        <v>5039</v>
      </c>
      <c r="BK772" t="s">
        <v>4</v>
      </c>
      <c r="BL772">
        <v>0</v>
      </c>
      <c r="BM772" t="s">
        <v>12</v>
      </c>
      <c r="BN772">
        <v>14800</v>
      </c>
      <c r="BO772" t="s">
        <v>12</v>
      </c>
      <c r="BP772" t="s">
        <v>12</v>
      </c>
      <c r="BQ772" t="s">
        <v>12</v>
      </c>
      <c r="BR772" t="s">
        <v>4</v>
      </c>
      <c r="BS772" t="s">
        <v>4</v>
      </c>
      <c r="BT772" t="s">
        <v>4</v>
      </c>
      <c r="BU772" t="s">
        <v>12</v>
      </c>
      <c r="BV772" t="s">
        <v>12</v>
      </c>
      <c r="BW772" t="s">
        <v>3</v>
      </c>
      <c r="BX772" t="s">
        <v>4</v>
      </c>
      <c r="BY772" t="s">
        <v>12</v>
      </c>
      <c r="BZ772" t="s">
        <v>12</v>
      </c>
      <c r="CA772" t="s">
        <v>12</v>
      </c>
      <c r="CB772" t="s">
        <v>12</v>
      </c>
      <c r="CC772" t="s">
        <v>12</v>
      </c>
      <c r="CD772" t="str" cm="1">
        <f t="array" aca="1" ref="CD772" ca="1">eConcatenar(A772:CB772,"|")</f>
        <v>GQDzGRLjQHTmOcok|CAR2021-1051|3|MEMORIAL|TABASCO|CARDENAS|CARDENAS|2021-3-23|14800|X|X|100|0|x|X|x|X|X|X|X|X|X|X|X|x|X|x|URBINA |CANO|MAURICIO|UNION LIBRE|X|X|CARRETERA CARDENAS COMALCALCO KILOMETRO 124|MIGUEL HIDALGO PRIMERA SECCION |X|9371263564|MARIA CONCEPCION BOLAINA CANO|BENEFICIARIO 2: ADRIAN URBINA BOLAINA|x|RUTA 8 M |X|JUEVES|x|x|X|X|X|DOMICILIO|2050|12750|x|x|X|2021-9-16|2021-9-23|X|x|X|x|x|MIGUEL HIDALGO PRIMERA SECCION|X|0|x|14800|x|x|x|X|X|X|x|x|CARDENAS|X|x|x|x|x</v>
      </c>
    </row>
    <row r="773" spans="1:82" x14ac:dyDescent="0.25">
      <c r="A773" t="s">
        <v>14423</v>
      </c>
      <c r="B773" t="s">
        <v>14424</v>
      </c>
      <c r="C773">
        <v>3</v>
      </c>
      <c r="D773" t="s">
        <v>69</v>
      </c>
      <c r="E773" t="s">
        <v>2</v>
      </c>
      <c r="F773" t="s">
        <v>894</v>
      </c>
      <c r="G773" t="s">
        <v>894</v>
      </c>
      <c r="H773" t="s">
        <v>16118</v>
      </c>
      <c r="I773">
        <v>14800</v>
      </c>
      <c r="J773" t="s">
        <v>4</v>
      </c>
      <c r="K773" t="s">
        <v>4</v>
      </c>
      <c r="L773">
        <v>200</v>
      </c>
      <c r="M773">
        <v>1</v>
      </c>
      <c r="N773" t="s">
        <v>12</v>
      </c>
      <c r="O773" t="s">
        <v>4</v>
      </c>
      <c r="P773" t="s">
        <v>12</v>
      </c>
      <c r="Q773" t="s">
        <v>4</v>
      </c>
      <c r="R773" t="s">
        <v>4</v>
      </c>
      <c r="S773" t="s">
        <v>4</v>
      </c>
      <c r="T773" t="s">
        <v>4</v>
      </c>
      <c r="U773" t="s">
        <v>4</v>
      </c>
      <c r="V773" t="s">
        <v>4</v>
      </c>
      <c r="W773" t="s">
        <v>4</v>
      </c>
      <c r="X773" t="s">
        <v>4</v>
      </c>
      <c r="Y773" t="s">
        <v>12</v>
      </c>
      <c r="Z773" t="s">
        <v>4</v>
      </c>
      <c r="AA773" t="s">
        <v>12</v>
      </c>
      <c r="AB773" t="s">
        <v>102</v>
      </c>
      <c r="AC773" t="s">
        <v>49</v>
      </c>
      <c r="AD773" t="s">
        <v>14425</v>
      </c>
      <c r="AE773" t="s">
        <v>51</v>
      </c>
      <c r="AF773" t="s">
        <v>4</v>
      </c>
      <c r="AG773" t="s">
        <v>4</v>
      </c>
      <c r="AH773" t="s">
        <v>14426</v>
      </c>
      <c r="AI773" t="s">
        <v>2644</v>
      </c>
      <c r="AJ773" t="s">
        <v>4</v>
      </c>
      <c r="AK773">
        <v>9141125290</v>
      </c>
      <c r="AL773" t="s">
        <v>14427</v>
      </c>
      <c r="AM773" t="s">
        <v>14428</v>
      </c>
      <c r="AN773" t="s">
        <v>4</v>
      </c>
      <c r="AO773" t="s">
        <v>14147</v>
      </c>
      <c r="AP773" t="s">
        <v>4</v>
      </c>
      <c r="AQ773" t="s">
        <v>5252</v>
      </c>
      <c r="AR773" t="s">
        <v>12</v>
      </c>
      <c r="AS773" t="s">
        <v>12</v>
      </c>
      <c r="AT773" t="s">
        <v>4</v>
      </c>
      <c r="AU773" t="s">
        <v>4</v>
      </c>
      <c r="AV773" t="s">
        <v>4</v>
      </c>
      <c r="AW773" t="s">
        <v>11</v>
      </c>
      <c r="AX773">
        <v>1100</v>
      </c>
      <c r="AY773">
        <v>13700</v>
      </c>
      <c r="AZ773" t="s">
        <v>12</v>
      </c>
      <c r="BA773" t="s">
        <v>12</v>
      </c>
      <c r="BB773" t="s">
        <v>4</v>
      </c>
      <c r="BC773" t="s">
        <v>4822</v>
      </c>
      <c r="BD773" t="s">
        <v>1234</v>
      </c>
      <c r="BE773" t="s">
        <v>4</v>
      </c>
      <c r="BF773" t="s">
        <v>12</v>
      </c>
      <c r="BG773" t="s">
        <v>4</v>
      </c>
      <c r="BH773" t="s">
        <v>12</v>
      </c>
      <c r="BI773" t="s">
        <v>12</v>
      </c>
      <c r="BJ773" t="s">
        <v>2644</v>
      </c>
      <c r="BK773" t="s">
        <v>4</v>
      </c>
      <c r="BL773">
        <v>1</v>
      </c>
      <c r="BM773" t="s">
        <v>12</v>
      </c>
      <c r="BN773">
        <v>14800</v>
      </c>
      <c r="BO773" t="s">
        <v>12</v>
      </c>
      <c r="BP773" t="s">
        <v>12</v>
      </c>
      <c r="BQ773" t="s">
        <v>12</v>
      </c>
      <c r="BR773" t="s">
        <v>4</v>
      </c>
      <c r="BS773" t="s">
        <v>4</v>
      </c>
      <c r="BT773" t="s">
        <v>4</v>
      </c>
      <c r="BU773" t="s">
        <v>12</v>
      </c>
      <c r="BV773" t="s">
        <v>12</v>
      </c>
      <c r="BW773" t="s">
        <v>3</v>
      </c>
      <c r="BX773" t="s">
        <v>4</v>
      </c>
      <c r="BY773" t="s">
        <v>12</v>
      </c>
      <c r="BZ773" t="s">
        <v>12</v>
      </c>
      <c r="CA773" t="s">
        <v>12</v>
      </c>
      <c r="CB773" t="s">
        <v>12</v>
      </c>
      <c r="CC773" t="s">
        <v>12</v>
      </c>
      <c r="CD773" t="str" cm="1">
        <f t="array" aca="1" ref="CD773" ca="1">eConcatenar(A773:CB773,"|")</f>
        <v>wO0ToQctwb9N4KhW|CAR2021-1210|3|MEMORIAL|TABASCO|CUNDUACAN|CUNDUACAN|2021-4-02|14800|X|X|200|1|x|X|x|X|X|X|X|X|X|X|X|x|X|x|GOMEZ|SANCHEZ|MARTHA MARIA|SOLTERA|X|X|CARRETERA TULIPAN RIO SECO|EL PROGRESO|X|9141125290|REYNA GOMEZ SANCHEZ|BENEFICIARIO 2: PEDRO GOMEZ SANCHEZ|X|RUTA 8 M |X|JUEVES|x|x|X|X|X|DOMICILIO|1100|13700|x|x|X|2021-8-25|2021-9-30|X|x|X|x|x|EL PROGRESO|X|1|x|14800|x|x|x|X|X|X|x|x|CARDENAS|X|x|x|x|x</v>
      </c>
    </row>
    <row r="774" spans="1:82" x14ac:dyDescent="0.25">
      <c r="A774" t="s">
        <v>14429</v>
      </c>
      <c r="B774" t="s">
        <v>14430</v>
      </c>
      <c r="C774">
        <v>3</v>
      </c>
      <c r="D774" t="s">
        <v>69</v>
      </c>
      <c r="E774" t="s">
        <v>2</v>
      </c>
      <c r="F774" t="s">
        <v>775</v>
      </c>
      <c r="G774" t="s">
        <v>775</v>
      </c>
      <c r="H774" t="s">
        <v>16119</v>
      </c>
      <c r="I774">
        <v>14800</v>
      </c>
      <c r="J774" t="s">
        <v>4</v>
      </c>
      <c r="K774" t="s">
        <v>4</v>
      </c>
      <c r="L774">
        <v>200</v>
      </c>
      <c r="M774">
        <v>1</v>
      </c>
      <c r="N774" t="s">
        <v>12</v>
      </c>
      <c r="O774" t="s">
        <v>4</v>
      </c>
      <c r="P774" t="s">
        <v>12</v>
      </c>
      <c r="Q774" t="s">
        <v>4</v>
      </c>
      <c r="R774" t="s">
        <v>4</v>
      </c>
      <c r="S774" t="s">
        <v>4</v>
      </c>
      <c r="T774" t="s">
        <v>4</v>
      </c>
      <c r="U774" t="s">
        <v>4</v>
      </c>
      <c r="V774" t="s">
        <v>4</v>
      </c>
      <c r="W774" t="s">
        <v>4</v>
      </c>
      <c r="X774" t="s">
        <v>4</v>
      </c>
      <c r="Y774" t="s">
        <v>12</v>
      </c>
      <c r="Z774" t="s">
        <v>4</v>
      </c>
      <c r="AA774" t="s">
        <v>12</v>
      </c>
      <c r="AB774" t="s">
        <v>22</v>
      </c>
      <c r="AC774" t="s">
        <v>6</v>
      </c>
      <c r="AD774" t="s">
        <v>10463</v>
      </c>
      <c r="AE774" t="s">
        <v>51</v>
      </c>
      <c r="AF774" t="s">
        <v>4</v>
      </c>
      <c r="AG774" t="s">
        <v>4</v>
      </c>
      <c r="AH774" t="s">
        <v>14431</v>
      </c>
      <c r="AI774" t="s">
        <v>14344</v>
      </c>
      <c r="AJ774" t="s">
        <v>4</v>
      </c>
      <c r="AK774">
        <v>9331190847</v>
      </c>
      <c r="AL774" t="s">
        <v>14432</v>
      </c>
      <c r="AM774" t="s">
        <v>14433</v>
      </c>
      <c r="AN774" t="s">
        <v>4</v>
      </c>
      <c r="AO774" t="s">
        <v>14147</v>
      </c>
      <c r="AP774" t="s">
        <v>4</v>
      </c>
      <c r="AQ774" t="s">
        <v>5252</v>
      </c>
      <c r="AR774" t="s">
        <v>12</v>
      </c>
      <c r="AS774" t="s">
        <v>12</v>
      </c>
      <c r="AT774" t="s">
        <v>4</v>
      </c>
      <c r="AU774" t="s">
        <v>4</v>
      </c>
      <c r="AV774" t="s">
        <v>4</v>
      </c>
      <c r="AW774" t="s">
        <v>11</v>
      </c>
      <c r="AX774">
        <v>3250</v>
      </c>
      <c r="AY774">
        <v>11550</v>
      </c>
      <c r="AZ774" t="s">
        <v>12</v>
      </c>
      <c r="BA774" t="s">
        <v>12</v>
      </c>
      <c r="BB774" t="s">
        <v>4</v>
      </c>
      <c r="BC774" t="s">
        <v>1229</v>
      </c>
      <c r="BD774" t="s">
        <v>1234</v>
      </c>
      <c r="BE774" t="s">
        <v>4</v>
      </c>
      <c r="BF774" t="s">
        <v>12</v>
      </c>
      <c r="BG774" t="s">
        <v>4</v>
      </c>
      <c r="BH774" t="s">
        <v>12</v>
      </c>
      <c r="BI774" t="s">
        <v>12</v>
      </c>
      <c r="BJ774" t="s">
        <v>14344</v>
      </c>
      <c r="BK774" t="s">
        <v>4</v>
      </c>
      <c r="BL774">
        <v>1</v>
      </c>
      <c r="BM774" t="s">
        <v>12</v>
      </c>
      <c r="BN774">
        <v>14800</v>
      </c>
      <c r="BO774" t="s">
        <v>12</v>
      </c>
      <c r="BP774" t="s">
        <v>12</v>
      </c>
      <c r="BQ774" t="s">
        <v>12</v>
      </c>
      <c r="BR774" t="s">
        <v>4</v>
      </c>
      <c r="BS774" t="s">
        <v>4</v>
      </c>
      <c r="BT774" t="s">
        <v>4</v>
      </c>
      <c r="BU774" t="s">
        <v>12</v>
      </c>
      <c r="BV774" t="s">
        <v>12</v>
      </c>
      <c r="BW774" t="s">
        <v>3</v>
      </c>
      <c r="BX774" t="s">
        <v>4</v>
      </c>
      <c r="BY774" t="s">
        <v>12</v>
      </c>
      <c r="BZ774" t="s">
        <v>12</v>
      </c>
      <c r="CA774" t="s">
        <v>12</v>
      </c>
      <c r="CB774" t="s">
        <v>12</v>
      </c>
      <c r="CC774" t="s">
        <v>12</v>
      </c>
      <c r="CD774" t="str" cm="1">
        <f t="array" aca="1" ref="CD774" ca="1">eConcatenar(A774:CB774,"|")</f>
        <v>P2keMRGAArksenki|CAR2021-1164|3|MEMORIAL|TABASCO|COMALCALCO|COMALCALCO|2021-3-27|14800|X|X|200|1|x|X|x|X|X|X|X|X|X|X|X|x|X|x|JIMENEZ |DE LA CRUZ|ISABEL|SOLTERA|X|X|CARRETERA VECINAL COMALCALCO TULIPAN|SUR PRIMERA SECCION|X|9331190847|MAYELIA ARIAS JIMENEZ|BENEFICIARIO 2: GUADALUPE ARIAS JIMENEZ|X|RUTA 8 M |X|JUEVES|x|x|X|X|X|DOMICILIO|3250|11550|x|x|X|2021-9-2|2021-9-30|X|x|X|x|x|SUR PRIMERA SECCION|X|1|x|14800|x|x|x|X|X|X|x|x|CARDENAS|X|x|x|x|x</v>
      </c>
    </row>
    <row r="775" spans="1:82" x14ac:dyDescent="0.25">
      <c r="A775" t="s">
        <v>14434</v>
      </c>
      <c r="B775" t="s">
        <v>14435</v>
      </c>
      <c r="C775">
        <v>3</v>
      </c>
      <c r="D775" t="s">
        <v>1</v>
      </c>
      <c r="E775" t="s">
        <v>2</v>
      </c>
      <c r="F775" t="s">
        <v>775</v>
      </c>
      <c r="G775" t="s">
        <v>775</v>
      </c>
      <c r="H775" t="s">
        <v>16112</v>
      </c>
      <c r="I775">
        <v>12900</v>
      </c>
      <c r="J775" t="s">
        <v>4</v>
      </c>
      <c r="K775" t="s">
        <v>4</v>
      </c>
      <c r="L775">
        <v>200</v>
      </c>
      <c r="M775">
        <v>1</v>
      </c>
      <c r="N775" t="s">
        <v>12</v>
      </c>
      <c r="O775" t="s">
        <v>4</v>
      </c>
      <c r="P775" t="s">
        <v>12</v>
      </c>
      <c r="Q775" t="s">
        <v>4</v>
      </c>
      <c r="R775" t="s">
        <v>4</v>
      </c>
      <c r="S775" t="s">
        <v>4</v>
      </c>
      <c r="T775" t="s">
        <v>4</v>
      </c>
      <c r="U775" t="s">
        <v>4</v>
      </c>
      <c r="V775" t="s">
        <v>4</v>
      </c>
      <c r="W775" t="s">
        <v>4</v>
      </c>
      <c r="X775" t="s">
        <v>4</v>
      </c>
      <c r="Y775" t="s">
        <v>12</v>
      </c>
      <c r="Z775" t="s">
        <v>4</v>
      </c>
      <c r="AA775" t="s">
        <v>12</v>
      </c>
      <c r="AB775" t="s">
        <v>87</v>
      </c>
      <c r="AC775" t="s">
        <v>205</v>
      </c>
      <c r="AD775" t="s">
        <v>14436</v>
      </c>
      <c r="AE775" t="s">
        <v>17</v>
      </c>
      <c r="AF775" t="s">
        <v>4</v>
      </c>
      <c r="AG775" t="s">
        <v>4</v>
      </c>
      <c r="AH775" t="s">
        <v>14191</v>
      </c>
      <c r="AI775" t="s">
        <v>5559</v>
      </c>
      <c r="AJ775" t="s">
        <v>4</v>
      </c>
      <c r="AK775">
        <v>9331231769</v>
      </c>
      <c r="AL775" t="s">
        <v>14437</v>
      </c>
      <c r="AM775" t="s">
        <v>14438</v>
      </c>
      <c r="AN775" t="s">
        <v>4</v>
      </c>
      <c r="AO775" t="s">
        <v>14147</v>
      </c>
      <c r="AP775" t="s">
        <v>4</v>
      </c>
      <c r="AQ775" t="s">
        <v>5252</v>
      </c>
      <c r="AR775" t="s">
        <v>12</v>
      </c>
      <c r="AS775" t="s">
        <v>12</v>
      </c>
      <c r="AT775" t="s">
        <v>4</v>
      </c>
      <c r="AU775" t="s">
        <v>4</v>
      </c>
      <c r="AV775" t="s">
        <v>4</v>
      </c>
      <c r="AW775" t="s">
        <v>11</v>
      </c>
      <c r="AX775">
        <v>1800</v>
      </c>
      <c r="AY775">
        <v>11100</v>
      </c>
      <c r="AZ775" t="s">
        <v>12</v>
      </c>
      <c r="BA775" t="s">
        <v>12</v>
      </c>
      <c r="BB775" t="s">
        <v>4</v>
      </c>
      <c r="BC775" t="s">
        <v>1229</v>
      </c>
      <c r="BD775" t="s">
        <v>1234</v>
      </c>
      <c r="BE775" t="s">
        <v>4</v>
      </c>
      <c r="BF775" t="s">
        <v>12</v>
      </c>
      <c r="BG775" t="s">
        <v>4</v>
      </c>
      <c r="BH775" t="s">
        <v>12</v>
      </c>
      <c r="BI775" t="s">
        <v>12</v>
      </c>
      <c r="BJ775" t="s">
        <v>5559</v>
      </c>
      <c r="BK775" t="s">
        <v>4</v>
      </c>
      <c r="BL775">
        <v>0</v>
      </c>
      <c r="BM775" t="s">
        <v>12</v>
      </c>
      <c r="BN775">
        <v>12900</v>
      </c>
      <c r="BO775" t="s">
        <v>12</v>
      </c>
      <c r="BP775" t="s">
        <v>12</v>
      </c>
      <c r="BQ775" t="s">
        <v>12</v>
      </c>
      <c r="BR775" t="s">
        <v>4</v>
      </c>
      <c r="BS775" t="s">
        <v>4</v>
      </c>
      <c r="BT775" t="s">
        <v>4</v>
      </c>
      <c r="BU775" t="s">
        <v>12</v>
      </c>
      <c r="BV775" t="s">
        <v>12</v>
      </c>
      <c r="BW775" t="s">
        <v>3</v>
      </c>
      <c r="BX775" t="s">
        <v>4</v>
      </c>
      <c r="BY775" t="s">
        <v>12</v>
      </c>
      <c r="BZ775" t="s">
        <v>12</v>
      </c>
      <c r="CA775" t="s">
        <v>12</v>
      </c>
      <c r="CB775" t="s">
        <v>12</v>
      </c>
      <c r="CC775" t="s">
        <v>12</v>
      </c>
      <c r="CD775" t="str" cm="1">
        <f t="array" aca="1" ref="CD775" ca="1">eConcatenar(A775:CB775,"|")</f>
        <v>Sa9KdHSW6ubgMDMh|CAR2021-0685|3|IMPERIAL DE LUJO|TABASCO|COMALCALCO|COMALCALCO|2021-3-03|12900|X|X|200|1|x|X|x|X|X|X|X|X|X|X|X|x|X|x|LOPEZ|OLAN|ELI |SOLTERO|X|X|CARRETERA FEDERAL CARDENAS A COMALCALCO|ORIENTE SEGUNDA SECCION|X|9331231769|NOE LOPEZ OLAN|BENEFICIARIO 2:NOEMI LOPEZ SANTOS|X|RUTA 8 M |X|JUEVES|x|x|X|X|X|DOMICILIO|1800|11100|x|x|X|2021-9-2|2021-9-30|X|x|X|x|x|ORIENTE SEGUNDA SECCION|X|0|x|12900|x|x|x|X|X|X|x|x|CARDENAS|X|x|x|x|x</v>
      </c>
    </row>
    <row r="776" spans="1:82" x14ac:dyDescent="0.25">
      <c r="A776" t="s">
        <v>14439</v>
      </c>
      <c r="B776" t="s">
        <v>14440</v>
      </c>
      <c r="C776">
        <v>3</v>
      </c>
      <c r="D776" t="s">
        <v>1</v>
      </c>
      <c r="E776" t="s">
        <v>2</v>
      </c>
      <c r="F776" t="s">
        <v>775</v>
      </c>
      <c r="G776" t="s">
        <v>775</v>
      </c>
      <c r="H776" t="s">
        <v>4879</v>
      </c>
      <c r="I776">
        <v>12900</v>
      </c>
      <c r="J776" t="s">
        <v>4</v>
      </c>
      <c r="K776" t="s">
        <v>4</v>
      </c>
      <c r="L776">
        <v>100</v>
      </c>
      <c r="M776">
        <v>0</v>
      </c>
      <c r="N776" t="s">
        <v>12</v>
      </c>
      <c r="O776" t="s">
        <v>4</v>
      </c>
      <c r="P776" t="s">
        <v>12</v>
      </c>
      <c r="Q776" t="s">
        <v>4</v>
      </c>
      <c r="R776" t="s">
        <v>4</v>
      </c>
      <c r="S776" t="s">
        <v>4</v>
      </c>
      <c r="T776" t="s">
        <v>4</v>
      </c>
      <c r="U776" t="s">
        <v>4</v>
      </c>
      <c r="V776" t="s">
        <v>4</v>
      </c>
      <c r="W776" t="s">
        <v>4</v>
      </c>
      <c r="X776" t="s">
        <v>4</v>
      </c>
      <c r="Y776" t="s">
        <v>12</v>
      </c>
      <c r="Z776" t="s">
        <v>4</v>
      </c>
      <c r="AA776" t="s">
        <v>12</v>
      </c>
      <c r="AB776" t="s">
        <v>322</v>
      </c>
      <c r="AC776" t="s">
        <v>127</v>
      </c>
      <c r="AD776" t="s">
        <v>14441</v>
      </c>
      <c r="AE776" t="s">
        <v>30</v>
      </c>
      <c r="AF776" t="s">
        <v>4</v>
      </c>
      <c r="AG776" t="s">
        <v>4</v>
      </c>
      <c r="AH776" t="s">
        <v>14343</v>
      </c>
      <c r="AI776" t="s">
        <v>14368</v>
      </c>
      <c r="AJ776" t="s">
        <v>4</v>
      </c>
      <c r="AK776">
        <v>9141099958</v>
      </c>
      <c r="AL776" t="s">
        <v>14442</v>
      </c>
      <c r="AM776" t="s">
        <v>14443</v>
      </c>
      <c r="AN776" t="s">
        <v>12</v>
      </c>
      <c r="AO776" t="s">
        <v>14147</v>
      </c>
      <c r="AP776" t="s">
        <v>4</v>
      </c>
      <c r="AQ776" t="s">
        <v>5252</v>
      </c>
      <c r="AR776" t="s">
        <v>12</v>
      </c>
      <c r="AS776" t="s">
        <v>12</v>
      </c>
      <c r="AT776" t="s">
        <v>4</v>
      </c>
      <c r="AU776" t="s">
        <v>4</v>
      </c>
      <c r="AV776" t="s">
        <v>4</v>
      </c>
      <c r="AW776" t="s">
        <v>11</v>
      </c>
      <c r="AX776">
        <v>6500</v>
      </c>
      <c r="AY776">
        <v>6400</v>
      </c>
      <c r="AZ776" t="s">
        <v>12</v>
      </c>
      <c r="BA776" t="s">
        <v>12</v>
      </c>
      <c r="BB776" t="s">
        <v>4</v>
      </c>
      <c r="BC776" t="s">
        <v>5293</v>
      </c>
      <c r="BD776" t="s">
        <v>5294</v>
      </c>
      <c r="BE776" t="s">
        <v>4</v>
      </c>
      <c r="BF776" t="s">
        <v>12</v>
      </c>
      <c r="BG776" t="s">
        <v>4</v>
      </c>
      <c r="BH776" t="s">
        <v>12</v>
      </c>
      <c r="BI776" t="s">
        <v>12</v>
      </c>
      <c r="BJ776" t="s">
        <v>14368</v>
      </c>
      <c r="BK776" t="s">
        <v>4</v>
      </c>
      <c r="BL776">
        <v>1</v>
      </c>
      <c r="BM776" t="s">
        <v>12</v>
      </c>
      <c r="BN776">
        <v>12900</v>
      </c>
      <c r="BO776" t="s">
        <v>12</v>
      </c>
      <c r="BP776" t="s">
        <v>12</v>
      </c>
      <c r="BQ776" t="s">
        <v>12</v>
      </c>
      <c r="BR776" t="s">
        <v>4</v>
      </c>
      <c r="BS776" t="s">
        <v>4</v>
      </c>
      <c r="BT776" t="s">
        <v>4</v>
      </c>
      <c r="BU776" t="s">
        <v>12</v>
      </c>
      <c r="BV776" t="s">
        <v>12</v>
      </c>
      <c r="BW776" t="s">
        <v>3</v>
      </c>
      <c r="BX776" t="s">
        <v>4</v>
      </c>
      <c r="BY776" t="s">
        <v>12</v>
      </c>
      <c r="BZ776" t="s">
        <v>12</v>
      </c>
      <c r="CA776" t="s">
        <v>12</v>
      </c>
      <c r="CB776" t="s">
        <v>12</v>
      </c>
      <c r="CC776" t="s">
        <v>12</v>
      </c>
      <c r="CD776" t="str" cm="1">
        <f t="array" aca="1" ref="CD776" ca="1">eConcatenar(A776:CB776,"|")</f>
        <v>9lfnBKS5H9WfhLxo|CAR2021-0495|3|IMPERIAL DE LUJO|TABASCO|COMALCALCO|COMALCALCO|2021-2-15|12900|X|X|100|0|x|X|x|X|X|X|X|X|X|X|X|x|X|x|ARIAS|RODRIGUEZ|MARIA DEL SOCORRO|CASADA|X|X|CARRETERA VECINAL A TULIPAN|SUR SEGUNDA SECCION|X|9141099958|OSWALDO JIMENEZ ARIAS|BENEFICIARIO 2: ERNESTO JIMENEZ ARIAS|x|RUTA 8 M |X|JUEVES|x|x|X|X|X|DOMICILIO|6500|6400|x|x|X|2021-9-9|2021-9-23|X|x|X|x|x|SUR SEGUNDA SECCION|X|1|x|12900|x|x|x|X|X|X|x|x|CARDENAS|X|x|x|x|x</v>
      </c>
    </row>
    <row r="777" spans="1:82" x14ac:dyDescent="0.25">
      <c r="A777" t="s">
        <v>14444</v>
      </c>
      <c r="B777" t="s">
        <v>14445</v>
      </c>
      <c r="C777">
        <v>3</v>
      </c>
      <c r="D777" t="s">
        <v>1</v>
      </c>
      <c r="E777" t="s">
        <v>2</v>
      </c>
      <c r="F777" t="s">
        <v>775</v>
      </c>
      <c r="G777" t="s">
        <v>775</v>
      </c>
      <c r="H777" t="s">
        <v>1213</v>
      </c>
      <c r="I777">
        <v>12900</v>
      </c>
      <c r="J777" t="s">
        <v>4</v>
      </c>
      <c r="K777" t="s">
        <v>4</v>
      </c>
      <c r="L777">
        <v>100</v>
      </c>
      <c r="M777">
        <v>0</v>
      </c>
      <c r="N777" t="s">
        <v>12</v>
      </c>
      <c r="O777" t="s">
        <v>4</v>
      </c>
      <c r="P777" t="s">
        <v>12</v>
      </c>
      <c r="Q777" t="s">
        <v>4</v>
      </c>
      <c r="R777" t="s">
        <v>4</v>
      </c>
      <c r="S777" t="s">
        <v>4</v>
      </c>
      <c r="T777" t="s">
        <v>4</v>
      </c>
      <c r="U777" t="s">
        <v>4</v>
      </c>
      <c r="V777" t="s">
        <v>4</v>
      </c>
      <c r="W777" t="s">
        <v>4</v>
      </c>
      <c r="X777" t="s">
        <v>4</v>
      </c>
      <c r="Y777" t="s">
        <v>12</v>
      </c>
      <c r="Z777" t="s">
        <v>4</v>
      </c>
      <c r="AA777" t="s">
        <v>12</v>
      </c>
      <c r="AB777" t="s">
        <v>14446</v>
      </c>
      <c r="AC777" t="s">
        <v>87</v>
      </c>
      <c r="AD777" t="s">
        <v>5123</v>
      </c>
      <c r="AE777" t="s">
        <v>63</v>
      </c>
      <c r="AF777" t="s">
        <v>4</v>
      </c>
      <c r="AG777" t="s">
        <v>4</v>
      </c>
      <c r="AH777" t="s">
        <v>14447</v>
      </c>
      <c r="AI777" t="s">
        <v>14368</v>
      </c>
      <c r="AJ777" t="s">
        <v>4</v>
      </c>
      <c r="AK777">
        <v>9331525723</v>
      </c>
      <c r="AL777" t="s">
        <v>14448</v>
      </c>
      <c r="AM777" t="s">
        <v>14449</v>
      </c>
      <c r="AN777" t="s">
        <v>4</v>
      </c>
      <c r="AO777" t="s">
        <v>14147</v>
      </c>
      <c r="AP777" t="s">
        <v>4</v>
      </c>
      <c r="AQ777" t="s">
        <v>5252</v>
      </c>
      <c r="AR777" t="s">
        <v>12</v>
      </c>
      <c r="AS777" t="s">
        <v>12</v>
      </c>
      <c r="AT777" t="s">
        <v>4</v>
      </c>
      <c r="AU777" t="s">
        <v>4</v>
      </c>
      <c r="AV777" t="s">
        <v>4</v>
      </c>
      <c r="AW777" t="s">
        <v>11</v>
      </c>
      <c r="AX777">
        <v>2000</v>
      </c>
      <c r="AY777">
        <v>10900</v>
      </c>
      <c r="AZ777" t="s">
        <v>12</v>
      </c>
      <c r="BA777" t="s">
        <v>12</v>
      </c>
      <c r="BB777" t="s">
        <v>4</v>
      </c>
      <c r="BC777" t="s">
        <v>1229</v>
      </c>
      <c r="BD777" t="s">
        <v>5294</v>
      </c>
      <c r="BE777" t="s">
        <v>4</v>
      </c>
      <c r="BF777" t="s">
        <v>12</v>
      </c>
      <c r="BG777" t="s">
        <v>4</v>
      </c>
      <c r="BH777" t="s">
        <v>12</v>
      </c>
      <c r="BI777" t="s">
        <v>12</v>
      </c>
      <c r="BJ777" t="s">
        <v>14368</v>
      </c>
      <c r="BK777" t="s">
        <v>4</v>
      </c>
      <c r="BL777">
        <v>0</v>
      </c>
      <c r="BM777" t="s">
        <v>12</v>
      </c>
      <c r="BN777">
        <v>12900</v>
      </c>
      <c r="BO777" t="s">
        <v>12</v>
      </c>
      <c r="BP777" t="s">
        <v>12</v>
      </c>
      <c r="BQ777" t="s">
        <v>12</v>
      </c>
      <c r="BR777" t="s">
        <v>4</v>
      </c>
      <c r="BS777" t="s">
        <v>4</v>
      </c>
      <c r="BT777" t="s">
        <v>4</v>
      </c>
      <c r="BU777" t="s">
        <v>12</v>
      </c>
      <c r="BV777" t="s">
        <v>12</v>
      </c>
      <c r="BW777" t="s">
        <v>3</v>
      </c>
      <c r="BX777" t="s">
        <v>4</v>
      </c>
      <c r="BY777" t="s">
        <v>12</v>
      </c>
      <c r="BZ777" t="s">
        <v>12</v>
      </c>
      <c r="CA777" t="s">
        <v>12</v>
      </c>
      <c r="CB777" t="s">
        <v>12</v>
      </c>
      <c r="CC777" t="s">
        <v>12</v>
      </c>
      <c r="CD777" t="str" cm="1">
        <f t="array" aca="1" ref="CD777" ca="1">eConcatenar(A777:CB777,"|")</f>
        <v>Ne9CUK0FWBMLaST3|CAR2021-0460|3|IMPERIAL DE LUJO|TABASCO|COMALCALCO|COMALCALCO|2021-2-11|12900|X|X|100|0|x|X|x|X|X|X|X|X|X|X|X|x|X|x|TIQUET |LOPEZ|FELIPE|CASADO|X|X|CALLE PRINCIPAL DEL CENTRO DE SALUD|SUR SEGUNDA SECCION|X|9331525723|LETICIA MENDEZ GOMEZ|BENEFICIARIO 2: GABRIELA CALDERON TIQUET|X|RUTA 8 M |X|JUEVES|x|x|X|X|X|DOMICILIO|2000|10900|x|x|X|2021-9-2|2021-9-23|X|x|X|x|x|SUR SEGUNDA SECCION|X|0|x|12900|x|x|x|X|X|X|x|x|CARDENAS|X|x|x|x|x</v>
      </c>
    </row>
    <row r="778" spans="1:82" x14ac:dyDescent="0.25">
      <c r="A778" t="s">
        <v>14450</v>
      </c>
      <c r="B778" t="s">
        <v>14451</v>
      </c>
      <c r="C778">
        <v>3</v>
      </c>
      <c r="D778" t="s">
        <v>1</v>
      </c>
      <c r="E778" t="s">
        <v>2</v>
      </c>
      <c r="F778" t="s">
        <v>775</v>
      </c>
      <c r="G778" t="s">
        <v>775</v>
      </c>
      <c r="H778" t="s">
        <v>1213</v>
      </c>
      <c r="I778">
        <v>12900</v>
      </c>
      <c r="J778" t="s">
        <v>4</v>
      </c>
      <c r="K778" t="s">
        <v>4</v>
      </c>
      <c r="L778">
        <v>100</v>
      </c>
      <c r="M778">
        <v>0</v>
      </c>
      <c r="N778" t="s">
        <v>12</v>
      </c>
      <c r="O778" t="s">
        <v>4</v>
      </c>
      <c r="P778" t="s">
        <v>12</v>
      </c>
      <c r="Q778" t="s">
        <v>4</v>
      </c>
      <c r="R778" t="s">
        <v>4</v>
      </c>
      <c r="S778" t="s">
        <v>4</v>
      </c>
      <c r="T778" t="s">
        <v>4</v>
      </c>
      <c r="U778" t="s">
        <v>4</v>
      </c>
      <c r="V778" t="s">
        <v>4</v>
      </c>
      <c r="W778" t="s">
        <v>4</v>
      </c>
      <c r="X778" t="s">
        <v>4</v>
      </c>
      <c r="Y778" t="s">
        <v>12</v>
      </c>
      <c r="Z778" t="s">
        <v>4</v>
      </c>
      <c r="AA778" t="s">
        <v>12</v>
      </c>
      <c r="AB778" t="s">
        <v>127</v>
      </c>
      <c r="AC778" t="s">
        <v>23</v>
      </c>
      <c r="AD778" t="s">
        <v>14452</v>
      </c>
      <c r="AE778" t="s">
        <v>30</v>
      </c>
      <c r="AF778" t="s">
        <v>4</v>
      </c>
      <c r="AG778" t="s">
        <v>4</v>
      </c>
      <c r="AH778" t="s">
        <v>14453</v>
      </c>
      <c r="AI778" t="s">
        <v>14368</v>
      </c>
      <c r="AJ778" t="s">
        <v>4</v>
      </c>
      <c r="AK778">
        <v>9331644736</v>
      </c>
      <c r="AL778" t="s">
        <v>14454</v>
      </c>
      <c r="AM778" t="s">
        <v>14455</v>
      </c>
      <c r="AN778" t="s">
        <v>12</v>
      </c>
      <c r="AO778" t="s">
        <v>14147</v>
      </c>
      <c r="AP778" t="s">
        <v>12</v>
      </c>
      <c r="AQ778" t="s">
        <v>5252</v>
      </c>
      <c r="AR778" t="s">
        <v>12</v>
      </c>
      <c r="AS778" t="s">
        <v>12</v>
      </c>
      <c r="AT778" t="s">
        <v>4</v>
      </c>
      <c r="AU778" t="s">
        <v>4</v>
      </c>
      <c r="AV778" t="s">
        <v>4</v>
      </c>
      <c r="AW778" t="s">
        <v>11</v>
      </c>
      <c r="AX778">
        <v>2000</v>
      </c>
      <c r="AY778">
        <v>10900</v>
      </c>
      <c r="AZ778" t="s">
        <v>12</v>
      </c>
      <c r="BA778" t="s">
        <v>12</v>
      </c>
      <c r="BB778" t="s">
        <v>4</v>
      </c>
      <c r="BC778" t="s">
        <v>5293</v>
      </c>
      <c r="BD778" t="s">
        <v>5294</v>
      </c>
      <c r="BE778" t="s">
        <v>4</v>
      </c>
      <c r="BF778" t="s">
        <v>12</v>
      </c>
      <c r="BG778" t="s">
        <v>4</v>
      </c>
      <c r="BH778" t="s">
        <v>12</v>
      </c>
      <c r="BI778" t="s">
        <v>12</v>
      </c>
      <c r="BJ778" t="s">
        <v>14368</v>
      </c>
      <c r="BK778" t="s">
        <v>4</v>
      </c>
      <c r="BL778">
        <v>1</v>
      </c>
      <c r="BM778" t="s">
        <v>12</v>
      </c>
      <c r="BN778">
        <v>12900</v>
      </c>
      <c r="BO778" t="s">
        <v>12</v>
      </c>
      <c r="BP778" t="s">
        <v>12</v>
      </c>
      <c r="BQ778" t="s">
        <v>12</v>
      </c>
      <c r="BR778" t="s">
        <v>4</v>
      </c>
      <c r="BS778" t="s">
        <v>4</v>
      </c>
      <c r="BT778" t="s">
        <v>4</v>
      </c>
      <c r="BU778" t="s">
        <v>12</v>
      </c>
      <c r="BV778" t="s">
        <v>12</v>
      </c>
      <c r="BW778" t="s">
        <v>3</v>
      </c>
      <c r="BX778" t="s">
        <v>4</v>
      </c>
      <c r="BY778" t="s">
        <v>12</v>
      </c>
      <c r="BZ778" t="s">
        <v>12</v>
      </c>
      <c r="CA778" t="s">
        <v>12</v>
      </c>
      <c r="CB778" t="s">
        <v>12</v>
      </c>
      <c r="CC778" t="s">
        <v>12</v>
      </c>
      <c r="CD778" t="str" cm="1">
        <f t="array" aca="1" ref="CD778" ca="1">eConcatenar(A778:CB778,"|")</f>
        <v>ONZnX0lAL2X1LjMc|CAR2021-0461|3|IMPERIAL DE LUJO|TABASCO|COMALCALCO|COMALCALCO|2021-2-11|12900|X|X|100|0|x|X|x|X|X|X|X|X|X|X|X|x|X|x|RODRIGUEZ|RAMOS|SUJEY|CASADA|X|X|CARREETERA VECINAL A TULIPAN|SUR SEGUNDA SECCION|X|9331644736|GUILLERMO CALDERON TIQUET|BENEFICIARIO 2: IVON DE LOS ANGELES CALDERON|x|RUTA 8 M |x|JUEVES|x|x|X|X|X|DOMICILIO|2000|10900|x|x|X|2021-9-9|2021-9-23|X|x|X|x|x|SUR SEGUNDA SECCION|X|1|x|12900|x|x|x|X|X|X|x|x|CARDENAS|X|x|x|x|x</v>
      </c>
    </row>
    <row r="779" spans="1:82" x14ac:dyDescent="0.25">
      <c r="A779" t="s">
        <v>14456</v>
      </c>
      <c r="B779" t="s">
        <v>14457</v>
      </c>
      <c r="C779">
        <v>3</v>
      </c>
      <c r="D779" t="s">
        <v>1</v>
      </c>
      <c r="E779" t="s">
        <v>2</v>
      </c>
      <c r="F779" t="s">
        <v>775</v>
      </c>
      <c r="G779" t="s">
        <v>775</v>
      </c>
      <c r="H779" t="s">
        <v>16094</v>
      </c>
      <c r="I779">
        <v>12900</v>
      </c>
      <c r="J779" t="s">
        <v>4</v>
      </c>
      <c r="K779" t="s">
        <v>4</v>
      </c>
      <c r="L779">
        <v>100</v>
      </c>
      <c r="M779">
        <v>0</v>
      </c>
      <c r="N779" t="s">
        <v>12</v>
      </c>
      <c r="O779" t="s">
        <v>4</v>
      </c>
      <c r="P779" t="s">
        <v>12</v>
      </c>
      <c r="Q779" t="s">
        <v>4</v>
      </c>
      <c r="R779" t="s">
        <v>4</v>
      </c>
      <c r="S779" t="s">
        <v>4</v>
      </c>
      <c r="T779" t="s">
        <v>4</v>
      </c>
      <c r="U779" t="s">
        <v>4</v>
      </c>
      <c r="V779" t="s">
        <v>4</v>
      </c>
      <c r="W779" t="s">
        <v>4</v>
      </c>
      <c r="X779" t="s">
        <v>4</v>
      </c>
      <c r="Y779" t="s">
        <v>12</v>
      </c>
      <c r="Z779" t="s">
        <v>4</v>
      </c>
      <c r="AA779" t="s">
        <v>12</v>
      </c>
      <c r="AB779" t="s">
        <v>22</v>
      </c>
      <c r="AC779" t="s">
        <v>385</v>
      </c>
      <c r="AD779" t="s">
        <v>14458</v>
      </c>
      <c r="AE779" t="s">
        <v>30</v>
      </c>
      <c r="AF779" t="s">
        <v>4</v>
      </c>
      <c r="AG779" t="s">
        <v>4</v>
      </c>
      <c r="AH779" t="s">
        <v>14412</v>
      </c>
      <c r="AI779" t="s">
        <v>5559</v>
      </c>
      <c r="AJ779" t="s">
        <v>4</v>
      </c>
      <c r="AK779">
        <v>9332085081</v>
      </c>
      <c r="AL779" t="s">
        <v>14459</v>
      </c>
      <c r="AM779" t="s">
        <v>14460</v>
      </c>
      <c r="AN779" t="s">
        <v>12</v>
      </c>
      <c r="AO779" t="s">
        <v>14147</v>
      </c>
      <c r="AP779" t="s">
        <v>4</v>
      </c>
      <c r="AQ779" t="s">
        <v>5252</v>
      </c>
      <c r="AR779" t="s">
        <v>12</v>
      </c>
      <c r="AS779" t="s">
        <v>12</v>
      </c>
      <c r="AT779" t="s">
        <v>4</v>
      </c>
      <c r="AU779" t="s">
        <v>4</v>
      </c>
      <c r="AV779" t="s">
        <v>4</v>
      </c>
      <c r="AW779" t="s">
        <v>11</v>
      </c>
      <c r="AX779">
        <v>4000</v>
      </c>
      <c r="AY779">
        <v>8900</v>
      </c>
      <c r="AZ779" t="s">
        <v>12</v>
      </c>
      <c r="BA779" t="s">
        <v>12</v>
      </c>
      <c r="BB779" t="s">
        <v>4</v>
      </c>
      <c r="BC779" t="s">
        <v>5293</v>
      </c>
      <c r="BD779" t="s">
        <v>5294</v>
      </c>
      <c r="BE779" t="s">
        <v>4</v>
      </c>
      <c r="BF779" t="s">
        <v>12</v>
      </c>
      <c r="BG779" t="s">
        <v>4</v>
      </c>
      <c r="BH779" t="s">
        <v>12</v>
      </c>
      <c r="BI779" t="s">
        <v>12</v>
      </c>
      <c r="BJ779" t="s">
        <v>5559</v>
      </c>
      <c r="BK779" t="s">
        <v>4</v>
      </c>
      <c r="BL779">
        <v>1</v>
      </c>
      <c r="BM779" t="s">
        <v>12</v>
      </c>
      <c r="BN779">
        <v>12900</v>
      </c>
      <c r="BO779" t="s">
        <v>12</v>
      </c>
      <c r="BP779" t="s">
        <v>12</v>
      </c>
      <c r="BQ779" t="s">
        <v>12</v>
      </c>
      <c r="BR779" t="s">
        <v>4</v>
      </c>
      <c r="BS779" t="s">
        <v>4</v>
      </c>
      <c r="BT779" t="s">
        <v>4</v>
      </c>
      <c r="BU779" t="s">
        <v>12</v>
      </c>
      <c r="BV779" t="s">
        <v>12</v>
      </c>
      <c r="BW779" t="s">
        <v>3</v>
      </c>
      <c r="BX779" t="s">
        <v>4</v>
      </c>
      <c r="BY779" t="s">
        <v>12</v>
      </c>
      <c r="BZ779" t="s">
        <v>12</v>
      </c>
      <c r="CA779" t="s">
        <v>12</v>
      </c>
      <c r="CB779" t="s">
        <v>12</v>
      </c>
      <c r="CC779" t="s">
        <v>12</v>
      </c>
      <c r="CD779" t="str" cm="1">
        <f t="array" aca="1" ref="CD779" ca="1">eConcatenar(A779:CB779,"|")</f>
        <v>pQHcQLmOnK6k9JIE|CAR2021-0225|3|IMPERIAL DE LUJO|TABASCO|COMALCALCO|COMALCALCO|2021-1-23|12900|X|X|100|0|x|X|x|X|X|X|X|X|X|X|X|x|X|x|JIMENEZ |MENDEZ|MARIA LUZ |CASADA|X|X|CARRETERA CARDENAS COMALCALCO|ORIENTE SEGUNDA SECCION|X|9332085081|RIGOBERTO BAUTISTA DE LA CRUZ|BENEFICIARIO 2: JOSE DEL CARMEN BAUTISTA DE LA CRUZ|x|RUTA 8 M |X|JUEVES|x|x|X|X|X|DOMICILIO|4000|8900|x|x|X|2021-9-9|2021-9-23|X|x|X|x|x|ORIENTE SEGUNDA SECCION|X|1|x|12900|x|x|x|X|X|X|x|x|CARDENAS|X|x|x|x|x</v>
      </c>
    </row>
    <row r="780" spans="1:82" x14ac:dyDescent="0.25">
      <c r="A780" t="s">
        <v>14461</v>
      </c>
      <c r="B780" t="s">
        <v>14462</v>
      </c>
      <c r="C780">
        <v>3</v>
      </c>
      <c r="D780" t="s">
        <v>1</v>
      </c>
      <c r="E780" t="s">
        <v>2</v>
      </c>
      <c r="F780" t="s">
        <v>775</v>
      </c>
      <c r="G780" t="s">
        <v>775</v>
      </c>
      <c r="H780" t="s">
        <v>1213</v>
      </c>
      <c r="I780">
        <v>12900</v>
      </c>
      <c r="J780" t="s">
        <v>4</v>
      </c>
      <c r="K780" t="s">
        <v>4</v>
      </c>
      <c r="L780">
        <v>100</v>
      </c>
      <c r="M780">
        <v>0</v>
      </c>
      <c r="N780" t="s">
        <v>12</v>
      </c>
      <c r="O780" t="s">
        <v>4</v>
      </c>
      <c r="P780" t="s">
        <v>12</v>
      </c>
      <c r="Q780" t="s">
        <v>4</v>
      </c>
      <c r="R780" t="s">
        <v>4</v>
      </c>
      <c r="S780" t="s">
        <v>4</v>
      </c>
      <c r="T780" t="s">
        <v>4</v>
      </c>
      <c r="U780" t="s">
        <v>4</v>
      </c>
      <c r="V780" t="s">
        <v>4</v>
      </c>
      <c r="W780" t="s">
        <v>4</v>
      </c>
      <c r="X780" t="s">
        <v>4</v>
      </c>
      <c r="Y780" t="s">
        <v>12</v>
      </c>
      <c r="Z780" t="s">
        <v>4</v>
      </c>
      <c r="AA780" t="s">
        <v>12</v>
      </c>
      <c r="AB780" t="s">
        <v>59</v>
      </c>
      <c r="AC780" t="s">
        <v>102</v>
      </c>
      <c r="AD780" t="s">
        <v>14463</v>
      </c>
      <c r="AE780" t="s">
        <v>30</v>
      </c>
      <c r="AF780" t="s">
        <v>4</v>
      </c>
      <c r="AG780" t="s">
        <v>4</v>
      </c>
      <c r="AH780" t="s">
        <v>14304</v>
      </c>
      <c r="AI780" t="s">
        <v>14305</v>
      </c>
      <c r="AJ780" t="s">
        <v>4</v>
      </c>
      <c r="AK780">
        <v>9333033581</v>
      </c>
      <c r="AL780" t="s">
        <v>14464</v>
      </c>
      <c r="AM780" t="s">
        <v>14465</v>
      </c>
      <c r="AN780" t="s">
        <v>4</v>
      </c>
      <c r="AO780" t="s">
        <v>14147</v>
      </c>
      <c r="AP780" t="s">
        <v>4</v>
      </c>
      <c r="AQ780" t="s">
        <v>5252</v>
      </c>
      <c r="AR780" t="s">
        <v>12</v>
      </c>
      <c r="AS780" t="s">
        <v>12</v>
      </c>
      <c r="AT780" t="s">
        <v>4</v>
      </c>
      <c r="AU780" t="s">
        <v>4</v>
      </c>
      <c r="AV780" t="s">
        <v>4</v>
      </c>
      <c r="AW780" t="s">
        <v>11</v>
      </c>
      <c r="AX780">
        <v>3170</v>
      </c>
      <c r="AY780">
        <v>9730</v>
      </c>
      <c r="AZ780" t="s">
        <v>12</v>
      </c>
      <c r="BA780" t="s">
        <v>12</v>
      </c>
      <c r="BB780" t="s">
        <v>4</v>
      </c>
      <c r="BC780" t="s">
        <v>1229</v>
      </c>
      <c r="BD780" t="s">
        <v>5294</v>
      </c>
      <c r="BE780" t="s">
        <v>4</v>
      </c>
      <c r="BF780" t="s">
        <v>12</v>
      </c>
      <c r="BG780" t="s">
        <v>4</v>
      </c>
      <c r="BH780" t="s">
        <v>12</v>
      </c>
      <c r="BI780" t="s">
        <v>12</v>
      </c>
      <c r="BJ780" t="s">
        <v>14305</v>
      </c>
      <c r="BK780" t="s">
        <v>4</v>
      </c>
      <c r="BL780">
        <v>1</v>
      </c>
      <c r="BM780" t="s">
        <v>12</v>
      </c>
      <c r="BN780">
        <v>12900</v>
      </c>
      <c r="BO780" t="s">
        <v>12</v>
      </c>
      <c r="BP780" t="s">
        <v>12</v>
      </c>
      <c r="BQ780" t="s">
        <v>12</v>
      </c>
      <c r="BR780" t="s">
        <v>4</v>
      </c>
      <c r="BS780" t="s">
        <v>4</v>
      </c>
      <c r="BT780" t="s">
        <v>4</v>
      </c>
      <c r="BU780" t="s">
        <v>12</v>
      </c>
      <c r="BV780" t="s">
        <v>12</v>
      </c>
      <c r="BW780" t="s">
        <v>3</v>
      </c>
      <c r="BX780" t="s">
        <v>4</v>
      </c>
      <c r="BY780" t="s">
        <v>12</v>
      </c>
      <c r="BZ780" t="s">
        <v>12</v>
      </c>
      <c r="CA780" t="s">
        <v>12</v>
      </c>
      <c r="CB780" t="s">
        <v>12</v>
      </c>
      <c r="CC780" t="s">
        <v>12</v>
      </c>
      <c r="CD780" t="str" cm="1">
        <f t="array" aca="1" ref="CD780" ca="1">eConcatenar(A780:CB780,"|")</f>
        <v>1XHm1VOTiVkFSDcs|CAR2021-0447|3|IMPERIAL DE LUJO|TABASCO|COMALCALCO|COMALCALCO|2021-2-11|12900|X|X|100|0|x|X|x|X|X|X|X|X|X|X|X|x|X|x|GARCIA|GOMEZ|ISIDRA|CASADA|X|X|ENTRADA LOS MULATOS |ORIENTE SEXTA SECCION|X|9333033581|CLAUDIO GARCIA GARCIA|BENEFICIARIO 2: DEYSI GARCIA GARCIA|X|RUTA 8 M |X|JUEVES|x|x|X|X|X|DOMICILIO|3170|9730|x|x|X|2021-9-2|2021-9-23|X|x|X|x|x|ORIENTE SEXTA SECCION|X|1|x|12900|x|x|x|X|X|X|x|x|CARDENAS|X|x|x|x|x</v>
      </c>
    </row>
    <row r="781" spans="1:82" x14ac:dyDescent="0.25">
      <c r="A781" t="s">
        <v>14466</v>
      </c>
      <c r="B781" t="s">
        <v>14467</v>
      </c>
      <c r="C781">
        <v>3</v>
      </c>
      <c r="D781" t="s">
        <v>1</v>
      </c>
      <c r="E781" t="s">
        <v>2</v>
      </c>
      <c r="F781" t="s">
        <v>894</v>
      </c>
      <c r="G781" t="s">
        <v>894</v>
      </c>
      <c r="H781" t="s">
        <v>16120</v>
      </c>
      <c r="I781">
        <v>12900</v>
      </c>
      <c r="J781" t="s">
        <v>4</v>
      </c>
      <c r="K781" t="s">
        <v>4</v>
      </c>
      <c r="L781">
        <v>200</v>
      </c>
      <c r="M781">
        <v>1</v>
      </c>
      <c r="N781" t="s">
        <v>12</v>
      </c>
      <c r="O781" t="s">
        <v>4</v>
      </c>
      <c r="P781" t="s">
        <v>12</v>
      </c>
      <c r="Q781" t="s">
        <v>4</v>
      </c>
      <c r="R781" t="s">
        <v>4</v>
      </c>
      <c r="S781" t="s">
        <v>4</v>
      </c>
      <c r="T781" t="s">
        <v>4</v>
      </c>
      <c r="U781" t="s">
        <v>4</v>
      </c>
      <c r="V781" t="s">
        <v>4</v>
      </c>
      <c r="W781" t="s">
        <v>4</v>
      </c>
      <c r="X781" t="s">
        <v>4</v>
      </c>
      <c r="Y781" t="s">
        <v>12</v>
      </c>
      <c r="Z781" t="s">
        <v>4</v>
      </c>
      <c r="AA781" t="s">
        <v>12</v>
      </c>
      <c r="AB781" t="s">
        <v>312</v>
      </c>
      <c r="AC781" t="s">
        <v>49</v>
      </c>
      <c r="AD781" t="s">
        <v>14468</v>
      </c>
      <c r="AE781" t="s">
        <v>63</v>
      </c>
      <c r="AF781" t="s">
        <v>4</v>
      </c>
      <c r="AG781" t="s">
        <v>4</v>
      </c>
      <c r="AH781" t="s">
        <v>754</v>
      </c>
      <c r="AI781" t="s">
        <v>14192</v>
      </c>
      <c r="AJ781" t="s">
        <v>4</v>
      </c>
      <c r="AK781">
        <v>9371750104</v>
      </c>
      <c r="AL781" t="s">
        <v>14469</v>
      </c>
      <c r="AM781" t="s">
        <v>14470</v>
      </c>
      <c r="AN781" t="s">
        <v>12</v>
      </c>
      <c r="AO781" t="s">
        <v>14147</v>
      </c>
      <c r="AP781" t="s">
        <v>4</v>
      </c>
      <c r="AQ781" t="s">
        <v>710</v>
      </c>
      <c r="AR781" t="s">
        <v>12</v>
      </c>
      <c r="AS781" t="s">
        <v>12</v>
      </c>
      <c r="AT781" t="s">
        <v>4</v>
      </c>
      <c r="AU781" t="s">
        <v>4</v>
      </c>
      <c r="AV781" t="s">
        <v>4</v>
      </c>
      <c r="AW781" t="s">
        <v>11</v>
      </c>
      <c r="AX781">
        <v>2600</v>
      </c>
      <c r="AY781">
        <v>10300</v>
      </c>
      <c r="AZ781" t="s">
        <v>12</v>
      </c>
      <c r="BA781" t="s">
        <v>12</v>
      </c>
      <c r="BB781" t="s">
        <v>4</v>
      </c>
      <c r="BC781" t="s">
        <v>1227</v>
      </c>
      <c r="BD781" t="s">
        <v>14471</v>
      </c>
      <c r="BE781" t="s">
        <v>4</v>
      </c>
      <c r="BF781" t="s">
        <v>12</v>
      </c>
      <c r="BG781" t="s">
        <v>4</v>
      </c>
      <c r="BH781" t="s">
        <v>12</v>
      </c>
      <c r="BI781" t="s">
        <v>12</v>
      </c>
      <c r="BJ781" t="s">
        <v>14192</v>
      </c>
      <c r="BK781" t="s">
        <v>4</v>
      </c>
      <c r="BL781">
        <v>0</v>
      </c>
      <c r="BM781" t="s">
        <v>12</v>
      </c>
      <c r="BN781">
        <v>12900</v>
      </c>
      <c r="BO781" t="s">
        <v>12</v>
      </c>
      <c r="BP781" t="s">
        <v>12</v>
      </c>
      <c r="BQ781" t="s">
        <v>12</v>
      </c>
      <c r="BR781" t="s">
        <v>4</v>
      </c>
      <c r="BS781" t="s">
        <v>4</v>
      </c>
      <c r="BT781" t="s">
        <v>4</v>
      </c>
      <c r="BU781" t="s">
        <v>12</v>
      </c>
      <c r="BV781" t="s">
        <v>12</v>
      </c>
      <c r="BW781" t="s">
        <v>3</v>
      </c>
      <c r="BX781" t="s">
        <v>4</v>
      </c>
      <c r="BY781" t="s">
        <v>12</v>
      </c>
      <c r="BZ781" t="s">
        <v>12</v>
      </c>
      <c r="CA781" t="s">
        <v>12</v>
      </c>
      <c r="CB781" t="s">
        <v>12</v>
      </c>
      <c r="CC781" t="s">
        <v>12</v>
      </c>
      <c r="CD781" t="str" cm="1">
        <f t="array" aca="1" ref="CD781" ca="1">eConcatenar(A781:CB781,"|")</f>
        <v>hqS8hAykqFFrbgZ1|CAR2021-0654|3|IMPERIAL DE LUJO|TABASCO|CUNDUACAN|CUNDUACAN|2021-2-27|12900|X|X|200|1|x|X|x|X|X|X|X|X|X|X|X|x|X|x|MORALES|SANCHEZ|EFREN|CASADO|X|X|CALLE 5 DE MAYO|ONCE DE FEBRERO|X|9371750104|LETICIA RUIZ BAUTISTA|BENEFICIARIO 2: RUBEN MORALES RUIZ|x|RUTA 8 M |X|MIERCOLES|x|x|X|X|X|DOMICILIO|2600|10300|x|x|X|2021-9-1|2021-3-22|X|x|X|x|x|ONCE DE FEBRERO|X|0|x|12900|x|x|x|X|X|X|x|x|CARDENAS|X|x|x|x|x</v>
      </c>
    </row>
    <row r="782" spans="1:82" x14ac:dyDescent="0.25">
      <c r="A782" t="s">
        <v>14472</v>
      </c>
      <c r="B782" t="s">
        <v>14473</v>
      </c>
      <c r="C782">
        <v>3</v>
      </c>
      <c r="D782" t="s">
        <v>69</v>
      </c>
      <c r="E782" t="s">
        <v>2</v>
      </c>
      <c r="F782" t="s">
        <v>3</v>
      </c>
      <c r="G782" t="s">
        <v>3</v>
      </c>
      <c r="H782" t="s">
        <v>1207</v>
      </c>
      <c r="I782">
        <v>14800</v>
      </c>
      <c r="J782" t="s">
        <v>4</v>
      </c>
      <c r="K782" t="s">
        <v>4</v>
      </c>
      <c r="L782">
        <v>200</v>
      </c>
      <c r="M782">
        <v>1</v>
      </c>
      <c r="N782" t="s">
        <v>12</v>
      </c>
      <c r="O782" t="s">
        <v>4</v>
      </c>
      <c r="P782" t="s">
        <v>12</v>
      </c>
      <c r="Q782" t="s">
        <v>4</v>
      </c>
      <c r="R782" t="s">
        <v>4</v>
      </c>
      <c r="S782" t="s">
        <v>4</v>
      </c>
      <c r="T782" t="s">
        <v>4</v>
      </c>
      <c r="U782" t="s">
        <v>4</v>
      </c>
      <c r="V782" t="s">
        <v>4</v>
      </c>
      <c r="W782" t="s">
        <v>4</v>
      </c>
      <c r="X782" t="s">
        <v>4</v>
      </c>
      <c r="Y782" t="s">
        <v>12</v>
      </c>
      <c r="Z782" t="s">
        <v>4</v>
      </c>
      <c r="AA782" t="s">
        <v>12</v>
      </c>
      <c r="AB782" t="s">
        <v>102</v>
      </c>
      <c r="AC782" t="s">
        <v>5195</v>
      </c>
      <c r="AD782" t="s">
        <v>14474</v>
      </c>
      <c r="AE782" t="s">
        <v>24</v>
      </c>
      <c r="AF782" t="s">
        <v>4</v>
      </c>
      <c r="AG782" t="s">
        <v>4</v>
      </c>
      <c r="AH782" t="s">
        <v>14475</v>
      </c>
      <c r="AI782" t="s">
        <v>2741</v>
      </c>
      <c r="AJ782" t="s">
        <v>4</v>
      </c>
      <c r="AK782">
        <v>9371272962</v>
      </c>
      <c r="AL782" t="s">
        <v>14476</v>
      </c>
      <c r="AM782" t="s">
        <v>14477</v>
      </c>
      <c r="AN782" t="s">
        <v>4</v>
      </c>
      <c r="AO782" t="s">
        <v>14147</v>
      </c>
      <c r="AP782" t="s">
        <v>4</v>
      </c>
      <c r="AQ782" t="s">
        <v>710</v>
      </c>
      <c r="AR782" t="s">
        <v>12</v>
      </c>
      <c r="AS782" t="s">
        <v>12</v>
      </c>
      <c r="AT782" t="s">
        <v>4</v>
      </c>
      <c r="AU782" t="s">
        <v>4</v>
      </c>
      <c r="AV782" t="s">
        <v>4</v>
      </c>
      <c r="AW782" t="s">
        <v>11</v>
      </c>
      <c r="AX782">
        <v>2000</v>
      </c>
      <c r="AY782">
        <v>12800</v>
      </c>
      <c r="AZ782" t="s">
        <v>12</v>
      </c>
      <c r="BA782" t="s">
        <v>12</v>
      </c>
      <c r="BB782" t="s">
        <v>4</v>
      </c>
      <c r="BC782" t="s">
        <v>1227</v>
      </c>
      <c r="BD782" t="s">
        <v>14471</v>
      </c>
      <c r="BE782" t="s">
        <v>4</v>
      </c>
      <c r="BF782" t="s">
        <v>12</v>
      </c>
      <c r="BG782" t="s">
        <v>4</v>
      </c>
      <c r="BH782" t="s">
        <v>12</v>
      </c>
      <c r="BI782" t="s">
        <v>12</v>
      </c>
      <c r="BJ782" t="s">
        <v>2741</v>
      </c>
      <c r="BK782" t="s">
        <v>4</v>
      </c>
      <c r="BL782">
        <v>0</v>
      </c>
      <c r="BM782" t="s">
        <v>12</v>
      </c>
      <c r="BN782">
        <v>14800</v>
      </c>
      <c r="BO782" t="s">
        <v>12</v>
      </c>
      <c r="BP782" t="s">
        <v>12</v>
      </c>
      <c r="BQ782" t="s">
        <v>12</v>
      </c>
      <c r="BR782" t="s">
        <v>4</v>
      </c>
      <c r="BS782" t="s">
        <v>4</v>
      </c>
      <c r="BT782" t="s">
        <v>4</v>
      </c>
      <c r="BU782" t="s">
        <v>12</v>
      </c>
      <c r="BV782" t="s">
        <v>12</v>
      </c>
      <c r="BW782" t="s">
        <v>3</v>
      </c>
      <c r="BX782" t="s">
        <v>4</v>
      </c>
      <c r="BY782" t="s">
        <v>12</v>
      </c>
      <c r="BZ782" t="s">
        <v>12</v>
      </c>
      <c r="CA782" t="s">
        <v>12</v>
      </c>
      <c r="CB782" t="s">
        <v>12</v>
      </c>
      <c r="CC782" t="s">
        <v>12</v>
      </c>
      <c r="CD782" t="str" cm="1">
        <f t="array" aca="1" ref="CD782" ca="1">eConcatenar(A782:CB782,"|")</f>
        <v>pBbrGUJM9AMvuWGu|CAR2021-1049|3|MEMORIAL|TABASCO|CARDENAS|CARDENAS|2021-3-23|14800|X|X|200|1|x|X|x|X|X|X|X|X|X|X|X|x|X|x|GOMEZ|RUIZ |MARTIN|UNION LIBRE|X|X|CALLE 6 CASA NUMERO 2|LA UNION|X|9371272962|MARITZA DEL CARMEN ALMEIDA CEFERINO|BENEFICIARIO 2: JULIO MARTIN GOMEZ GARCIA|X|RUTA 8 M |X|MIERCOLES|x|x|X|X|X|DOMICILIO|2000|12800|x|x|X|2021-9-1|2021-3-22|X|x|X|x|x|LA UNION|X|0|x|14800|x|x|x|X|X|X|x|x|CARDENAS|X|x|x|x|x</v>
      </c>
    </row>
    <row r="783" spans="1:82" x14ac:dyDescent="0.25">
      <c r="A783" t="s">
        <v>14478</v>
      </c>
      <c r="B783" t="s">
        <v>14479</v>
      </c>
      <c r="C783">
        <v>3</v>
      </c>
      <c r="D783" t="s">
        <v>69</v>
      </c>
      <c r="E783" t="s">
        <v>2</v>
      </c>
      <c r="F783" t="s">
        <v>894</v>
      </c>
      <c r="G783" t="s">
        <v>894</v>
      </c>
      <c r="H783" t="s">
        <v>16098</v>
      </c>
      <c r="I783">
        <v>14800</v>
      </c>
      <c r="J783" t="s">
        <v>4</v>
      </c>
      <c r="K783" t="s">
        <v>4</v>
      </c>
      <c r="L783">
        <v>100</v>
      </c>
      <c r="M783">
        <v>0</v>
      </c>
      <c r="N783" t="s">
        <v>12</v>
      </c>
      <c r="O783" t="s">
        <v>4</v>
      </c>
      <c r="P783" t="s">
        <v>12</v>
      </c>
      <c r="Q783" t="s">
        <v>4</v>
      </c>
      <c r="R783" t="s">
        <v>4</v>
      </c>
      <c r="S783" t="s">
        <v>4</v>
      </c>
      <c r="T783" t="s">
        <v>4</v>
      </c>
      <c r="U783" t="s">
        <v>4</v>
      </c>
      <c r="V783" t="s">
        <v>4</v>
      </c>
      <c r="W783" t="s">
        <v>4</v>
      </c>
      <c r="X783" t="s">
        <v>4</v>
      </c>
      <c r="Y783" t="s">
        <v>12</v>
      </c>
      <c r="Z783" t="s">
        <v>4</v>
      </c>
      <c r="AA783" t="s">
        <v>12</v>
      </c>
      <c r="AB783" t="s">
        <v>14480</v>
      </c>
      <c r="AC783" t="s">
        <v>14481</v>
      </c>
      <c r="AD783" t="s">
        <v>824</v>
      </c>
      <c r="AE783" t="s">
        <v>24</v>
      </c>
      <c r="AF783" t="s">
        <v>4</v>
      </c>
      <c r="AG783" t="s">
        <v>4</v>
      </c>
      <c r="AH783" t="s">
        <v>14482</v>
      </c>
      <c r="AI783" t="s">
        <v>2462</v>
      </c>
      <c r="AJ783" t="s">
        <v>4</v>
      </c>
      <c r="AK783">
        <v>9371407343</v>
      </c>
      <c r="AL783" t="s">
        <v>14483</v>
      </c>
      <c r="AM783" t="s">
        <v>14484</v>
      </c>
      <c r="AN783" t="s">
        <v>12</v>
      </c>
      <c r="AO783" t="s">
        <v>14147</v>
      </c>
      <c r="AP783" t="s">
        <v>4</v>
      </c>
      <c r="AQ783" t="s">
        <v>710</v>
      </c>
      <c r="AR783" t="s">
        <v>12</v>
      </c>
      <c r="AS783" t="s">
        <v>12</v>
      </c>
      <c r="AT783" t="s">
        <v>4</v>
      </c>
      <c r="AU783" t="s">
        <v>4</v>
      </c>
      <c r="AV783" t="s">
        <v>4</v>
      </c>
      <c r="AW783" t="s">
        <v>11</v>
      </c>
      <c r="AX783">
        <v>2550</v>
      </c>
      <c r="AY783">
        <v>12250</v>
      </c>
      <c r="AZ783" t="s">
        <v>12</v>
      </c>
      <c r="BA783" t="s">
        <v>12</v>
      </c>
      <c r="BB783" t="s">
        <v>4</v>
      </c>
      <c r="BC783" t="s">
        <v>4822</v>
      </c>
      <c r="BD783" t="s">
        <v>1238</v>
      </c>
      <c r="BE783" t="s">
        <v>4</v>
      </c>
      <c r="BF783" t="s">
        <v>12</v>
      </c>
      <c r="BG783" t="s">
        <v>4</v>
      </c>
      <c r="BH783" t="s">
        <v>12</v>
      </c>
      <c r="BI783" t="s">
        <v>12</v>
      </c>
      <c r="BJ783" t="s">
        <v>2462</v>
      </c>
      <c r="BK783" t="s">
        <v>4</v>
      </c>
      <c r="BL783">
        <v>0</v>
      </c>
      <c r="BM783" t="s">
        <v>12</v>
      </c>
      <c r="BN783">
        <v>14800</v>
      </c>
      <c r="BO783" t="s">
        <v>12</v>
      </c>
      <c r="BP783" t="s">
        <v>12</v>
      </c>
      <c r="BQ783" t="s">
        <v>12</v>
      </c>
      <c r="BR783" t="s">
        <v>4</v>
      </c>
      <c r="BS783" t="s">
        <v>4</v>
      </c>
      <c r="BT783" t="s">
        <v>4</v>
      </c>
      <c r="BU783" t="s">
        <v>12</v>
      </c>
      <c r="BV783" t="s">
        <v>12</v>
      </c>
      <c r="BW783" t="s">
        <v>3</v>
      </c>
      <c r="BX783" t="s">
        <v>4</v>
      </c>
      <c r="BY783" t="s">
        <v>12</v>
      </c>
      <c r="BZ783" t="s">
        <v>12</v>
      </c>
      <c r="CA783" t="s">
        <v>12</v>
      </c>
      <c r="CB783" t="s">
        <v>12</v>
      </c>
      <c r="CC783" t="s">
        <v>12</v>
      </c>
      <c r="CD783" t="str" cm="1">
        <f t="array" aca="1" ref="CD783" ca="1">eConcatenar(A783:CB783,"|")</f>
        <v>9HOBQl8R2OQIV6TR|CAR2021-1096|3|MEMORIAL|TABASCO|CUNDUACAN|CUNDUACAN|2021-3-30|14800|X|X|100|0|x|X|x|X|X|X|X|X|X|X|X|x|X|x|RUIZ LOPEZ|ROGELIOA|ROGELIO|UNION LIBRE|X|X|CALLE ATRÁS DEL PANTANO|LA PLAYITA|X|9371407343|MANUELA GOMEZ VELAZQUEZ|BENEFICIARIO 2: JESUS MANUEL GOMEZ VELAZQUEZ|x|RUTA 8 M |X|MIERCOLES|x|x|X|X|X|DOMICILIO|2550|12250|x|x|X|2021-8-25|2021-9-22|X|x|X|x|x|LA PLAYITA|X|0|x|14800|x|x|x|X|X|X|x|x|CARDENAS|X|x|x|x|x</v>
      </c>
    </row>
    <row r="784" spans="1:82" x14ac:dyDescent="0.25">
      <c r="A784" t="s">
        <v>14485</v>
      </c>
      <c r="B784" t="s">
        <v>14486</v>
      </c>
      <c r="C784">
        <v>3</v>
      </c>
      <c r="D784" t="s">
        <v>69</v>
      </c>
      <c r="E784" t="s">
        <v>2</v>
      </c>
      <c r="F784" t="s">
        <v>894</v>
      </c>
      <c r="G784" t="s">
        <v>894</v>
      </c>
      <c r="H784" t="s">
        <v>11444</v>
      </c>
      <c r="I784">
        <v>14800</v>
      </c>
      <c r="J784" t="s">
        <v>4</v>
      </c>
      <c r="K784" t="s">
        <v>4</v>
      </c>
      <c r="L784">
        <v>200</v>
      </c>
      <c r="M784">
        <v>1</v>
      </c>
      <c r="N784" t="s">
        <v>12</v>
      </c>
      <c r="O784" t="s">
        <v>4</v>
      </c>
      <c r="P784" t="s">
        <v>12</v>
      </c>
      <c r="Q784" t="s">
        <v>4</v>
      </c>
      <c r="R784" t="s">
        <v>4</v>
      </c>
      <c r="S784" t="s">
        <v>4</v>
      </c>
      <c r="T784" t="s">
        <v>4</v>
      </c>
      <c r="U784" t="s">
        <v>4</v>
      </c>
      <c r="V784" t="s">
        <v>4</v>
      </c>
      <c r="W784" t="s">
        <v>4</v>
      </c>
      <c r="X784" t="s">
        <v>4</v>
      </c>
      <c r="Y784" t="s">
        <v>12</v>
      </c>
      <c r="Z784" t="s">
        <v>4</v>
      </c>
      <c r="AA784" t="s">
        <v>12</v>
      </c>
      <c r="AB784" t="s">
        <v>538</v>
      </c>
      <c r="AC784" t="s">
        <v>102</v>
      </c>
      <c r="AD784" t="s">
        <v>418</v>
      </c>
      <c r="AE784" t="s">
        <v>24</v>
      </c>
      <c r="AF784" t="s">
        <v>4</v>
      </c>
      <c r="AG784" t="s">
        <v>4</v>
      </c>
      <c r="AH784" t="s">
        <v>14487</v>
      </c>
      <c r="AI784" t="s">
        <v>2500</v>
      </c>
      <c r="AJ784" t="s">
        <v>4</v>
      </c>
      <c r="AK784">
        <v>9371632881</v>
      </c>
      <c r="AL784" t="s">
        <v>14488</v>
      </c>
      <c r="AM784" t="s">
        <v>14489</v>
      </c>
      <c r="AN784" t="s">
        <v>12</v>
      </c>
      <c r="AO784" t="s">
        <v>14147</v>
      </c>
      <c r="AP784" t="s">
        <v>4</v>
      </c>
      <c r="AQ784" t="s">
        <v>710</v>
      </c>
      <c r="AR784" t="s">
        <v>12</v>
      </c>
      <c r="AS784" t="s">
        <v>12</v>
      </c>
      <c r="AT784" t="s">
        <v>4</v>
      </c>
      <c r="AU784" t="s">
        <v>4</v>
      </c>
      <c r="AV784" t="s">
        <v>4</v>
      </c>
      <c r="AW784" t="s">
        <v>11</v>
      </c>
      <c r="AX784">
        <v>1150</v>
      </c>
      <c r="AY784">
        <v>13650</v>
      </c>
      <c r="AZ784" t="s">
        <v>12</v>
      </c>
      <c r="BA784" t="s">
        <v>12</v>
      </c>
      <c r="BB784" t="s">
        <v>4</v>
      </c>
      <c r="BC784" t="s">
        <v>1168</v>
      </c>
      <c r="BD784" t="s">
        <v>1168</v>
      </c>
      <c r="BE784" t="s">
        <v>4</v>
      </c>
      <c r="BF784" t="s">
        <v>12</v>
      </c>
      <c r="BG784" t="s">
        <v>4</v>
      </c>
      <c r="BH784" t="s">
        <v>12</v>
      </c>
      <c r="BI784" t="s">
        <v>12</v>
      </c>
      <c r="BJ784" t="s">
        <v>2500</v>
      </c>
      <c r="BK784" t="s">
        <v>4</v>
      </c>
      <c r="BL784">
        <v>0</v>
      </c>
      <c r="BM784" t="s">
        <v>12</v>
      </c>
      <c r="BN784">
        <v>14800</v>
      </c>
      <c r="BO784" t="s">
        <v>12</v>
      </c>
      <c r="BP784" t="s">
        <v>12</v>
      </c>
      <c r="BQ784" t="s">
        <v>12</v>
      </c>
      <c r="BR784" t="s">
        <v>4</v>
      </c>
      <c r="BS784" t="s">
        <v>4</v>
      </c>
      <c r="BT784" t="s">
        <v>4</v>
      </c>
      <c r="BU784" t="s">
        <v>12</v>
      </c>
      <c r="BV784" t="s">
        <v>12</v>
      </c>
      <c r="BW784" t="s">
        <v>3</v>
      </c>
      <c r="BX784" t="s">
        <v>4</v>
      </c>
      <c r="BY784" t="s">
        <v>12</v>
      </c>
      <c r="BZ784" t="s">
        <v>12</v>
      </c>
      <c r="CA784" t="s">
        <v>12</v>
      </c>
      <c r="CB784" t="s">
        <v>12</v>
      </c>
      <c r="CC784" t="s">
        <v>12</v>
      </c>
      <c r="CD784" t="str" cm="1">
        <f t="array" aca="1" ref="CD784" ca="1">eConcatenar(A784:CB784,"|")</f>
        <v>en9vuUQ9Z2QgXcV1|CAR2021-1097|3|MEMORIAL|TABASCO|CUNDUACAN|CUNDUACAN|2021-3-31|14800|X|X|200|1|x|X|x|X|X|X|X|X|X|X|X|x|X|x|ALPUCHE|GOMEZ|MIGUEL|UNION LIBRE|X|X|CALLE ATRÁS DEL PANTEON|TIERRA Y LIBERTAD|X|9371632881|BLANCA ESTELA PEREZ ANGULO|BENEFICIARIO 2: ADYS GUADALUPE ALPUCHE GOMEZ|x|RUTA 8 M |X|MIERCOLES|x|x|X|X|X|DOMICILIO|1150|13650|x|x|X|2021-5-19|2021-5-19|X|x|X|x|x|TIERRA Y LIBERTAD|X|0|x|14800|x|x|x|X|X|X|x|x|CARDENAS|X|x|x|x|x</v>
      </c>
    </row>
    <row r="785" spans="1:82" x14ac:dyDescent="0.25">
      <c r="A785" t="s">
        <v>14490</v>
      </c>
      <c r="B785" t="s">
        <v>14491</v>
      </c>
      <c r="C785">
        <v>3</v>
      </c>
      <c r="D785" t="s">
        <v>69</v>
      </c>
      <c r="E785" t="s">
        <v>2</v>
      </c>
      <c r="F785" t="s">
        <v>894</v>
      </c>
      <c r="G785" t="s">
        <v>894</v>
      </c>
      <c r="H785" t="s">
        <v>16118</v>
      </c>
      <c r="I785">
        <v>14800</v>
      </c>
      <c r="J785" t="s">
        <v>4</v>
      </c>
      <c r="K785" t="s">
        <v>4</v>
      </c>
      <c r="L785">
        <v>100</v>
      </c>
      <c r="M785">
        <v>0</v>
      </c>
      <c r="N785" t="s">
        <v>12</v>
      </c>
      <c r="O785" t="s">
        <v>4</v>
      </c>
      <c r="P785" t="s">
        <v>12</v>
      </c>
      <c r="Q785" t="s">
        <v>4</v>
      </c>
      <c r="R785" t="s">
        <v>4</v>
      </c>
      <c r="S785" t="s">
        <v>4</v>
      </c>
      <c r="T785" t="s">
        <v>4</v>
      </c>
      <c r="U785" t="s">
        <v>4</v>
      </c>
      <c r="V785" t="s">
        <v>4</v>
      </c>
      <c r="W785" t="s">
        <v>4</v>
      </c>
      <c r="X785" t="s">
        <v>4</v>
      </c>
      <c r="Y785" t="s">
        <v>12</v>
      </c>
      <c r="Z785" t="s">
        <v>4</v>
      </c>
      <c r="AA785" t="s">
        <v>12</v>
      </c>
      <c r="AB785" t="s">
        <v>249</v>
      </c>
      <c r="AC785" t="s">
        <v>5200</v>
      </c>
      <c r="AD785" t="s">
        <v>5393</v>
      </c>
      <c r="AE785" t="s">
        <v>63</v>
      </c>
      <c r="AF785" t="s">
        <v>4</v>
      </c>
      <c r="AG785" t="s">
        <v>4</v>
      </c>
      <c r="AH785" t="s">
        <v>14492</v>
      </c>
      <c r="AI785" t="s">
        <v>2644</v>
      </c>
      <c r="AJ785" t="s">
        <v>4</v>
      </c>
      <c r="AK785">
        <v>9935870245</v>
      </c>
      <c r="AL785" t="s">
        <v>14493</v>
      </c>
      <c r="AM785" t="s">
        <v>14494</v>
      </c>
      <c r="AN785" t="s">
        <v>4</v>
      </c>
      <c r="AO785" t="s">
        <v>14147</v>
      </c>
      <c r="AP785" t="s">
        <v>4</v>
      </c>
      <c r="AQ785" t="s">
        <v>710</v>
      </c>
      <c r="AR785" t="s">
        <v>12</v>
      </c>
      <c r="AS785" t="s">
        <v>12</v>
      </c>
      <c r="AT785" t="s">
        <v>4</v>
      </c>
      <c r="AU785" t="s">
        <v>4</v>
      </c>
      <c r="AV785" t="s">
        <v>4</v>
      </c>
      <c r="AW785" t="s">
        <v>11</v>
      </c>
      <c r="AX785">
        <v>2000</v>
      </c>
      <c r="AY785">
        <v>12800</v>
      </c>
      <c r="AZ785" t="s">
        <v>12</v>
      </c>
      <c r="BA785" t="s">
        <v>12</v>
      </c>
      <c r="BB785" t="s">
        <v>4</v>
      </c>
      <c r="BC785" t="s">
        <v>4822</v>
      </c>
      <c r="BD785" t="s">
        <v>5294</v>
      </c>
      <c r="BE785" t="s">
        <v>4</v>
      </c>
      <c r="BF785" t="s">
        <v>12</v>
      </c>
      <c r="BG785" t="s">
        <v>4</v>
      </c>
      <c r="BH785" t="s">
        <v>12</v>
      </c>
      <c r="BI785" t="s">
        <v>12</v>
      </c>
      <c r="BJ785" t="s">
        <v>2644</v>
      </c>
      <c r="BK785" t="s">
        <v>4</v>
      </c>
      <c r="BL785">
        <v>0</v>
      </c>
      <c r="BM785" t="s">
        <v>12</v>
      </c>
      <c r="BN785">
        <v>14800</v>
      </c>
      <c r="BO785" t="s">
        <v>12</v>
      </c>
      <c r="BP785" t="s">
        <v>12</v>
      </c>
      <c r="BQ785" t="s">
        <v>12</v>
      </c>
      <c r="BR785" t="s">
        <v>4</v>
      </c>
      <c r="BS785" t="s">
        <v>4</v>
      </c>
      <c r="BT785" t="s">
        <v>4</v>
      </c>
      <c r="BU785" t="s">
        <v>12</v>
      </c>
      <c r="BV785" t="s">
        <v>12</v>
      </c>
      <c r="BW785" t="s">
        <v>3</v>
      </c>
      <c r="BX785" t="s">
        <v>4</v>
      </c>
      <c r="BY785" t="s">
        <v>12</v>
      </c>
      <c r="BZ785" t="s">
        <v>12</v>
      </c>
      <c r="CA785" t="s">
        <v>12</v>
      </c>
      <c r="CB785" t="s">
        <v>12</v>
      </c>
      <c r="CC785" t="s">
        <v>12</v>
      </c>
      <c r="CD785" t="str" cm="1">
        <f t="array" aca="1" ref="CD785" ca="1">eConcatenar(A785:CB785,"|")</f>
        <v>oyup9U0eL0ZOBKfJ|CAR2021-1209|3|MEMORIAL|TABASCO|CUNDUACAN|CUNDUACAN|2021-4-02|14800|X|X|100|0|x|X|x|X|X|X|X|X|X|X|X|x|X|x|TORRES|MENESES|SAUL|CASADO|X|X|CALLE PRINCIPAL  |EL PROGRESO|X|9935870245|ADELA GOMEZ SANCHEZ|BENEFICIARIO 2: JUANITA TORRES GOMEZ|X|RUTA 8 M |X|MIERCOLES|x|x|X|X|X|DOMICILIO|2000|12800|x|x|X|2021-8-25|2021-9-23|X|x|X|x|x|EL PROGRESO|X|0|x|14800|x|x|x|X|X|X|x|x|CARDENAS|X|x|x|x|x</v>
      </c>
    </row>
    <row r="786" spans="1:82" x14ac:dyDescent="0.25">
      <c r="A786" t="s">
        <v>14495</v>
      </c>
      <c r="B786" t="s">
        <v>14496</v>
      </c>
      <c r="C786">
        <v>3</v>
      </c>
      <c r="D786" t="s">
        <v>69</v>
      </c>
      <c r="E786" t="s">
        <v>2</v>
      </c>
      <c r="F786" t="s">
        <v>894</v>
      </c>
      <c r="G786" t="s">
        <v>894</v>
      </c>
      <c r="H786" t="s">
        <v>5324</v>
      </c>
      <c r="I786">
        <v>14800</v>
      </c>
      <c r="J786" t="s">
        <v>4</v>
      </c>
      <c r="K786" t="s">
        <v>4</v>
      </c>
      <c r="L786">
        <v>100</v>
      </c>
      <c r="M786">
        <v>0</v>
      </c>
      <c r="N786" t="s">
        <v>12</v>
      </c>
      <c r="O786" t="s">
        <v>4</v>
      </c>
      <c r="P786" t="s">
        <v>12</v>
      </c>
      <c r="Q786" t="s">
        <v>4</v>
      </c>
      <c r="R786" t="s">
        <v>4</v>
      </c>
      <c r="S786" t="s">
        <v>4</v>
      </c>
      <c r="T786" t="s">
        <v>4</v>
      </c>
      <c r="U786" t="s">
        <v>4</v>
      </c>
      <c r="V786" t="s">
        <v>4</v>
      </c>
      <c r="W786" t="s">
        <v>4</v>
      </c>
      <c r="X786" t="s">
        <v>4</v>
      </c>
      <c r="Y786" t="s">
        <v>12</v>
      </c>
      <c r="Z786" t="s">
        <v>4</v>
      </c>
      <c r="AA786" t="s">
        <v>12</v>
      </c>
      <c r="AB786" t="s">
        <v>119</v>
      </c>
      <c r="AC786" t="s">
        <v>127</v>
      </c>
      <c r="AD786" t="s">
        <v>12353</v>
      </c>
      <c r="AE786" t="s">
        <v>24</v>
      </c>
      <c r="AF786" t="s">
        <v>4</v>
      </c>
      <c r="AG786" t="s">
        <v>4</v>
      </c>
      <c r="AH786" t="s">
        <v>14497</v>
      </c>
      <c r="AI786" t="s">
        <v>14192</v>
      </c>
      <c r="AJ786" t="s">
        <v>4</v>
      </c>
      <c r="AK786">
        <v>9371692941</v>
      </c>
      <c r="AL786" t="s">
        <v>14498</v>
      </c>
      <c r="AM786" t="s">
        <v>14499</v>
      </c>
      <c r="AN786" t="s">
        <v>12</v>
      </c>
      <c r="AO786" t="s">
        <v>14147</v>
      </c>
      <c r="AP786" t="s">
        <v>4</v>
      </c>
      <c r="AQ786" t="s">
        <v>710</v>
      </c>
      <c r="AR786" t="s">
        <v>12</v>
      </c>
      <c r="AS786" t="s">
        <v>12</v>
      </c>
      <c r="AT786" t="s">
        <v>4</v>
      </c>
      <c r="AU786" t="s">
        <v>4</v>
      </c>
      <c r="AV786" t="s">
        <v>4</v>
      </c>
      <c r="AW786" t="s">
        <v>11</v>
      </c>
      <c r="AX786">
        <v>1000</v>
      </c>
      <c r="AY786">
        <v>13800</v>
      </c>
      <c r="AZ786" t="s">
        <v>12</v>
      </c>
      <c r="BA786" t="s">
        <v>12</v>
      </c>
      <c r="BB786" t="s">
        <v>4</v>
      </c>
      <c r="BC786" t="s">
        <v>1193</v>
      </c>
      <c r="BD786" t="s">
        <v>14471</v>
      </c>
      <c r="BE786" t="s">
        <v>4</v>
      </c>
      <c r="BF786" t="s">
        <v>12</v>
      </c>
      <c r="BG786" t="s">
        <v>4</v>
      </c>
      <c r="BH786" t="s">
        <v>12</v>
      </c>
      <c r="BI786" t="s">
        <v>12</v>
      </c>
      <c r="BJ786" t="s">
        <v>14192</v>
      </c>
      <c r="BK786" t="s">
        <v>4</v>
      </c>
      <c r="BL786">
        <v>1</v>
      </c>
      <c r="BM786" t="s">
        <v>12</v>
      </c>
      <c r="BN786">
        <v>14800</v>
      </c>
      <c r="BO786" t="s">
        <v>12</v>
      </c>
      <c r="BP786" t="s">
        <v>12</v>
      </c>
      <c r="BQ786" t="s">
        <v>12</v>
      </c>
      <c r="BR786" t="s">
        <v>4</v>
      </c>
      <c r="BS786" t="s">
        <v>4</v>
      </c>
      <c r="BT786" t="s">
        <v>4</v>
      </c>
      <c r="BU786" t="s">
        <v>12</v>
      </c>
      <c r="BV786" t="s">
        <v>12</v>
      </c>
      <c r="BW786" t="s">
        <v>3</v>
      </c>
      <c r="BX786" t="s">
        <v>4</v>
      </c>
      <c r="BY786" t="s">
        <v>12</v>
      </c>
      <c r="BZ786" t="s">
        <v>12</v>
      </c>
      <c r="CA786" t="s">
        <v>12</v>
      </c>
      <c r="CB786" t="s">
        <v>12</v>
      </c>
      <c r="CC786" t="s">
        <v>12</v>
      </c>
      <c r="CD786" t="str" cm="1">
        <f t="array" aca="1" ref="CD786" ca="1">eConcatenar(A786:CB786,"|")</f>
        <v>HvJy5H4Qztp1nTkD|CAR2021-4478|3|MEMORIAL|TABASCO|CUNDUACAN|CUNDUACAN|2021-8-11|14800|X|X|100|0|x|X|x|X|X|X|X|X|X|X|X|x|X|x|PEREZ|RODRIGUEZ|ANAYELI|UNION LIBRE|X|X|AMPLIACION LA PLAYITA|ONCE DE FEBRERO|X|9371692941|IRMA RODRIGUEZ SUAREZ|BENEFICIARIO 2: SERGIO HERNANDEZ BRAVATA|x|RUTA 8 M |X|MIERCOLES|x|x|X|X|X|DOMICILIO|1000|13800|x|x|X|2021-9-8|2021-3-22|X|x|X|x|x|ONCE DE FEBRERO|X|1|x|14800|x|x|x|X|X|X|x|x|CARDENAS|X|x|x|x|x</v>
      </c>
    </row>
    <row r="787" spans="1:82" x14ac:dyDescent="0.25">
      <c r="A787" t="s">
        <v>14500</v>
      </c>
      <c r="B787" t="s">
        <v>14501</v>
      </c>
      <c r="C787">
        <v>3</v>
      </c>
      <c r="D787" t="s">
        <v>1</v>
      </c>
      <c r="E787" t="s">
        <v>2</v>
      </c>
      <c r="F787" t="s">
        <v>775</v>
      </c>
      <c r="G787" t="s">
        <v>775</v>
      </c>
      <c r="H787" t="s">
        <v>15979</v>
      </c>
      <c r="I787">
        <v>12900</v>
      </c>
      <c r="J787" t="s">
        <v>4</v>
      </c>
      <c r="K787" t="s">
        <v>4</v>
      </c>
      <c r="L787">
        <v>100</v>
      </c>
      <c r="M787">
        <v>0</v>
      </c>
      <c r="N787" t="s">
        <v>12</v>
      </c>
      <c r="O787" t="s">
        <v>4</v>
      </c>
      <c r="P787" t="s">
        <v>12</v>
      </c>
      <c r="Q787" t="s">
        <v>4</v>
      </c>
      <c r="R787" t="s">
        <v>4</v>
      </c>
      <c r="S787" t="s">
        <v>4</v>
      </c>
      <c r="T787" t="s">
        <v>4</v>
      </c>
      <c r="U787" t="s">
        <v>4</v>
      </c>
      <c r="V787" t="s">
        <v>4</v>
      </c>
      <c r="W787" t="s">
        <v>4</v>
      </c>
      <c r="X787" t="s">
        <v>4</v>
      </c>
      <c r="Y787" t="s">
        <v>12</v>
      </c>
      <c r="Z787" t="s">
        <v>4</v>
      </c>
      <c r="AA787" t="s">
        <v>12</v>
      </c>
      <c r="AB787" t="s">
        <v>322</v>
      </c>
      <c r="AC787" t="s">
        <v>589</v>
      </c>
      <c r="AD787" t="s">
        <v>275</v>
      </c>
      <c r="AE787" t="s">
        <v>30</v>
      </c>
      <c r="AF787" t="s">
        <v>4</v>
      </c>
      <c r="AG787" t="s">
        <v>4</v>
      </c>
      <c r="AH787" t="s">
        <v>14431</v>
      </c>
      <c r="AI787" t="s">
        <v>14353</v>
      </c>
      <c r="AJ787" t="s">
        <v>4</v>
      </c>
      <c r="AK787">
        <v>9331292230</v>
      </c>
      <c r="AL787" t="s">
        <v>14502</v>
      </c>
      <c r="AM787" t="s">
        <v>14503</v>
      </c>
      <c r="AN787" t="s">
        <v>12</v>
      </c>
      <c r="AO787" t="s">
        <v>14147</v>
      </c>
      <c r="AP787" t="s">
        <v>4</v>
      </c>
      <c r="AQ787" t="s">
        <v>5252</v>
      </c>
      <c r="AR787" t="s">
        <v>12</v>
      </c>
      <c r="AS787" t="s">
        <v>12</v>
      </c>
      <c r="AT787" t="s">
        <v>4</v>
      </c>
      <c r="AU787" t="s">
        <v>4</v>
      </c>
      <c r="AV787" t="s">
        <v>4</v>
      </c>
      <c r="AW787" t="s">
        <v>11</v>
      </c>
      <c r="AX787">
        <v>3500</v>
      </c>
      <c r="AY787">
        <v>9400</v>
      </c>
      <c r="AZ787" t="s">
        <v>12</v>
      </c>
      <c r="BA787" t="s">
        <v>12</v>
      </c>
      <c r="BB787" t="s">
        <v>4</v>
      </c>
      <c r="BC787" t="s">
        <v>1172</v>
      </c>
      <c r="BD787" t="s">
        <v>5294</v>
      </c>
      <c r="BE787" t="s">
        <v>4</v>
      </c>
      <c r="BF787" t="s">
        <v>12</v>
      </c>
      <c r="BG787" t="s">
        <v>4</v>
      </c>
      <c r="BH787" t="s">
        <v>12</v>
      </c>
      <c r="BI787" t="s">
        <v>12</v>
      </c>
      <c r="BJ787" t="s">
        <v>14353</v>
      </c>
      <c r="BK787" t="s">
        <v>4</v>
      </c>
      <c r="BL787">
        <v>1</v>
      </c>
      <c r="BM787" t="s">
        <v>12</v>
      </c>
      <c r="BN787">
        <v>12900</v>
      </c>
      <c r="BO787" t="s">
        <v>12</v>
      </c>
      <c r="BP787" t="s">
        <v>12</v>
      </c>
      <c r="BQ787" t="s">
        <v>12</v>
      </c>
      <c r="BR787" t="s">
        <v>4</v>
      </c>
      <c r="BS787" t="s">
        <v>4</v>
      </c>
      <c r="BT787" t="s">
        <v>4</v>
      </c>
      <c r="BU787" t="s">
        <v>12</v>
      </c>
      <c r="BV787" t="s">
        <v>12</v>
      </c>
      <c r="BW787" t="s">
        <v>3</v>
      </c>
      <c r="BX787" t="s">
        <v>4</v>
      </c>
      <c r="BY787" t="s">
        <v>12</v>
      </c>
      <c r="BZ787" t="s">
        <v>12</v>
      </c>
      <c r="CA787" t="s">
        <v>12</v>
      </c>
      <c r="CB787" t="s">
        <v>12</v>
      </c>
      <c r="CC787" t="s">
        <v>12</v>
      </c>
      <c r="CD787" t="str" cm="1">
        <f t="array" aca="1" ref="CD787" ca="1">eConcatenar(A787:CB787,"|")</f>
        <v>0LiDIFINItu4J8lL|CAR2021-0691|3|IMPERIAL DE LUJO|TABASCO|COMALCALCO|COMALCALCO|2021-3-04|12900|X|X|100|0|x|X|x|X|X|X|X|X|X|X|X|x|X|x|ARIAS|HERRERA|MARIA DEL CARMEN|CASADA|X|X|CARRETERA VECINAL COMALCALCO TULIPAN|SUR QUINTA SECCION|X|9331292230|ANTONIO MAGAÑA CASTELLANO|BENEFICIARIO 2: MANUEL ENRIQUE RODRIGUEZ ARIAS|x|RUTA 8 M |X|JUEVES|x|x|X|X|X|DOMICILIO|3500|9400|x|x|X|2021-6-16|2021-9-23|X|x|X|x|x|SUR QUINTA SECCION|X|1|x|12900|x|x|x|X|X|X|x|x|CARDENAS|X|x|x|x|x</v>
      </c>
    </row>
    <row r="788" spans="1:82" x14ac:dyDescent="0.25">
      <c r="A788" t="s">
        <v>14504</v>
      </c>
      <c r="B788" t="s">
        <v>14505</v>
      </c>
      <c r="C788">
        <v>3</v>
      </c>
      <c r="D788" t="s">
        <v>1</v>
      </c>
      <c r="E788" t="s">
        <v>2</v>
      </c>
      <c r="F788" t="s">
        <v>3</v>
      </c>
      <c r="G788" t="s">
        <v>3</v>
      </c>
      <c r="H788" t="s">
        <v>5440</v>
      </c>
      <c r="I788">
        <v>12900</v>
      </c>
      <c r="J788" t="s">
        <v>4</v>
      </c>
      <c r="K788" t="s">
        <v>4</v>
      </c>
      <c r="L788">
        <v>100</v>
      </c>
      <c r="M788">
        <v>0</v>
      </c>
      <c r="N788" t="s">
        <v>12</v>
      </c>
      <c r="O788" t="s">
        <v>4</v>
      </c>
      <c r="P788" t="s">
        <v>12</v>
      </c>
      <c r="Q788" t="s">
        <v>4</v>
      </c>
      <c r="R788" t="s">
        <v>4</v>
      </c>
      <c r="S788" t="s">
        <v>4</v>
      </c>
      <c r="T788" t="s">
        <v>4</v>
      </c>
      <c r="U788" t="s">
        <v>4</v>
      </c>
      <c r="V788" t="s">
        <v>4</v>
      </c>
      <c r="W788" t="s">
        <v>4</v>
      </c>
      <c r="X788" t="s">
        <v>4</v>
      </c>
      <c r="Y788" t="s">
        <v>12</v>
      </c>
      <c r="Z788" t="s">
        <v>4</v>
      </c>
      <c r="AA788" t="s">
        <v>12</v>
      </c>
      <c r="AB788" t="s">
        <v>29</v>
      </c>
      <c r="AC788" t="s">
        <v>263</v>
      </c>
      <c r="AD788" t="s">
        <v>368</v>
      </c>
      <c r="AE788" t="s">
        <v>5489</v>
      </c>
      <c r="AF788" s="1" t="s">
        <v>4</v>
      </c>
      <c r="AG788" t="s">
        <v>4</v>
      </c>
      <c r="AH788" t="s">
        <v>14506</v>
      </c>
      <c r="AI788" t="s">
        <v>14507</v>
      </c>
      <c r="AJ788" t="s">
        <v>4</v>
      </c>
      <c r="AK788">
        <v>9373743366</v>
      </c>
      <c r="AL788" t="s">
        <v>14508</v>
      </c>
      <c r="AM788" t="s">
        <v>14509</v>
      </c>
      <c r="AN788" t="s">
        <v>12</v>
      </c>
      <c r="AO788" t="s">
        <v>14147</v>
      </c>
      <c r="AP788" t="s">
        <v>4</v>
      </c>
      <c r="AQ788" t="s">
        <v>710</v>
      </c>
      <c r="AR788" t="s">
        <v>12</v>
      </c>
      <c r="AS788" t="s">
        <v>12</v>
      </c>
      <c r="AT788" t="s">
        <v>4</v>
      </c>
      <c r="AU788" t="s">
        <v>4</v>
      </c>
      <c r="AV788" t="s">
        <v>4</v>
      </c>
      <c r="AW788" t="s">
        <v>11</v>
      </c>
      <c r="AX788">
        <v>2500</v>
      </c>
      <c r="AY788">
        <v>10400</v>
      </c>
      <c r="AZ788" t="s">
        <v>12</v>
      </c>
      <c r="BA788" t="s">
        <v>12</v>
      </c>
      <c r="BB788" t="s">
        <v>4</v>
      </c>
      <c r="BC788" t="s">
        <v>1239</v>
      </c>
      <c r="BD788" t="s">
        <v>1238</v>
      </c>
      <c r="BE788" s="1" t="s">
        <v>4</v>
      </c>
      <c r="BF788" t="s">
        <v>12</v>
      </c>
      <c r="BG788" t="s">
        <v>4</v>
      </c>
      <c r="BH788" t="s">
        <v>12</v>
      </c>
      <c r="BI788" t="s">
        <v>12</v>
      </c>
      <c r="BJ788" t="s">
        <v>14507</v>
      </c>
      <c r="BK788" t="s">
        <v>4</v>
      </c>
      <c r="BL788">
        <v>1</v>
      </c>
      <c r="BM788" s="2" t="s">
        <v>12</v>
      </c>
      <c r="BN788">
        <v>12900</v>
      </c>
      <c r="BO788" t="s">
        <v>12</v>
      </c>
      <c r="BP788" t="s">
        <v>12</v>
      </c>
      <c r="BQ788" t="s">
        <v>12</v>
      </c>
      <c r="BR788" t="s">
        <v>4</v>
      </c>
      <c r="BS788" t="s">
        <v>4</v>
      </c>
      <c r="BT788" t="s">
        <v>4</v>
      </c>
      <c r="BU788" t="s">
        <v>12</v>
      </c>
      <c r="BV788" t="s">
        <v>4</v>
      </c>
      <c r="BW788" t="s">
        <v>3</v>
      </c>
      <c r="BX788" t="s">
        <v>4</v>
      </c>
      <c r="BY788" t="s">
        <v>12</v>
      </c>
      <c r="BZ788" t="s">
        <v>12</v>
      </c>
      <c r="CA788" t="s">
        <v>12</v>
      </c>
      <c r="CB788" t="s">
        <v>12</v>
      </c>
      <c r="CC788" t="s">
        <v>12</v>
      </c>
      <c r="CD788" t="str" cm="1">
        <f t="array" aca="1" ref="CD788" ca="1">eConcatenar(A788:CB788,"|")</f>
        <v>VHKH903P8Wj7sp82|CAR2021-0653|3|IMPERIAL DE LUJO|TABASCO|CARDENAS|CARDENAS|2021-2-26|12900|X|X|100|0|x|X|x|X|X|X|X|X|X|X|X|x|X|x|CORDOVA|JUAREZ|ARACELI|MADRE SOLTERA|X|X|JARAMILLO SIN NUMERO|RIO SECO SEGUNDA SECCION NORTE NUMERO 10|X|9373743366|BEATRIZ JUAREZ MENDEZ|BENEFICIARIO 2: YULIANA CORDOBA JUAREZ|x|RUTA 8 M |X|MIERCOLES|x|x|X|X|X|DOMICILIO|2500|10400|x|x|X|2021-9-15|2021-9-22|X|x|X|x|x|RIO SECO SEGUNDA SECCION NORTE NUMERO 10|X|1|x|12900|x|x|x|X|X|X|x|X|CARDENAS|X|x|x|x|x</v>
      </c>
    </row>
    <row r="789" spans="1:82" x14ac:dyDescent="0.25">
      <c r="A789" t="s">
        <v>14510</v>
      </c>
      <c r="B789" t="s">
        <v>14511</v>
      </c>
      <c r="C789">
        <v>3</v>
      </c>
      <c r="D789" t="s">
        <v>69</v>
      </c>
      <c r="E789" t="s">
        <v>2</v>
      </c>
      <c r="F789" t="s">
        <v>3</v>
      </c>
      <c r="G789" t="s">
        <v>3</v>
      </c>
      <c r="H789" t="s">
        <v>15981</v>
      </c>
      <c r="I789">
        <v>14800</v>
      </c>
      <c r="J789" t="s">
        <v>4</v>
      </c>
      <c r="K789" t="s">
        <v>4</v>
      </c>
      <c r="L789">
        <v>100</v>
      </c>
      <c r="M789">
        <v>0</v>
      </c>
      <c r="N789" t="s">
        <v>12</v>
      </c>
      <c r="O789" t="s">
        <v>4</v>
      </c>
      <c r="P789" t="s">
        <v>12</v>
      </c>
      <c r="Q789" t="s">
        <v>4</v>
      </c>
      <c r="R789" t="s">
        <v>4</v>
      </c>
      <c r="S789" t="s">
        <v>4</v>
      </c>
      <c r="T789" t="s">
        <v>4</v>
      </c>
      <c r="U789" t="s">
        <v>4</v>
      </c>
      <c r="V789" t="s">
        <v>4</v>
      </c>
      <c r="W789" t="s">
        <v>4</v>
      </c>
      <c r="X789" t="s">
        <v>4</v>
      </c>
      <c r="Y789" t="s">
        <v>12</v>
      </c>
      <c r="Z789" t="s">
        <v>4</v>
      </c>
      <c r="AA789" t="s">
        <v>12</v>
      </c>
      <c r="AB789" t="s">
        <v>59</v>
      </c>
      <c r="AC789" t="s">
        <v>127</v>
      </c>
      <c r="AD789" t="s">
        <v>911</v>
      </c>
      <c r="AE789" t="s">
        <v>30</v>
      </c>
      <c r="AF789" t="s">
        <v>4</v>
      </c>
      <c r="AG789" t="s">
        <v>4</v>
      </c>
      <c r="AH789" t="s">
        <v>10854</v>
      </c>
      <c r="AI789" t="s">
        <v>14512</v>
      </c>
      <c r="AJ789" t="s">
        <v>4</v>
      </c>
      <c r="AK789">
        <v>9371051845</v>
      </c>
      <c r="AL789" t="s">
        <v>14513</v>
      </c>
      <c r="AM789" t="s">
        <v>14514</v>
      </c>
      <c r="AN789" t="s">
        <v>12</v>
      </c>
      <c r="AO789" t="s">
        <v>14147</v>
      </c>
      <c r="AP789" t="s">
        <v>4</v>
      </c>
      <c r="AQ789" t="s">
        <v>710</v>
      </c>
      <c r="AR789" t="s">
        <v>12</v>
      </c>
      <c r="AS789" t="s">
        <v>12</v>
      </c>
      <c r="AT789" t="s">
        <v>4</v>
      </c>
      <c r="AU789" t="s">
        <v>4</v>
      </c>
      <c r="AV789" t="s">
        <v>4</v>
      </c>
      <c r="AW789" t="s">
        <v>11</v>
      </c>
      <c r="AX789">
        <v>3800</v>
      </c>
      <c r="AY789">
        <v>11000</v>
      </c>
      <c r="AZ789" t="s">
        <v>12</v>
      </c>
      <c r="BA789" t="s">
        <v>12</v>
      </c>
      <c r="BB789" t="s">
        <v>4</v>
      </c>
      <c r="BC789" t="s">
        <v>1239</v>
      </c>
      <c r="BD789" t="s">
        <v>1238</v>
      </c>
      <c r="BE789" t="s">
        <v>4</v>
      </c>
      <c r="BF789" t="s">
        <v>12</v>
      </c>
      <c r="BG789" t="s">
        <v>4</v>
      </c>
      <c r="BH789" t="s">
        <v>12</v>
      </c>
      <c r="BI789" t="s">
        <v>12</v>
      </c>
      <c r="BJ789" t="s">
        <v>10888</v>
      </c>
      <c r="BK789" t="s">
        <v>4</v>
      </c>
      <c r="BL789">
        <v>1</v>
      </c>
      <c r="BM789" t="s">
        <v>12</v>
      </c>
      <c r="BN789">
        <v>14800</v>
      </c>
      <c r="BO789" t="s">
        <v>12</v>
      </c>
      <c r="BP789" t="s">
        <v>12</v>
      </c>
      <c r="BQ789" t="s">
        <v>12</v>
      </c>
      <c r="BR789" t="s">
        <v>4</v>
      </c>
      <c r="BS789" t="s">
        <v>4</v>
      </c>
      <c r="BT789" t="s">
        <v>4</v>
      </c>
      <c r="BU789" t="s">
        <v>12</v>
      </c>
      <c r="BV789" t="s">
        <v>4</v>
      </c>
      <c r="BW789" t="s">
        <v>3</v>
      </c>
      <c r="BX789" t="s">
        <v>4</v>
      </c>
      <c r="BY789" t="s">
        <v>12</v>
      </c>
      <c r="BZ789" t="s">
        <v>12</v>
      </c>
      <c r="CA789" t="s">
        <v>12</v>
      </c>
      <c r="CB789" t="s">
        <v>12</v>
      </c>
      <c r="CC789" t="s">
        <v>12</v>
      </c>
      <c r="CD789" t="str" cm="1">
        <f t="array" aca="1" ref="CD789" ca="1">eConcatenar(A789:CB789,"|")</f>
        <v>IwhwxzTw426J9IfP|CAR2021-0865|3|MEMORIAL|TABASCO|CARDENAS|CARDENAS|2021-3-10|14800|X|X|100|0|x|X|x|X|X|X|X|X|X|X|X|x|X|x|GARCIA|RODRIGUEZ|MARIA DEL ROSARIO|CASADA|X|X|CARRETERA CARDENAS - COMALCALCO SIN NUMERO|MIGUEL HIDALGO SEGUNDA SECCION B LA NATIVIDAD |X|9371051845|ALVARO SOLIS GARCIA|BENEFICIARIO 2: GABRIEL HERNANDEZ GARCIA|x|RUTA 8 M |X|MIERCOLES|x|x|X|X|X|DOMICILIO|3800|11000|x|x|X|2021-9-15|2021-9-22|X|x|X|x|x|MIGUEL HIDALGO SEGUNDA SECCION B LA NATIVIDAD|X|1|x|14800|x|x|x|X|X|X|x|X|CARDENAS|X|x|x|x|x</v>
      </c>
    </row>
    <row r="790" spans="1:82" x14ac:dyDescent="0.25">
      <c r="A790" t="s">
        <v>14515</v>
      </c>
      <c r="B790" t="s">
        <v>14516</v>
      </c>
      <c r="C790">
        <v>3</v>
      </c>
      <c r="D790" t="s">
        <v>69</v>
      </c>
      <c r="E790" t="s">
        <v>2</v>
      </c>
      <c r="F790" t="s">
        <v>3</v>
      </c>
      <c r="G790" t="s">
        <v>3</v>
      </c>
      <c r="H790" t="s">
        <v>15981</v>
      </c>
      <c r="I790">
        <v>14800</v>
      </c>
      <c r="J790" t="s">
        <v>4</v>
      </c>
      <c r="K790" t="s">
        <v>4</v>
      </c>
      <c r="L790">
        <v>200</v>
      </c>
      <c r="M790">
        <v>1</v>
      </c>
      <c r="N790" t="s">
        <v>12</v>
      </c>
      <c r="O790" t="s">
        <v>4</v>
      </c>
      <c r="P790" t="s">
        <v>12</v>
      </c>
      <c r="Q790" t="s">
        <v>4</v>
      </c>
      <c r="R790" t="s">
        <v>4</v>
      </c>
      <c r="S790" t="s">
        <v>4</v>
      </c>
      <c r="T790" t="s">
        <v>4</v>
      </c>
      <c r="U790" t="s">
        <v>4</v>
      </c>
      <c r="V790" t="s">
        <v>4</v>
      </c>
      <c r="W790" t="s">
        <v>4</v>
      </c>
      <c r="X790" t="s">
        <v>4</v>
      </c>
      <c r="Y790" t="s">
        <v>12</v>
      </c>
      <c r="Z790" t="s">
        <v>4</v>
      </c>
      <c r="AA790" t="s">
        <v>12</v>
      </c>
      <c r="AB790" t="s">
        <v>14517</v>
      </c>
      <c r="AC790" t="s">
        <v>4818</v>
      </c>
      <c r="AD790" t="s">
        <v>9861</v>
      </c>
      <c r="AE790" t="s">
        <v>30</v>
      </c>
      <c r="AF790" t="s">
        <v>4</v>
      </c>
      <c r="AG790" t="s">
        <v>4</v>
      </c>
      <c r="AH790" t="s">
        <v>10859</v>
      </c>
      <c r="AI790" t="s">
        <v>14518</v>
      </c>
      <c r="AJ790" t="s">
        <v>4</v>
      </c>
      <c r="AK790">
        <v>9933456983</v>
      </c>
      <c r="AL790" t="s">
        <v>14519</v>
      </c>
      <c r="AM790" t="s">
        <v>14520</v>
      </c>
      <c r="AN790" t="s">
        <v>12</v>
      </c>
      <c r="AO790" t="s">
        <v>14147</v>
      </c>
      <c r="AP790" t="s">
        <v>4</v>
      </c>
      <c r="AQ790" t="s">
        <v>710</v>
      </c>
      <c r="AR790" t="s">
        <v>12</v>
      </c>
      <c r="AS790" t="s">
        <v>12</v>
      </c>
      <c r="AT790" t="s">
        <v>4</v>
      </c>
      <c r="AU790" t="s">
        <v>4</v>
      </c>
      <c r="AV790" t="s">
        <v>4</v>
      </c>
      <c r="AW790" t="s">
        <v>11</v>
      </c>
      <c r="AX790">
        <v>2700</v>
      </c>
      <c r="AY790">
        <v>12100</v>
      </c>
      <c r="AZ790" t="s">
        <v>12</v>
      </c>
      <c r="BA790" t="s">
        <v>12</v>
      </c>
      <c r="BB790" t="s">
        <v>4</v>
      </c>
      <c r="BC790" t="s">
        <v>1239</v>
      </c>
      <c r="BD790" t="s">
        <v>10772</v>
      </c>
      <c r="BE790" t="s">
        <v>4</v>
      </c>
      <c r="BF790" t="s">
        <v>12</v>
      </c>
      <c r="BG790" t="s">
        <v>4</v>
      </c>
      <c r="BH790" t="s">
        <v>12</v>
      </c>
      <c r="BI790" t="s">
        <v>12</v>
      </c>
      <c r="BJ790" t="s">
        <v>14521</v>
      </c>
      <c r="BK790" t="s">
        <v>4</v>
      </c>
      <c r="BL790">
        <v>1</v>
      </c>
      <c r="BM790" t="s">
        <v>12</v>
      </c>
      <c r="BN790">
        <v>14800</v>
      </c>
      <c r="BO790" t="s">
        <v>12</v>
      </c>
      <c r="BP790" t="s">
        <v>12</v>
      </c>
      <c r="BQ790" t="s">
        <v>12</v>
      </c>
      <c r="BR790" t="s">
        <v>4</v>
      </c>
      <c r="BS790" t="s">
        <v>4</v>
      </c>
      <c r="BT790" t="s">
        <v>4</v>
      </c>
      <c r="BU790" t="s">
        <v>12</v>
      </c>
      <c r="BV790" t="s">
        <v>4</v>
      </c>
      <c r="BW790" t="s">
        <v>3</v>
      </c>
      <c r="BX790" t="s">
        <v>4</v>
      </c>
      <c r="BY790" t="s">
        <v>12</v>
      </c>
      <c r="BZ790" t="s">
        <v>12</v>
      </c>
      <c r="CA790" t="s">
        <v>12</v>
      </c>
      <c r="CB790" t="s">
        <v>12</v>
      </c>
      <c r="CC790" t="s">
        <v>12</v>
      </c>
      <c r="CD790" t="str" cm="1">
        <f t="array" aca="1" ref="CD790" ca="1">eConcatenar(A790:CB790,"|")</f>
        <v>2whr3KCKEAHZPn5U|CAR2021-0870|3|MEMORIAL|TABASCO|CARDENAS|CARDENAS|2021-3-10|14800|X|X|200|1|x|X|x|X|X|X|X|X|X|X|X|x|X|x|NARVEZ|SOBERANO|MARICELA|CASADA|X|X|CARRETERA CARDENAS - COMALCALCO|MIGUEL HIDALGO SEGUNDA SECCION A EL EDEN |X|9933456983|CINTHIA GARCIA NARVEZ|BENEFICIARIO 2: ENCARNACION GARCIA RODRIGUEZ |x|RUTA 8 M |X|MIERCOLES|x|x|X|X|X|DOMICILIO|2700|12100|x|x|X|2021-9-15|2021-9-29|X|x|X|x|x|MIGUEL HIDALGO SEGUNDA SECCION A EL EDEN|X|1|x|14800|x|x|x|X|X|X|x|X|CARDENAS|X|x|x|x|x</v>
      </c>
    </row>
    <row r="791" spans="1:82" x14ac:dyDescent="0.25">
      <c r="A791" t="s">
        <v>14522</v>
      </c>
      <c r="B791" t="s">
        <v>14523</v>
      </c>
      <c r="C791">
        <v>3</v>
      </c>
      <c r="D791" t="s">
        <v>69</v>
      </c>
      <c r="E791" t="s">
        <v>2</v>
      </c>
      <c r="F791" t="s">
        <v>3</v>
      </c>
      <c r="G791" t="s">
        <v>3</v>
      </c>
      <c r="H791" t="s">
        <v>1180</v>
      </c>
      <c r="I791">
        <v>14800</v>
      </c>
      <c r="J791" t="s">
        <v>4</v>
      </c>
      <c r="K791" t="s">
        <v>4</v>
      </c>
      <c r="L791">
        <v>100</v>
      </c>
      <c r="M791">
        <v>0</v>
      </c>
      <c r="N791" t="s">
        <v>12</v>
      </c>
      <c r="O791" t="s">
        <v>4</v>
      </c>
      <c r="P791" t="s">
        <v>12</v>
      </c>
      <c r="Q791" t="s">
        <v>4</v>
      </c>
      <c r="R791" t="s">
        <v>4</v>
      </c>
      <c r="S791" t="s">
        <v>4</v>
      </c>
      <c r="T791" t="s">
        <v>4</v>
      </c>
      <c r="U791" t="s">
        <v>4</v>
      </c>
      <c r="V791" t="s">
        <v>4</v>
      </c>
      <c r="W791" t="s">
        <v>4</v>
      </c>
      <c r="X791" t="s">
        <v>4</v>
      </c>
      <c r="Y791" t="s">
        <v>12</v>
      </c>
      <c r="Z791" t="s">
        <v>4</v>
      </c>
      <c r="AA791" t="s">
        <v>12</v>
      </c>
      <c r="AB791" t="s">
        <v>102</v>
      </c>
      <c r="AC791" t="s">
        <v>167</v>
      </c>
      <c r="AD791" t="s">
        <v>14524</v>
      </c>
      <c r="AE791" t="s">
        <v>5489</v>
      </c>
      <c r="AF791" t="s">
        <v>4</v>
      </c>
      <c r="AG791" t="s">
        <v>4</v>
      </c>
      <c r="AH791" t="s">
        <v>10859</v>
      </c>
      <c r="AI791" t="s">
        <v>14512</v>
      </c>
      <c r="AJ791" t="s">
        <v>4</v>
      </c>
      <c r="AK791">
        <v>9371421068</v>
      </c>
      <c r="AL791" t="s">
        <v>14525</v>
      </c>
      <c r="AM791" t="s">
        <v>14526</v>
      </c>
      <c r="AN791" t="s">
        <v>12</v>
      </c>
      <c r="AO791" t="s">
        <v>14147</v>
      </c>
      <c r="AP791" t="s">
        <v>4</v>
      </c>
      <c r="AQ791" t="s">
        <v>710</v>
      </c>
      <c r="AR791" t="s">
        <v>12</v>
      </c>
      <c r="AS791" t="s">
        <v>12</v>
      </c>
      <c r="AT791" t="s">
        <v>4</v>
      </c>
      <c r="AU791" t="s">
        <v>4</v>
      </c>
      <c r="AV791" t="s">
        <v>4</v>
      </c>
      <c r="AW791" t="s">
        <v>11</v>
      </c>
      <c r="AX791">
        <v>2100</v>
      </c>
      <c r="AY791">
        <v>12700</v>
      </c>
      <c r="AZ791" t="s">
        <v>12</v>
      </c>
      <c r="BA791" t="s">
        <v>12</v>
      </c>
      <c r="BB791" t="s">
        <v>4</v>
      </c>
      <c r="BC791" t="s">
        <v>1239</v>
      </c>
      <c r="BD791" t="s">
        <v>1238</v>
      </c>
      <c r="BE791" t="s">
        <v>4</v>
      </c>
      <c r="BF791" t="s">
        <v>12</v>
      </c>
      <c r="BG791" t="s">
        <v>4</v>
      </c>
      <c r="BH791" t="s">
        <v>12</v>
      </c>
      <c r="BI791" t="s">
        <v>12</v>
      </c>
      <c r="BJ791" t="s">
        <v>10888</v>
      </c>
      <c r="BK791" t="s">
        <v>4</v>
      </c>
      <c r="BL791">
        <v>1</v>
      </c>
      <c r="BM791" t="s">
        <v>12</v>
      </c>
      <c r="BN791">
        <v>14800</v>
      </c>
      <c r="BO791" t="s">
        <v>12</v>
      </c>
      <c r="BP791" t="s">
        <v>12</v>
      </c>
      <c r="BQ791" t="s">
        <v>12</v>
      </c>
      <c r="BR791" t="s">
        <v>4</v>
      </c>
      <c r="BS791" t="s">
        <v>4</v>
      </c>
      <c r="BT791" t="s">
        <v>4</v>
      </c>
      <c r="BU791" t="s">
        <v>12</v>
      </c>
      <c r="BV791" t="s">
        <v>4</v>
      </c>
      <c r="BW791" t="s">
        <v>3</v>
      </c>
      <c r="BX791" t="s">
        <v>4</v>
      </c>
      <c r="BY791" t="s">
        <v>12</v>
      </c>
      <c r="BZ791" t="s">
        <v>12</v>
      </c>
      <c r="CA791" t="s">
        <v>12</v>
      </c>
      <c r="CB791" t="s">
        <v>12</v>
      </c>
      <c r="CC791" t="s">
        <v>12</v>
      </c>
      <c r="CD791" t="str" cm="1">
        <f t="array" aca="1" ref="CD791" ca="1">eConcatenar(A791:CB791,"|")</f>
        <v>JsOpniWPs1sNa5LI|CAR2021-1603|3|MEMORIAL|TABASCO|CARDENAS|CARDENAS|2021-4-24|14800|X|X|100|0|x|X|x|X|X|X|X|X|X|X|X|x|X|x|GOMEZ|DE DIOS|MARIA ELENA|MADRE SOLTERA|X|X|CARRETERA CARDENAS - COMALCALCO|MIGUEL HIDALGO SEGUNDA SECCION B LA NATIVIDAD |X|9371421068|SANDRA GOMEZ DE DIOS|BENEFICIARIO 2: SANTANA GOMEZ DE LA CRUZ|x|RUTA 8 M |X|MIERCOLES|x|x|X|X|X|DOMICILIO|2100|12700|x|x|X|2021-9-15|2021-9-22|X|x|X|x|x|MIGUEL HIDALGO SEGUNDA SECCION B LA NATIVIDAD|X|1|x|14800|x|x|x|X|X|X|x|X|CARDENAS|X|x|x|x|x</v>
      </c>
    </row>
    <row r="792" spans="1:82" x14ac:dyDescent="0.25">
      <c r="A792" t="s">
        <v>14527</v>
      </c>
      <c r="B792" t="s">
        <v>14528</v>
      </c>
      <c r="C792">
        <v>3</v>
      </c>
      <c r="D792" t="s">
        <v>69</v>
      </c>
      <c r="E792" t="s">
        <v>2</v>
      </c>
      <c r="F792" t="s">
        <v>3</v>
      </c>
      <c r="G792" t="s">
        <v>3</v>
      </c>
      <c r="H792" t="s">
        <v>16082</v>
      </c>
      <c r="I792">
        <v>14800</v>
      </c>
      <c r="J792" t="s">
        <v>4</v>
      </c>
      <c r="K792" t="s">
        <v>4</v>
      </c>
      <c r="L792">
        <v>100</v>
      </c>
      <c r="M792">
        <v>0</v>
      </c>
      <c r="N792" t="s">
        <v>12</v>
      </c>
      <c r="O792" t="s">
        <v>4</v>
      </c>
      <c r="P792" t="s">
        <v>12</v>
      </c>
      <c r="Q792" t="s">
        <v>4</v>
      </c>
      <c r="R792" t="s">
        <v>4</v>
      </c>
      <c r="S792" t="s">
        <v>4</v>
      </c>
      <c r="T792" t="s">
        <v>4</v>
      </c>
      <c r="U792" t="s">
        <v>4</v>
      </c>
      <c r="V792" t="s">
        <v>4</v>
      </c>
      <c r="W792" t="s">
        <v>4</v>
      </c>
      <c r="X792" t="s">
        <v>4</v>
      </c>
      <c r="Y792" t="s">
        <v>12</v>
      </c>
      <c r="Z792" t="s">
        <v>4</v>
      </c>
      <c r="AA792" t="s">
        <v>12</v>
      </c>
      <c r="AB792" t="s">
        <v>312</v>
      </c>
      <c r="AC792" t="s">
        <v>119</v>
      </c>
      <c r="AD792" t="s">
        <v>11792</v>
      </c>
      <c r="AE792" t="s">
        <v>63</v>
      </c>
      <c r="AF792" t="s">
        <v>4</v>
      </c>
      <c r="AG792" t="s">
        <v>4</v>
      </c>
      <c r="AH792" t="s">
        <v>14529</v>
      </c>
      <c r="AI792" t="s">
        <v>2959</v>
      </c>
      <c r="AJ792" t="s">
        <v>4</v>
      </c>
      <c r="AK792">
        <v>9371374726</v>
      </c>
      <c r="AL792" t="s">
        <v>14530</v>
      </c>
      <c r="AM792" t="s">
        <v>14531</v>
      </c>
      <c r="AN792" t="s">
        <v>12</v>
      </c>
      <c r="AO792" t="s">
        <v>14147</v>
      </c>
      <c r="AP792" t="s">
        <v>4</v>
      </c>
      <c r="AQ792" t="s">
        <v>710</v>
      </c>
      <c r="AR792" t="s">
        <v>12</v>
      </c>
      <c r="AS792" t="s">
        <v>12</v>
      </c>
      <c r="AT792" t="s">
        <v>4</v>
      </c>
      <c r="AU792" t="s">
        <v>4</v>
      </c>
      <c r="AV792" t="s">
        <v>4</v>
      </c>
      <c r="AW792" t="s">
        <v>11</v>
      </c>
      <c r="AX792">
        <v>2800</v>
      </c>
      <c r="AY792">
        <v>12000</v>
      </c>
      <c r="AZ792" t="s">
        <v>12</v>
      </c>
      <c r="BA792" t="s">
        <v>12</v>
      </c>
      <c r="BB792" t="s">
        <v>4</v>
      </c>
      <c r="BC792" t="s">
        <v>1239</v>
      </c>
      <c r="BD792" t="s">
        <v>1238</v>
      </c>
      <c r="BE792" t="s">
        <v>4</v>
      </c>
      <c r="BF792" t="s">
        <v>12</v>
      </c>
      <c r="BG792" t="s">
        <v>4</v>
      </c>
      <c r="BH792" t="s">
        <v>12</v>
      </c>
      <c r="BI792" t="s">
        <v>12</v>
      </c>
      <c r="BJ792" t="s">
        <v>2959</v>
      </c>
      <c r="BK792" t="s">
        <v>4</v>
      </c>
      <c r="BL792">
        <v>0</v>
      </c>
      <c r="BM792" t="s">
        <v>12</v>
      </c>
      <c r="BN792">
        <v>14800</v>
      </c>
      <c r="BO792" t="s">
        <v>12</v>
      </c>
      <c r="BP792" t="s">
        <v>12</v>
      </c>
      <c r="BQ792" t="s">
        <v>12</v>
      </c>
      <c r="BR792" t="s">
        <v>4</v>
      </c>
      <c r="BS792" t="s">
        <v>4</v>
      </c>
      <c r="BT792" t="s">
        <v>4</v>
      </c>
      <c r="BU792" t="s">
        <v>12</v>
      </c>
      <c r="BV792" t="s">
        <v>4</v>
      </c>
      <c r="BW792" t="s">
        <v>3</v>
      </c>
      <c r="BX792" t="s">
        <v>4</v>
      </c>
      <c r="BY792" t="s">
        <v>12</v>
      </c>
      <c r="BZ792" t="s">
        <v>12</v>
      </c>
      <c r="CA792" t="s">
        <v>12</v>
      </c>
      <c r="CB792" t="s">
        <v>12</v>
      </c>
      <c r="CC792" t="s">
        <v>12</v>
      </c>
      <c r="CD792" t="str" cm="1">
        <f t="array" aca="1" ref="CD792" ca="1">eConcatenar(A792:CB792,"|")</f>
        <v>rDq5z9Dr51s84grg|CAR2021-0853|3|MEMORIAL|TABASCO|CARDENAS|CARDENAS|2021-3-09|14800|X|X|100|0|x|X|x|X|X|X|X|X|X|X|X|x|X|x|MORALES|PEREZ|VICTOR|CASADO|X|X|CALLE ISABEL DE LA PARRA 1 LOTE NUMERO 38|LUIS DONALDO COLOSIO MURRIETA|X|9371374726|MARICELA PEREZ GARCIA|BENEFICIARIO 2: ARELI MORALES PEREZ|x|RUTA 8 M |X|MIERCOLES|x|x|X|X|X|DOMICILIO|2800|12000|x|x|X|2021-9-15|2021-9-22|X|x|X|x|x|LUIS DONALDO COLOSIO MURRIETA|X|0|x|14800|x|x|x|X|X|X|x|X|CARDENAS|X|x|x|x|x</v>
      </c>
    </row>
    <row r="793" spans="1:82" x14ac:dyDescent="0.25">
      <c r="A793" t="s">
        <v>14532</v>
      </c>
      <c r="B793" t="s">
        <v>14533</v>
      </c>
      <c r="C793">
        <v>3</v>
      </c>
      <c r="D793" t="s">
        <v>69</v>
      </c>
      <c r="E793" t="s">
        <v>2</v>
      </c>
      <c r="F793" t="s">
        <v>3</v>
      </c>
      <c r="G793" t="s">
        <v>3</v>
      </c>
      <c r="H793" t="s">
        <v>16082</v>
      </c>
      <c r="I793">
        <v>14800</v>
      </c>
      <c r="J793" t="s">
        <v>4</v>
      </c>
      <c r="K793" t="s">
        <v>4</v>
      </c>
      <c r="L793">
        <v>100</v>
      </c>
      <c r="M793">
        <v>0</v>
      </c>
      <c r="N793" t="s">
        <v>12</v>
      </c>
      <c r="O793" t="s">
        <v>4</v>
      </c>
      <c r="P793" t="s">
        <v>12</v>
      </c>
      <c r="Q793" t="s">
        <v>4</v>
      </c>
      <c r="R793" t="s">
        <v>4</v>
      </c>
      <c r="S793" t="s">
        <v>4</v>
      </c>
      <c r="T793" t="s">
        <v>4</v>
      </c>
      <c r="U793" t="s">
        <v>4</v>
      </c>
      <c r="V793" t="s">
        <v>4</v>
      </c>
      <c r="W793" t="s">
        <v>4</v>
      </c>
      <c r="X793" t="s">
        <v>4</v>
      </c>
      <c r="Y793" t="s">
        <v>12</v>
      </c>
      <c r="Z793" t="s">
        <v>4</v>
      </c>
      <c r="AA793" t="s">
        <v>12</v>
      </c>
      <c r="AB793" t="s">
        <v>937</v>
      </c>
      <c r="AC793" t="s">
        <v>363</v>
      </c>
      <c r="AD793" t="s">
        <v>5498</v>
      </c>
      <c r="AE793" t="s">
        <v>63</v>
      </c>
      <c r="AF793" t="s">
        <v>4</v>
      </c>
      <c r="AG793" t="s">
        <v>4</v>
      </c>
      <c r="AH793" t="s">
        <v>14534</v>
      </c>
      <c r="AI793" t="s">
        <v>2959</v>
      </c>
      <c r="AJ793" t="s">
        <v>4</v>
      </c>
      <c r="AK793">
        <v>9371236640</v>
      </c>
      <c r="AL793" t="s">
        <v>14535</v>
      </c>
      <c r="AM793" t="s">
        <v>14536</v>
      </c>
      <c r="AN793" t="s">
        <v>12</v>
      </c>
      <c r="AO793" t="s">
        <v>14147</v>
      </c>
      <c r="AP793" t="s">
        <v>4</v>
      </c>
      <c r="AQ793" t="s">
        <v>710</v>
      </c>
      <c r="AR793" t="s">
        <v>12</v>
      </c>
      <c r="AS793" t="s">
        <v>12</v>
      </c>
      <c r="AT793" t="s">
        <v>4</v>
      </c>
      <c r="AU793" t="s">
        <v>4</v>
      </c>
      <c r="AV793" t="s">
        <v>4</v>
      </c>
      <c r="AW793" t="s">
        <v>11</v>
      </c>
      <c r="AX793">
        <v>2550</v>
      </c>
      <c r="AY793">
        <v>12250</v>
      </c>
      <c r="AZ793" t="s">
        <v>12</v>
      </c>
      <c r="BA793" t="s">
        <v>12</v>
      </c>
      <c r="BB793" t="s">
        <v>4</v>
      </c>
      <c r="BC793" t="s">
        <v>1239</v>
      </c>
      <c r="BD793" t="s">
        <v>1238</v>
      </c>
      <c r="BE793" t="s">
        <v>4</v>
      </c>
      <c r="BF793" t="s">
        <v>12</v>
      </c>
      <c r="BG793" t="s">
        <v>4</v>
      </c>
      <c r="BH793" t="s">
        <v>12</v>
      </c>
      <c r="BI793" t="s">
        <v>12</v>
      </c>
      <c r="BJ793" t="s">
        <v>2959</v>
      </c>
      <c r="BK793" t="s">
        <v>4</v>
      </c>
      <c r="BL793">
        <v>0</v>
      </c>
      <c r="BM793" t="s">
        <v>12</v>
      </c>
      <c r="BN793">
        <v>14800</v>
      </c>
      <c r="BO793" t="s">
        <v>12</v>
      </c>
      <c r="BP793" t="s">
        <v>12</v>
      </c>
      <c r="BQ793" t="s">
        <v>12</v>
      </c>
      <c r="BR793" t="s">
        <v>4</v>
      </c>
      <c r="BS793" t="s">
        <v>4</v>
      </c>
      <c r="BT793" t="s">
        <v>4</v>
      </c>
      <c r="BU793" t="s">
        <v>12</v>
      </c>
      <c r="BV793" t="s">
        <v>4</v>
      </c>
      <c r="BW793" t="s">
        <v>3</v>
      </c>
      <c r="BX793" t="s">
        <v>4</v>
      </c>
      <c r="BY793" t="s">
        <v>12</v>
      </c>
      <c r="BZ793" t="s">
        <v>12</v>
      </c>
      <c r="CA793" t="s">
        <v>12</v>
      </c>
      <c r="CB793" t="s">
        <v>12</v>
      </c>
      <c r="CC793" t="s">
        <v>12</v>
      </c>
      <c r="CD793" t="str" cm="1">
        <f t="array" aca="1" ref="CD793" ca="1">eConcatenar(A793:CB793,"|")</f>
        <v>jghxIFaD5S1EkR6E|CAR2021-0855|3|MEMORIAL|TABASCO|CARDENAS|CARDENAS|2021-3-09|14800|X|X|100|0|x|X|x|X|X|X|X|X|X|X|X|x|X|x|LAZARO|JAVIER|MIGUEL ANGEL|CASADO|X|X|CALLE ISABEL DE LA PARRA|LUIS DONALDO COLOSIO MURRIETA|X|9371236640|ASUNCION LEON ULLOA|BENEFICIARIO 2: MARIA YULEIMA LAZARO LEON|x|RUTA 8 M |X|MIERCOLES|x|x|X|X|X|DOMICILIO|2550|12250|x|x|X|2021-9-15|2021-9-22|X|x|X|x|x|LUIS DONALDO COLOSIO MURRIETA|X|0|x|14800|x|x|x|X|X|X|x|X|CARDENAS|X|x|x|x|x</v>
      </c>
    </row>
    <row r="794" spans="1:82" x14ac:dyDescent="0.25">
      <c r="A794" t="s">
        <v>14537</v>
      </c>
      <c r="B794" t="s">
        <v>14538</v>
      </c>
      <c r="C794">
        <v>3</v>
      </c>
      <c r="D794" t="s">
        <v>69</v>
      </c>
      <c r="E794" t="s">
        <v>2</v>
      </c>
      <c r="F794" t="s">
        <v>3</v>
      </c>
      <c r="G794" t="s">
        <v>3</v>
      </c>
      <c r="H794" t="s">
        <v>16082</v>
      </c>
      <c r="I794">
        <v>14800</v>
      </c>
      <c r="J794" t="s">
        <v>4</v>
      </c>
      <c r="K794" t="s">
        <v>4</v>
      </c>
      <c r="L794">
        <v>200</v>
      </c>
      <c r="M794">
        <v>1</v>
      </c>
      <c r="N794" t="s">
        <v>12</v>
      </c>
      <c r="O794" t="s">
        <v>4</v>
      </c>
      <c r="P794" t="s">
        <v>12</v>
      </c>
      <c r="Q794" t="s">
        <v>4</v>
      </c>
      <c r="R794" t="s">
        <v>4</v>
      </c>
      <c r="S794" t="s">
        <v>4</v>
      </c>
      <c r="T794" t="s">
        <v>4</v>
      </c>
      <c r="U794" t="s">
        <v>4</v>
      </c>
      <c r="V794" t="s">
        <v>4</v>
      </c>
      <c r="W794" t="s">
        <v>4</v>
      </c>
      <c r="X794" t="s">
        <v>4</v>
      </c>
      <c r="Y794" t="s">
        <v>12</v>
      </c>
      <c r="Z794" t="s">
        <v>4</v>
      </c>
      <c r="AA794" t="s">
        <v>12</v>
      </c>
      <c r="AB794" t="s">
        <v>167</v>
      </c>
      <c r="AC794" t="s">
        <v>166</v>
      </c>
      <c r="AD794" t="s">
        <v>10917</v>
      </c>
      <c r="AE794" t="s">
        <v>24</v>
      </c>
      <c r="AF794" t="s">
        <v>4</v>
      </c>
      <c r="AG794" t="s">
        <v>4</v>
      </c>
      <c r="AH794" t="s">
        <v>14539</v>
      </c>
      <c r="AI794" t="s">
        <v>2959</v>
      </c>
      <c r="AJ794" t="s">
        <v>4</v>
      </c>
      <c r="AK794">
        <v>9371011114</v>
      </c>
      <c r="AL794" t="s">
        <v>14540</v>
      </c>
      <c r="AM794" t="s">
        <v>14541</v>
      </c>
      <c r="AN794" t="s">
        <v>12</v>
      </c>
      <c r="AO794" t="s">
        <v>14147</v>
      </c>
      <c r="AP794" t="s">
        <v>4</v>
      </c>
      <c r="AQ794" t="s">
        <v>710</v>
      </c>
      <c r="AR794" t="s">
        <v>12</v>
      </c>
      <c r="AS794" t="s">
        <v>12</v>
      </c>
      <c r="AT794" t="s">
        <v>4</v>
      </c>
      <c r="AU794" t="s">
        <v>4</v>
      </c>
      <c r="AV794" t="s">
        <v>4</v>
      </c>
      <c r="AW794" t="s">
        <v>11</v>
      </c>
      <c r="AX794">
        <v>2800</v>
      </c>
      <c r="AY794">
        <v>12000</v>
      </c>
      <c r="AZ794" t="s">
        <v>12</v>
      </c>
      <c r="BA794" t="s">
        <v>12</v>
      </c>
      <c r="BB794" t="s">
        <v>4</v>
      </c>
      <c r="BC794" t="s">
        <v>1239</v>
      </c>
      <c r="BD794" t="s">
        <v>10772</v>
      </c>
      <c r="BE794" t="s">
        <v>4</v>
      </c>
      <c r="BF794" t="s">
        <v>12</v>
      </c>
      <c r="BG794" t="s">
        <v>4</v>
      </c>
      <c r="BH794" t="s">
        <v>12</v>
      </c>
      <c r="BI794" t="s">
        <v>12</v>
      </c>
      <c r="BJ794" t="s">
        <v>14539</v>
      </c>
      <c r="BK794" t="s">
        <v>4</v>
      </c>
      <c r="BL794">
        <v>0</v>
      </c>
      <c r="BM794" t="s">
        <v>12</v>
      </c>
      <c r="BN794">
        <v>14800</v>
      </c>
      <c r="BO794" t="s">
        <v>12</v>
      </c>
      <c r="BP794" t="s">
        <v>12</v>
      </c>
      <c r="BQ794" t="s">
        <v>12</v>
      </c>
      <c r="BR794" t="s">
        <v>4</v>
      </c>
      <c r="BS794" t="s">
        <v>4</v>
      </c>
      <c r="BT794" t="s">
        <v>4</v>
      </c>
      <c r="BU794" t="s">
        <v>12</v>
      </c>
      <c r="BV794" t="s">
        <v>4</v>
      </c>
      <c r="BW794" t="s">
        <v>3</v>
      </c>
      <c r="BX794" t="s">
        <v>4</v>
      </c>
      <c r="BY794" t="s">
        <v>12</v>
      </c>
      <c r="BZ794" t="s">
        <v>12</v>
      </c>
      <c r="CA794" t="s">
        <v>12</v>
      </c>
      <c r="CB794" t="s">
        <v>12</v>
      </c>
      <c r="CC794" t="s">
        <v>12</v>
      </c>
      <c r="CD794" t="str" cm="1">
        <f t="array" aca="1" ref="CD794" ca="1">eConcatenar(A794:CB794,"|")</f>
        <v>TPp6fIu74xPUBcKN|CAR2021-0854|3|MEMORIAL|TABASCO|CARDENAS|CARDENAS|2021-3-09|14800|X|X|200|1|x|X|x|X|X|X|X|X|X|X|X|x|X|x|DE DIOS|GONZALEZ|ALFONSO|UNION LIBRE|X|X|CALLE ISABEL DE LA PARRA LOTE NUMERO 62|LUIS DONALDO COLOSIO MURRIETA|X|9371011114|ALVINA RAMOS BALAN|BENEFICIARIO 2: ISABEL RAMOS BALAN|x|RUTA 8 M |X|MIERCOLES|x|x|X|X|X|DOMICILIO|2800|12000|x|x|X|2021-9-15|2021-9-29|X|x|X|x|x|CALLE ISABEL DE LA PARRA LOTE NUMERO 62|X|0|x|14800|x|x|x|X|X|X|x|X|CARDENAS|X|x|x|x|x</v>
      </c>
    </row>
    <row r="795" spans="1:82" x14ac:dyDescent="0.25">
      <c r="A795" t="s">
        <v>14542</v>
      </c>
      <c r="B795" t="s">
        <v>14543</v>
      </c>
      <c r="C795">
        <v>3</v>
      </c>
      <c r="D795" t="s">
        <v>1</v>
      </c>
      <c r="E795" t="s">
        <v>2</v>
      </c>
      <c r="F795" t="s">
        <v>3</v>
      </c>
      <c r="G795" t="s">
        <v>3</v>
      </c>
      <c r="H795" t="s">
        <v>16121</v>
      </c>
      <c r="I795">
        <v>12900</v>
      </c>
      <c r="J795" t="s">
        <v>4</v>
      </c>
      <c r="K795" t="s">
        <v>4</v>
      </c>
      <c r="L795">
        <v>100</v>
      </c>
      <c r="M795">
        <v>0</v>
      </c>
      <c r="N795" t="s">
        <v>12</v>
      </c>
      <c r="O795" t="s">
        <v>4</v>
      </c>
      <c r="P795" t="s">
        <v>12</v>
      </c>
      <c r="Q795" t="s">
        <v>4</v>
      </c>
      <c r="R795" t="s">
        <v>4</v>
      </c>
      <c r="S795" t="s">
        <v>4</v>
      </c>
      <c r="T795" t="s">
        <v>4</v>
      </c>
      <c r="U795" t="s">
        <v>4</v>
      </c>
      <c r="V795" t="s">
        <v>4</v>
      </c>
      <c r="W795" t="s">
        <v>4</v>
      </c>
      <c r="X795" t="s">
        <v>4</v>
      </c>
      <c r="Y795" t="s">
        <v>12</v>
      </c>
      <c r="Z795" t="s">
        <v>4</v>
      </c>
      <c r="AA795" t="s">
        <v>12</v>
      </c>
      <c r="AB795" t="s">
        <v>167</v>
      </c>
      <c r="AC795" t="s">
        <v>291</v>
      </c>
      <c r="AD795" t="s">
        <v>5302</v>
      </c>
      <c r="AE795" t="s">
        <v>146</v>
      </c>
      <c r="AF795" t="s">
        <v>4</v>
      </c>
      <c r="AG795" t="s">
        <v>4</v>
      </c>
      <c r="AH795" t="s">
        <v>14544</v>
      </c>
      <c r="AI795" t="s">
        <v>2748</v>
      </c>
      <c r="AJ795" t="s">
        <v>4</v>
      </c>
      <c r="AK795">
        <v>9371407308</v>
      </c>
      <c r="AL795" t="s">
        <v>14545</v>
      </c>
      <c r="AM795" t="s">
        <v>14546</v>
      </c>
      <c r="AN795" t="s">
        <v>12</v>
      </c>
      <c r="AO795" t="s">
        <v>14147</v>
      </c>
      <c r="AP795" t="s">
        <v>4</v>
      </c>
      <c r="AQ795" t="s">
        <v>710</v>
      </c>
      <c r="AR795" t="s">
        <v>12</v>
      </c>
      <c r="AS795" t="s">
        <v>12</v>
      </c>
      <c r="AT795" t="s">
        <v>4</v>
      </c>
      <c r="AU795" t="s">
        <v>4</v>
      </c>
      <c r="AV795" t="s">
        <v>4</v>
      </c>
      <c r="AW795" t="s">
        <v>11</v>
      </c>
      <c r="AX795">
        <v>4730</v>
      </c>
      <c r="AY795">
        <v>8170</v>
      </c>
      <c r="AZ795" t="s">
        <v>12</v>
      </c>
      <c r="BA795" t="s">
        <v>12</v>
      </c>
      <c r="BB795" t="s">
        <v>4</v>
      </c>
      <c r="BC795" t="s">
        <v>1239</v>
      </c>
      <c r="BD795" t="s">
        <v>1238</v>
      </c>
      <c r="BE795" t="s">
        <v>4</v>
      </c>
      <c r="BF795" t="s">
        <v>12</v>
      </c>
      <c r="BG795" t="s">
        <v>4</v>
      </c>
      <c r="BH795" t="s">
        <v>12</v>
      </c>
      <c r="BI795" t="s">
        <v>12</v>
      </c>
      <c r="BJ795" t="s">
        <v>2748</v>
      </c>
      <c r="BK795" t="s">
        <v>4</v>
      </c>
      <c r="BL795">
        <v>1</v>
      </c>
      <c r="BM795" t="s">
        <v>12</v>
      </c>
      <c r="BN795">
        <v>12900</v>
      </c>
      <c r="BO795" t="s">
        <v>12</v>
      </c>
      <c r="BP795" t="s">
        <v>12</v>
      </c>
      <c r="BQ795" t="s">
        <v>12</v>
      </c>
      <c r="BR795" t="s">
        <v>4</v>
      </c>
      <c r="BS795" t="s">
        <v>4</v>
      </c>
      <c r="BT795" t="s">
        <v>4</v>
      </c>
      <c r="BU795" t="s">
        <v>12</v>
      </c>
      <c r="BV795" t="s">
        <v>4</v>
      </c>
      <c r="BW795" t="s">
        <v>3</v>
      </c>
      <c r="BX795" t="s">
        <v>4</v>
      </c>
      <c r="BY795" t="s">
        <v>12</v>
      </c>
      <c r="BZ795" t="s">
        <v>12</v>
      </c>
      <c r="CA795" t="s">
        <v>12</v>
      </c>
      <c r="CB795" t="s">
        <v>12</v>
      </c>
      <c r="CC795" t="s">
        <v>12</v>
      </c>
      <c r="CD795" t="str" cm="1">
        <f t="array" aca="1" ref="CD795" ca="1">eConcatenar(A795:CB795,"|")</f>
        <v>OHfXpFcTdcd7GBFD|CAR2021-0246|3|IMPERIAL DE LUJO|TABASCO|CARDENAS|CARDENAS|2021-2-28|12900|X|X|100|0|x|X|x|X|X|X|X|X|X|X|X|x|X|x|DE DIOS|DOMINGUEZ|NORMA|VIUDA|X|X|CALLE MARIO GARCIA TRUJILLO NUMERO 15|INGENIO SANTA ROSALIA|X|9371407308|JORGE DE JESUS VELEZ DE DIOS|BENEFICIARIO 2: SILVIA PATRICIA DE DIOS DOMINGUEZ|x|RUTA 8 M |X|MIERCOLES|x|x|X|X|X|DOMICILIO|4730|8170|x|x|X|2021-9-15|2021-9-22|X|x|X|x|x|INGENIO SANTA ROSALIA|X|1|x|12900|x|x|x|X|X|X|x|X|CARDENAS|X|x|x|x|x</v>
      </c>
    </row>
    <row r="796" spans="1:82" x14ac:dyDescent="0.25">
      <c r="A796" t="s">
        <v>14547</v>
      </c>
      <c r="B796" t="s">
        <v>14548</v>
      </c>
      <c r="C796">
        <v>3</v>
      </c>
      <c r="D796" t="s">
        <v>1</v>
      </c>
      <c r="E796" t="s">
        <v>2</v>
      </c>
      <c r="F796" t="s">
        <v>3</v>
      </c>
      <c r="G796" t="s">
        <v>3</v>
      </c>
      <c r="H796" t="s">
        <v>16077</v>
      </c>
      <c r="I796">
        <v>12900</v>
      </c>
      <c r="J796" t="s">
        <v>4</v>
      </c>
      <c r="K796" t="s">
        <v>4</v>
      </c>
      <c r="L796">
        <v>100</v>
      </c>
      <c r="M796">
        <v>0</v>
      </c>
      <c r="N796" t="s">
        <v>12</v>
      </c>
      <c r="O796" t="s">
        <v>4</v>
      </c>
      <c r="P796" t="s">
        <v>12</v>
      </c>
      <c r="Q796" t="s">
        <v>4</v>
      </c>
      <c r="R796" t="s">
        <v>4</v>
      </c>
      <c r="S796" t="s">
        <v>4</v>
      </c>
      <c r="T796" t="s">
        <v>4</v>
      </c>
      <c r="U796" t="s">
        <v>4</v>
      </c>
      <c r="V796" t="s">
        <v>4</v>
      </c>
      <c r="W796" t="s">
        <v>4</v>
      </c>
      <c r="X796" t="s">
        <v>4</v>
      </c>
      <c r="Y796" t="s">
        <v>12</v>
      </c>
      <c r="Z796" t="s">
        <v>4</v>
      </c>
      <c r="AA796" t="s">
        <v>12</v>
      </c>
      <c r="AB796" t="s">
        <v>15</v>
      </c>
      <c r="AC796" t="s">
        <v>14549</v>
      </c>
      <c r="AD796" t="s">
        <v>14550</v>
      </c>
      <c r="AE796" t="s">
        <v>63</v>
      </c>
      <c r="AF796" t="s">
        <v>4</v>
      </c>
      <c r="AG796" t="s">
        <v>4</v>
      </c>
      <c r="AH796" t="s">
        <v>14551</v>
      </c>
      <c r="AI796" t="s">
        <v>2748</v>
      </c>
      <c r="AJ796" t="s">
        <v>4</v>
      </c>
      <c r="AK796">
        <v>9371209979</v>
      </c>
      <c r="AL796" t="s">
        <v>14552</v>
      </c>
      <c r="AM796" t="s">
        <v>14553</v>
      </c>
      <c r="AN796" t="s">
        <v>12</v>
      </c>
      <c r="AO796" t="s">
        <v>14147</v>
      </c>
      <c r="AP796" t="s">
        <v>4</v>
      </c>
      <c r="AQ796" t="s">
        <v>710</v>
      </c>
      <c r="AR796" t="s">
        <v>12</v>
      </c>
      <c r="AS796" t="s">
        <v>12</v>
      </c>
      <c r="AT796" t="s">
        <v>4</v>
      </c>
      <c r="AU796" t="s">
        <v>4</v>
      </c>
      <c r="AV796" t="s">
        <v>4</v>
      </c>
      <c r="AW796" t="s">
        <v>11</v>
      </c>
      <c r="AX796">
        <v>3500</v>
      </c>
      <c r="AY796">
        <v>9400</v>
      </c>
      <c r="AZ796" t="s">
        <v>12</v>
      </c>
      <c r="BA796" t="s">
        <v>12</v>
      </c>
      <c r="BB796" t="s">
        <v>4</v>
      </c>
      <c r="BC796" t="s">
        <v>1239</v>
      </c>
      <c r="BD796" t="s">
        <v>1238</v>
      </c>
      <c r="BE796" t="s">
        <v>4</v>
      </c>
      <c r="BF796" t="s">
        <v>12</v>
      </c>
      <c r="BG796" t="s">
        <v>4</v>
      </c>
      <c r="BH796" t="s">
        <v>12</v>
      </c>
      <c r="BI796" t="s">
        <v>12</v>
      </c>
      <c r="BJ796" t="s">
        <v>2748</v>
      </c>
      <c r="BK796" t="s">
        <v>4</v>
      </c>
      <c r="BL796">
        <v>0</v>
      </c>
      <c r="BM796" t="s">
        <v>12</v>
      </c>
      <c r="BN796">
        <v>12900</v>
      </c>
      <c r="BO796" t="s">
        <v>12</v>
      </c>
      <c r="BP796" t="s">
        <v>12</v>
      </c>
      <c r="BQ796" t="s">
        <v>12</v>
      </c>
      <c r="BR796" t="s">
        <v>4</v>
      </c>
      <c r="BS796" t="s">
        <v>4</v>
      </c>
      <c r="BT796" t="s">
        <v>4</v>
      </c>
      <c r="BU796" t="s">
        <v>12</v>
      </c>
      <c r="BV796" t="s">
        <v>4</v>
      </c>
      <c r="BW796" t="s">
        <v>3</v>
      </c>
      <c r="BX796" t="s">
        <v>4</v>
      </c>
      <c r="BY796" t="s">
        <v>12</v>
      </c>
      <c r="BZ796" t="s">
        <v>12</v>
      </c>
      <c r="CA796" t="s">
        <v>12</v>
      </c>
      <c r="CB796" t="s">
        <v>12</v>
      </c>
      <c r="CC796" t="s">
        <v>12</v>
      </c>
      <c r="CD796" t="str" cm="1">
        <f t="array" aca="1" ref="CD796" ca="1">eConcatenar(A796:CB796,"|")</f>
        <v>yfAakOIb7UpAgttx|CAR2021-0258|3|IMPERIAL DE LUJO|TABASCO|CARDENAS|CARDENAS|2021-1-27|12900|X|X|100|0|x|X|x|X|X|X|X|X|X|X|X|x|X|x|JIMENEZ|MARGALLY|LEONARDO RENE|CASADO|X|X|ANDADOR CAROLINA NUMERO 6|INGENIO SANTA ROSALIA|X|9371209979|DANIEL JIMENEZ MARGALI |BENEFICIARIO 2: OLGA LILIA VIDAÑA PEREZ|x|RUTA 8 M |X|MIERCOLES|x|x|X|X|X|DOMICILIO|3500|9400|x|x|X|2021-9-15|2021-9-22|X|x|X|x|x|INGENIO SANTA ROSALIA|X|0|x|12900|x|x|x|X|X|X|x|X|CARDENAS|X|x|x|x|x</v>
      </c>
    </row>
    <row r="797" spans="1:82" x14ac:dyDescent="0.25">
      <c r="A797" t="s">
        <v>14554</v>
      </c>
      <c r="B797" t="s">
        <v>14555</v>
      </c>
      <c r="C797">
        <v>3</v>
      </c>
      <c r="D797" t="s">
        <v>1</v>
      </c>
      <c r="E797" t="s">
        <v>2</v>
      </c>
      <c r="F797" t="s">
        <v>3</v>
      </c>
      <c r="G797" t="s">
        <v>3</v>
      </c>
      <c r="H797" t="s">
        <v>16077</v>
      </c>
      <c r="I797">
        <v>12900</v>
      </c>
      <c r="J797" t="s">
        <v>4</v>
      </c>
      <c r="K797" t="s">
        <v>4</v>
      </c>
      <c r="L797">
        <v>100</v>
      </c>
      <c r="M797">
        <v>0</v>
      </c>
      <c r="N797" t="s">
        <v>12</v>
      </c>
      <c r="O797" t="s">
        <v>4</v>
      </c>
      <c r="P797" t="s">
        <v>12</v>
      </c>
      <c r="Q797" t="s">
        <v>4</v>
      </c>
      <c r="R797" t="s">
        <v>4</v>
      </c>
      <c r="S797" t="s">
        <v>4</v>
      </c>
      <c r="T797" t="s">
        <v>4</v>
      </c>
      <c r="U797" t="s">
        <v>4</v>
      </c>
      <c r="V797" t="s">
        <v>4</v>
      </c>
      <c r="W797" t="s">
        <v>4</v>
      </c>
      <c r="X797" t="s">
        <v>4</v>
      </c>
      <c r="Y797" t="s">
        <v>12</v>
      </c>
      <c r="Z797" t="s">
        <v>4</v>
      </c>
      <c r="AA797" t="s">
        <v>12</v>
      </c>
      <c r="AB797" t="s">
        <v>15</v>
      </c>
      <c r="AC797" t="s">
        <v>14549</v>
      </c>
      <c r="AD797" t="s">
        <v>14550</v>
      </c>
      <c r="AE797" t="s">
        <v>63</v>
      </c>
      <c r="AF797" t="s">
        <v>4</v>
      </c>
      <c r="AG797" t="s">
        <v>4</v>
      </c>
      <c r="AH797" t="s">
        <v>14551</v>
      </c>
      <c r="AI797" t="s">
        <v>2748</v>
      </c>
      <c r="AJ797" t="s">
        <v>4</v>
      </c>
      <c r="AK797">
        <v>9371209979</v>
      </c>
      <c r="AL797" t="s">
        <v>14556</v>
      </c>
      <c r="AM797" t="s">
        <v>14557</v>
      </c>
      <c r="AN797" t="s">
        <v>12</v>
      </c>
      <c r="AO797" t="s">
        <v>14147</v>
      </c>
      <c r="AP797" t="s">
        <v>4</v>
      </c>
      <c r="AQ797" t="s">
        <v>710</v>
      </c>
      <c r="AR797" t="s">
        <v>12</v>
      </c>
      <c r="AS797" t="s">
        <v>12</v>
      </c>
      <c r="AT797" t="s">
        <v>4</v>
      </c>
      <c r="AU797" t="s">
        <v>4</v>
      </c>
      <c r="AV797" t="s">
        <v>4</v>
      </c>
      <c r="AW797" t="s">
        <v>11</v>
      </c>
      <c r="AX797">
        <v>3500</v>
      </c>
      <c r="AY797">
        <v>9400</v>
      </c>
      <c r="AZ797" t="s">
        <v>12</v>
      </c>
      <c r="BA797" t="s">
        <v>12</v>
      </c>
      <c r="BB797" t="s">
        <v>4</v>
      </c>
      <c r="BC797" t="s">
        <v>1239</v>
      </c>
      <c r="BD797" t="s">
        <v>1238</v>
      </c>
      <c r="BE797" t="s">
        <v>4</v>
      </c>
      <c r="BF797" t="s">
        <v>12</v>
      </c>
      <c r="BG797" t="s">
        <v>4</v>
      </c>
      <c r="BH797" t="s">
        <v>12</v>
      </c>
      <c r="BI797" t="s">
        <v>12</v>
      </c>
      <c r="BJ797" t="s">
        <v>2748</v>
      </c>
      <c r="BK797" t="s">
        <v>4</v>
      </c>
      <c r="BL797">
        <v>0</v>
      </c>
      <c r="BM797" t="s">
        <v>12</v>
      </c>
      <c r="BN797">
        <v>12900</v>
      </c>
      <c r="BO797" t="s">
        <v>12</v>
      </c>
      <c r="BP797" t="s">
        <v>12</v>
      </c>
      <c r="BQ797" t="s">
        <v>12</v>
      </c>
      <c r="BR797" t="s">
        <v>4</v>
      </c>
      <c r="BS797" t="s">
        <v>4</v>
      </c>
      <c r="BT797" t="s">
        <v>4</v>
      </c>
      <c r="BU797" t="s">
        <v>12</v>
      </c>
      <c r="BV797" t="s">
        <v>4</v>
      </c>
      <c r="BW797" t="s">
        <v>3</v>
      </c>
      <c r="BX797" t="s">
        <v>4</v>
      </c>
      <c r="BY797" t="s">
        <v>12</v>
      </c>
      <c r="BZ797" t="s">
        <v>12</v>
      </c>
      <c r="CA797" t="s">
        <v>12</v>
      </c>
      <c r="CB797" t="s">
        <v>12</v>
      </c>
      <c r="CC797" t="s">
        <v>12</v>
      </c>
      <c r="CD797" t="str" cm="1">
        <f t="array" aca="1" ref="CD797" ca="1">eConcatenar(A797:CB797,"|")</f>
        <v>T4evrjsrRddbc9Ul|CAR2021-0266|3|IMPERIAL DE LUJO|TABASCO|CARDENAS|CARDENAS|2021-1-27|12900|X|X|100|0|x|X|x|X|X|X|X|X|X|X|X|x|X|x|JIMENEZ|MARGALLY|LEONARDO RENE|CASADO|X|X|ANDADOR CAROLINA NUMERO 6|INGENIO SANTA ROSALIA|X|9371209979|JUANA MARGALLI LOPEZ|BENEFICIARIO 2: OSCAR JIMENEZ MARGALLI |x|RUTA 8 M |X|MIERCOLES|x|x|X|X|X|DOMICILIO|3500|9400|x|x|X|2021-9-15|2021-9-22|X|x|X|x|x|INGENIO SANTA ROSALIA|X|0|x|12900|x|x|x|X|X|X|x|X|CARDENAS|X|x|x|x|x</v>
      </c>
    </row>
    <row r="798" spans="1:82" x14ac:dyDescent="0.25">
      <c r="A798" t="s">
        <v>14558</v>
      </c>
      <c r="B798" t="s">
        <v>14559</v>
      </c>
      <c r="C798">
        <v>3</v>
      </c>
      <c r="D798" t="s">
        <v>1</v>
      </c>
      <c r="E798" t="s">
        <v>2</v>
      </c>
      <c r="F798" t="s">
        <v>3</v>
      </c>
      <c r="G798" t="s">
        <v>3</v>
      </c>
      <c r="H798" t="s">
        <v>16077</v>
      </c>
      <c r="I798">
        <v>12900</v>
      </c>
      <c r="J798" t="s">
        <v>4</v>
      </c>
      <c r="K798" t="s">
        <v>4</v>
      </c>
      <c r="L798">
        <v>100</v>
      </c>
      <c r="M798">
        <v>0</v>
      </c>
      <c r="N798" t="s">
        <v>12</v>
      </c>
      <c r="O798" t="s">
        <v>4</v>
      </c>
      <c r="P798" t="s">
        <v>12</v>
      </c>
      <c r="Q798" t="s">
        <v>4</v>
      </c>
      <c r="R798" t="s">
        <v>4</v>
      </c>
      <c r="S798" t="s">
        <v>4</v>
      </c>
      <c r="T798" t="s">
        <v>4</v>
      </c>
      <c r="U798" t="s">
        <v>4</v>
      </c>
      <c r="V798" t="s">
        <v>4</v>
      </c>
      <c r="W798" t="s">
        <v>4</v>
      </c>
      <c r="X798" t="s">
        <v>4</v>
      </c>
      <c r="Y798" t="s">
        <v>12</v>
      </c>
      <c r="Z798" t="s">
        <v>4</v>
      </c>
      <c r="AA798" t="s">
        <v>12</v>
      </c>
      <c r="AB798" t="s">
        <v>14560</v>
      </c>
      <c r="AC798" t="s">
        <v>10524</v>
      </c>
      <c r="AD798" t="s">
        <v>10041</v>
      </c>
      <c r="AE798" t="s">
        <v>30</v>
      </c>
      <c r="AF798" t="s">
        <v>4</v>
      </c>
      <c r="AG798" t="s">
        <v>4</v>
      </c>
      <c r="AH798" t="s">
        <v>14551</v>
      </c>
      <c r="AI798" t="s">
        <v>2748</v>
      </c>
      <c r="AJ798" t="s">
        <v>4</v>
      </c>
      <c r="AK798">
        <v>9371032954</v>
      </c>
      <c r="AL798" t="s">
        <v>14561</v>
      </c>
      <c r="AM798" t="s">
        <v>14562</v>
      </c>
      <c r="AN798" t="s">
        <v>12</v>
      </c>
      <c r="AO798" t="s">
        <v>14147</v>
      </c>
      <c r="AP798" t="s">
        <v>4</v>
      </c>
      <c r="AQ798" t="s">
        <v>710</v>
      </c>
      <c r="AR798" t="s">
        <v>12</v>
      </c>
      <c r="AS798" t="s">
        <v>12</v>
      </c>
      <c r="AT798" t="s">
        <v>4</v>
      </c>
      <c r="AU798" t="s">
        <v>4</v>
      </c>
      <c r="AV798" t="s">
        <v>4</v>
      </c>
      <c r="AW798" t="s">
        <v>11</v>
      </c>
      <c r="AX798">
        <v>3500</v>
      </c>
      <c r="AY798">
        <v>9400</v>
      </c>
      <c r="AZ798" t="s">
        <v>12</v>
      </c>
      <c r="BA798" t="s">
        <v>12</v>
      </c>
      <c r="BB798" t="s">
        <v>4</v>
      </c>
      <c r="BC798" t="s">
        <v>1239</v>
      </c>
      <c r="BD798" t="s">
        <v>1238</v>
      </c>
      <c r="BE798" t="s">
        <v>4</v>
      </c>
      <c r="BF798" t="s">
        <v>12</v>
      </c>
      <c r="BG798" t="s">
        <v>4</v>
      </c>
      <c r="BH798" t="s">
        <v>12</v>
      </c>
      <c r="BI798" t="s">
        <v>12</v>
      </c>
      <c r="BJ798" t="s">
        <v>2748</v>
      </c>
      <c r="BK798" t="s">
        <v>4</v>
      </c>
      <c r="BL798">
        <v>1</v>
      </c>
      <c r="BM798" t="s">
        <v>12</v>
      </c>
      <c r="BN798">
        <v>12900</v>
      </c>
      <c r="BO798" t="s">
        <v>12</v>
      </c>
      <c r="BP798" t="s">
        <v>12</v>
      </c>
      <c r="BQ798" t="s">
        <v>12</v>
      </c>
      <c r="BR798" t="s">
        <v>4</v>
      </c>
      <c r="BS798" t="s">
        <v>4</v>
      </c>
      <c r="BT798" t="s">
        <v>4</v>
      </c>
      <c r="BU798" t="s">
        <v>12</v>
      </c>
      <c r="BV798" t="s">
        <v>4</v>
      </c>
      <c r="BW798" t="s">
        <v>3</v>
      </c>
      <c r="BX798" t="s">
        <v>4</v>
      </c>
      <c r="BY798" t="s">
        <v>12</v>
      </c>
      <c r="BZ798" t="s">
        <v>12</v>
      </c>
      <c r="CA798" t="s">
        <v>12</v>
      </c>
      <c r="CB798" t="s">
        <v>12</v>
      </c>
      <c r="CC798" t="s">
        <v>12</v>
      </c>
      <c r="CD798" t="str" cm="1">
        <f t="array" aca="1" ref="CD798" ca="1">eConcatenar(A798:CB798,"|")</f>
        <v>Dh0eb9vh1Pt51bfI|CAR2021-0259|3|IMPERIAL DE LUJO|TABASCO|CARDENAS|CARDENAS|2021-1-27|12900|X|X|100|0|x|X|x|X|X|X|X|X|X|X|X|x|X|x|CORTES|RIVERA|ERIKA|CASADA|X|X|ANDADOR CAROLINA NUMERO 6|INGENIO SANTA ROSALIA|X|9371032954|ROSA RIVERA TORRES|BENEFICIARIO 2: KARINA CORTEZ RIVERA|x|RUTA 8 M |X|MIERCOLES|x|x|X|X|X|DOMICILIO|3500|9400|x|x|X|2021-9-15|2021-9-22|X|x|X|x|x|INGENIO SANTA ROSALIA|X|1|x|12900|x|x|x|X|X|X|x|X|CARDENAS|X|x|x|x|x</v>
      </c>
    </row>
    <row r="799" spans="1:82" x14ac:dyDescent="0.25">
      <c r="A799" t="s">
        <v>14563</v>
      </c>
      <c r="B799" t="s">
        <v>14564</v>
      </c>
      <c r="C799">
        <v>3</v>
      </c>
      <c r="D799" t="s">
        <v>1</v>
      </c>
      <c r="E799" t="s">
        <v>2</v>
      </c>
      <c r="F799" t="s">
        <v>3</v>
      </c>
      <c r="G799" t="s">
        <v>3</v>
      </c>
      <c r="H799" t="s">
        <v>16122</v>
      </c>
      <c r="I799">
        <v>12900</v>
      </c>
      <c r="J799" t="s">
        <v>4</v>
      </c>
      <c r="K799" t="s">
        <v>4</v>
      </c>
      <c r="L799">
        <v>200</v>
      </c>
      <c r="M799">
        <v>1</v>
      </c>
      <c r="N799" t="s">
        <v>12</v>
      </c>
      <c r="O799" t="s">
        <v>4</v>
      </c>
      <c r="P799" t="s">
        <v>12</v>
      </c>
      <c r="Q799" t="s">
        <v>4</v>
      </c>
      <c r="R799" t="s">
        <v>4</v>
      </c>
      <c r="S799" t="s">
        <v>4</v>
      </c>
      <c r="T799" t="s">
        <v>4</v>
      </c>
      <c r="U799" t="s">
        <v>4</v>
      </c>
      <c r="V799" t="s">
        <v>4</v>
      </c>
      <c r="W799" t="s">
        <v>4</v>
      </c>
      <c r="X799" t="s">
        <v>4</v>
      </c>
      <c r="Y799" t="s">
        <v>12</v>
      </c>
      <c r="Z799" t="s">
        <v>4</v>
      </c>
      <c r="AA799" t="s">
        <v>12</v>
      </c>
      <c r="AB799" t="s">
        <v>14565</v>
      </c>
      <c r="AC799" t="s">
        <v>501</v>
      </c>
      <c r="AD799" t="s">
        <v>14566</v>
      </c>
      <c r="AE799" t="s">
        <v>51</v>
      </c>
      <c r="AF799" t="s">
        <v>4</v>
      </c>
      <c r="AG799" t="s">
        <v>4</v>
      </c>
      <c r="AH799" t="s">
        <v>14567</v>
      </c>
      <c r="AI799" t="s">
        <v>14568</v>
      </c>
      <c r="AJ799" t="s">
        <v>4</v>
      </c>
      <c r="AK799">
        <v>9373734011</v>
      </c>
      <c r="AL799" t="s">
        <v>14569</v>
      </c>
      <c r="AM799" t="s">
        <v>14570</v>
      </c>
      <c r="AN799" t="s">
        <v>12</v>
      </c>
      <c r="AO799" t="s">
        <v>14147</v>
      </c>
      <c r="AP799" t="s">
        <v>4</v>
      </c>
      <c r="AQ799" t="s">
        <v>710</v>
      </c>
      <c r="AR799" t="s">
        <v>12</v>
      </c>
      <c r="AS799" t="s">
        <v>12</v>
      </c>
      <c r="AT799" t="s">
        <v>4</v>
      </c>
      <c r="AU799" t="s">
        <v>4</v>
      </c>
      <c r="AV799" t="s">
        <v>4</v>
      </c>
      <c r="AW799" t="s">
        <v>11</v>
      </c>
      <c r="AX799">
        <v>8200</v>
      </c>
      <c r="AY799">
        <v>4700</v>
      </c>
      <c r="AZ799" t="s">
        <v>12</v>
      </c>
      <c r="BA799" t="s">
        <v>12</v>
      </c>
      <c r="BB799" t="s">
        <v>4</v>
      </c>
      <c r="BC799" t="s">
        <v>1239</v>
      </c>
      <c r="BD799" t="s">
        <v>10772</v>
      </c>
      <c r="BE799" t="s">
        <v>4</v>
      </c>
      <c r="BF799" t="s">
        <v>12</v>
      </c>
      <c r="BG799" t="s">
        <v>4</v>
      </c>
      <c r="BH799" t="s">
        <v>12</v>
      </c>
      <c r="BI799" t="s">
        <v>12</v>
      </c>
      <c r="BJ799" t="s">
        <v>14568</v>
      </c>
      <c r="BK799" t="s">
        <v>4</v>
      </c>
      <c r="BL799">
        <v>1</v>
      </c>
      <c r="BM799" t="s">
        <v>12</v>
      </c>
      <c r="BN799">
        <v>12900</v>
      </c>
      <c r="BO799" t="s">
        <v>12</v>
      </c>
      <c r="BP799" t="s">
        <v>12</v>
      </c>
      <c r="BQ799" t="s">
        <v>12</v>
      </c>
      <c r="BR799" t="s">
        <v>4</v>
      </c>
      <c r="BS799" t="s">
        <v>4</v>
      </c>
      <c r="BT799" t="s">
        <v>4</v>
      </c>
      <c r="BU799" t="s">
        <v>12</v>
      </c>
      <c r="BV799" t="s">
        <v>4</v>
      </c>
      <c r="BW799" t="s">
        <v>3</v>
      </c>
      <c r="BX799" t="s">
        <v>4</v>
      </c>
      <c r="BY799" t="s">
        <v>12</v>
      </c>
      <c r="BZ799" t="s">
        <v>12</v>
      </c>
      <c r="CA799" t="s">
        <v>12</v>
      </c>
      <c r="CB799" t="s">
        <v>12</v>
      </c>
      <c r="CC799" t="s">
        <v>12</v>
      </c>
      <c r="CD799" t="str" cm="1">
        <f t="array" aca="1" ref="CD799" ca="1">eConcatenar(A799:CB799,"|")</f>
        <v>xLGJDkhYXJGuF6I5|CAR2021-0245|3|IMPERIAL DE LUJO|TABASCO|CARDENAS|CARDENAS|2020-1-26|12900|X|X|200|1|x|X|x|X|X|X|X|X|X|X|X|x|X|x|VILLANUEVA|CHABLE|ANA JULIA|SOLTERA|X|X|CALLE FERNANDO MONTES DE OCAS|SANTA ROSALIA|X|9373734011|MARIA DEL PILAR VILLANUEVA|BENEFICIARIO 2: LUIS VILLANUEVA CHABLE CHABLE|x|RUTA 8 M |X|MIERCOLES|x|x|X|X|X|DOMICILIO|8200|4700|x|x|X|2021-9-15|2021-9-29|X|x|X|x|x|SANTA ROSALIA|X|1|x|12900|x|x|x|X|X|X|x|X|CARDENAS|X|x|x|x|x</v>
      </c>
    </row>
    <row r="800" spans="1:82" x14ac:dyDescent="0.25">
      <c r="A800" t="s">
        <v>14571</v>
      </c>
      <c r="B800" t="s">
        <v>14572</v>
      </c>
      <c r="C800">
        <v>3</v>
      </c>
      <c r="D800" t="s">
        <v>1</v>
      </c>
      <c r="E800" t="s">
        <v>2</v>
      </c>
      <c r="F800" t="s">
        <v>3</v>
      </c>
      <c r="G800" t="s">
        <v>3</v>
      </c>
      <c r="H800" t="s">
        <v>1214</v>
      </c>
      <c r="I800">
        <v>12900</v>
      </c>
      <c r="J800" t="s">
        <v>4</v>
      </c>
      <c r="K800" t="s">
        <v>4</v>
      </c>
      <c r="L800">
        <v>100</v>
      </c>
      <c r="M800">
        <v>0</v>
      </c>
      <c r="N800" t="s">
        <v>12</v>
      </c>
      <c r="O800" t="s">
        <v>4</v>
      </c>
      <c r="P800" t="s">
        <v>12</v>
      </c>
      <c r="Q800" t="s">
        <v>4</v>
      </c>
      <c r="R800" t="s">
        <v>4</v>
      </c>
      <c r="S800" t="s">
        <v>4</v>
      </c>
      <c r="T800" t="s">
        <v>4</v>
      </c>
      <c r="U800" t="s">
        <v>4</v>
      </c>
      <c r="V800" t="s">
        <v>4</v>
      </c>
      <c r="W800" t="s">
        <v>4</v>
      </c>
      <c r="X800" t="s">
        <v>4</v>
      </c>
      <c r="Y800" t="s">
        <v>12</v>
      </c>
      <c r="Z800" t="s">
        <v>4</v>
      </c>
      <c r="AA800" t="s">
        <v>12</v>
      </c>
      <c r="AB800" t="s">
        <v>38</v>
      </c>
      <c r="AC800" t="s">
        <v>59</v>
      </c>
      <c r="AD800" t="s">
        <v>14425</v>
      </c>
      <c r="AE800" t="s">
        <v>30</v>
      </c>
      <c r="AF800" t="s">
        <v>4</v>
      </c>
      <c r="AG800" t="s">
        <v>4</v>
      </c>
      <c r="AH800" t="s">
        <v>14573</v>
      </c>
      <c r="AI800" t="s">
        <v>2748</v>
      </c>
      <c r="AJ800" t="s">
        <v>4</v>
      </c>
      <c r="AK800">
        <v>9372272499</v>
      </c>
      <c r="AL800" t="s">
        <v>14574</v>
      </c>
      <c r="AM800" t="s">
        <v>14575</v>
      </c>
      <c r="AN800" t="s">
        <v>12</v>
      </c>
      <c r="AO800" t="s">
        <v>14147</v>
      </c>
      <c r="AP800" t="s">
        <v>4</v>
      </c>
      <c r="AQ800" t="s">
        <v>710</v>
      </c>
      <c r="AR800" t="s">
        <v>12</v>
      </c>
      <c r="AS800" t="s">
        <v>12</v>
      </c>
      <c r="AT800" t="s">
        <v>4</v>
      </c>
      <c r="AU800" t="s">
        <v>4</v>
      </c>
      <c r="AV800" t="s">
        <v>4</v>
      </c>
      <c r="AW800" t="s">
        <v>11</v>
      </c>
      <c r="AX800">
        <v>4000</v>
      </c>
      <c r="AY800">
        <v>8900</v>
      </c>
      <c r="AZ800" t="s">
        <v>12</v>
      </c>
      <c r="BA800" t="s">
        <v>12</v>
      </c>
      <c r="BB800" t="s">
        <v>4</v>
      </c>
      <c r="BC800" t="s">
        <v>1239</v>
      </c>
      <c r="BD800" t="s">
        <v>1238</v>
      </c>
      <c r="BE800" t="s">
        <v>4</v>
      </c>
      <c r="BF800" t="s">
        <v>12</v>
      </c>
      <c r="BG800" t="s">
        <v>4</v>
      </c>
      <c r="BH800" t="s">
        <v>12</v>
      </c>
      <c r="BI800" t="s">
        <v>12</v>
      </c>
      <c r="BJ800" t="s">
        <v>2748</v>
      </c>
      <c r="BK800" t="s">
        <v>4</v>
      </c>
      <c r="BL800">
        <v>1</v>
      </c>
      <c r="BM800" t="s">
        <v>12</v>
      </c>
      <c r="BN800">
        <v>12900</v>
      </c>
      <c r="BO800" t="s">
        <v>12</v>
      </c>
      <c r="BP800" t="s">
        <v>12</v>
      </c>
      <c r="BQ800" t="s">
        <v>12</v>
      </c>
      <c r="BR800" t="s">
        <v>4</v>
      </c>
      <c r="BS800" t="s">
        <v>4</v>
      </c>
      <c r="BT800" t="s">
        <v>4</v>
      </c>
      <c r="BU800" t="s">
        <v>12</v>
      </c>
      <c r="BV800" t="s">
        <v>4</v>
      </c>
      <c r="BW800" t="s">
        <v>3</v>
      </c>
      <c r="BX800" t="s">
        <v>4</v>
      </c>
      <c r="BY800" t="s">
        <v>12</v>
      </c>
      <c r="BZ800" t="s">
        <v>12</v>
      </c>
      <c r="CA800" t="s">
        <v>12</v>
      </c>
      <c r="CB800" t="s">
        <v>12</v>
      </c>
      <c r="CC800" t="s">
        <v>12</v>
      </c>
      <c r="CD800" t="str" cm="1">
        <f t="array" aca="1" ref="CD800" ca="1">eConcatenar(A800:CB800,"|")</f>
        <v>OPk5s5alFh8zZOkU|CAR2021-0244|3|IMPERIAL DE LUJO|TABASCO|CARDENAS|CARDENAS|2021-1-26|12900|X|X|100|0|x|X|x|X|X|X|X|X|X|X|X|x|X|x|HERNANDEZ|GARCIA|MARTHA MARIA|CASADA|X|X|CALLE 16 DE SEPTIEMBRE SIN NUMERO |INGENIO SANTA ROSALIA|X|9372272499|JESUS CASTILLO DE DIOS|BENEFICIARIO 2: JUANITA GARCIA|x|RUTA 8 M |X|MIERCOLES|x|x|X|X|X|DOMICILIO|4000|8900|x|x|X|2021-9-15|2021-9-22|X|x|X|x|x|INGENIO SANTA ROSALIA|X|1|x|12900|x|x|x|X|X|X|x|X|CARDENAS|X|x|x|x|x</v>
      </c>
    </row>
    <row r="801" spans="1:82" x14ac:dyDescent="0.25">
      <c r="A801" t="s">
        <v>14576</v>
      </c>
      <c r="B801" t="s">
        <v>14543</v>
      </c>
      <c r="C801">
        <v>3</v>
      </c>
      <c r="D801" t="s">
        <v>1</v>
      </c>
      <c r="E801" t="s">
        <v>2</v>
      </c>
      <c r="F801" t="s">
        <v>3</v>
      </c>
      <c r="G801" t="s">
        <v>3</v>
      </c>
      <c r="H801" t="s">
        <v>5440</v>
      </c>
      <c r="I801">
        <v>12900</v>
      </c>
      <c r="J801" t="s">
        <v>4</v>
      </c>
      <c r="K801" t="s">
        <v>4</v>
      </c>
      <c r="L801">
        <v>200</v>
      </c>
      <c r="M801">
        <v>1</v>
      </c>
      <c r="N801" t="s">
        <v>12</v>
      </c>
      <c r="O801" t="s">
        <v>4</v>
      </c>
      <c r="P801" t="s">
        <v>12</v>
      </c>
      <c r="Q801" t="s">
        <v>4</v>
      </c>
      <c r="R801" t="s">
        <v>4</v>
      </c>
      <c r="S801" t="s">
        <v>4</v>
      </c>
      <c r="T801" t="s">
        <v>4</v>
      </c>
      <c r="U801" t="s">
        <v>4</v>
      </c>
      <c r="V801" t="s">
        <v>4</v>
      </c>
      <c r="W801" t="s">
        <v>4</v>
      </c>
      <c r="X801" t="s">
        <v>4</v>
      </c>
      <c r="Y801" t="s">
        <v>12</v>
      </c>
      <c r="Z801" t="s">
        <v>4</v>
      </c>
      <c r="AA801" t="s">
        <v>12</v>
      </c>
      <c r="AB801" t="s">
        <v>38</v>
      </c>
      <c r="AC801" t="s">
        <v>274</v>
      </c>
      <c r="AD801" t="s">
        <v>14577</v>
      </c>
      <c r="AE801" t="s">
        <v>146</v>
      </c>
      <c r="AF801" t="s">
        <v>4</v>
      </c>
      <c r="AG801" t="s">
        <v>4</v>
      </c>
      <c r="AH801" t="s">
        <v>1010</v>
      </c>
      <c r="AI801" t="s">
        <v>14578</v>
      </c>
      <c r="AJ801" t="s">
        <v>4</v>
      </c>
      <c r="AK801">
        <v>9372721305</v>
      </c>
      <c r="AL801" t="s">
        <v>14579</v>
      </c>
      <c r="AM801" t="s">
        <v>14580</v>
      </c>
      <c r="AN801" t="s">
        <v>12</v>
      </c>
      <c r="AO801" t="s">
        <v>14147</v>
      </c>
      <c r="AP801" t="s">
        <v>4</v>
      </c>
      <c r="AQ801" t="s">
        <v>710</v>
      </c>
      <c r="AR801" t="s">
        <v>12</v>
      </c>
      <c r="AS801" t="s">
        <v>12</v>
      </c>
      <c r="AT801" t="s">
        <v>4</v>
      </c>
      <c r="AU801" t="s">
        <v>4</v>
      </c>
      <c r="AV801" t="s">
        <v>4</v>
      </c>
      <c r="AW801" t="s">
        <v>11</v>
      </c>
      <c r="AX801">
        <v>2700</v>
      </c>
      <c r="AY801">
        <v>10200</v>
      </c>
      <c r="AZ801" t="s">
        <v>12</v>
      </c>
      <c r="BA801" t="s">
        <v>12</v>
      </c>
      <c r="BB801" t="s">
        <v>4</v>
      </c>
      <c r="BC801" t="s">
        <v>1239</v>
      </c>
      <c r="BD801" t="s">
        <v>10772</v>
      </c>
      <c r="BE801" t="s">
        <v>4</v>
      </c>
      <c r="BF801" t="s">
        <v>12</v>
      </c>
      <c r="BG801" t="s">
        <v>4</v>
      </c>
      <c r="BH801" t="s">
        <v>12</v>
      </c>
      <c r="BI801" t="s">
        <v>12</v>
      </c>
      <c r="BJ801" t="s">
        <v>14578</v>
      </c>
      <c r="BK801" t="s">
        <v>4</v>
      </c>
      <c r="BL801">
        <v>1</v>
      </c>
      <c r="BM801" t="s">
        <v>12</v>
      </c>
      <c r="BN801">
        <v>12900</v>
      </c>
      <c r="BO801" t="s">
        <v>12</v>
      </c>
      <c r="BP801" t="s">
        <v>12</v>
      </c>
      <c r="BQ801" t="s">
        <v>12</v>
      </c>
      <c r="BR801" t="s">
        <v>4</v>
      </c>
      <c r="BS801" t="s">
        <v>4</v>
      </c>
      <c r="BT801" t="s">
        <v>4</v>
      </c>
      <c r="BU801" t="s">
        <v>12</v>
      </c>
      <c r="BV801" t="s">
        <v>4</v>
      </c>
      <c r="BW801" t="s">
        <v>3</v>
      </c>
      <c r="BX801" t="s">
        <v>4</v>
      </c>
      <c r="BY801" t="s">
        <v>12</v>
      </c>
      <c r="BZ801" t="s">
        <v>12</v>
      </c>
      <c r="CA801" t="s">
        <v>12</v>
      </c>
      <c r="CB801" t="s">
        <v>12</v>
      </c>
      <c r="CC801" t="s">
        <v>12</v>
      </c>
      <c r="CD801" t="str" cm="1">
        <f t="array" aca="1" ref="CD801" ca="1">eConcatenar(A801:CB801,"|")</f>
        <v>HHkGGDTTNZrDyA6f|CAR2021-0246|3|IMPERIAL DE LUJO|TABASCO|CARDENAS|CARDENAS|2021-2-26|12900|X|X|200|1|x|X|x|X|X|X|X|X|X|X|X|x|X|x|HERNANDEZ|PERALTA|DORIA HERNANDEZ|VIUDA|X|X|CARRETERA PRINCIPAL SIN NUMERO|VAQUEIROS INGENIO SANTA ROSALIA|X|9372721305|CELIA ESTRADA HERNANDEZ|BENEFICIARIO 2: IRANIA ESTRADA HERNANDEZ|x|RUTA 8 M |X|MIERCOLES|x|x|X|X|X|DOMICILIO|2700|10200|x|x|X|2021-9-15|2021-9-29|X|x|X|x|x|VAQUEIROS INGENIO SANTA ROSALIA|X|1|x|12900|x|x|x|X|X|X|x|X|CARDENAS|X|x|x|x|x</v>
      </c>
    </row>
    <row r="802" spans="1:82" x14ac:dyDescent="0.25">
      <c r="A802" t="s">
        <v>14581</v>
      </c>
      <c r="B802" t="s">
        <v>14582</v>
      </c>
      <c r="C802">
        <v>3</v>
      </c>
      <c r="D802" t="s">
        <v>69</v>
      </c>
      <c r="E802" t="s">
        <v>2</v>
      </c>
      <c r="F802" t="s">
        <v>3</v>
      </c>
      <c r="G802" t="s">
        <v>3</v>
      </c>
      <c r="H802" t="s">
        <v>16123</v>
      </c>
      <c r="I802">
        <v>14800</v>
      </c>
      <c r="J802" t="s">
        <v>4</v>
      </c>
      <c r="K802" t="s">
        <v>4</v>
      </c>
      <c r="L802">
        <v>200</v>
      </c>
      <c r="M802">
        <v>1</v>
      </c>
      <c r="N802" t="s">
        <v>12</v>
      </c>
      <c r="O802" t="s">
        <v>4</v>
      </c>
      <c r="P802" t="s">
        <v>12</v>
      </c>
      <c r="Q802" t="s">
        <v>4</v>
      </c>
      <c r="R802" t="s">
        <v>4</v>
      </c>
      <c r="S802" t="s">
        <v>4</v>
      </c>
      <c r="T802" t="s">
        <v>4</v>
      </c>
      <c r="U802" t="s">
        <v>4</v>
      </c>
      <c r="V802" t="s">
        <v>4</v>
      </c>
      <c r="W802" t="s">
        <v>4</v>
      </c>
      <c r="X802" t="s">
        <v>4</v>
      </c>
      <c r="Y802" t="s">
        <v>12</v>
      </c>
      <c r="Z802" t="s">
        <v>4</v>
      </c>
      <c r="AA802" t="s">
        <v>12</v>
      </c>
      <c r="AB802" t="s">
        <v>87</v>
      </c>
      <c r="AC802" t="s">
        <v>119</v>
      </c>
      <c r="AD802" t="s">
        <v>14583</v>
      </c>
      <c r="AE802" t="s">
        <v>30</v>
      </c>
      <c r="AF802" t="s">
        <v>4</v>
      </c>
      <c r="AG802" t="s">
        <v>4</v>
      </c>
      <c r="AH802" t="s">
        <v>14584</v>
      </c>
      <c r="AI802" t="s">
        <v>2743</v>
      </c>
      <c r="AJ802" t="s">
        <v>4</v>
      </c>
      <c r="AK802">
        <v>9371182043</v>
      </c>
      <c r="AL802" t="s">
        <v>14585</v>
      </c>
      <c r="AM802" t="s">
        <v>14586</v>
      </c>
      <c r="AN802" t="s">
        <v>12</v>
      </c>
      <c r="AO802" t="s">
        <v>14147</v>
      </c>
      <c r="AP802" t="s">
        <v>4</v>
      </c>
      <c r="AQ802" t="s">
        <v>710</v>
      </c>
      <c r="AR802" t="s">
        <v>12</v>
      </c>
      <c r="AS802" t="s">
        <v>12</v>
      </c>
      <c r="AT802" t="s">
        <v>4</v>
      </c>
      <c r="AU802" t="s">
        <v>4</v>
      </c>
      <c r="AV802" t="s">
        <v>4</v>
      </c>
      <c r="AW802" t="s">
        <v>11</v>
      </c>
      <c r="AX802">
        <v>1780</v>
      </c>
      <c r="AY802">
        <v>13020</v>
      </c>
      <c r="AZ802" t="s">
        <v>12</v>
      </c>
      <c r="BA802" t="s">
        <v>12</v>
      </c>
      <c r="BB802" t="s">
        <v>4</v>
      </c>
      <c r="BC802" t="s">
        <v>1239</v>
      </c>
      <c r="BD802" t="s">
        <v>10772</v>
      </c>
      <c r="BE802" t="s">
        <v>4</v>
      </c>
      <c r="BF802" t="s">
        <v>12</v>
      </c>
      <c r="BG802" t="s">
        <v>4</v>
      </c>
      <c r="BH802" t="s">
        <v>12</v>
      </c>
      <c r="BI802" t="s">
        <v>12</v>
      </c>
      <c r="BJ802" t="s">
        <v>2743</v>
      </c>
      <c r="BK802" t="s">
        <v>4</v>
      </c>
      <c r="BL802">
        <v>1</v>
      </c>
      <c r="BM802" t="s">
        <v>12</v>
      </c>
      <c r="BN802">
        <v>14800</v>
      </c>
      <c r="BO802" t="s">
        <v>12</v>
      </c>
      <c r="BP802" t="s">
        <v>12</v>
      </c>
      <c r="BQ802" t="s">
        <v>12</v>
      </c>
      <c r="BR802" t="s">
        <v>4</v>
      </c>
      <c r="BS802" t="s">
        <v>4</v>
      </c>
      <c r="BT802" t="s">
        <v>4</v>
      </c>
      <c r="BU802" t="s">
        <v>12</v>
      </c>
      <c r="BV802" t="s">
        <v>4</v>
      </c>
      <c r="BW802" t="s">
        <v>3</v>
      </c>
      <c r="BX802" t="s">
        <v>4</v>
      </c>
      <c r="BY802" t="s">
        <v>12</v>
      </c>
      <c r="BZ802" t="s">
        <v>12</v>
      </c>
      <c r="CA802" t="s">
        <v>12</v>
      </c>
      <c r="CB802" t="s">
        <v>12</v>
      </c>
      <c r="CC802" t="s">
        <v>12</v>
      </c>
      <c r="CD802" t="str" cm="1">
        <f t="array" aca="1" ref="CD802" ca="1">eConcatenar(A802:CB802,"|")</f>
        <v>Cn3U778K6wBFdtr5|CAR2021-1418|3|MEMORIAL|TABASCO|CARDENAS|CARDENAS|2021-4-16|14800|X|X|200|1|x|X|x|X|X|X|X|X|X|X|X|x|X|x|LOPEZ|PEREZ|SELENE|CASADA|X|X|CALLE MIGUEL ARCANGEL |LA ORZA|X|9371182043|ANDRES RODRIGUEZ TORRES|BENEFICIARIO 2: ANA DEVORA LOPEZ PEREZ|x|RUTA 8 M |X|MIERCOLES|x|x|X|X|X|DOMICILIO|1780|13020|x|x|X|2021-9-15|2021-9-29|X|x|X|x|x|LA ORZA|X|1|x|14800|x|x|x|X|X|X|x|X|CARDENAS|X|x|x|x|x</v>
      </c>
    </row>
    <row r="803" spans="1:82" x14ac:dyDescent="0.25">
      <c r="A803" t="s">
        <v>14587</v>
      </c>
      <c r="B803" t="s">
        <v>14268</v>
      </c>
      <c r="C803">
        <v>3</v>
      </c>
      <c r="D803" t="s">
        <v>69</v>
      </c>
      <c r="E803" t="s">
        <v>2</v>
      </c>
      <c r="F803" t="s">
        <v>3</v>
      </c>
      <c r="G803" t="s">
        <v>3</v>
      </c>
      <c r="H803" t="s">
        <v>15983</v>
      </c>
      <c r="I803">
        <v>14800</v>
      </c>
      <c r="J803" t="s">
        <v>4</v>
      </c>
      <c r="K803" t="s">
        <v>4</v>
      </c>
      <c r="L803">
        <v>200</v>
      </c>
      <c r="M803">
        <v>1</v>
      </c>
      <c r="N803" t="s">
        <v>12</v>
      </c>
      <c r="O803" t="s">
        <v>4</v>
      </c>
      <c r="P803" t="s">
        <v>12</v>
      </c>
      <c r="Q803" t="s">
        <v>4</v>
      </c>
      <c r="R803" t="s">
        <v>4</v>
      </c>
      <c r="S803" t="s">
        <v>4</v>
      </c>
      <c r="T803" t="s">
        <v>4</v>
      </c>
      <c r="U803" t="s">
        <v>4</v>
      </c>
      <c r="V803" t="s">
        <v>4</v>
      </c>
      <c r="W803" t="s">
        <v>4</v>
      </c>
      <c r="X803" t="s">
        <v>4</v>
      </c>
      <c r="Y803" t="s">
        <v>12</v>
      </c>
      <c r="Z803" t="s">
        <v>4</v>
      </c>
      <c r="AA803" t="s">
        <v>12</v>
      </c>
      <c r="AB803" t="s">
        <v>4870</v>
      </c>
      <c r="AC803" t="s">
        <v>59</v>
      </c>
      <c r="AD803" t="s">
        <v>5256</v>
      </c>
      <c r="AE803" t="s">
        <v>63</v>
      </c>
      <c r="AF803" t="s">
        <v>4</v>
      </c>
      <c r="AG803" t="s">
        <v>4</v>
      </c>
      <c r="AH803" t="s">
        <v>14588</v>
      </c>
      <c r="AI803" t="s">
        <v>10842</v>
      </c>
      <c r="AJ803" t="s">
        <v>4</v>
      </c>
      <c r="AK803">
        <v>9371652933</v>
      </c>
      <c r="AL803" t="s">
        <v>14589</v>
      </c>
      <c r="AM803" t="s">
        <v>14590</v>
      </c>
      <c r="AN803" t="s">
        <v>12</v>
      </c>
      <c r="AO803" t="s">
        <v>14147</v>
      </c>
      <c r="AP803" t="s">
        <v>4</v>
      </c>
      <c r="AQ803" t="s">
        <v>710</v>
      </c>
      <c r="AR803" t="s">
        <v>12</v>
      </c>
      <c r="AS803" t="s">
        <v>12</v>
      </c>
      <c r="AT803" t="s">
        <v>4</v>
      </c>
      <c r="AU803" t="s">
        <v>4</v>
      </c>
      <c r="AV803" t="s">
        <v>4</v>
      </c>
      <c r="AW803" t="s">
        <v>11</v>
      </c>
      <c r="AX803">
        <v>2690</v>
      </c>
      <c r="AY803">
        <v>12110</v>
      </c>
      <c r="AZ803" t="s">
        <v>12</v>
      </c>
      <c r="BA803" t="s">
        <v>12</v>
      </c>
      <c r="BB803" t="s">
        <v>4</v>
      </c>
      <c r="BC803" t="s">
        <v>1239</v>
      </c>
      <c r="BD803" t="s">
        <v>10772</v>
      </c>
      <c r="BE803" t="s">
        <v>4</v>
      </c>
      <c r="BF803" t="s">
        <v>12</v>
      </c>
      <c r="BG803" t="s">
        <v>4</v>
      </c>
      <c r="BH803" t="s">
        <v>12</v>
      </c>
      <c r="BI803" t="s">
        <v>12</v>
      </c>
      <c r="BJ803" t="s">
        <v>10842</v>
      </c>
      <c r="BK803" t="s">
        <v>4</v>
      </c>
      <c r="BL803">
        <v>0</v>
      </c>
      <c r="BM803" t="s">
        <v>12</v>
      </c>
      <c r="BN803">
        <v>14800</v>
      </c>
      <c r="BO803" t="s">
        <v>12</v>
      </c>
      <c r="BP803" t="s">
        <v>12</v>
      </c>
      <c r="BQ803" t="s">
        <v>12</v>
      </c>
      <c r="BR803" t="s">
        <v>4</v>
      </c>
      <c r="BS803" t="s">
        <v>4</v>
      </c>
      <c r="BT803" t="s">
        <v>4</v>
      </c>
      <c r="BU803" t="s">
        <v>12</v>
      </c>
      <c r="BV803" t="s">
        <v>4</v>
      </c>
      <c r="BW803" t="s">
        <v>3</v>
      </c>
      <c r="BX803" t="s">
        <v>4</v>
      </c>
      <c r="BY803" t="s">
        <v>12</v>
      </c>
      <c r="BZ803" t="s">
        <v>12</v>
      </c>
      <c r="CA803" t="s">
        <v>12</v>
      </c>
      <c r="CB803" t="s">
        <v>12</v>
      </c>
      <c r="CC803" t="s">
        <v>12</v>
      </c>
      <c r="CD803" t="str" cm="1">
        <f t="array" aca="1" ref="CD803" ca="1">eConcatenar(A803:CB803,"|")</f>
        <v>5IPHg3OsDjHg4tjB|CAR2021-0833|3|MEMORIAL|TABASCO|CARDENAS|CARDENAS|2021-3-12|14800|X|X|200|1|x|X|x|X|X|X|X|X|X|X|X|x|X|x|VIVAS|GARCIA|ESTEBAN|CASADO|X|X|CALLE DEL PANTEON APROXIMADAMENTE A 120 METROS|MIGUEL HIDALGO SEGUNDA SECCION EL EDEN|X|9371652933|ADALIA VIVAS DE LA CRUZ |BENEFICIARIO 2: MARIA LUISA VIVAS DE LA CRUZ|x|RUTA 8 M |X|MIERCOLES|x|x|X|X|X|DOMICILIO|2690|12110|x|x|X|2021-9-15|2021-9-29|X|x|X|x|x|MIGUEL HIDALGO SEGUNDA SECCION EL EDEN|X|0|x|14800|x|x|x|X|X|X|x|X|CARDENAS|X|x|x|x|x</v>
      </c>
    </row>
    <row r="804" spans="1:82" x14ac:dyDescent="0.25">
      <c r="A804" t="s">
        <v>14591</v>
      </c>
      <c r="B804" t="s">
        <v>14592</v>
      </c>
      <c r="C804">
        <v>3</v>
      </c>
      <c r="D804" t="s">
        <v>1</v>
      </c>
      <c r="E804" t="s">
        <v>2</v>
      </c>
      <c r="F804" t="s">
        <v>3</v>
      </c>
      <c r="G804" t="s">
        <v>3</v>
      </c>
      <c r="H804" t="s">
        <v>16124</v>
      </c>
      <c r="I804">
        <v>12900</v>
      </c>
      <c r="J804" t="s">
        <v>4</v>
      </c>
      <c r="K804" t="s">
        <v>4</v>
      </c>
      <c r="L804">
        <v>200</v>
      </c>
      <c r="M804">
        <v>1</v>
      </c>
      <c r="N804" t="s">
        <v>12</v>
      </c>
      <c r="O804" t="s">
        <v>4</v>
      </c>
      <c r="P804" t="s">
        <v>12</v>
      </c>
      <c r="Q804" t="s">
        <v>4</v>
      </c>
      <c r="R804" t="s">
        <v>4</v>
      </c>
      <c r="S804" t="s">
        <v>4</v>
      </c>
      <c r="T804" t="s">
        <v>4</v>
      </c>
      <c r="U804" t="s">
        <v>4</v>
      </c>
      <c r="V804" t="s">
        <v>4</v>
      </c>
      <c r="W804" t="s">
        <v>4</v>
      </c>
      <c r="X804" t="s">
        <v>4</v>
      </c>
      <c r="Y804" t="s">
        <v>12</v>
      </c>
      <c r="Z804" t="s">
        <v>4</v>
      </c>
      <c r="AA804" t="s">
        <v>12</v>
      </c>
      <c r="AB804" t="s">
        <v>127</v>
      </c>
      <c r="AC804" t="s">
        <v>23</v>
      </c>
      <c r="AD804" t="s">
        <v>14593</v>
      </c>
      <c r="AE804" t="s">
        <v>30</v>
      </c>
      <c r="AF804" t="s">
        <v>4</v>
      </c>
      <c r="AG804" t="s">
        <v>4</v>
      </c>
      <c r="AH804" t="s">
        <v>10859</v>
      </c>
      <c r="AI804" t="s">
        <v>10329</v>
      </c>
      <c r="AJ804" t="s">
        <v>4</v>
      </c>
      <c r="AK804">
        <v>9371556061</v>
      </c>
      <c r="AL804" t="s">
        <v>14594</v>
      </c>
      <c r="AM804" t="s">
        <v>14595</v>
      </c>
      <c r="AN804" t="s">
        <v>12</v>
      </c>
      <c r="AO804" t="s">
        <v>14147</v>
      </c>
      <c r="AP804" t="s">
        <v>4</v>
      </c>
      <c r="AQ804" t="s">
        <v>710</v>
      </c>
      <c r="AR804" t="s">
        <v>12</v>
      </c>
      <c r="AS804" t="s">
        <v>12</v>
      </c>
      <c r="AT804" t="s">
        <v>4</v>
      </c>
      <c r="AU804" t="s">
        <v>4</v>
      </c>
      <c r="AV804" t="s">
        <v>4</v>
      </c>
      <c r="AW804" t="s">
        <v>11</v>
      </c>
      <c r="AX804">
        <v>3100</v>
      </c>
      <c r="AY804">
        <v>9800</v>
      </c>
      <c r="AZ804" t="s">
        <v>12</v>
      </c>
      <c r="BA804" t="s">
        <v>12</v>
      </c>
      <c r="BB804" t="s">
        <v>4</v>
      </c>
      <c r="BC804" t="s">
        <v>1239</v>
      </c>
      <c r="BD804" t="s">
        <v>10772</v>
      </c>
      <c r="BE804" t="s">
        <v>4</v>
      </c>
      <c r="BF804" t="s">
        <v>12</v>
      </c>
      <c r="BG804" t="s">
        <v>4</v>
      </c>
      <c r="BH804" t="s">
        <v>12</v>
      </c>
      <c r="BI804" t="s">
        <v>12</v>
      </c>
      <c r="BJ804" t="s">
        <v>10329</v>
      </c>
      <c r="BK804" t="s">
        <v>4</v>
      </c>
      <c r="BL804">
        <v>1</v>
      </c>
      <c r="BM804" t="s">
        <v>12</v>
      </c>
      <c r="BN804">
        <v>12900</v>
      </c>
      <c r="BO804" t="s">
        <v>12</v>
      </c>
      <c r="BP804" t="s">
        <v>12</v>
      </c>
      <c r="BQ804" t="s">
        <v>12</v>
      </c>
      <c r="BR804" t="s">
        <v>4</v>
      </c>
      <c r="BS804" t="s">
        <v>4</v>
      </c>
      <c r="BT804" t="s">
        <v>4</v>
      </c>
      <c r="BU804" t="s">
        <v>12</v>
      </c>
      <c r="BV804" t="s">
        <v>4</v>
      </c>
      <c r="BW804" t="s">
        <v>3</v>
      </c>
      <c r="BX804" t="s">
        <v>4</v>
      </c>
      <c r="BY804" t="s">
        <v>12</v>
      </c>
      <c r="BZ804" t="s">
        <v>12</v>
      </c>
      <c r="CA804" t="s">
        <v>12</v>
      </c>
      <c r="CB804" t="s">
        <v>12</v>
      </c>
      <c r="CC804" t="s">
        <v>12</v>
      </c>
      <c r="CD804" t="str" cm="1">
        <f t="array" aca="1" ref="CD804" ca="1">eConcatenar(A804:CB804,"|")</f>
        <v>mhSxywnAYVNB5Q4K|CAR2021-0280|3|IMPERIAL DE LUJO|TABASCO|CARDENAS|CARDENAS|2021-1-29|12900|X|X|200|1|x|X|x|X|X|X|X|X|X|X|X|x|X|x|RODRIGUEZ|RAMOS|SABINA|CASADA|X|X|CARRETERA CARDENAS - COMALCALCO|MIGUEL HIDALGO SEGUNDA SECCION|X|9371556061|RAUL RODRIGUEZ JIMENEZ|BENEFICIARIO 2: MARIA TRINIDAD RODRIGUEZ RAMOS|x|RUTA 8 M |X|MIERCOLES|x|x|X|X|X|DOMICILIO|3100|9800|x|x|X|2021-9-15|2021-9-29|X|x|X|x|x|MIGUEL HIDALGO SEGUNDA SECCION|X|1|x|12900|x|x|x|X|X|X|x|X|CARDENAS|X|x|x|x|x</v>
      </c>
    </row>
    <row r="805" spans="1:82" x14ac:dyDescent="0.25">
      <c r="A805" t="s">
        <v>14596</v>
      </c>
      <c r="B805" t="s">
        <v>14597</v>
      </c>
      <c r="C805">
        <v>3</v>
      </c>
      <c r="D805" t="s">
        <v>1</v>
      </c>
      <c r="E805" t="s">
        <v>2</v>
      </c>
      <c r="F805" t="s">
        <v>3</v>
      </c>
      <c r="G805" t="s">
        <v>3</v>
      </c>
      <c r="H805" t="s">
        <v>1204</v>
      </c>
      <c r="I805">
        <v>12900</v>
      </c>
      <c r="J805" t="s">
        <v>4</v>
      </c>
      <c r="K805" t="s">
        <v>4</v>
      </c>
      <c r="L805">
        <v>100</v>
      </c>
      <c r="M805">
        <v>0</v>
      </c>
      <c r="N805" t="s">
        <v>12</v>
      </c>
      <c r="O805" t="s">
        <v>4</v>
      </c>
      <c r="P805" t="s">
        <v>12</v>
      </c>
      <c r="Q805" t="s">
        <v>4</v>
      </c>
      <c r="R805" t="s">
        <v>4</v>
      </c>
      <c r="S805" t="s">
        <v>4</v>
      </c>
      <c r="T805" t="s">
        <v>4</v>
      </c>
      <c r="U805" t="s">
        <v>4</v>
      </c>
      <c r="V805" t="s">
        <v>4</v>
      </c>
      <c r="W805" t="s">
        <v>4</v>
      </c>
      <c r="X805" t="s">
        <v>4</v>
      </c>
      <c r="Y805" t="s">
        <v>12</v>
      </c>
      <c r="Z805" t="s">
        <v>4</v>
      </c>
      <c r="AA805" t="s">
        <v>12</v>
      </c>
      <c r="AB805" t="s">
        <v>291</v>
      </c>
      <c r="AC805" t="s">
        <v>14598</v>
      </c>
      <c r="AD805" t="s">
        <v>275</v>
      </c>
      <c r="AE805" t="s">
        <v>30</v>
      </c>
      <c r="AF805" t="s">
        <v>4</v>
      </c>
      <c r="AG805" t="s">
        <v>4</v>
      </c>
      <c r="AH805" t="s">
        <v>10854</v>
      </c>
      <c r="AI805" t="s">
        <v>10842</v>
      </c>
      <c r="AJ805" t="s">
        <v>4</v>
      </c>
      <c r="AK805">
        <v>9371204164</v>
      </c>
      <c r="AL805" t="s">
        <v>14599</v>
      </c>
      <c r="AM805" t="s">
        <v>14600</v>
      </c>
      <c r="AN805" t="s">
        <v>12</v>
      </c>
      <c r="AO805" t="s">
        <v>14147</v>
      </c>
      <c r="AP805" t="s">
        <v>4</v>
      </c>
      <c r="AQ805" t="s">
        <v>710</v>
      </c>
      <c r="AR805" t="s">
        <v>12</v>
      </c>
      <c r="AS805" t="s">
        <v>12</v>
      </c>
      <c r="AT805" t="s">
        <v>4</v>
      </c>
      <c r="AU805" t="s">
        <v>4</v>
      </c>
      <c r="AV805" t="s">
        <v>4</v>
      </c>
      <c r="AW805" t="s">
        <v>11</v>
      </c>
      <c r="AX805">
        <v>4000</v>
      </c>
      <c r="AY805">
        <v>8900</v>
      </c>
      <c r="AZ805" t="s">
        <v>12</v>
      </c>
      <c r="BA805" t="s">
        <v>12</v>
      </c>
      <c r="BB805" t="s">
        <v>4</v>
      </c>
      <c r="BC805" t="s">
        <v>1239</v>
      </c>
      <c r="BD805" t="s">
        <v>1238</v>
      </c>
      <c r="BE805" t="s">
        <v>4</v>
      </c>
      <c r="BF805" t="s">
        <v>12</v>
      </c>
      <c r="BG805" t="s">
        <v>4</v>
      </c>
      <c r="BH805" t="s">
        <v>12</v>
      </c>
      <c r="BI805" t="s">
        <v>12</v>
      </c>
      <c r="BJ805" t="s">
        <v>10842</v>
      </c>
      <c r="BK805" t="s">
        <v>4</v>
      </c>
      <c r="BL805">
        <v>1</v>
      </c>
      <c r="BM805" t="s">
        <v>12</v>
      </c>
      <c r="BN805">
        <v>12900</v>
      </c>
      <c r="BO805" t="s">
        <v>12</v>
      </c>
      <c r="BP805" t="s">
        <v>12</v>
      </c>
      <c r="BQ805" t="s">
        <v>12</v>
      </c>
      <c r="BR805" t="s">
        <v>4</v>
      </c>
      <c r="BS805" t="s">
        <v>4</v>
      </c>
      <c r="BT805" t="s">
        <v>4</v>
      </c>
      <c r="BU805" t="s">
        <v>12</v>
      </c>
      <c r="BV805" t="s">
        <v>4</v>
      </c>
      <c r="BW805" t="s">
        <v>3</v>
      </c>
      <c r="BX805" t="s">
        <v>4</v>
      </c>
      <c r="BY805" t="s">
        <v>12</v>
      </c>
      <c r="BZ805" t="s">
        <v>12</v>
      </c>
      <c r="CA805" t="s">
        <v>12</v>
      </c>
      <c r="CB805" t="s">
        <v>12</v>
      </c>
      <c r="CC805" t="s">
        <v>12</v>
      </c>
      <c r="CD805" t="str" cm="1">
        <f t="array" aca="1" ref="CD805" ca="1">eConcatenar(A805:CB805,"|")</f>
        <v>hHnfRMFYAV0THB01|CAR2021-0286|3|IMPERIAL DE LUJO|TABASCO|CARDENAS|CARDENAS|2021-1-30|12900|X|X|100|0|x|X|x|X|X|X|X|X|X|X|X|x|X|x|DOMINGUEZ|NARANJO|MARIA DEL CARMEN|CASADA|X|X|CARRETERA CARDENAS - COMALCALCO SIN NUMERO|MIGUEL HIDALGO SEGUNDA SECCION EL EDEN|X|9371204164|LILIANA TORRES DOMINGUEZ |BENEFICIARIO 2: GABRIELA TORRES DOMINGUEZ|x|RUTA 8 M |X|MIERCOLES|x|x|X|X|X|DOMICILIO|4000|8900|x|x|X|2021-9-15|2021-9-22|X|x|X|x|x|MIGUEL HIDALGO SEGUNDA SECCION EL EDEN|X|1|x|12900|x|x|x|X|X|X|x|X|CARDENAS|X|x|x|x|x</v>
      </c>
    </row>
    <row r="806" spans="1:82" x14ac:dyDescent="0.25">
      <c r="A806" t="s">
        <v>14601</v>
      </c>
      <c r="B806" t="s">
        <v>14602</v>
      </c>
      <c r="C806">
        <v>3</v>
      </c>
      <c r="D806" t="s">
        <v>69</v>
      </c>
      <c r="E806" t="s">
        <v>2</v>
      </c>
      <c r="F806" t="s">
        <v>3</v>
      </c>
      <c r="G806" t="s">
        <v>3</v>
      </c>
      <c r="H806" t="s">
        <v>15960</v>
      </c>
      <c r="I806">
        <v>14800</v>
      </c>
      <c r="J806" t="s">
        <v>4</v>
      </c>
      <c r="K806" t="s">
        <v>4</v>
      </c>
      <c r="L806">
        <v>200</v>
      </c>
      <c r="M806">
        <v>1</v>
      </c>
      <c r="N806" t="s">
        <v>12</v>
      </c>
      <c r="O806" t="s">
        <v>4</v>
      </c>
      <c r="P806" t="s">
        <v>12</v>
      </c>
      <c r="Q806" t="s">
        <v>4</v>
      </c>
      <c r="R806" t="s">
        <v>4</v>
      </c>
      <c r="S806" t="s">
        <v>4</v>
      </c>
      <c r="T806" t="s">
        <v>4</v>
      </c>
      <c r="U806" t="s">
        <v>4</v>
      </c>
      <c r="V806" t="s">
        <v>4</v>
      </c>
      <c r="W806" t="s">
        <v>4</v>
      </c>
      <c r="X806" t="s">
        <v>4</v>
      </c>
      <c r="Y806" t="s">
        <v>12</v>
      </c>
      <c r="Z806" t="s">
        <v>4</v>
      </c>
      <c r="AA806" t="s">
        <v>12</v>
      </c>
      <c r="AB806" t="s">
        <v>249</v>
      </c>
      <c r="AC806" t="s">
        <v>10386</v>
      </c>
      <c r="AD806" t="s">
        <v>10848</v>
      </c>
      <c r="AE806" t="s">
        <v>30</v>
      </c>
      <c r="AF806" t="s">
        <v>4</v>
      </c>
      <c r="AG806" t="s">
        <v>4</v>
      </c>
      <c r="AH806" t="s">
        <v>10854</v>
      </c>
      <c r="AI806" t="s">
        <v>10329</v>
      </c>
      <c r="AJ806" t="s">
        <v>4</v>
      </c>
      <c r="AK806">
        <v>9371063653</v>
      </c>
      <c r="AL806" t="s">
        <v>14603</v>
      </c>
      <c r="AM806" t="s">
        <v>14604</v>
      </c>
      <c r="AN806" t="s">
        <v>12</v>
      </c>
      <c r="AO806" t="s">
        <v>14147</v>
      </c>
      <c r="AP806" t="s">
        <v>4</v>
      </c>
      <c r="AQ806" t="s">
        <v>710</v>
      </c>
      <c r="AR806" t="s">
        <v>12</v>
      </c>
      <c r="AS806" t="s">
        <v>12</v>
      </c>
      <c r="AT806" t="s">
        <v>4</v>
      </c>
      <c r="AU806" t="s">
        <v>4</v>
      </c>
      <c r="AV806" t="s">
        <v>4</v>
      </c>
      <c r="AW806" t="s">
        <v>11</v>
      </c>
      <c r="AX806">
        <v>2600</v>
      </c>
      <c r="AY806">
        <v>12200</v>
      </c>
      <c r="AZ806" t="s">
        <v>12</v>
      </c>
      <c r="BA806" t="s">
        <v>12</v>
      </c>
      <c r="BB806" t="s">
        <v>4</v>
      </c>
      <c r="BC806" t="s">
        <v>1239</v>
      </c>
      <c r="BD806" t="s">
        <v>10772</v>
      </c>
      <c r="BE806" t="s">
        <v>4</v>
      </c>
      <c r="BF806" t="s">
        <v>12</v>
      </c>
      <c r="BG806" t="s">
        <v>4</v>
      </c>
      <c r="BH806" t="s">
        <v>12</v>
      </c>
      <c r="BI806" t="s">
        <v>12</v>
      </c>
      <c r="BJ806" t="s">
        <v>11113</v>
      </c>
      <c r="BK806" t="s">
        <v>4</v>
      </c>
      <c r="BL806">
        <v>1</v>
      </c>
      <c r="BM806" t="s">
        <v>12</v>
      </c>
      <c r="BN806">
        <v>14800</v>
      </c>
      <c r="BO806" t="s">
        <v>12</v>
      </c>
      <c r="BP806" t="s">
        <v>12</v>
      </c>
      <c r="BQ806" t="s">
        <v>12</v>
      </c>
      <c r="BR806" t="s">
        <v>4</v>
      </c>
      <c r="BS806" t="s">
        <v>4</v>
      </c>
      <c r="BT806" t="s">
        <v>4</v>
      </c>
      <c r="BU806" t="s">
        <v>12</v>
      </c>
      <c r="BV806" t="s">
        <v>4</v>
      </c>
      <c r="BW806" t="s">
        <v>3</v>
      </c>
      <c r="BX806" t="s">
        <v>4</v>
      </c>
      <c r="BY806" t="s">
        <v>12</v>
      </c>
      <c r="BZ806" t="s">
        <v>12</v>
      </c>
      <c r="CA806" t="s">
        <v>12</v>
      </c>
      <c r="CB806" t="s">
        <v>12</v>
      </c>
      <c r="CC806" t="s">
        <v>12</v>
      </c>
      <c r="CD806" t="str" cm="1">
        <f t="array" aca="1" ref="CD806" ca="1">eConcatenar(A806:CB806,"|")</f>
        <v>C7sc3THyKsYNscpz|CAR2021-1010|3|MEMORIAL|TABASCO|CARDENAS|CARDENAS|2021-3-16|14800|X|X|200|1|x|X|x|X|X|X|X|X|X|X|X|x|X|x|TORRES|RUIZ|GABRIELA|CASADA|X|X|CARRETERA CARDENAS - COMALCALCO SIN NUMERO|MIGUEL HIDALGO SEGUNDA SECCION|X|9371063653|MISAEL GARCIA DE LA FUENTE|BENEFICIARIO 2: OCTAVIO TORRES RUIZ|x|RUTA 8 M |X|MIERCOLES|x|x|X|X|X|DOMICILIO|2600|12200|x|x|X|2021-9-15|2021-9-29|X|x|X|x|x|MIGUEL HIDALGO SEGUNDA SECCION |X|1|x|14800|x|x|x|X|X|X|x|X|CARDENAS|X|x|x|x|x</v>
      </c>
    </row>
    <row r="807" spans="1:82" x14ac:dyDescent="0.25">
      <c r="A807" t="s">
        <v>14605</v>
      </c>
      <c r="B807" t="s">
        <v>14606</v>
      </c>
      <c r="C807">
        <v>3</v>
      </c>
      <c r="D807" t="s">
        <v>1</v>
      </c>
      <c r="E807" t="s">
        <v>2</v>
      </c>
      <c r="F807" t="s">
        <v>894</v>
      </c>
      <c r="G807" t="s">
        <v>894</v>
      </c>
      <c r="H807" t="s">
        <v>16124</v>
      </c>
      <c r="I807">
        <v>12900</v>
      </c>
      <c r="J807" t="s">
        <v>4</v>
      </c>
      <c r="K807" t="s">
        <v>4</v>
      </c>
      <c r="L807">
        <v>200</v>
      </c>
      <c r="M807">
        <v>1</v>
      </c>
      <c r="N807" t="s">
        <v>12</v>
      </c>
      <c r="O807" t="s">
        <v>4</v>
      </c>
      <c r="P807" t="s">
        <v>12</v>
      </c>
      <c r="Q807" t="s">
        <v>4</v>
      </c>
      <c r="R807" t="s">
        <v>4</v>
      </c>
      <c r="S807" t="s">
        <v>4</v>
      </c>
      <c r="T807" t="s">
        <v>4</v>
      </c>
      <c r="U807" t="s">
        <v>4</v>
      </c>
      <c r="V807" t="s">
        <v>4</v>
      </c>
      <c r="W807" t="s">
        <v>4</v>
      </c>
      <c r="X807" t="s">
        <v>4</v>
      </c>
      <c r="Y807" t="s">
        <v>12</v>
      </c>
      <c r="Z807" t="s">
        <v>4</v>
      </c>
      <c r="AA807" t="s">
        <v>12</v>
      </c>
      <c r="AB807" t="s">
        <v>59</v>
      </c>
      <c r="AC807" t="s">
        <v>14607</v>
      </c>
      <c r="AD807" t="s">
        <v>493</v>
      </c>
      <c r="AE807" t="s">
        <v>63</v>
      </c>
      <c r="AF807" t="s">
        <v>4</v>
      </c>
      <c r="AG807" t="s">
        <v>4</v>
      </c>
      <c r="AH807" t="s">
        <v>14608</v>
      </c>
      <c r="AI807" t="s">
        <v>14497</v>
      </c>
      <c r="AJ807" t="s">
        <v>4</v>
      </c>
      <c r="AK807">
        <v>9371267896</v>
      </c>
      <c r="AL807" t="s">
        <v>14609</v>
      </c>
      <c r="AM807" t="s">
        <v>14610</v>
      </c>
      <c r="AN807" t="s">
        <v>12</v>
      </c>
      <c r="AO807" t="s">
        <v>14147</v>
      </c>
      <c r="AP807" t="s">
        <v>4</v>
      </c>
      <c r="AQ807" t="s">
        <v>710</v>
      </c>
      <c r="AR807" t="s">
        <v>12</v>
      </c>
      <c r="AS807" t="s">
        <v>12</v>
      </c>
      <c r="AT807" t="s">
        <v>4</v>
      </c>
      <c r="AU807" t="s">
        <v>4</v>
      </c>
      <c r="AV807" t="s">
        <v>4</v>
      </c>
      <c r="AW807" t="s">
        <v>11</v>
      </c>
      <c r="AX807">
        <v>3000</v>
      </c>
      <c r="AY807">
        <v>9900</v>
      </c>
      <c r="AZ807" t="s">
        <v>12</v>
      </c>
      <c r="BA807" t="s">
        <v>12</v>
      </c>
      <c r="BB807" t="s">
        <v>4</v>
      </c>
      <c r="BC807" t="s">
        <v>1239</v>
      </c>
      <c r="BD807" t="s">
        <v>10772</v>
      </c>
      <c r="BE807" t="s">
        <v>4</v>
      </c>
      <c r="BF807" t="s">
        <v>12</v>
      </c>
      <c r="BG807" t="s">
        <v>4</v>
      </c>
      <c r="BH807" t="s">
        <v>12</v>
      </c>
      <c r="BI807" t="s">
        <v>12</v>
      </c>
      <c r="BJ807" t="s">
        <v>14497</v>
      </c>
      <c r="BK807" t="s">
        <v>4</v>
      </c>
      <c r="BL807">
        <v>0</v>
      </c>
      <c r="BM807" t="s">
        <v>12</v>
      </c>
      <c r="BN807">
        <v>12900</v>
      </c>
      <c r="BO807" t="s">
        <v>12</v>
      </c>
      <c r="BP807" t="s">
        <v>12</v>
      </c>
      <c r="BQ807" t="s">
        <v>12</v>
      </c>
      <c r="BR807" t="s">
        <v>4</v>
      </c>
      <c r="BS807" t="s">
        <v>4</v>
      </c>
      <c r="BT807" t="s">
        <v>4</v>
      </c>
      <c r="BU807" t="s">
        <v>12</v>
      </c>
      <c r="BV807" t="s">
        <v>4</v>
      </c>
      <c r="BW807" t="s">
        <v>3</v>
      </c>
      <c r="BX807" t="s">
        <v>4</v>
      </c>
      <c r="BY807" t="s">
        <v>12</v>
      </c>
      <c r="BZ807" t="s">
        <v>12</v>
      </c>
      <c r="CA807" t="s">
        <v>12</v>
      </c>
      <c r="CB807" t="s">
        <v>12</v>
      </c>
      <c r="CC807" t="s">
        <v>12</v>
      </c>
      <c r="CD807" t="str" cm="1">
        <f t="array" aca="1" ref="CD807" ca="1">eConcatenar(A807:CB807,"|")</f>
        <v>FyiifgWeDOhK922d|CAR2021-0279|3|IMPERIAL DE LUJO|TABASCO|CUNDUACAN|CUNDUACAN|2021-1-29|12900|X|X|200|1|x|X|x|X|X|X|X|X|X|X|X|x|X|x|GARCIA|ROSALDO|JORGE|CASADO|X|X|ENTRADA A LA PLAYITA FRENTE A LOS PINOS|AMPLIACION LA PLAYITA|X|9371267896|BERTHA DE LOS ANGELES CORTAZAR|BENEFICIARIO 2: VIANEY DE LOS ANGELES CORTAZAR|x|RUTA 8 M |X|MIERCOLES|x|x|X|X|X|DOMICILIO|3000|9900|x|x|X|2021-9-15|2021-9-29|X|x|X|x|x|AMPLIACION LA PLAYITA|X|0|x|12900|x|x|x|X|X|X|x|X|CARDENAS|X|x|x|x|x</v>
      </c>
    </row>
    <row r="808" spans="1:82" x14ac:dyDescent="0.25">
      <c r="A808" t="s">
        <v>14611</v>
      </c>
      <c r="B808" t="s">
        <v>14612</v>
      </c>
      <c r="C808">
        <v>3</v>
      </c>
      <c r="D808" t="s">
        <v>1</v>
      </c>
      <c r="E808" t="s">
        <v>2</v>
      </c>
      <c r="F808" t="s">
        <v>894</v>
      </c>
      <c r="G808" t="s">
        <v>894</v>
      </c>
      <c r="H808" t="s">
        <v>16113</v>
      </c>
      <c r="I808">
        <v>12900</v>
      </c>
      <c r="J808" t="s">
        <v>4</v>
      </c>
      <c r="K808" t="s">
        <v>4</v>
      </c>
      <c r="L808">
        <v>200</v>
      </c>
      <c r="M808">
        <v>1</v>
      </c>
      <c r="N808" t="s">
        <v>12</v>
      </c>
      <c r="O808" t="s">
        <v>4</v>
      </c>
      <c r="P808" t="s">
        <v>12</v>
      </c>
      <c r="Q808" t="s">
        <v>4</v>
      </c>
      <c r="R808" t="s">
        <v>4</v>
      </c>
      <c r="S808" t="s">
        <v>4</v>
      </c>
      <c r="T808" t="s">
        <v>4</v>
      </c>
      <c r="U808" t="s">
        <v>4</v>
      </c>
      <c r="V808" t="s">
        <v>4</v>
      </c>
      <c r="W808" t="s">
        <v>4</v>
      </c>
      <c r="X808" t="s">
        <v>4</v>
      </c>
      <c r="Y808" t="s">
        <v>12</v>
      </c>
      <c r="Z808" t="s">
        <v>4</v>
      </c>
      <c r="AA808" t="s">
        <v>12</v>
      </c>
      <c r="AB808" t="s">
        <v>14613</v>
      </c>
      <c r="AC808" t="s">
        <v>14614</v>
      </c>
      <c r="AD808" t="s">
        <v>14615</v>
      </c>
      <c r="AE808" t="s">
        <v>63</v>
      </c>
      <c r="AF808" t="s">
        <v>4</v>
      </c>
      <c r="AG808" t="s">
        <v>4</v>
      </c>
      <c r="AH808" t="s">
        <v>5421</v>
      </c>
      <c r="AI808" t="s">
        <v>14497</v>
      </c>
      <c r="AJ808" t="s">
        <v>4</v>
      </c>
      <c r="AK808">
        <v>9141110784</v>
      </c>
      <c r="AL808" t="s">
        <v>14616</v>
      </c>
      <c r="AM808" t="s">
        <v>14617</v>
      </c>
      <c r="AN808" t="s">
        <v>12</v>
      </c>
      <c r="AO808" t="s">
        <v>14147</v>
      </c>
      <c r="AP808" t="s">
        <v>4</v>
      </c>
      <c r="AQ808" t="s">
        <v>710</v>
      </c>
      <c r="AR808" t="s">
        <v>12</v>
      </c>
      <c r="AS808" t="s">
        <v>12</v>
      </c>
      <c r="AT808" t="s">
        <v>4</v>
      </c>
      <c r="AU808" t="s">
        <v>4</v>
      </c>
      <c r="AV808" t="s">
        <v>4</v>
      </c>
      <c r="AW808" t="s">
        <v>11</v>
      </c>
      <c r="AX808">
        <v>1700</v>
      </c>
      <c r="AY808">
        <v>11200</v>
      </c>
      <c r="AZ808" t="s">
        <v>12</v>
      </c>
      <c r="BA808" t="s">
        <v>12</v>
      </c>
      <c r="BB808" t="s">
        <v>4</v>
      </c>
      <c r="BC808" t="s">
        <v>1239</v>
      </c>
      <c r="BD808" t="s">
        <v>10772</v>
      </c>
      <c r="BE808" t="s">
        <v>4</v>
      </c>
      <c r="BF808" t="s">
        <v>12</v>
      </c>
      <c r="BG808" t="s">
        <v>4</v>
      </c>
      <c r="BH808" t="s">
        <v>12</v>
      </c>
      <c r="BI808" t="s">
        <v>12</v>
      </c>
      <c r="BJ808" t="s">
        <v>14497</v>
      </c>
      <c r="BK808" t="s">
        <v>4</v>
      </c>
      <c r="BL808">
        <v>0</v>
      </c>
      <c r="BM808" t="s">
        <v>12</v>
      </c>
      <c r="BN808">
        <v>12900</v>
      </c>
      <c r="BO808" t="s">
        <v>12</v>
      </c>
      <c r="BP808" t="s">
        <v>12</v>
      </c>
      <c r="BQ808" t="s">
        <v>12</v>
      </c>
      <c r="BR808" t="s">
        <v>4</v>
      </c>
      <c r="BS808" t="s">
        <v>4</v>
      </c>
      <c r="BT808" t="s">
        <v>4</v>
      </c>
      <c r="BU808" t="s">
        <v>12</v>
      </c>
      <c r="BV808" t="s">
        <v>4</v>
      </c>
      <c r="BW808" t="s">
        <v>3</v>
      </c>
      <c r="BX808" t="s">
        <v>4</v>
      </c>
      <c r="BY808" t="s">
        <v>12</v>
      </c>
      <c r="BZ808" t="s">
        <v>12</v>
      </c>
      <c r="CA808" t="s">
        <v>12</v>
      </c>
      <c r="CB808" t="s">
        <v>12</v>
      </c>
      <c r="CC808" t="s">
        <v>12</v>
      </c>
      <c r="CD808" t="str" cm="1">
        <f t="array" aca="1" ref="CD808" ca="1">eConcatenar(A808:CB808,"|")</f>
        <v>tX22sEjcHgbnyBxn|CAR2021-0440|3|IMPERIAL DE LUJO|TABASCO|CUNDUACAN|CUNDUACAN|2021-2-06|12900|X|X|200|1|x|X|x|X|X|X|X|X|X|X|X|x|X|x|SOLIS|CASTAÑEDA|HEBERTO|CASADO|X|X|ENTRADA DEL PANTEON SIN NUMERO|AMPLIACION LA PLAYITA|X|9141110784|LUVIA DE LA CRUZ RABANALES|BENEFICIARIO 2: ENOC SOLIS DE LA CRUZ|x|RUTA 8 M |X|MIERCOLES|x|x|X|X|X|DOMICILIO|1700|11200|x|x|X|2021-9-15|2021-9-29|X|x|X|x|x|AMPLIACION LA PLAYITA|X|0|x|12900|x|x|x|X|X|X|x|X|CARDENAS|X|x|x|x|x</v>
      </c>
    </row>
    <row r="809" spans="1:82" x14ac:dyDescent="0.25">
      <c r="A809" t="s">
        <v>14618</v>
      </c>
      <c r="B809" t="s">
        <v>14619</v>
      </c>
      <c r="C809">
        <v>3</v>
      </c>
      <c r="D809" t="s">
        <v>69</v>
      </c>
      <c r="E809" t="s">
        <v>2</v>
      </c>
      <c r="F809" t="s">
        <v>894</v>
      </c>
      <c r="G809" t="s">
        <v>894</v>
      </c>
      <c r="H809" t="s">
        <v>1233</v>
      </c>
      <c r="I809">
        <v>14800</v>
      </c>
      <c r="J809" t="s">
        <v>4</v>
      </c>
      <c r="K809" t="s">
        <v>4</v>
      </c>
      <c r="L809">
        <v>100</v>
      </c>
      <c r="M809">
        <v>0</v>
      </c>
      <c r="N809" t="s">
        <v>12</v>
      </c>
      <c r="O809" t="s">
        <v>4</v>
      </c>
      <c r="P809" t="s">
        <v>12</v>
      </c>
      <c r="Q809" t="s">
        <v>4</v>
      </c>
      <c r="R809" t="s">
        <v>4</v>
      </c>
      <c r="S809" t="s">
        <v>4</v>
      </c>
      <c r="T809" t="s">
        <v>4</v>
      </c>
      <c r="U809" t="s">
        <v>4</v>
      </c>
      <c r="V809" t="s">
        <v>4</v>
      </c>
      <c r="W809" t="s">
        <v>4</v>
      </c>
      <c r="X809" t="s">
        <v>4</v>
      </c>
      <c r="Y809" t="s">
        <v>12</v>
      </c>
      <c r="Z809" t="s">
        <v>4</v>
      </c>
      <c r="AA809" t="s">
        <v>12</v>
      </c>
      <c r="AB809" t="s">
        <v>96</v>
      </c>
      <c r="AC809" t="s">
        <v>128</v>
      </c>
      <c r="AD809" t="s">
        <v>682</v>
      </c>
      <c r="AE809" t="s">
        <v>30</v>
      </c>
      <c r="AF809" t="s">
        <v>4</v>
      </c>
      <c r="AG809" t="s">
        <v>4</v>
      </c>
      <c r="AH809" t="s">
        <v>14620</v>
      </c>
      <c r="AI809" t="s">
        <v>2462</v>
      </c>
      <c r="AJ809" t="s">
        <v>4</v>
      </c>
      <c r="AK809">
        <v>9371672749</v>
      </c>
      <c r="AL809" t="s">
        <v>14621</v>
      </c>
      <c r="AM809" t="s">
        <v>14622</v>
      </c>
      <c r="AN809" t="s">
        <v>12</v>
      </c>
      <c r="AO809" t="s">
        <v>14147</v>
      </c>
      <c r="AP809" t="s">
        <v>4</v>
      </c>
      <c r="AQ809" t="s">
        <v>710</v>
      </c>
      <c r="AR809" t="s">
        <v>12</v>
      </c>
      <c r="AS809" t="s">
        <v>12</v>
      </c>
      <c r="AT809" t="s">
        <v>4</v>
      </c>
      <c r="AU809" t="s">
        <v>4</v>
      </c>
      <c r="AV809" t="s">
        <v>4</v>
      </c>
      <c r="AW809" t="s">
        <v>11</v>
      </c>
      <c r="AX809">
        <v>900</v>
      </c>
      <c r="AY809">
        <v>13900</v>
      </c>
      <c r="AZ809" t="s">
        <v>12</v>
      </c>
      <c r="BA809" t="s">
        <v>12</v>
      </c>
      <c r="BB809" t="s">
        <v>4</v>
      </c>
      <c r="BC809" t="s">
        <v>1239</v>
      </c>
      <c r="BD809" t="s">
        <v>1238</v>
      </c>
      <c r="BE809" t="s">
        <v>4</v>
      </c>
      <c r="BF809" t="s">
        <v>12</v>
      </c>
      <c r="BG809" t="s">
        <v>4</v>
      </c>
      <c r="BH809" t="s">
        <v>12</v>
      </c>
      <c r="BI809" t="s">
        <v>12</v>
      </c>
      <c r="BJ809" t="s">
        <v>2462</v>
      </c>
      <c r="BK809" t="s">
        <v>4</v>
      </c>
      <c r="BL809">
        <v>1</v>
      </c>
      <c r="BM809" t="s">
        <v>12</v>
      </c>
      <c r="BN809">
        <v>14800</v>
      </c>
      <c r="BO809" t="s">
        <v>12</v>
      </c>
      <c r="BP809" t="s">
        <v>12</v>
      </c>
      <c r="BQ809" t="s">
        <v>12</v>
      </c>
      <c r="BR809" t="s">
        <v>4</v>
      </c>
      <c r="BS809" t="s">
        <v>4</v>
      </c>
      <c r="BT809" t="s">
        <v>4</v>
      </c>
      <c r="BU809" t="s">
        <v>12</v>
      </c>
      <c r="BV809" t="s">
        <v>4</v>
      </c>
      <c r="BW809" t="s">
        <v>3</v>
      </c>
      <c r="BX809" t="s">
        <v>4</v>
      </c>
      <c r="BY809" t="s">
        <v>12</v>
      </c>
      <c r="BZ809" t="s">
        <v>12</v>
      </c>
      <c r="CA809" t="s">
        <v>12</v>
      </c>
      <c r="CB809" t="s">
        <v>12</v>
      </c>
      <c r="CC809" t="s">
        <v>12</v>
      </c>
      <c r="CD809" t="str" cm="1">
        <f t="array" aca="1" ref="CD809" ca="1">eConcatenar(A809:CB809,"|")</f>
        <v>jQ1atDjAFZvbKJ4O|CAR2021-5039|3|MEMORIAL|TABASCO|CUNDUACAN|CUNDUACAN|2021-9-21|14800|X|X|100|0|x|X|x|X|X|X|X|X|X|X|X|x|X|x|MARTINEZ|MADRIGAL|ADRIANA|CASADA|X|X|CALLE SANTIAGO DE LA CRUZ CASTAÑEDA NUMERO 8|LA PLAYITA|X|9371672749|MARCO ANTONIO DOMINGUEZ WILSON|BENEFICIARIO 2: MADRIANA MARINEZ MADRIGAL|x|RUTA 8 M |X|MIERCOLES|x|x|X|X|X|DOMICILIO|900|13900|x|x|X|2021-9-15|2021-9-22|X|x|X|x|x|LA PLAYITA|X|1|x|14800|x|x|x|X|X|X|x|X|CARDENAS|X|x|x|x|x</v>
      </c>
    </row>
    <row r="810" spans="1:82" x14ac:dyDescent="0.25">
      <c r="A810" t="s">
        <v>14623</v>
      </c>
      <c r="B810" t="s">
        <v>14624</v>
      </c>
      <c r="C810">
        <v>3</v>
      </c>
      <c r="D810" t="s">
        <v>1</v>
      </c>
      <c r="E810" t="s">
        <v>2</v>
      </c>
      <c r="F810" t="s">
        <v>894</v>
      </c>
      <c r="G810" t="s">
        <v>894</v>
      </c>
      <c r="H810" t="s">
        <v>16086</v>
      </c>
      <c r="I810">
        <v>12900</v>
      </c>
      <c r="J810" t="s">
        <v>4</v>
      </c>
      <c r="K810" t="s">
        <v>4</v>
      </c>
      <c r="L810">
        <v>200</v>
      </c>
      <c r="M810">
        <v>1</v>
      </c>
      <c r="N810" t="s">
        <v>12</v>
      </c>
      <c r="O810" t="s">
        <v>4</v>
      </c>
      <c r="P810" t="s">
        <v>12</v>
      </c>
      <c r="Q810" t="s">
        <v>4</v>
      </c>
      <c r="R810" t="s">
        <v>4</v>
      </c>
      <c r="S810" t="s">
        <v>4</v>
      </c>
      <c r="T810" t="s">
        <v>4</v>
      </c>
      <c r="U810" t="s">
        <v>4</v>
      </c>
      <c r="V810" t="s">
        <v>4</v>
      </c>
      <c r="W810" t="s">
        <v>4</v>
      </c>
      <c r="X810" t="s">
        <v>4</v>
      </c>
      <c r="Y810" t="s">
        <v>12</v>
      </c>
      <c r="Z810" t="s">
        <v>4</v>
      </c>
      <c r="AA810" t="s">
        <v>12</v>
      </c>
      <c r="AB810" t="s">
        <v>10181</v>
      </c>
      <c r="AC810" t="s">
        <v>14625</v>
      </c>
      <c r="AD810" t="s">
        <v>14626</v>
      </c>
      <c r="AE810" t="s">
        <v>30</v>
      </c>
      <c r="AF810" t="s">
        <v>4</v>
      </c>
      <c r="AG810" t="s">
        <v>4</v>
      </c>
      <c r="AH810" t="s">
        <v>14627</v>
      </c>
      <c r="AI810" t="s">
        <v>2462</v>
      </c>
      <c r="AJ810" t="s">
        <v>4</v>
      </c>
      <c r="AK810">
        <v>9371677936</v>
      </c>
      <c r="AL810" t="s">
        <v>14628</v>
      </c>
      <c r="AM810" t="s">
        <v>14629</v>
      </c>
      <c r="AN810" t="s">
        <v>12</v>
      </c>
      <c r="AO810" t="s">
        <v>14147</v>
      </c>
      <c r="AP810" t="s">
        <v>4</v>
      </c>
      <c r="AQ810" t="s">
        <v>710</v>
      </c>
      <c r="AR810" t="s">
        <v>12</v>
      </c>
      <c r="AS810" t="s">
        <v>12</v>
      </c>
      <c r="AT810" t="s">
        <v>4</v>
      </c>
      <c r="AU810" t="s">
        <v>4</v>
      </c>
      <c r="AV810" t="s">
        <v>4</v>
      </c>
      <c r="AW810" t="s">
        <v>11</v>
      </c>
      <c r="AX810">
        <v>2000</v>
      </c>
      <c r="AY810">
        <v>10900</v>
      </c>
      <c r="AZ810" t="s">
        <v>12</v>
      </c>
      <c r="BA810" t="s">
        <v>12</v>
      </c>
      <c r="BB810" t="s">
        <v>4</v>
      </c>
      <c r="BC810" t="s">
        <v>1239</v>
      </c>
      <c r="BD810" t="s">
        <v>10772</v>
      </c>
      <c r="BE810" t="s">
        <v>4</v>
      </c>
      <c r="BF810" t="s">
        <v>12</v>
      </c>
      <c r="BG810" t="s">
        <v>4</v>
      </c>
      <c r="BH810" t="s">
        <v>12</v>
      </c>
      <c r="BI810" t="s">
        <v>12</v>
      </c>
      <c r="BJ810" t="s">
        <v>2462</v>
      </c>
      <c r="BK810" t="s">
        <v>4</v>
      </c>
      <c r="BL810">
        <v>1</v>
      </c>
      <c r="BM810" t="s">
        <v>12</v>
      </c>
      <c r="BN810">
        <v>12900</v>
      </c>
      <c r="BO810" t="s">
        <v>12</v>
      </c>
      <c r="BP810" t="s">
        <v>12</v>
      </c>
      <c r="BQ810" t="s">
        <v>12</v>
      </c>
      <c r="BR810" t="s">
        <v>4</v>
      </c>
      <c r="BS810" t="s">
        <v>4</v>
      </c>
      <c r="BT810" t="s">
        <v>4</v>
      </c>
      <c r="BU810" t="s">
        <v>12</v>
      </c>
      <c r="BV810" t="s">
        <v>4</v>
      </c>
      <c r="BW810" t="s">
        <v>3</v>
      </c>
      <c r="BX810" t="s">
        <v>4</v>
      </c>
      <c r="BY810" t="s">
        <v>12</v>
      </c>
      <c r="BZ810" t="s">
        <v>12</v>
      </c>
      <c r="CA810" t="s">
        <v>12</v>
      </c>
      <c r="CB810" t="s">
        <v>12</v>
      </c>
      <c r="CC810" t="s">
        <v>12</v>
      </c>
      <c r="CD810" t="str" cm="1">
        <f t="array" aca="1" ref="CD810" ca="1">eConcatenar(A810:CB810,"|")</f>
        <v>M99SyQV0TqTg2pIi|CAR2021-0803|3|IMPERIAL DE LUJO|TABASCO|CUNDUACAN|CUNDUACAN|2021-3-05|12900|X|X|200|1|x|X|x|X|X|X|X|X|X|X|X|x|X|x|ESCALANTE|RIBERA|ELDA|CASADA|X|X|CARRETERA RIO SECO CASA NUMERO 34|LA PLAYITA|X|9371677936|WIFRENDO HERNANDEZ OLAN|BENEFICIARIO 2: JUAN JOSE HERNANDEZ ESCALANTE|x|RUTA 8 M |X|MIERCOLES|x|x|X|X|X|DOMICILIO|2000|10900|x|x|X|2021-9-15|2021-9-29|X|x|X|x|x|LA PLAYITA|X|1|x|12900|x|x|x|X|X|X|x|X|CARDENAS|X|x|x|x|x</v>
      </c>
    </row>
    <row r="811" spans="1:82" x14ac:dyDescent="0.25">
      <c r="A811" t="s">
        <v>14630</v>
      </c>
      <c r="B811" t="s">
        <v>14631</v>
      </c>
      <c r="C811">
        <v>3</v>
      </c>
      <c r="D811" t="s">
        <v>69</v>
      </c>
      <c r="E811" t="s">
        <v>2</v>
      </c>
      <c r="F811" t="s">
        <v>894</v>
      </c>
      <c r="G811" t="s">
        <v>894</v>
      </c>
      <c r="H811" t="s">
        <v>1206</v>
      </c>
      <c r="I811">
        <v>14800</v>
      </c>
      <c r="J811" t="s">
        <v>4</v>
      </c>
      <c r="K811" t="s">
        <v>4</v>
      </c>
      <c r="L811">
        <v>200</v>
      </c>
      <c r="M811">
        <v>1</v>
      </c>
      <c r="N811" t="s">
        <v>12</v>
      </c>
      <c r="O811" t="s">
        <v>4</v>
      </c>
      <c r="P811" t="s">
        <v>12</v>
      </c>
      <c r="Q811" t="s">
        <v>4</v>
      </c>
      <c r="R811" t="s">
        <v>4</v>
      </c>
      <c r="S811" t="s">
        <v>4</v>
      </c>
      <c r="T811" t="s">
        <v>4</v>
      </c>
      <c r="U811" t="s">
        <v>4</v>
      </c>
      <c r="V811" t="s">
        <v>4</v>
      </c>
      <c r="W811" t="s">
        <v>4</v>
      </c>
      <c r="X811" t="s">
        <v>4</v>
      </c>
      <c r="Y811" t="s">
        <v>12</v>
      </c>
      <c r="Z811" t="s">
        <v>4</v>
      </c>
      <c r="AA811" t="s">
        <v>12</v>
      </c>
      <c r="AB811" t="s">
        <v>14632</v>
      </c>
      <c r="AC811" t="s">
        <v>192</v>
      </c>
      <c r="AD811" t="s">
        <v>5094</v>
      </c>
      <c r="AE811" t="s">
        <v>30</v>
      </c>
      <c r="AF811" t="s">
        <v>4</v>
      </c>
      <c r="AG811" t="s">
        <v>4</v>
      </c>
      <c r="AH811" t="s">
        <v>14633</v>
      </c>
      <c r="AI811" t="s">
        <v>2608</v>
      </c>
      <c r="AJ811" t="s">
        <v>4</v>
      </c>
      <c r="AK811">
        <v>9373747810</v>
      </c>
      <c r="AL811" t="s">
        <v>14634</v>
      </c>
      <c r="AM811" t="s">
        <v>14635</v>
      </c>
      <c r="AN811" t="s">
        <v>12</v>
      </c>
      <c r="AO811" t="s">
        <v>14147</v>
      </c>
      <c r="AP811" t="s">
        <v>4</v>
      </c>
      <c r="AQ811" t="s">
        <v>710</v>
      </c>
      <c r="AR811" t="s">
        <v>12</v>
      </c>
      <c r="AS811" t="s">
        <v>12</v>
      </c>
      <c r="AT811" t="s">
        <v>4</v>
      </c>
      <c r="AU811" t="s">
        <v>4</v>
      </c>
      <c r="AV811" t="s">
        <v>4</v>
      </c>
      <c r="AW811" t="s">
        <v>11</v>
      </c>
      <c r="AX811">
        <v>2600</v>
      </c>
      <c r="AY811">
        <v>12200</v>
      </c>
      <c r="AZ811" t="s">
        <v>12</v>
      </c>
      <c r="BA811" t="s">
        <v>12</v>
      </c>
      <c r="BB811" t="s">
        <v>4</v>
      </c>
      <c r="BC811" t="s">
        <v>1239</v>
      </c>
      <c r="BD811" t="s">
        <v>10772</v>
      </c>
      <c r="BE811" t="s">
        <v>4</v>
      </c>
      <c r="BF811" t="s">
        <v>12</v>
      </c>
      <c r="BG811" t="s">
        <v>4</v>
      </c>
      <c r="BH811" t="s">
        <v>12</v>
      </c>
      <c r="BI811" t="s">
        <v>12</v>
      </c>
      <c r="BJ811" t="s">
        <v>2999</v>
      </c>
      <c r="BK811" t="s">
        <v>4</v>
      </c>
      <c r="BL811">
        <v>1</v>
      </c>
      <c r="BM811" t="s">
        <v>12</v>
      </c>
      <c r="BN811">
        <v>14800</v>
      </c>
      <c r="BO811" t="s">
        <v>12</v>
      </c>
      <c r="BP811" t="s">
        <v>12</v>
      </c>
      <c r="BQ811" t="s">
        <v>12</v>
      </c>
      <c r="BR811" t="s">
        <v>4</v>
      </c>
      <c r="BS811" t="s">
        <v>4</v>
      </c>
      <c r="BT811" t="s">
        <v>4</v>
      </c>
      <c r="BU811" t="s">
        <v>12</v>
      </c>
      <c r="BV811" t="s">
        <v>4</v>
      </c>
      <c r="BW811" t="s">
        <v>3</v>
      </c>
      <c r="BX811" t="s">
        <v>4</v>
      </c>
      <c r="BY811" t="s">
        <v>12</v>
      </c>
      <c r="BZ811" t="s">
        <v>12</v>
      </c>
      <c r="CA811" t="s">
        <v>12</v>
      </c>
      <c r="CB811" t="s">
        <v>12</v>
      </c>
      <c r="CC811" t="s">
        <v>12</v>
      </c>
      <c r="CD811" t="str" cm="1">
        <f t="array" aca="1" ref="CD811" ca="1">eConcatenar(A811:CB811,"|")</f>
        <v>CbXgOx93FC1yeaUF|CAR2021-1037|3|MEMORIAL|TABASCO|CUNDUACAN|CUNDUACAN|2021-3-20|14800|X|X|200|1|x|X|x|X|X|X|X|X|X|X|X|x|X|x|SOLIZ|SUAREZ|REBECA|CASADA|X|X|CALLE PRINCIPAL SIN NUMERO PRIMERA ENTRADA|IGNACIO ZARAGOZA|X|9373747810|NELLY KAREN HERNANDEZ SOLIZ|BENEFICIARIO 2: NERIO HERNANDEZ GONZALEZ|x|RUTA 8 M |X|MIERCOLES|x|x|X|X|X|DOMICILIO|2600|12200|x|x|X|2021-9-15|2021-9-29|X|x|X|x|x|IGNACIO ZARAGOZA |X|1|x|14800|x|x|x|X|X|X|x|X|CARDENAS|X|x|x|x|x</v>
      </c>
    </row>
    <row r="812" spans="1:82" x14ac:dyDescent="0.25">
      <c r="A812" t="s">
        <v>14636</v>
      </c>
      <c r="B812" t="s">
        <v>14637</v>
      </c>
      <c r="C812">
        <v>3</v>
      </c>
      <c r="D812" t="s">
        <v>1</v>
      </c>
      <c r="E812" t="s">
        <v>2</v>
      </c>
      <c r="F812" t="s">
        <v>894</v>
      </c>
      <c r="G812" t="s">
        <v>894</v>
      </c>
      <c r="H812" t="s">
        <v>15979</v>
      </c>
      <c r="I812">
        <v>12900</v>
      </c>
      <c r="J812" t="s">
        <v>4</v>
      </c>
      <c r="K812" t="s">
        <v>4</v>
      </c>
      <c r="L812">
        <v>100</v>
      </c>
      <c r="M812">
        <v>0</v>
      </c>
      <c r="N812" t="s">
        <v>12</v>
      </c>
      <c r="O812" t="s">
        <v>4</v>
      </c>
      <c r="P812" t="s">
        <v>12</v>
      </c>
      <c r="Q812" t="s">
        <v>4</v>
      </c>
      <c r="R812" t="s">
        <v>4</v>
      </c>
      <c r="S812" t="s">
        <v>4</v>
      </c>
      <c r="T812" t="s">
        <v>4</v>
      </c>
      <c r="U812" t="s">
        <v>4</v>
      </c>
      <c r="V812" t="s">
        <v>4</v>
      </c>
      <c r="W812" t="s">
        <v>4</v>
      </c>
      <c r="X812" t="s">
        <v>4</v>
      </c>
      <c r="Y812" t="s">
        <v>12</v>
      </c>
      <c r="Z812" t="s">
        <v>4</v>
      </c>
      <c r="AA812" t="s">
        <v>12</v>
      </c>
      <c r="AB812" t="s">
        <v>119</v>
      </c>
      <c r="AC812" t="s">
        <v>59</v>
      </c>
      <c r="AD812" t="s">
        <v>14638</v>
      </c>
      <c r="AE812" t="s">
        <v>146</v>
      </c>
      <c r="AF812" t="s">
        <v>4</v>
      </c>
      <c r="AG812" t="s">
        <v>4</v>
      </c>
      <c r="AH812" t="s">
        <v>14639</v>
      </c>
      <c r="AI812" t="s">
        <v>14192</v>
      </c>
      <c r="AJ812" t="s">
        <v>4</v>
      </c>
      <c r="AK812">
        <v>9371554309</v>
      </c>
      <c r="AL812" t="s">
        <v>14640</v>
      </c>
      <c r="AM812" t="s">
        <v>14641</v>
      </c>
      <c r="AN812" t="s">
        <v>12</v>
      </c>
      <c r="AO812" t="s">
        <v>14147</v>
      </c>
      <c r="AP812" t="s">
        <v>4</v>
      </c>
      <c r="AQ812" t="s">
        <v>710</v>
      </c>
      <c r="AR812" t="s">
        <v>12</v>
      </c>
      <c r="AS812" t="s">
        <v>12</v>
      </c>
      <c r="AT812" t="s">
        <v>4</v>
      </c>
      <c r="AU812" t="s">
        <v>4</v>
      </c>
      <c r="AV812" t="s">
        <v>4</v>
      </c>
      <c r="AW812" t="s">
        <v>11</v>
      </c>
      <c r="AX812">
        <v>2700</v>
      </c>
      <c r="AY812">
        <v>10200</v>
      </c>
      <c r="AZ812" t="s">
        <v>12</v>
      </c>
      <c r="BA812" t="s">
        <v>12</v>
      </c>
      <c r="BB812" t="s">
        <v>4</v>
      </c>
      <c r="BC812" t="s">
        <v>1239</v>
      </c>
      <c r="BD812" t="s">
        <v>1238</v>
      </c>
      <c r="BE812" t="s">
        <v>4</v>
      </c>
      <c r="BF812" t="s">
        <v>12</v>
      </c>
      <c r="BG812" t="s">
        <v>4</v>
      </c>
      <c r="BH812" t="s">
        <v>12</v>
      </c>
      <c r="BI812" t="s">
        <v>12</v>
      </c>
      <c r="BJ812" t="s">
        <v>14192</v>
      </c>
      <c r="BK812" t="s">
        <v>4</v>
      </c>
      <c r="BL812">
        <v>1</v>
      </c>
      <c r="BM812" t="s">
        <v>12</v>
      </c>
      <c r="BN812">
        <v>12900</v>
      </c>
      <c r="BO812" t="s">
        <v>12</v>
      </c>
      <c r="BP812" t="s">
        <v>12</v>
      </c>
      <c r="BQ812" t="s">
        <v>12</v>
      </c>
      <c r="BR812" t="s">
        <v>4</v>
      </c>
      <c r="BS812" t="s">
        <v>4</v>
      </c>
      <c r="BT812" t="s">
        <v>4</v>
      </c>
      <c r="BU812" t="s">
        <v>12</v>
      </c>
      <c r="BV812" t="s">
        <v>4</v>
      </c>
      <c r="BW812" t="s">
        <v>3</v>
      </c>
      <c r="BX812" t="s">
        <v>4</v>
      </c>
      <c r="BY812" t="s">
        <v>12</v>
      </c>
      <c r="BZ812" t="s">
        <v>12</v>
      </c>
      <c r="CA812" t="s">
        <v>12</v>
      </c>
      <c r="CB812" t="s">
        <v>12</v>
      </c>
      <c r="CC812" t="s">
        <v>12</v>
      </c>
      <c r="CD812" t="str" cm="1">
        <f t="array" aca="1" ref="CD812" ca="1">eConcatenar(A812:CB812,"|")</f>
        <v>ZliHNVqIrZkncUUb|CAR2021-0695|3|IMPERIAL DE LUJO|TABASCO|CUNDUACAN|CUNDUACAN|2021-3-04|12900|X|X|100|0|x|X|x|X|X|X|X|X|X|X|X|x|X|x|PEREZ|GARCIA|AMINTA|VIUDA|X|X|AMPLIACION LA PLAYITA SIN NUMERO|ONCE DE FEBRERO|X|9371554309|LEYDI JANETH DE LA CRUZ PEREZ|BENEFICIARIO 2: JULIO CESAR DE LA CRUZ PEREZ|x|RUTA 8 M |X|MIERCOLES|x|x|X|X|X|DOMICILIO|2700|10200|x|x|X|2021-9-15|2021-9-22|X|x|X|x|x|ONCE DE FEBRERO|X|1|x|12900|x|x|x|X|X|X|x|X|CARDENAS|X|x|x|x|x</v>
      </c>
    </row>
    <row r="813" spans="1:82" x14ac:dyDescent="0.25">
      <c r="A813" t="s">
        <v>14642</v>
      </c>
      <c r="B813" t="s">
        <v>14643</v>
      </c>
      <c r="C813">
        <v>3</v>
      </c>
      <c r="D813" t="s">
        <v>69</v>
      </c>
      <c r="E813" t="s">
        <v>2</v>
      </c>
      <c r="F813" t="s">
        <v>894</v>
      </c>
      <c r="G813" t="s">
        <v>894</v>
      </c>
      <c r="H813" t="s">
        <v>16110</v>
      </c>
      <c r="I813">
        <v>14800</v>
      </c>
      <c r="J813" t="s">
        <v>4</v>
      </c>
      <c r="K813" t="s">
        <v>4</v>
      </c>
      <c r="L813">
        <v>100</v>
      </c>
      <c r="M813">
        <v>0</v>
      </c>
      <c r="N813" t="s">
        <v>12</v>
      </c>
      <c r="O813" t="s">
        <v>4</v>
      </c>
      <c r="P813" t="s">
        <v>12</v>
      </c>
      <c r="Q813" t="s">
        <v>4</v>
      </c>
      <c r="R813" t="s">
        <v>4</v>
      </c>
      <c r="S813" t="s">
        <v>4</v>
      </c>
      <c r="T813" t="s">
        <v>4</v>
      </c>
      <c r="U813" t="s">
        <v>4</v>
      </c>
      <c r="V813" t="s">
        <v>4</v>
      </c>
      <c r="W813" t="s">
        <v>4</v>
      </c>
      <c r="X813" t="s">
        <v>4</v>
      </c>
      <c r="Y813" t="s">
        <v>12</v>
      </c>
      <c r="Z813" t="s">
        <v>4</v>
      </c>
      <c r="AA813" t="s">
        <v>12</v>
      </c>
      <c r="AB813" t="s">
        <v>14644</v>
      </c>
      <c r="AC813" t="s">
        <v>249</v>
      </c>
      <c r="AD813" t="s">
        <v>4827</v>
      </c>
      <c r="AE813" t="s">
        <v>30</v>
      </c>
      <c r="AF813" t="s">
        <v>4</v>
      </c>
      <c r="AG813" t="s">
        <v>4</v>
      </c>
      <c r="AH813" t="s">
        <v>12305</v>
      </c>
      <c r="AI813" t="s">
        <v>2462</v>
      </c>
      <c r="AJ813" t="s">
        <v>4</v>
      </c>
      <c r="AK813">
        <v>8124079917</v>
      </c>
      <c r="AL813" t="s">
        <v>14645</v>
      </c>
      <c r="AM813" t="s">
        <v>14646</v>
      </c>
      <c r="AN813" t="s">
        <v>12</v>
      </c>
      <c r="AO813" t="s">
        <v>14147</v>
      </c>
      <c r="AP813" t="s">
        <v>4</v>
      </c>
      <c r="AQ813" t="s">
        <v>710</v>
      </c>
      <c r="AR813" t="s">
        <v>12</v>
      </c>
      <c r="AS813" t="s">
        <v>12</v>
      </c>
      <c r="AT813" t="s">
        <v>4</v>
      </c>
      <c r="AU813" t="s">
        <v>4</v>
      </c>
      <c r="AV813" t="s">
        <v>4</v>
      </c>
      <c r="AW813" t="s">
        <v>11</v>
      </c>
      <c r="AX813">
        <v>1850</v>
      </c>
      <c r="AY813">
        <v>12950</v>
      </c>
      <c r="AZ813" t="s">
        <v>12</v>
      </c>
      <c r="BA813" t="s">
        <v>12</v>
      </c>
      <c r="BB813" t="s">
        <v>4</v>
      </c>
      <c r="BC813" t="s">
        <v>1239</v>
      </c>
      <c r="BD813" t="s">
        <v>1238</v>
      </c>
      <c r="BE813" t="s">
        <v>4</v>
      </c>
      <c r="BF813" t="s">
        <v>12</v>
      </c>
      <c r="BG813" t="s">
        <v>4</v>
      </c>
      <c r="BH813" t="s">
        <v>12</v>
      </c>
      <c r="BI813" t="s">
        <v>12</v>
      </c>
      <c r="BJ813" t="s">
        <v>2462</v>
      </c>
      <c r="BK813" t="s">
        <v>4</v>
      </c>
      <c r="BL813">
        <v>1</v>
      </c>
      <c r="BM813" t="s">
        <v>12</v>
      </c>
      <c r="BN813">
        <v>14800</v>
      </c>
      <c r="BO813" t="s">
        <v>12</v>
      </c>
      <c r="BP813" t="s">
        <v>12</v>
      </c>
      <c r="BQ813" t="s">
        <v>12</v>
      </c>
      <c r="BR813" t="s">
        <v>4</v>
      </c>
      <c r="BS813" t="s">
        <v>4</v>
      </c>
      <c r="BT813" t="s">
        <v>4</v>
      </c>
      <c r="BU813" t="s">
        <v>12</v>
      </c>
      <c r="BV813" t="s">
        <v>4</v>
      </c>
      <c r="BW813" t="s">
        <v>3</v>
      </c>
      <c r="BX813" t="s">
        <v>4</v>
      </c>
      <c r="BY813" t="s">
        <v>12</v>
      </c>
      <c r="BZ813" t="s">
        <v>12</v>
      </c>
      <c r="CA813" t="s">
        <v>12</v>
      </c>
      <c r="CB813" t="s">
        <v>12</v>
      </c>
      <c r="CC813" t="s">
        <v>12</v>
      </c>
      <c r="CD813" t="str" cm="1">
        <f t="array" aca="1" ref="CD813" ca="1">eConcatenar(A813:CB813,"|")</f>
        <v>wtW3HVEDA7AoJrZu|CAR2021-1084|3|MEMORIAL|TABASCO|CUNDUACAN|CUNDUACAN|2021-3-29|14800|X|X|100|0|x|X|x|X|X|X|X|X|X|X|X|x|X|x|ALTAMIRANO|TORRES|LORENA|CASADA|X|X|CALLE PRINCIPAL|LA PLAYITA|X|8124079917|ABIEL USIAS MAY ALTAMIRANO|BENEFICIARIO 2: KAREN MAY ALTAMIRANO|x|RUTA 8 M |X|MIERCOLES|x|x|X|X|X|DOMICILIO|1850|12950|x|x|X|2021-9-15|2021-9-22|X|x|X|x|x|LA PLAYITA|X|1|x|14800|x|x|x|X|X|X|x|X|CARDENAS|X|x|x|x|x</v>
      </c>
    </row>
    <row r="814" spans="1:82" x14ac:dyDescent="0.25">
      <c r="A814" t="s">
        <v>14647</v>
      </c>
      <c r="B814" t="s">
        <v>14648</v>
      </c>
      <c r="C814">
        <v>3</v>
      </c>
      <c r="D814" t="s">
        <v>69</v>
      </c>
      <c r="E814" t="s">
        <v>2</v>
      </c>
      <c r="F814" t="s">
        <v>894</v>
      </c>
      <c r="G814" t="s">
        <v>894</v>
      </c>
      <c r="H814" t="s">
        <v>15887</v>
      </c>
      <c r="I814">
        <v>14800</v>
      </c>
      <c r="J814" t="s">
        <v>4</v>
      </c>
      <c r="K814" t="s">
        <v>4</v>
      </c>
      <c r="L814">
        <v>100</v>
      </c>
      <c r="M814">
        <v>0</v>
      </c>
      <c r="N814" t="s">
        <v>12</v>
      </c>
      <c r="O814" t="s">
        <v>4</v>
      </c>
      <c r="P814" t="s">
        <v>12</v>
      </c>
      <c r="Q814" t="s">
        <v>4</v>
      </c>
      <c r="R814" t="s">
        <v>4</v>
      </c>
      <c r="S814" t="s">
        <v>4</v>
      </c>
      <c r="T814" t="s">
        <v>4</v>
      </c>
      <c r="U814" t="s">
        <v>4</v>
      </c>
      <c r="V814" t="s">
        <v>4</v>
      </c>
      <c r="W814" t="s">
        <v>4</v>
      </c>
      <c r="X814" t="s">
        <v>4</v>
      </c>
      <c r="Y814" t="s">
        <v>12</v>
      </c>
      <c r="Z814" t="s">
        <v>4</v>
      </c>
      <c r="AA814" t="s">
        <v>12</v>
      </c>
      <c r="AB814" t="s">
        <v>127</v>
      </c>
      <c r="AC814" t="s">
        <v>87</v>
      </c>
      <c r="AD814" t="s">
        <v>14649</v>
      </c>
      <c r="AE814" t="s">
        <v>24</v>
      </c>
      <c r="AF814" t="s">
        <v>4</v>
      </c>
      <c r="AG814" t="s">
        <v>4</v>
      </c>
      <c r="AH814" t="s">
        <v>14650</v>
      </c>
      <c r="AI814" t="s">
        <v>14651</v>
      </c>
      <c r="AJ814" t="s">
        <v>4</v>
      </c>
      <c r="AK814">
        <v>9371031165</v>
      </c>
      <c r="AL814" t="s">
        <v>14652</v>
      </c>
      <c r="AM814" t="s">
        <v>14653</v>
      </c>
      <c r="AN814" t="s">
        <v>12</v>
      </c>
      <c r="AO814" t="s">
        <v>14147</v>
      </c>
      <c r="AP814" t="s">
        <v>4</v>
      </c>
      <c r="AQ814" t="s">
        <v>710</v>
      </c>
      <c r="AR814" t="s">
        <v>12</v>
      </c>
      <c r="AS814" t="s">
        <v>12</v>
      </c>
      <c r="AT814" t="s">
        <v>4</v>
      </c>
      <c r="AU814" t="s">
        <v>4</v>
      </c>
      <c r="AV814" t="s">
        <v>4</v>
      </c>
      <c r="AW814" t="s">
        <v>11</v>
      </c>
      <c r="AX814">
        <v>2600</v>
      </c>
      <c r="AY814">
        <v>12200</v>
      </c>
      <c r="AZ814" t="s">
        <v>12</v>
      </c>
      <c r="BA814" t="s">
        <v>12</v>
      </c>
      <c r="BB814" t="s">
        <v>4</v>
      </c>
      <c r="BC814" t="s">
        <v>1239</v>
      </c>
      <c r="BD814" t="s">
        <v>1238</v>
      </c>
      <c r="BE814" t="s">
        <v>4</v>
      </c>
      <c r="BF814" t="s">
        <v>12</v>
      </c>
      <c r="BG814" t="s">
        <v>4</v>
      </c>
      <c r="BH814" t="s">
        <v>12</v>
      </c>
      <c r="BI814" t="s">
        <v>12</v>
      </c>
      <c r="BJ814" t="s">
        <v>14651</v>
      </c>
      <c r="BK814" t="s">
        <v>4</v>
      </c>
      <c r="BL814">
        <v>1</v>
      </c>
      <c r="BM814" t="s">
        <v>12</v>
      </c>
      <c r="BN814">
        <v>14800</v>
      </c>
      <c r="BO814" t="s">
        <v>12</v>
      </c>
      <c r="BP814" t="s">
        <v>12</v>
      </c>
      <c r="BQ814" t="s">
        <v>12</v>
      </c>
      <c r="BR814" t="s">
        <v>4</v>
      </c>
      <c r="BS814" t="s">
        <v>4</v>
      </c>
      <c r="BT814" t="s">
        <v>4</v>
      </c>
      <c r="BU814" t="s">
        <v>12</v>
      </c>
      <c r="BV814" t="s">
        <v>4</v>
      </c>
      <c r="BW814" t="s">
        <v>3</v>
      </c>
      <c r="BX814" t="s">
        <v>4</v>
      </c>
      <c r="BY814" t="s">
        <v>12</v>
      </c>
      <c r="BZ814" t="s">
        <v>12</v>
      </c>
      <c r="CA814" t="s">
        <v>12</v>
      </c>
      <c r="CB814" t="s">
        <v>12</v>
      </c>
      <c r="CC814" t="s">
        <v>12</v>
      </c>
      <c r="CD814" t="str" cm="1">
        <f t="array" aca="1" ref="CD814" ca="1">eConcatenar(A814:CB814,"|")</f>
        <v>qY74TnZTa2ChIvUc|CAR2021-1069|3|MEMORIAL|TABASCO|CUNDUACAN|CUNDUACAN|2021-3-25|14800|X|X|100|0|x|X|x|X|X|X|X|X|X|X|X|x|X|x|RODRIGUEZ|LOPEZ|MARIA ESTHER|UNION LIBRE|X|X|CALLE IGNACIO ZARAGOZA RODRIGUEZ RIVERA SIN NUMERO|11 DE FEBRERO LA PLAYITA|X|9371031165|VICTOR ALFONSO TORRES RODRIGUEZ|BENEFICIARIO 2: GLORA IRIS TORRES RODRIGUEZ|x|RUTA 8 M |X|MIERCOLES|x|x|X|X|X|DOMICILIO|2600|12200|x|x|X|2021-9-15|2021-9-22|X|x|X|x|x|11 DE FEBRERO LA PLAYITA|X|1|x|14800|x|x|x|X|X|X|x|X|CARDENAS|X|x|x|x|x</v>
      </c>
    </row>
    <row r="815" spans="1:82" x14ac:dyDescent="0.25">
      <c r="A815" t="s">
        <v>14654</v>
      </c>
      <c r="B815" t="s">
        <v>14655</v>
      </c>
      <c r="C815">
        <v>3</v>
      </c>
      <c r="D815" t="s">
        <v>69</v>
      </c>
      <c r="E815" t="s">
        <v>2</v>
      </c>
      <c r="F815" t="s">
        <v>894</v>
      </c>
      <c r="G815" t="s">
        <v>894</v>
      </c>
      <c r="H815" t="s">
        <v>15887</v>
      </c>
      <c r="I815">
        <v>14800</v>
      </c>
      <c r="J815" t="s">
        <v>4</v>
      </c>
      <c r="K815" t="s">
        <v>4</v>
      </c>
      <c r="L815">
        <v>100</v>
      </c>
      <c r="M815">
        <v>0</v>
      </c>
      <c r="N815" t="s">
        <v>12</v>
      </c>
      <c r="O815" t="s">
        <v>4</v>
      </c>
      <c r="P815" t="s">
        <v>12</v>
      </c>
      <c r="Q815" t="s">
        <v>4</v>
      </c>
      <c r="R815" t="s">
        <v>4</v>
      </c>
      <c r="S815" t="s">
        <v>4</v>
      </c>
      <c r="T815" t="s">
        <v>4</v>
      </c>
      <c r="U815" t="s">
        <v>4</v>
      </c>
      <c r="V815" t="s">
        <v>4</v>
      </c>
      <c r="W815" t="s">
        <v>4</v>
      </c>
      <c r="X815" t="s">
        <v>4</v>
      </c>
      <c r="Y815" t="s">
        <v>12</v>
      </c>
      <c r="Z815" t="s">
        <v>4</v>
      </c>
      <c r="AA815" t="s">
        <v>12</v>
      </c>
      <c r="AB815" t="s">
        <v>249</v>
      </c>
      <c r="AC815" t="s">
        <v>15</v>
      </c>
      <c r="AD815" t="s">
        <v>5362</v>
      </c>
      <c r="AE815" t="s">
        <v>24</v>
      </c>
      <c r="AF815" t="s">
        <v>4</v>
      </c>
      <c r="AG815" t="s">
        <v>4</v>
      </c>
      <c r="AH815" t="s">
        <v>14656</v>
      </c>
      <c r="AI815" t="s">
        <v>2462</v>
      </c>
      <c r="AJ815" t="s">
        <v>4</v>
      </c>
      <c r="AK815">
        <v>9141006405</v>
      </c>
      <c r="AL815" t="s">
        <v>14657</v>
      </c>
      <c r="AM815" t="s">
        <v>14658</v>
      </c>
      <c r="AN815" t="s">
        <v>12</v>
      </c>
      <c r="AO815" t="s">
        <v>14147</v>
      </c>
      <c r="AP815" t="s">
        <v>4</v>
      </c>
      <c r="AQ815" t="s">
        <v>710</v>
      </c>
      <c r="AR815" t="s">
        <v>12</v>
      </c>
      <c r="AS815" t="s">
        <v>12</v>
      </c>
      <c r="AT815" t="s">
        <v>4</v>
      </c>
      <c r="AU815" t="s">
        <v>4</v>
      </c>
      <c r="AV815" t="s">
        <v>4</v>
      </c>
      <c r="AW815" t="s">
        <v>11</v>
      </c>
      <c r="AX815">
        <v>2600</v>
      </c>
      <c r="AY815">
        <v>12200</v>
      </c>
      <c r="AZ815" t="s">
        <v>12</v>
      </c>
      <c r="BA815" t="s">
        <v>12</v>
      </c>
      <c r="BB815" t="s">
        <v>4</v>
      </c>
      <c r="BC815" t="s">
        <v>1239</v>
      </c>
      <c r="BD815" t="s">
        <v>1238</v>
      </c>
      <c r="BE815" t="s">
        <v>4</v>
      </c>
      <c r="BF815" t="s">
        <v>12</v>
      </c>
      <c r="BG815" t="s">
        <v>4</v>
      </c>
      <c r="BH815" t="s">
        <v>12</v>
      </c>
      <c r="BI815" t="s">
        <v>12</v>
      </c>
      <c r="BJ815" t="s">
        <v>2462</v>
      </c>
      <c r="BK815" t="s">
        <v>4</v>
      </c>
      <c r="BL815">
        <v>0</v>
      </c>
      <c r="BM815" t="s">
        <v>12</v>
      </c>
      <c r="BN815">
        <v>14800</v>
      </c>
      <c r="BO815" t="s">
        <v>12</v>
      </c>
      <c r="BP815" t="s">
        <v>12</v>
      </c>
      <c r="BQ815" t="s">
        <v>12</v>
      </c>
      <c r="BR815" t="s">
        <v>4</v>
      </c>
      <c r="BS815" t="s">
        <v>4</v>
      </c>
      <c r="BT815" t="s">
        <v>4</v>
      </c>
      <c r="BU815" t="s">
        <v>12</v>
      </c>
      <c r="BV815" t="s">
        <v>4</v>
      </c>
      <c r="BW815" t="s">
        <v>3</v>
      </c>
      <c r="BX815" t="s">
        <v>4</v>
      </c>
      <c r="BY815" t="s">
        <v>12</v>
      </c>
      <c r="BZ815" t="s">
        <v>12</v>
      </c>
      <c r="CA815" t="s">
        <v>12</v>
      </c>
      <c r="CB815" t="s">
        <v>12</v>
      </c>
      <c r="CC815" t="s">
        <v>12</v>
      </c>
      <c r="CD815" t="str" cm="1">
        <f t="array" aca="1" ref="CD815" ca="1">eConcatenar(A815:CB815,"|")</f>
        <v>aDcSNKVU6MiYpC9k|CAR2021-1070|3|MEMORIAL|TABASCO|CUNDUACAN|CUNDUACAN|2021-3-25|14800|X|X|100|0|x|X|x|X|X|X|X|X|X|X|X|x|X|x|TORRES|JIMENEZ|BARTOLO|UNION LIBRE|X|X|CALLE IGNACIO ZARAGOZA RODRIGUEZ RIVERA|LA PLAYITA|X|9141006405|MARIA ESTHER RODRIGUEZ LOPEZ|BENEFICIARIO 2: GLORIA IRIS TORRES RODRIGUEZ|x|RUTA 8 M |X|MIERCOLES|x|x|X|X|X|DOMICILIO|2600|12200|x|x|X|2021-9-15|2021-9-22|X|x|X|x|x|LA PLAYITA|X|0|x|14800|x|x|x|X|X|X|x|X|CARDENAS|X|x|x|x|x</v>
      </c>
    </row>
    <row r="816" spans="1:82" x14ac:dyDescent="0.25">
      <c r="A816" t="s">
        <v>14659</v>
      </c>
      <c r="B816" t="s">
        <v>14660</v>
      </c>
      <c r="C816">
        <v>3</v>
      </c>
      <c r="D816" t="s">
        <v>69</v>
      </c>
      <c r="E816" t="s">
        <v>2</v>
      </c>
      <c r="F816" t="s">
        <v>894</v>
      </c>
      <c r="G816" t="s">
        <v>894</v>
      </c>
      <c r="H816" t="s">
        <v>1207</v>
      </c>
      <c r="I816">
        <v>14800</v>
      </c>
      <c r="J816" t="s">
        <v>4</v>
      </c>
      <c r="K816" t="s">
        <v>4</v>
      </c>
      <c r="L816">
        <v>100</v>
      </c>
      <c r="M816">
        <v>0</v>
      </c>
      <c r="N816" t="s">
        <v>12</v>
      </c>
      <c r="O816" t="s">
        <v>4</v>
      </c>
      <c r="P816" t="s">
        <v>12</v>
      </c>
      <c r="Q816" t="s">
        <v>4</v>
      </c>
      <c r="R816" t="s">
        <v>4</v>
      </c>
      <c r="S816" t="s">
        <v>4</v>
      </c>
      <c r="T816" t="s">
        <v>4</v>
      </c>
      <c r="U816" t="s">
        <v>4</v>
      </c>
      <c r="V816" t="s">
        <v>4</v>
      </c>
      <c r="W816" t="s">
        <v>4</v>
      </c>
      <c r="X816" t="s">
        <v>4</v>
      </c>
      <c r="Y816" t="s">
        <v>12</v>
      </c>
      <c r="Z816" t="s">
        <v>4</v>
      </c>
      <c r="AA816" t="s">
        <v>12</v>
      </c>
      <c r="AB816" t="s">
        <v>14661</v>
      </c>
      <c r="AC816" t="s">
        <v>913</v>
      </c>
      <c r="AD816" t="s">
        <v>5417</v>
      </c>
      <c r="AE816" t="s">
        <v>24</v>
      </c>
      <c r="AF816" t="s">
        <v>4</v>
      </c>
      <c r="AG816" t="s">
        <v>4</v>
      </c>
      <c r="AH816" t="s">
        <v>14662</v>
      </c>
      <c r="AI816" t="s">
        <v>14192</v>
      </c>
      <c r="AJ816" t="s">
        <v>4</v>
      </c>
      <c r="AK816">
        <v>9371015080</v>
      </c>
      <c r="AL816" t="s">
        <v>14663</v>
      </c>
      <c r="AM816" t="s">
        <v>14664</v>
      </c>
      <c r="AN816" t="s">
        <v>12</v>
      </c>
      <c r="AO816" t="s">
        <v>14147</v>
      </c>
      <c r="AP816" t="s">
        <v>4</v>
      </c>
      <c r="AQ816" t="s">
        <v>710</v>
      </c>
      <c r="AR816" t="s">
        <v>12</v>
      </c>
      <c r="AS816" t="s">
        <v>12</v>
      </c>
      <c r="AT816" t="s">
        <v>4</v>
      </c>
      <c r="AU816" t="s">
        <v>4</v>
      </c>
      <c r="AV816" t="s">
        <v>4</v>
      </c>
      <c r="AW816" t="s">
        <v>11</v>
      </c>
      <c r="AX816">
        <v>2100</v>
      </c>
      <c r="AY816">
        <v>12700</v>
      </c>
      <c r="AZ816" t="s">
        <v>12</v>
      </c>
      <c r="BA816" t="s">
        <v>12</v>
      </c>
      <c r="BB816" t="s">
        <v>4</v>
      </c>
      <c r="BC816" t="s">
        <v>1239</v>
      </c>
      <c r="BD816" t="s">
        <v>1238</v>
      </c>
      <c r="BE816" t="s">
        <v>4</v>
      </c>
      <c r="BF816" t="s">
        <v>12</v>
      </c>
      <c r="BG816" t="s">
        <v>4</v>
      </c>
      <c r="BH816" t="s">
        <v>12</v>
      </c>
      <c r="BI816" t="s">
        <v>12</v>
      </c>
      <c r="BJ816" t="s">
        <v>14192</v>
      </c>
      <c r="BK816" t="s">
        <v>4</v>
      </c>
      <c r="BL816">
        <v>1</v>
      </c>
      <c r="BM816" t="s">
        <v>12</v>
      </c>
      <c r="BN816">
        <v>14800</v>
      </c>
      <c r="BO816" t="s">
        <v>12</v>
      </c>
      <c r="BP816" t="s">
        <v>12</v>
      </c>
      <c r="BQ816" t="s">
        <v>12</v>
      </c>
      <c r="BR816" t="s">
        <v>4</v>
      </c>
      <c r="BS816" t="s">
        <v>4</v>
      </c>
      <c r="BT816" t="s">
        <v>4</v>
      </c>
      <c r="BU816" t="s">
        <v>12</v>
      </c>
      <c r="BV816" t="s">
        <v>4</v>
      </c>
      <c r="BW816" t="s">
        <v>3</v>
      </c>
      <c r="BX816" t="s">
        <v>4</v>
      </c>
      <c r="BY816" t="s">
        <v>12</v>
      </c>
      <c r="BZ816" t="s">
        <v>12</v>
      </c>
      <c r="CA816" t="s">
        <v>12</v>
      </c>
      <c r="CB816" t="s">
        <v>12</v>
      </c>
      <c r="CC816" t="s">
        <v>12</v>
      </c>
      <c r="CD816" t="str" cm="1">
        <f t="array" aca="1" ref="CD816" ca="1">eConcatenar(A816:CB816,"|")</f>
        <v>rBDaVyeqCKmRd2Bk|CAR2021-1055|3|MEMORIAL|TABASCO|CUNDUACAN|CUNDUACAN|2021-3-23|14800|X|X|100|0|x|X|x|X|X|X|X|X|X|X|X|x|X|x|BONOLA|CANO|PAULA|UNION LIBRE|X|X|CALLE GRACILIANO LOPEZ|ONCE DE FEBRERO|X|9371015080|DANIEL GOMEZ MARQUEZ|BENEFICIARIO 2: ITALIA BONOLA CANO|x|RUTA 8 M |X|MIERCOLES|x|x|X|X|X|DOMICILIO|2100|12700|x|x|X|2021-9-15|2021-9-22|X|x|X|x|x|ONCE DE FEBRERO|X|1|x|14800|x|x|x|X|X|X|x|X|CARDENAS|X|x|x|x|x</v>
      </c>
    </row>
    <row r="817" spans="1:82" x14ac:dyDescent="0.25">
      <c r="A817" t="s">
        <v>14665</v>
      </c>
      <c r="B817" t="s">
        <v>14666</v>
      </c>
      <c r="C817">
        <v>3</v>
      </c>
      <c r="D817" t="s">
        <v>69</v>
      </c>
      <c r="E817" t="s">
        <v>2</v>
      </c>
      <c r="F817" t="s">
        <v>894</v>
      </c>
      <c r="G817" t="s">
        <v>894</v>
      </c>
      <c r="H817" t="s">
        <v>16098</v>
      </c>
      <c r="I817">
        <v>14800</v>
      </c>
      <c r="J817" t="s">
        <v>4</v>
      </c>
      <c r="K817" t="s">
        <v>4</v>
      </c>
      <c r="L817">
        <v>200</v>
      </c>
      <c r="M817">
        <v>1</v>
      </c>
      <c r="N817" t="s">
        <v>12</v>
      </c>
      <c r="O817" t="s">
        <v>4</v>
      </c>
      <c r="P817" t="s">
        <v>12</v>
      </c>
      <c r="Q817" t="s">
        <v>4</v>
      </c>
      <c r="R817" t="s">
        <v>4</v>
      </c>
      <c r="S817" t="s">
        <v>4</v>
      </c>
      <c r="T817" t="s">
        <v>4</v>
      </c>
      <c r="U817" t="s">
        <v>4</v>
      </c>
      <c r="V817" t="s">
        <v>4</v>
      </c>
      <c r="W817" t="s">
        <v>4</v>
      </c>
      <c r="X817" t="s">
        <v>4</v>
      </c>
      <c r="Y817" t="s">
        <v>12</v>
      </c>
      <c r="Z817" t="s">
        <v>4</v>
      </c>
      <c r="AA817" t="s">
        <v>12</v>
      </c>
      <c r="AB817" t="s">
        <v>205</v>
      </c>
      <c r="AC817" t="s">
        <v>513</v>
      </c>
      <c r="AD817" t="s">
        <v>12020</v>
      </c>
      <c r="AE817" t="s">
        <v>63</v>
      </c>
      <c r="AF817" t="s">
        <v>4</v>
      </c>
      <c r="AG817" t="s">
        <v>4</v>
      </c>
      <c r="AH817" t="s">
        <v>14667</v>
      </c>
      <c r="AI817" t="s">
        <v>2500</v>
      </c>
      <c r="AJ817" t="s">
        <v>4</v>
      </c>
      <c r="AK817">
        <v>9371377506</v>
      </c>
      <c r="AL817" t="s">
        <v>14668</v>
      </c>
      <c r="AM817" t="s">
        <v>14669</v>
      </c>
      <c r="AN817" t="s">
        <v>12</v>
      </c>
      <c r="AO817" t="s">
        <v>14147</v>
      </c>
      <c r="AP817" t="s">
        <v>4</v>
      </c>
      <c r="AQ817" t="s">
        <v>710</v>
      </c>
      <c r="AR817" t="s">
        <v>12</v>
      </c>
      <c r="AS817" t="s">
        <v>12</v>
      </c>
      <c r="AT817" t="s">
        <v>4</v>
      </c>
      <c r="AU817" t="s">
        <v>4</v>
      </c>
      <c r="AV817" t="s">
        <v>4</v>
      </c>
      <c r="AW817" t="s">
        <v>11</v>
      </c>
      <c r="AX817">
        <v>2200</v>
      </c>
      <c r="AY817">
        <v>12600</v>
      </c>
      <c r="AZ817" t="s">
        <v>12</v>
      </c>
      <c r="BA817" t="s">
        <v>12</v>
      </c>
      <c r="BB817" t="s">
        <v>4</v>
      </c>
      <c r="BC817" t="s">
        <v>1239</v>
      </c>
      <c r="BD817" t="s">
        <v>10772</v>
      </c>
      <c r="BE817" t="s">
        <v>4</v>
      </c>
      <c r="BF817" t="s">
        <v>12</v>
      </c>
      <c r="BG817" t="s">
        <v>4</v>
      </c>
      <c r="BH817" t="s">
        <v>12</v>
      </c>
      <c r="BI817" t="s">
        <v>12</v>
      </c>
      <c r="BJ817" t="s">
        <v>2500</v>
      </c>
      <c r="BK817" t="s">
        <v>4</v>
      </c>
      <c r="BL817">
        <v>0</v>
      </c>
      <c r="BM817" t="s">
        <v>12</v>
      </c>
      <c r="BN817">
        <v>14800</v>
      </c>
      <c r="BO817" t="s">
        <v>12</v>
      </c>
      <c r="BP817" t="s">
        <v>12</v>
      </c>
      <c r="BQ817" t="s">
        <v>12</v>
      </c>
      <c r="BR817" t="s">
        <v>4</v>
      </c>
      <c r="BS817" t="s">
        <v>4</v>
      </c>
      <c r="BT817" t="s">
        <v>4</v>
      </c>
      <c r="BU817" t="s">
        <v>12</v>
      </c>
      <c r="BV817" t="s">
        <v>4</v>
      </c>
      <c r="BW817" t="s">
        <v>3</v>
      </c>
      <c r="BX817" t="s">
        <v>4</v>
      </c>
      <c r="BY817" t="s">
        <v>12</v>
      </c>
      <c r="BZ817" t="s">
        <v>12</v>
      </c>
      <c r="CA817" t="s">
        <v>12</v>
      </c>
      <c r="CB817" t="s">
        <v>12</v>
      </c>
      <c r="CC817" t="s">
        <v>12</v>
      </c>
      <c r="CD817" t="str" cm="1">
        <f t="array" aca="1" ref="CD817" ca="1">eConcatenar(A817:CB817,"|")</f>
        <v>b58pOc1d2dbjhqb0|CAR2021-1090|3|MEMORIAL|TABASCO|CUNDUACAN|CUNDUACAN|2021-3-30|14800|X|X|200|1|x|X|x|X|X|X|X|X|X|X|X|x|X|x|OLAN|AGUILAR|ANTONIO|CASADO|X|X|CALLE AL PANTEON SIN NUMERO|TIERRA Y LIBERTAD|X|9371377506|LOURDES ULIB BAUTISTA|BENEFICIARIO 2: SEBASTIAN OLAN ULIN |x|RUTA 8 M |X|MIERCOLES|x|x|X|X|X|DOMICILIO|2200|12600|x|x|X|2021-9-15|2021-9-29|X|x|X|x|x|TIERRA Y LIBERTAD|X|0|x|14800|x|x|x|X|X|X|x|X|CARDENAS|X|x|x|x|x</v>
      </c>
    </row>
    <row r="818" spans="1:82" x14ac:dyDescent="0.25">
      <c r="A818" t="s">
        <v>14670</v>
      </c>
      <c r="B818" t="s">
        <v>14671</v>
      </c>
      <c r="C818">
        <v>3</v>
      </c>
      <c r="D818" t="s">
        <v>69</v>
      </c>
      <c r="E818" t="s">
        <v>2</v>
      </c>
      <c r="F818" t="s">
        <v>894</v>
      </c>
      <c r="G818" t="s">
        <v>894</v>
      </c>
      <c r="H818" t="s">
        <v>5050</v>
      </c>
      <c r="I818">
        <v>14800</v>
      </c>
      <c r="J818" t="s">
        <v>4</v>
      </c>
      <c r="K818" t="s">
        <v>4</v>
      </c>
      <c r="L818">
        <v>100</v>
      </c>
      <c r="M818">
        <v>0</v>
      </c>
      <c r="N818" t="s">
        <v>12</v>
      </c>
      <c r="O818" t="s">
        <v>4</v>
      </c>
      <c r="P818" t="s">
        <v>12</v>
      </c>
      <c r="Q818" t="s">
        <v>4</v>
      </c>
      <c r="R818" t="s">
        <v>4</v>
      </c>
      <c r="S818" t="s">
        <v>4</v>
      </c>
      <c r="T818" t="s">
        <v>4</v>
      </c>
      <c r="U818" t="s">
        <v>4</v>
      </c>
      <c r="V818" t="s">
        <v>4</v>
      </c>
      <c r="W818" t="s">
        <v>4</v>
      </c>
      <c r="X818" t="s">
        <v>4</v>
      </c>
      <c r="Y818" t="s">
        <v>12</v>
      </c>
      <c r="Z818" t="s">
        <v>4</v>
      </c>
      <c r="AA818" t="s">
        <v>12</v>
      </c>
      <c r="AB818" t="s">
        <v>1026</v>
      </c>
      <c r="AC818" t="s">
        <v>4</v>
      </c>
      <c r="AD818" t="s">
        <v>4904</v>
      </c>
      <c r="AE818" t="s">
        <v>24</v>
      </c>
      <c r="AF818" t="s">
        <v>4</v>
      </c>
      <c r="AG818" t="s">
        <v>4</v>
      </c>
      <c r="AH818" t="s">
        <v>14672</v>
      </c>
      <c r="AI818" t="s">
        <v>2500</v>
      </c>
      <c r="AJ818" t="s">
        <v>4</v>
      </c>
      <c r="AK818">
        <v>9371099464</v>
      </c>
      <c r="AL818" t="s">
        <v>14673</v>
      </c>
      <c r="AM818" t="s">
        <v>14674</v>
      </c>
      <c r="AN818" t="s">
        <v>12</v>
      </c>
      <c r="AO818" t="s">
        <v>14147</v>
      </c>
      <c r="AP818" t="s">
        <v>4</v>
      </c>
      <c r="AQ818" t="s">
        <v>710</v>
      </c>
      <c r="AR818" t="s">
        <v>12</v>
      </c>
      <c r="AS818" t="s">
        <v>12</v>
      </c>
      <c r="AT818" t="s">
        <v>4</v>
      </c>
      <c r="AU818" t="s">
        <v>4</v>
      </c>
      <c r="AV818" t="s">
        <v>4</v>
      </c>
      <c r="AW818" t="s">
        <v>11</v>
      </c>
      <c r="AX818">
        <v>300</v>
      </c>
      <c r="AY818">
        <v>14500</v>
      </c>
      <c r="AZ818" t="s">
        <v>12</v>
      </c>
      <c r="BA818" t="s">
        <v>12</v>
      </c>
      <c r="BB818" t="s">
        <v>4</v>
      </c>
      <c r="BC818" t="s">
        <v>1239</v>
      </c>
      <c r="BD818" t="s">
        <v>1238</v>
      </c>
      <c r="BE818" t="s">
        <v>4</v>
      </c>
      <c r="BF818" t="s">
        <v>12</v>
      </c>
      <c r="BG818" t="s">
        <v>4</v>
      </c>
      <c r="BH818" t="s">
        <v>12</v>
      </c>
      <c r="BI818" t="s">
        <v>12</v>
      </c>
      <c r="BJ818" t="s">
        <v>2500</v>
      </c>
      <c r="BK818" t="s">
        <v>4</v>
      </c>
      <c r="BL818">
        <v>1</v>
      </c>
      <c r="BM818" t="s">
        <v>12</v>
      </c>
      <c r="BN818">
        <v>14800</v>
      </c>
      <c r="BO818" t="s">
        <v>12</v>
      </c>
      <c r="BP818" t="s">
        <v>12</v>
      </c>
      <c r="BQ818" t="s">
        <v>12</v>
      </c>
      <c r="BR818" t="s">
        <v>4</v>
      </c>
      <c r="BS818" t="s">
        <v>4</v>
      </c>
      <c r="BT818" t="s">
        <v>4</v>
      </c>
      <c r="BU818" t="s">
        <v>12</v>
      </c>
      <c r="BV818" t="s">
        <v>4</v>
      </c>
      <c r="BW818" t="s">
        <v>3</v>
      </c>
      <c r="BX818" t="s">
        <v>4</v>
      </c>
      <c r="BY818" t="s">
        <v>12</v>
      </c>
      <c r="BZ818" t="s">
        <v>12</v>
      </c>
      <c r="CA818" t="s">
        <v>12</v>
      </c>
      <c r="CB818" t="s">
        <v>12</v>
      </c>
      <c r="CC818" t="s">
        <v>12</v>
      </c>
      <c r="CD818" t="str" cm="1">
        <f t="array" aca="1" ref="CD818" ca="1">eConcatenar(A818:CB818,"|")</f>
        <v>JEv0liLuDizLPi1M|CAR2021-4878|3|MEMORIAL|TABASCO|CUNDUACAN|CUNDUACAN|2021-8-27|14800|X|X|100|0|x|X|x|X|X|X|X|X|X|X|X|x|X|x|FUENTES|X|MARIA|UNION LIBRE|X|X|CARRETERA A LA POZA SIN NUMERO|TIERRA Y LIBERTAD|X|9371099464|ESPERANZA LEON FUENTES|BENEFICIARIO 2: MAR CARMEN CASTRO ALPUCHE|x|RUTA 8 M |X|MIERCOLES|x|x|X|X|X|DOMICILIO|300|14500|x|x|X|2021-9-15|2021-9-22|X|x|X|x|x|TIERRA Y LIBERTAD|X|1|x|14800|x|x|x|X|X|X|x|X|CARDENAS|X|x|x|x|x</v>
      </c>
    </row>
    <row r="819" spans="1:82" x14ac:dyDescent="0.25">
      <c r="A819" t="s">
        <v>14675</v>
      </c>
      <c r="B819" t="s">
        <v>14676</v>
      </c>
      <c r="C819">
        <v>3</v>
      </c>
      <c r="D819" t="s">
        <v>69</v>
      </c>
      <c r="E819" t="s">
        <v>2</v>
      </c>
      <c r="F819" t="s">
        <v>894</v>
      </c>
      <c r="G819" t="s">
        <v>894</v>
      </c>
      <c r="H819" t="s">
        <v>1183</v>
      </c>
      <c r="I819">
        <v>14800</v>
      </c>
      <c r="J819" t="s">
        <v>4</v>
      </c>
      <c r="K819" t="s">
        <v>4</v>
      </c>
      <c r="L819">
        <v>100</v>
      </c>
      <c r="M819">
        <v>0</v>
      </c>
      <c r="N819" t="s">
        <v>12</v>
      </c>
      <c r="O819" t="s">
        <v>4</v>
      </c>
      <c r="P819" t="s">
        <v>12</v>
      </c>
      <c r="Q819" t="s">
        <v>4</v>
      </c>
      <c r="R819" t="s">
        <v>4</v>
      </c>
      <c r="S819" t="s">
        <v>4</v>
      </c>
      <c r="T819" t="s">
        <v>4</v>
      </c>
      <c r="U819" t="s">
        <v>4</v>
      </c>
      <c r="V819" t="s">
        <v>4</v>
      </c>
      <c r="W819" t="s">
        <v>4</v>
      </c>
      <c r="X819" t="s">
        <v>4</v>
      </c>
      <c r="Y819" t="s">
        <v>12</v>
      </c>
      <c r="Z819" t="s">
        <v>4</v>
      </c>
      <c r="AA819" t="s">
        <v>12</v>
      </c>
      <c r="AB819" t="s">
        <v>38</v>
      </c>
      <c r="AC819" t="s">
        <v>937</v>
      </c>
      <c r="AD819" t="s">
        <v>610</v>
      </c>
      <c r="AE819" t="s">
        <v>30</v>
      </c>
      <c r="AF819" t="s">
        <v>4</v>
      </c>
      <c r="AG819" t="s">
        <v>4</v>
      </c>
      <c r="AH819" t="s">
        <v>14677</v>
      </c>
      <c r="AI819" t="s">
        <v>2500</v>
      </c>
      <c r="AJ819" t="s">
        <v>4</v>
      </c>
      <c r="AK819">
        <v>9371243626</v>
      </c>
      <c r="AL819" t="s">
        <v>14678</v>
      </c>
      <c r="AM819" t="s">
        <v>14679</v>
      </c>
      <c r="AN819" t="s">
        <v>12</v>
      </c>
      <c r="AO819" t="s">
        <v>14147</v>
      </c>
      <c r="AP819" t="s">
        <v>4</v>
      </c>
      <c r="AQ819" t="s">
        <v>710</v>
      </c>
      <c r="AR819" t="s">
        <v>12</v>
      </c>
      <c r="AS819" t="s">
        <v>12</v>
      </c>
      <c r="AT819" t="s">
        <v>4</v>
      </c>
      <c r="AU819" t="s">
        <v>4</v>
      </c>
      <c r="AV819" t="s">
        <v>4</v>
      </c>
      <c r="AW819" t="s">
        <v>11</v>
      </c>
      <c r="AX819">
        <v>1700</v>
      </c>
      <c r="AY819">
        <v>13100</v>
      </c>
      <c r="AZ819" t="s">
        <v>12</v>
      </c>
      <c r="BA819" t="s">
        <v>12</v>
      </c>
      <c r="BB819" t="s">
        <v>4</v>
      </c>
      <c r="BC819" t="s">
        <v>1239</v>
      </c>
      <c r="BD819" t="s">
        <v>1238</v>
      </c>
      <c r="BE819" t="s">
        <v>4</v>
      </c>
      <c r="BF819" t="s">
        <v>12</v>
      </c>
      <c r="BG819" t="s">
        <v>4</v>
      </c>
      <c r="BH819" t="s">
        <v>12</v>
      </c>
      <c r="BI819" t="s">
        <v>12</v>
      </c>
      <c r="BJ819" t="s">
        <v>2500</v>
      </c>
      <c r="BK819" t="s">
        <v>4</v>
      </c>
      <c r="BL819">
        <v>1</v>
      </c>
      <c r="BM819" t="s">
        <v>12</v>
      </c>
      <c r="BN819">
        <v>14800</v>
      </c>
      <c r="BO819" t="s">
        <v>12</v>
      </c>
      <c r="BP819" t="s">
        <v>12</v>
      </c>
      <c r="BQ819" t="s">
        <v>12</v>
      </c>
      <c r="BR819" t="s">
        <v>4</v>
      </c>
      <c r="BS819" t="s">
        <v>4</v>
      </c>
      <c r="BT819" t="s">
        <v>4</v>
      </c>
      <c r="BU819" t="s">
        <v>12</v>
      </c>
      <c r="BV819" t="s">
        <v>4</v>
      </c>
      <c r="BW819" t="s">
        <v>3</v>
      </c>
      <c r="BX819" t="s">
        <v>4</v>
      </c>
      <c r="BY819" t="s">
        <v>12</v>
      </c>
      <c r="BZ819" t="s">
        <v>12</v>
      </c>
      <c r="CA819" t="s">
        <v>12</v>
      </c>
      <c r="CB819" t="s">
        <v>12</v>
      </c>
      <c r="CC819" t="s">
        <v>12</v>
      </c>
      <c r="CD819" t="str" cm="1">
        <f t="array" aca="1" ref="CD819" ca="1">eConcatenar(A819:CB819,"|")</f>
        <v>xdc8G770aYl8wpCO|CAR2021-2073|3|MEMORIAL|TABASCO|CUNDUACAN|CUNDUACAN|2021-5-25|14800|X|X|100|0|x|X|x|X|X|X|X|X|X|X|X|x|X|x|HERNANDEZ|LAZARO|MARLENE|CASADA|X|X|CALLE 5 AMPLIACION LA PLAYITA MANZANA 5 |TIERRA Y LIBERTAD|X|9371243626|ELISEO VICENTE CANO |BENEFICIARIO 2: JUAN CARLOS VICENTE HERNANDEZ|x|RUTA 8 M |X|MIERCOLES|x|x|X|X|X|DOMICILIO|1700|13100|x|x|X|2021-9-15|2021-9-22|X|x|X|x|x|TIERRA Y LIBERTAD|X|1|x|14800|x|x|x|X|X|X|x|X|CARDENAS|X|x|x|x|x</v>
      </c>
    </row>
    <row r="820" spans="1:82" x14ac:dyDescent="0.25">
      <c r="A820" t="s">
        <v>14680</v>
      </c>
      <c r="B820" t="s">
        <v>14681</v>
      </c>
      <c r="C820">
        <v>3</v>
      </c>
      <c r="D820" t="s">
        <v>69</v>
      </c>
      <c r="E820" t="s">
        <v>2</v>
      </c>
      <c r="F820" t="s">
        <v>894</v>
      </c>
      <c r="G820" t="s">
        <v>894</v>
      </c>
      <c r="H820" t="s">
        <v>16125</v>
      </c>
      <c r="I820">
        <v>14800</v>
      </c>
      <c r="J820" t="s">
        <v>4</v>
      </c>
      <c r="K820" t="s">
        <v>4</v>
      </c>
      <c r="L820">
        <v>100</v>
      </c>
      <c r="M820">
        <v>0</v>
      </c>
      <c r="N820" t="s">
        <v>12</v>
      </c>
      <c r="O820" t="s">
        <v>4</v>
      </c>
      <c r="P820" t="s">
        <v>12</v>
      </c>
      <c r="Q820" t="s">
        <v>4</v>
      </c>
      <c r="R820" t="s">
        <v>4</v>
      </c>
      <c r="S820" t="s">
        <v>4</v>
      </c>
      <c r="T820" t="s">
        <v>4</v>
      </c>
      <c r="U820" t="s">
        <v>4</v>
      </c>
      <c r="V820" t="s">
        <v>4</v>
      </c>
      <c r="W820" t="s">
        <v>4</v>
      </c>
      <c r="X820" t="s">
        <v>4</v>
      </c>
      <c r="Y820" t="s">
        <v>12</v>
      </c>
      <c r="Z820" t="s">
        <v>4</v>
      </c>
      <c r="AA820" t="s">
        <v>12</v>
      </c>
      <c r="AB820" t="s">
        <v>6</v>
      </c>
      <c r="AC820" t="s">
        <v>10803</v>
      </c>
      <c r="AD820" t="s">
        <v>14682</v>
      </c>
      <c r="AE820" t="s">
        <v>30</v>
      </c>
      <c r="AF820" t="s">
        <v>4</v>
      </c>
      <c r="AG820" t="s">
        <v>4</v>
      </c>
      <c r="AH820" t="s">
        <v>14683</v>
      </c>
      <c r="AI820" t="s">
        <v>2500</v>
      </c>
      <c r="AJ820" t="s">
        <v>4</v>
      </c>
      <c r="AK820">
        <v>9171319060</v>
      </c>
      <c r="AL820" t="s">
        <v>14684</v>
      </c>
      <c r="AM820" t="s">
        <v>14685</v>
      </c>
      <c r="AN820" t="s">
        <v>12</v>
      </c>
      <c r="AO820" t="s">
        <v>14147</v>
      </c>
      <c r="AP820" t="s">
        <v>4</v>
      </c>
      <c r="AQ820" t="s">
        <v>710</v>
      </c>
      <c r="AR820" t="s">
        <v>12</v>
      </c>
      <c r="AS820" t="s">
        <v>12</v>
      </c>
      <c r="AT820" t="s">
        <v>4</v>
      </c>
      <c r="AU820" t="s">
        <v>4</v>
      </c>
      <c r="AV820" t="s">
        <v>4</v>
      </c>
      <c r="AW820" t="s">
        <v>11</v>
      </c>
      <c r="AX820">
        <v>700</v>
      </c>
      <c r="AY820">
        <v>14100</v>
      </c>
      <c r="AZ820" t="s">
        <v>12</v>
      </c>
      <c r="BA820" t="s">
        <v>12</v>
      </c>
      <c r="BB820" t="s">
        <v>4</v>
      </c>
      <c r="BC820" t="s">
        <v>1239</v>
      </c>
      <c r="BD820" t="s">
        <v>1238</v>
      </c>
      <c r="BE820" t="s">
        <v>4</v>
      </c>
      <c r="BF820" t="s">
        <v>12</v>
      </c>
      <c r="BG820" t="s">
        <v>4</v>
      </c>
      <c r="BH820" t="s">
        <v>12</v>
      </c>
      <c r="BI820" t="s">
        <v>12</v>
      </c>
      <c r="BJ820" t="s">
        <v>2500</v>
      </c>
      <c r="BK820" t="s">
        <v>4</v>
      </c>
      <c r="BL820">
        <v>1</v>
      </c>
      <c r="BM820" t="s">
        <v>12</v>
      </c>
      <c r="BN820">
        <v>14800</v>
      </c>
      <c r="BO820" t="s">
        <v>12</v>
      </c>
      <c r="BP820" t="s">
        <v>12</v>
      </c>
      <c r="BQ820" t="s">
        <v>12</v>
      </c>
      <c r="BR820" t="s">
        <v>4</v>
      </c>
      <c r="BS820" t="s">
        <v>4</v>
      </c>
      <c r="BT820" t="s">
        <v>4</v>
      </c>
      <c r="BU820" t="s">
        <v>12</v>
      </c>
      <c r="BV820" t="s">
        <v>4</v>
      </c>
      <c r="BW820" t="s">
        <v>3</v>
      </c>
      <c r="BX820" t="s">
        <v>4</v>
      </c>
      <c r="BY820" t="s">
        <v>12</v>
      </c>
      <c r="BZ820" t="s">
        <v>12</v>
      </c>
      <c r="CA820" t="s">
        <v>12</v>
      </c>
      <c r="CB820" t="s">
        <v>12</v>
      </c>
      <c r="CC820" t="s">
        <v>12</v>
      </c>
      <c r="CD820" t="str" cm="1">
        <f t="array" aca="1" ref="CD820" ca="1">eConcatenar(A820:CB820,"|")</f>
        <v>1DVaNpMwfG6ysuTZ|CAR2021-4209|3|MEMORIAL|TABASCO|CUNDUACAN|CUNDUACAN|2021-7-31|14800|X|X|100|0|x|X|x|X|X|X|X|X|X|X|X|x|X|x|DE LA CRUZ|LUNA|MATILDE|CASADA|X|X|CARRETERA PRINCIPAL RIO SECO - TULIPAN|TIERRA Y LIBERTAD|X|9171319060|YENI RAMIREZ DE LA CRUZ|BENEFICIARIO 2: ALFREDO RAMIREZ DE LA CRUZ|x|RUTA 8 M |X|MIERCOLES|x|x|X|X|X|DOMICILIO|700|14100|x|x|X|2021-9-15|2021-9-22|X|x|X|x|x|TIERRA Y LIBERTAD|X|1|x|14800|x|x|x|X|X|X|x|X|CARDENAS|X|x|x|x|x</v>
      </c>
    </row>
    <row r="821" spans="1:82" x14ac:dyDescent="0.25">
      <c r="A821" t="s">
        <v>14686</v>
      </c>
      <c r="B821" t="s">
        <v>14687</v>
      </c>
      <c r="C821">
        <v>3</v>
      </c>
      <c r="D821" t="s">
        <v>69</v>
      </c>
      <c r="E821" t="s">
        <v>2</v>
      </c>
      <c r="F821" t="s">
        <v>3</v>
      </c>
      <c r="G821" t="s">
        <v>3</v>
      </c>
      <c r="H821" t="s">
        <v>5146</v>
      </c>
      <c r="I821">
        <v>14800</v>
      </c>
      <c r="J821" t="s">
        <v>4</v>
      </c>
      <c r="K821" t="s">
        <v>4</v>
      </c>
      <c r="L821">
        <v>100</v>
      </c>
      <c r="M821">
        <v>0</v>
      </c>
      <c r="N821" t="s">
        <v>12</v>
      </c>
      <c r="O821" t="s">
        <v>4</v>
      </c>
      <c r="P821" t="s">
        <v>12</v>
      </c>
      <c r="Q821" t="s">
        <v>4</v>
      </c>
      <c r="R821" t="s">
        <v>4</v>
      </c>
      <c r="S821" t="s">
        <v>4</v>
      </c>
      <c r="T821" t="s">
        <v>4</v>
      </c>
      <c r="U821" t="s">
        <v>4</v>
      </c>
      <c r="V821" t="s">
        <v>4</v>
      </c>
      <c r="W821" t="s">
        <v>4</v>
      </c>
      <c r="X821" t="s">
        <v>4</v>
      </c>
      <c r="Y821" t="s">
        <v>12</v>
      </c>
      <c r="Z821" t="s">
        <v>4</v>
      </c>
      <c r="AA821" t="s">
        <v>12</v>
      </c>
      <c r="AB821" t="s">
        <v>205</v>
      </c>
      <c r="AC821" t="s">
        <v>87</v>
      </c>
      <c r="AD821" t="s">
        <v>14688</v>
      </c>
      <c r="AE821" t="s">
        <v>30</v>
      </c>
      <c r="AF821" t="s">
        <v>4</v>
      </c>
      <c r="AG821" t="s">
        <v>4</v>
      </c>
      <c r="AH821" t="s">
        <v>14689</v>
      </c>
      <c r="AI821" t="s">
        <v>2500</v>
      </c>
      <c r="AJ821" t="s">
        <v>4</v>
      </c>
      <c r="AK821">
        <v>9371627568</v>
      </c>
      <c r="AL821" t="s">
        <v>14690</v>
      </c>
      <c r="AM821" t="s">
        <v>14691</v>
      </c>
      <c r="AN821" t="s">
        <v>12</v>
      </c>
      <c r="AO821" t="s">
        <v>14147</v>
      </c>
      <c r="AP821" t="s">
        <v>4</v>
      </c>
      <c r="AQ821" t="s">
        <v>710</v>
      </c>
      <c r="AR821" t="s">
        <v>12</v>
      </c>
      <c r="AS821" t="s">
        <v>12</v>
      </c>
      <c r="AT821" t="s">
        <v>4</v>
      </c>
      <c r="AU821" t="s">
        <v>4</v>
      </c>
      <c r="AV821" t="s">
        <v>4</v>
      </c>
      <c r="AW821" t="s">
        <v>11</v>
      </c>
      <c r="AX821">
        <v>2150</v>
      </c>
      <c r="AY821">
        <v>12650</v>
      </c>
      <c r="AZ821" t="s">
        <v>12</v>
      </c>
      <c r="BA821" t="s">
        <v>12</v>
      </c>
      <c r="BB821" t="s">
        <v>4</v>
      </c>
      <c r="BC821" t="s">
        <v>1239</v>
      </c>
      <c r="BD821" t="s">
        <v>1238</v>
      </c>
      <c r="BE821" t="s">
        <v>4</v>
      </c>
      <c r="BF821" t="s">
        <v>12</v>
      </c>
      <c r="BG821" t="s">
        <v>4</v>
      </c>
      <c r="BH821" t="s">
        <v>12</v>
      </c>
      <c r="BI821" t="s">
        <v>12</v>
      </c>
      <c r="BJ821" t="s">
        <v>2500</v>
      </c>
      <c r="BK821" t="s">
        <v>4</v>
      </c>
      <c r="BL821">
        <v>1</v>
      </c>
      <c r="BM821" t="s">
        <v>12</v>
      </c>
      <c r="BN821">
        <v>14800</v>
      </c>
      <c r="BO821" t="s">
        <v>12</v>
      </c>
      <c r="BP821" t="s">
        <v>12</v>
      </c>
      <c r="BQ821" t="s">
        <v>12</v>
      </c>
      <c r="BR821" t="s">
        <v>4</v>
      </c>
      <c r="BS821" t="s">
        <v>4</v>
      </c>
      <c r="BT821" t="s">
        <v>4</v>
      </c>
      <c r="BU821" t="s">
        <v>12</v>
      </c>
      <c r="BV821" t="s">
        <v>4</v>
      </c>
      <c r="BW821" t="s">
        <v>3</v>
      </c>
      <c r="BX821" t="s">
        <v>4</v>
      </c>
      <c r="BY821" t="s">
        <v>12</v>
      </c>
      <c r="BZ821" t="s">
        <v>12</v>
      </c>
      <c r="CA821" t="s">
        <v>12</v>
      </c>
      <c r="CB821" t="s">
        <v>12</v>
      </c>
      <c r="CC821" t="s">
        <v>12</v>
      </c>
      <c r="CD821" t="str" cm="1">
        <f t="array" aca="1" ref="CD821" ca="1">eConcatenar(A821:CB821,"|")</f>
        <v>wfdvJrU5pndK4dS9|CAR2021-1446|3|MEMORIAL|TABASCO|CARDENAS|CARDENAS|2021-4-20|14800|X|X|100|0|x|X|x|X|X|X|X|X|X|X|X|x|X|x|OLAN|LOPEZ|ANGELA|CASADA|X|X|CARRETERA A SANTA ROSA - TULIPAN|TIERRA Y LIBERTAD|X|9371627568|ISASIAS PERALTA NARANJO |BENEFICIARIO 2: CARLOS OLAN LOPEZ|x|RUTA 8 M |X|MIERCOLES|x|x|X|X|X|DOMICILIO|2150|12650|x|x|X|2021-9-15|2021-9-22|X|x|X|x|x|TIERRA Y LIBERTAD|X|1|x|14800|x|x|x|X|X|X|x|X|CARDENAS|X|x|x|x|x</v>
      </c>
    </row>
    <row r="822" spans="1:82" x14ac:dyDescent="0.25">
      <c r="A822" t="s">
        <v>14692</v>
      </c>
      <c r="B822" t="s">
        <v>14693</v>
      </c>
      <c r="C822">
        <v>3</v>
      </c>
      <c r="D822" t="s">
        <v>69</v>
      </c>
      <c r="E822" t="s">
        <v>2</v>
      </c>
      <c r="F822" t="s">
        <v>894</v>
      </c>
      <c r="G822" t="s">
        <v>894</v>
      </c>
      <c r="H822" t="s">
        <v>16126</v>
      </c>
      <c r="I822">
        <v>14800</v>
      </c>
      <c r="J822" t="s">
        <v>4</v>
      </c>
      <c r="K822" t="s">
        <v>4</v>
      </c>
      <c r="L822">
        <v>200</v>
      </c>
      <c r="M822">
        <v>1</v>
      </c>
      <c r="N822" t="s">
        <v>12</v>
      </c>
      <c r="O822" t="s">
        <v>4</v>
      </c>
      <c r="P822" t="s">
        <v>12</v>
      </c>
      <c r="Q822" t="s">
        <v>4</v>
      </c>
      <c r="R822" t="s">
        <v>4</v>
      </c>
      <c r="S822" t="s">
        <v>4</v>
      </c>
      <c r="T822" t="s">
        <v>4</v>
      </c>
      <c r="U822" t="s">
        <v>4</v>
      </c>
      <c r="V822" t="s">
        <v>4</v>
      </c>
      <c r="W822" t="s">
        <v>4</v>
      </c>
      <c r="X822" t="s">
        <v>4</v>
      </c>
      <c r="Y822" t="s">
        <v>12</v>
      </c>
      <c r="Z822" t="s">
        <v>4</v>
      </c>
      <c r="AA822" t="s">
        <v>12</v>
      </c>
      <c r="AB822" t="s">
        <v>274</v>
      </c>
      <c r="AC822" t="s">
        <v>4841</v>
      </c>
      <c r="AD822" t="s">
        <v>11229</v>
      </c>
      <c r="AE822" t="s">
        <v>24</v>
      </c>
      <c r="AF822" t="s">
        <v>4</v>
      </c>
      <c r="AG822" t="s">
        <v>4</v>
      </c>
      <c r="AH822" t="s">
        <v>14694</v>
      </c>
      <c r="AI822" t="s">
        <v>2500</v>
      </c>
      <c r="AJ822" t="s">
        <v>4</v>
      </c>
      <c r="AK822">
        <v>9372721335</v>
      </c>
      <c r="AL822" t="s">
        <v>14695</v>
      </c>
      <c r="AM822" t="s">
        <v>14696</v>
      </c>
      <c r="AN822" t="s">
        <v>12</v>
      </c>
      <c r="AO822" t="s">
        <v>14147</v>
      </c>
      <c r="AP822" t="s">
        <v>4</v>
      </c>
      <c r="AQ822" t="s">
        <v>710</v>
      </c>
      <c r="AR822" t="s">
        <v>12</v>
      </c>
      <c r="AS822" t="s">
        <v>12</v>
      </c>
      <c r="AT822" t="s">
        <v>4</v>
      </c>
      <c r="AU822" t="s">
        <v>4</v>
      </c>
      <c r="AV822" t="s">
        <v>4</v>
      </c>
      <c r="AW822" t="s">
        <v>11</v>
      </c>
      <c r="AX822">
        <v>1950</v>
      </c>
      <c r="AY822">
        <v>12850</v>
      </c>
      <c r="AZ822" t="s">
        <v>12</v>
      </c>
      <c r="BA822" t="s">
        <v>12</v>
      </c>
      <c r="BB822" t="s">
        <v>4</v>
      </c>
      <c r="BC822" t="s">
        <v>1239</v>
      </c>
      <c r="BD822" t="s">
        <v>10772</v>
      </c>
      <c r="BE822" t="s">
        <v>4</v>
      </c>
      <c r="BF822" t="s">
        <v>12</v>
      </c>
      <c r="BG822" t="s">
        <v>4</v>
      </c>
      <c r="BH822" t="s">
        <v>12</v>
      </c>
      <c r="BI822" t="s">
        <v>12</v>
      </c>
      <c r="BJ822" t="s">
        <v>2500</v>
      </c>
      <c r="BK822" t="s">
        <v>4</v>
      </c>
      <c r="BL822">
        <v>0</v>
      </c>
      <c r="BM822" t="s">
        <v>12</v>
      </c>
      <c r="BN822">
        <v>14800</v>
      </c>
      <c r="BO822" t="s">
        <v>12</v>
      </c>
      <c r="BP822" t="s">
        <v>12</v>
      </c>
      <c r="BQ822" t="s">
        <v>12</v>
      </c>
      <c r="BR822" t="s">
        <v>4</v>
      </c>
      <c r="BS822" t="s">
        <v>4</v>
      </c>
      <c r="BT822" t="s">
        <v>4</v>
      </c>
      <c r="BU822" t="s">
        <v>12</v>
      </c>
      <c r="BV822" t="s">
        <v>4</v>
      </c>
      <c r="BW822" t="s">
        <v>3</v>
      </c>
      <c r="BX822" t="s">
        <v>4</v>
      </c>
      <c r="BY822" t="s">
        <v>12</v>
      </c>
      <c r="BZ822" t="s">
        <v>12</v>
      </c>
      <c r="CA822" t="s">
        <v>12</v>
      </c>
      <c r="CB822" t="s">
        <v>12</v>
      </c>
      <c r="CC822" t="s">
        <v>12</v>
      </c>
      <c r="CD822" t="str" cm="1">
        <f t="array" aca="1" ref="CD822" ca="1">eConcatenar(A822:CB822,"|")</f>
        <v>cUs88FoCTzsU7l6B|CAR2021-1225|3|MEMORIAL|TABASCO|CUNDUACAN|CUNDUACAN|2021-4-06|14800|X|X|200|1|x|X|x|X|X|X|X|X|X|X|X|x|X|x|PERALTA|LEON|JOSE DEL CARMEN |UNION LIBRE|X|X|CALLE LA ZONA |TIERRA Y LIBERTAD|X|9372721335|FILOMENA HERNANDEZ HERNANDEZ|BENEFICIARIO 2: ROSA MARIA HERNANDEZ HERNANDEZ|x|RUTA 8 M |X|MIERCOLES|x|x|X|X|X|DOMICILIO|1950|12850|x|x|X|2021-9-15|2021-9-29|X|x|X|x|x|TIERRA Y LIBERTAD|X|0|x|14800|x|x|x|X|X|X|x|X|CARDENAS|X|x|x|x|x</v>
      </c>
    </row>
    <row r="823" spans="1:82" x14ac:dyDescent="0.25">
      <c r="A823" t="s">
        <v>14697</v>
      </c>
      <c r="B823" t="s">
        <v>14698</v>
      </c>
      <c r="C823">
        <v>3</v>
      </c>
      <c r="D823" t="s">
        <v>69</v>
      </c>
      <c r="E823" t="s">
        <v>2</v>
      </c>
      <c r="F823" t="s">
        <v>894</v>
      </c>
      <c r="G823" t="s">
        <v>894</v>
      </c>
      <c r="H823" t="s">
        <v>16127</v>
      </c>
      <c r="I823">
        <v>14800</v>
      </c>
      <c r="J823" t="s">
        <v>4</v>
      </c>
      <c r="K823" t="s">
        <v>4</v>
      </c>
      <c r="L823">
        <v>100</v>
      </c>
      <c r="M823">
        <v>0</v>
      </c>
      <c r="N823" t="s">
        <v>12</v>
      </c>
      <c r="O823" t="s">
        <v>4</v>
      </c>
      <c r="P823" t="s">
        <v>12</v>
      </c>
      <c r="Q823" t="s">
        <v>4</v>
      </c>
      <c r="R823" t="s">
        <v>4</v>
      </c>
      <c r="S823" t="s">
        <v>4</v>
      </c>
      <c r="T823" t="s">
        <v>4</v>
      </c>
      <c r="U823" t="s">
        <v>4</v>
      </c>
      <c r="V823" t="s">
        <v>4</v>
      </c>
      <c r="W823" t="s">
        <v>4</v>
      </c>
      <c r="X823" t="s">
        <v>4</v>
      </c>
      <c r="Y823" t="s">
        <v>12</v>
      </c>
      <c r="Z823" t="s">
        <v>4</v>
      </c>
      <c r="AA823" t="s">
        <v>12</v>
      </c>
      <c r="AB823" t="s">
        <v>59</v>
      </c>
      <c r="AC823" t="s">
        <v>12463</v>
      </c>
      <c r="AD823" t="s">
        <v>14699</v>
      </c>
      <c r="AE823" t="s">
        <v>390</v>
      </c>
      <c r="AF823" t="s">
        <v>4</v>
      </c>
      <c r="AG823" t="s">
        <v>4</v>
      </c>
      <c r="AH823" t="s">
        <v>14694</v>
      </c>
      <c r="AI823" t="s">
        <v>2500</v>
      </c>
      <c r="AJ823" t="s">
        <v>4</v>
      </c>
      <c r="AK823">
        <v>9371025874</v>
      </c>
      <c r="AL823" t="s">
        <v>14700</v>
      </c>
      <c r="AM823" t="s">
        <v>14701</v>
      </c>
      <c r="AN823" t="s">
        <v>12</v>
      </c>
      <c r="AO823" t="s">
        <v>14147</v>
      </c>
      <c r="AP823" t="s">
        <v>4</v>
      </c>
      <c r="AQ823" t="s">
        <v>710</v>
      </c>
      <c r="AR823" t="s">
        <v>12</v>
      </c>
      <c r="AS823" t="s">
        <v>12</v>
      </c>
      <c r="AT823" t="s">
        <v>4</v>
      </c>
      <c r="AU823" t="s">
        <v>4</v>
      </c>
      <c r="AV823" t="s">
        <v>4</v>
      </c>
      <c r="AW823" t="s">
        <v>11</v>
      </c>
      <c r="AX823">
        <v>2450</v>
      </c>
      <c r="AY823">
        <v>12350</v>
      </c>
      <c r="AZ823" t="s">
        <v>12</v>
      </c>
      <c r="BA823" t="s">
        <v>12</v>
      </c>
      <c r="BB823" t="s">
        <v>4</v>
      </c>
      <c r="BC823" t="s">
        <v>1239</v>
      </c>
      <c r="BD823" t="s">
        <v>1238</v>
      </c>
      <c r="BE823" t="s">
        <v>4</v>
      </c>
      <c r="BF823" t="s">
        <v>12</v>
      </c>
      <c r="BG823" t="s">
        <v>4</v>
      </c>
      <c r="BH823" t="s">
        <v>12</v>
      </c>
      <c r="BI823" t="s">
        <v>12</v>
      </c>
      <c r="BJ823" t="s">
        <v>2500</v>
      </c>
      <c r="BK823" t="s">
        <v>4</v>
      </c>
      <c r="BL823">
        <v>1</v>
      </c>
      <c r="BM823" t="s">
        <v>12</v>
      </c>
      <c r="BN823">
        <v>14800</v>
      </c>
      <c r="BO823" t="s">
        <v>12</v>
      </c>
      <c r="BP823" t="s">
        <v>12</v>
      </c>
      <c r="BQ823" t="s">
        <v>12</v>
      </c>
      <c r="BR823" t="s">
        <v>4</v>
      </c>
      <c r="BS823" t="s">
        <v>4</v>
      </c>
      <c r="BT823" t="s">
        <v>4</v>
      </c>
      <c r="BU823" t="s">
        <v>12</v>
      </c>
      <c r="BV823" t="s">
        <v>4</v>
      </c>
      <c r="BW823" t="s">
        <v>3</v>
      </c>
      <c r="BX823" t="s">
        <v>4</v>
      </c>
      <c r="BY823" t="s">
        <v>12</v>
      </c>
      <c r="BZ823" t="s">
        <v>12</v>
      </c>
      <c r="CA823" t="s">
        <v>12</v>
      </c>
      <c r="CB823" t="s">
        <v>12</v>
      </c>
      <c r="CC823" t="s">
        <v>12</v>
      </c>
      <c r="CD823" t="str" cm="1">
        <f t="array" aca="1" ref="CD823" ca="1">eConcatenar(A823:CB823,"|")</f>
        <v>Xbl9wSRR9HT6MnAY|CAR2021-1234|3|MEMORIAL|TABASCO|CUNDUACAN|CUNDUACAN|2021-4-07|14800|X|X|100|0|x|X|x|X|X|X|X|X|X|X|X|x|X|x|GARCIA|PONS|ROSA|SEPARADA|X|X|CALLE LA ZONA |TIERRA Y LIBERTAD|X|9371025874|ANTONIA MORALES GARCIA|BENEFICIARIO 2: ROMAN MORALES GARCIA|x|RUTA 8 M |X|MIERCOLES|x|x|X|X|X|DOMICILIO|2450|12350|x|x|X|2021-9-15|2021-9-22|X|x|X|x|x|TIERRA Y LIBERTAD|X|1|x|14800|x|x|x|X|X|X|x|X|CARDENAS|X|x|x|x|x</v>
      </c>
    </row>
    <row r="824" spans="1:82" x14ac:dyDescent="0.25">
      <c r="A824" t="s">
        <v>14702</v>
      </c>
      <c r="B824" t="s">
        <v>14703</v>
      </c>
      <c r="C824">
        <v>3</v>
      </c>
      <c r="D824" t="s">
        <v>69</v>
      </c>
      <c r="E824" t="s">
        <v>2</v>
      </c>
      <c r="F824" t="s">
        <v>894</v>
      </c>
      <c r="G824" t="s">
        <v>894</v>
      </c>
      <c r="H824" t="s">
        <v>16126</v>
      </c>
      <c r="I824">
        <v>14800</v>
      </c>
      <c r="J824" t="s">
        <v>4</v>
      </c>
      <c r="K824" t="s">
        <v>4</v>
      </c>
      <c r="L824">
        <v>200</v>
      </c>
      <c r="M824">
        <v>1</v>
      </c>
      <c r="N824" t="s">
        <v>12</v>
      </c>
      <c r="O824" t="s">
        <v>4</v>
      </c>
      <c r="P824" t="s">
        <v>12</v>
      </c>
      <c r="Q824" t="s">
        <v>4</v>
      </c>
      <c r="R824" t="s">
        <v>4</v>
      </c>
      <c r="S824" t="s">
        <v>4</v>
      </c>
      <c r="T824" t="s">
        <v>4</v>
      </c>
      <c r="U824" t="s">
        <v>4</v>
      </c>
      <c r="V824" t="s">
        <v>4</v>
      </c>
      <c r="W824" t="s">
        <v>4</v>
      </c>
      <c r="X824" t="s">
        <v>4</v>
      </c>
      <c r="Y824" t="s">
        <v>12</v>
      </c>
      <c r="Z824" t="s">
        <v>4</v>
      </c>
      <c r="AA824" t="s">
        <v>12</v>
      </c>
      <c r="AB824" t="s">
        <v>6</v>
      </c>
      <c r="AC824" t="s">
        <v>38</v>
      </c>
      <c r="AD824" t="s">
        <v>254</v>
      </c>
      <c r="AE824" t="s">
        <v>24</v>
      </c>
      <c r="AF824" t="s">
        <v>4</v>
      </c>
      <c r="AG824" t="s">
        <v>4</v>
      </c>
      <c r="AH824" t="s">
        <v>14704</v>
      </c>
      <c r="AI824" t="s">
        <v>2500</v>
      </c>
      <c r="AJ824" t="s">
        <v>4</v>
      </c>
      <c r="AK824">
        <v>9371057384</v>
      </c>
      <c r="AL824" t="s">
        <v>14705</v>
      </c>
      <c r="AM824" t="s">
        <v>14706</v>
      </c>
      <c r="AN824" t="s">
        <v>12</v>
      </c>
      <c r="AO824" t="s">
        <v>14147</v>
      </c>
      <c r="AP824" t="s">
        <v>4</v>
      </c>
      <c r="AQ824" t="s">
        <v>710</v>
      </c>
      <c r="AR824" t="s">
        <v>12</v>
      </c>
      <c r="AS824" t="s">
        <v>12</v>
      </c>
      <c r="AT824" t="s">
        <v>4</v>
      </c>
      <c r="AU824" t="s">
        <v>4</v>
      </c>
      <c r="AV824" t="s">
        <v>4</v>
      </c>
      <c r="AW824" t="s">
        <v>11</v>
      </c>
      <c r="AX824">
        <v>2000</v>
      </c>
      <c r="AY824">
        <v>12800</v>
      </c>
      <c r="AZ824" t="s">
        <v>12</v>
      </c>
      <c r="BA824" t="s">
        <v>12</v>
      </c>
      <c r="BB824" t="s">
        <v>4</v>
      </c>
      <c r="BC824" t="s">
        <v>1239</v>
      </c>
      <c r="BD824" t="s">
        <v>10772</v>
      </c>
      <c r="BE824" t="s">
        <v>4</v>
      </c>
      <c r="BF824" t="s">
        <v>12</v>
      </c>
      <c r="BG824" t="s">
        <v>4</v>
      </c>
      <c r="BH824" t="s">
        <v>12</v>
      </c>
      <c r="BI824" t="s">
        <v>12</v>
      </c>
      <c r="BJ824" t="s">
        <v>2500</v>
      </c>
      <c r="BK824" t="s">
        <v>4</v>
      </c>
      <c r="BL824">
        <v>1</v>
      </c>
      <c r="BM824" t="s">
        <v>12</v>
      </c>
      <c r="BN824">
        <v>14800</v>
      </c>
      <c r="BO824" t="s">
        <v>12</v>
      </c>
      <c r="BP824" t="s">
        <v>12</v>
      </c>
      <c r="BQ824" t="s">
        <v>12</v>
      </c>
      <c r="BR824" t="s">
        <v>4</v>
      </c>
      <c r="BS824" t="s">
        <v>4</v>
      </c>
      <c r="BT824" t="s">
        <v>4</v>
      </c>
      <c r="BU824" t="s">
        <v>12</v>
      </c>
      <c r="BV824" t="s">
        <v>4</v>
      </c>
      <c r="BW824" t="s">
        <v>3</v>
      </c>
      <c r="BX824" t="s">
        <v>4</v>
      </c>
      <c r="BY824" t="s">
        <v>12</v>
      </c>
      <c r="BZ824" t="s">
        <v>12</v>
      </c>
      <c r="CA824" t="s">
        <v>12</v>
      </c>
      <c r="CB824" t="s">
        <v>12</v>
      </c>
      <c r="CC824" t="s">
        <v>12</v>
      </c>
      <c r="CD824" t="str" cm="1">
        <f t="array" aca="1" ref="CD824" ca="1">eConcatenar(A824:CB824,"|")</f>
        <v>4SIVD1AFnnQTKCvm|CAR2021-1227|3|MEMORIAL|TABASCO|CUNDUACAN|CUNDUACAN|2021-4-06|14800|X|X|200|1|x|X|x|X|X|X|X|X|X|X|X|x|X|x|DE LA CRUZ|HERNANDEZ|JOSEFA|UNION LIBRE|X|X|CARRETERA A SANTA ROSA MANZANA 9 SIN NUMERO |TIERRA Y LIBERTAD|X|9371057384|GLORA CRUZ DE LA CRUZ|BENEFICIARIO 2: RENE PEREZ BAUTISTA|x|RUTA 8 M |X|MIERCOLES|x|x|X|X|X|DOMICILIO|2000|12800|x|x|X|2021-9-15|2021-9-29|X|x|X|x|x|TIERRA Y LIBERTAD|X|1|x|14800|x|x|x|X|X|X|x|X|CARDENAS|X|x|x|x|x</v>
      </c>
    </row>
    <row r="825" spans="1:82" x14ac:dyDescent="0.25">
      <c r="A825" t="s">
        <v>14707</v>
      </c>
      <c r="B825" t="s">
        <v>14708</v>
      </c>
      <c r="C825">
        <v>3</v>
      </c>
      <c r="D825" t="s">
        <v>69</v>
      </c>
      <c r="E825" t="s">
        <v>2</v>
      </c>
      <c r="F825" t="s">
        <v>894</v>
      </c>
      <c r="G825" t="s">
        <v>894</v>
      </c>
      <c r="H825" t="s">
        <v>16098</v>
      </c>
      <c r="I825">
        <v>14800</v>
      </c>
      <c r="J825" t="s">
        <v>4</v>
      </c>
      <c r="K825" t="s">
        <v>4</v>
      </c>
      <c r="L825">
        <v>100</v>
      </c>
      <c r="M825">
        <v>0</v>
      </c>
      <c r="N825" t="s">
        <v>12</v>
      </c>
      <c r="O825" t="s">
        <v>4</v>
      </c>
      <c r="P825" t="s">
        <v>12</v>
      </c>
      <c r="Q825" t="s">
        <v>4</v>
      </c>
      <c r="R825" t="s">
        <v>4</v>
      </c>
      <c r="S825" t="s">
        <v>4</v>
      </c>
      <c r="T825" t="s">
        <v>4</v>
      </c>
      <c r="U825" t="s">
        <v>4</v>
      </c>
      <c r="V825" t="s">
        <v>4</v>
      </c>
      <c r="W825" t="s">
        <v>4</v>
      </c>
      <c r="X825" t="s">
        <v>4</v>
      </c>
      <c r="Y825" t="s">
        <v>12</v>
      </c>
      <c r="Z825" t="s">
        <v>4</v>
      </c>
      <c r="AA825" t="s">
        <v>12</v>
      </c>
      <c r="AB825" t="s">
        <v>119</v>
      </c>
      <c r="AC825" t="s">
        <v>59</v>
      </c>
      <c r="AD825" t="s">
        <v>170</v>
      </c>
      <c r="AE825" t="s">
        <v>63</v>
      </c>
      <c r="AF825" t="s">
        <v>4</v>
      </c>
      <c r="AG825" t="s">
        <v>4</v>
      </c>
      <c r="AH825" t="s">
        <v>14709</v>
      </c>
      <c r="AI825" t="s">
        <v>2500</v>
      </c>
      <c r="AJ825" t="s">
        <v>4</v>
      </c>
      <c r="AK825">
        <v>9371224689</v>
      </c>
      <c r="AL825" t="s">
        <v>14710</v>
      </c>
      <c r="AM825" t="s">
        <v>14711</v>
      </c>
      <c r="AN825" t="s">
        <v>12</v>
      </c>
      <c r="AO825" t="s">
        <v>14147</v>
      </c>
      <c r="AP825" t="s">
        <v>4</v>
      </c>
      <c r="AQ825" t="s">
        <v>710</v>
      </c>
      <c r="AR825" t="s">
        <v>12</v>
      </c>
      <c r="AS825" t="s">
        <v>12</v>
      </c>
      <c r="AT825" t="s">
        <v>4</v>
      </c>
      <c r="AU825" t="s">
        <v>4</v>
      </c>
      <c r="AV825" t="s">
        <v>4</v>
      </c>
      <c r="AW825" t="s">
        <v>11</v>
      </c>
      <c r="AX825">
        <v>2000</v>
      </c>
      <c r="AY825">
        <v>12600</v>
      </c>
      <c r="AZ825" t="s">
        <v>12</v>
      </c>
      <c r="BA825" t="s">
        <v>12</v>
      </c>
      <c r="BB825" t="s">
        <v>4</v>
      </c>
      <c r="BC825" t="s">
        <v>1239</v>
      </c>
      <c r="BD825" t="s">
        <v>1238</v>
      </c>
      <c r="BE825" t="s">
        <v>4</v>
      </c>
      <c r="BF825" t="s">
        <v>12</v>
      </c>
      <c r="BG825" t="s">
        <v>4</v>
      </c>
      <c r="BH825" t="s">
        <v>12</v>
      </c>
      <c r="BI825" t="s">
        <v>12</v>
      </c>
      <c r="BJ825" t="s">
        <v>2500</v>
      </c>
      <c r="BK825" t="s">
        <v>4</v>
      </c>
      <c r="BL825">
        <v>0</v>
      </c>
      <c r="BM825" t="s">
        <v>12</v>
      </c>
      <c r="BN825">
        <v>14800</v>
      </c>
      <c r="BO825" t="s">
        <v>12</v>
      </c>
      <c r="BP825" t="s">
        <v>12</v>
      </c>
      <c r="BQ825" t="s">
        <v>12</v>
      </c>
      <c r="BR825" t="s">
        <v>4</v>
      </c>
      <c r="BS825" t="s">
        <v>4</v>
      </c>
      <c r="BT825" t="s">
        <v>4</v>
      </c>
      <c r="BU825" t="s">
        <v>12</v>
      </c>
      <c r="BV825" t="s">
        <v>4</v>
      </c>
      <c r="BW825" t="s">
        <v>3</v>
      </c>
      <c r="BX825" t="s">
        <v>4</v>
      </c>
      <c r="BY825" t="s">
        <v>12</v>
      </c>
      <c r="BZ825" t="s">
        <v>12</v>
      </c>
      <c r="CA825" t="s">
        <v>12</v>
      </c>
      <c r="CB825" t="s">
        <v>12</v>
      </c>
      <c r="CC825" t="s">
        <v>12</v>
      </c>
      <c r="CD825" t="str" cm="1">
        <f t="array" aca="1" ref="CD825" ca="1">eConcatenar(A825:CB825,"|")</f>
        <v>b95XReWBsFttlOCU|CAR2021-1085|3|MEMORIAL|TABASCO|CUNDUACAN|CUNDUACAN|2021-3-30|14800|X|X|100|0|x|X|x|X|X|X|X|X|X|X|X|x|X|x|PEREZ|GARCIA|JUAN|CASADO|X|X|CARRETERA A SAN BENITO SIN NUMERO|TIERRA Y LIBERTAD|X|9371224689|ALEJANDRO PEREZ BAUTISTA|BENEFICIARIO 2: MARIANA PEREZ BAUTISTA|x|RUTA 8 M |X|MIERCOLES|x|x|X|X|X|DOMICILIO|2000|12600|x|x|X|2021-9-15|2021-9-22|X|x|X|x|x|TIERRA Y LIBERTAD|X|0|x|14800|x|x|x|X|X|X|x|X|CARDENAS|X|x|x|x|x</v>
      </c>
    </row>
    <row r="826" spans="1:82" x14ac:dyDescent="0.25">
      <c r="A826" t="s">
        <v>14712</v>
      </c>
      <c r="B826" s="1" t="s">
        <v>14713</v>
      </c>
      <c r="C826">
        <v>3</v>
      </c>
      <c r="D826" t="s">
        <v>69</v>
      </c>
      <c r="E826" t="s">
        <v>2</v>
      </c>
      <c r="F826" t="s">
        <v>894</v>
      </c>
      <c r="G826" t="s">
        <v>894</v>
      </c>
      <c r="H826" t="s">
        <v>15887</v>
      </c>
      <c r="I826">
        <v>14800</v>
      </c>
      <c r="J826" t="s">
        <v>4</v>
      </c>
      <c r="K826" t="s">
        <v>4</v>
      </c>
      <c r="L826">
        <v>100</v>
      </c>
      <c r="M826">
        <v>0</v>
      </c>
      <c r="N826" t="s">
        <v>12</v>
      </c>
      <c r="O826" t="s">
        <v>4</v>
      </c>
      <c r="P826" t="s">
        <v>12</v>
      </c>
      <c r="Q826" t="s">
        <v>4</v>
      </c>
      <c r="R826" t="s">
        <v>4</v>
      </c>
      <c r="S826" t="s">
        <v>4</v>
      </c>
      <c r="T826" t="s">
        <v>4</v>
      </c>
      <c r="U826" t="s">
        <v>4</v>
      </c>
      <c r="V826" t="s">
        <v>4</v>
      </c>
      <c r="W826" t="s">
        <v>4</v>
      </c>
      <c r="X826" t="s">
        <v>4</v>
      </c>
      <c r="Y826" t="s">
        <v>12</v>
      </c>
      <c r="Z826" t="s">
        <v>4</v>
      </c>
      <c r="AA826" t="s">
        <v>12</v>
      </c>
      <c r="AB826" t="s">
        <v>102</v>
      </c>
      <c r="AC826" t="s">
        <v>11874</v>
      </c>
      <c r="AD826" t="s">
        <v>14714</v>
      </c>
      <c r="AE826" t="s">
        <v>63</v>
      </c>
      <c r="AF826" t="s">
        <v>4</v>
      </c>
      <c r="AG826" t="s">
        <v>4</v>
      </c>
      <c r="AH826" t="s">
        <v>14709</v>
      </c>
      <c r="AI826" t="s">
        <v>2500</v>
      </c>
      <c r="AJ826" t="s">
        <v>4</v>
      </c>
      <c r="AK826">
        <v>9371152557</v>
      </c>
      <c r="AL826" t="s">
        <v>14715</v>
      </c>
      <c r="AM826" t="s">
        <v>14716</v>
      </c>
      <c r="AN826" t="s">
        <v>12</v>
      </c>
      <c r="AO826" t="s">
        <v>14147</v>
      </c>
      <c r="AP826" t="s">
        <v>4</v>
      </c>
      <c r="AQ826" t="s">
        <v>710</v>
      </c>
      <c r="AR826" t="s">
        <v>12</v>
      </c>
      <c r="AS826" t="s">
        <v>12</v>
      </c>
      <c r="AT826" t="s">
        <v>4</v>
      </c>
      <c r="AU826" t="s">
        <v>4</v>
      </c>
      <c r="AV826" t="s">
        <v>4</v>
      </c>
      <c r="AW826" t="s">
        <v>11</v>
      </c>
      <c r="AX826">
        <v>2100</v>
      </c>
      <c r="AY826">
        <v>12700</v>
      </c>
      <c r="AZ826" t="s">
        <v>12</v>
      </c>
      <c r="BA826" t="s">
        <v>12</v>
      </c>
      <c r="BB826" t="s">
        <v>4</v>
      </c>
      <c r="BC826" t="s">
        <v>1239</v>
      </c>
      <c r="BD826" t="s">
        <v>1238</v>
      </c>
      <c r="BE826" t="s">
        <v>4</v>
      </c>
      <c r="BF826" t="s">
        <v>12</v>
      </c>
      <c r="BG826" t="s">
        <v>4</v>
      </c>
      <c r="BH826" t="s">
        <v>12</v>
      </c>
      <c r="BI826" t="s">
        <v>12</v>
      </c>
      <c r="BJ826" t="s">
        <v>2500</v>
      </c>
      <c r="BK826" t="s">
        <v>4</v>
      </c>
      <c r="BL826">
        <v>0</v>
      </c>
      <c r="BM826" t="s">
        <v>12</v>
      </c>
      <c r="BN826">
        <v>14800</v>
      </c>
      <c r="BO826" t="s">
        <v>12</v>
      </c>
      <c r="BP826" t="s">
        <v>12</v>
      </c>
      <c r="BQ826" t="s">
        <v>12</v>
      </c>
      <c r="BR826" t="s">
        <v>4</v>
      </c>
      <c r="BS826" t="s">
        <v>4</v>
      </c>
      <c r="BT826" t="s">
        <v>4</v>
      </c>
      <c r="BU826" t="s">
        <v>12</v>
      </c>
      <c r="BV826" t="s">
        <v>4</v>
      </c>
      <c r="BW826" t="s">
        <v>3</v>
      </c>
      <c r="BX826" t="s">
        <v>4</v>
      </c>
      <c r="BY826" t="s">
        <v>12</v>
      </c>
      <c r="BZ826" t="s">
        <v>12</v>
      </c>
      <c r="CA826" t="s">
        <v>12</v>
      </c>
      <c r="CB826" t="s">
        <v>12</v>
      </c>
      <c r="CC826" t="s">
        <v>12</v>
      </c>
      <c r="CD826" t="str" cm="1">
        <f t="array" aca="1" ref="CD826" ca="1">eConcatenar(A826:CB826,"|")</f>
        <v>5FaFS7yLOt4iyAoT|CAR2021-1067|3|MEMORIAL|TABASCO|CUNDUACAN|CUNDUACAN|2021-3-25|14800|X|X|100|0|x|X|x|X|X|X|X|X|X|X|X|x|X|x|GOMEZ|MONTEJO|NOE|CASADO|X|X|CARRETERA A SAN BENITO SIN NUMERO|TIERRA Y LIBERTAD|X|9371152557|RICARDO GOMEZ PEREZ|BENEFICIARIO 2: LILIANA GOMEZ PEREZ|x|RUTA 8 M |X|MIERCOLES|x|x|X|X|X|DOMICILIO|2100|12700|x|x|X|2021-9-15|2021-9-22|X|x|X|x|x|TIERRA Y LIBERTAD|X|0|x|14800|x|x|x|X|X|X|x|X|CARDENAS|X|x|x|x|x</v>
      </c>
    </row>
    <row r="827" spans="1:82" x14ac:dyDescent="0.25">
      <c r="A827" t="s">
        <v>14717</v>
      </c>
      <c r="B827" t="s">
        <v>14718</v>
      </c>
      <c r="C827">
        <v>3</v>
      </c>
      <c r="D827" t="s">
        <v>69</v>
      </c>
      <c r="E827" t="s">
        <v>2</v>
      </c>
      <c r="F827" t="s">
        <v>894</v>
      </c>
      <c r="G827" t="s">
        <v>894</v>
      </c>
      <c r="H827" t="s">
        <v>16119</v>
      </c>
      <c r="I827">
        <v>14800</v>
      </c>
      <c r="J827" t="s">
        <v>4</v>
      </c>
      <c r="K827" t="s">
        <v>4</v>
      </c>
      <c r="L827">
        <v>200</v>
      </c>
      <c r="M827">
        <v>1</v>
      </c>
      <c r="N827" t="s">
        <v>12</v>
      </c>
      <c r="O827" t="s">
        <v>4</v>
      </c>
      <c r="P827" t="s">
        <v>12</v>
      </c>
      <c r="Q827" t="s">
        <v>4</v>
      </c>
      <c r="R827" t="s">
        <v>4</v>
      </c>
      <c r="S827" t="s">
        <v>4</v>
      </c>
      <c r="T827" t="s">
        <v>4</v>
      </c>
      <c r="U827" t="s">
        <v>4</v>
      </c>
      <c r="V827" t="s">
        <v>4</v>
      </c>
      <c r="W827" t="s">
        <v>4</v>
      </c>
      <c r="X827" t="s">
        <v>4</v>
      </c>
      <c r="Y827" t="s">
        <v>12</v>
      </c>
      <c r="Z827" t="s">
        <v>4</v>
      </c>
      <c r="AA827" t="s">
        <v>12</v>
      </c>
      <c r="AB827" t="s">
        <v>38</v>
      </c>
      <c r="AC827" t="s">
        <v>6</v>
      </c>
      <c r="AD827" t="s">
        <v>11725</v>
      </c>
      <c r="AE827" t="s">
        <v>24</v>
      </c>
      <c r="AF827" t="s">
        <v>4</v>
      </c>
      <c r="AG827" t="s">
        <v>4</v>
      </c>
      <c r="AH827" t="s">
        <v>14719</v>
      </c>
      <c r="AI827" t="s">
        <v>2500</v>
      </c>
      <c r="AJ827" t="s">
        <v>4</v>
      </c>
      <c r="AK827">
        <v>9371175367</v>
      </c>
      <c r="AL827" t="s">
        <v>14720</v>
      </c>
      <c r="AM827" t="s">
        <v>14721</v>
      </c>
      <c r="AN827" t="s">
        <v>12</v>
      </c>
      <c r="AO827" t="s">
        <v>14147</v>
      </c>
      <c r="AP827" t="s">
        <v>4</v>
      </c>
      <c r="AQ827" t="s">
        <v>710</v>
      </c>
      <c r="AR827" t="s">
        <v>12</v>
      </c>
      <c r="AS827" t="s">
        <v>12</v>
      </c>
      <c r="AT827" t="s">
        <v>4</v>
      </c>
      <c r="AU827" t="s">
        <v>4</v>
      </c>
      <c r="AV827" t="s">
        <v>4</v>
      </c>
      <c r="AW827" t="s">
        <v>11</v>
      </c>
      <c r="AX827">
        <v>2600</v>
      </c>
      <c r="AY827">
        <v>12200</v>
      </c>
      <c r="AZ827" t="s">
        <v>12</v>
      </c>
      <c r="BA827" t="s">
        <v>12</v>
      </c>
      <c r="BB827" t="s">
        <v>4</v>
      </c>
      <c r="BC827" t="s">
        <v>1239</v>
      </c>
      <c r="BD827" t="s">
        <v>10772</v>
      </c>
      <c r="BE827" t="s">
        <v>4</v>
      </c>
      <c r="BF827" t="s">
        <v>12</v>
      </c>
      <c r="BG827" t="s">
        <v>4</v>
      </c>
      <c r="BH827" t="s">
        <v>12</v>
      </c>
      <c r="BI827" t="s">
        <v>12</v>
      </c>
      <c r="BJ827" t="s">
        <v>2500</v>
      </c>
      <c r="BK827" t="s">
        <v>4</v>
      </c>
      <c r="BL827">
        <v>1</v>
      </c>
      <c r="BM827" t="s">
        <v>12</v>
      </c>
      <c r="BN827">
        <v>14800</v>
      </c>
      <c r="BO827" t="s">
        <v>12</v>
      </c>
      <c r="BP827" t="s">
        <v>12</v>
      </c>
      <c r="BQ827" t="s">
        <v>12</v>
      </c>
      <c r="BR827" t="s">
        <v>4</v>
      </c>
      <c r="BS827" t="s">
        <v>4</v>
      </c>
      <c r="BT827" t="s">
        <v>4</v>
      </c>
      <c r="BU827" t="s">
        <v>12</v>
      </c>
      <c r="BV827" t="s">
        <v>4</v>
      </c>
      <c r="BW827" t="s">
        <v>3</v>
      </c>
      <c r="BX827" t="s">
        <v>4</v>
      </c>
      <c r="BY827" t="s">
        <v>12</v>
      </c>
      <c r="BZ827" t="s">
        <v>12</v>
      </c>
      <c r="CA827" t="s">
        <v>12</v>
      </c>
      <c r="CB827" t="s">
        <v>12</v>
      </c>
      <c r="CC827" t="s">
        <v>12</v>
      </c>
      <c r="CD827" t="str" cm="1">
        <f t="array" aca="1" ref="CD827" ca="1">eConcatenar(A827:CB827,"|")</f>
        <v>S6KdaRAWLnACW3VM|CAR2021-1078|3|MEMORIAL|TABASCO|CUNDUACAN|CUNDUACAN|2021-3-27|14800|X|X|200|1|x|X|x|X|X|X|X|X|X|X|X|x|X|x|HERNANDEZ|DE LA CRUZ|IRENE|UNION LIBRE|X|X|ENTRADA SAN BENITO SIN NUMERO|TIERRA Y LIBERTAD|X|9371175367|JUAN GABRIEL MAGAÑA PEREZ|BENEFICIARIO 2: MIGUELINA GOMEZ HERNANDEZ|x|RUTA 8 M |X|MIERCOLES|x|x|X|X|X|DOMICILIO|2600|12200|x|x|X|2021-9-15|2021-9-29|X|x|X|x|x|TIERRA Y LIBERTAD|X|1|x|14800|x|x|x|X|X|X|x|X|CARDENAS|X|x|x|x|x</v>
      </c>
    </row>
    <row r="828" spans="1:82" x14ac:dyDescent="0.25">
      <c r="A828" t="s">
        <v>14722</v>
      </c>
      <c r="B828" t="s">
        <v>14723</v>
      </c>
      <c r="C828">
        <v>3</v>
      </c>
      <c r="D828" t="s">
        <v>69</v>
      </c>
      <c r="E828" t="s">
        <v>2</v>
      </c>
      <c r="F828" t="s">
        <v>894</v>
      </c>
      <c r="G828" t="s">
        <v>894</v>
      </c>
      <c r="H828" t="s">
        <v>16098</v>
      </c>
      <c r="I828">
        <v>14800</v>
      </c>
      <c r="J828" t="s">
        <v>4</v>
      </c>
      <c r="K828" t="s">
        <v>4</v>
      </c>
      <c r="L828">
        <v>100</v>
      </c>
      <c r="M828">
        <v>0</v>
      </c>
      <c r="N828" t="s">
        <v>12</v>
      </c>
      <c r="O828" t="s">
        <v>4</v>
      </c>
      <c r="P828" t="s">
        <v>12</v>
      </c>
      <c r="Q828" t="s">
        <v>4</v>
      </c>
      <c r="R828" t="s">
        <v>4</v>
      </c>
      <c r="S828" t="s">
        <v>4</v>
      </c>
      <c r="T828" t="s">
        <v>4</v>
      </c>
      <c r="U828" t="s">
        <v>4</v>
      </c>
      <c r="V828" t="s">
        <v>4</v>
      </c>
      <c r="W828" t="s">
        <v>4</v>
      </c>
      <c r="X828" t="s">
        <v>4</v>
      </c>
      <c r="Y828" t="s">
        <v>12</v>
      </c>
      <c r="Z828" t="s">
        <v>4</v>
      </c>
      <c r="AA828" t="s">
        <v>12</v>
      </c>
      <c r="AB828" t="s">
        <v>14724</v>
      </c>
      <c r="AC828" t="s">
        <v>791</v>
      </c>
      <c r="AD828" t="s">
        <v>11792</v>
      </c>
      <c r="AE828" t="s">
        <v>63</v>
      </c>
      <c r="AF828" t="s">
        <v>4</v>
      </c>
      <c r="AG828" t="s">
        <v>4</v>
      </c>
      <c r="AH828" t="s">
        <v>14709</v>
      </c>
      <c r="AI828" t="s">
        <v>2500</v>
      </c>
      <c r="AJ828" t="s">
        <v>4</v>
      </c>
      <c r="AK828">
        <v>9371018798</v>
      </c>
      <c r="AL828" t="s">
        <v>14725</v>
      </c>
      <c r="AM828" t="s">
        <v>14726</v>
      </c>
      <c r="AN828" t="s">
        <v>12</v>
      </c>
      <c r="AO828" t="s">
        <v>14147</v>
      </c>
      <c r="AP828" t="s">
        <v>4</v>
      </c>
      <c r="AQ828" t="s">
        <v>710</v>
      </c>
      <c r="AR828" t="s">
        <v>12</v>
      </c>
      <c r="AS828" t="s">
        <v>12</v>
      </c>
      <c r="AT828" t="s">
        <v>4</v>
      </c>
      <c r="AU828" t="s">
        <v>4</v>
      </c>
      <c r="AV828" t="s">
        <v>4</v>
      </c>
      <c r="AW828" t="s">
        <v>11</v>
      </c>
      <c r="AX828">
        <v>3600</v>
      </c>
      <c r="AY828">
        <v>11200</v>
      </c>
      <c r="AZ828" t="s">
        <v>12</v>
      </c>
      <c r="BA828" t="s">
        <v>12</v>
      </c>
      <c r="BB828" t="s">
        <v>4</v>
      </c>
      <c r="BC828" t="s">
        <v>1239</v>
      </c>
      <c r="BD828" t="s">
        <v>1238</v>
      </c>
      <c r="BE828" t="s">
        <v>4</v>
      </c>
      <c r="BF828" t="s">
        <v>12</v>
      </c>
      <c r="BG828" t="s">
        <v>4</v>
      </c>
      <c r="BH828" t="s">
        <v>12</v>
      </c>
      <c r="BI828" t="s">
        <v>12</v>
      </c>
      <c r="BJ828" t="s">
        <v>2500</v>
      </c>
      <c r="BK828" t="s">
        <v>4</v>
      </c>
      <c r="BL828">
        <v>0</v>
      </c>
      <c r="BM828" t="s">
        <v>12</v>
      </c>
      <c r="BN828">
        <v>14800</v>
      </c>
      <c r="BO828" t="s">
        <v>12</v>
      </c>
      <c r="BP828" t="s">
        <v>12</v>
      </c>
      <c r="BQ828" t="s">
        <v>12</v>
      </c>
      <c r="BR828" t="s">
        <v>4</v>
      </c>
      <c r="BS828" t="s">
        <v>4</v>
      </c>
      <c r="BT828" t="s">
        <v>4</v>
      </c>
      <c r="BU828" t="s">
        <v>12</v>
      </c>
      <c r="BV828" t="s">
        <v>4</v>
      </c>
      <c r="BW828" t="s">
        <v>3</v>
      </c>
      <c r="BX828" t="s">
        <v>4</v>
      </c>
      <c r="BY828" t="s">
        <v>12</v>
      </c>
      <c r="BZ828" t="s">
        <v>12</v>
      </c>
      <c r="CA828" t="s">
        <v>12</v>
      </c>
      <c r="CB828" t="s">
        <v>12</v>
      </c>
      <c r="CC828" t="s">
        <v>12</v>
      </c>
      <c r="CD828" t="str" cm="1">
        <f t="array" aca="1" ref="CD828" ca="1">eConcatenar(A828:CB828,"|")</f>
        <v>IiAcRXFdzcBuxaZH|CAR2021-1086|3|MEMORIAL|TABASCO|CUNDUACAN|CUNDUACAN|2021-3-30|14800|X|X|100|0|x|X|x|X|X|X|X|X|X|X|X|x|X|x|ULIN|MENDOZA|VICTOR|CASADO|X|X|CARRETERA A SAN BENITO SIN NUMERO|TIERRA Y LIBERTAD|X|9371018798|JULIO CESAR ULIN GARCIA |BENEFICIARIO 2: JOSE LUIS ULIN GARCIA|x|RUTA 8 M |X|MIERCOLES|x|x|X|X|X|DOMICILIO|3600|11200|x|x|X|2021-9-15|2021-9-22|X|x|X|x|x|TIERRA Y LIBERTAD|X|0|x|14800|x|x|x|X|X|X|x|X|CARDENAS|X|x|x|x|x</v>
      </c>
    </row>
    <row r="829" spans="1:82" x14ac:dyDescent="0.25">
      <c r="A829" t="s">
        <v>14727</v>
      </c>
      <c r="B829" t="s">
        <v>14728</v>
      </c>
      <c r="C829">
        <v>3</v>
      </c>
      <c r="D829" t="s">
        <v>1</v>
      </c>
      <c r="E829" t="s">
        <v>2</v>
      </c>
      <c r="F829" t="s">
        <v>894</v>
      </c>
      <c r="G829" t="s">
        <v>894</v>
      </c>
      <c r="H829" t="s">
        <v>16096</v>
      </c>
      <c r="I829">
        <v>12900</v>
      </c>
      <c r="J829" t="s">
        <v>4</v>
      </c>
      <c r="K829" t="s">
        <v>4</v>
      </c>
      <c r="L829">
        <v>100</v>
      </c>
      <c r="M829">
        <v>0</v>
      </c>
      <c r="N829" t="s">
        <v>12</v>
      </c>
      <c r="O829" t="s">
        <v>4</v>
      </c>
      <c r="P829" t="s">
        <v>12</v>
      </c>
      <c r="Q829" t="s">
        <v>4</v>
      </c>
      <c r="R829" t="s">
        <v>4</v>
      </c>
      <c r="S829" t="s">
        <v>4</v>
      </c>
      <c r="T829" t="s">
        <v>4</v>
      </c>
      <c r="U829" t="s">
        <v>4</v>
      </c>
      <c r="V829" t="s">
        <v>4</v>
      </c>
      <c r="W829" t="s">
        <v>4</v>
      </c>
      <c r="X829" t="s">
        <v>4</v>
      </c>
      <c r="Y829" t="s">
        <v>12</v>
      </c>
      <c r="Z829" t="s">
        <v>4</v>
      </c>
      <c r="AA829" t="s">
        <v>12</v>
      </c>
      <c r="AB829" t="s">
        <v>322</v>
      </c>
      <c r="AC829" t="s">
        <v>359</v>
      </c>
      <c r="AD829" t="s">
        <v>695</v>
      </c>
      <c r="AE829" t="s">
        <v>63</v>
      </c>
      <c r="AF829" t="s">
        <v>4</v>
      </c>
      <c r="AG829" t="s">
        <v>4</v>
      </c>
      <c r="AH829" t="s">
        <v>14639</v>
      </c>
      <c r="AI829" t="s">
        <v>2500</v>
      </c>
      <c r="AJ829" t="s">
        <v>4</v>
      </c>
      <c r="AK829">
        <v>9141191710</v>
      </c>
      <c r="AL829" t="s">
        <v>14729</v>
      </c>
      <c r="AM829" t="s">
        <v>14730</v>
      </c>
      <c r="AN829" t="s">
        <v>12</v>
      </c>
      <c r="AO829" t="s">
        <v>14147</v>
      </c>
      <c r="AP829" t="s">
        <v>4</v>
      </c>
      <c r="AQ829" t="s">
        <v>710</v>
      </c>
      <c r="AR829" t="s">
        <v>12</v>
      </c>
      <c r="AS829" t="s">
        <v>12</v>
      </c>
      <c r="AT829" t="s">
        <v>4</v>
      </c>
      <c r="AU829" t="s">
        <v>4</v>
      </c>
      <c r="AV829" t="s">
        <v>4</v>
      </c>
      <c r="AW829" t="s">
        <v>11</v>
      </c>
      <c r="AX829">
        <v>2200</v>
      </c>
      <c r="AY829">
        <v>10700</v>
      </c>
      <c r="AZ829" t="s">
        <v>12</v>
      </c>
      <c r="BA829" t="s">
        <v>12</v>
      </c>
      <c r="BB829" t="s">
        <v>4</v>
      </c>
      <c r="BC829" t="s">
        <v>1239</v>
      </c>
      <c r="BD829" t="s">
        <v>1238</v>
      </c>
      <c r="BE829" t="s">
        <v>4</v>
      </c>
      <c r="BF829" t="s">
        <v>12</v>
      </c>
      <c r="BG829" t="s">
        <v>4</v>
      </c>
      <c r="BH829" t="s">
        <v>12</v>
      </c>
      <c r="BI829" t="s">
        <v>12</v>
      </c>
      <c r="BJ829" t="s">
        <v>2500</v>
      </c>
      <c r="BK829" t="s">
        <v>4</v>
      </c>
      <c r="BL829">
        <v>0</v>
      </c>
      <c r="BM829" t="s">
        <v>12</v>
      </c>
      <c r="BN829">
        <v>12900</v>
      </c>
      <c r="BO829" t="s">
        <v>12</v>
      </c>
      <c r="BP829" t="s">
        <v>12</v>
      </c>
      <c r="BQ829" t="s">
        <v>12</v>
      </c>
      <c r="BR829" t="s">
        <v>4</v>
      </c>
      <c r="BS829" t="s">
        <v>4</v>
      </c>
      <c r="BT829" t="s">
        <v>4</v>
      </c>
      <c r="BU829" t="s">
        <v>12</v>
      </c>
      <c r="BV829" t="s">
        <v>4</v>
      </c>
      <c r="BW829" t="s">
        <v>3</v>
      </c>
      <c r="BX829" t="s">
        <v>4</v>
      </c>
      <c r="BY829" t="s">
        <v>12</v>
      </c>
      <c r="BZ829" t="s">
        <v>12</v>
      </c>
      <c r="CA829" t="s">
        <v>12</v>
      </c>
      <c r="CB829" t="s">
        <v>12</v>
      </c>
      <c r="CC829" t="s">
        <v>12</v>
      </c>
      <c r="CD829" t="str" cm="1">
        <f t="array" aca="1" ref="CD829" ca="1">eConcatenar(A829:CB829,"|")</f>
        <v>U31h5wSkGvypEzDt|CAR2021-0410|3|IMPERIAL DE LUJO|TABASCO|CUNDUACAN|CUNDUACAN|2021-2-03|12900|X|X|100|0|x|X|x|X|X|X|X|X|X|X|X|x|X|x|ARIAS|CASTILLO|JULIO CESAR|CASADO|X|X|AMPLIACION LA PLAYITA SIN NUMERO|TIERRA Y LIBERTAD|X|9141191710|MARIANA COLORADO RUIZ|BENEFICIARIO 2: ITURBIDE ARIAS DE LA CRUZ|x|RUTA 8 M |X|MIERCOLES|x|x|X|X|X|DOMICILIO|2200|10700|x|x|X|2021-9-15|2021-9-22|X|x|X|x|x|TIERRA Y LIBERTAD|X|0|x|12900|x|x|x|X|X|X|x|X|CARDENAS|X|x|x|x|x</v>
      </c>
    </row>
    <row r="830" spans="1:82" x14ac:dyDescent="0.25">
      <c r="A830" t="s">
        <v>14731</v>
      </c>
      <c r="B830" t="s">
        <v>14732</v>
      </c>
      <c r="C830">
        <v>3</v>
      </c>
      <c r="D830" t="s">
        <v>69</v>
      </c>
      <c r="E830" t="s">
        <v>2</v>
      </c>
      <c r="F830" t="s">
        <v>894</v>
      </c>
      <c r="G830" t="s">
        <v>894</v>
      </c>
      <c r="H830" t="s">
        <v>16128</v>
      </c>
      <c r="I830">
        <v>14800</v>
      </c>
      <c r="J830" t="s">
        <v>4</v>
      </c>
      <c r="K830" t="s">
        <v>4</v>
      </c>
      <c r="L830">
        <v>200</v>
      </c>
      <c r="M830">
        <v>1</v>
      </c>
      <c r="N830" t="s">
        <v>12</v>
      </c>
      <c r="O830" t="s">
        <v>4</v>
      </c>
      <c r="P830" t="s">
        <v>12</v>
      </c>
      <c r="Q830" t="s">
        <v>4</v>
      </c>
      <c r="R830" t="s">
        <v>4</v>
      </c>
      <c r="S830" t="s">
        <v>4</v>
      </c>
      <c r="T830" t="s">
        <v>4</v>
      </c>
      <c r="U830" t="s">
        <v>4</v>
      </c>
      <c r="V830" t="s">
        <v>4</v>
      </c>
      <c r="W830" t="s">
        <v>4</v>
      </c>
      <c r="X830" t="s">
        <v>4</v>
      </c>
      <c r="Y830" t="s">
        <v>12</v>
      </c>
      <c r="Z830" t="s">
        <v>4</v>
      </c>
      <c r="AA830" t="s">
        <v>12</v>
      </c>
      <c r="AB830" t="s">
        <v>14733</v>
      </c>
      <c r="AC830" t="s">
        <v>6</v>
      </c>
      <c r="AD830" t="s">
        <v>14734</v>
      </c>
      <c r="AE830" t="s">
        <v>24</v>
      </c>
      <c r="AF830" t="s">
        <v>4</v>
      </c>
      <c r="AG830" t="s">
        <v>4</v>
      </c>
      <c r="AH830" t="s">
        <v>1010</v>
      </c>
      <c r="AI830" t="s">
        <v>14192</v>
      </c>
      <c r="AJ830" t="s">
        <v>4</v>
      </c>
      <c r="AK830">
        <v>9371597245</v>
      </c>
      <c r="AL830" t="s">
        <v>14735</v>
      </c>
      <c r="AM830" t="s">
        <v>14736</v>
      </c>
      <c r="AN830" t="s">
        <v>12</v>
      </c>
      <c r="AO830" t="s">
        <v>14147</v>
      </c>
      <c r="AP830" t="s">
        <v>4</v>
      </c>
      <c r="AQ830" t="s">
        <v>710</v>
      </c>
      <c r="AR830" t="s">
        <v>12</v>
      </c>
      <c r="AS830" t="s">
        <v>12</v>
      </c>
      <c r="AT830" t="s">
        <v>4</v>
      </c>
      <c r="AU830" t="s">
        <v>4</v>
      </c>
      <c r="AV830" t="s">
        <v>4</v>
      </c>
      <c r="AW830" t="s">
        <v>11</v>
      </c>
      <c r="AX830">
        <v>2000</v>
      </c>
      <c r="AY830">
        <v>12800</v>
      </c>
      <c r="AZ830" t="s">
        <v>12</v>
      </c>
      <c r="BA830" t="s">
        <v>12</v>
      </c>
      <c r="BB830" t="s">
        <v>4</v>
      </c>
      <c r="BC830" t="s">
        <v>1239</v>
      </c>
      <c r="BD830" t="s">
        <v>10772</v>
      </c>
      <c r="BE830" t="s">
        <v>4</v>
      </c>
      <c r="BF830" t="s">
        <v>12</v>
      </c>
      <c r="BG830" t="s">
        <v>4</v>
      </c>
      <c r="BH830" t="s">
        <v>12</v>
      </c>
      <c r="BI830" t="s">
        <v>12</v>
      </c>
      <c r="BJ830" t="s">
        <v>14192</v>
      </c>
      <c r="BK830" t="s">
        <v>4</v>
      </c>
      <c r="BL830">
        <v>1</v>
      </c>
      <c r="BM830" t="s">
        <v>12</v>
      </c>
      <c r="BN830">
        <v>14800</v>
      </c>
      <c r="BO830" t="s">
        <v>12</v>
      </c>
      <c r="BP830" t="s">
        <v>12</v>
      </c>
      <c r="BQ830" t="s">
        <v>12</v>
      </c>
      <c r="BR830" t="s">
        <v>4</v>
      </c>
      <c r="BS830" t="s">
        <v>4</v>
      </c>
      <c r="BT830" t="s">
        <v>4</v>
      </c>
      <c r="BU830" t="s">
        <v>12</v>
      </c>
      <c r="BV830" t="s">
        <v>4</v>
      </c>
      <c r="BW830" t="s">
        <v>3</v>
      </c>
      <c r="BX830" t="s">
        <v>4</v>
      </c>
      <c r="BY830" t="s">
        <v>12</v>
      </c>
      <c r="BZ830" t="s">
        <v>12</v>
      </c>
      <c r="CA830" t="s">
        <v>12</v>
      </c>
      <c r="CB830" t="s">
        <v>12</v>
      </c>
      <c r="CC830" t="s">
        <v>12</v>
      </c>
      <c r="CD830" t="str" cm="1">
        <f t="array" aca="1" ref="CD830" ca="1">eConcatenar(A830:CB830,"|")</f>
        <v>oLP8Rh1DN7bZMIQf|CAR2021-1265|3|MEMORIAL|TABASCO|CUNDUACAN|CUNDUACAN|2021-4-12|14800|X|X|200|1|x|X|x|X|X|X|X|X|X|X|X|x|X|x|LUIS|DE LA CRUZ|JENNIFER|UNION LIBRE|X|X|CARRETERA PRINCIPAL SIN NUMERO|ONCE DE FEBRERO|X|9371597245|JESUS MANUEL MAY MORALES|BENEFICIARIO 2: ELIU GIOVANNI SILVA DE LA CRUZ|x|RUTA 8 M |X|MIERCOLES|x|x|X|X|X|DOMICILIO|2000|12800|x|x|X|2021-9-15|2021-9-29|X|x|X|x|x|ONCE DE FEBRERO|X|1|x|14800|x|x|x|X|X|X|x|X|CARDENAS|X|x|x|x|x</v>
      </c>
    </row>
    <row r="831" spans="1:82" x14ac:dyDescent="0.25">
      <c r="A831" t="s">
        <v>14737</v>
      </c>
      <c r="B831" t="s">
        <v>14738</v>
      </c>
      <c r="C831">
        <v>3</v>
      </c>
      <c r="D831" t="s">
        <v>69</v>
      </c>
      <c r="E831" t="s">
        <v>2</v>
      </c>
      <c r="F831" t="s">
        <v>894</v>
      </c>
      <c r="G831" t="s">
        <v>894</v>
      </c>
      <c r="H831" t="s">
        <v>16128</v>
      </c>
      <c r="I831">
        <v>14800</v>
      </c>
      <c r="J831" t="s">
        <v>4</v>
      </c>
      <c r="K831" t="s">
        <v>4</v>
      </c>
      <c r="L831">
        <v>100</v>
      </c>
      <c r="M831">
        <v>0</v>
      </c>
      <c r="N831" t="s">
        <v>12</v>
      </c>
      <c r="O831" t="s">
        <v>4</v>
      </c>
      <c r="P831" t="s">
        <v>12</v>
      </c>
      <c r="Q831" t="s">
        <v>4</v>
      </c>
      <c r="R831" t="s">
        <v>4</v>
      </c>
      <c r="S831" t="s">
        <v>4</v>
      </c>
      <c r="T831" t="s">
        <v>4</v>
      </c>
      <c r="U831" t="s">
        <v>4</v>
      </c>
      <c r="V831" t="s">
        <v>4</v>
      </c>
      <c r="W831" t="s">
        <v>4</v>
      </c>
      <c r="X831" t="s">
        <v>4</v>
      </c>
      <c r="Y831" t="s">
        <v>12</v>
      </c>
      <c r="Z831" t="s">
        <v>4</v>
      </c>
      <c r="AA831" t="s">
        <v>12</v>
      </c>
      <c r="AB831" t="s">
        <v>6</v>
      </c>
      <c r="AC831" t="s">
        <v>312</v>
      </c>
      <c r="AD831" t="s">
        <v>14739</v>
      </c>
      <c r="AE831" t="s">
        <v>24</v>
      </c>
      <c r="AF831" t="s">
        <v>4</v>
      </c>
      <c r="AG831" t="s">
        <v>4</v>
      </c>
      <c r="AH831" t="s">
        <v>14740</v>
      </c>
      <c r="AI831" t="s">
        <v>14192</v>
      </c>
      <c r="AJ831" t="s">
        <v>4</v>
      </c>
      <c r="AK831">
        <v>9141229160</v>
      </c>
      <c r="AL831" t="s">
        <v>14741</v>
      </c>
      <c r="AM831" t="s">
        <v>14742</v>
      </c>
      <c r="AN831" t="s">
        <v>12</v>
      </c>
      <c r="AO831" t="s">
        <v>14147</v>
      </c>
      <c r="AP831" t="s">
        <v>4</v>
      </c>
      <c r="AQ831" t="s">
        <v>710</v>
      </c>
      <c r="AR831" t="s">
        <v>12</v>
      </c>
      <c r="AS831" t="s">
        <v>12</v>
      </c>
      <c r="AT831" t="s">
        <v>4</v>
      </c>
      <c r="AU831" t="s">
        <v>4</v>
      </c>
      <c r="AV831" t="s">
        <v>4</v>
      </c>
      <c r="AW831" t="s">
        <v>11</v>
      </c>
      <c r="AX831">
        <v>2300</v>
      </c>
      <c r="AY831">
        <v>12500</v>
      </c>
      <c r="AZ831" t="s">
        <v>12</v>
      </c>
      <c r="BA831" t="s">
        <v>12</v>
      </c>
      <c r="BB831" t="s">
        <v>4</v>
      </c>
      <c r="BC831" t="s">
        <v>1239</v>
      </c>
      <c r="BD831" t="s">
        <v>1238</v>
      </c>
      <c r="BE831" t="s">
        <v>4</v>
      </c>
      <c r="BF831" t="s">
        <v>12</v>
      </c>
      <c r="BG831" t="s">
        <v>4</v>
      </c>
      <c r="BH831" t="s">
        <v>12</v>
      </c>
      <c r="BI831" t="s">
        <v>12</v>
      </c>
      <c r="BJ831" t="s">
        <v>14192</v>
      </c>
      <c r="BK831" t="s">
        <v>4</v>
      </c>
      <c r="BL831">
        <v>1</v>
      </c>
      <c r="BM831" t="s">
        <v>12</v>
      </c>
      <c r="BN831">
        <v>14800</v>
      </c>
      <c r="BO831" t="s">
        <v>12</v>
      </c>
      <c r="BP831" t="s">
        <v>12</v>
      </c>
      <c r="BQ831" t="s">
        <v>12</v>
      </c>
      <c r="BR831" t="s">
        <v>4</v>
      </c>
      <c r="BS831" t="s">
        <v>4</v>
      </c>
      <c r="BT831" t="s">
        <v>4</v>
      </c>
      <c r="BU831" t="s">
        <v>12</v>
      </c>
      <c r="BV831" t="s">
        <v>4</v>
      </c>
      <c r="BW831" t="s">
        <v>3</v>
      </c>
      <c r="BX831" t="s">
        <v>4</v>
      </c>
      <c r="BY831" t="s">
        <v>12</v>
      </c>
      <c r="BZ831" t="s">
        <v>12</v>
      </c>
      <c r="CA831" t="s">
        <v>12</v>
      </c>
      <c r="CB831" t="s">
        <v>12</v>
      </c>
      <c r="CC831" t="s">
        <v>12</v>
      </c>
      <c r="CD831" t="str" cm="1">
        <f t="array" aca="1" ref="CD831" ca="1">eConcatenar(A831:CB831,"|")</f>
        <v>rgYX8IGr4Zru7vVX|CAR2021-1269|3|MEMORIAL|TABASCO|CUNDUACAN|CUNDUACAN|2021-4-12|14800|X|X|100|0|x|X|x|X|X|X|X|X|X|X|X|x|X|x|DE LA CRUZ|MORALES|BALDRAMINA|UNION LIBRE|X|X|CARRETERA FEDERAL CARDENAS - COMALCALCO |ONCE DE FEBRERO|X|9141229160|ROCIO GOMEZ DE LA CRUZ|BENEFICIARIO 2: YURAI GOMEZ DE LA CRUZ|x|RUTA 8 M |X|MIERCOLES|x|x|X|X|X|DOMICILIO|2300|12500|x|x|X|2021-9-15|2021-9-22|X|x|X|x|x|ONCE DE FEBRERO|X|1|x|14800|x|x|x|X|X|X|x|X|CARDENAS|X|x|x|x|x</v>
      </c>
    </row>
    <row r="832" spans="1:82" x14ac:dyDescent="0.25">
      <c r="A832" t="s">
        <v>14743</v>
      </c>
      <c r="B832" t="s">
        <v>14744</v>
      </c>
      <c r="C832">
        <v>3</v>
      </c>
      <c r="D832" t="s">
        <v>69</v>
      </c>
      <c r="E832" t="s">
        <v>2</v>
      </c>
      <c r="F832" t="s">
        <v>894</v>
      </c>
      <c r="G832" t="s">
        <v>894</v>
      </c>
      <c r="H832" t="s">
        <v>5300</v>
      </c>
      <c r="I832">
        <v>14800</v>
      </c>
      <c r="J832" t="s">
        <v>4</v>
      </c>
      <c r="K832" t="s">
        <v>4</v>
      </c>
      <c r="L832">
        <v>200</v>
      </c>
      <c r="M832">
        <v>1</v>
      </c>
      <c r="N832" t="s">
        <v>12</v>
      </c>
      <c r="O832" t="s">
        <v>4</v>
      </c>
      <c r="P832" t="s">
        <v>12</v>
      </c>
      <c r="Q832" t="s">
        <v>4</v>
      </c>
      <c r="R832" t="s">
        <v>4</v>
      </c>
      <c r="S832" t="s">
        <v>4</v>
      </c>
      <c r="T832" t="s">
        <v>4</v>
      </c>
      <c r="U832" t="s">
        <v>4</v>
      </c>
      <c r="V832" t="s">
        <v>4</v>
      </c>
      <c r="W832" t="s">
        <v>4</v>
      </c>
      <c r="X832" t="s">
        <v>4</v>
      </c>
      <c r="Y832" t="s">
        <v>12</v>
      </c>
      <c r="Z832" t="s">
        <v>4</v>
      </c>
      <c r="AA832" t="s">
        <v>12</v>
      </c>
      <c r="AB832" t="s">
        <v>59</v>
      </c>
      <c r="AC832" t="s">
        <v>249</v>
      </c>
      <c r="AD832" t="s">
        <v>14745</v>
      </c>
      <c r="AE832" t="s">
        <v>63</v>
      </c>
      <c r="AF832" t="s">
        <v>4</v>
      </c>
      <c r="AG832" t="s">
        <v>4</v>
      </c>
      <c r="AH832" t="s">
        <v>10859</v>
      </c>
      <c r="AI832" t="s">
        <v>2682</v>
      </c>
      <c r="AJ832" t="s">
        <v>4</v>
      </c>
      <c r="AK832">
        <v>9141374779</v>
      </c>
      <c r="AL832" t="s">
        <v>14746</v>
      </c>
      <c r="AM832" t="s">
        <v>14747</v>
      </c>
      <c r="AN832" t="s">
        <v>12</v>
      </c>
      <c r="AO832" t="s">
        <v>14147</v>
      </c>
      <c r="AP832" t="s">
        <v>4</v>
      </c>
      <c r="AQ832" t="s">
        <v>710</v>
      </c>
      <c r="AR832" t="s">
        <v>12</v>
      </c>
      <c r="AS832" t="s">
        <v>12</v>
      </c>
      <c r="AT832" t="s">
        <v>4</v>
      </c>
      <c r="AU832" t="s">
        <v>4</v>
      </c>
      <c r="AV832" t="s">
        <v>4</v>
      </c>
      <c r="AW832" t="s">
        <v>11</v>
      </c>
      <c r="AX832">
        <v>1900</v>
      </c>
      <c r="AY832">
        <v>12900</v>
      </c>
      <c r="AZ832" t="s">
        <v>12</v>
      </c>
      <c r="BA832" t="s">
        <v>12</v>
      </c>
      <c r="BB832" t="s">
        <v>4</v>
      </c>
      <c r="BC832" t="s">
        <v>1239</v>
      </c>
      <c r="BD832" t="s">
        <v>10772</v>
      </c>
      <c r="BE832" t="s">
        <v>4</v>
      </c>
      <c r="BF832" t="s">
        <v>12</v>
      </c>
      <c r="BG832" t="s">
        <v>4</v>
      </c>
      <c r="BH832" t="s">
        <v>12</v>
      </c>
      <c r="BI832" t="s">
        <v>12</v>
      </c>
      <c r="BJ832" t="s">
        <v>14748</v>
      </c>
      <c r="BK832" t="s">
        <v>4</v>
      </c>
      <c r="BL832">
        <v>1</v>
      </c>
      <c r="BM832" t="s">
        <v>12</v>
      </c>
      <c r="BN832">
        <v>14800</v>
      </c>
      <c r="BO832" t="s">
        <v>12</v>
      </c>
      <c r="BP832" t="s">
        <v>12</v>
      </c>
      <c r="BQ832" t="s">
        <v>12</v>
      </c>
      <c r="BR832" t="s">
        <v>4</v>
      </c>
      <c r="BS832" t="s">
        <v>4</v>
      </c>
      <c r="BT832" t="s">
        <v>4</v>
      </c>
      <c r="BU832" t="s">
        <v>12</v>
      </c>
      <c r="BV832" t="s">
        <v>4</v>
      </c>
      <c r="BW832" t="s">
        <v>3</v>
      </c>
      <c r="BX832" t="s">
        <v>4</v>
      </c>
      <c r="BY832" t="s">
        <v>12</v>
      </c>
      <c r="BZ832" t="s">
        <v>12</v>
      </c>
      <c r="CA832" t="s">
        <v>12</v>
      </c>
      <c r="CB832" t="s">
        <v>12</v>
      </c>
      <c r="CC832" t="s">
        <v>12</v>
      </c>
      <c r="CD832" t="str" cm="1">
        <f t="array" aca="1" ref="CD832" ca="1">eConcatenar(A832:CB832,"|")</f>
        <v>SRQLXf3h5a2mOvYX|CAR2021-1280|3|MEMORIAL|TABASCO|CUNDUACAN|CUNDUACAN|2021-4-13|14800|X|X|200|1|x|X|x|X|X|X|X|X|X|X|X|x|X|x|GARCIA|TORRES|DAMIAN|CASADO|X|X|CARRETERA CARDENAS - COMALCALCO|CARLOS ROVIROSA|X|9141374779|MARTHA MARIA DE LA CRUZ JIMENEZ|BENEFICIARIO 2: FABIAN GARCIA DE LA CRUZ|x|RUTA 8 M |X|MIERCOLES|x|x|X|X|X|DOMICILIO|1900|12900|x|x|X|2021-9-15|2021-9-29|X|x|X|x|x|CARLOS ROVIROSA |X|1|x|14800|x|x|x|X|X|X|x|X|CARDENAS|X|x|x|x|x</v>
      </c>
    </row>
    <row r="833" spans="1:82" x14ac:dyDescent="0.25">
      <c r="A833" t="s">
        <v>14749</v>
      </c>
      <c r="B833" t="s">
        <v>14750</v>
      </c>
      <c r="C833">
        <v>3</v>
      </c>
      <c r="D833" t="s">
        <v>1</v>
      </c>
      <c r="E833" t="s">
        <v>2</v>
      </c>
      <c r="F833" t="s">
        <v>894</v>
      </c>
      <c r="G833" t="s">
        <v>894</v>
      </c>
      <c r="H833" t="s">
        <v>16129</v>
      </c>
      <c r="I833">
        <v>12900</v>
      </c>
      <c r="J833" t="s">
        <v>4</v>
      </c>
      <c r="K833" t="s">
        <v>4</v>
      </c>
      <c r="L833">
        <v>100</v>
      </c>
      <c r="M833">
        <v>0</v>
      </c>
      <c r="N833" t="s">
        <v>12</v>
      </c>
      <c r="O833" t="s">
        <v>4</v>
      </c>
      <c r="P833" t="s">
        <v>12</v>
      </c>
      <c r="Q833" t="s">
        <v>4</v>
      </c>
      <c r="R833" t="s">
        <v>4</v>
      </c>
      <c r="S833" t="s">
        <v>4</v>
      </c>
      <c r="T833" t="s">
        <v>4</v>
      </c>
      <c r="U833" t="s">
        <v>4</v>
      </c>
      <c r="V833" t="s">
        <v>4</v>
      </c>
      <c r="W833" t="s">
        <v>4</v>
      </c>
      <c r="X833" t="s">
        <v>4</v>
      </c>
      <c r="Y833" t="s">
        <v>12</v>
      </c>
      <c r="Z833" t="s">
        <v>4</v>
      </c>
      <c r="AA833" t="s">
        <v>12</v>
      </c>
      <c r="AB833" t="s">
        <v>119</v>
      </c>
      <c r="AC833" t="s">
        <v>38</v>
      </c>
      <c r="AD833" t="s">
        <v>14751</v>
      </c>
      <c r="AE833" t="s">
        <v>30</v>
      </c>
      <c r="AF833" t="s">
        <v>4</v>
      </c>
      <c r="AG833" t="s">
        <v>4</v>
      </c>
      <c r="AH833" t="s">
        <v>14752</v>
      </c>
      <c r="AI833" t="s">
        <v>2500</v>
      </c>
      <c r="AJ833" t="s">
        <v>4</v>
      </c>
      <c r="AK833">
        <v>9371553172</v>
      </c>
      <c r="AL833" t="s">
        <v>14753</v>
      </c>
      <c r="AM833" t="s">
        <v>14754</v>
      </c>
      <c r="AN833" t="s">
        <v>12</v>
      </c>
      <c r="AO833" t="s">
        <v>14147</v>
      </c>
      <c r="AP833" t="s">
        <v>4</v>
      </c>
      <c r="AQ833" t="s">
        <v>710</v>
      </c>
      <c r="AR833" t="s">
        <v>12</v>
      </c>
      <c r="AS833" t="s">
        <v>12</v>
      </c>
      <c r="AT833" t="s">
        <v>4</v>
      </c>
      <c r="AU833" t="s">
        <v>4</v>
      </c>
      <c r="AV833" t="s">
        <v>4</v>
      </c>
      <c r="AW833" t="s">
        <v>11</v>
      </c>
      <c r="AX833">
        <v>3700</v>
      </c>
      <c r="AY833">
        <v>9200</v>
      </c>
      <c r="AZ833" t="s">
        <v>12</v>
      </c>
      <c r="BA833" t="s">
        <v>12</v>
      </c>
      <c r="BB833" t="s">
        <v>4</v>
      </c>
      <c r="BC833" t="s">
        <v>1239</v>
      </c>
      <c r="BD833" t="s">
        <v>1238</v>
      </c>
      <c r="BE833" t="s">
        <v>4</v>
      </c>
      <c r="BF833" t="s">
        <v>12</v>
      </c>
      <c r="BG833" t="s">
        <v>4</v>
      </c>
      <c r="BH833" t="s">
        <v>12</v>
      </c>
      <c r="BI833" t="s">
        <v>12</v>
      </c>
      <c r="BJ833" t="s">
        <v>2500</v>
      </c>
      <c r="BK833" t="s">
        <v>4</v>
      </c>
      <c r="BL833">
        <v>1</v>
      </c>
      <c r="BM833" t="s">
        <v>12</v>
      </c>
      <c r="BN833">
        <v>12900</v>
      </c>
      <c r="BO833" t="s">
        <v>12</v>
      </c>
      <c r="BP833" t="s">
        <v>12</v>
      </c>
      <c r="BQ833" t="s">
        <v>12</v>
      </c>
      <c r="BR833" t="s">
        <v>4</v>
      </c>
      <c r="BS833" t="s">
        <v>4</v>
      </c>
      <c r="BT833" t="s">
        <v>4</v>
      </c>
      <c r="BU833" t="s">
        <v>12</v>
      </c>
      <c r="BV833" t="s">
        <v>4</v>
      </c>
      <c r="BW833" t="s">
        <v>3</v>
      </c>
      <c r="BX833" t="s">
        <v>4</v>
      </c>
      <c r="BY833" t="s">
        <v>12</v>
      </c>
      <c r="BZ833" t="s">
        <v>12</v>
      </c>
      <c r="CA833" t="s">
        <v>12</v>
      </c>
      <c r="CB833" t="s">
        <v>12</v>
      </c>
      <c r="CC833" t="s">
        <v>12</v>
      </c>
      <c r="CD833" t="str" cm="1">
        <f t="array" aca="1" ref="CD833" ca="1">eConcatenar(A833:CB833,"|")</f>
        <v>pUnO5uWXMkrzPlSX|CAR2021-0067|3|IMPERIAL DE LUJO|TABASCO|CUNDUACAN|CUNDUACAN|2021-1-14|12900|X|X|100|0|x|X|x|X|X|X|X|X|X|X|X|x|X|x|PEREZ|HERNANDEZ|ARIANA|CASADA|X|X|CARRETERA SAN BENITO LA BOLSA SIN NUMERO|TIERRA Y LIBERTAD|X|9371553172|ELADIO SANTANA DE LA CRUZ|BENEFICIARIO 2: MARBELLA HERNANDEZ ESTRADA|x|RUTA 8 M |X|MIERCOLES|x|x|X|X|X|DOMICILIO|3700|9200|x|x|X|2021-9-15|2021-9-22|X|x|X|x|x|TIERRA Y LIBERTAD|X|1|x|12900|x|x|x|X|X|X|x|X|CARDENAS|X|x|x|x|x</v>
      </c>
    </row>
    <row r="834" spans="1:82" x14ac:dyDescent="0.25">
      <c r="A834" t="s">
        <v>14755</v>
      </c>
      <c r="B834" t="s">
        <v>14756</v>
      </c>
      <c r="C834">
        <v>3</v>
      </c>
      <c r="D834" t="s">
        <v>1</v>
      </c>
      <c r="E834" t="s">
        <v>2</v>
      </c>
      <c r="F834" t="s">
        <v>894</v>
      </c>
      <c r="G834" t="s">
        <v>894</v>
      </c>
      <c r="H834" t="s">
        <v>16086</v>
      </c>
      <c r="I834">
        <v>12900</v>
      </c>
      <c r="J834" t="s">
        <v>4</v>
      </c>
      <c r="K834" t="s">
        <v>4</v>
      </c>
      <c r="L834">
        <v>100</v>
      </c>
      <c r="M834">
        <v>0</v>
      </c>
      <c r="N834" t="s">
        <v>12</v>
      </c>
      <c r="O834" t="s">
        <v>4</v>
      </c>
      <c r="P834" t="s">
        <v>12</v>
      </c>
      <c r="Q834" t="s">
        <v>4</v>
      </c>
      <c r="R834" t="s">
        <v>4</v>
      </c>
      <c r="S834" t="s">
        <v>4</v>
      </c>
      <c r="T834" t="s">
        <v>4</v>
      </c>
      <c r="U834" t="s">
        <v>4</v>
      </c>
      <c r="V834" t="s">
        <v>4</v>
      </c>
      <c r="W834" t="s">
        <v>4</v>
      </c>
      <c r="X834" t="s">
        <v>4</v>
      </c>
      <c r="Y834" t="s">
        <v>12</v>
      </c>
      <c r="Z834" t="s">
        <v>4</v>
      </c>
      <c r="AA834" t="s">
        <v>12</v>
      </c>
      <c r="AB834" t="s">
        <v>119</v>
      </c>
      <c r="AC834" t="s">
        <v>38</v>
      </c>
      <c r="AD834" t="s">
        <v>14751</v>
      </c>
      <c r="AE834" t="s">
        <v>30</v>
      </c>
      <c r="AF834" t="s">
        <v>4</v>
      </c>
      <c r="AG834" t="s">
        <v>4</v>
      </c>
      <c r="AH834" t="s">
        <v>14752</v>
      </c>
      <c r="AI834" t="s">
        <v>2500</v>
      </c>
      <c r="AJ834" t="s">
        <v>4</v>
      </c>
      <c r="AK834">
        <v>9371553172</v>
      </c>
      <c r="AL834" t="s">
        <v>14753</v>
      </c>
      <c r="AM834" t="s">
        <v>14754</v>
      </c>
      <c r="AN834" t="s">
        <v>12</v>
      </c>
      <c r="AO834" t="s">
        <v>14147</v>
      </c>
      <c r="AP834" t="s">
        <v>4</v>
      </c>
      <c r="AQ834" t="s">
        <v>710</v>
      </c>
      <c r="AR834" t="s">
        <v>12</v>
      </c>
      <c r="AS834" t="s">
        <v>12</v>
      </c>
      <c r="AT834" t="s">
        <v>4</v>
      </c>
      <c r="AU834" t="s">
        <v>4</v>
      </c>
      <c r="AV834" t="s">
        <v>4</v>
      </c>
      <c r="AW834" t="s">
        <v>11</v>
      </c>
      <c r="AX834">
        <v>2900</v>
      </c>
      <c r="AY834">
        <v>10000</v>
      </c>
      <c r="AZ834" t="s">
        <v>12</v>
      </c>
      <c r="BA834" t="s">
        <v>12</v>
      </c>
      <c r="BB834" t="s">
        <v>4</v>
      </c>
      <c r="BC834" t="s">
        <v>1239</v>
      </c>
      <c r="BD834" t="s">
        <v>1238</v>
      </c>
      <c r="BE834" t="s">
        <v>4</v>
      </c>
      <c r="BF834" t="s">
        <v>12</v>
      </c>
      <c r="BG834" t="s">
        <v>4</v>
      </c>
      <c r="BH834" t="s">
        <v>12</v>
      </c>
      <c r="BI834" t="s">
        <v>12</v>
      </c>
      <c r="BJ834" t="s">
        <v>2500</v>
      </c>
      <c r="BK834" t="s">
        <v>4</v>
      </c>
      <c r="BL834">
        <v>1</v>
      </c>
      <c r="BM834" t="s">
        <v>12</v>
      </c>
      <c r="BN834">
        <v>12900</v>
      </c>
      <c r="BO834" t="s">
        <v>12</v>
      </c>
      <c r="BP834" t="s">
        <v>12</v>
      </c>
      <c r="BQ834" t="s">
        <v>12</v>
      </c>
      <c r="BR834" t="s">
        <v>4</v>
      </c>
      <c r="BS834" t="s">
        <v>4</v>
      </c>
      <c r="BT834" t="s">
        <v>4</v>
      </c>
      <c r="BU834" t="s">
        <v>12</v>
      </c>
      <c r="BV834" t="s">
        <v>4</v>
      </c>
      <c r="BW834" t="s">
        <v>3</v>
      </c>
      <c r="BX834" t="s">
        <v>4</v>
      </c>
      <c r="BY834" t="s">
        <v>12</v>
      </c>
      <c r="BZ834" t="s">
        <v>12</v>
      </c>
      <c r="CA834" t="s">
        <v>12</v>
      </c>
      <c r="CB834" t="s">
        <v>12</v>
      </c>
      <c r="CC834" t="s">
        <v>12</v>
      </c>
      <c r="CD834" t="str" cm="1">
        <f t="array" aca="1" ref="CD834" ca="1">eConcatenar(A834:CB834,"|")</f>
        <v>jBwJreF66mRYK39b|CAR2021-0699|3|IMPERIAL DE LUJO|TABASCO|CUNDUACAN|CUNDUACAN|2021-3-05|12900|X|X|100|0|x|X|x|X|X|X|X|X|X|X|X|x|X|x|PEREZ|HERNANDEZ|ARIANA|CASADA|X|X|CARRETERA SAN BENITO LA BOLSA SIN NUMERO|TIERRA Y LIBERTAD|X|9371553172|ELADIO SANTANA DE LA CRUZ|BENEFICIARIO 2: MARBELLA HERNANDEZ ESTRADA|x|RUTA 8 M |X|MIERCOLES|x|x|X|X|X|DOMICILIO|2900|10000|x|x|X|2021-9-15|2021-9-22|X|x|X|x|x|TIERRA Y LIBERTAD|X|1|x|12900|x|x|x|X|X|X|x|X|CARDENAS|X|x|x|x|x</v>
      </c>
    </row>
    <row r="835" spans="1:82" x14ac:dyDescent="0.25">
      <c r="A835" t="s">
        <v>14757</v>
      </c>
      <c r="B835" t="s">
        <v>14758</v>
      </c>
      <c r="C835">
        <v>3</v>
      </c>
      <c r="D835" t="s">
        <v>1</v>
      </c>
      <c r="E835" t="s">
        <v>2</v>
      </c>
      <c r="F835" t="s">
        <v>894</v>
      </c>
      <c r="G835" t="s">
        <v>894</v>
      </c>
      <c r="H835" t="s">
        <v>16086</v>
      </c>
      <c r="I835">
        <v>12900</v>
      </c>
      <c r="J835" t="s">
        <v>4</v>
      </c>
      <c r="K835" t="s">
        <v>4</v>
      </c>
      <c r="L835">
        <v>100</v>
      </c>
      <c r="M835">
        <v>0</v>
      </c>
      <c r="N835" t="s">
        <v>12</v>
      </c>
      <c r="O835" t="s">
        <v>4</v>
      </c>
      <c r="P835" t="s">
        <v>12</v>
      </c>
      <c r="Q835" t="s">
        <v>4</v>
      </c>
      <c r="R835" t="s">
        <v>4</v>
      </c>
      <c r="S835" t="s">
        <v>4</v>
      </c>
      <c r="T835" t="s">
        <v>4</v>
      </c>
      <c r="U835" t="s">
        <v>4</v>
      </c>
      <c r="V835" t="s">
        <v>4</v>
      </c>
      <c r="W835" t="s">
        <v>4</v>
      </c>
      <c r="X835" t="s">
        <v>4</v>
      </c>
      <c r="Y835" t="s">
        <v>12</v>
      </c>
      <c r="Z835" t="s">
        <v>4</v>
      </c>
      <c r="AA835" t="s">
        <v>12</v>
      </c>
      <c r="AB835" t="s">
        <v>119</v>
      </c>
      <c r="AC835" t="s">
        <v>38</v>
      </c>
      <c r="AD835" t="s">
        <v>14759</v>
      </c>
      <c r="AE835" t="s">
        <v>30</v>
      </c>
      <c r="AF835" t="s">
        <v>4</v>
      </c>
      <c r="AG835" t="s">
        <v>4</v>
      </c>
      <c r="AH835" t="s">
        <v>14719</v>
      </c>
      <c r="AI835" t="s">
        <v>2500</v>
      </c>
      <c r="AJ835" t="s">
        <v>4</v>
      </c>
      <c r="AK835">
        <v>9371632792</v>
      </c>
      <c r="AL835" t="s">
        <v>14760</v>
      </c>
      <c r="AM835" t="s">
        <v>14754</v>
      </c>
      <c r="AN835" t="s">
        <v>12</v>
      </c>
      <c r="AO835" t="s">
        <v>14147</v>
      </c>
      <c r="AP835" t="s">
        <v>4</v>
      </c>
      <c r="AQ835" t="s">
        <v>710</v>
      </c>
      <c r="AR835" t="s">
        <v>12</v>
      </c>
      <c r="AS835" t="s">
        <v>12</v>
      </c>
      <c r="AT835" t="s">
        <v>4</v>
      </c>
      <c r="AU835" t="s">
        <v>4</v>
      </c>
      <c r="AV835" t="s">
        <v>4</v>
      </c>
      <c r="AW835" t="s">
        <v>11</v>
      </c>
      <c r="AX835">
        <v>2900</v>
      </c>
      <c r="AY835">
        <v>10000</v>
      </c>
      <c r="AZ835" t="s">
        <v>12</v>
      </c>
      <c r="BA835" t="s">
        <v>12</v>
      </c>
      <c r="BB835" t="s">
        <v>4</v>
      </c>
      <c r="BC835" t="s">
        <v>1239</v>
      </c>
      <c r="BD835" t="s">
        <v>1238</v>
      </c>
      <c r="BE835" t="s">
        <v>4</v>
      </c>
      <c r="BF835" t="s">
        <v>12</v>
      </c>
      <c r="BG835" t="s">
        <v>4</v>
      </c>
      <c r="BH835" t="s">
        <v>12</v>
      </c>
      <c r="BI835" t="s">
        <v>12</v>
      </c>
      <c r="BJ835" t="s">
        <v>2500</v>
      </c>
      <c r="BK835" t="s">
        <v>4</v>
      </c>
      <c r="BL835">
        <v>1</v>
      </c>
      <c r="BM835" t="s">
        <v>12</v>
      </c>
      <c r="BN835">
        <v>12900</v>
      </c>
      <c r="BO835" t="s">
        <v>12</v>
      </c>
      <c r="BP835" t="s">
        <v>12</v>
      </c>
      <c r="BQ835" t="s">
        <v>12</v>
      </c>
      <c r="BR835" t="s">
        <v>4</v>
      </c>
      <c r="BS835" t="s">
        <v>4</v>
      </c>
      <c r="BT835" t="s">
        <v>4</v>
      </c>
      <c r="BU835" t="s">
        <v>12</v>
      </c>
      <c r="BV835" t="s">
        <v>4</v>
      </c>
      <c r="BW835" t="s">
        <v>3</v>
      </c>
      <c r="BX835" t="s">
        <v>4</v>
      </c>
      <c r="BY835" t="s">
        <v>12</v>
      </c>
      <c r="BZ835" t="s">
        <v>12</v>
      </c>
      <c r="CA835" t="s">
        <v>12</v>
      </c>
      <c r="CB835" t="s">
        <v>12</v>
      </c>
      <c r="CC835" t="s">
        <v>12</v>
      </c>
      <c r="CD835" t="str" cm="1">
        <f t="array" aca="1" ref="CD835" ca="1">eConcatenar(A835:CB835,"|")</f>
        <v>o5EOvlKDbChX2ssB|CAR2021-0804|3|IMPERIAL DE LUJO|TABASCO|CUNDUACAN|CUNDUACAN|2021-3-05|12900|X|X|100|0|x|X|x|X|X|X|X|X|X|X|X|x|X|x|PEREZ|HERNANDEZ|OLIVIANA|CASADA|X|X|ENTRADA SAN BENITO SIN NUMERO|TIERRA Y LIBERTAD|X|9371632792|ARIANA PEREZ HERNANDEZ|BENEFICIARIO 2: MARBELLA HERNANDEZ ESTRADA|x|RUTA 8 M |X|MIERCOLES|x|x|X|X|X|DOMICILIO|2900|10000|x|x|X|2021-9-15|2021-9-22|X|x|X|x|x|TIERRA Y LIBERTAD|X|1|x|12900|x|x|x|X|X|X|x|X|CARDENAS|X|x|x|x|x</v>
      </c>
    </row>
    <row r="836" spans="1:82" x14ac:dyDescent="0.25">
      <c r="A836" t="s">
        <v>14761</v>
      </c>
      <c r="B836" t="s">
        <v>14762</v>
      </c>
      <c r="C836">
        <v>3</v>
      </c>
      <c r="D836" t="s">
        <v>1</v>
      </c>
      <c r="E836" t="s">
        <v>2</v>
      </c>
      <c r="F836" t="s">
        <v>3</v>
      </c>
      <c r="G836" t="s">
        <v>3</v>
      </c>
      <c r="H836" t="s">
        <v>15978</v>
      </c>
      <c r="I836">
        <v>12900</v>
      </c>
      <c r="J836" t="s">
        <v>4</v>
      </c>
      <c r="K836" t="s">
        <v>4</v>
      </c>
      <c r="L836">
        <v>100</v>
      </c>
      <c r="M836">
        <v>0</v>
      </c>
      <c r="N836" t="s">
        <v>12</v>
      </c>
      <c r="O836" t="s">
        <v>4</v>
      </c>
      <c r="P836" t="s">
        <v>12</v>
      </c>
      <c r="Q836" t="s">
        <v>4</v>
      </c>
      <c r="R836" t="s">
        <v>4</v>
      </c>
      <c r="S836" t="s">
        <v>4</v>
      </c>
      <c r="T836" t="s">
        <v>4</v>
      </c>
      <c r="U836" t="s">
        <v>4</v>
      </c>
      <c r="V836" t="s">
        <v>4</v>
      </c>
      <c r="W836" t="s">
        <v>4</v>
      </c>
      <c r="X836" t="s">
        <v>4</v>
      </c>
      <c r="Y836" t="s">
        <v>12</v>
      </c>
      <c r="Z836" t="s">
        <v>4</v>
      </c>
      <c r="AA836" t="s">
        <v>12</v>
      </c>
      <c r="AB836" t="s">
        <v>10804</v>
      </c>
      <c r="AC836" t="s">
        <v>119</v>
      </c>
      <c r="AD836" t="s">
        <v>14763</v>
      </c>
      <c r="AE836" t="s">
        <v>51</v>
      </c>
      <c r="AF836" t="s">
        <v>4</v>
      </c>
      <c r="AG836" t="s">
        <v>4</v>
      </c>
      <c r="AH836" t="s">
        <v>2861</v>
      </c>
      <c r="AI836" t="s">
        <v>2861</v>
      </c>
      <c r="AJ836" t="s">
        <v>4</v>
      </c>
      <c r="AK836">
        <v>9372706910</v>
      </c>
      <c r="AL836" t="s">
        <v>14764</v>
      </c>
      <c r="AM836" t="s">
        <v>14765</v>
      </c>
      <c r="AN836" t="s">
        <v>12</v>
      </c>
      <c r="AO836" t="s">
        <v>14147</v>
      </c>
      <c r="AP836" t="s">
        <v>4</v>
      </c>
      <c r="AQ836" t="s">
        <v>710</v>
      </c>
      <c r="AR836" t="s">
        <v>12</v>
      </c>
      <c r="AS836" t="s">
        <v>12</v>
      </c>
      <c r="AT836" t="s">
        <v>4</v>
      </c>
      <c r="AU836" t="s">
        <v>4</v>
      </c>
      <c r="AV836" t="s">
        <v>4</v>
      </c>
      <c r="AW836" t="s">
        <v>11</v>
      </c>
      <c r="AX836">
        <v>7000</v>
      </c>
      <c r="AY836">
        <v>5900</v>
      </c>
      <c r="AZ836" t="s">
        <v>12</v>
      </c>
      <c r="BA836" t="s">
        <v>12</v>
      </c>
      <c r="BB836" t="s">
        <v>4</v>
      </c>
      <c r="BC836" t="s">
        <v>1239</v>
      </c>
      <c r="BD836" t="s">
        <v>1238</v>
      </c>
      <c r="BE836" t="s">
        <v>4</v>
      </c>
      <c r="BF836" t="s">
        <v>12</v>
      </c>
      <c r="BG836" t="s">
        <v>4</v>
      </c>
      <c r="BH836" t="s">
        <v>12</v>
      </c>
      <c r="BI836" t="s">
        <v>12</v>
      </c>
      <c r="BJ836" t="s">
        <v>2861</v>
      </c>
      <c r="BK836" t="s">
        <v>4</v>
      </c>
      <c r="BL836">
        <v>1</v>
      </c>
      <c r="BM836" t="s">
        <v>12</v>
      </c>
      <c r="BN836">
        <v>12900</v>
      </c>
      <c r="BO836" t="s">
        <v>12</v>
      </c>
      <c r="BP836" t="s">
        <v>12</v>
      </c>
      <c r="BQ836" t="s">
        <v>12</v>
      </c>
      <c r="BR836" t="s">
        <v>4</v>
      </c>
      <c r="BS836" t="s">
        <v>4</v>
      </c>
      <c r="BT836" t="s">
        <v>4</v>
      </c>
      <c r="BU836" t="s">
        <v>12</v>
      </c>
      <c r="BV836" t="s">
        <v>4</v>
      </c>
      <c r="BW836" t="s">
        <v>3</v>
      </c>
      <c r="BX836" t="s">
        <v>4</v>
      </c>
      <c r="BY836" t="s">
        <v>12</v>
      </c>
      <c r="BZ836" t="s">
        <v>12</v>
      </c>
      <c r="CA836" t="s">
        <v>12</v>
      </c>
      <c r="CB836" t="s">
        <v>12</v>
      </c>
      <c r="CC836" t="s">
        <v>12</v>
      </c>
      <c r="CD836" t="str" cm="1">
        <f t="array" aca="1" ref="CD836" ca="1">eConcatenar(A836:CB836,"|")</f>
        <v>T522BPPdhzmdvWF3|CAR2021-0013|3|IMPERIAL DE LUJO|TABASCO|CARDENAS|CARDENAS|2021-1-05|12900|X|X|100|0|x|X|x|X|X|X|X|X|X|X|X|x|X|x|LARA|PEREZ|JANET DEL CARMEN|SOLTERA|X|X|RIO SECO SEGUNDA SECCION A|RIO SECO SEGUNDA SECCION A|X|9372706910|FREDI LARA PEREZ|BENEFICIARIO 2: AIDELUBIA PEREZ SANCHEZ|x|RUTA 8 M |X|MIERCOLES|x|x|X|X|X|DOMICILIO|7000|5900|x|x|X|2021-9-15|2021-9-22|X|x|X|x|x|RIO SECO SEGUNDA SECCION A|X|1|x|12900|x|x|x|X|X|X|x|X|CARDENAS|X|x|x|x|x</v>
      </c>
    </row>
    <row r="837" spans="1:82" x14ac:dyDescent="0.25">
      <c r="A837" t="s">
        <v>14766</v>
      </c>
      <c r="B837" t="s">
        <v>14767</v>
      </c>
      <c r="C837">
        <v>3</v>
      </c>
      <c r="D837" t="s">
        <v>14</v>
      </c>
      <c r="E837" t="s">
        <v>2</v>
      </c>
      <c r="F837" t="s">
        <v>894</v>
      </c>
      <c r="G837" t="s">
        <v>894</v>
      </c>
      <c r="H837" t="s">
        <v>16099</v>
      </c>
      <c r="I837">
        <v>19800</v>
      </c>
      <c r="J837" t="s">
        <v>4</v>
      </c>
      <c r="K837" t="s">
        <v>4</v>
      </c>
      <c r="L837">
        <v>200</v>
      </c>
      <c r="M837">
        <v>1</v>
      </c>
      <c r="N837" t="s">
        <v>12</v>
      </c>
      <c r="O837" t="s">
        <v>4</v>
      </c>
      <c r="P837" t="s">
        <v>12</v>
      </c>
      <c r="Q837" t="s">
        <v>4</v>
      </c>
      <c r="R837" t="s">
        <v>4</v>
      </c>
      <c r="S837" t="s">
        <v>4</v>
      </c>
      <c r="T837" t="s">
        <v>4</v>
      </c>
      <c r="U837" t="s">
        <v>4</v>
      </c>
      <c r="V837" t="s">
        <v>4</v>
      </c>
      <c r="W837" t="s">
        <v>4</v>
      </c>
      <c r="X837" t="s">
        <v>4</v>
      </c>
      <c r="Y837" t="s">
        <v>12</v>
      </c>
      <c r="Z837" t="s">
        <v>4</v>
      </c>
      <c r="AA837" t="s">
        <v>12</v>
      </c>
      <c r="AB837" t="s">
        <v>291</v>
      </c>
      <c r="AC837" t="s">
        <v>322</v>
      </c>
      <c r="AD837" t="s">
        <v>103</v>
      </c>
      <c r="AE837" t="s">
        <v>17</v>
      </c>
      <c r="AF837" t="s">
        <v>4</v>
      </c>
      <c r="AG837" t="s">
        <v>4</v>
      </c>
      <c r="AH837" t="s">
        <v>14768</v>
      </c>
      <c r="AI837" t="s">
        <v>14287</v>
      </c>
      <c r="AJ837" t="s">
        <v>4</v>
      </c>
      <c r="AK837">
        <v>9141026316</v>
      </c>
      <c r="AL837" t="s">
        <v>14769</v>
      </c>
      <c r="AM837" t="s">
        <v>14770</v>
      </c>
      <c r="AN837" t="s">
        <v>12</v>
      </c>
      <c r="AO837" t="s">
        <v>14147</v>
      </c>
      <c r="AP837" t="s">
        <v>4</v>
      </c>
      <c r="AQ837" t="s">
        <v>710</v>
      </c>
      <c r="AR837" t="s">
        <v>12</v>
      </c>
      <c r="AS837" t="s">
        <v>12</v>
      </c>
      <c r="AT837" t="s">
        <v>4</v>
      </c>
      <c r="AU837" t="s">
        <v>4</v>
      </c>
      <c r="AV837" t="s">
        <v>4</v>
      </c>
      <c r="AW837" t="s">
        <v>11</v>
      </c>
      <c r="AX837">
        <v>2900</v>
      </c>
      <c r="AY837">
        <v>16900</v>
      </c>
      <c r="AZ837" t="s">
        <v>12</v>
      </c>
      <c r="BA837" t="s">
        <v>12</v>
      </c>
      <c r="BB837" t="s">
        <v>4</v>
      </c>
      <c r="BC837" t="s">
        <v>1239</v>
      </c>
      <c r="BD837" t="s">
        <v>10772</v>
      </c>
      <c r="BE837" t="s">
        <v>4</v>
      </c>
      <c r="BF837" t="s">
        <v>12</v>
      </c>
      <c r="BG837" t="s">
        <v>4</v>
      </c>
      <c r="BH837" t="s">
        <v>12</v>
      </c>
      <c r="BI837" t="s">
        <v>12</v>
      </c>
      <c r="BJ837" t="s">
        <v>14287</v>
      </c>
      <c r="BK837" t="s">
        <v>4</v>
      </c>
      <c r="BL837">
        <v>0</v>
      </c>
      <c r="BM837" t="s">
        <v>12</v>
      </c>
      <c r="BN837">
        <v>19800</v>
      </c>
      <c r="BO837" t="s">
        <v>12</v>
      </c>
      <c r="BP837" t="s">
        <v>12</v>
      </c>
      <c r="BQ837" t="s">
        <v>12</v>
      </c>
      <c r="BR837" t="s">
        <v>4</v>
      </c>
      <c r="BS837" t="s">
        <v>4</v>
      </c>
      <c r="BT837" t="s">
        <v>4</v>
      </c>
      <c r="BU837" t="s">
        <v>12</v>
      </c>
      <c r="BV837" t="s">
        <v>4</v>
      </c>
      <c r="BW837" t="s">
        <v>3</v>
      </c>
      <c r="BX837" t="s">
        <v>4</v>
      </c>
      <c r="BY837" t="s">
        <v>12</v>
      </c>
      <c r="BZ837" t="s">
        <v>12</v>
      </c>
      <c r="CA837" t="s">
        <v>12</v>
      </c>
      <c r="CB837" t="s">
        <v>12</v>
      </c>
      <c r="CC837" t="s">
        <v>12</v>
      </c>
      <c r="CD837" t="str" cm="1">
        <f t="array" aca="1" ref="CD837" ca="1">eConcatenar(A837:CB837,"|")</f>
        <v>NlegEWTrolqrq1LU|CAR2021-0071|3|ZAFIRO|TABASCO|CUNDUACAN|CUNDUACAN|2021-1-16|19800|X|X|200|1|x|X|x|X|X|X|X|X|X|X|X|x|X|x|DOMINGUEZ|ARIAS|JOSE MANUEL|SOLTERO|X|X|CARRETERA A LIBERTAD SIN NUMERO |RIO SECO PRIMERA SECCION|X|9141026316|ERIC GABRIEL DE LA FUENTE DOMINGUEZ|BENEFICIARIO 2: FELICIANA DOMINGUEZ ARIAS|x|RUTA 8 M |X|MIERCOLES|x|x|X|X|X|DOMICILIO|2900|16900|x|x|X|2021-9-15|2021-9-29|X|x|X|x|x|RIO SECO PRIMERA SECCION|X|0|x|19800|x|x|x|X|X|X|x|X|CARDENAS|X|x|x|x|x</v>
      </c>
    </row>
    <row r="838" spans="1:82" x14ac:dyDescent="0.25">
      <c r="A838" t="s">
        <v>14771</v>
      </c>
      <c r="B838" t="s">
        <v>14772</v>
      </c>
      <c r="C838">
        <v>3</v>
      </c>
      <c r="D838" t="s">
        <v>1</v>
      </c>
      <c r="E838" t="s">
        <v>2</v>
      </c>
      <c r="F838" t="s">
        <v>894</v>
      </c>
      <c r="G838" t="s">
        <v>894</v>
      </c>
      <c r="H838" t="s">
        <v>15975</v>
      </c>
      <c r="I838">
        <v>12900</v>
      </c>
      <c r="J838" t="s">
        <v>4</v>
      </c>
      <c r="K838" t="s">
        <v>4</v>
      </c>
      <c r="L838">
        <v>100</v>
      </c>
      <c r="M838">
        <v>0</v>
      </c>
      <c r="N838" t="s">
        <v>12</v>
      </c>
      <c r="O838" t="s">
        <v>4</v>
      </c>
      <c r="P838" t="s">
        <v>12</v>
      </c>
      <c r="Q838" t="s">
        <v>4</v>
      </c>
      <c r="R838" t="s">
        <v>4</v>
      </c>
      <c r="S838" t="s">
        <v>4</v>
      </c>
      <c r="T838" t="s">
        <v>4</v>
      </c>
      <c r="U838" t="s">
        <v>4</v>
      </c>
      <c r="V838" t="s">
        <v>4</v>
      </c>
      <c r="W838" t="s">
        <v>4</v>
      </c>
      <c r="X838" t="s">
        <v>4</v>
      </c>
      <c r="Y838" t="s">
        <v>12</v>
      </c>
      <c r="Z838" t="s">
        <v>4</v>
      </c>
      <c r="AA838" t="s">
        <v>12</v>
      </c>
      <c r="AB838" t="s">
        <v>12501</v>
      </c>
      <c r="AC838" t="s">
        <v>12501</v>
      </c>
      <c r="AD838" t="s">
        <v>14773</v>
      </c>
      <c r="AE838" t="s">
        <v>30</v>
      </c>
      <c r="AF838" t="s">
        <v>4</v>
      </c>
      <c r="AG838" t="s">
        <v>4</v>
      </c>
      <c r="AH838" t="s">
        <v>14774</v>
      </c>
      <c r="AI838" t="s">
        <v>14287</v>
      </c>
      <c r="AJ838" t="s">
        <v>4</v>
      </c>
      <c r="AK838">
        <v>9141209843</v>
      </c>
      <c r="AL838" t="s">
        <v>14775</v>
      </c>
      <c r="AM838" t="s">
        <v>14776</v>
      </c>
      <c r="AN838" t="s">
        <v>12</v>
      </c>
      <c r="AO838" t="s">
        <v>14147</v>
      </c>
      <c r="AP838" t="s">
        <v>4</v>
      </c>
      <c r="AQ838" t="s">
        <v>710</v>
      </c>
      <c r="AR838" t="s">
        <v>12</v>
      </c>
      <c r="AS838" t="s">
        <v>12</v>
      </c>
      <c r="AT838" t="s">
        <v>4</v>
      </c>
      <c r="AU838" t="s">
        <v>4</v>
      </c>
      <c r="AV838" t="s">
        <v>4</v>
      </c>
      <c r="AW838" t="s">
        <v>11</v>
      </c>
      <c r="AX838">
        <v>3650</v>
      </c>
      <c r="AY838">
        <v>9250</v>
      </c>
      <c r="AZ838" t="s">
        <v>12</v>
      </c>
      <c r="BA838" t="s">
        <v>12</v>
      </c>
      <c r="BB838" t="s">
        <v>4</v>
      </c>
      <c r="BC838" t="s">
        <v>1239</v>
      </c>
      <c r="BD838" t="s">
        <v>1238</v>
      </c>
      <c r="BE838" t="s">
        <v>4</v>
      </c>
      <c r="BF838" t="s">
        <v>12</v>
      </c>
      <c r="BG838" t="s">
        <v>4</v>
      </c>
      <c r="BH838" t="s">
        <v>12</v>
      </c>
      <c r="BI838" t="s">
        <v>12</v>
      </c>
      <c r="BJ838" t="s">
        <v>14287</v>
      </c>
      <c r="BK838" t="s">
        <v>4</v>
      </c>
      <c r="BL838">
        <v>1</v>
      </c>
      <c r="BM838" t="s">
        <v>12</v>
      </c>
      <c r="BN838">
        <v>12900</v>
      </c>
      <c r="BO838" t="s">
        <v>12</v>
      </c>
      <c r="BP838" t="s">
        <v>12</v>
      </c>
      <c r="BQ838" t="s">
        <v>12</v>
      </c>
      <c r="BR838" t="s">
        <v>4</v>
      </c>
      <c r="BS838" t="s">
        <v>4</v>
      </c>
      <c r="BT838" t="s">
        <v>4</v>
      </c>
      <c r="BU838" t="s">
        <v>12</v>
      </c>
      <c r="BV838" t="s">
        <v>4</v>
      </c>
      <c r="BW838" t="s">
        <v>3</v>
      </c>
      <c r="BX838" t="s">
        <v>4</v>
      </c>
      <c r="BY838" t="s">
        <v>12</v>
      </c>
      <c r="BZ838" t="s">
        <v>12</v>
      </c>
      <c r="CA838" t="s">
        <v>12</v>
      </c>
      <c r="CB838" t="s">
        <v>12</v>
      </c>
      <c r="CC838" t="s">
        <v>12</v>
      </c>
      <c r="CD838" t="str" cm="1">
        <f t="array" aca="1" ref="CD838" ca="1">eConcatenar(A838:CB838,"|")</f>
        <v>kBItUEyfjTW2U23E|CAR2021-0080|3|IMPERIAL DE LUJO|TABASCO|CUNDUACAN|CUNDUACAN|2021-1-18|12900|X|X|100|0|x|X|x|X|X|X|X|X|X|X|X|x|X|x|GAMAS|GAMAS|ELIA|CASADA|X|X|CARRETERA VECINAL A SANTA ROSA SIN NUMERO |RIO SECO PRIMERA SECCION|X|9141209843|RAUL GAMAS GAMAS|BENEFICIARIO 2: RUBICEL GAMAS GAMAS|x|RUTA 8 M |X|MIERCOLES|x|x|X|X|X|DOMICILIO|3650|9250|x|x|X|2021-9-15|2021-9-22|X|x|X|x|x|RIO SECO PRIMERA SECCION|X|1|x|12900|x|x|x|X|X|X|x|X|CARDENAS|X|x|x|x|x</v>
      </c>
    </row>
    <row r="839" spans="1:82" x14ac:dyDescent="0.25">
      <c r="A839" t="s">
        <v>14777</v>
      </c>
      <c r="B839" t="s">
        <v>14778</v>
      </c>
      <c r="C839">
        <v>3</v>
      </c>
      <c r="D839" t="s">
        <v>69</v>
      </c>
      <c r="E839" t="s">
        <v>2</v>
      </c>
      <c r="F839" t="s">
        <v>894</v>
      </c>
      <c r="G839" t="s">
        <v>894</v>
      </c>
      <c r="H839" t="s">
        <v>16130</v>
      </c>
      <c r="I839">
        <v>14800</v>
      </c>
      <c r="J839" t="s">
        <v>4</v>
      </c>
      <c r="K839" t="s">
        <v>4</v>
      </c>
      <c r="L839">
        <v>100</v>
      </c>
      <c r="M839">
        <v>0</v>
      </c>
      <c r="N839" t="s">
        <v>12</v>
      </c>
      <c r="O839" t="s">
        <v>4</v>
      </c>
      <c r="P839" t="s">
        <v>12</v>
      </c>
      <c r="Q839" t="s">
        <v>4</v>
      </c>
      <c r="R839" t="s">
        <v>4</v>
      </c>
      <c r="S839" t="s">
        <v>4</v>
      </c>
      <c r="T839" t="s">
        <v>4</v>
      </c>
      <c r="U839" t="s">
        <v>4</v>
      </c>
      <c r="V839" t="s">
        <v>4</v>
      </c>
      <c r="W839" t="s">
        <v>4</v>
      </c>
      <c r="X839" t="s">
        <v>4</v>
      </c>
      <c r="Y839" t="s">
        <v>12</v>
      </c>
      <c r="Z839" t="s">
        <v>4</v>
      </c>
      <c r="AA839" t="s">
        <v>12</v>
      </c>
      <c r="AB839" t="s">
        <v>791</v>
      </c>
      <c r="AC839" t="s">
        <v>291</v>
      </c>
      <c r="AD839" t="s">
        <v>14779</v>
      </c>
      <c r="AE839" t="s">
        <v>30</v>
      </c>
      <c r="AF839" t="s">
        <v>4</v>
      </c>
      <c r="AG839" t="s">
        <v>4</v>
      </c>
      <c r="AH839" t="s">
        <v>14780</v>
      </c>
      <c r="AI839" t="s">
        <v>11323</v>
      </c>
      <c r="AJ839" t="s">
        <v>4</v>
      </c>
      <c r="AK839">
        <v>9141004613</v>
      </c>
      <c r="AL839" t="s">
        <v>14781</v>
      </c>
      <c r="AM839" t="s">
        <v>14782</v>
      </c>
      <c r="AN839" t="s">
        <v>12</v>
      </c>
      <c r="AO839" t="s">
        <v>14147</v>
      </c>
      <c r="AP839" t="s">
        <v>4</v>
      </c>
      <c r="AQ839" t="s">
        <v>710</v>
      </c>
      <c r="AR839" t="s">
        <v>12</v>
      </c>
      <c r="AS839" t="s">
        <v>12</v>
      </c>
      <c r="AT839" t="s">
        <v>4</v>
      </c>
      <c r="AU839" t="s">
        <v>4</v>
      </c>
      <c r="AV839" t="s">
        <v>4</v>
      </c>
      <c r="AW839" t="s">
        <v>11</v>
      </c>
      <c r="AX839">
        <v>2300</v>
      </c>
      <c r="AY839">
        <v>12250</v>
      </c>
      <c r="AZ839" t="s">
        <v>12</v>
      </c>
      <c r="BA839" t="s">
        <v>12</v>
      </c>
      <c r="BB839" t="s">
        <v>4</v>
      </c>
      <c r="BC839" t="s">
        <v>1239</v>
      </c>
      <c r="BD839" t="s">
        <v>1238</v>
      </c>
      <c r="BE839" t="s">
        <v>4</v>
      </c>
      <c r="BF839" t="s">
        <v>12</v>
      </c>
      <c r="BG839" t="s">
        <v>4</v>
      </c>
      <c r="BH839" t="s">
        <v>12</v>
      </c>
      <c r="BI839" t="s">
        <v>12</v>
      </c>
      <c r="BJ839" t="s">
        <v>11323</v>
      </c>
      <c r="BK839" t="s">
        <v>4</v>
      </c>
      <c r="BL839">
        <v>1</v>
      </c>
      <c r="BM839" t="s">
        <v>12</v>
      </c>
      <c r="BN839">
        <v>14800</v>
      </c>
      <c r="BO839" t="s">
        <v>12</v>
      </c>
      <c r="BP839" t="s">
        <v>12</v>
      </c>
      <c r="BQ839" t="s">
        <v>12</v>
      </c>
      <c r="BR839" t="s">
        <v>4</v>
      </c>
      <c r="BS839" t="s">
        <v>4</v>
      </c>
      <c r="BT839" t="s">
        <v>4</v>
      </c>
      <c r="BU839" t="s">
        <v>12</v>
      </c>
      <c r="BV839" t="s">
        <v>4</v>
      </c>
      <c r="BW839" t="s">
        <v>3</v>
      </c>
      <c r="BX839" t="s">
        <v>4</v>
      </c>
      <c r="BY839" t="s">
        <v>12</v>
      </c>
      <c r="BZ839" t="s">
        <v>12</v>
      </c>
      <c r="CA839" t="s">
        <v>12</v>
      </c>
      <c r="CB839" t="s">
        <v>12</v>
      </c>
      <c r="CC839" t="s">
        <v>12</v>
      </c>
      <c r="CD839" t="str" cm="1">
        <f t="array" aca="1" ref="CD839" ca="1">eConcatenar(A839:CB839,"|")</f>
        <v>avSE6e5XPNVcrK2i|CAR2021-1477|3|MEMORIAL|TABASCO|CUNDUACAN|CUNDUACAN|2021-4-23|14800|X|X|100|0|x|X|x|X|X|X|X|X|X|X|X|x|X|x|MENDOZA|DOMINGUEZ|AURORA|CASADA|X|X|CALLEJON ENTRADA DE LA BIBLIOTECA |CASA BLANCA SEGUNDA SECCION|X|9141004613|YONI LANDERO ESTRADA|BENEFICIARIO 2: ROBERT LORENZO LANDERO|x|RUTA 8 M |X|MIERCOLES|x|x|X|X|X|DOMICILIO|2300|12250|x|x|X|2021-9-15|2021-9-22|X|x|X|x|x|CASA BLANCA SEGUNDA SECCION|X|1|x|14800|x|x|x|X|X|X|x|X|CARDENAS|X|x|x|x|x</v>
      </c>
    </row>
    <row r="840" spans="1:82" x14ac:dyDescent="0.25">
      <c r="A840" t="s">
        <v>14783</v>
      </c>
      <c r="B840" t="s">
        <v>14784</v>
      </c>
      <c r="C840">
        <v>3</v>
      </c>
      <c r="D840" t="s">
        <v>75</v>
      </c>
      <c r="E840" t="s">
        <v>2</v>
      </c>
      <c r="F840" t="s">
        <v>894</v>
      </c>
      <c r="G840" t="s">
        <v>894</v>
      </c>
      <c r="H840" t="s">
        <v>1181</v>
      </c>
      <c r="I840">
        <v>24500</v>
      </c>
      <c r="J840" t="s">
        <v>4</v>
      </c>
      <c r="K840" t="s">
        <v>4</v>
      </c>
      <c r="L840">
        <v>100</v>
      </c>
      <c r="M840">
        <v>0</v>
      </c>
      <c r="N840" t="s">
        <v>12</v>
      </c>
      <c r="O840" t="s">
        <v>4</v>
      </c>
      <c r="P840" t="s">
        <v>12</v>
      </c>
      <c r="Q840" t="s">
        <v>4</v>
      </c>
      <c r="R840" t="s">
        <v>4</v>
      </c>
      <c r="S840" t="s">
        <v>4</v>
      </c>
      <c r="T840" t="s">
        <v>4</v>
      </c>
      <c r="U840" t="s">
        <v>4</v>
      </c>
      <c r="V840" t="s">
        <v>4</v>
      </c>
      <c r="W840" t="s">
        <v>4</v>
      </c>
      <c r="X840" t="s">
        <v>4</v>
      </c>
      <c r="Y840" t="s">
        <v>12</v>
      </c>
      <c r="Z840" t="s">
        <v>4</v>
      </c>
      <c r="AA840" t="s">
        <v>12</v>
      </c>
      <c r="AB840" t="s">
        <v>312</v>
      </c>
      <c r="AC840" t="s">
        <v>14785</v>
      </c>
      <c r="AD840" t="s">
        <v>14786</v>
      </c>
      <c r="AE840" t="s">
        <v>30</v>
      </c>
      <c r="AF840" t="s">
        <v>4</v>
      </c>
      <c r="AG840" t="s">
        <v>4</v>
      </c>
      <c r="AH840" t="s">
        <v>14343</v>
      </c>
      <c r="AI840" t="s">
        <v>14787</v>
      </c>
      <c r="AJ840" t="s">
        <v>4</v>
      </c>
      <c r="AK840">
        <v>9141370074</v>
      </c>
      <c r="AL840" t="s">
        <v>14788</v>
      </c>
      <c r="AM840" t="s">
        <v>14789</v>
      </c>
      <c r="AN840" t="s">
        <v>12</v>
      </c>
      <c r="AO840" t="s">
        <v>14147</v>
      </c>
      <c r="AP840" t="s">
        <v>4</v>
      </c>
      <c r="AQ840" t="s">
        <v>710</v>
      </c>
      <c r="AR840" t="s">
        <v>12</v>
      </c>
      <c r="AS840" t="s">
        <v>12</v>
      </c>
      <c r="AT840" t="s">
        <v>4</v>
      </c>
      <c r="AU840" t="s">
        <v>4</v>
      </c>
      <c r="AV840" t="s">
        <v>4</v>
      </c>
      <c r="AW840" t="s">
        <v>11</v>
      </c>
      <c r="AX840">
        <v>3800</v>
      </c>
      <c r="AY840">
        <v>20700</v>
      </c>
      <c r="AZ840" t="s">
        <v>12</v>
      </c>
      <c r="BA840" t="s">
        <v>12</v>
      </c>
      <c r="BB840" t="s">
        <v>4</v>
      </c>
      <c r="BC840" t="s">
        <v>1239</v>
      </c>
      <c r="BD840" t="s">
        <v>1238</v>
      </c>
      <c r="BE840" t="s">
        <v>4</v>
      </c>
      <c r="BF840" t="s">
        <v>12</v>
      </c>
      <c r="BG840" t="s">
        <v>4</v>
      </c>
      <c r="BH840" t="s">
        <v>12</v>
      </c>
      <c r="BI840" t="s">
        <v>12</v>
      </c>
      <c r="BJ840" t="s">
        <v>14787</v>
      </c>
      <c r="BK840" t="s">
        <v>4</v>
      </c>
      <c r="BL840">
        <v>1</v>
      </c>
      <c r="BM840" t="s">
        <v>12</v>
      </c>
      <c r="BN840">
        <v>24500</v>
      </c>
      <c r="BO840" t="s">
        <v>12</v>
      </c>
      <c r="BP840" t="s">
        <v>12</v>
      </c>
      <c r="BQ840" t="s">
        <v>12</v>
      </c>
      <c r="BR840" t="s">
        <v>4</v>
      </c>
      <c r="BS840" t="s">
        <v>4</v>
      </c>
      <c r="BT840" t="s">
        <v>4</v>
      </c>
      <c r="BU840" t="s">
        <v>12</v>
      </c>
      <c r="BV840" t="s">
        <v>4</v>
      </c>
      <c r="BW840" t="s">
        <v>3</v>
      </c>
      <c r="BX840" t="s">
        <v>4</v>
      </c>
      <c r="BY840" t="s">
        <v>12</v>
      </c>
      <c r="BZ840" t="s">
        <v>12</v>
      </c>
      <c r="CA840" t="s">
        <v>12</v>
      </c>
      <c r="CB840" t="s">
        <v>12</v>
      </c>
      <c r="CC840" t="s">
        <v>12</v>
      </c>
      <c r="CD840" t="str" cm="1">
        <f t="array" aca="1" ref="CD840" ca="1">eConcatenar(A840:CB840,"|")</f>
        <v>lJIFz3piJ3j6lWPq|CAR2021-1633|3|DIGNITY|TABASCO|CUNDUACAN|CUNDUACAN|2021-4-27|24500|X|X|100|0|x|X|x|X|X|X|X|X|X|X|X|x|X|x|MORALES|ZENTELLA|ANA LAURA|CASADA|X|X|CARRETERA VECINAL A TULIPAN|CASA BLANCA PRIMERA SECCION|X|9141370074|OMAR GOMEZ CASTILLO |BENEFICIARIO 2: SEBASTIAN MORALES ZENTELLA|x|RUTA 8 M |X|MIERCOLES|x|x|X|X|X|DOMICILIO|3800|20700|x|x|X|2021-9-15|2021-9-22|X|x|X|x|x|CASA BLANCA PRIMERA SECCION|X|1|x|24500|x|x|x|X|X|X|x|X|CARDENAS|X|x|x|x|x</v>
      </c>
    </row>
    <row r="841" spans="1:82" x14ac:dyDescent="0.25">
      <c r="A841" t="s">
        <v>14790</v>
      </c>
      <c r="B841" t="s">
        <v>14791</v>
      </c>
      <c r="C841">
        <v>3</v>
      </c>
      <c r="D841" t="s">
        <v>1</v>
      </c>
      <c r="E841" t="s">
        <v>2</v>
      </c>
      <c r="F841" t="s">
        <v>894</v>
      </c>
      <c r="G841" t="s">
        <v>894</v>
      </c>
      <c r="H841" t="s">
        <v>15976</v>
      </c>
      <c r="I841">
        <v>12900</v>
      </c>
      <c r="J841" t="s">
        <v>4</v>
      </c>
      <c r="K841" t="s">
        <v>4</v>
      </c>
      <c r="L841">
        <v>100</v>
      </c>
      <c r="M841">
        <v>0</v>
      </c>
      <c r="N841" t="s">
        <v>12</v>
      </c>
      <c r="O841" t="s">
        <v>4</v>
      </c>
      <c r="P841" t="s">
        <v>12</v>
      </c>
      <c r="Q841" t="s">
        <v>4</v>
      </c>
      <c r="R841" t="s">
        <v>4</v>
      </c>
      <c r="S841" t="s">
        <v>4</v>
      </c>
      <c r="T841" t="s">
        <v>4</v>
      </c>
      <c r="U841" t="s">
        <v>4</v>
      </c>
      <c r="V841" t="s">
        <v>4</v>
      </c>
      <c r="W841" t="s">
        <v>4</v>
      </c>
      <c r="X841" t="s">
        <v>4</v>
      </c>
      <c r="Y841" t="s">
        <v>12</v>
      </c>
      <c r="Z841" t="s">
        <v>4</v>
      </c>
      <c r="AA841" t="s">
        <v>12</v>
      </c>
      <c r="AB841" t="s">
        <v>321</v>
      </c>
      <c r="AC841" t="s">
        <v>385</v>
      </c>
      <c r="AD841" t="s">
        <v>12323</v>
      </c>
      <c r="AE841" t="s">
        <v>51</v>
      </c>
      <c r="AF841" t="s">
        <v>4</v>
      </c>
      <c r="AG841" t="s">
        <v>4</v>
      </c>
      <c r="AH841" t="s">
        <v>14792</v>
      </c>
      <c r="AI841" t="s">
        <v>14793</v>
      </c>
      <c r="AJ841" t="s">
        <v>4</v>
      </c>
      <c r="AK841">
        <v>9141200557</v>
      </c>
      <c r="AL841" t="s">
        <v>14794</v>
      </c>
      <c r="AM841" t="s">
        <v>14795</v>
      </c>
      <c r="AN841" t="s">
        <v>12</v>
      </c>
      <c r="AO841" t="s">
        <v>14147</v>
      </c>
      <c r="AP841" t="s">
        <v>4</v>
      </c>
      <c r="AQ841" t="s">
        <v>710</v>
      </c>
      <c r="AR841" t="s">
        <v>12</v>
      </c>
      <c r="AS841" t="s">
        <v>12</v>
      </c>
      <c r="AT841" t="s">
        <v>4</v>
      </c>
      <c r="AU841" t="s">
        <v>4</v>
      </c>
      <c r="AV841" t="s">
        <v>4</v>
      </c>
      <c r="AW841" t="s">
        <v>11</v>
      </c>
      <c r="AX841">
        <v>3200</v>
      </c>
      <c r="AY841">
        <v>9700</v>
      </c>
      <c r="AZ841" t="s">
        <v>12</v>
      </c>
      <c r="BA841" t="s">
        <v>12</v>
      </c>
      <c r="BB841" t="s">
        <v>4</v>
      </c>
      <c r="BC841" t="s">
        <v>1239</v>
      </c>
      <c r="BD841" t="s">
        <v>1238</v>
      </c>
      <c r="BE841" t="s">
        <v>4</v>
      </c>
      <c r="BF841" t="s">
        <v>12</v>
      </c>
      <c r="BG841" t="s">
        <v>4</v>
      </c>
      <c r="BH841" t="s">
        <v>12</v>
      </c>
      <c r="BI841" t="s">
        <v>12</v>
      </c>
      <c r="BJ841" t="s">
        <v>14787</v>
      </c>
      <c r="BK841" t="s">
        <v>4</v>
      </c>
      <c r="BL841">
        <v>1</v>
      </c>
      <c r="BM841" t="s">
        <v>12</v>
      </c>
      <c r="BN841">
        <v>12900</v>
      </c>
      <c r="BO841" t="s">
        <v>12</v>
      </c>
      <c r="BP841" t="s">
        <v>12</v>
      </c>
      <c r="BQ841" t="s">
        <v>12</v>
      </c>
      <c r="BR841" t="s">
        <v>4</v>
      </c>
      <c r="BS841" t="s">
        <v>4</v>
      </c>
      <c r="BT841" t="s">
        <v>4</v>
      </c>
      <c r="BU841" t="s">
        <v>12</v>
      </c>
      <c r="BV841" t="s">
        <v>4</v>
      </c>
      <c r="BW841" t="s">
        <v>3</v>
      </c>
      <c r="BX841" t="s">
        <v>4</v>
      </c>
      <c r="BY841" t="s">
        <v>12</v>
      </c>
      <c r="BZ841" t="s">
        <v>12</v>
      </c>
      <c r="CA841" t="s">
        <v>12</v>
      </c>
      <c r="CB841" t="s">
        <v>12</v>
      </c>
      <c r="CC841" t="s">
        <v>12</v>
      </c>
      <c r="CD841" t="str" cm="1">
        <f t="array" aca="1" ref="CD841" ca="1">eConcatenar(A841:CB841,"|")</f>
        <v>Zdwl5jfIdVI58JgN|CAR2021-0065|3|IMPERIAL DE LUJO|TABASCO|CUNDUACAN|CUNDUACAN|2021-1-13|12900|X|X|100|0|x|X|x|X|X|X|X|X|X|X|X|x|X|x|BAUTISTA|MENDEZ|CRISTINA|SOLTERA|X|X|CARRETERA VECINAL A COMALCALCO SIN NUMERO|CASA BLANCA|X|9141200557|BIANCA NAYIVI VARGAS BAUTISTA|BENEFICIARIO 2: ISRAEL CABALLERO FLORES|x|RUTA 8 M |X|MIERCOLES|x|x|X|X|X|DOMICILIO|3200|9700|x|x|X|2021-9-15|2021-9-22|X|x|X|x|x|CASA BLANCA PRIMERA SECCION|X|1|x|12900|x|x|x|X|X|X|x|X|CARDENAS|X|x|x|x|x</v>
      </c>
    </row>
    <row r="842" spans="1:82" x14ac:dyDescent="0.25">
      <c r="A842" t="s">
        <v>14796</v>
      </c>
      <c r="B842" t="s">
        <v>14797</v>
      </c>
      <c r="C842">
        <v>3</v>
      </c>
      <c r="D842" t="s">
        <v>1</v>
      </c>
      <c r="E842" t="s">
        <v>2</v>
      </c>
      <c r="F842" t="s">
        <v>894</v>
      </c>
      <c r="G842" t="s">
        <v>894</v>
      </c>
      <c r="H842" t="s">
        <v>16092</v>
      </c>
      <c r="I842">
        <v>12900</v>
      </c>
      <c r="J842" t="s">
        <v>4</v>
      </c>
      <c r="K842" t="s">
        <v>4</v>
      </c>
      <c r="L842">
        <v>100</v>
      </c>
      <c r="M842">
        <v>0</v>
      </c>
      <c r="N842" t="s">
        <v>12</v>
      </c>
      <c r="O842" t="s">
        <v>4</v>
      </c>
      <c r="P842" t="s">
        <v>12</v>
      </c>
      <c r="Q842" t="s">
        <v>4</v>
      </c>
      <c r="R842" t="s">
        <v>4</v>
      </c>
      <c r="S842" t="s">
        <v>4</v>
      </c>
      <c r="T842" t="s">
        <v>4</v>
      </c>
      <c r="U842" t="s">
        <v>4</v>
      </c>
      <c r="V842" t="s">
        <v>4</v>
      </c>
      <c r="W842" t="s">
        <v>4</v>
      </c>
      <c r="X842" t="s">
        <v>4</v>
      </c>
      <c r="Y842" t="s">
        <v>12</v>
      </c>
      <c r="Z842" t="s">
        <v>4</v>
      </c>
      <c r="AA842" t="s">
        <v>12</v>
      </c>
      <c r="AB842" t="s">
        <v>14798</v>
      </c>
      <c r="AC842" t="s">
        <v>14598</v>
      </c>
      <c r="AD842" t="s">
        <v>14799</v>
      </c>
      <c r="AE842" t="s">
        <v>63</v>
      </c>
      <c r="AF842" t="s">
        <v>4</v>
      </c>
      <c r="AG842" t="s">
        <v>4</v>
      </c>
      <c r="AH842" t="s">
        <v>14800</v>
      </c>
      <c r="AI842" t="s">
        <v>10814</v>
      </c>
      <c r="AJ842" t="s">
        <v>4</v>
      </c>
      <c r="AK842">
        <v>9331205091</v>
      </c>
      <c r="AL842" t="s">
        <v>14801</v>
      </c>
      <c r="AM842" t="s">
        <v>14802</v>
      </c>
      <c r="AN842" t="s">
        <v>12</v>
      </c>
      <c r="AO842" t="s">
        <v>14147</v>
      </c>
      <c r="AP842" t="s">
        <v>4</v>
      </c>
      <c r="AQ842" t="s">
        <v>710</v>
      </c>
      <c r="AR842" t="s">
        <v>12</v>
      </c>
      <c r="AS842" t="s">
        <v>12</v>
      </c>
      <c r="AT842" t="s">
        <v>4</v>
      </c>
      <c r="AU842" t="s">
        <v>4</v>
      </c>
      <c r="AV842" t="s">
        <v>4</v>
      </c>
      <c r="AW842" t="s">
        <v>11</v>
      </c>
      <c r="AX842">
        <v>3800</v>
      </c>
      <c r="AY842">
        <v>9100</v>
      </c>
      <c r="AZ842" t="s">
        <v>12</v>
      </c>
      <c r="BA842" t="s">
        <v>12</v>
      </c>
      <c r="BB842" t="s">
        <v>4</v>
      </c>
      <c r="BC842" t="s">
        <v>1239</v>
      </c>
      <c r="BD842" t="s">
        <v>1238</v>
      </c>
      <c r="BE842" t="s">
        <v>4</v>
      </c>
      <c r="BF842" t="s">
        <v>12</v>
      </c>
      <c r="BG842" t="s">
        <v>4</v>
      </c>
      <c r="BH842" t="s">
        <v>12</v>
      </c>
      <c r="BI842" t="s">
        <v>12</v>
      </c>
      <c r="BJ842" t="s">
        <v>10814</v>
      </c>
      <c r="BK842" t="s">
        <v>4</v>
      </c>
      <c r="BL842">
        <v>0</v>
      </c>
      <c r="BM842" t="s">
        <v>12</v>
      </c>
      <c r="BN842">
        <v>12900</v>
      </c>
      <c r="BO842" t="s">
        <v>12</v>
      </c>
      <c r="BP842" t="s">
        <v>12</v>
      </c>
      <c r="BQ842" t="s">
        <v>12</v>
      </c>
      <c r="BR842" t="s">
        <v>4</v>
      </c>
      <c r="BS842" t="s">
        <v>4</v>
      </c>
      <c r="BT842" t="s">
        <v>4</v>
      </c>
      <c r="BU842" t="s">
        <v>12</v>
      </c>
      <c r="BV842" t="s">
        <v>4</v>
      </c>
      <c r="BW842" t="s">
        <v>3</v>
      </c>
      <c r="BX842" t="s">
        <v>4</v>
      </c>
      <c r="BY842" t="s">
        <v>12</v>
      </c>
      <c r="BZ842" t="s">
        <v>12</v>
      </c>
      <c r="CA842" t="s">
        <v>12</v>
      </c>
      <c r="CB842" t="s">
        <v>12</v>
      </c>
      <c r="CC842" t="s">
        <v>12</v>
      </c>
      <c r="CD842" t="str" cm="1">
        <f t="array" aca="1" ref="CD842" ca="1">eConcatenar(A842:CB842,"|")</f>
        <v>hHUFRJ0VHq2hN7Iq|CAR2021-0020|3|IMPERIAL DE LUJO|TABASCO|CUNDUACAN|CUNDUACAN|2021-1-06|12900|X|X|100|0|x|X|x|X|X|X|X|X|X|X|X|x|X|x|CEBALLO|NARANJO|JOSE COCDAC|CASADO|X|X|CARRETERA FEDERAL CARDENAS - COMALCALCO SIN NUMERO|RIO SECO SEGUNDA SECCION |X|9331205091|BERTALIA MARTINEZ LOPEZ|BENEFICIARIO 2: CARLOS ALBERTO CEBALLO MARTINEZ|x|RUTA 8 M |X|MIERCOLES|x|x|X|X|X|DOMICILIO|3800|9100|x|x|X|2021-9-15|2021-9-22|X|x|X|x|x|RIO SECO SEGUNDA SECCION |X|0|x|12900|x|x|x|X|X|X|x|X|CARDENAS|X|x|x|x|x</v>
      </c>
    </row>
    <row r="843" spans="1:82" x14ac:dyDescent="0.25">
      <c r="A843" t="s">
        <v>14803</v>
      </c>
      <c r="B843" t="s">
        <v>14804</v>
      </c>
      <c r="C843">
        <v>3</v>
      </c>
      <c r="D843" t="s">
        <v>1</v>
      </c>
      <c r="E843" t="s">
        <v>2</v>
      </c>
      <c r="F843" t="s">
        <v>894</v>
      </c>
      <c r="G843" t="s">
        <v>894</v>
      </c>
      <c r="H843" t="s">
        <v>15977</v>
      </c>
      <c r="I843">
        <v>12900</v>
      </c>
      <c r="J843" t="s">
        <v>4</v>
      </c>
      <c r="K843" t="s">
        <v>4</v>
      </c>
      <c r="L843">
        <v>100</v>
      </c>
      <c r="M843">
        <v>0</v>
      </c>
      <c r="N843" t="s">
        <v>12</v>
      </c>
      <c r="O843" t="s">
        <v>4</v>
      </c>
      <c r="P843" t="s">
        <v>12</v>
      </c>
      <c r="Q843" t="s">
        <v>4</v>
      </c>
      <c r="R843" t="s">
        <v>4</v>
      </c>
      <c r="S843" t="s">
        <v>4</v>
      </c>
      <c r="T843" t="s">
        <v>4</v>
      </c>
      <c r="U843" t="s">
        <v>4</v>
      </c>
      <c r="V843" t="s">
        <v>4</v>
      </c>
      <c r="W843" t="s">
        <v>4</v>
      </c>
      <c r="X843" t="s">
        <v>4</v>
      </c>
      <c r="Y843" t="s">
        <v>12</v>
      </c>
      <c r="Z843" t="s">
        <v>4</v>
      </c>
      <c r="AA843" t="s">
        <v>12</v>
      </c>
      <c r="AB843" t="s">
        <v>14805</v>
      </c>
      <c r="AC843" t="s">
        <v>59</v>
      </c>
      <c r="AD843" t="s">
        <v>5419</v>
      </c>
      <c r="AE843" t="s">
        <v>5489</v>
      </c>
      <c r="AF843" t="s">
        <v>4</v>
      </c>
      <c r="AG843" t="s">
        <v>4</v>
      </c>
      <c r="AH843" t="s">
        <v>14806</v>
      </c>
      <c r="AI843" t="s">
        <v>10811</v>
      </c>
      <c r="AJ843" t="s">
        <v>4</v>
      </c>
      <c r="AK843">
        <v>9331703950</v>
      </c>
      <c r="AL843" t="s">
        <v>14807</v>
      </c>
      <c r="AM843" t="s">
        <v>14808</v>
      </c>
      <c r="AN843" t="s">
        <v>12</v>
      </c>
      <c r="AO843" t="s">
        <v>14147</v>
      </c>
      <c r="AP843" t="s">
        <v>4</v>
      </c>
      <c r="AQ843" t="s">
        <v>710</v>
      </c>
      <c r="AR843" t="s">
        <v>12</v>
      </c>
      <c r="AS843" t="s">
        <v>12</v>
      </c>
      <c r="AT843" t="s">
        <v>4</v>
      </c>
      <c r="AU843" t="s">
        <v>4</v>
      </c>
      <c r="AV843" t="s">
        <v>4</v>
      </c>
      <c r="AW843" t="s">
        <v>11</v>
      </c>
      <c r="AX843">
        <v>3300</v>
      </c>
      <c r="AY843">
        <v>9600</v>
      </c>
      <c r="AZ843" t="s">
        <v>12</v>
      </c>
      <c r="BA843" t="s">
        <v>12</v>
      </c>
      <c r="BB843" t="s">
        <v>4</v>
      </c>
      <c r="BC843" t="s">
        <v>1239</v>
      </c>
      <c r="BD843" t="s">
        <v>1238</v>
      </c>
      <c r="BE843" t="s">
        <v>4</v>
      </c>
      <c r="BF843" t="s">
        <v>12</v>
      </c>
      <c r="BG843" t="s">
        <v>4</v>
      </c>
      <c r="BH843" t="s">
        <v>12</v>
      </c>
      <c r="BI843" t="s">
        <v>12</v>
      </c>
      <c r="BJ843" t="s">
        <v>10814</v>
      </c>
      <c r="BK843" t="s">
        <v>4</v>
      </c>
      <c r="BL843">
        <v>1</v>
      </c>
      <c r="BM843" t="s">
        <v>12</v>
      </c>
      <c r="BN843">
        <v>12900</v>
      </c>
      <c r="BO843" t="s">
        <v>12</v>
      </c>
      <c r="BP843" t="s">
        <v>12</v>
      </c>
      <c r="BQ843" t="s">
        <v>12</v>
      </c>
      <c r="BR843" t="s">
        <v>4</v>
      </c>
      <c r="BS843" t="s">
        <v>4</v>
      </c>
      <c r="BT843" t="s">
        <v>4</v>
      </c>
      <c r="BU843" t="s">
        <v>12</v>
      </c>
      <c r="BV843" t="s">
        <v>4</v>
      </c>
      <c r="BW843" t="s">
        <v>3</v>
      </c>
      <c r="BX843" t="s">
        <v>4</v>
      </c>
      <c r="BY843" t="s">
        <v>12</v>
      </c>
      <c r="BZ843" t="s">
        <v>12</v>
      </c>
      <c r="CA843" t="s">
        <v>12</v>
      </c>
      <c r="CB843" t="s">
        <v>12</v>
      </c>
      <c r="CC843" t="s">
        <v>12</v>
      </c>
      <c r="CD843" t="str" cm="1">
        <f t="array" aca="1" ref="CD843" ca="1">eConcatenar(A843:CB843,"|")</f>
        <v>X113Af7PhU5HTZmX|CAR2021-0033|3|IMPERIAL DE LUJO|TABASCO|CUNDUACAN|CUNDUACAN|2021-1-08|12900|X|X|100|0|x|X|x|X|X|X|X|X|X|X|X|x|X|x|TIQUE|GARCIA|RAQUEL|MADRE SOLTERA|X|X|CARRETERA FEDERAL COMALCALCO - CARDENAS|RIO SECO SEGUNDA SECCION|X|9331703950|DORA GARCIA GONZALES|BENEFICIARIO 2: ANACLETO TIQUE GONZALES|x|RUTA 8 M |X|MIERCOLES|x|x|X|X|X|DOMICILIO|3300|9600|x|x|X|2021-9-15|2021-9-22|X|x|X|x|x|RIO SECO SEGUNDA SECCION |X|1|x|12900|x|x|x|X|X|X|x|X|CARDENAS|X|x|x|x|x</v>
      </c>
    </row>
    <row r="844" spans="1:82" x14ac:dyDescent="0.25">
      <c r="A844" t="s">
        <v>14809</v>
      </c>
      <c r="B844" t="s">
        <v>11295</v>
      </c>
      <c r="C844">
        <v>3</v>
      </c>
      <c r="D844" t="s">
        <v>4988</v>
      </c>
      <c r="E844" t="s">
        <v>396</v>
      </c>
      <c r="F844" t="s">
        <v>4959</v>
      </c>
      <c r="G844" t="s">
        <v>775</v>
      </c>
      <c r="H844" t="s">
        <v>15958</v>
      </c>
      <c r="I844">
        <v>12900</v>
      </c>
      <c r="J844" t="s">
        <v>4</v>
      </c>
      <c r="K844" t="s">
        <v>4</v>
      </c>
      <c r="L844">
        <v>200</v>
      </c>
      <c r="M844">
        <v>2</v>
      </c>
      <c r="N844" t="s">
        <v>12</v>
      </c>
      <c r="O844" t="s">
        <v>4</v>
      </c>
      <c r="P844" t="s">
        <v>12</v>
      </c>
      <c r="Q844" t="s">
        <v>4</v>
      </c>
      <c r="R844" t="s">
        <v>4</v>
      </c>
      <c r="S844" t="s">
        <v>4</v>
      </c>
      <c r="T844" t="s">
        <v>4</v>
      </c>
      <c r="U844" t="s">
        <v>4</v>
      </c>
      <c r="V844" t="s">
        <v>4</v>
      </c>
      <c r="W844" t="s">
        <v>4</v>
      </c>
      <c r="X844" t="s">
        <v>4</v>
      </c>
      <c r="Y844" t="s">
        <v>12</v>
      </c>
      <c r="Z844" t="s">
        <v>4</v>
      </c>
      <c r="AA844" t="s">
        <v>12</v>
      </c>
      <c r="AB844" t="s">
        <v>22</v>
      </c>
      <c r="AC844" t="s">
        <v>11296</v>
      </c>
      <c r="AD844" t="s">
        <v>11263</v>
      </c>
      <c r="AE844" t="s">
        <v>214</v>
      </c>
      <c r="AF844" s="1" t="s">
        <v>4</v>
      </c>
      <c r="AG844" t="s">
        <v>4</v>
      </c>
      <c r="AH844" t="s">
        <v>11297</v>
      </c>
      <c r="AI844" t="s">
        <v>11298</v>
      </c>
      <c r="AJ844" t="s">
        <v>4</v>
      </c>
      <c r="AK844">
        <v>9932896660</v>
      </c>
      <c r="AL844" t="s">
        <v>11299</v>
      </c>
      <c r="AM844" t="s">
        <v>11300</v>
      </c>
      <c r="AN844" t="s">
        <v>12</v>
      </c>
      <c r="AO844" t="s">
        <v>14147</v>
      </c>
      <c r="AP844" t="s">
        <v>4</v>
      </c>
      <c r="AQ844" t="s">
        <v>11033</v>
      </c>
      <c r="AR844" t="s">
        <v>12</v>
      </c>
      <c r="AS844" t="s">
        <v>12</v>
      </c>
      <c r="AT844" t="s">
        <v>4</v>
      </c>
      <c r="AU844" t="s">
        <v>4</v>
      </c>
      <c r="AV844" t="s">
        <v>4</v>
      </c>
      <c r="AW844" t="s">
        <v>332</v>
      </c>
      <c r="AX844">
        <v>14000</v>
      </c>
      <c r="AY844">
        <v>11500</v>
      </c>
      <c r="AZ844" t="s">
        <v>12</v>
      </c>
      <c r="BA844" t="s">
        <v>12</v>
      </c>
      <c r="BB844" t="s">
        <v>4</v>
      </c>
      <c r="BC844" t="s">
        <v>1231</v>
      </c>
      <c r="BD844" t="s">
        <v>11034</v>
      </c>
      <c r="BE844" s="1" t="s">
        <v>4</v>
      </c>
      <c r="BF844" t="s">
        <v>12</v>
      </c>
      <c r="BG844" t="s">
        <v>4</v>
      </c>
      <c r="BH844" t="s">
        <v>12</v>
      </c>
      <c r="BI844" t="s">
        <v>12</v>
      </c>
      <c r="BJ844" t="s">
        <v>11298</v>
      </c>
      <c r="BK844" t="s">
        <v>4</v>
      </c>
      <c r="BL844">
        <v>0</v>
      </c>
      <c r="BM844" s="2" t="s">
        <v>12</v>
      </c>
      <c r="BN844">
        <v>12900</v>
      </c>
      <c r="BO844" t="s">
        <v>12</v>
      </c>
      <c r="BP844" t="s">
        <v>12</v>
      </c>
      <c r="BQ844" t="s">
        <v>12</v>
      </c>
      <c r="BR844" t="s">
        <v>4</v>
      </c>
      <c r="BS844" t="s">
        <v>4</v>
      </c>
      <c r="BT844" t="s">
        <v>4</v>
      </c>
      <c r="BU844" t="s">
        <v>12</v>
      </c>
      <c r="BV844" t="s">
        <v>4</v>
      </c>
      <c r="BW844" t="s">
        <v>330</v>
      </c>
      <c r="BX844" t="s">
        <v>4</v>
      </c>
      <c r="BY844" t="s">
        <v>12</v>
      </c>
      <c r="BZ844" t="s">
        <v>12</v>
      </c>
      <c r="CA844" t="s">
        <v>12</v>
      </c>
      <c r="CB844" t="s">
        <v>12</v>
      </c>
      <c r="CC844" t="s">
        <v>12</v>
      </c>
      <c r="CD844" t="str" cm="1">
        <f t="array" aca="1" ref="CD844" ca="1">eConcatenar(A844:CB844,"|")</f>
        <v>9jLgjQFnP0e6J52u|CAR2021-0087|3|IMPERIAL DE LUJO |TABASCO |COMALCALCO |COMALCALCO|2021-1-20|12900|X|X|200|2|x|X|x|X|X|X|X|X|X|X|X|x|X|x|JIMENEZ |VIZCARRO |FRANCISCO |CASADO |X|X|CARRETERA FEDERAL COMALCALCO CARDENAS |ORIENTE QUINTA SECCION |X|9932896660|GLADIS DE LA CRUZ SUAREZ |BENEFICIARIO 2: JESSICA JIMENEZ DE LA CRUZ |x|RUTA 8 M |X|JUEVES |x|x|X|X|X|DOMICILIO |14000|11500|x|x|X|2021-8-5|2021-10-07|X|x|X|x|x|ORIENTE QUINTA SECCION |X|0|x|12900|x|x|x|X|X|X|x|X|CARDENAS |X|x|x|x|x</v>
      </c>
    </row>
    <row r="845" spans="1:82" x14ac:dyDescent="0.25">
      <c r="A845" t="s">
        <v>14810</v>
      </c>
      <c r="B845" t="s">
        <v>11303</v>
      </c>
      <c r="C845">
        <v>3</v>
      </c>
      <c r="D845" t="s">
        <v>4988</v>
      </c>
      <c r="E845" t="s">
        <v>396</v>
      </c>
      <c r="F845" t="s">
        <v>4959</v>
      </c>
      <c r="G845" t="s">
        <v>775</v>
      </c>
      <c r="H845" t="s">
        <v>15972</v>
      </c>
      <c r="I845">
        <v>12900</v>
      </c>
      <c r="J845" t="s">
        <v>4</v>
      </c>
      <c r="K845" t="s">
        <v>4</v>
      </c>
      <c r="L845">
        <v>100</v>
      </c>
      <c r="M845">
        <v>0</v>
      </c>
      <c r="N845" t="s">
        <v>12</v>
      </c>
      <c r="O845" t="s">
        <v>4</v>
      </c>
      <c r="P845" t="s">
        <v>12</v>
      </c>
      <c r="Q845" t="s">
        <v>4</v>
      </c>
      <c r="R845" t="s">
        <v>4</v>
      </c>
      <c r="S845" t="s">
        <v>4</v>
      </c>
      <c r="T845" t="s">
        <v>4</v>
      </c>
      <c r="U845" t="s">
        <v>4</v>
      </c>
      <c r="V845" t="s">
        <v>4</v>
      </c>
      <c r="W845" t="s">
        <v>4</v>
      </c>
      <c r="X845" t="s">
        <v>4</v>
      </c>
      <c r="Y845" t="s">
        <v>4</v>
      </c>
      <c r="Z845" t="s">
        <v>4</v>
      </c>
      <c r="AA845" t="s">
        <v>12</v>
      </c>
      <c r="AB845" t="s">
        <v>80</v>
      </c>
      <c r="AC845" t="s">
        <v>11304</v>
      </c>
      <c r="AD845" t="s">
        <v>11305</v>
      </c>
      <c r="AE845" t="s">
        <v>4872</v>
      </c>
      <c r="AF845" t="s">
        <v>4</v>
      </c>
      <c r="AG845" t="s">
        <v>4</v>
      </c>
      <c r="AH845" t="s">
        <v>11306</v>
      </c>
      <c r="AI845" t="s">
        <v>11307</v>
      </c>
      <c r="AJ845" t="s">
        <v>4</v>
      </c>
      <c r="AK845">
        <v>9331640660</v>
      </c>
      <c r="AL845" t="s">
        <v>11308</v>
      </c>
      <c r="AM845" t="s">
        <v>11309</v>
      </c>
      <c r="AN845" t="s">
        <v>12</v>
      </c>
      <c r="AO845" t="s">
        <v>14147</v>
      </c>
      <c r="AP845" t="s">
        <v>4</v>
      </c>
      <c r="AQ845" t="s">
        <v>710</v>
      </c>
      <c r="AR845" t="s">
        <v>12</v>
      </c>
      <c r="AS845" t="s">
        <v>12</v>
      </c>
      <c r="AT845" t="s">
        <v>4</v>
      </c>
      <c r="AU845" t="s">
        <v>4</v>
      </c>
      <c r="AV845" t="s">
        <v>4</v>
      </c>
      <c r="AW845" t="s">
        <v>332</v>
      </c>
      <c r="AX845">
        <v>3200</v>
      </c>
      <c r="AY845">
        <v>9700</v>
      </c>
      <c r="AZ845" t="s">
        <v>12</v>
      </c>
      <c r="BA845" t="s">
        <v>12</v>
      </c>
      <c r="BB845" t="s">
        <v>4</v>
      </c>
      <c r="BC845" t="s">
        <v>1185</v>
      </c>
      <c r="BD845" t="s">
        <v>1238</v>
      </c>
      <c r="BE845" t="s">
        <v>4</v>
      </c>
      <c r="BF845" t="s">
        <v>12</v>
      </c>
      <c r="BG845" t="s">
        <v>4</v>
      </c>
      <c r="BH845" t="s">
        <v>12</v>
      </c>
      <c r="BI845" t="s">
        <v>12</v>
      </c>
      <c r="BJ845" t="s">
        <v>11307</v>
      </c>
      <c r="BK845" t="s">
        <v>4</v>
      </c>
      <c r="BL845">
        <v>0</v>
      </c>
      <c r="BM845" t="s">
        <v>12</v>
      </c>
      <c r="BN845">
        <v>12900</v>
      </c>
      <c r="BO845" t="s">
        <v>12</v>
      </c>
      <c r="BP845" t="s">
        <v>12</v>
      </c>
      <c r="BQ845" t="s">
        <v>12</v>
      </c>
      <c r="BR845" t="s">
        <v>4</v>
      </c>
      <c r="BS845" t="s">
        <v>4</v>
      </c>
      <c r="BT845" t="s">
        <v>4</v>
      </c>
      <c r="BU845" t="s">
        <v>12</v>
      </c>
      <c r="BV845" t="s">
        <v>4</v>
      </c>
      <c r="BW845" t="s">
        <v>330</v>
      </c>
      <c r="BX845" t="s">
        <v>4</v>
      </c>
      <c r="BY845" t="s">
        <v>12</v>
      </c>
      <c r="BZ845" t="s">
        <v>12</v>
      </c>
      <c r="CA845" t="s">
        <v>12</v>
      </c>
      <c r="CB845" t="s">
        <v>12</v>
      </c>
      <c r="CC845" t="s">
        <v>12</v>
      </c>
      <c r="CD845" t="str" cm="1">
        <f t="array" aca="1" ref="CD845" ca="1">eConcatenar(A845:CB845,"|")</f>
        <v>lespQHMY5EJ6PxBQ|CAR2021-0088|3|IMPERIAL DE LUJO |TABASCO |COMALCALCO |COMALCALCO|2021-1-19|12900|X|X|100|0|x|X|x|X|X|X|X|X|X|X|X|X|X|x|GARCIA |DE LA FUENTE |CELSO|VIUDO |X|X|CARRETERA PRINCIPAL EL COMUNAL SIN NUMERO |ORIENTE SEXTA SECCION |X|9331640660|FABIAN GARCIA MONTEJO |BENEFICIARIO 2: MARINA GARCIA DE LA FUENTE |x|RUTA 8 M |X|MIERCOLES|x|x|X|X|X|DOMICILIO |3200|9700|x|x|X|2021-5-26|2021-9-22|X|x|X|x|x|ORIENTE SEXTA SECCION |X|0|x|12900|x|x|x|X|X|X|x|X|CARDENAS |X|x|x|x|x</v>
      </c>
    </row>
    <row r="846" spans="1:82" x14ac:dyDescent="0.25">
      <c r="A846" t="s">
        <v>14811</v>
      </c>
      <c r="B846" t="s">
        <v>11312</v>
      </c>
      <c r="C846">
        <v>3</v>
      </c>
      <c r="D846" t="s">
        <v>4988</v>
      </c>
      <c r="E846" t="s">
        <v>396</v>
      </c>
      <c r="F846" t="s">
        <v>11313</v>
      </c>
      <c r="G846" t="s">
        <v>11314</v>
      </c>
      <c r="H846" t="s">
        <v>15972</v>
      </c>
      <c r="I846">
        <v>12900</v>
      </c>
      <c r="J846" t="s">
        <v>4</v>
      </c>
      <c r="K846" s="3" t="s">
        <v>4</v>
      </c>
      <c r="L846">
        <v>100</v>
      </c>
      <c r="M846">
        <v>0</v>
      </c>
      <c r="N846" t="s">
        <v>12</v>
      </c>
      <c r="O846" t="s">
        <v>4</v>
      </c>
      <c r="P846" t="s">
        <v>12</v>
      </c>
      <c r="Q846" t="s">
        <v>4</v>
      </c>
      <c r="R846" t="s">
        <v>4</v>
      </c>
      <c r="S846" t="s">
        <v>4</v>
      </c>
      <c r="T846" t="s">
        <v>4</v>
      </c>
      <c r="U846" t="s">
        <v>4</v>
      </c>
      <c r="V846" t="s">
        <v>4</v>
      </c>
      <c r="W846" t="s">
        <v>4</v>
      </c>
      <c r="X846" t="s">
        <v>4</v>
      </c>
      <c r="Y846" t="s">
        <v>4</v>
      </c>
      <c r="Z846" t="s">
        <v>4</v>
      </c>
      <c r="AA846" t="s">
        <v>12</v>
      </c>
      <c r="AB846" t="s">
        <v>11315</v>
      </c>
      <c r="AC846" t="s">
        <v>96</v>
      </c>
      <c r="AD846" t="s">
        <v>11316</v>
      </c>
      <c r="AE846" t="s">
        <v>214</v>
      </c>
      <c r="AF846" t="s">
        <v>4</v>
      </c>
      <c r="AG846" t="s">
        <v>4</v>
      </c>
      <c r="AH846" t="s">
        <v>11317</v>
      </c>
      <c r="AI846" t="s">
        <v>11318</v>
      </c>
      <c r="AJ846" t="s">
        <v>11319</v>
      </c>
      <c r="AK846">
        <v>9141315147</v>
      </c>
      <c r="AL846" t="s">
        <v>11320</v>
      </c>
      <c r="AM846" t="s">
        <v>11321</v>
      </c>
      <c r="AN846" t="s">
        <v>12</v>
      </c>
      <c r="AO846" t="s">
        <v>14147</v>
      </c>
      <c r="AP846" t="s">
        <v>4</v>
      </c>
      <c r="AQ846" t="s">
        <v>11033</v>
      </c>
      <c r="AR846" t="s">
        <v>12</v>
      </c>
      <c r="AS846" t="s">
        <v>12</v>
      </c>
      <c r="AT846" t="s">
        <v>4</v>
      </c>
      <c r="AU846" t="s">
        <v>4</v>
      </c>
      <c r="AV846" t="s">
        <v>4</v>
      </c>
      <c r="AW846" t="s">
        <v>332</v>
      </c>
      <c r="AX846">
        <v>900</v>
      </c>
      <c r="AY846">
        <v>12000</v>
      </c>
      <c r="AZ846" t="s">
        <v>12</v>
      </c>
      <c r="BA846" t="s">
        <v>12</v>
      </c>
      <c r="BB846" t="s">
        <v>4</v>
      </c>
      <c r="BC846" t="s">
        <v>4923</v>
      </c>
      <c r="BD846" t="s">
        <v>5294</v>
      </c>
      <c r="BE846" t="s">
        <v>4</v>
      </c>
      <c r="BF846" t="s">
        <v>12</v>
      </c>
      <c r="BG846" t="s">
        <v>4</v>
      </c>
      <c r="BH846" t="s">
        <v>12</v>
      </c>
      <c r="BI846" t="s">
        <v>12</v>
      </c>
      <c r="BJ846" t="s">
        <v>11323</v>
      </c>
      <c r="BK846" t="s">
        <v>4</v>
      </c>
      <c r="BL846">
        <v>0</v>
      </c>
      <c r="BM846" t="s">
        <v>12</v>
      </c>
      <c r="BN846">
        <v>12900</v>
      </c>
      <c r="BO846" t="s">
        <v>12</v>
      </c>
      <c r="BP846" t="s">
        <v>12</v>
      </c>
      <c r="BQ846" t="s">
        <v>12</v>
      </c>
      <c r="BR846" t="s">
        <v>4</v>
      </c>
      <c r="BS846" t="s">
        <v>4</v>
      </c>
      <c r="BT846" t="s">
        <v>4</v>
      </c>
      <c r="BU846" t="s">
        <v>12</v>
      </c>
      <c r="BV846" t="s">
        <v>4</v>
      </c>
      <c r="BW846" t="s">
        <v>330</v>
      </c>
      <c r="BX846" t="s">
        <v>4</v>
      </c>
      <c r="BY846" t="s">
        <v>12</v>
      </c>
      <c r="BZ846" t="s">
        <v>12</v>
      </c>
      <c r="CA846" t="s">
        <v>12</v>
      </c>
      <c r="CB846" t="s">
        <v>12</v>
      </c>
      <c r="CC846" t="s">
        <v>12</v>
      </c>
      <c r="CD846" t="str" cm="1">
        <f t="array" aca="1" ref="CD846" ca="1">eConcatenar(A846:CB846,"|")</f>
        <v>ACchgxw6WzhozjjU|CAR2021-0089|3|IMPERIAL DE LUJO |TABASCO |CUNDUACAN |CUNDUCAN |2021-1-19|12900|X|X|100|0|x|X|x|X|X|X|X|X|X|X|X|X|X|x|GARCAI|MARTINEZ|DARNIEL |CASADO |X|X|CARRETERA VECINAL SIN NUMERO |CASA BLANCA SEGUNDA SECCION |RIO SECO |9141315147|MARLI PEREZ ARIAS |BENEFICIARIO 2: ALBERTO GARCIA PEREZ |x|RUTA 8 M |X|JUEVES |x|x|X|X|X|DOMICILIO |900|12000|x|x|X|2021-5-13|2021-9-23|X|x|X|x|x|CASA BLANCA SEGUNDA SECCION|X|0|x|12900|x|x|x|X|X|X|x|X|CARDENAS |X|x|x|x|x</v>
      </c>
    </row>
    <row r="847" spans="1:82" x14ac:dyDescent="0.25">
      <c r="A847" t="s">
        <v>14812</v>
      </c>
      <c r="B847" t="s">
        <v>11325</v>
      </c>
      <c r="C847">
        <v>3</v>
      </c>
      <c r="D847" t="s">
        <v>4988</v>
      </c>
      <c r="E847" t="s">
        <v>396</v>
      </c>
      <c r="F847" t="s">
        <v>11313</v>
      </c>
      <c r="G847" t="s">
        <v>11326</v>
      </c>
      <c r="H847" t="s">
        <v>15972</v>
      </c>
      <c r="I847">
        <v>12900</v>
      </c>
      <c r="J847" t="s">
        <v>4</v>
      </c>
      <c r="K847" s="3" t="s">
        <v>4</v>
      </c>
      <c r="L847">
        <v>200</v>
      </c>
      <c r="M847">
        <v>1</v>
      </c>
      <c r="N847" t="s">
        <v>12</v>
      </c>
      <c r="O847" t="s">
        <v>4</v>
      </c>
      <c r="P847" t="s">
        <v>12</v>
      </c>
      <c r="Q847" t="s">
        <v>4</v>
      </c>
      <c r="R847" t="s">
        <v>4</v>
      </c>
      <c r="S847" t="s">
        <v>4</v>
      </c>
      <c r="T847" t="s">
        <v>4</v>
      </c>
      <c r="U847" t="s">
        <v>4</v>
      </c>
      <c r="V847" t="s">
        <v>4</v>
      </c>
      <c r="W847" t="s">
        <v>4</v>
      </c>
      <c r="X847" t="s">
        <v>4</v>
      </c>
      <c r="Y847" t="s">
        <v>4</v>
      </c>
      <c r="Z847" t="s">
        <v>4</v>
      </c>
      <c r="AA847" t="s">
        <v>12</v>
      </c>
      <c r="AB847" t="s">
        <v>96</v>
      </c>
      <c r="AC847" t="s">
        <v>15</v>
      </c>
      <c r="AD847" t="s">
        <v>5223</v>
      </c>
      <c r="AE847" t="s">
        <v>214</v>
      </c>
      <c r="AF847" t="s">
        <v>4</v>
      </c>
      <c r="AG847" t="s">
        <v>4</v>
      </c>
      <c r="AH847" t="s">
        <v>11327</v>
      </c>
      <c r="AI847" t="s">
        <v>11318</v>
      </c>
      <c r="AJ847" t="s">
        <v>4</v>
      </c>
      <c r="AK847">
        <v>9141074823</v>
      </c>
      <c r="AL847" t="s">
        <v>11328</v>
      </c>
      <c r="AM847" t="s">
        <v>11329</v>
      </c>
      <c r="AN847" t="s">
        <v>12</v>
      </c>
      <c r="AO847" t="s">
        <v>14147</v>
      </c>
      <c r="AP847" t="s">
        <v>4</v>
      </c>
      <c r="AQ847" t="s">
        <v>11033</v>
      </c>
      <c r="AR847" t="s">
        <v>12</v>
      </c>
      <c r="AS847" t="s">
        <v>12</v>
      </c>
      <c r="AT847" t="s">
        <v>4</v>
      </c>
      <c r="AU847" t="s">
        <v>4</v>
      </c>
      <c r="AV847" t="s">
        <v>4</v>
      </c>
      <c r="AW847" t="s">
        <v>332</v>
      </c>
      <c r="AX847">
        <v>2250</v>
      </c>
      <c r="AY847">
        <v>10650</v>
      </c>
      <c r="AZ847" t="s">
        <v>12</v>
      </c>
      <c r="BA847" t="s">
        <v>12</v>
      </c>
      <c r="BB847" t="s">
        <v>4</v>
      </c>
      <c r="BC847" t="s">
        <v>1189</v>
      </c>
      <c r="BD847" t="s">
        <v>1234</v>
      </c>
      <c r="BE847" t="s">
        <v>4</v>
      </c>
      <c r="BF847" t="s">
        <v>12</v>
      </c>
      <c r="BG847" t="s">
        <v>4</v>
      </c>
      <c r="BH847" t="s">
        <v>12</v>
      </c>
      <c r="BI847" t="s">
        <v>12</v>
      </c>
      <c r="BJ847" t="s">
        <v>11323</v>
      </c>
      <c r="BK847" t="s">
        <v>4</v>
      </c>
      <c r="BL847">
        <v>0</v>
      </c>
      <c r="BM847" t="s">
        <v>12</v>
      </c>
      <c r="BN847">
        <v>12900</v>
      </c>
      <c r="BO847" t="s">
        <v>12</v>
      </c>
      <c r="BP847" t="s">
        <v>12</v>
      </c>
      <c r="BQ847" t="s">
        <v>12</v>
      </c>
      <c r="BR847" t="s">
        <v>4</v>
      </c>
      <c r="BS847" t="s">
        <v>4</v>
      </c>
      <c r="BT847" t="s">
        <v>4</v>
      </c>
      <c r="BU847" t="s">
        <v>12</v>
      </c>
      <c r="BV847" t="s">
        <v>4</v>
      </c>
      <c r="BW847" t="s">
        <v>330</v>
      </c>
      <c r="BX847" t="s">
        <v>4</v>
      </c>
      <c r="BY847" t="s">
        <v>12</v>
      </c>
      <c r="BZ847" t="s">
        <v>12</v>
      </c>
      <c r="CA847" t="s">
        <v>12</v>
      </c>
      <c r="CB847" t="s">
        <v>12</v>
      </c>
      <c r="CC847" t="s">
        <v>12</v>
      </c>
      <c r="CD847" t="str" cm="1">
        <f t="array" aca="1" ref="CD847" ca="1">eConcatenar(A847:CB847,"|")</f>
        <v>nZHB1uGjh9FfGhTX|CAR2021-0090|3|IMPERIAL DE LUJO |TABASCO |CUNDUACAN |CUNDUACAN  |2021-1-19|12900|X|X|200|1|x|X|x|X|X|X|X|X|X|X|X|X|X|x|MARTINEZ|JIMENEZ|JULIO CESAR |CASADO |X|X|ENTRADA EL MANGO SIN NUMERO |CASA BLANCA SEGUNDA SECCION |X|9141074823|MARI ALUCIA PEREZ TORRES|BENEFICIARIO 2: GUSTAVO MARTINEZ PONS|x|RUTA 8 M |X|JUEVES |x|x|X|X|X|DOMICILIO |2250|10650|x|x|X|2021-6-17|2021-9-30|X|x|X|x|x|CASA BLANCA SEGUNDA SECCION|X|0|x|12900|x|x|x|X|X|X|x|X|CARDENAS |X|x|x|x|x</v>
      </c>
    </row>
    <row r="848" spans="1:82" x14ac:dyDescent="0.25">
      <c r="A848" t="s">
        <v>14813</v>
      </c>
      <c r="B848" t="s">
        <v>11331</v>
      </c>
      <c r="C848">
        <v>3</v>
      </c>
      <c r="D848" t="s">
        <v>4988</v>
      </c>
      <c r="E848" t="s">
        <v>396</v>
      </c>
      <c r="F848" t="s">
        <v>3</v>
      </c>
      <c r="G848" t="s">
        <v>11326</v>
      </c>
      <c r="H848" t="s">
        <v>15972</v>
      </c>
      <c r="I848">
        <v>12900</v>
      </c>
      <c r="J848" t="s">
        <v>4</v>
      </c>
      <c r="K848" s="3" t="s">
        <v>4</v>
      </c>
      <c r="L848">
        <v>200</v>
      </c>
      <c r="M848">
        <v>1</v>
      </c>
      <c r="N848" t="s">
        <v>12</v>
      </c>
      <c r="O848" t="s">
        <v>4</v>
      </c>
      <c r="P848" t="s">
        <v>12</v>
      </c>
      <c r="Q848" t="s">
        <v>4</v>
      </c>
      <c r="R848" t="s">
        <v>4</v>
      </c>
      <c r="S848" t="s">
        <v>4</v>
      </c>
      <c r="T848" t="s">
        <v>4</v>
      </c>
      <c r="U848" t="s">
        <v>4</v>
      </c>
      <c r="V848" t="s">
        <v>4</v>
      </c>
      <c r="W848" t="s">
        <v>4</v>
      </c>
      <c r="X848" t="s">
        <v>4</v>
      </c>
      <c r="Y848" t="s">
        <v>4</v>
      </c>
      <c r="Z848" t="s">
        <v>4</v>
      </c>
      <c r="AA848" t="s">
        <v>12</v>
      </c>
      <c r="AB848" t="s">
        <v>797</v>
      </c>
      <c r="AC848" t="s">
        <v>4884</v>
      </c>
      <c r="AD848" t="s">
        <v>11332</v>
      </c>
      <c r="AE848" t="s">
        <v>474</v>
      </c>
      <c r="AF848" t="s">
        <v>4</v>
      </c>
      <c r="AG848" t="s">
        <v>4</v>
      </c>
      <c r="AH848" t="s">
        <v>11333</v>
      </c>
      <c r="AI848" t="s">
        <v>2519</v>
      </c>
      <c r="AJ848" t="s">
        <v>4</v>
      </c>
      <c r="AK848">
        <v>9141252664</v>
      </c>
      <c r="AL848" t="s">
        <v>11334</v>
      </c>
      <c r="AM848" t="s">
        <v>11335</v>
      </c>
      <c r="AN848" t="s">
        <v>12</v>
      </c>
      <c r="AO848" t="s">
        <v>14147</v>
      </c>
      <c r="AP848" t="s">
        <v>4</v>
      </c>
      <c r="AQ848" t="s">
        <v>710</v>
      </c>
      <c r="AR848" t="s">
        <v>12</v>
      </c>
      <c r="AS848" t="s">
        <v>12</v>
      </c>
      <c r="AT848" t="s">
        <v>4</v>
      </c>
      <c r="AU848" t="s">
        <v>4</v>
      </c>
      <c r="AV848" t="s">
        <v>4</v>
      </c>
      <c r="AW848" t="s">
        <v>332</v>
      </c>
      <c r="AX848">
        <v>2700</v>
      </c>
      <c r="AY848">
        <v>10200</v>
      </c>
      <c r="AZ848" t="s">
        <v>12</v>
      </c>
      <c r="BA848" t="s">
        <v>12</v>
      </c>
      <c r="BB848" t="s">
        <v>4</v>
      </c>
      <c r="BC848" t="s">
        <v>1177</v>
      </c>
      <c r="BD848" t="s">
        <v>10772</v>
      </c>
      <c r="BE848" t="s">
        <v>4</v>
      </c>
      <c r="BF848" t="s">
        <v>12</v>
      </c>
      <c r="BG848" t="s">
        <v>4</v>
      </c>
      <c r="BH848" t="s">
        <v>12</v>
      </c>
      <c r="BI848" t="s">
        <v>12</v>
      </c>
      <c r="BJ848" t="s">
        <v>2519</v>
      </c>
      <c r="BK848" t="s">
        <v>4</v>
      </c>
      <c r="BL848">
        <v>1</v>
      </c>
      <c r="BM848" t="s">
        <v>12</v>
      </c>
      <c r="BN848">
        <v>12900</v>
      </c>
      <c r="BO848" t="s">
        <v>12</v>
      </c>
      <c r="BP848" t="s">
        <v>12</v>
      </c>
      <c r="BQ848" t="s">
        <v>12</v>
      </c>
      <c r="BR848" t="s">
        <v>4</v>
      </c>
      <c r="BS848" t="s">
        <v>4</v>
      </c>
      <c r="BT848" t="s">
        <v>4</v>
      </c>
      <c r="BU848" t="s">
        <v>12</v>
      </c>
      <c r="BV848" t="s">
        <v>4</v>
      </c>
      <c r="BW848" t="s">
        <v>330</v>
      </c>
      <c r="BX848" t="s">
        <v>4</v>
      </c>
      <c r="BY848" t="s">
        <v>12</v>
      </c>
      <c r="BZ848" t="s">
        <v>12</v>
      </c>
      <c r="CA848" t="s">
        <v>12</v>
      </c>
      <c r="CB848" t="s">
        <v>12</v>
      </c>
      <c r="CC848" t="s">
        <v>12</v>
      </c>
      <c r="CD848" t="str" cm="1">
        <f t="array" aca="1" ref="CD848" ca="1">eConcatenar(A848:CB848,"|")</f>
        <v>k0L6ZcwUlzP2WA6U|CAR2021-0091|3|IMPERIAL DE LUJO |TABASCO |CARDENAS|CUNDUACAN  |2021-1-19|12900|X|X|200|1|x|X|x|X|X|X|X|X|X|X|X|X|X|x|GONZALEZ |DE LA CRUZ |ALBA |CASADA |X|X|CARRETERA SANTA ROSALIA SIN NUMER |RIO SECO PRIMERA SECCION |X|9141252664|JERONIMO ESCALANTE TORREZ |BENEFICIARIO 2: ANGELICA GONZALEZ DE LA CRUZ |x|RUTA 8 M |X|MIERCOLES|x|x|X|X|X|DOMICILIO |2700|10200|x|x|X|2021-8-18|2021-9-29|X|x|X|x|x|RIO SECO PRIMERA SECCION |X|1|x|12900|x|x|x|X|X|X|x|X|CARDENAS |X|x|x|x|x</v>
      </c>
    </row>
    <row r="849" spans="1:82" x14ac:dyDescent="0.25">
      <c r="A849" t="s">
        <v>14814</v>
      </c>
      <c r="B849" t="s">
        <v>11338</v>
      </c>
      <c r="C849">
        <v>3</v>
      </c>
      <c r="D849" t="s">
        <v>4988</v>
      </c>
      <c r="E849" t="s">
        <v>396</v>
      </c>
      <c r="F849" t="s">
        <v>3</v>
      </c>
      <c r="G849" t="s">
        <v>330</v>
      </c>
      <c r="H849" t="s">
        <v>1196</v>
      </c>
      <c r="I849">
        <v>12900</v>
      </c>
      <c r="J849" t="s">
        <v>4</v>
      </c>
      <c r="K849" s="3" t="s">
        <v>4</v>
      </c>
      <c r="L849">
        <v>400</v>
      </c>
      <c r="M849">
        <v>2</v>
      </c>
      <c r="N849" t="s">
        <v>12</v>
      </c>
      <c r="O849" t="s">
        <v>4</v>
      </c>
      <c r="P849" t="s">
        <v>12</v>
      </c>
      <c r="Q849" t="s">
        <v>4</v>
      </c>
      <c r="R849" t="s">
        <v>4</v>
      </c>
      <c r="S849" t="s">
        <v>4</v>
      </c>
      <c r="T849" t="s">
        <v>4</v>
      </c>
      <c r="U849" t="s">
        <v>4</v>
      </c>
      <c r="V849" t="s">
        <v>4</v>
      </c>
      <c r="W849" t="s">
        <v>4</v>
      </c>
      <c r="X849" t="s">
        <v>4</v>
      </c>
      <c r="Y849" t="s">
        <v>4</v>
      </c>
      <c r="Z849" t="s">
        <v>4</v>
      </c>
      <c r="AA849" t="s">
        <v>12</v>
      </c>
      <c r="AB849" t="s">
        <v>22</v>
      </c>
      <c r="AC849" t="s">
        <v>11339</v>
      </c>
      <c r="AD849" t="s">
        <v>5225</v>
      </c>
      <c r="AE849" t="s">
        <v>214</v>
      </c>
      <c r="AF849" t="s">
        <v>4</v>
      </c>
      <c r="AG849" t="s">
        <v>4</v>
      </c>
      <c r="AH849" t="s">
        <v>11340</v>
      </c>
      <c r="AI849" t="s">
        <v>2844</v>
      </c>
      <c r="AJ849" t="s">
        <v>4</v>
      </c>
      <c r="AK849">
        <v>9371019886</v>
      </c>
      <c r="AL849" t="s">
        <v>11341</v>
      </c>
      <c r="AM849" t="s">
        <v>11342</v>
      </c>
      <c r="AN849" t="s">
        <v>12</v>
      </c>
      <c r="AO849" t="s">
        <v>14147</v>
      </c>
      <c r="AP849" t="s">
        <v>4</v>
      </c>
      <c r="AQ849" t="s">
        <v>710</v>
      </c>
      <c r="AR849" t="s">
        <v>12</v>
      </c>
      <c r="AS849" t="s">
        <v>12</v>
      </c>
      <c r="AT849" t="s">
        <v>4</v>
      </c>
      <c r="AU849" t="s">
        <v>4</v>
      </c>
      <c r="AV849" t="s">
        <v>4</v>
      </c>
      <c r="AW849" t="s">
        <v>332</v>
      </c>
      <c r="AX849">
        <v>3400</v>
      </c>
      <c r="AY849">
        <v>9500</v>
      </c>
      <c r="AZ849" t="s">
        <v>12</v>
      </c>
      <c r="BA849" t="s">
        <v>12</v>
      </c>
      <c r="BB849" t="s">
        <v>4</v>
      </c>
      <c r="BC849" t="s">
        <v>1193</v>
      </c>
      <c r="BD849" t="s">
        <v>10600</v>
      </c>
      <c r="BE849" t="s">
        <v>4</v>
      </c>
      <c r="BF849" t="s">
        <v>12</v>
      </c>
      <c r="BG849" t="s">
        <v>4</v>
      </c>
      <c r="BH849" t="s">
        <v>12</v>
      </c>
      <c r="BI849" t="s">
        <v>12</v>
      </c>
      <c r="BJ849" t="s">
        <v>2844</v>
      </c>
      <c r="BK849" t="s">
        <v>4</v>
      </c>
      <c r="BL849">
        <v>0</v>
      </c>
      <c r="BM849" t="s">
        <v>12</v>
      </c>
      <c r="BN849">
        <v>12900</v>
      </c>
      <c r="BO849" t="s">
        <v>12</v>
      </c>
      <c r="BP849" t="s">
        <v>12</v>
      </c>
      <c r="BQ849" t="s">
        <v>12</v>
      </c>
      <c r="BR849" t="s">
        <v>4</v>
      </c>
      <c r="BS849" t="s">
        <v>4</v>
      </c>
      <c r="BT849" t="s">
        <v>4</v>
      </c>
      <c r="BU849" t="s">
        <v>12</v>
      </c>
      <c r="BV849" t="s">
        <v>4</v>
      </c>
      <c r="BW849" t="s">
        <v>330</v>
      </c>
      <c r="BX849" t="s">
        <v>4</v>
      </c>
      <c r="BY849" t="s">
        <v>12</v>
      </c>
      <c r="BZ849" t="s">
        <v>12</v>
      </c>
      <c r="CA849" t="s">
        <v>12</v>
      </c>
      <c r="CB849" t="s">
        <v>12</v>
      </c>
      <c r="CC849" t="s">
        <v>12</v>
      </c>
      <c r="CD849" t="str" cm="1">
        <f t="array" aca="1" ref="CD849" ca="1">eConcatenar(A849:CB849,"|")</f>
        <v>a3XmRrmUIs9OAJWh|CAR2021-0257|3|IMPERIAL DE LUJO |TABASCO |CARDENAS|CARDENAS |2020-1-27|12900|X|X|400|2|x|X|x|X|X|X|X|X|X|X|X|X|X|x|JIMENEZ |ACEVEDO |BARTOLO |CASADO |X|X|CALLE JUAN DE LA BARRERA |SANTA ROSALIA |X|9371019886|ADY LIZBETH JIMENEZ CORTAZAR |BENEFICIARIO 2: MARIA DE LOS ANGELES JIMENEZ CORTAZAR |x|RUTA 8 M |X|MIERCOLES|x|x|X|X|X|DOMICILIO |3400|9500|x|x|X|2021-9-8|2021-10-06|X|x|X|x|x|SANTA ROSALIA |X|0|x|12900|x|x|x|X|X|X|x|X|CARDENAS |X|x|x|x|x</v>
      </c>
    </row>
    <row r="850" spans="1:82" x14ac:dyDescent="0.25">
      <c r="A850" t="s">
        <v>14815</v>
      </c>
      <c r="B850" t="s">
        <v>11344</v>
      </c>
      <c r="C850">
        <v>3</v>
      </c>
      <c r="D850" t="s">
        <v>4988</v>
      </c>
      <c r="E850" t="s">
        <v>396</v>
      </c>
      <c r="F850" t="s">
        <v>11313</v>
      </c>
      <c r="G850" t="s">
        <v>11326</v>
      </c>
      <c r="H850" t="s">
        <v>15973</v>
      </c>
      <c r="I850">
        <v>12900</v>
      </c>
      <c r="J850" t="s">
        <v>4</v>
      </c>
      <c r="K850" s="3" t="s">
        <v>4</v>
      </c>
      <c r="L850">
        <v>400</v>
      </c>
      <c r="M850">
        <v>2</v>
      </c>
      <c r="N850" t="s">
        <v>12</v>
      </c>
      <c r="O850" t="s">
        <v>4</v>
      </c>
      <c r="P850" t="s">
        <v>12</v>
      </c>
      <c r="Q850" t="s">
        <v>4</v>
      </c>
      <c r="R850" t="s">
        <v>4</v>
      </c>
      <c r="S850" t="s">
        <v>4</v>
      </c>
      <c r="T850" t="s">
        <v>4</v>
      </c>
      <c r="U850" t="s">
        <v>4</v>
      </c>
      <c r="V850" t="s">
        <v>4</v>
      </c>
      <c r="W850" t="s">
        <v>4</v>
      </c>
      <c r="X850" t="s">
        <v>4</v>
      </c>
      <c r="Y850" t="s">
        <v>4</v>
      </c>
      <c r="Z850" t="s">
        <v>4</v>
      </c>
      <c r="AA850" t="s">
        <v>12</v>
      </c>
      <c r="AB850" t="s">
        <v>291</v>
      </c>
      <c r="AC850" t="s">
        <v>472</v>
      </c>
      <c r="AD850" t="s">
        <v>11345</v>
      </c>
      <c r="AE850" t="s">
        <v>474</v>
      </c>
      <c r="AF850" t="s">
        <v>4</v>
      </c>
      <c r="AG850" t="s">
        <v>4</v>
      </c>
      <c r="AH850" t="s">
        <v>11346</v>
      </c>
      <c r="AI850" t="s">
        <v>11347</v>
      </c>
      <c r="AJ850" t="s">
        <v>11348</v>
      </c>
      <c r="AK850">
        <v>9372703706</v>
      </c>
      <c r="AL850" t="s">
        <v>11349</v>
      </c>
      <c r="AM850" t="s">
        <v>11350</v>
      </c>
      <c r="AN850" t="s">
        <v>12</v>
      </c>
      <c r="AO850" t="s">
        <v>14147</v>
      </c>
      <c r="AP850" t="s">
        <v>4</v>
      </c>
      <c r="AQ850" t="s">
        <v>710</v>
      </c>
      <c r="AR850" t="s">
        <v>12</v>
      </c>
      <c r="AS850" t="s">
        <v>12</v>
      </c>
      <c r="AT850" t="s">
        <v>4</v>
      </c>
      <c r="AU850" t="s">
        <v>4</v>
      </c>
      <c r="AV850" t="s">
        <v>4</v>
      </c>
      <c r="AW850" t="s">
        <v>332</v>
      </c>
      <c r="AX850">
        <v>2400</v>
      </c>
      <c r="AY850">
        <v>10500</v>
      </c>
      <c r="AZ850" t="s">
        <v>12</v>
      </c>
      <c r="BA850" t="s">
        <v>12</v>
      </c>
      <c r="BB850" t="s">
        <v>4</v>
      </c>
      <c r="BC850" t="s">
        <v>5293</v>
      </c>
      <c r="BD850" t="s">
        <v>10600</v>
      </c>
      <c r="BE850" t="s">
        <v>4</v>
      </c>
      <c r="BF850" t="s">
        <v>12</v>
      </c>
      <c r="BG850" t="s">
        <v>4</v>
      </c>
      <c r="BH850" t="s">
        <v>12</v>
      </c>
      <c r="BI850" t="s">
        <v>12</v>
      </c>
      <c r="BJ850" t="s">
        <v>11347</v>
      </c>
      <c r="BK850" t="s">
        <v>4</v>
      </c>
      <c r="BL850">
        <v>1</v>
      </c>
      <c r="BM850" t="s">
        <v>12</v>
      </c>
      <c r="BN850">
        <v>12900</v>
      </c>
      <c r="BO850" t="s">
        <v>12</v>
      </c>
      <c r="BP850" t="s">
        <v>12</v>
      </c>
      <c r="BQ850" t="s">
        <v>12</v>
      </c>
      <c r="BR850" t="s">
        <v>4</v>
      </c>
      <c r="BS850" t="s">
        <v>4</v>
      </c>
      <c r="BT850" t="s">
        <v>4</v>
      </c>
      <c r="BU850" t="s">
        <v>12</v>
      </c>
      <c r="BV850" t="s">
        <v>4</v>
      </c>
      <c r="BW850" t="s">
        <v>330</v>
      </c>
      <c r="BX850" t="s">
        <v>4</v>
      </c>
      <c r="BY850" t="s">
        <v>12</v>
      </c>
      <c r="BZ850" t="s">
        <v>12</v>
      </c>
      <c r="CA850" t="s">
        <v>12</v>
      </c>
      <c r="CB850" t="s">
        <v>12</v>
      </c>
      <c r="CC850" t="s">
        <v>12</v>
      </c>
      <c r="CD850" t="str" cm="1">
        <f t="array" aca="1" ref="CD850" ca="1">eConcatenar(A850:CB850,"|")</f>
        <v>O1F4qu3aCEp8JtEY|CAR2021-0424|3|IMPERIAL DE LUJO |TABASCO |CUNDUACAN |CUNDUACAN  |2021-2-04|12900|X|X|400|2|x|X|x|X|X|X|X|X|X|X|X|X|X|x|DOMINGUEZ|MONTEJO |DOMITILIA|CASADA |X|X|CALLE ROSARIO RAMIREZ |AMPLIACION LA PLAYITA |CARRETERA RIO SECO TULIPAN |9372703706|LAURA ESTELA ADORNO DOMINGUEZ |BENEFICIARIO 2: JOSE IGNACIO RODRIGUEZ VALENZUELA |x|RUTA 8 M |X|MIERCOLES|x|x|X|X|X|DOMICILIO |2400|10500|x|x|X|2021-9-9|2021-10-06|X|x|X|x|x|AMPLIACION LA PLAYITA |X|1|x|12900|x|x|x|X|X|X|x|X|CARDENAS |X|x|x|x|x</v>
      </c>
    </row>
    <row r="851" spans="1:82" x14ac:dyDescent="0.25">
      <c r="A851" t="s">
        <v>14816</v>
      </c>
      <c r="B851" t="s">
        <v>11352</v>
      </c>
      <c r="C851">
        <v>3</v>
      </c>
      <c r="D851" t="s">
        <v>4988</v>
      </c>
      <c r="E851" t="s">
        <v>396</v>
      </c>
      <c r="F851" t="s">
        <v>3</v>
      </c>
      <c r="G851" t="s">
        <v>330</v>
      </c>
      <c r="H851" t="s">
        <v>15974</v>
      </c>
      <c r="I851">
        <v>12900</v>
      </c>
      <c r="J851" t="s">
        <v>4</v>
      </c>
      <c r="K851" s="3" t="s">
        <v>4</v>
      </c>
      <c r="L851">
        <v>400</v>
      </c>
      <c r="M851">
        <v>2</v>
      </c>
      <c r="N851" t="s">
        <v>12</v>
      </c>
      <c r="O851" t="s">
        <v>4</v>
      </c>
      <c r="P851" t="s">
        <v>12</v>
      </c>
      <c r="Q851" t="s">
        <v>4</v>
      </c>
      <c r="R851" t="s">
        <v>4</v>
      </c>
      <c r="S851" t="s">
        <v>4</v>
      </c>
      <c r="T851" t="s">
        <v>4</v>
      </c>
      <c r="U851" t="s">
        <v>4</v>
      </c>
      <c r="V851" t="s">
        <v>4</v>
      </c>
      <c r="W851" t="s">
        <v>4</v>
      </c>
      <c r="X851" t="s">
        <v>4</v>
      </c>
      <c r="Y851" t="s">
        <v>4</v>
      </c>
      <c r="Z851" t="s">
        <v>4</v>
      </c>
      <c r="AA851" t="s">
        <v>12</v>
      </c>
      <c r="AB851" t="s">
        <v>5398</v>
      </c>
      <c r="AC851" t="s">
        <v>10704</v>
      </c>
      <c r="AD851" t="s">
        <v>4887</v>
      </c>
      <c r="AE851" t="s">
        <v>30</v>
      </c>
      <c r="AF851" t="s">
        <v>4</v>
      </c>
      <c r="AG851" t="s">
        <v>4</v>
      </c>
      <c r="AH851" t="s">
        <v>11353</v>
      </c>
      <c r="AI851" t="s">
        <v>2844</v>
      </c>
      <c r="AJ851" t="s">
        <v>4</v>
      </c>
      <c r="AK851">
        <v>9373734042</v>
      </c>
      <c r="AL851" t="s">
        <v>11354</v>
      </c>
      <c r="AM851" t="s">
        <v>11355</v>
      </c>
      <c r="AN851" t="s">
        <v>12</v>
      </c>
      <c r="AO851" t="s">
        <v>14147</v>
      </c>
      <c r="AP851" t="s">
        <v>4</v>
      </c>
      <c r="AQ851" t="s">
        <v>710</v>
      </c>
      <c r="AR851" t="s">
        <v>12</v>
      </c>
      <c r="AS851" t="s">
        <v>12</v>
      </c>
      <c r="AT851" t="s">
        <v>4</v>
      </c>
      <c r="AU851" t="s">
        <v>4</v>
      </c>
      <c r="AV851" t="s">
        <v>4</v>
      </c>
      <c r="AW851" t="s">
        <v>332</v>
      </c>
      <c r="AX851">
        <v>3200</v>
      </c>
      <c r="AY851">
        <v>9700</v>
      </c>
      <c r="AZ851" t="s">
        <v>12</v>
      </c>
      <c r="BA851" t="s">
        <v>12</v>
      </c>
      <c r="BB851" t="s">
        <v>4</v>
      </c>
      <c r="BC851" t="s">
        <v>5293</v>
      </c>
      <c r="BD851" t="s">
        <v>10600</v>
      </c>
      <c r="BE851" t="s">
        <v>4</v>
      </c>
      <c r="BF851" t="s">
        <v>12</v>
      </c>
      <c r="BG851" t="s">
        <v>4</v>
      </c>
      <c r="BH851" t="s">
        <v>12</v>
      </c>
      <c r="BI851" t="s">
        <v>12</v>
      </c>
      <c r="BJ851" t="s">
        <v>2844</v>
      </c>
      <c r="BK851" t="s">
        <v>4</v>
      </c>
      <c r="BL851">
        <v>1</v>
      </c>
      <c r="BM851" t="s">
        <v>12</v>
      </c>
      <c r="BN851">
        <v>12900</v>
      </c>
      <c r="BO851" t="s">
        <v>12</v>
      </c>
      <c r="BP851" t="s">
        <v>12</v>
      </c>
      <c r="BQ851" t="s">
        <v>12</v>
      </c>
      <c r="BR851" t="s">
        <v>4</v>
      </c>
      <c r="BS851" t="s">
        <v>4</v>
      </c>
      <c r="BT851" t="s">
        <v>4</v>
      </c>
      <c r="BU851" t="s">
        <v>12</v>
      </c>
      <c r="BV851" t="s">
        <v>4</v>
      </c>
      <c r="BW851" t="s">
        <v>330</v>
      </c>
      <c r="BX851" t="s">
        <v>4</v>
      </c>
      <c r="BY851" t="s">
        <v>12</v>
      </c>
      <c r="BZ851" t="s">
        <v>12</v>
      </c>
      <c r="CA851" t="s">
        <v>12</v>
      </c>
      <c r="CB851" t="s">
        <v>12</v>
      </c>
      <c r="CC851" t="s">
        <v>12</v>
      </c>
      <c r="CD851" t="str" cm="1">
        <f t="array" aca="1" ref="CD851" ca="1">eConcatenar(A851:CB851,"|")</f>
        <v>Munk6UzB1ttKMwW4|CAR2021-0446|3|IMPERIAL DE LUJO |TABASCO |CARDENAS|CARDENAS |2021-2-09|12900|X|X|400|2|x|X|x|X|X|X|X|X|X|X|X|X|X|x|CUSTODIO |MORALES |ANTONIA |CASADA|X|X|BUGAMBILIA NUMERO 3|SANTA ROSALIA |X|9373734042|ESTHER URRUTIA CUSTODIO |BENEFICIARIO 2: LUIS URRUTIA CUSTODIO |x|RUTA 8 M |X|MIERCOLES|x|x|X|X|X|DOMICILIO |3200|9700|x|x|X|2021-9-9|2021-10-06|X|x|X|x|x|SANTA ROSALIA |X|1|x|12900|x|x|x|X|X|X|x|X|CARDENAS |X|x|x|x|x</v>
      </c>
    </row>
    <row r="852" spans="1:82" x14ac:dyDescent="0.25">
      <c r="A852" t="s">
        <v>14817</v>
      </c>
      <c r="B852" t="s">
        <v>11357</v>
      </c>
      <c r="C852">
        <v>3</v>
      </c>
      <c r="D852" t="s">
        <v>4988</v>
      </c>
      <c r="E852" t="s">
        <v>396</v>
      </c>
      <c r="F852" t="s">
        <v>4959</v>
      </c>
      <c r="G852" t="s">
        <v>775</v>
      </c>
      <c r="H852" t="s">
        <v>15974</v>
      </c>
      <c r="I852">
        <v>12900</v>
      </c>
      <c r="J852" t="s">
        <v>4</v>
      </c>
      <c r="K852" s="3" t="s">
        <v>4</v>
      </c>
      <c r="L852">
        <v>100</v>
      </c>
      <c r="M852">
        <v>0</v>
      </c>
      <c r="N852" t="s">
        <v>12</v>
      </c>
      <c r="O852" t="s">
        <v>4</v>
      </c>
      <c r="P852" t="s">
        <v>12</v>
      </c>
      <c r="Q852" t="s">
        <v>4</v>
      </c>
      <c r="R852" t="s">
        <v>4</v>
      </c>
      <c r="S852" t="s">
        <v>4</v>
      </c>
      <c r="T852" t="s">
        <v>4</v>
      </c>
      <c r="U852" t="s">
        <v>4</v>
      </c>
      <c r="V852" t="s">
        <v>4</v>
      </c>
      <c r="W852" t="s">
        <v>4</v>
      </c>
      <c r="X852" t="s">
        <v>4</v>
      </c>
      <c r="Y852" t="s">
        <v>4</v>
      </c>
      <c r="Z852" t="s">
        <v>4</v>
      </c>
      <c r="AA852" t="s">
        <v>12</v>
      </c>
      <c r="AB852" t="s">
        <v>80</v>
      </c>
      <c r="AC852" t="s">
        <v>59</v>
      </c>
      <c r="AD852" t="s">
        <v>11358</v>
      </c>
      <c r="AE852" t="s">
        <v>214</v>
      </c>
      <c r="AF852" t="s">
        <v>4</v>
      </c>
      <c r="AG852" t="s">
        <v>4</v>
      </c>
      <c r="AH852" t="s">
        <v>11359</v>
      </c>
      <c r="AI852" t="s">
        <v>11307</v>
      </c>
      <c r="AJ852" t="s">
        <v>4</v>
      </c>
      <c r="AK852">
        <v>9331587448</v>
      </c>
      <c r="AL852" t="s">
        <v>11360</v>
      </c>
      <c r="AM852" t="s">
        <v>11361</v>
      </c>
      <c r="AN852" t="s">
        <v>12</v>
      </c>
      <c r="AO852" t="s">
        <v>14147</v>
      </c>
      <c r="AP852" t="s">
        <v>4</v>
      </c>
      <c r="AQ852" t="s">
        <v>710</v>
      </c>
      <c r="AR852" t="s">
        <v>12</v>
      </c>
      <c r="AS852" t="s">
        <v>12</v>
      </c>
      <c r="AT852" t="s">
        <v>4</v>
      </c>
      <c r="AU852" t="s">
        <v>4</v>
      </c>
      <c r="AV852" t="s">
        <v>4</v>
      </c>
      <c r="AW852" t="s">
        <v>332</v>
      </c>
      <c r="AX852">
        <v>2250</v>
      </c>
      <c r="AY852">
        <v>10650</v>
      </c>
      <c r="AZ852" t="s">
        <v>12</v>
      </c>
      <c r="BA852" t="s">
        <v>12</v>
      </c>
      <c r="BB852" t="s">
        <v>4</v>
      </c>
      <c r="BC852" t="s">
        <v>5257</v>
      </c>
      <c r="BD852" t="s">
        <v>1238</v>
      </c>
      <c r="BE852" t="s">
        <v>4</v>
      </c>
      <c r="BF852" t="s">
        <v>12</v>
      </c>
      <c r="BG852" t="s">
        <v>4</v>
      </c>
      <c r="BH852" t="s">
        <v>12</v>
      </c>
      <c r="BI852" t="s">
        <v>12</v>
      </c>
      <c r="BJ852" t="s">
        <v>11307</v>
      </c>
      <c r="BK852" t="s">
        <v>4</v>
      </c>
      <c r="BL852">
        <v>0</v>
      </c>
      <c r="BM852" t="s">
        <v>12</v>
      </c>
      <c r="BN852">
        <v>12900</v>
      </c>
      <c r="BO852" t="s">
        <v>12</v>
      </c>
      <c r="BP852" t="s">
        <v>12</v>
      </c>
      <c r="BQ852" t="s">
        <v>12</v>
      </c>
      <c r="BR852" t="s">
        <v>4</v>
      </c>
      <c r="BS852" t="s">
        <v>4</v>
      </c>
      <c r="BT852" t="s">
        <v>4</v>
      </c>
      <c r="BU852" t="s">
        <v>12</v>
      </c>
      <c r="BV852" t="s">
        <v>4</v>
      </c>
      <c r="BW852" t="s">
        <v>330</v>
      </c>
      <c r="BX852" t="s">
        <v>4</v>
      </c>
      <c r="BY852" t="s">
        <v>12</v>
      </c>
      <c r="BZ852" t="s">
        <v>12</v>
      </c>
      <c r="CA852" t="s">
        <v>12</v>
      </c>
      <c r="CB852" t="s">
        <v>12</v>
      </c>
      <c r="CC852" t="s">
        <v>12</v>
      </c>
      <c r="CD852" t="str" cm="1">
        <f t="array" aca="1" ref="CD852" ca="1">eConcatenar(A852:CB852,"|")</f>
        <v>6V2BhJ4GTR3D8eMG|CAR2021-0448|3|IMPERIAL DE LUJO |TABASCO |COMALCALCO |COMALCALCO|2021-2-09|12900|X|X|100|0|x|X|x|X|X|X|X|X|X|X|X|X|X|x|GARCIA |GARCIA|FAUSTINO |CASADO |X|X|CARRETERA AL MANGAL SUN NUMERO |ORIENTE SEXTA SECCION |X|9331587448|KARINA GARCIA LOPEZ |BENEFICIARIO 2: LOURDES LOPEZ GARCIA |x|RUTA 8 M |X|MIERCOLES|x|x|X|X|X|DOMICILIO |2250|10650|x|x|X|2021-8-4|2021-9-22|X|x|X|x|x|ORIENTE SEXTA SECCION |X|0|x|12900|x|x|x|X|X|X|x|X|CARDENAS |X|x|x|x|x</v>
      </c>
    </row>
    <row r="853" spans="1:82" x14ac:dyDescent="0.25">
      <c r="A853" t="s">
        <v>14818</v>
      </c>
      <c r="B853" t="s">
        <v>11363</v>
      </c>
      <c r="C853">
        <v>3</v>
      </c>
      <c r="D853" t="s">
        <v>4988</v>
      </c>
      <c r="E853" t="s">
        <v>396</v>
      </c>
      <c r="F853" t="s">
        <v>3</v>
      </c>
      <c r="G853" t="s">
        <v>11326</v>
      </c>
      <c r="H853" t="s">
        <v>1217</v>
      </c>
      <c r="I853">
        <v>12900</v>
      </c>
      <c r="J853" t="s">
        <v>4</v>
      </c>
      <c r="K853" s="3" t="s">
        <v>4</v>
      </c>
      <c r="L853">
        <v>100</v>
      </c>
      <c r="M853">
        <v>0</v>
      </c>
      <c r="N853" t="s">
        <v>12</v>
      </c>
      <c r="O853" t="s">
        <v>4</v>
      </c>
      <c r="P853" t="s">
        <v>12</v>
      </c>
      <c r="Q853" t="s">
        <v>4</v>
      </c>
      <c r="R853" t="s">
        <v>4</v>
      </c>
      <c r="S853" t="s">
        <v>4</v>
      </c>
      <c r="T853" t="s">
        <v>4</v>
      </c>
      <c r="U853" t="s">
        <v>4</v>
      </c>
      <c r="V853" t="s">
        <v>4</v>
      </c>
      <c r="W853" t="s">
        <v>4</v>
      </c>
      <c r="X853" t="s">
        <v>4</v>
      </c>
      <c r="Y853" t="s">
        <v>4</v>
      </c>
      <c r="Z853" t="s">
        <v>4</v>
      </c>
      <c r="AA853" t="s">
        <v>12</v>
      </c>
      <c r="AB853" t="s">
        <v>38</v>
      </c>
      <c r="AC853" t="s">
        <v>38</v>
      </c>
      <c r="AD853" t="s">
        <v>11364</v>
      </c>
      <c r="AE853" t="s">
        <v>214</v>
      </c>
      <c r="AF853" t="s">
        <v>4</v>
      </c>
      <c r="AG853" t="s">
        <v>4</v>
      </c>
      <c r="AH853" t="s">
        <v>11365</v>
      </c>
      <c r="AI853" t="s">
        <v>11366</v>
      </c>
      <c r="AJ853" t="s">
        <v>4</v>
      </c>
      <c r="AK853">
        <v>9371231699</v>
      </c>
      <c r="AL853" t="s">
        <v>11367</v>
      </c>
      <c r="AM853" t="s">
        <v>11368</v>
      </c>
      <c r="AN853" t="s">
        <v>12</v>
      </c>
      <c r="AO853" t="s">
        <v>14147</v>
      </c>
      <c r="AP853" t="s">
        <v>4</v>
      </c>
      <c r="AQ853" t="s">
        <v>11033</v>
      </c>
      <c r="AR853" t="s">
        <v>12</v>
      </c>
      <c r="AS853" t="s">
        <v>12</v>
      </c>
      <c r="AT853" t="s">
        <v>4</v>
      </c>
      <c r="AU853" t="s">
        <v>4</v>
      </c>
      <c r="AV853" t="s">
        <v>4</v>
      </c>
      <c r="AW853" t="s">
        <v>332</v>
      </c>
      <c r="AX853">
        <v>1720</v>
      </c>
      <c r="AY853">
        <v>11180</v>
      </c>
      <c r="AZ853" t="s">
        <v>12</v>
      </c>
      <c r="BA853" t="s">
        <v>12</v>
      </c>
      <c r="BB853" t="s">
        <v>4</v>
      </c>
      <c r="BC853" t="s">
        <v>4822</v>
      </c>
      <c r="BD853" t="s">
        <v>5294</v>
      </c>
      <c r="BE853" t="s">
        <v>4</v>
      </c>
      <c r="BF853" t="s">
        <v>12</v>
      </c>
      <c r="BG853" t="s">
        <v>4</v>
      </c>
      <c r="BH853" t="s">
        <v>12</v>
      </c>
      <c r="BI853" t="s">
        <v>12</v>
      </c>
      <c r="BJ853" t="s">
        <v>11366</v>
      </c>
      <c r="BK853" t="s">
        <v>4</v>
      </c>
      <c r="BL853">
        <v>0</v>
      </c>
      <c r="BM853" t="s">
        <v>12</v>
      </c>
      <c r="BN853">
        <v>12900</v>
      </c>
      <c r="BO853" t="s">
        <v>12</v>
      </c>
      <c r="BP853" t="s">
        <v>12</v>
      </c>
      <c r="BQ853" t="s">
        <v>12</v>
      </c>
      <c r="BR853" t="s">
        <v>4</v>
      </c>
      <c r="BS853" t="s">
        <v>4</v>
      </c>
      <c r="BT853" t="s">
        <v>4</v>
      </c>
      <c r="BU853" t="s">
        <v>12</v>
      </c>
      <c r="BV853" t="s">
        <v>4</v>
      </c>
      <c r="BW853" t="s">
        <v>330</v>
      </c>
      <c r="BX853" t="s">
        <v>4</v>
      </c>
      <c r="BY853" t="s">
        <v>12</v>
      </c>
      <c r="BZ853" t="s">
        <v>12</v>
      </c>
      <c r="CA853" t="s">
        <v>12</v>
      </c>
      <c r="CB853" t="s">
        <v>12</v>
      </c>
      <c r="CC853" t="s">
        <v>12</v>
      </c>
      <c r="CD853" t="str" cm="1">
        <f t="array" aca="1" ref="CD853" ca="1">eConcatenar(A853:CB853,"|")</f>
        <v>f7njcIQQLKEiLnea|CAR2021-0485|3|IMPERIAL DE LUJO |TABASCO |CARDENAS|CUNDUACAN  |2021-2-13|12900|X|X|100|0|x|X|x|X|X|X|X|X|X|X|X|X|X|x|HERNANDEZ|HERNANDEZ|CARLOS |CASADO |X|X|CALLE ARCILA GOMEZ CASA NUMERO 10 |LA PLAYITA |X|9371231699|CARLOS DANIEL HERNANDDEZ PEREZ |BENEFICIARIO 2: DEYANIRA PEREZ GOMEZ |x|RUTA 8 M |X|JUEVES |x|x|X|X|X|DOMICILIO |1720|11180|x|x|X|2021-8-25|2021-9-23|X|x|X|x|x|LA PLAYITA |X|0|x|12900|x|x|x|X|X|X|x|X|CARDENAS |X|x|x|x|x</v>
      </c>
    </row>
    <row r="854" spans="1:82" x14ac:dyDescent="0.25">
      <c r="A854" t="s">
        <v>14819</v>
      </c>
      <c r="B854" t="s">
        <v>11370</v>
      </c>
      <c r="C854">
        <v>3</v>
      </c>
      <c r="D854" t="s">
        <v>4988</v>
      </c>
      <c r="E854" t="s">
        <v>396</v>
      </c>
      <c r="F854" t="s">
        <v>3</v>
      </c>
      <c r="G854" t="s">
        <v>11326</v>
      </c>
      <c r="H854" t="s">
        <v>15975</v>
      </c>
      <c r="I854">
        <v>12900</v>
      </c>
      <c r="J854" t="s">
        <v>4</v>
      </c>
      <c r="K854" s="3" t="s">
        <v>4</v>
      </c>
      <c r="L854">
        <v>100</v>
      </c>
      <c r="M854">
        <v>0</v>
      </c>
      <c r="N854" t="s">
        <v>12</v>
      </c>
      <c r="O854" t="s">
        <v>4</v>
      </c>
      <c r="P854" t="s">
        <v>12</v>
      </c>
      <c r="Q854" t="s">
        <v>4</v>
      </c>
      <c r="R854" t="s">
        <v>4</v>
      </c>
      <c r="S854" t="s">
        <v>4</v>
      </c>
      <c r="T854" t="s">
        <v>4</v>
      </c>
      <c r="U854" t="s">
        <v>4</v>
      </c>
      <c r="V854" t="s">
        <v>4</v>
      </c>
      <c r="W854" t="s">
        <v>4</v>
      </c>
      <c r="X854" t="s">
        <v>4</v>
      </c>
      <c r="Y854" t="s">
        <v>4</v>
      </c>
      <c r="Z854" t="s">
        <v>4</v>
      </c>
      <c r="AA854" t="s">
        <v>12</v>
      </c>
      <c r="AB854" t="s">
        <v>11371</v>
      </c>
      <c r="AC854" t="s">
        <v>10386</v>
      </c>
      <c r="AD854" t="s">
        <v>11372</v>
      </c>
      <c r="AE854" t="s">
        <v>479</v>
      </c>
      <c r="AF854" t="s">
        <v>4</v>
      </c>
      <c r="AG854" t="s">
        <v>4</v>
      </c>
      <c r="AH854" t="s">
        <v>11373</v>
      </c>
      <c r="AI854" t="s">
        <v>11374</v>
      </c>
      <c r="AJ854" t="s">
        <v>4</v>
      </c>
      <c r="AK854">
        <v>9141090719</v>
      </c>
      <c r="AL854" t="s">
        <v>11375</v>
      </c>
      <c r="AM854" t="s">
        <v>11376</v>
      </c>
      <c r="AN854" t="s">
        <v>12</v>
      </c>
      <c r="AO854" t="s">
        <v>14147</v>
      </c>
      <c r="AP854" t="s">
        <v>4</v>
      </c>
      <c r="AQ854" t="s">
        <v>710</v>
      </c>
      <c r="AR854" t="s">
        <v>12</v>
      </c>
      <c r="AS854" t="s">
        <v>12</v>
      </c>
      <c r="AT854" t="s">
        <v>4</v>
      </c>
      <c r="AU854" t="s">
        <v>4</v>
      </c>
      <c r="AV854" t="s">
        <v>4</v>
      </c>
      <c r="AW854" t="s">
        <v>332</v>
      </c>
      <c r="AX854">
        <v>1875</v>
      </c>
      <c r="AY854">
        <v>11025</v>
      </c>
      <c r="AZ854" t="s">
        <v>12</v>
      </c>
      <c r="BA854" t="s">
        <v>12</v>
      </c>
      <c r="BB854" t="s">
        <v>4</v>
      </c>
      <c r="BC854" t="s">
        <v>1169</v>
      </c>
      <c r="BD854" t="s">
        <v>1238</v>
      </c>
      <c r="BE854" t="s">
        <v>4</v>
      </c>
      <c r="BF854" t="s">
        <v>12</v>
      </c>
      <c r="BG854" t="s">
        <v>4</v>
      </c>
      <c r="BH854" t="s">
        <v>12</v>
      </c>
      <c r="BI854" t="s">
        <v>12</v>
      </c>
      <c r="BJ854" t="s">
        <v>11374</v>
      </c>
      <c r="BK854" t="s">
        <v>4</v>
      </c>
      <c r="BL854">
        <v>1</v>
      </c>
      <c r="BM854" t="s">
        <v>12</v>
      </c>
      <c r="BN854">
        <v>12900</v>
      </c>
      <c r="BO854" t="s">
        <v>12</v>
      </c>
      <c r="BP854" t="s">
        <v>12</v>
      </c>
      <c r="BQ854" t="s">
        <v>12</v>
      </c>
      <c r="BR854" t="s">
        <v>4</v>
      </c>
      <c r="BS854" t="s">
        <v>4</v>
      </c>
      <c r="BT854" t="s">
        <v>4</v>
      </c>
      <c r="BU854" t="s">
        <v>12</v>
      </c>
      <c r="BV854" t="s">
        <v>4</v>
      </c>
      <c r="BW854" t="s">
        <v>330</v>
      </c>
      <c r="BX854" t="s">
        <v>4</v>
      </c>
      <c r="BY854" t="s">
        <v>12</v>
      </c>
      <c r="BZ854" t="s">
        <v>12</v>
      </c>
      <c r="CA854" t="s">
        <v>12</v>
      </c>
      <c r="CB854" t="s">
        <v>12</v>
      </c>
      <c r="CC854" t="s">
        <v>12</v>
      </c>
      <c r="CD854" t="str" cm="1">
        <f t="array" aca="1" ref="CD854" ca="1">eConcatenar(A854:CB854,"|")</f>
        <v>lJ3UL2gVcdIy0pOR|CAR2021-0079|3|IMPERIAL DE LUJO |TABASCO |CARDENAS|CUNDUACAN  |2021-1-18|12900|X|X|100|0|x|X|x|X|X|X|X|X|X|X|X|X|X|x|MOHENO|RUIZ|MARTHA PATRICIA |UNION LIBRE |X|X|CARRETERA VECINAL COMALCALCO |CASA BLANCA PRIMERA |X|9141090719|MARIA ISABEL LOPEZ MOHENO |BENEFICIARIO 2: BEATRIZ LOPEZ MOHENO |x|RUTA 8 M |X|MIERCOLES|x|x|X|X|X|DOMICILIO |1875|11025|x|x|X|2021-6-9|2021-9-22|X|x|X|x|x|CASA BLANCA PRIMERA |X|1|x|12900|x|x|x|X|X|X|x|X|CARDENAS |X|x|x|x|x</v>
      </c>
    </row>
    <row r="855" spans="1:82" x14ac:dyDescent="0.25">
      <c r="A855" t="s">
        <v>14820</v>
      </c>
      <c r="B855" t="s">
        <v>11379</v>
      </c>
      <c r="C855">
        <v>3</v>
      </c>
      <c r="D855" t="s">
        <v>4988</v>
      </c>
      <c r="E855" t="s">
        <v>396</v>
      </c>
      <c r="F855" t="s">
        <v>3</v>
      </c>
      <c r="G855" t="s">
        <v>11326</v>
      </c>
      <c r="H855" t="s">
        <v>15975</v>
      </c>
      <c r="I855">
        <v>12900</v>
      </c>
      <c r="J855" t="s">
        <v>4</v>
      </c>
      <c r="K855" s="3" t="s">
        <v>4</v>
      </c>
      <c r="L855">
        <v>200</v>
      </c>
      <c r="M855">
        <v>1</v>
      </c>
      <c r="N855" t="s">
        <v>12</v>
      </c>
      <c r="O855" t="s">
        <v>4</v>
      </c>
      <c r="P855" t="s">
        <v>12</v>
      </c>
      <c r="Q855" t="s">
        <v>4</v>
      </c>
      <c r="R855" t="s">
        <v>4</v>
      </c>
      <c r="S855" t="s">
        <v>4</v>
      </c>
      <c r="T855" t="s">
        <v>4</v>
      </c>
      <c r="U855" t="s">
        <v>4</v>
      </c>
      <c r="V855" t="s">
        <v>4</v>
      </c>
      <c r="W855" t="s">
        <v>4</v>
      </c>
      <c r="X855" t="s">
        <v>4</v>
      </c>
      <c r="Y855" t="s">
        <v>4</v>
      </c>
      <c r="Z855" t="s">
        <v>4</v>
      </c>
      <c r="AA855" t="s">
        <v>12</v>
      </c>
      <c r="AB855" t="s">
        <v>87</v>
      </c>
      <c r="AC855" t="s">
        <v>54</v>
      </c>
      <c r="AD855" t="s">
        <v>5006</v>
      </c>
      <c r="AE855" t="s">
        <v>4998</v>
      </c>
      <c r="AF855" t="s">
        <v>4</v>
      </c>
      <c r="AG855" t="s">
        <v>4</v>
      </c>
      <c r="AH855" t="s">
        <v>11125</v>
      </c>
      <c r="AI855" t="s">
        <v>11380</v>
      </c>
      <c r="AJ855" t="s">
        <v>4</v>
      </c>
      <c r="AK855">
        <v>9141297282</v>
      </c>
      <c r="AL855" t="s">
        <v>11381</v>
      </c>
      <c r="AM855" t="s">
        <v>11382</v>
      </c>
      <c r="AN855" t="s">
        <v>12</v>
      </c>
      <c r="AO855" t="s">
        <v>14147</v>
      </c>
      <c r="AP855" t="s">
        <v>4</v>
      </c>
      <c r="AQ855" t="s">
        <v>11033</v>
      </c>
      <c r="AR855" t="s">
        <v>12</v>
      </c>
      <c r="AS855" t="s">
        <v>12</v>
      </c>
      <c r="AT855" t="s">
        <v>4</v>
      </c>
      <c r="AU855" t="s">
        <v>4</v>
      </c>
      <c r="AV855" t="s">
        <v>4</v>
      </c>
      <c r="AW855" t="s">
        <v>332</v>
      </c>
      <c r="AX855">
        <v>2099</v>
      </c>
      <c r="AY855">
        <v>10801</v>
      </c>
      <c r="AZ855" t="s">
        <v>12</v>
      </c>
      <c r="BA855" t="s">
        <v>12</v>
      </c>
      <c r="BB855" t="s">
        <v>4</v>
      </c>
      <c r="BC855" t="s">
        <v>1215</v>
      </c>
      <c r="BD855" t="s">
        <v>1234</v>
      </c>
      <c r="BE855" t="s">
        <v>4</v>
      </c>
      <c r="BF855" t="s">
        <v>12</v>
      </c>
      <c r="BG855" t="s">
        <v>4</v>
      </c>
      <c r="BH855" t="s">
        <v>12</v>
      </c>
      <c r="BI855" t="s">
        <v>12</v>
      </c>
      <c r="BJ855" t="s">
        <v>11380</v>
      </c>
      <c r="BK855" t="s">
        <v>4</v>
      </c>
      <c r="BL855">
        <v>0</v>
      </c>
      <c r="BM855" t="s">
        <v>12</v>
      </c>
      <c r="BN855">
        <v>12900</v>
      </c>
      <c r="BO855" t="s">
        <v>12</v>
      </c>
      <c r="BP855" t="s">
        <v>12</v>
      </c>
      <c r="BQ855" t="s">
        <v>12</v>
      </c>
      <c r="BR855" t="s">
        <v>4</v>
      </c>
      <c r="BS855" t="s">
        <v>4</v>
      </c>
      <c r="BT855" t="s">
        <v>4</v>
      </c>
      <c r="BU855" t="s">
        <v>12</v>
      </c>
      <c r="BV855" t="s">
        <v>4</v>
      </c>
      <c r="BW855" t="s">
        <v>330</v>
      </c>
      <c r="BX855" t="s">
        <v>4</v>
      </c>
      <c r="BY855" t="s">
        <v>12</v>
      </c>
      <c r="BZ855" t="s">
        <v>12</v>
      </c>
      <c r="CA855" t="s">
        <v>12</v>
      </c>
      <c r="CB855" t="s">
        <v>12</v>
      </c>
      <c r="CC855" t="s">
        <v>12</v>
      </c>
      <c r="CD855" t="str" cm="1">
        <f t="array" aca="1" ref="CD855" ca="1">eConcatenar(A855:CB855,"|")</f>
        <v>YHOwCUge0gzmNuXq|CAR2021-0077|3|IMPERIAL DE LUJO |TABASCO |CARDENAS|CUNDUACAN  |2021-1-18|12900|X|X|200|1|x|X|x|X|X|X|X|X|X|X|X|X|X|x|LOPEZ|OLAN |JESUS |SOLTERO |X|X|CARRETERA CARDENAS COMALCALCO SIN NUMERO |TULIPAN |X|9141297282|JOSE MANUEL LOPEZ GALLEGOS |BENEFICIARIO 2: JESUS SANTIAGO LOPEZ GALLEGOS |x|RUTA 8 M |X|JUEVES |x|x|X|X|X|DOMICILIO |2099|10801|x|x|X|2021-2-4|2021-9-30|X|x|X|x|x|TULIPAN |X|0|x|12900|x|x|x|X|X|X|x|X|CARDENAS |X|x|x|x|x</v>
      </c>
    </row>
    <row r="856" spans="1:82" x14ac:dyDescent="0.25">
      <c r="A856" t="s">
        <v>14821</v>
      </c>
      <c r="B856" t="s">
        <v>11385</v>
      </c>
      <c r="C856">
        <v>3</v>
      </c>
      <c r="D856" t="s">
        <v>4958</v>
      </c>
      <c r="E856" t="s">
        <v>396</v>
      </c>
      <c r="F856" t="s">
        <v>3</v>
      </c>
      <c r="G856" t="s">
        <v>11326</v>
      </c>
      <c r="H856" t="s">
        <v>15976</v>
      </c>
      <c r="I856">
        <v>19800</v>
      </c>
      <c r="J856" t="s">
        <v>4</v>
      </c>
      <c r="K856" s="3" t="s">
        <v>4</v>
      </c>
      <c r="L856">
        <v>400</v>
      </c>
      <c r="M856">
        <v>2</v>
      </c>
      <c r="N856" t="s">
        <v>12</v>
      </c>
      <c r="O856" t="s">
        <v>4</v>
      </c>
      <c r="P856" t="s">
        <v>12</v>
      </c>
      <c r="Q856" t="s">
        <v>4</v>
      </c>
      <c r="R856" t="s">
        <v>4</v>
      </c>
      <c r="S856" t="s">
        <v>4</v>
      </c>
      <c r="T856" t="s">
        <v>4</v>
      </c>
      <c r="U856" t="s">
        <v>4</v>
      </c>
      <c r="V856" t="s">
        <v>4</v>
      </c>
      <c r="W856" t="s">
        <v>4</v>
      </c>
      <c r="X856" t="s">
        <v>4</v>
      </c>
      <c r="Y856" t="s">
        <v>12</v>
      </c>
      <c r="Z856" t="s">
        <v>4</v>
      </c>
      <c r="AA856" t="s">
        <v>12</v>
      </c>
      <c r="AB856" t="s">
        <v>11386</v>
      </c>
      <c r="AC856" t="s">
        <v>11387</v>
      </c>
      <c r="AD856" t="s">
        <v>11131</v>
      </c>
      <c r="AE856" t="s">
        <v>4991</v>
      </c>
      <c r="AF856" t="s">
        <v>4</v>
      </c>
      <c r="AG856" t="s">
        <v>4</v>
      </c>
      <c r="AH856" t="s">
        <v>11388</v>
      </c>
      <c r="AI856" t="s">
        <v>2519</v>
      </c>
      <c r="AJ856" t="s">
        <v>4</v>
      </c>
      <c r="AK856">
        <v>9371376421</v>
      </c>
      <c r="AL856" t="s">
        <v>11389</v>
      </c>
      <c r="AM856" t="s">
        <v>11390</v>
      </c>
      <c r="AN856" t="s">
        <v>12</v>
      </c>
      <c r="AO856" t="s">
        <v>14147</v>
      </c>
      <c r="AP856" t="s">
        <v>4</v>
      </c>
      <c r="AQ856" t="s">
        <v>11033</v>
      </c>
      <c r="AR856" t="s">
        <v>12</v>
      </c>
      <c r="AS856" t="s">
        <v>12</v>
      </c>
      <c r="AT856" t="s">
        <v>4</v>
      </c>
      <c r="AU856" t="s">
        <v>4</v>
      </c>
      <c r="AV856" t="s">
        <v>4</v>
      </c>
      <c r="AW856" t="s">
        <v>332</v>
      </c>
      <c r="AX856">
        <v>2900</v>
      </c>
      <c r="AY856">
        <v>16900</v>
      </c>
      <c r="AZ856" t="s">
        <v>12</v>
      </c>
      <c r="BA856" t="s">
        <v>12</v>
      </c>
      <c r="BB856" t="s">
        <v>4</v>
      </c>
      <c r="BC856" t="s">
        <v>5293</v>
      </c>
      <c r="BD856" t="s">
        <v>11034</v>
      </c>
      <c r="BE856" t="s">
        <v>4</v>
      </c>
      <c r="BF856" t="s">
        <v>12</v>
      </c>
      <c r="BG856" t="s">
        <v>4</v>
      </c>
      <c r="BH856" t="s">
        <v>12</v>
      </c>
      <c r="BI856" t="s">
        <v>12</v>
      </c>
      <c r="BJ856" t="s">
        <v>2519</v>
      </c>
      <c r="BK856" t="s">
        <v>4</v>
      </c>
      <c r="BL856">
        <v>1</v>
      </c>
      <c r="BM856" t="s">
        <v>12</v>
      </c>
      <c r="BN856">
        <v>19800</v>
      </c>
      <c r="BO856" t="s">
        <v>12</v>
      </c>
      <c r="BP856" t="s">
        <v>12</v>
      </c>
      <c r="BQ856" t="s">
        <v>12</v>
      </c>
      <c r="BR856" t="s">
        <v>4</v>
      </c>
      <c r="BS856" t="s">
        <v>4</v>
      </c>
      <c r="BT856" t="s">
        <v>4</v>
      </c>
      <c r="BU856" t="s">
        <v>12</v>
      </c>
      <c r="BV856" t="s">
        <v>4</v>
      </c>
      <c r="BW856" t="s">
        <v>330</v>
      </c>
      <c r="BX856" t="s">
        <v>4</v>
      </c>
      <c r="BY856" t="s">
        <v>12</v>
      </c>
      <c r="BZ856" t="s">
        <v>12</v>
      </c>
      <c r="CA856" t="s">
        <v>12</v>
      </c>
      <c r="CB856" t="s">
        <v>12</v>
      </c>
      <c r="CC856" t="s">
        <v>12</v>
      </c>
      <c r="CD856" t="str" cm="1">
        <f t="array" aca="1" ref="CD856" ca="1">eConcatenar(A856:CB856,"|")</f>
        <v>TGUogeVICtCN3RvW|CAR2021-0066|3|ZAFIRO |TABASCO |CARDENAS|CUNDUACAN  |2021-1-13|19800|X|X|400|2|x|X|x|X|X|X|X|X|X|X|X|x|X|x|INTERIANO |RIVERA |MIRIAM |VIUDA |X|X|CARRETERA CARDENAS COMALCALCO |RIO SECO PRIMERA SECCION |X|9371376421|JORGE LUIS RUIZ RIVERA |BENEFICIARIO 2: CRISTIAN GUADALUPE RUIZ RIVERA |x|RUTA 8 M |X|JUEVES |x|x|X|X|X|DOMICILIO |2900|16900|x|x|X|2021-9-9|2021-10-07|X|x|X|x|x|RIO SECO PRIMERA SECCION |X|1|x|19800|x|x|x|X|X|X|x|X|CARDENAS |X|x|x|x|x</v>
      </c>
    </row>
    <row r="857" spans="1:82" x14ac:dyDescent="0.25">
      <c r="A857" t="s">
        <v>14822</v>
      </c>
      <c r="B857" t="s">
        <v>11392</v>
      </c>
      <c r="C857">
        <v>3</v>
      </c>
      <c r="D857" t="s">
        <v>4988</v>
      </c>
      <c r="E857" t="s">
        <v>396</v>
      </c>
      <c r="F857" t="s">
        <v>3</v>
      </c>
      <c r="G857" t="s">
        <v>11326</v>
      </c>
      <c r="H857" t="s">
        <v>15977</v>
      </c>
      <c r="I857">
        <v>12900</v>
      </c>
      <c r="J857" t="s">
        <v>4</v>
      </c>
      <c r="K857" s="3" t="s">
        <v>4</v>
      </c>
      <c r="L857">
        <v>400</v>
      </c>
      <c r="M857">
        <v>2</v>
      </c>
      <c r="N857" t="s">
        <v>12</v>
      </c>
      <c r="O857" t="s">
        <v>4</v>
      </c>
      <c r="P857" t="s">
        <v>12</v>
      </c>
      <c r="Q857" t="s">
        <v>4</v>
      </c>
      <c r="R857" t="s">
        <v>4</v>
      </c>
      <c r="S857" t="s">
        <v>4</v>
      </c>
      <c r="T857" t="s">
        <v>4</v>
      </c>
      <c r="U857" t="s">
        <v>4</v>
      </c>
      <c r="V857" t="s">
        <v>4</v>
      </c>
      <c r="W857" t="s">
        <v>4</v>
      </c>
      <c r="X857" t="s">
        <v>4</v>
      </c>
      <c r="Y857" t="s">
        <v>12</v>
      </c>
      <c r="Z857" t="s">
        <v>4</v>
      </c>
      <c r="AA857" t="s">
        <v>12</v>
      </c>
      <c r="AB857" t="s">
        <v>38</v>
      </c>
      <c r="AC857" t="s">
        <v>119</v>
      </c>
      <c r="AD857" t="s">
        <v>11393</v>
      </c>
      <c r="AE857" t="s">
        <v>214</v>
      </c>
      <c r="AF857" s="1" t="s">
        <v>4</v>
      </c>
      <c r="AG857" t="s">
        <v>4</v>
      </c>
      <c r="AH857" t="s">
        <v>11394</v>
      </c>
      <c r="AI857" t="s">
        <v>11395</v>
      </c>
      <c r="AJ857" t="s">
        <v>4</v>
      </c>
      <c r="AK857">
        <v>9371187502</v>
      </c>
      <c r="AL857" t="s">
        <v>11396</v>
      </c>
      <c r="AM857" t="s">
        <v>11397</v>
      </c>
      <c r="AN857" t="s">
        <v>12</v>
      </c>
      <c r="AO857" t="s">
        <v>14147</v>
      </c>
      <c r="AP857" t="s">
        <v>4</v>
      </c>
      <c r="AQ857" t="s">
        <v>11033</v>
      </c>
      <c r="AR857" t="s">
        <v>12</v>
      </c>
      <c r="AS857" t="s">
        <v>12</v>
      </c>
      <c r="AT857" t="s">
        <v>4</v>
      </c>
      <c r="AU857" t="s">
        <v>4</v>
      </c>
      <c r="AV857" t="s">
        <v>4</v>
      </c>
      <c r="AW857" t="s">
        <v>332</v>
      </c>
      <c r="AX857">
        <v>3200</v>
      </c>
      <c r="AY857">
        <v>9700</v>
      </c>
      <c r="AZ857" t="s">
        <v>12</v>
      </c>
      <c r="BA857" t="s">
        <v>12</v>
      </c>
      <c r="BB857" t="s">
        <v>4</v>
      </c>
      <c r="BC857" t="s">
        <v>5293</v>
      </c>
      <c r="BD857" t="s">
        <v>11034</v>
      </c>
      <c r="BE857" t="s">
        <v>4</v>
      </c>
      <c r="BF857" t="s">
        <v>12</v>
      </c>
      <c r="BG857" t="s">
        <v>4</v>
      </c>
      <c r="BH857" t="s">
        <v>12</v>
      </c>
      <c r="BI857" t="s">
        <v>12</v>
      </c>
      <c r="BJ857" t="s">
        <v>11395</v>
      </c>
      <c r="BK857" t="s">
        <v>4</v>
      </c>
      <c r="BL857">
        <v>0</v>
      </c>
      <c r="BM857" t="s">
        <v>12</v>
      </c>
      <c r="BN857">
        <v>12900</v>
      </c>
      <c r="BO857" t="s">
        <v>12</v>
      </c>
      <c r="BP857" t="s">
        <v>12</v>
      </c>
      <c r="BQ857" t="s">
        <v>12</v>
      </c>
      <c r="BR857" t="s">
        <v>4</v>
      </c>
      <c r="BS857" t="s">
        <v>4</v>
      </c>
      <c r="BT857" t="s">
        <v>4</v>
      </c>
      <c r="BU857" t="s">
        <v>12</v>
      </c>
      <c r="BV857" t="s">
        <v>4</v>
      </c>
      <c r="BW857" t="s">
        <v>330</v>
      </c>
      <c r="BX857" t="s">
        <v>4</v>
      </c>
      <c r="BY857" t="s">
        <v>12</v>
      </c>
      <c r="BZ857" t="s">
        <v>12</v>
      </c>
      <c r="CA857" t="s">
        <v>12</v>
      </c>
      <c r="CB857" t="s">
        <v>12</v>
      </c>
      <c r="CC857" t="s">
        <v>12</v>
      </c>
      <c r="CD857" t="str" cm="1">
        <f t="array" aca="1" ref="CD857" ca="1">eConcatenar(A857:CB857,"|")</f>
        <v>GLZGhfO9ldzre77E|CAR2021-0036|3|IMPERIAL DE LUJO |TABASCO |CARDENAS|CUNDUACAN  |2021-1-08|12900|X|X|400|2|x|X|x|X|X|X|X|X|X|X|X|x|X|x|HERNANDEZ|PEREZ|HORACIO |CASADO |X|X| CALLE HACIA EL DREN SIN NUMERO |LIBERTAD TERCERA SECCION |X|9371187502|JAHIR ASBEL HERNANDEZ PEREZ|BENEFICIARIO 2: ELMER JIMENEZ MARTINEZ |x|RUTA 8 M |X|JUEVES |x|x|X|X|X|DOMICILIO |3200|9700|x|x|X|2021-9-9|2021-10-07|X|x|X|x|x|LIBERTAD TERCERA SECCION |X|0|x|12900|x|x|x|X|X|X|x|X|CARDENAS |X|x|x|x|x</v>
      </c>
    </row>
    <row r="858" spans="1:82" x14ac:dyDescent="0.25">
      <c r="A858" t="s">
        <v>14823</v>
      </c>
      <c r="B858" t="s">
        <v>11399</v>
      </c>
      <c r="C858">
        <v>3</v>
      </c>
      <c r="D858" t="s">
        <v>4988</v>
      </c>
      <c r="E858" t="s">
        <v>396</v>
      </c>
      <c r="F858" t="s">
        <v>3</v>
      </c>
      <c r="G858" t="s">
        <v>11326</v>
      </c>
      <c r="H858" t="s">
        <v>15978</v>
      </c>
      <c r="I858">
        <v>12900</v>
      </c>
      <c r="J858" t="s">
        <v>4</v>
      </c>
      <c r="K858" s="3" t="s">
        <v>4</v>
      </c>
      <c r="L858">
        <v>400</v>
      </c>
      <c r="M858">
        <v>2</v>
      </c>
      <c r="N858" t="s">
        <v>12</v>
      </c>
      <c r="O858" t="s">
        <v>4</v>
      </c>
      <c r="P858" t="s">
        <v>12</v>
      </c>
      <c r="Q858" t="s">
        <v>4</v>
      </c>
      <c r="R858" t="s">
        <v>4</v>
      </c>
      <c r="S858" t="s">
        <v>4</v>
      </c>
      <c r="T858" t="s">
        <v>4</v>
      </c>
      <c r="U858" t="s">
        <v>4</v>
      </c>
      <c r="V858" t="s">
        <v>4</v>
      </c>
      <c r="W858" t="s">
        <v>4</v>
      </c>
      <c r="X858" t="s">
        <v>4</v>
      </c>
      <c r="Y858" t="s">
        <v>12</v>
      </c>
      <c r="Z858" t="s">
        <v>4</v>
      </c>
      <c r="AA858" t="s">
        <v>12</v>
      </c>
      <c r="AB858" t="s">
        <v>10386</v>
      </c>
      <c r="AC858" t="s">
        <v>54</v>
      </c>
      <c r="AD858" t="s">
        <v>11400</v>
      </c>
      <c r="AE858" t="s">
        <v>214</v>
      </c>
      <c r="AF858" t="s">
        <v>4</v>
      </c>
      <c r="AG858" t="s">
        <v>4</v>
      </c>
      <c r="AH858" t="s">
        <v>11125</v>
      </c>
      <c r="AI858" t="s">
        <v>11380</v>
      </c>
      <c r="AJ858" t="s">
        <v>4</v>
      </c>
      <c r="AK858">
        <v>9331561492</v>
      </c>
      <c r="AL858" t="s">
        <v>11401</v>
      </c>
      <c r="AM858" t="s">
        <v>11402</v>
      </c>
      <c r="AN858" t="s">
        <v>12</v>
      </c>
      <c r="AO858" t="s">
        <v>14147</v>
      </c>
      <c r="AP858" t="s">
        <v>4</v>
      </c>
      <c r="AQ858" t="s">
        <v>11033</v>
      </c>
      <c r="AR858" t="s">
        <v>12</v>
      </c>
      <c r="AS858" t="s">
        <v>12</v>
      </c>
      <c r="AT858" t="s">
        <v>4</v>
      </c>
      <c r="AU858" t="s">
        <v>4</v>
      </c>
      <c r="AV858" t="s">
        <v>4</v>
      </c>
      <c r="AW858" t="s">
        <v>332</v>
      </c>
      <c r="AX858">
        <v>3200</v>
      </c>
      <c r="AY858">
        <v>9700</v>
      </c>
      <c r="AZ858" t="s">
        <v>12</v>
      </c>
      <c r="BA858" t="s">
        <v>12</v>
      </c>
      <c r="BB858" t="s">
        <v>4</v>
      </c>
      <c r="BC858" t="s">
        <v>5293</v>
      </c>
      <c r="BD858" t="s">
        <v>11034</v>
      </c>
      <c r="BE858" t="s">
        <v>4</v>
      </c>
      <c r="BF858" t="s">
        <v>12</v>
      </c>
      <c r="BG858" t="s">
        <v>4</v>
      </c>
      <c r="BH858" t="s">
        <v>12</v>
      </c>
      <c r="BI858" t="s">
        <v>12</v>
      </c>
      <c r="BJ858" t="s">
        <v>11380</v>
      </c>
      <c r="BK858" t="s">
        <v>4</v>
      </c>
      <c r="BL858">
        <v>0</v>
      </c>
      <c r="BM858" t="s">
        <v>12</v>
      </c>
      <c r="BN858">
        <v>12900</v>
      </c>
      <c r="BO858" t="s">
        <v>12</v>
      </c>
      <c r="BP858" t="s">
        <v>12</v>
      </c>
      <c r="BQ858" t="s">
        <v>12</v>
      </c>
      <c r="BR858" t="s">
        <v>4</v>
      </c>
      <c r="BS858" t="s">
        <v>4</v>
      </c>
      <c r="BT858" t="s">
        <v>4</v>
      </c>
      <c r="BU858" t="s">
        <v>12</v>
      </c>
      <c r="BV858" t="s">
        <v>4</v>
      </c>
      <c r="BW858" t="s">
        <v>330</v>
      </c>
      <c r="BX858" t="s">
        <v>4</v>
      </c>
      <c r="BY858" t="s">
        <v>12</v>
      </c>
      <c r="BZ858" t="s">
        <v>12</v>
      </c>
      <c r="CA858" t="s">
        <v>12</v>
      </c>
      <c r="CB858" t="s">
        <v>12</v>
      </c>
      <c r="CC858" t="s">
        <v>12</v>
      </c>
      <c r="CD858" t="str" cm="1">
        <f t="array" aca="1" ref="CD858" ca="1">eConcatenar(A858:CB858,"|")</f>
        <v>EjKwUGvVX9tA4CyV|CAR2021-0010|3|IMPERIAL DE LUJO |TABASCO |CARDENAS|CUNDUACAN  |2021-1-05|12900|X|X|400|2|x|X|x|X|X|X|X|X|X|X|X|x|X|x|RUIZ|OLAN |ANGEL |CASADO |X|X|CARRETERA CARDENAS COMALCALCO SIN NUMERO |TULIPAN |X|9331561492|NORMA LETICIA RUIZ MIRANDA |BENEFICIARIO 2 : JESUS EMMANUEL RUIZ RODRIGUEZ|x|RUTA 8 M |X|JUEVES |x|x|X|X|X|DOMICILIO |3200|9700|x|x|X|2021-9-9|2021-10-07|X|x|X|x|x|TULIPAN |X|0|x|12900|x|x|x|X|X|X|x|X|CARDENAS |X|x|x|x|x</v>
      </c>
    </row>
    <row r="859" spans="1:82" x14ac:dyDescent="0.25">
      <c r="A859" t="s">
        <v>14824</v>
      </c>
      <c r="B859" t="s">
        <v>11404</v>
      </c>
      <c r="C859">
        <v>3</v>
      </c>
      <c r="D859" t="s">
        <v>4988</v>
      </c>
      <c r="E859" t="s">
        <v>396</v>
      </c>
      <c r="F859" t="s">
        <v>3</v>
      </c>
      <c r="G859" t="s">
        <v>11326</v>
      </c>
      <c r="H859" t="s">
        <v>15978</v>
      </c>
      <c r="I859">
        <v>12900</v>
      </c>
      <c r="J859" t="s">
        <v>4</v>
      </c>
      <c r="K859" s="3" t="s">
        <v>4</v>
      </c>
      <c r="L859">
        <v>200</v>
      </c>
      <c r="M859">
        <v>1</v>
      </c>
      <c r="N859" t="s">
        <v>12</v>
      </c>
      <c r="O859" t="s">
        <v>4</v>
      </c>
      <c r="P859" t="s">
        <v>12</v>
      </c>
      <c r="Q859" t="s">
        <v>4</v>
      </c>
      <c r="R859" t="s">
        <v>4</v>
      </c>
      <c r="S859" t="s">
        <v>4</v>
      </c>
      <c r="T859" t="s">
        <v>4</v>
      </c>
      <c r="U859" t="s">
        <v>4</v>
      </c>
      <c r="V859" t="s">
        <v>4</v>
      </c>
      <c r="W859" t="s">
        <v>4</v>
      </c>
      <c r="X859" t="s">
        <v>4</v>
      </c>
      <c r="Y859" t="s">
        <v>12</v>
      </c>
      <c r="Z859" t="s">
        <v>4</v>
      </c>
      <c r="AA859" t="s">
        <v>12</v>
      </c>
      <c r="AB859" t="s">
        <v>4884</v>
      </c>
      <c r="AC859" t="s">
        <v>80</v>
      </c>
      <c r="AD859" t="s">
        <v>5106</v>
      </c>
      <c r="AE859" t="s">
        <v>214</v>
      </c>
      <c r="AF859" t="s">
        <v>4</v>
      </c>
      <c r="AG859" t="s">
        <v>4</v>
      </c>
      <c r="AH859" t="s">
        <v>11405</v>
      </c>
      <c r="AI859" t="s">
        <v>11406</v>
      </c>
      <c r="AJ859" t="s">
        <v>4</v>
      </c>
      <c r="AK859">
        <v>9141007380</v>
      </c>
      <c r="AL859" t="s">
        <v>11407</v>
      </c>
      <c r="AM859" t="s">
        <v>11408</v>
      </c>
      <c r="AN859" t="s">
        <v>12</v>
      </c>
      <c r="AO859" t="s">
        <v>14147</v>
      </c>
      <c r="AP859" t="s">
        <v>4</v>
      </c>
      <c r="AQ859" t="s">
        <v>11033</v>
      </c>
      <c r="AR859" t="s">
        <v>12</v>
      </c>
      <c r="AS859" t="s">
        <v>12</v>
      </c>
      <c r="AT859" t="s">
        <v>4</v>
      </c>
      <c r="AU859" t="s">
        <v>4</v>
      </c>
      <c r="AV859" t="s">
        <v>4</v>
      </c>
      <c r="AW859" t="s">
        <v>332</v>
      </c>
      <c r="AX859">
        <v>2000</v>
      </c>
      <c r="AY859">
        <v>10900</v>
      </c>
      <c r="AZ859" t="s">
        <v>12</v>
      </c>
      <c r="BA859" t="s">
        <v>12</v>
      </c>
      <c r="BB859" t="s">
        <v>4</v>
      </c>
      <c r="BC859" t="s">
        <v>11409</v>
      </c>
      <c r="BD859" t="s">
        <v>1234</v>
      </c>
      <c r="BE859" t="s">
        <v>4</v>
      </c>
      <c r="BF859" t="s">
        <v>12</v>
      </c>
      <c r="BG859" t="s">
        <v>4</v>
      </c>
      <c r="BH859" t="s">
        <v>12</v>
      </c>
      <c r="BI859" t="s">
        <v>12</v>
      </c>
      <c r="BJ859" t="s">
        <v>11406</v>
      </c>
      <c r="BK859" t="s">
        <v>4</v>
      </c>
      <c r="BL859">
        <v>0</v>
      </c>
      <c r="BM859" t="s">
        <v>12</v>
      </c>
      <c r="BN859">
        <v>12900</v>
      </c>
      <c r="BO859" t="s">
        <v>12</v>
      </c>
      <c r="BP859" t="s">
        <v>12</v>
      </c>
      <c r="BQ859" t="s">
        <v>12</v>
      </c>
      <c r="BR859" t="s">
        <v>4</v>
      </c>
      <c r="BS859" t="s">
        <v>4</v>
      </c>
      <c r="BT859" t="s">
        <v>4</v>
      </c>
      <c r="BU859" t="s">
        <v>12</v>
      </c>
      <c r="BV859" t="s">
        <v>4</v>
      </c>
      <c r="BW859" t="s">
        <v>330</v>
      </c>
      <c r="BX859" t="s">
        <v>4</v>
      </c>
      <c r="BY859" t="s">
        <v>12</v>
      </c>
      <c r="BZ859" t="s">
        <v>12</v>
      </c>
      <c r="CA859" t="s">
        <v>12</v>
      </c>
      <c r="CB859" t="s">
        <v>12</v>
      </c>
      <c r="CC859" t="s">
        <v>12</v>
      </c>
      <c r="CD859" t="str" cm="1">
        <f t="array" aca="1" ref="CD859" ca="1">eConcatenar(A859:CB859,"|")</f>
        <v>UBewwAtDrmVPIePW|CAR2021-0002|3|IMPERIAL DE LUJO |TABASCO |CARDENAS|CUNDUACAN  |2021-1-05|12900|X|X|200|1|x|X|x|X|X|X|X|X|X|X|X|x|X|x|DE LA CRUZ |GARCIA |ESTEBAN |CASADO |X|X|CALLE DEL CASINO SIN NUMERO |AMADO GOMEZ |X|9141007380|YESENIA SUAREZ RAMOS|BENEFICIARIO 2: MAGDIEL DE LA CRUZ |x|RUTA 8 M |X|JUEVES |x|x|X|X|X|DOMICILIO |2000|10900|x|x|X|2021-7-7|2021-9-30|X|x|X|x|x|AMADO GOMEZ |X|0|x|12900|x|x|x|X|X|X|x|X|CARDENAS |X|x|x|x|x</v>
      </c>
    </row>
    <row r="860" spans="1:82" x14ac:dyDescent="0.25">
      <c r="A860" t="s">
        <v>14825</v>
      </c>
      <c r="B860" t="s">
        <v>11411</v>
      </c>
      <c r="C860">
        <v>3</v>
      </c>
      <c r="D860" t="s">
        <v>4988</v>
      </c>
      <c r="E860" t="s">
        <v>396</v>
      </c>
      <c r="F860" t="s">
        <v>3</v>
      </c>
      <c r="G860" t="s">
        <v>11326</v>
      </c>
      <c r="H860" t="s">
        <v>15979</v>
      </c>
      <c r="I860">
        <v>12900</v>
      </c>
      <c r="J860" t="s">
        <v>4</v>
      </c>
      <c r="K860" s="3" t="s">
        <v>4</v>
      </c>
      <c r="L860">
        <v>100</v>
      </c>
      <c r="M860">
        <v>0</v>
      </c>
      <c r="N860" t="s">
        <v>12</v>
      </c>
      <c r="O860" t="s">
        <v>4</v>
      </c>
      <c r="P860" t="s">
        <v>12</v>
      </c>
      <c r="Q860" t="s">
        <v>4</v>
      </c>
      <c r="R860" t="s">
        <v>4</v>
      </c>
      <c r="S860" t="s">
        <v>4</v>
      </c>
      <c r="T860" t="s">
        <v>4</v>
      </c>
      <c r="U860" t="s">
        <v>4</v>
      </c>
      <c r="V860" t="s">
        <v>4</v>
      </c>
      <c r="W860" t="s">
        <v>4</v>
      </c>
      <c r="X860" t="s">
        <v>4</v>
      </c>
      <c r="Y860" t="s">
        <v>12</v>
      </c>
      <c r="Z860" t="s">
        <v>4</v>
      </c>
      <c r="AA860" t="s">
        <v>12</v>
      </c>
      <c r="AB860" t="s">
        <v>4884</v>
      </c>
      <c r="AC860" t="s">
        <v>192</v>
      </c>
      <c r="AD860" t="s">
        <v>11412</v>
      </c>
      <c r="AE860" t="s">
        <v>479</v>
      </c>
      <c r="AF860" t="s">
        <v>4</v>
      </c>
      <c r="AG860" t="s">
        <v>4</v>
      </c>
      <c r="AH860" t="s">
        <v>11413</v>
      </c>
      <c r="AI860" t="s">
        <v>1678</v>
      </c>
      <c r="AJ860" t="s">
        <v>4</v>
      </c>
      <c r="AK860">
        <v>9141199237</v>
      </c>
      <c r="AL860" t="s">
        <v>11414</v>
      </c>
      <c r="AM860" t="s">
        <v>11415</v>
      </c>
      <c r="AN860" t="s">
        <v>12</v>
      </c>
      <c r="AO860" t="s">
        <v>14147</v>
      </c>
      <c r="AP860" t="s">
        <v>4</v>
      </c>
      <c r="AQ860" t="s">
        <v>710</v>
      </c>
      <c r="AR860" t="s">
        <v>12</v>
      </c>
      <c r="AS860" t="s">
        <v>12</v>
      </c>
      <c r="AT860" t="s">
        <v>4</v>
      </c>
      <c r="AU860" t="s">
        <v>4</v>
      </c>
      <c r="AV860" t="s">
        <v>4</v>
      </c>
      <c r="AW860" t="s">
        <v>332</v>
      </c>
      <c r="AX860">
        <v>700</v>
      </c>
      <c r="AY860">
        <v>12200</v>
      </c>
      <c r="AZ860" t="s">
        <v>12</v>
      </c>
      <c r="BA860" t="s">
        <v>12</v>
      </c>
      <c r="BB860" t="s">
        <v>4</v>
      </c>
      <c r="BC860" t="s">
        <v>1227</v>
      </c>
      <c r="BD860" t="s">
        <v>1238</v>
      </c>
      <c r="BE860" t="s">
        <v>4</v>
      </c>
      <c r="BF860" t="s">
        <v>12</v>
      </c>
      <c r="BG860" t="s">
        <v>4</v>
      </c>
      <c r="BH860" t="s">
        <v>12</v>
      </c>
      <c r="BI860" t="s">
        <v>12</v>
      </c>
      <c r="BJ860" t="s">
        <v>1678</v>
      </c>
      <c r="BK860" t="s">
        <v>4</v>
      </c>
      <c r="BL860">
        <v>0</v>
      </c>
      <c r="BM860" t="s">
        <v>12</v>
      </c>
      <c r="BN860">
        <v>12900</v>
      </c>
      <c r="BO860" t="s">
        <v>12</v>
      </c>
      <c r="BP860" t="s">
        <v>12</v>
      </c>
      <c r="BQ860" t="s">
        <v>12</v>
      </c>
      <c r="BR860" t="s">
        <v>4</v>
      </c>
      <c r="BS860" t="s">
        <v>4</v>
      </c>
      <c r="BT860" t="s">
        <v>4</v>
      </c>
      <c r="BU860" t="s">
        <v>12</v>
      </c>
      <c r="BV860" t="s">
        <v>4</v>
      </c>
      <c r="BW860" t="s">
        <v>330</v>
      </c>
      <c r="BX860" t="s">
        <v>4</v>
      </c>
      <c r="BY860" t="s">
        <v>12</v>
      </c>
      <c r="BZ860" t="s">
        <v>12</v>
      </c>
      <c r="CA860" t="s">
        <v>12</v>
      </c>
      <c r="CB860" t="s">
        <v>12</v>
      </c>
      <c r="CC860" t="s">
        <v>12</v>
      </c>
      <c r="CD860" t="str" cm="1">
        <f t="array" aca="1" ref="CD860" ca="1">eConcatenar(A860:CB860,"|")</f>
        <v>KpHO8UnhxBoVxHSJ|CAR2021-0696|3|IMPERIAL DE LUJO |TABASCO |CARDENAS|CUNDUACAN  |2021-3-04|12900|X|X|100|0|x|X|x|X|X|X|X|X|X|X|X|x|X|x|DE LA CRUZ |SUAREZ|HILARIO CESAR |UNION LIBRE |X|X|LIBERTAD |LIBERTAD|X|9141199237|MATILDE HIDALGO GARCIA |BENEFICARIO 2: GUADALUPE SUAREZ DE LA CRUZ |x|RUTA 8 M |X|MIERCOLES|x|x|X|X|X|DOMICILIO |700|12200|x|x|X|2021-9-1|2021-9-22|X|x|X|x|x|LIBERTAD|X|0|x|12900|x|x|x|X|X|X|x|X|CARDENAS |X|x|x|x|x</v>
      </c>
    </row>
    <row r="861" spans="1:82" x14ac:dyDescent="0.25">
      <c r="A861" t="s">
        <v>14826</v>
      </c>
      <c r="B861" t="s">
        <v>11417</v>
      </c>
      <c r="C861">
        <v>3</v>
      </c>
      <c r="D861" t="s">
        <v>4988</v>
      </c>
      <c r="E861" t="s">
        <v>396</v>
      </c>
      <c r="F861" t="s">
        <v>3</v>
      </c>
      <c r="G861" t="s">
        <v>11326</v>
      </c>
      <c r="H861" t="s">
        <v>15979</v>
      </c>
      <c r="I861">
        <v>12900</v>
      </c>
      <c r="J861" t="s">
        <v>4</v>
      </c>
      <c r="K861" s="3" t="s">
        <v>4</v>
      </c>
      <c r="L861">
        <v>200</v>
      </c>
      <c r="M861">
        <v>1</v>
      </c>
      <c r="N861" t="s">
        <v>12</v>
      </c>
      <c r="O861" t="s">
        <v>4</v>
      </c>
      <c r="P861" t="s">
        <v>12</v>
      </c>
      <c r="Q861" t="s">
        <v>4</v>
      </c>
      <c r="R861" t="s">
        <v>4</v>
      </c>
      <c r="S861" t="s">
        <v>4</v>
      </c>
      <c r="T861" t="s">
        <v>4</v>
      </c>
      <c r="U861" t="s">
        <v>4</v>
      </c>
      <c r="V861" t="s">
        <v>4</v>
      </c>
      <c r="W861" t="s">
        <v>4</v>
      </c>
      <c r="X861" t="s">
        <v>4</v>
      </c>
      <c r="Y861" t="s">
        <v>12</v>
      </c>
      <c r="Z861" t="s">
        <v>4</v>
      </c>
      <c r="AA861" t="s">
        <v>12</v>
      </c>
      <c r="AB861" t="s">
        <v>192</v>
      </c>
      <c r="AC861" t="s">
        <v>11418</v>
      </c>
      <c r="AD861" t="s">
        <v>11419</v>
      </c>
      <c r="AE861" t="s">
        <v>479</v>
      </c>
      <c r="AF861" t="s">
        <v>4</v>
      </c>
      <c r="AG861" t="s">
        <v>4</v>
      </c>
      <c r="AH861" t="s">
        <v>11420</v>
      </c>
      <c r="AI861" t="s">
        <v>11421</v>
      </c>
      <c r="AJ861" t="s">
        <v>4</v>
      </c>
      <c r="AK861">
        <v>9331083894</v>
      </c>
      <c r="AL861" t="s">
        <v>11422</v>
      </c>
      <c r="AM861" t="s">
        <v>11423</v>
      </c>
      <c r="AN861" t="s">
        <v>12</v>
      </c>
      <c r="AO861" t="s">
        <v>14147</v>
      </c>
      <c r="AP861" t="s">
        <v>4</v>
      </c>
      <c r="AQ861" t="s">
        <v>710</v>
      </c>
      <c r="AR861" t="s">
        <v>12</v>
      </c>
      <c r="AS861" t="s">
        <v>12</v>
      </c>
      <c r="AT861" t="s">
        <v>4</v>
      </c>
      <c r="AU861" t="s">
        <v>4</v>
      </c>
      <c r="AV861" t="s">
        <v>4</v>
      </c>
      <c r="AW861" t="s">
        <v>332</v>
      </c>
      <c r="AX861">
        <v>200</v>
      </c>
      <c r="AY861">
        <v>12700</v>
      </c>
      <c r="AZ861" t="s">
        <v>12</v>
      </c>
      <c r="BA861" t="s">
        <v>12</v>
      </c>
      <c r="BB861" t="s">
        <v>4</v>
      </c>
      <c r="BC861" t="s">
        <v>11425</v>
      </c>
      <c r="BD861" t="s">
        <v>10772</v>
      </c>
      <c r="BE861" t="s">
        <v>4</v>
      </c>
      <c r="BF861" t="s">
        <v>12</v>
      </c>
      <c r="BG861" t="s">
        <v>4</v>
      </c>
      <c r="BH861" t="s">
        <v>12</v>
      </c>
      <c r="BI861" t="s">
        <v>12</v>
      </c>
      <c r="BJ861" t="s">
        <v>11426</v>
      </c>
      <c r="BK861" t="s">
        <v>4</v>
      </c>
      <c r="BL861">
        <v>0</v>
      </c>
      <c r="BM861" t="s">
        <v>12</v>
      </c>
      <c r="BN861">
        <v>12900</v>
      </c>
      <c r="BO861" t="s">
        <v>12</v>
      </c>
      <c r="BP861" t="s">
        <v>12</v>
      </c>
      <c r="BQ861" t="s">
        <v>12</v>
      </c>
      <c r="BR861" t="s">
        <v>4</v>
      </c>
      <c r="BS861" t="s">
        <v>4</v>
      </c>
      <c r="BT861" t="s">
        <v>4</v>
      </c>
      <c r="BU861" t="s">
        <v>12</v>
      </c>
      <c r="BV861" t="s">
        <v>4</v>
      </c>
      <c r="BW861" t="s">
        <v>330</v>
      </c>
      <c r="BX861" t="s">
        <v>4</v>
      </c>
      <c r="BY861" t="s">
        <v>12</v>
      </c>
      <c r="BZ861" t="s">
        <v>12</v>
      </c>
      <c r="CA861" t="s">
        <v>12</v>
      </c>
      <c r="CB861" t="s">
        <v>12</v>
      </c>
      <c r="CC861" t="s">
        <v>12</v>
      </c>
      <c r="CD861" t="str" cm="1">
        <f t="array" aca="1" ref="CD861" ca="1">eConcatenar(A861:CB861,"|")</f>
        <v>RMBTB7BLx1LiBmjD|CAR2021-0697|3|IMPERIAL DE LUJO |TABASCO |CARDENAS|CUNDUACAN  |2021-3-04|12900|X|X|200|1|x|X|x|X|X|X|X|X|X|X|X|x|X|x|SUAREZ|BERNAR |EFREN |UNION LIBRE |X|X|CALLE DORIA SOLIS NUMERO 10 |AMPLIACION LA PLAYITA SIN NUMERO |X|9331083894|ELUZMELIA BERNAR |BENEFICIARIO 2: GUADALUPE REYES HERNANDEZ |x|RUTA 8 M |X|MIERCOLES|x|x|X|X|X|DOMICILIO |200|12700|x|x|X|2021-4-1|2021-9-29|X|x|X|x|x|LA PLAYITA SIN NUMERO|X|0|x|12900|x|x|x|X|X|X|x|X|CARDENAS |X|x|x|x|x</v>
      </c>
    </row>
    <row r="862" spans="1:82" x14ac:dyDescent="0.25">
      <c r="A862" t="s">
        <v>14827</v>
      </c>
      <c r="B862" t="s">
        <v>11428</v>
      </c>
      <c r="C862">
        <v>3</v>
      </c>
      <c r="D862" t="s">
        <v>4988</v>
      </c>
      <c r="E862" t="s">
        <v>396</v>
      </c>
      <c r="F862" t="s">
        <v>3</v>
      </c>
      <c r="G862" t="s">
        <v>330</v>
      </c>
      <c r="H862" t="s">
        <v>15980</v>
      </c>
      <c r="I862">
        <v>12900</v>
      </c>
      <c r="J862" t="s">
        <v>4</v>
      </c>
      <c r="K862" s="3" t="s">
        <v>4</v>
      </c>
      <c r="L862">
        <v>100</v>
      </c>
      <c r="M862">
        <v>0</v>
      </c>
      <c r="N862" t="s">
        <v>12</v>
      </c>
      <c r="O862" t="s">
        <v>4</v>
      </c>
      <c r="P862" t="s">
        <v>12</v>
      </c>
      <c r="Q862" t="s">
        <v>4</v>
      </c>
      <c r="R862" t="s">
        <v>4</v>
      </c>
      <c r="S862" t="s">
        <v>4</v>
      </c>
      <c r="T862" t="s">
        <v>4</v>
      </c>
      <c r="U862" t="s">
        <v>4</v>
      </c>
      <c r="V862" t="s">
        <v>4</v>
      </c>
      <c r="W862" t="s">
        <v>4</v>
      </c>
      <c r="X862" t="s">
        <v>4</v>
      </c>
      <c r="Y862" t="s">
        <v>12</v>
      </c>
      <c r="Z862" t="s">
        <v>4</v>
      </c>
      <c r="AA862" t="s">
        <v>12</v>
      </c>
      <c r="AB862" t="s">
        <v>4970</v>
      </c>
      <c r="AC862" t="s">
        <v>5102</v>
      </c>
      <c r="AD862" t="s">
        <v>11429</v>
      </c>
      <c r="AE862" t="s">
        <v>30</v>
      </c>
      <c r="AF862" t="s">
        <v>4</v>
      </c>
      <c r="AG862" t="s">
        <v>4</v>
      </c>
      <c r="AH862" t="s">
        <v>11430</v>
      </c>
      <c r="AI862" t="s">
        <v>11431</v>
      </c>
      <c r="AJ862" t="s">
        <v>4</v>
      </c>
      <c r="AK862">
        <v>9372713714</v>
      </c>
      <c r="AL862" t="s">
        <v>11432</v>
      </c>
      <c r="AM862" t="s">
        <v>11433</v>
      </c>
      <c r="AN862" t="s">
        <v>12</v>
      </c>
      <c r="AO862" t="s">
        <v>14147</v>
      </c>
      <c r="AP862" t="s">
        <v>4</v>
      </c>
      <c r="AQ862" t="s">
        <v>11033</v>
      </c>
      <c r="AR862" t="s">
        <v>12</v>
      </c>
      <c r="AS862" t="s">
        <v>12</v>
      </c>
      <c r="AT862" t="s">
        <v>4</v>
      </c>
      <c r="AU862" t="s">
        <v>4</v>
      </c>
      <c r="AV862" t="s">
        <v>4</v>
      </c>
      <c r="AW862" t="s">
        <v>332</v>
      </c>
      <c r="AX862">
        <v>6100</v>
      </c>
      <c r="AY862">
        <v>6800</v>
      </c>
      <c r="AZ862" t="s">
        <v>12</v>
      </c>
      <c r="BA862" t="s">
        <v>12</v>
      </c>
      <c r="BB862" t="s">
        <v>4</v>
      </c>
      <c r="BC862" t="s">
        <v>1190</v>
      </c>
      <c r="BD862" t="s">
        <v>5294</v>
      </c>
      <c r="BE862" t="s">
        <v>4</v>
      </c>
      <c r="BF862" t="s">
        <v>12</v>
      </c>
      <c r="BG862" t="s">
        <v>4</v>
      </c>
      <c r="BH862" t="s">
        <v>12</v>
      </c>
      <c r="BI862" t="s">
        <v>12</v>
      </c>
      <c r="BJ862" t="s">
        <v>11435</v>
      </c>
      <c r="BK862" t="s">
        <v>4</v>
      </c>
      <c r="BL862">
        <v>1</v>
      </c>
      <c r="BM862" t="s">
        <v>12</v>
      </c>
      <c r="BN862">
        <v>12900</v>
      </c>
      <c r="BO862" t="s">
        <v>12</v>
      </c>
      <c r="BP862" t="s">
        <v>12</v>
      </c>
      <c r="BQ862" t="s">
        <v>12</v>
      </c>
      <c r="BR862" t="s">
        <v>4</v>
      </c>
      <c r="BS862" t="s">
        <v>4</v>
      </c>
      <c r="BT862" t="s">
        <v>4</v>
      </c>
      <c r="BU862" t="s">
        <v>12</v>
      </c>
      <c r="BV862" t="s">
        <v>4</v>
      </c>
      <c r="BW862" t="s">
        <v>330</v>
      </c>
      <c r="BX862" t="s">
        <v>4</v>
      </c>
      <c r="BY862" t="s">
        <v>12</v>
      </c>
      <c r="BZ862" t="s">
        <v>12</v>
      </c>
      <c r="CA862" t="s">
        <v>12</v>
      </c>
      <c r="CB862" t="s">
        <v>12</v>
      </c>
      <c r="CC862" t="s">
        <v>12</v>
      </c>
      <c r="CD862" t="str" cm="1">
        <f t="array" aca="1" ref="CD862" ca="1">eConcatenar(A862:CB862,"|")</f>
        <v>8Mk8LQ92tSLUukyf|CAR2021-0821|3|IMPERIAL DE LUJO |TABASCO |CARDENAS|CARDENAS |2021-3-06|12900|X|X|100|0|x|X|x|X|X|X|X|X|X|X|X|x|X|x|DIAZ |RAMIREZ |CATALINA |CASADA|X|X|MARGARITA NUMERO 10 |SANTA ROSALIA 86500|X|9372713714|INEZ DIAZ RAMIREZ |BENEFICIARIO 2: CANDELARIA RAMIREZ OSORIO |x|RUTA 8 M |X|JUEVES |x|x|X|X|X|DOMICILIO |6100|6800|x|x|X|2021-6-24|2021-9-23|X|x|X|x|x|SANTA ROSALIA 86500 |X|1|x|12900|x|x|x|X|X|X|x|X|CARDENAS |X|x|x|x|x</v>
      </c>
    </row>
    <row r="863" spans="1:82" x14ac:dyDescent="0.25">
      <c r="A863" t="s">
        <v>14828</v>
      </c>
      <c r="B863" t="s">
        <v>11437</v>
      </c>
      <c r="C863">
        <v>3</v>
      </c>
      <c r="D863" t="s">
        <v>4988</v>
      </c>
      <c r="E863" t="s">
        <v>396</v>
      </c>
      <c r="F863" t="s">
        <v>3</v>
      </c>
      <c r="G863" t="s">
        <v>11326</v>
      </c>
      <c r="H863" t="s">
        <v>15980</v>
      </c>
      <c r="I863">
        <v>12900</v>
      </c>
      <c r="J863" t="s">
        <v>4</v>
      </c>
      <c r="K863" s="3" t="s">
        <v>4</v>
      </c>
      <c r="L863">
        <v>200</v>
      </c>
      <c r="M863">
        <v>1</v>
      </c>
      <c r="N863" t="s">
        <v>12</v>
      </c>
      <c r="O863" t="s">
        <v>4</v>
      </c>
      <c r="P863" t="s">
        <v>12</v>
      </c>
      <c r="Q863" t="s">
        <v>4</v>
      </c>
      <c r="R863" t="s">
        <v>4</v>
      </c>
      <c r="S863" t="s">
        <v>4</v>
      </c>
      <c r="T863" t="s">
        <v>4</v>
      </c>
      <c r="U863" t="s">
        <v>4</v>
      </c>
      <c r="V863" t="s">
        <v>4</v>
      </c>
      <c r="W863" t="s">
        <v>4</v>
      </c>
      <c r="X863" t="s">
        <v>4</v>
      </c>
      <c r="Y863" t="s">
        <v>12</v>
      </c>
      <c r="Z863" t="s">
        <v>4</v>
      </c>
      <c r="AA863" t="s">
        <v>12</v>
      </c>
      <c r="AB863" t="s">
        <v>49</v>
      </c>
      <c r="AC863" t="s">
        <v>102</v>
      </c>
      <c r="AD863" t="s">
        <v>11438</v>
      </c>
      <c r="AE863" t="s">
        <v>474</v>
      </c>
      <c r="AF863" t="s">
        <v>4</v>
      </c>
      <c r="AG863" t="s">
        <v>4</v>
      </c>
      <c r="AH863" t="s">
        <v>11439</v>
      </c>
      <c r="AI863" t="s">
        <v>11440</v>
      </c>
      <c r="AJ863" t="s">
        <v>4</v>
      </c>
      <c r="AK863">
        <v>9331641987</v>
      </c>
      <c r="AL863" t="s">
        <v>11441</v>
      </c>
      <c r="AM863" t="s">
        <v>11442</v>
      </c>
      <c r="AN863" t="s">
        <v>12</v>
      </c>
      <c r="AO863" t="s">
        <v>14147</v>
      </c>
      <c r="AP863" t="s">
        <v>4</v>
      </c>
      <c r="AQ863" t="s">
        <v>11033</v>
      </c>
      <c r="AR863" t="s">
        <v>12</v>
      </c>
      <c r="AS863" t="s">
        <v>12</v>
      </c>
      <c r="AT863" t="s">
        <v>4</v>
      </c>
      <c r="AU863" t="s">
        <v>4</v>
      </c>
      <c r="AV863" t="s">
        <v>4</v>
      </c>
      <c r="AW863" t="s">
        <v>332</v>
      </c>
      <c r="AX863">
        <v>500</v>
      </c>
      <c r="AY863">
        <v>12400</v>
      </c>
      <c r="AZ863" t="s">
        <v>12</v>
      </c>
      <c r="BA863" t="s">
        <v>12</v>
      </c>
      <c r="BB863" t="s">
        <v>4</v>
      </c>
      <c r="BC863" t="s">
        <v>11444</v>
      </c>
      <c r="BD863" t="s">
        <v>1234</v>
      </c>
      <c r="BE863" t="s">
        <v>4</v>
      </c>
      <c r="BF863" t="s">
        <v>12</v>
      </c>
      <c r="BG863" t="s">
        <v>4</v>
      </c>
      <c r="BH863" t="s">
        <v>12</v>
      </c>
      <c r="BI863" t="s">
        <v>12</v>
      </c>
      <c r="BJ863" t="s">
        <v>11440</v>
      </c>
      <c r="BK863" t="s">
        <v>4</v>
      </c>
      <c r="BL863">
        <v>1</v>
      </c>
      <c r="BM863" t="s">
        <v>12</v>
      </c>
      <c r="BN863">
        <v>12900</v>
      </c>
      <c r="BO863" t="s">
        <v>12</v>
      </c>
      <c r="BP863" t="s">
        <v>12</v>
      </c>
      <c r="BQ863" t="s">
        <v>12</v>
      </c>
      <c r="BR863" t="s">
        <v>4</v>
      </c>
      <c r="BS863" t="s">
        <v>4</v>
      </c>
      <c r="BT863" t="s">
        <v>4</v>
      </c>
      <c r="BU863" t="s">
        <v>12</v>
      </c>
      <c r="BV863" t="s">
        <v>4</v>
      </c>
      <c r="BW863" t="s">
        <v>330</v>
      </c>
      <c r="BX863" t="s">
        <v>4</v>
      </c>
      <c r="BY863" t="s">
        <v>12</v>
      </c>
      <c r="BZ863" t="s">
        <v>12</v>
      </c>
      <c r="CA863" t="s">
        <v>12</v>
      </c>
      <c r="CB863" t="s">
        <v>12</v>
      </c>
      <c r="CC863" t="s">
        <v>12</v>
      </c>
      <c r="CD863" t="str" cm="1">
        <f t="array" aca="1" ref="CD863" ca="1">eConcatenar(A863:CB863,"|")</f>
        <v>SMRLkwbYpFVdoC0s|CAR2021-0823|3|IMPERIAL DE LUJO |TABASCO |CARDENAS|CUNDUACAN  |2021-3-06|12900|X|X|200|1|x|X|x|X|X|X|X|X|X|X|X|x|X|x|SANCHEZ|GOMEZ|ABIATAR |CASADA |X|X|CARRETERA AL RIO SANTANA SIN NUMERO |LIBERTAD TERCERA SECCION MONTE GRANDE |X|9331641987|DOLORES CORDOVA ALCUDIA|BENEFICIARIO 2: ROBERTO SANCHEZ CORDOVA |x|RUTA 8 M |X|JUEVES |x|x|X|X|X|DOMICILIO |500|12400|x|x|X|2021-3-31|2021-9-30|X|x|X|x|x|LIBERTAD TERCERA SECCION MONTE GRANDE |X|1|x|12900|x|x|x|X|X|X|x|X|CARDENAS |X|x|x|x|x</v>
      </c>
    </row>
    <row r="864" spans="1:82" x14ac:dyDescent="0.25">
      <c r="A864" t="s">
        <v>14829</v>
      </c>
      <c r="B864" t="s">
        <v>11446</v>
      </c>
      <c r="C864">
        <v>3</v>
      </c>
      <c r="D864" t="s">
        <v>4988</v>
      </c>
      <c r="E864" t="s">
        <v>396</v>
      </c>
      <c r="F864" t="s">
        <v>3</v>
      </c>
      <c r="G864" t="s">
        <v>11326</v>
      </c>
      <c r="H864" t="s">
        <v>15980</v>
      </c>
      <c r="I864">
        <v>12900</v>
      </c>
      <c r="J864" t="s">
        <v>4</v>
      </c>
      <c r="K864" s="3" t="s">
        <v>4</v>
      </c>
      <c r="L864">
        <v>400</v>
      </c>
      <c r="M864">
        <v>2</v>
      </c>
      <c r="N864" t="s">
        <v>12</v>
      </c>
      <c r="O864" t="s">
        <v>4</v>
      </c>
      <c r="P864" t="s">
        <v>12</v>
      </c>
      <c r="Q864" t="s">
        <v>4</v>
      </c>
      <c r="R864" t="s">
        <v>4</v>
      </c>
      <c r="S864" t="s">
        <v>4</v>
      </c>
      <c r="T864" t="s">
        <v>4</v>
      </c>
      <c r="U864" t="s">
        <v>4</v>
      </c>
      <c r="V864" t="s">
        <v>4</v>
      </c>
      <c r="W864" t="s">
        <v>4</v>
      </c>
      <c r="X864" t="s">
        <v>4</v>
      </c>
      <c r="Y864" t="s">
        <v>12</v>
      </c>
      <c r="Z864" t="s">
        <v>4</v>
      </c>
      <c r="AA864" t="s">
        <v>12</v>
      </c>
      <c r="AB864" t="s">
        <v>11447</v>
      </c>
      <c r="AC864" t="s">
        <v>11448</v>
      </c>
      <c r="AD864" t="s">
        <v>102</v>
      </c>
      <c r="AE864" t="s">
        <v>479</v>
      </c>
      <c r="AF864" t="s">
        <v>4</v>
      </c>
      <c r="AG864" t="s">
        <v>4</v>
      </c>
      <c r="AH864" t="s">
        <v>11449</v>
      </c>
      <c r="AI864" t="s">
        <v>11440</v>
      </c>
      <c r="AJ864" t="s">
        <v>4</v>
      </c>
      <c r="AK864">
        <v>9332093680</v>
      </c>
      <c r="AL864" t="s">
        <v>11450</v>
      </c>
      <c r="AM864" t="s">
        <v>11451</v>
      </c>
      <c r="AN864" t="s">
        <v>12</v>
      </c>
      <c r="AO864" t="s">
        <v>14147</v>
      </c>
      <c r="AP864" t="s">
        <v>4</v>
      </c>
      <c r="AQ864" t="s">
        <v>11033</v>
      </c>
      <c r="AR864" t="s">
        <v>12</v>
      </c>
      <c r="AS864" t="s">
        <v>12</v>
      </c>
      <c r="AT864" t="s">
        <v>4</v>
      </c>
      <c r="AU864" t="s">
        <v>4</v>
      </c>
      <c r="AV864" t="s">
        <v>4</v>
      </c>
      <c r="AW864" t="s">
        <v>332</v>
      </c>
      <c r="AX864">
        <v>2200</v>
      </c>
      <c r="AY864">
        <v>10700</v>
      </c>
      <c r="AZ864" t="s">
        <v>12</v>
      </c>
      <c r="BA864" t="s">
        <v>12</v>
      </c>
      <c r="BB864" t="s">
        <v>4</v>
      </c>
      <c r="BC864" t="s">
        <v>1231</v>
      </c>
      <c r="BD864" t="s">
        <v>11034</v>
      </c>
      <c r="BE864" t="s">
        <v>4</v>
      </c>
      <c r="BF864" t="s">
        <v>12</v>
      </c>
      <c r="BG864" t="s">
        <v>4</v>
      </c>
      <c r="BH864" t="s">
        <v>12</v>
      </c>
      <c r="BI864" t="s">
        <v>12</v>
      </c>
      <c r="BJ864" t="s">
        <v>11440</v>
      </c>
      <c r="BK864" t="s">
        <v>4</v>
      </c>
      <c r="BL864">
        <v>0</v>
      </c>
      <c r="BM864" t="s">
        <v>12</v>
      </c>
      <c r="BN864">
        <v>12900</v>
      </c>
      <c r="BO864" t="s">
        <v>12</v>
      </c>
      <c r="BP864" t="s">
        <v>12</v>
      </c>
      <c r="BQ864" t="s">
        <v>12</v>
      </c>
      <c r="BR864" t="s">
        <v>4</v>
      </c>
      <c r="BS864" t="s">
        <v>4</v>
      </c>
      <c r="BT864" t="s">
        <v>4</v>
      </c>
      <c r="BU864" t="s">
        <v>12</v>
      </c>
      <c r="BV864" t="s">
        <v>4</v>
      </c>
      <c r="BW864" t="s">
        <v>330</v>
      </c>
      <c r="BX864" t="s">
        <v>4</v>
      </c>
      <c r="BY864" t="s">
        <v>12</v>
      </c>
      <c r="BZ864" t="s">
        <v>12</v>
      </c>
      <c r="CA864" t="s">
        <v>12</v>
      </c>
      <c r="CB864" t="s">
        <v>12</v>
      </c>
      <c r="CC864" t="s">
        <v>12</v>
      </c>
      <c r="CD864" t="str" cm="1">
        <f t="array" aca="1" ref="CD864" ca="1">eConcatenar(A864:CB864,"|")</f>
        <v>79raULeninolNHOK|CAR2021-0824|3|IMPERIAL DE LUJO |TABASCO |CARDENAS|CUNDUACAN  |2021-3-06|12900|X|X|400|2|x|X|x|X|X|X|X|X|X|X|X|x|X|x|ERBEY|BROCA |GOMEZ|UNION LIBRE |X|X|CALLE DEL PARQUE MANZANA NUMERO 18 |LIBERTAD TERCERA SECCION MONTE GRANDE |X|9332093680|JOSE LUIS BROCA CORDOVA |BENEFICIARIO 2: ROSA NELY GOMEZ SUAREZ |x|RUTA 8 M |X|JUEVES |x|x|X|X|X|DOMICILIO |2200|10700|x|x|X|2021-8-5|2021-10-07|X|x|X|x|x|LIBERTAD TERCERA SECCION MONTE GRANDE |X|0|x|12900|x|x|x|X|X|X|x|X|CARDENAS |X|x|x|x|x</v>
      </c>
    </row>
    <row r="865" spans="1:82" x14ac:dyDescent="0.25">
      <c r="A865" t="s">
        <v>14830</v>
      </c>
      <c r="B865" t="s">
        <v>11453</v>
      </c>
      <c r="C865">
        <v>3</v>
      </c>
      <c r="D865" t="s">
        <v>69</v>
      </c>
      <c r="E865" t="s">
        <v>396</v>
      </c>
      <c r="F865" t="s">
        <v>3</v>
      </c>
      <c r="G865" t="s">
        <v>330</v>
      </c>
      <c r="H865" t="s">
        <v>15981</v>
      </c>
      <c r="I865">
        <v>14800</v>
      </c>
      <c r="J865" t="s">
        <v>4</v>
      </c>
      <c r="K865" s="3" t="s">
        <v>4</v>
      </c>
      <c r="L865">
        <v>200</v>
      </c>
      <c r="M865">
        <v>1</v>
      </c>
      <c r="N865" t="s">
        <v>12</v>
      </c>
      <c r="O865" t="s">
        <v>4</v>
      </c>
      <c r="P865" t="s">
        <v>12</v>
      </c>
      <c r="Q865" t="s">
        <v>4</v>
      </c>
      <c r="R865" t="s">
        <v>4</v>
      </c>
      <c r="S865" t="s">
        <v>4</v>
      </c>
      <c r="T865" t="s">
        <v>4</v>
      </c>
      <c r="U865" t="s">
        <v>4</v>
      </c>
      <c r="V865" t="s">
        <v>4</v>
      </c>
      <c r="W865" t="s">
        <v>4</v>
      </c>
      <c r="X865" t="s">
        <v>4</v>
      </c>
      <c r="Y865" t="s">
        <v>12</v>
      </c>
      <c r="Z865" t="s">
        <v>4</v>
      </c>
      <c r="AA865" t="s">
        <v>12</v>
      </c>
      <c r="AB865" t="s">
        <v>87</v>
      </c>
      <c r="AC865" t="s">
        <v>484</v>
      </c>
      <c r="AD865" t="s">
        <v>5086</v>
      </c>
      <c r="AE865" t="s">
        <v>214</v>
      </c>
      <c r="AF865" t="s">
        <v>4</v>
      </c>
      <c r="AG865" t="s">
        <v>4</v>
      </c>
      <c r="AH865" t="s">
        <v>11454</v>
      </c>
      <c r="AI865" t="s">
        <v>11455</v>
      </c>
      <c r="AJ865" t="s">
        <v>11388</v>
      </c>
      <c r="AK865">
        <v>9933723856</v>
      </c>
      <c r="AL865" t="s">
        <v>11456</v>
      </c>
      <c r="AM865" t="s">
        <v>11457</v>
      </c>
      <c r="AN865" t="s">
        <v>12</v>
      </c>
      <c r="AO865" t="s">
        <v>14147</v>
      </c>
      <c r="AP865" t="s">
        <v>4</v>
      </c>
      <c r="AQ865" t="s">
        <v>710</v>
      </c>
      <c r="AR865" t="s">
        <v>12</v>
      </c>
      <c r="AS865" t="s">
        <v>12</v>
      </c>
      <c r="AT865" t="s">
        <v>4</v>
      </c>
      <c r="AU865" t="s">
        <v>4</v>
      </c>
      <c r="AV865" t="s">
        <v>4</v>
      </c>
      <c r="AW865" t="s">
        <v>332</v>
      </c>
      <c r="AX865">
        <v>1100</v>
      </c>
      <c r="AY865">
        <v>13700</v>
      </c>
      <c r="AZ865" t="s">
        <v>12</v>
      </c>
      <c r="BA865" t="s">
        <v>12</v>
      </c>
      <c r="BB865" t="s">
        <v>4</v>
      </c>
      <c r="BC865" t="s">
        <v>11409</v>
      </c>
      <c r="BD865" t="s">
        <v>10772</v>
      </c>
      <c r="BE865" t="s">
        <v>4</v>
      </c>
      <c r="BF865" t="s">
        <v>12</v>
      </c>
      <c r="BG865" t="s">
        <v>4</v>
      </c>
      <c r="BH865" t="s">
        <v>12</v>
      </c>
      <c r="BI865" t="s">
        <v>12</v>
      </c>
      <c r="BJ865" t="s">
        <v>11455</v>
      </c>
      <c r="BK865" t="s">
        <v>4</v>
      </c>
      <c r="BL865">
        <v>0</v>
      </c>
      <c r="BM865" t="s">
        <v>12</v>
      </c>
      <c r="BN865">
        <v>14800</v>
      </c>
      <c r="BO865" t="s">
        <v>12</v>
      </c>
      <c r="BP865" t="s">
        <v>12</v>
      </c>
      <c r="BQ865" t="s">
        <v>12</v>
      </c>
      <c r="BR865" t="s">
        <v>4</v>
      </c>
      <c r="BS865" t="s">
        <v>4</v>
      </c>
      <c r="BT865" t="s">
        <v>4</v>
      </c>
      <c r="BU865" t="s">
        <v>12</v>
      </c>
      <c r="BV865" t="s">
        <v>4</v>
      </c>
      <c r="BW865" t="s">
        <v>330</v>
      </c>
      <c r="BX865" t="s">
        <v>4</v>
      </c>
      <c r="BY865" t="s">
        <v>12</v>
      </c>
      <c r="BZ865" t="s">
        <v>12</v>
      </c>
      <c r="CA865" t="s">
        <v>12</v>
      </c>
      <c r="CB865" t="s">
        <v>12</v>
      </c>
      <c r="CC865" t="s">
        <v>12</v>
      </c>
      <c r="CD865" t="str" cm="1">
        <f t="array" aca="1" ref="CD865" ca="1">eConcatenar(A865:CB865,"|")</f>
        <v>saZiQs48atOURXS4|CAR2021-0862|3|MEMORIAL|TABASCO |CARDENAS|CARDENAS |2021-3-10|14800|X|X|200|1|x|X|x|X|X|X|X|X|X|X|X|x|X|x|LOPEZ|RAMOS |SANTOS |CASADO |X|X|CALLE ISABEL DE LA PARRA LOTE NUMERO 27 |LUIS DONALDO COLOSIO |CARRETERA CARDENAS COMALCALCO |9933723856|SOCORRO PEREZ MENDEZ |BENEFICIARIO 2: ANNY MISHEL LOPEZ PEREZ |x|RUTA 8 M |X|MIERCOLES|x|x|X|X|X|DOMICILIO |1100|13700|x|x|X|2021-7-7|2021-9-29|X|x|X|x|x|LUIS DONALDO COLOSIO |X|0|x|14800|x|x|x|X|X|X|x|X|CARDENAS |X|x|x|x|x</v>
      </c>
    </row>
    <row r="866" spans="1:82" x14ac:dyDescent="0.25">
      <c r="A866" t="s">
        <v>14831</v>
      </c>
      <c r="B866" t="s">
        <v>11460</v>
      </c>
      <c r="C866">
        <v>3</v>
      </c>
      <c r="D866" t="s">
        <v>69</v>
      </c>
      <c r="E866" t="s">
        <v>396</v>
      </c>
      <c r="F866" t="s">
        <v>3</v>
      </c>
      <c r="G866" t="s">
        <v>330</v>
      </c>
      <c r="H866" t="s">
        <v>15981</v>
      </c>
      <c r="I866">
        <v>14800</v>
      </c>
      <c r="J866" t="s">
        <v>4</v>
      </c>
      <c r="K866" s="3" t="s">
        <v>4</v>
      </c>
      <c r="L866">
        <v>200</v>
      </c>
      <c r="M866">
        <v>1</v>
      </c>
      <c r="N866" t="s">
        <v>12</v>
      </c>
      <c r="O866" t="s">
        <v>4</v>
      </c>
      <c r="P866" t="s">
        <v>12</v>
      </c>
      <c r="Q866" t="s">
        <v>4</v>
      </c>
      <c r="R866" t="s">
        <v>4</v>
      </c>
      <c r="S866" t="s">
        <v>4</v>
      </c>
      <c r="T866" t="s">
        <v>4</v>
      </c>
      <c r="U866" t="s">
        <v>4</v>
      </c>
      <c r="V866" t="s">
        <v>4</v>
      </c>
      <c r="W866" t="s">
        <v>4</v>
      </c>
      <c r="X866" t="s">
        <v>4</v>
      </c>
      <c r="Y866" t="s">
        <v>12</v>
      </c>
      <c r="Z866" t="s">
        <v>4</v>
      </c>
      <c r="AA866" t="s">
        <v>12</v>
      </c>
      <c r="AB866" t="s">
        <v>87</v>
      </c>
      <c r="AC866" t="s">
        <v>119</v>
      </c>
      <c r="AD866" t="s">
        <v>11461</v>
      </c>
      <c r="AE866" t="s">
        <v>4961</v>
      </c>
      <c r="AF866" t="s">
        <v>4</v>
      </c>
      <c r="AG866" t="s">
        <v>4</v>
      </c>
      <c r="AH866" t="s">
        <v>11462</v>
      </c>
      <c r="AI866" t="s">
        <v>11455</v>
      </c>
      <c r="AJ866" t="s">
        <v>11388</v>
      </c>
      <c r="AK866">
        <v>9371015162</v>
      </c>
      <c r="AL866" t="s">
        <v>11463</v>
      </c>
      <c r="AM866" t="s">
        <v>11464</v>
      </c>
      <c r="AN866" t="s">
        <v>12</v>
      </c>
      <c r="AO866" t="s">
        <v>14147</v>
      </c>
      <c r="AP866" t="s">
        <v>4</v>
      </c>
      <c r="AQ866" t="s">
        <v>710</v>
      </c>
      <c r="AR866" t="s">
        <v>12</v>
      </c>
      <c r="AS866" t="s">
        <v>12</v>
      </c>
      <c r="AT866" t="s">
        <v>4</v>
      </c>
      <c r="AU866" t="s">
        <v>4</v>
      </c>
      <c r="AV866" t="s">
        <v>4</v>
      </c>
      <c r="AW866" t="s">
        <v>332</v>
      </c>
      <c r="AX866">
        <v>1500</v>
      </c>
      <c r="AY866">
        <v>13300</v>
      </c>
      <c r="AZ866" t="s">
        <v>12</v>
      </c>
      <c r="BA866" t="s">
        <v>12</v>
      </c>
      <c r="BB866" t="s">
        <v>4</v>
      </c>
      <c r="BC866" t="s">
        <v>11409</v>
      </c>
      <c r="BD866" t="s">
        <v>10772</v>
      </c>
      <c r="BE866" t="s">
        <v>4</v>
      </c>
      <c r="BF866" t="s">
        <v>12</v>
      </c>
      <c r="BG866" t="s">
        <v>4</v>
      </c>
      <c r="BH866" t="s">
        <v>12</v>
      </c>
      <c r="BI866" t="s">
        <v>12</v>
      </c>
      <c r="BJ866" t="s">
        <v>11455</v>
      </c>
      <c r="BK866" t="s">
        <v>4</v>
      </c>
      <c r="BL866">
        <v>1</v>
      </c>
      <c r="BM866" t="s">
        <v>12</v>
      </c>
      <c r="BN866">
        <v>14800</v>
      </c>
      <c r="BO866" t="s">
        <v>12</v>
      </c>
      <c r="BP866" t="s">
        <v>12</v>
      </c>
      <c r="BQ866" t="s">
        <v>12</v>
      </c>
      <c r="BR866" t="s">
        <v>4</v>
      </c>
      <c r="BS866" t="s">
        <v>4</v>
      </c>
      <c r="BT866" t="s">
        <v>4</v>
      </c>
      <c r="BU866" t="s">
        <v>12</v>
      </c>
      <c r="BV866" t="s">
        <v>4</v>
      </c>
      <c r="BW866" t="s">
        <v>330</v>
      </c>
      <c r="BX866" t="s">
        <v>4</v>
      </c>
      <c r="BY866" t="s">
        <v>12</v>
      </c>
      <c r="BZ866" t="s">
        <v>12</v>
      </c>
      <c r="CA866" t="s">
        <v>12</v>
      </c>
      <c r="CB866" t="s">
        <v>12</v>
      </c>
      <c r="CC866" t="s">
        <v>12</v>
      </c>
      <c r="CD866" t="str" cm="1">
        <f t="array" aca="1" ref="CD866" ca="1">eConcatenar(A866:CB866,"|")</f>
        <v>VLlNewoJ3T3WcbFL|CAR2021-0864|3|MEMORIAL|TABASCO |CARDENAS|CARDENAS |2021-3-10|14800|X|X|200|1|x|X|x|X|X|X|X|X|X|X|X|x|X|x|LOPEZ|PEREZ|ERIKA |SOLTERA |X|X|CALLE ISABEL DE LA PARRA |LUIS DONALDO COLOSIO |CARRETERA CARDENAS COMALCALCO |9371015162|JULISSA PEREZ MENDEZ |BENEFICIARIO 2: SOCORRO PEREZ MENDEZ |x|RUTA 8 M |X|MIERCOLES|x|x|X|X|X|DOMICILIO |1500|13300|x|x|X|2021-7-7|2021-9-29|X|x|X|x|x|LUIS DONALDO COLOSIO |X|1|x|14800|x|x|x|X|X|X|x|X|CARDENAS |X|x|x|x|x</v>
      </c>
    </row>
    <row r="867" spans="1:82" x14ac:dyDescent="0.25">
      <c r="A867" t="s">
        <v>14832</v>
      </c>
      <c r="B867" t="s">
        <v>11466</v>
      </c>
      <c r="C867">
        <v>3</v>
      </c>
      <c r="D867" t="s">
        <v>69</v>
      </c>
      <c r="E867" t="s">
        <v>396</v>
      </c>
      <c r="F867" t="s">
        <v>3</v>
      </c>
      <c r="G867" t="s">
        <v>330</v>
      </c>
      <c r="H867" t="s">
        <v>15982</v>
      </c>
      <c r="I867">
        <v>14800</v>
      </c>
      <c r="J867" t="s">
        <v>4</v>
      </c>
      <c r="K867" s="3" t="s">
        <v>4</v>
      </c>
      <c r="L867">
        <v>400</v>
      </c>
      <c r="M867">
        <v>2</v>
      </c>
      <c r="N867" t="s">
        <v>12</v>
      </c>
      <c r="O867" t="s">
        <v>4</v>
      </c>
      <c r="P867" t="s">
        <v>12</v>
      </c>
      <c r="Q867" t="s">
        <v>4</v>
      </c>
      <c r="R867" t="s">
        <v>4</v>
      </c>
      <c r="S867" t="s">
        <v>4</v>
      </c>
      <c r="T867" t="s">
        <v>4</v>
      </c>
      <c r="U867" t="s">
        <v>4</v>
      </c>
      <c r="V867" t="s">
        <v>4</v>
      </c>
      <c r="W867" t="s">
        <v>4</v>
      </c>
      <c r="X867" t="s">
        <v>4</v>
      </c>
      <c r="Y867" t="s">
        <v>12</v>
      </c>
      <c r="Z867" t="s">
        <v>4</v>
      </c>
      <c r="AA867" t="s">
        <v>12</v>
      </c>
      <c r="AB867" t="s">
        <v>119</v>
      </c>
      <c r="AC867" t="s">
        <v>49</v>
      </c>
      <c r="AD867" t="s">
        <v>11467</v>
      </c>
      <c r="AE867" t="s">
        <v>4991</v>
      </c>
      <c r="AF867" t="s">
        <v>4</v>
      </c>
      <c r="AG867" t="s">
        <v>4</v>
      </c>
      <c r="AH867" t="s">
        <v>11468</v>
      </c>
      <c r="AI867" t="s">
        <v>11366</v>
      </c>
      <c r="AJ867" t="s">
        <v>11469</v>
      </c>
      <c r="AK867">
        <v>9371532378</v>
      </c>
      <c r="AL867" t="s">
        <v>11470</v>
      </c>
      <c r="AM867" t="s">
        <v>11471</v>
      </c>
      <c r="AN867" t="s">
        <v>12</v>
      </c>
      <c r="AO867" t="s">
        <v>14147</v>
      </c>
      <c r="AP867" t="s">
        <v>4</v>
      </c>
      <c r="AQ867" t="s">
        <v>710</v>
      </c>
      <c r="AR867" t="s">
        <v>12</v>
      </c>
      <c r="AS867" t="s">
        <v>12</v>
      </c>
      <c r="AT867" t="s">
        <v>4</v>
      </c>
      <c r="AU867" t="s">
        <v>4</v>
      </c>
      <c r="AV867" t="s">
        <v>4</v>
      </c>
      <c r="AW867" t="s">
        <v>332</v>
      </c>
      <c r="AX867">
        <v>2800</v>
      </c>
      <c r="AY867">
        <v>12000</v>
      </c>
      <c r="AZ867" t="s">
        <v>12</v>
      </c>
      <c r="BA867" t="s">
        <v>12</v>
      </c>
      <c r="BB867" t="s">
        <v>4</v>
      </c>
      <c r="BC867" t="s">
        <v>1193</v>
      </c>
      <c r="BD867" t="s">
        <v>10600</v>
      </c>
      <c r="BE867" t="s">
        <v>4</v>
      </c>
      <c r="BF867" t="s">
        <v>12</v>
      </c>
      <c r="BG867" t="s">
        <v>4</v>
      </c>
      <c r="BH867" t="s">
        <v>12</v>
      </c>
      <c r="BI867" t="s">
        <v>12</v>
      </c>
      <c r="BJ867" t="s">
        <v>11366</v>
      </c>
      <c r="BK867" t="s">
        <v>4</v>
      </c>
      <c r="BL867">
        <v>1</v>
      </c>
      <c r="BM867" t="s">
        <v>12</v>
      </c>
      <c r="BN867">
        <v>14800</v>
      </c>
      <c r="BO867" t="s">
        <v>12</v>
      </c>
      <c r="BP867" t="s">
        <v>12</v>
      </c>
      <c r="BQ867" t="s">
        <v>12</v>
      </c>
      <c r="BR867" t="s">
        <v>4</v>
      </c>
      <c r="BS867" t="s">
        <v>4</v>
      </c>
      <c r="BT867" t="s">
        <v>4</v>
      </c>
      <c r="BU867" t="s">
        <v>12</v>
      </c>
      <c r="BV867" t="s">
        <v>4</v>
      </c>
      <c r="BW867" t="s">
        <v>330</v>
      </c>
      <c r="BX867" t="s">
        <v>4</v>
      </c>
      <c r="BY867" t="s">
        <v>12</v>
      </c>
      <c r="BZ867" t="s">
        <v>12</v>
      </c>
      <c r="CA867" t="s">
        <v>12</v>
      </c>
      <c r="CB867" t="s">
        <v>12</v>
      </c>
      <c r="CC867" t="s">
        <v>12</v>
      </c>
      <c r="CD867" t="str" cm="1">
        <f t="array" aca="1" ref="CD867" ca="1">eConcatenar(A867:CB867,"|")</f>
        <v>xHQddmYbpjsZxwtD|CAR2021-1024|3|MEMORIAL|TABASCO |CARDENAS|CARDENAS |2021-3-18|14800|X|X|400|2|x|X|x|X|X|X|X|X|X|X|X|x|X|x|PEREZ|SANCHEZ|MARIA CONCEPCION |VIUDA |X|X|CALLE ERSILIA GOMEZ CONTRERA |LA PLAYITA |CARRETERA FEDERAL CARDENAS COMALCALCO |9371532378|ANAELIS MORALES PEREZ |BENEFICIARIO 2: ISIDRO AQUINO PEREZ |x|RUTA 8 M |X|MIERCOLES|x|x|X|X|X|DOMICILIO |2800|12000|x|x|X|2021-9-8|2021-10-06|X|x|X|x|x|LA PLAYITA |X|1|x|14800|x|x|x|X|X|X|x|X|CARDENAS |X|x|x|x|x</v>
      </c>
    </row>
    <row r="868" spans="1:82" x14ac:dyDescent="0.25">
      <c r="A868" t="s">
        <v>14833</v>
      </c>
      <c r="B868" t="s">
        <v>11473</v>
      </c>
      <c r="C868">
        <v>3</v>
      </c>
      <c r="D868" t="s">
        <v>69</v>
      </c>
      <c r="E868" t="s">
        <v>396</v>
      </c>
      <c r="F868" t="s">
        <v>11313</v>
      </c>
      <c r="G868" t="s">
        <v>11326</v>
      </c>
      <c r="H868" t="s">
        <v>15960</v>
      </c>
      <c r="I868">
        <v>14800</v>
      </c>
      <c r="J868" t="s">
        <v>4</v>
      </c>
      <c r="K868" s="3" t="s">
        <v>4</v>
      </c>
      <c r="L868">
        <v>200</v>
      </c>
      <c r="M868">
        <v>1</v>
      </c>
      <c r="N868" t="s">
        <v>12</v>
      </c>
      <c r="O868" t="s">
        <v>4</v>
      </c>
      <c r="P868" t="s">
        <v>12</v>
      </c>
      <c r="Q868" t="s">
        <v>4</v>
      </c>
      <c r="R868" t="s">
        <v>4</v>
      </c>
      <c r="S868" t="s">
        <v>4</v>
      </c>
      <c r="T868" t="s">
        <v>4</v>
      </c>
      <c r="U868" t="s">
        <v>4</v>
      </c>
      <c r="V868" t="s">
        <v>4</v>
      </c>
      <c r="W868" t="s">
        <v>4</v>
      </c>
      <c r="X868" t="s">
        <v>4</v>
      </c>
      <c r="Y868" t="s">
        <v>12</v>
      </c>
      <c r="Z868" t="s">
        <v>4</v>
      </c>
      <c r="AA868" t="s">
        <v>12</v>
      </c>
      <c r="AB868" t="s">
        <v>113</v>
      </c>
      <c r="AC868" t="s">
        <v>87</v>
      </c>
      <c r="AD868" t="s">
        <v>11474</v>
      </c>
      <c r="AE868" t="s">
        <v>474</v>
      </c>
      <c r="AF868" t="s">
        <v>4</v>
      </c>
      <c r="AG868" t="s">
        <v>4</v>
      </c>
      <c r="AH868" t="s">
        <v>11475</v>
      </c>
      <c r="AI868" t="s">
        <v>11366</v>
      </c>
      <c r="AJ868" t="s">
        <v>4</v>
      </c>
      <c r="AK868">
        <v>9371186495</v>
      </c>
      <c r="AL868" t="s">
        <v>11476</v>
      </c>
      <c r="AM868" t="s">
        <v>11477</v>
      </c>
      <c r="AN868" t="s">
        <v>12</v>
      </c>
      <c r="AO868" t="s">
        <v>14147</v>
      </c>
      <c r="AP868" t="s">
        <v>4</v>
      </c>
      <c r="AQ868" t="s">
        <v>710</v>
      </c>
      <c r="AR868" t="s">
        <v>12</v>
      </c>
      <c r="AS868" t="s">
        <v>12</v>
      </c>
      <c r="AT868" t="s">
        <v>4</v>
      </c>
      <c r="AU868" t="s">
        <v>4</v>
      </c>
      <c r="AV868" t="s">
        <v>4</v>
      </c>
      <c r="AW868" t="s">
        <v>332</v>
      </c>
      <c r="AX868">
        <v>1600</v>
      </c>
      <c r="AY868">
        <v>13200</v>
      </c>
      <c r="AZ868" t="s">
        <v>12</v>
      </c>
      <c r="BA868" t="s">
        <v>12</v>
      </c>
      <c r="BB868" t="s">
        <v>4</v>
      </c>
      <c r="BC868" t="s">
        <v>11479</v>
      </c>
      <c r="BD868" t="s">
        <v>10772</v>
      </c>
      <c r="BE868" t="s">
        <v>4</v>
      </c>
      <c r="BF868" t="s">
        <v>12</v>
      </c>
      <c r="BG868" t="s">
        <v>4</v>
      </c>
      <c r="BH868" t="s">
        <v>12</v>
      </c>
      <c r="BI868" t="s">
        <v>12</v>
      </c>
      <c r="BJ868" t="s">
        <v>11366</v>
      </c>
      <c r="BK868" t="s">
        <v>4</v>
      </c>
      <c r="BL868">
        <v>1</v>
      </c>
      <c r="BM868" t="s">
        <v>12</v>
      </c>
      <c r="BN868">
        <v>14800</v>
      </c>
      <c r="BO868" t="s">
        <v>12</v>
      </c>
      <c r="BP868" t="s">
        <v>12</v>
      </c>
      <c r="BQ868" t="s">
        <v>12</v>
      </c>
      <c r="BR868" t="s">
        <v>4</v>
      </c>
      <c r="BS868" t="s">
        <v>4</v>
      </c>
      <c r="BT868" t="s">
        <v>4</v>
      </c>
      <c r="BU868" t="s">
        <v>12</v>
      </c>
      <c r="BV868" t="s">
        <v>4</v>
      </c>
      <c r="BW868" t="s">
        <v>330</v>
      </c>
      <c r="BX868" t="s">
        <v>4</v>
      </c>
      <c r="BY868" t="s">
        <v>12</v>
      </c>
      <c r="BZ868" t="s">
        <v>12</v>
      </c>
      <c r="CA868" t="s">
        <v>12</v>
      </c>
      <c r="CB868" t="s">
        <v>12</v>
      </c>
      <c r="CC868" t="s">
        <v>12</v>
      </c>
      <c r="CD868" t="str" cm="1">
        <f t="array" aca="1" ref="CD868" ca="1">eConcatenar(A868:CB868,"|")</f>
        <v>HjpvxbFxxiph5ZSJ|CAR2021-1017|3|MEMORIAL|TABASCO |CUNDUACAN |CUNDUACAN  |2021-3-16|14800|X|X|200|1|x|X|x|X|X|X|X|X|X|X|X|x|X|x|SOBERANO |LOPEZ|MARISOL|CASADA |X|X|CALLE JOSE CEJAS JIMENEZ NUMERO 23|LA PLAYITA |X|9371186495|GUADALUPE GARCIA SOBERANO |BENEFICIARIO 2: LORENA DEL CARMEN ULIN SOBERANO |x|RUTA 8 M |X|MIERCOLES|x|x|X|X|X|DOMICILIO |1600|13200|x|x|X|2021-4-28|2021-9-29|X|x|X|x|x|LA PLAYITA |X|1|x|14800|x|x|x|X|X|X|x|X|CARDENAS |X|x|x|x|x</v>
      </c>
    </row>
    <row r="869" spans="1:82" x14ac:dyDescent="0.25">
      <c r="A869" t="s">
        <v>14834</v>
      </c>
      <c r="B869" t="s">
        <v>11481</v>
      </c>
      <c r="C869">
        <v>3</v>
      </c>
      <c r="D869" t="s">
        <v>69</v>
      </c>
      <c r="E869" t="s">
        <v>396</v>
      </c>
      <c r="F869" t="s">
        <v>3</v>
      </c>
      <c r="G869" t="s">
        <v>330</v>
      </c>
      <c r="H869" t="s">
        <v>15960</v>
      </c>
      <c r="I869">
        <v>14800</v>
      </c>
      <c r="J869" t="s">
        <v>4</v>
      </c>
      <c r="K869" s="3" t="s">
        <v>4</v>
      </c>
      <c r="L869">
        <v>400</v>
      </c>
      <c r="M869">
        <v>2</v>
      </c>
      <c r="N869" t="s">
        <v>12</v>
      </c>
      <c r="O869" t="s">
        <v>4</v>
      </c>
      <c r="P869" t="s">
        <v>12</v>
      </c>
      <c r="Q869" t="s">
        <v>4</v>
      </c>
      <c r="R869" t="s">
        <v>4</v>
      </c>
      <c r="S869" t="s">
        <v>4</v>
      </c>
      <c r="T869" t="s">
        <v>4</v>
      </c>
      <c r="U869" t="s">
        <v>4</v>
      </c>
      <c r="V869" t="s">
        <v>4</v>
      </c>
      <c r="W869" t="s">
        <v>4</v>
      </c>
      <c r="X869" t="s">
        <v>4</v>
      </c>
      <c r="Y869" t="s">
        <v>12</v>
      </c>
      <c r="Z869" t="s">
        <v>4</v>
      </c>
      <c r="AA869" t="s">
        <v>12</v>
      </c>
      <c r="AB869" t="s">
        <v>11482</v>
      </c>
      <c r="AC869" t="s">
        <v>4979</v>
      </c>
      <c r="AD869" t="s">
        <v>11483</v>
      </c>
      <c r="AE869" t="s">
        <v>214</v>
      </c>
      <c r="AF869" t="s">
        <v>4</v>
      </c>
      <c r="AG869" t="s">
        <v>4</v>
      </c>
      <c r="AH869" t="s">
        <v>11484</v>
      </c>
      <c r="AI869" t="s">
        <v>11485</v>
      </c>
      <c r="AJ869" t="s">
        <v>4</v>
      </c>
      <c r="AK869">
        <v>9371396117</v>
      </c>
      <c r="AL869" t="s">
        <v>11486</v>
      </c>
      <c r="AM869" t="s">
        <v>11487</v>
      </c>
      <c r="AN869" t="s">
        <v>12</v>
      </c>
      <c r="AO869" t="s">
        <v>14147</v>
      </c>
      <c r="AP869" t="s">
        <v>4</v>
      </c>
      <c r="AQ869" t="s">
        <v>710</v>
      </c>
      <c r="AR869" t="s">
        <v>12</v>
      </c>
      <c r="AS869" t="s">
        <v>12</v>
      </c>
      <c r="AT869" t="s">
        <v>4</v>
      </c>
      <c r="AU869" t="s">
        <v>4</v>
      </c>
      <c r="AV869" t="s">
        <v>4</v>
      </c>
      <c r="AW869" t="s">
        <v>332</v>
      </c>
      <c r="AX869">
        <v>1000</v>
      </c>
      <c r="AY869">
        <v>13800</v>
      </c>
      <c r="AZ869" t="s">
        <v>12</v>
      </c>
      <c r="BA869" t="s">
        <v>12</v>
      </c>
      <c r="BB869" t="s">
        <v>4</v>
      </c>
      <c r="BC869" t="s">
        <v>11488</v>
      </c>
      <c r="BD869" t="s">
        <v>1238</v>
      </c>
      <c r="BE869" t="s">
        <v>4</v>
      </c>
      <c r="BF869" t="s">
        <v>12</v>
      </c>
      <c r="BG869" t="s">
        <v>4</v>
      </c>
      <c r="BH869" t="s">
        <v>12</v>
      </c>
      <c r="BI869" t="s">
        <v>12</v>
      </c>
      <c r="BJ869" t="s">
        <v>11489</v>
      </c>
      <c r="BK869" t="s">
        <v>4</v>
      </c>
      <c r="BL869">
        <v>0</v>
      </c>
      <c r="BM869" t="s">
        <v>12</v>
      </c>
      <c r="BN869">
        <v>14800</v>
      </c>
      <c r="BO869" t="s">
        <v>12</v>
      </c>
      <c r="BP869" t="s">
        <v>12</v>
      </c>
      <c r="BQ869" t="s">
        <v>12</v>
      </c>
      <c r="BR869" t="s">
        <v>4</v>
      </c>
      <c r="BS869" t="s">
        <v>4</v>
      </c>
      <c r="BT869" t="s">
        <v>4</v>
      </c>
      <c r="BU869" t="s">
        <v>12</v>
      </c>
      <c r="BV869" t="s">
        <v>4</v>
      </c>
      <c r="BW869" t="s">
        <v>330</v>
      </c>
      <c r="BX869" t="s">
        <v>4</v>
      </c>
      <c r="BY869" t="s">
        <v>12</v>
      </c>
      <c r="BZ869" t="s">
        <v>12</v>
      </c>
      <c r="CA869" t="s">
        <v>12</v>
      </c>
      <c r="CB869" t="s">
        <v>12</v>
      </c>
      <c r="CC869" t="s">
        <v>12</v>
      </c>
      <c r="CD869" t="str" cm="1">
        <f t="array" aca="1" ref="CD869" ca="1">eConcatenar(A869:CB869,"|")</f>
        <v>ttHNjBYpTN8oqZ5K|CAR2021-1011|3|MEMORIAL|TABASCO |CARDENAS|CARDENAS |2021-3-16|14800|X|X|400|2|x|X|x|X|X|X|X|X|X|X|X|x|X|x|ACOPA |RODRIGUEZ |ROMAN |CASADO |X|X|CARRETERA PRINCIPAL CARDENAS COMALCALCO |HIDALGO SEGUNDA SECCION 86500|X|9371396117|ANTONIO ACOPA DE LA CRUZ |BENEFICIARIO 2: ALEJANDRA ACOPA DE LA CRUZ |x|RUTA 8 M |X|MIERCOLES|x|x|X|X|X|DOMICILIO |1000|13800|x|x|X|2021-3-5|2021-9-22|X|x|X|x|x|HIDALGO SEGUNDA SECCION 86500 |X|0|x|14800|x|x|x|X|X|X|x|X|CARDENAS |X|x|x|x|x</v>
      </c>
    </row>
    <row r="870" spans="1:82" x14ac:dyDescent="0.25">
      <c r="A870" t="s">
        <v>14835</v>
      </c>
      <c r="B870" t="s">
        <v>11491</v>
      </c>
      <c r="C870">
        <v>3</v>
      </c>
      <c r="D870" t="s">
        <v>69</v>
      </c>
      <c r="E870" t="s">
        <v>396</v>
      </c>
      <c r="F870" t="s">
        <v>3</v>
      </c>
      <c r="G870" t="s">
        <v>330</v>
      </c>
      <c r="H870" t="s">
        <v>15983</v>
      </c>
      <c r="I870">
        <v>14800</v>
      </c>
      <c r="J870" t="s">
        <v>4</v>
      </c>
      <c r="K870" s="3" t="s">
        <v>4</v>
      </c>
      <c r="L870">
        <v>400</v>
      </c>
      <c r="M870">
        <v>2</v>
      </c>
      <c r="N870" t="s">
        <v>12</v>
      </c>
      <c r="O870" t="s">
        <v>4</v>
      </c>
      <c r="P870" t="s">
        <v>12</v>
      </c>
      <c r="Q870" t="s">
        <v>4</v>
      </c>
      <c r="R870" t="s">
        <v>4</v>
      </c>
      <c r="S870" t="s">
        <v>4</v>
      </c>
      <c r="T870" t="s">
        <v>4</v>
      </c>
      <c r="U870" t="s">
        <v>4</v>
      </c>
      <c r="V870" t="s">
        <v>4</v>
      </c>
      <c r="W870" t="s">
        <v>4</v>
      </c>
      <c r="X870" t="s">
        <v>4</v>
      </c>
      <c r="Y870" t="s">
        <v>12</v>
      </c>
      <c r="Z870" t="s">
        <v>4</v>
      </c>
      <c r="AA870" t="s">
        <v>12</v>
      </c>
      <c r="AB870" t="s">
        <v>127</v>
      </c>
      <c r="AC870" t="s">
        <v>484</v>
      </c>
      <c r="AD870" t="s">
        <v>11492</v>
      </c>
      <c r="AE870" t="s">
        <v>4991</v>
      </c>
      <c r="AF870" t="s">
        <v>4</v>
      </c>
      <c r="AG870" t="s">
        <v>4</v>
      </c>
      <c r="AH870" t="s">
        <v>4937</v>
      </c>
      <c r="AI870" t="s">
        <v>10845</v>
      </c>
      <c r="AJ870" t="s">
        <v>11493</v>
      </c>
      <c r="AK870">
        <v>9371716411</v>
      </c>
      <c r="AL870" t="s">
        <v>11494</v>
      </c>
      <c r="AM870" t="s">
        <v>11495</v>
      </c>
      <c r="AN870" t="s">
        <v>12</v>
      </c>
      <c r="AO870" t="s">
        <v>14147</v>
      </c>
      <c r="AP870" t="s">
        <v>4</v>
      </c>
      <c r="AQ870" t="s">
        <v>11033</v>
      </c>
      <c r="AR870" t="s">
        <v>12</v>
      </c>
      <c r="AS870" t="s">
        <v>12</v>
      </c>
      <c r="AT870" t="s">
        <v>4</v>
      </c>
      <c r="AU870" t="s">
        <v>4</v>
      </c>
      <c r="AV870" t="s">
        <v>4</v>
      </c>
      <c r="AW870" t="s">
        <v>332</v>
      </c>
      <c r="AX870">
        <v>1800</v>
      </c>
      <c r="AY870">
        <v>13000</v>
      </c>
      <c r="AZ870" t="s">
        <v>12</v>
      </c>
      <c r="BA870" t="s">
        <v>12</v>
      </c>
      <c r="BB870" t="s">
        <v>4</v>
      </c>
      <c r="BC870" t="s">
        <v>5293</v>
      </c>
      <c r="BD870" t="s">
        <v>11034</v>
      </c>
      <c r="BE870" t="s">
        <v>4</v>
      </c>
      <c r="BF870" t="s">
        <v>12</v>
      </c>
      <c r="BG870" t="s">
        <v>4</v>
      </c>
      <c r="BH870" t="s">
        <v>12</v>
      </c>
      <c r="BI870" t="s">
        <v>12</v>
      </c>
      <c r="BJ870" t="s">
        <v>11496</v>
      </c>
      <c r="BK870" t="s">
        <v>4</v>
      </c>
      <c r="BL870">
        <v>1</v>
      </c>
      <c r="BM870" t="s">
        <v>12</v>
      </c>
      <c r="BN870">
        <v>14800</v>
      </c>
      <c r="BO870" t="s">
        <v>12</v>
      </c>
      <c r="BP870" t="s">
        <v>12</v>
      </c>
      <c r="BQ870" t="s">
        <v>12</v>
      </c>
      <c r="BR870" t="s">
        <v>4</v>
      </c>
      <c r="BS870" t="s">
        <v>4</v>
      </c>
      <c r="BT870" t="s">
        <v>4</v>
      </c>
      <c r="BU870" t="s">
        <v>12</v>
      </c>
      <c r="BV870" t="s">
        <v>4</v>
      </c>
      <c r="BW870" t="s">
        <v>330</v>
      </c>
      <c r="BX870" t="s">
        <v>4</v>
      </c>
      <c r="BY870" t="s">
        <v>12</v>
      </c>
      <c r="BZ870" t="s">
        <v>12</v>
      </c>
      <c r="CA870" t="s">
        <v>12</v>
      </c>
      <c r="CB870" t="s">
        <v>12</v>
      </c>
      <c r="CC870" t="s">
        <v>12</v>
      </c>
      <c r="CD870" t="str" cm="1">
        <f t="array" aca="1" ref="CD870" ca="1">eConcatenar(A870:CB870,"|")</f>
        <v>S2Tq0DBFRxgbhttZ|CAR2021-0884|3|MEMORIAL|TABASCO |CARDENAS|CARDENAS |2021-3-12|14800|X|X|400|2|x|X|x|X|X|X|X|X|X|X|X|x|X|x|RODRIGUEZ|RAMOS |CEFERINA |VIUDA |X|X|CARRETERA PRINCIPAL SIN NUMERO |MIGUEL HIDALGO SEGUNDA SECCION EL EDEN |CARRETERA SANTA ROSA TULIPAN |9371716411|JOAQUIN RODRIGUEZ RODRIGUEZ |BENEFICIARIO 2: MARIA MAGDALENA RODRIGIEZ RODRIGUEZ |x|RUTA 8 M |X|JUEVES |x|x|X|X|X|DOMICILIO |1800|13000|x|x|X|2021-9-9|2021-10-07|X|x|X|x|x|MIGUEL HILDALGO SEGUNDA SECCION EL EDEN |X|1|x|14800|x|x|x|X|X|X|x|X|CARDENAS |X|x|x|x|x</v>
      </c>
    </row>
    <row r="871" spans="1:82" x14ac:dyDescent="0.25">
      <c r="A871" t="s">
        <v>14836</v>
      </c>
      <c r="B871" t="s">
        <v>11498</v>
      </c>
      <c r="C871">
        <v>3</v>
      </c>
      <c r="D871" t="s">
        <v>69</v>
      </c>
      <c r="E871" t="s">
        <v>396</v>
      </c>
      <c r="F871" t="s">
        <v>3</v>
      </c>
      <c r="G871" t="s">
        <v>330</v>
      </c>
      <c r="H871" t="s">
        <v>15983</v>
      </c>
      <c r="I871">
        <v>14800</v>
      </c>
      <c r="J871" t="s">
        <v>4</v>
      </c>
      <c r="K871" s="3" t="s">
        <v>4</v>
      </c>
      <c r="L871">
        <v>400</v>
      </c>
      <c r="M871">
        <v>2</v>
      </c>
      <c r="N871" t="s">
        <v>12</v>
      </c>
      <c r="O871" t="s">
        <v>4</v>
      </c>
      <c r="P871" t="s">
        <v>12</v>
      </c>
      <c r="Q871" t="s">
        <v>4</v>
      </c>
      <c r="R871" t="s">
        <v>4</v>
      </c>
      <c r="S871" t="s">
        <v>4</v>
      </c>
      <c r="T871" t="s">
        <v>4</v>
      </c>
      <c r="U871" t="s">
        <v>4</v>
      </c>
      <c r="V871" t="s">
        <v>4</v>
      </c>
      <c r="W871" t="s">
        <v>4</v>
      </c>
      <c r="X871" t="s">
        <v>4</v>
      </c>
      <c r="Y871" t="s">
        <v>12</v>
      </c>
      <c r="Z871" t="s">
        <v>4</v>
      </c>
      <c r="AA871" t="s">
        <v>12</v>
      </c>
      <c r="AB871" t="s">
        <v>385</v>
      </c>
      <c r="AC871" t="s">
        <v>11499</v>
      </c>
      <c r="AD871" t="s">
        <v>11500</v>
      </c>
      <c r="AE871" t="s">
        <v>214</v>
      </c>
      <c r="AF871" t="s">
        <v>4</v>
      </c>
      <c r="AG871" t="s">
        <v>4</v>
      </c>
      <c r="AH871" t="s">
        <v>11125</v>
      </c>
      <c r="AI871" t="s">
        <v>10845</v>
      </c>
      <c r="AJ871" t="s">
        <v>4</v>
      </c>
      <c r="AK871">
        <v>9371008794</v>
      </c>
      <c r="AL871" t="s">
        <v>11501</v>
      </c>
      <c r="AM871" t="s">
        <v>11502</v>
      </c>
      <c r="AN871" t="s">
        <v>12</v>
      </c>
      <c r="AO871" t="s">
        <v>14147</v>
      </c>
      <c r="AP871" t="s">
        <v>4</v>
      </c>
      <c r="AQ871" t="s">
        <v>710</v>
      </c>
      <c r="AR871" t="s">
        <v>12</v>
      </c>
      <c r="AS871" t="s">
        <v>12</v>
      </c>
      <c r="AT871" t="s">
        <v>4</v>
      </c>
      <c r="AU871" t="s">
        <v>4</v>
      </c>
      <c r="AV871" t="s">
        <v>4</v>
      </c>
      <c r="AW871" t="s">
        <v>332</v>
      </c>
      <c r="AX871">
        <v>2600</v>
      </c>
      <c r="AY871">
        <v>12200</v>
      </c>
      <c r="AZ871" t="s">
        <v>12</v>
      </c>
      <c r="BA871" t="s">
        <v>12</v>
      </c>
      <c r="BB871" t="s">
        <v>4</v>
      </c>
      <c r="BC871" t="s">
        <v>1193</v>
      </c>
      <c r="BD871" t="s">
        <v>11503</v>
      </c>
      <c r="BE871" t="s">
        <v>4</v>
      </c>
      <c r="BF871" t="s">
        <v>12</v>
      </c>
      <c r="BG871" t="s">
        <v>4</v>
      </c>
      <c r="BH871" t="s">
        <v>12</v>
      </c>
      <c r="BI871" t="s">
        <v>12</v>
      </c>
      <c r="BJ871" t="s">
        <v>11496</v>
      </c>
      <c r="BK871" t="s">
        <v>4</v>
      </c>
      <c r="BL871">
        <v>0</v>
      </c>
      <c r="BM871" t="s">
        <v>12</v>
      </c>
      <c r="BN871">
        <v>14800</v>
      </c>
      <c r="BO871" t="s">
        <v>12</v>
      </c>
      <c r="BP871" t="s">
        <v>12</v>
      </c>
      <c r="BQ871" t="s">
        <v>12</v>
      </c>
      <c r="BR871" t="s">
        <v>4</v>
      </c>
      <c r="BS871" t="s">
        <v>4</v>
      </c>
      <c r="BT871" t="s">
        <v>4</v>
      </c>
      <c r="BU871" t="s">
        <v>12</v>
      </c>
      <c r="BV871" t="s">
        <v>4</v>
      </c>
      <c r="BW871" t="s">
        <v>330</v>
      </c>
      <c r="BX871" t="s">
        <v>4</v>
      </c>
      <c r="BY871" t="s">
        <v>12</v>
      </c>
      <c r="BZ871" t="s">
        <v>12</v>
      </c>
      <c r="CA871" t="s">
        <v>12</v>
      </c>
      <c r="CB871" t="s">
        <v>12</v>
      </c>
      <c r="CC871" t="s">
        <v>12</v>
      </c>
      <c r="CD871" t="str" cm="1">
        <f t="array" aca="1" ref="CD871" ca="1">eConcatenar(A871:CB871,"|")</f>
        <v>xPCHqd3JjYFAdp05|CAR2021-0882|3|MEMORIAL|TABASCO |CARDENAS|CARDENAS |2021-3-12|14800|X|X|400|2|x|X|x|X|X|X|X|X|X|X|X|x|X|x|MENDEZ|ESCALANTES |CERVANTES |CASADO |X|X|CARRETERA CARDENAS COMALCALCO SIN NUMERO |MIGUEL HIDALGO SEGUNDA SECCION EL EDEN |X|9371008794|PATRICIA MENDEZ DOMINGUEZ |BENEFICIARIO 2: ADRIANA MENDEZ DOMINGUEZ |x|RUTA 8 M |X|MIERCOLES|x|x|X|X|X|DOMICILIO |2600|12200|x|x|X|2021-9-8|2021-9-06|X|x|X|x|x|MIGUEL HILDALGO SEGUNDA SECCION EL EDEN |X|0|x|14800|x|x|x|X|X|X|x|X|CARDENAS |X|x|x|x|x</v>
      </c>
    </row>
    <row r="872" spans="1:82" x14ac:dyDescent="0.25">
      <c r="A872" t="s">
        <v>14837</v>
      </c>
      <c r="B872" t="s">
        <v>11505</v>
      </c>
      <c r="C872">
        <v>3</v>
      </c>
      <c r="D872" t="s">
        <v>69</v>
      </c>
      <c r="E872" t="s">
        <v>396</v>
      </c>
      <c r="F872" t="s">
        <v>3</v>
      </c>
      <c r="G872" t="s">
        <v>330</v>
      </c>
      <c r="H872" t="s">
        <v>15983</v>
      </c>
      <c r="I872">
        <v>14800</v>
      </c>
      <c r="J872" t="s">
        <v>4</v>
      </c>
      <c r="K872" s="3" t="s">
        <v>4</v>
      </c>
      <c r="L872">
        <v>400</v>
      </c>
      <c r="M872">
        <v>2</v>
      </c>
      <c r="N872" t="s">
        <v>12</v>
      </c>
      <c r="O872" t="s">
        <v>4</v>
      </c>
      <c r="P872" t="s">
        <v>12</v>
      </c>
      <c r="Q872" t="s">
        <v>4</v>
      </c>
      <c r="R872" t="s">
        <v>4</v>
      </c>
      <c r="S872" t="s">
        <v>4</v>
      </c>
      <c r="T872" t="s">
        <v>4</v>
      </c>
      <c r="U872" t="s">
        <v>4</v>
      </c>
      <c r="V872" t="s">
        <v>4</v>
      </c>
      <c r="W872" t="s">
        <v>4</v>
      </c>
      <c r="X872" t="s">
        <v>4</v>
      </c>
      <c r="Y872" t="s">
        <v>12</v>
      </c>
      <c r="Z872" t="s">
        <v>4</v>
      </c>
      <c r="AA872" t="s">
        <v>12</v>
      </c>
      <c r="AB872" t="s">
        <v>80</v>
      </c>
      <c r="AC872" t="s">
        <v>11506</v>
      </c>
      <c r="AD872" t="s">
        <v>11507</v>
      </c>
      <c r="AE872" t="s">
        <v>4998</v>
      </c>
      <c r="AF872" t="s">
        <v>4</v>
      </c>
      <c r="AG872" t="s">
        <v>4</v>
      </c>
      <c r="AH872" t="s">
        <v>2951</v>
      </c>
      <c r="AI872" t="s">
        <v>2951</v>
      </c>
      <c r="AJ872" t="s">
        <v>4</v>
      </c>
      <c r="AK872">
        <v>9371323323</v>
      </c>
      <c r="AL872" t="s">
        <v>11508</v>
      </c>
      <c r="AM872" t="s">
        <v>11509</v>
      </c>
      <c r="AN872" t="s">
        <v>12</v>
      </c>
      <c r="AO872" t="s">
        <v>14147</v>
      </c>
      <c r="AP872" t="s">
        <v>4</v>
      </c>
      <c r="AQ872" t="s">
        <v>710</v>
      </c>
      <c r="AR872" t="s">
        <v>12</v>
      </c>
      <c r="AS872" t="s">
        <v>12</v>
      </c>
      <c r="AT872" t="s">
        <v>4</v>
      </c>
      <c r="AU872" t="s">
        <v>4</v>
      </c>
      <c r="AV872" t="s">
        <v>4</v>
      </c>
      <c r="AW872" t="s">
        <v>332</v>
      </c>
      <c r="AX872">
        <v>2800</v>
      </c>
      <c r="AY872">
        <v>12000</v>
      </c>
      <c r="AZ872" t="s">
        <v>12</v>
      </c>
      <c r="BA872" t="s">
        <v>12</v>
      </c>
      <c r="BB872" t="s">
        <v>4</v>
      </c>
      <c r="BC872" t="s">
        <v>1177</v>
      </c>
      <c r="BD872" t="s">
        <v>1238</v>
      </c>
      <c r="BE872" t="s">
        <v>4</v>
      </c>
      <c r="BF872" t="s">
        <v>12</v>
      </c>
      <c r="BG872" t="s">
        <v>4</v>
      </c>
      <c r="BH872" t="s">
        <v>12</v>
      </c>
      <c r="BI872" t="s">
        <v>12</v>
      </c>
      <c r="BJ872" t="s">
        <v>2951</v>
      </c>
      <c r="BK872" t="s">
        <v>4</v>
      </c>
      <c r="BL872">
        <v>0</v>
      </c>
      <c r="BM872" t="s">
        <v>12</v>
      </c>
      <c r="BN872">
        <v>14800</v>
      </c>
      <c r="BO872" t="s">
        <v>12</v>
      </c>
      <c r="BP872" t="s">
        <v>12</v>
      </c>
      <c r="BQ872" t="s">
        <v>12</v>
      </c>
      <c r="BR872" t="s">
        <v>4</v>
      </c>
      <c r="BS872" t="s">
        <v>4</v>
      </c>
      <c r="BT872" t="s">
        <v>4</v>
      </c>
      <c r="BU872" t="s">
        <v>12</v>
      </c>
      <c r="BV872" t="s">
        <v>4</v>
      </c>
      <c r="BW872" t="s">
        <v>330</v>
      </c>
      <c r="BX872" t="s">
        <v>4</v>
      </c>
      <c r="BY872" t="s">
        <v>12</v>
      </c>
      <c r="BZ872" t="s">
        <v>12</v>
      </c>
      <c r="CA872" t="s">
        <v>12</v>
      </c>
      <c r="CB872" t="s">
        <v>12</v>
      </c>
      <c r="CC872" t="s">
        <v>12</v>
      </c>
      <c r="CD872" t="str" cm="1">
        <f t="array" aca="1" ref="CD872" ca="1">eConcatenar(A872:CB872,"|")</f>
        <v>zVWPjSJrixNtT6Tn|CAR2021-0880|3|MEMORIAL|TABASCO |CARDENAS|CARDENAS |2021-3-12|14800|X|X|400|2|x|X|x|X|X|X|X|X|X|X|X|x|X|x|GARCIA |WHISTHER |SAUL |SOLTERO |X|X|MIGUEL HIDALGO PRIMERA SECCION |MIGUEL HIDALGO PRIMERA SECCION |X|9371323323|SAUL ERNESTO GARCIA GOMEZ |BENENFICIARIO 2: GUADALUPE GARCIA GOMEZ |x|RUTA 8 M |X|MIERCOLES|x|x|X|X|X|DOMICILIO |2800|12000|x|x|X|2021-8-18|2021-9-22|X|x|X|x|x|MIGUEL HIDALGO PRIMERA SECCION |X|0|x|14800|x|x|x|X|X|X|x|X|CARDENAS |X|x|x|x|x</v>
      </c>
    </row>
    <row r="873" spans="1:82" x14ac:dyDescent="0.25">
      <c r="A873" t="s">
        <v>14838</v>
      </c>
      <c r="B873" t="s">
        <v>14839</v>
      </c>
      <c r="C873">
        <v>3</v>
      </c>
      <c r="D873" t="s">
        <v>1</v>
      </c>
      <c r="E873" t="s">
        <v>2</v>
      </c>
      <c r="F873" t="s">
        <v>894</v>
      </c>
      <c r="G873" t="s">
        <v>894</v>
      </c>
      <c r="H873" t="s">
        <v>15978</v>
      </c>
      <c r="I873">
        <v>12900</v>
      </c>
      <c r="J873" t="s">
        <v>4</v>
      </c>
      <c r="K873" t="s">
        <v>4</v>
      </c>
      <c r="L873">
        <v>100</v>
      </c>
      <c r="M873">
        <v>0</v>
      </c>
      <c r="N873" t="s">
        <v>12</v>
      </c>
      <c r="O873" t="s">
        <v>4</v>
      </c>
      <c r="P873" t="s">
        <v>12</v>
      </c>
      <c r="Q873" t="s">
        <v>4</v>
      </c>
      <c r="R873" t="s">
        <v>4</v>
      </c>
      <c r="S873" t="s">
        <v>4</v>
      </c>
      <c r="T873" t="s">
        <v>4</v>
      </c>
      <c r="U873" t="s">
        <v>4</v>
      </c>
      <c r="V873" t="s">
        <v>4</v>
      </c>
      <c r="W873" t="s">
        <v>4</v>
      </c>
      <c r="X873" t="s">
        <v>4</v>
      </c>
      <c r="Y873" t="s">
        <v>12</v>
      </c>
      <c r="Z873" t="s">
        <v>4</v>
      </c>
      <c r="AA873" t="s">
        <v>12</v>
      </c>
      <c r="AB873" t="s">
        <v>6</v>
      </c>
      <c r="AC873" t="s">
        <v>59</v>
      </c>
      <c r="AD873" t="s">
        <v>10909</v>
      </c>
      <c r="AE873" t="s">
        <v>7</v>
      </c>
      <c r="AF873" t="s">
        <v>4</v>
      </c>
      <c r="AG873" t="s">
        <v>4</v>
      </c>
      <c r="AH873" t="s">
        <v>604</v>
      </c>
      <c r="AI873" t="s">
        <v>2696</v>
      </c>
      <c r="AJ873" t="s">
        <v>4</v>
      </c>
      <c r="AK873">
        <v>9331187923</v>
      </c>
      <c r="AL873" t="s">
        <v>14840</v>
      </c>
      <c r="AM873" t="s">
        <v>14841</v>
      </c>
      <c r="AN873" t="s">
        <v>12</v>
      </c>
      <c r="AO873" t="s">
        <v>14147</v>
      </c>
      <c r="AP873" t="s">
        <v>4</v>
      </c>
      <c r="AQ873" t="s">
        <v>710</v>
      </c>
      <c r="AR873" t="s">
        <v>12</v>
      </c>
      <c r="AS873" t="s">
        <v>12</v>
      </c>
      <c r="AT873" t="s">
        <v>4</v>
      </c>
      <c r="AU873" t="s">
        <v>4</v>
      </c>
      <c r="AV873" t="s">
        <v>4</v>
      </c>
      <c r="AW873" t="s">
        <v>11</v>
      </c>
      <c r="AX873">
        <v>5650</v>
      </c>
      <c r="AY873">
        <v>7250</v>
      </c>
      <c r="AZ873" t="s">
        <v>12</v>
      </c>
      <c r="BA873" t="s">
        <v>12</v>
      </c>
      <c r="BB873" t="s">
        <v>4</v>
      </c>
      <c r="BC873" t="s">
        <v>5293</v>
      </c>
      <c r="BD873" t="s">
        <v>1238</v>
      </c>
      <c r="BE873" t="s">
        <v>4</v>
      </c>
      <c r="BF873" t="s">
        <v>12</v>
      </c>
      <c r="BG873" t="s">
        <v>4</v>
      </c>
      <c r="BH873" t="s">
        <v>12</v>
      </c>
      <c r="BI873" t="s">
        <v>12</v>
      </c>
      <c r="BJ873" t="s">
        <v>2696</v>
      </c>
      <c r="BK873" t="s">
        <v>4</v>
      </c>
      <c r="BL873">
        <v>0</v>
      </c>
      <c r="BM873" t="s">
        <v>12</v>
      </c>
      <c r="BN873">
        <v>12900</v>
      </c>
      <c r="BO873" t="s">
        <v>12</v>
      </c>
      <c r="BP873" t="s">
        <v>12</v>
      </c>
      <c r="BQ873" t="s">
        <v>12</v>
      </c>
      <c r="BR873" t="s">
        <v>4</v>
      </c>
      <c r="BS873" t="s">
        <v>4</v>
      </c>
      <c r="BT873" t="s">
        <v>4</v>
      </c>
      <c r="BU873" t="s">
        <v>12</v>
      </c>
      <c r="BV873" t="s">
        <v>4</v>
      </c>
      <c r="BW873" t="s">
        <v>3</v>
      </c>
      <c r="BX873" t="s">
        <v>4</v>
      </c>
      <c r="BY873" t="s">
        <v>12</v>
      </c>
      <c r="BZ873" t="s">
        <v>12</v>
      </c>
      <c r="CA873" t="s">
        <v>12</v>
      </c>
      <c r="CB873" t="s">
        <v>12</v>
      </c>
      <c r="CC873" t="s">
        <v>12</v>
      </c>
      <c r="CD873" t="str" cm="1">
        <f t="array" aca="1" ref="CD873" ca="1">eConcatenar(A873:CB873,"|")</f>
        <v>4cxtCeyMBjNxjgO2|CAR2021-0001|3|IMPERIAL DE LUJO|TABASCO|CUNDUACAN|CUNDUACAN|2021-1-05|12900|X|X|100|0|x|X|x|X|X|X|X|X|X|X|X|x|X|x|DE LA CRUZ|GARCIA|ABEL|CASADO  |X|X|CALLE PRINCIPAL SIN NUMERO |AMADO GOMEZ|X|9331187923|ELSA ESCALANTE ARIAS|BENEFICIARIO 2: SARAI DE LA CRUZ ESCALANTE|x|RUTA 8 M |X|MIERCOLES|x|x|X|X|X|DOMICILIO|5650|7250|x|x|X|2021-9-9|2021-9-22|X|x|X|x|x|AMADO GOMEZ|X|0|x|12900|x|x|x|X|X|X|x|X|CARDENAS|X|x|x|x|x</v>
      </c>
    </row>
    <row r="874" spans="1:82" x14ac:dyDescent="0.25">
      <c r="A874" t="s">
        <v>14842</v>
      </c>
      <c r="B874" t="s">
        <v>14843</v>
      </c>
      <c r="C874">
        <v>3</v>
      </c>
      <c r="D874" t="s">
        <v>213</v>
      </c>
      <c r="E874" t="s">
        <v>396</v>
      </c>
      <c r="F874" t="s">
        <v>894</v>
      </c>
      <c r="G874" t="s">
        <v>894</v>
      </c>
      <c r="H874" t="s">
        <v>15971</v>
      </c>
      <c r="I874">
        <v>12900</v>
      </c>
      <c r="J874" t="s">
        <v>4</v>
      </c>
      <c r="K874" t="s">
        <v>4</v>
      </c>
      <c r="L874">
        <v>200</v>
      </c>
      <c r="M874">
        <v>1</v>
      </c>
      <c r="N874" t="s">
        <v>12</v>
      </c>
      <c r="O874" t="s">
        <v>4</v>
      </c>
      <c r="P874" t="s">
        <v>12</v>
      </c>
      <c r="Q874" t="s">
        <v>4</v>
      </c>
      <c r="R874" t="s">
        <v>4</v>
      </c>
      <c r="S874" t="s">
        <v>4</v>
      </c>
      <c r="T874" t="s">
        <v>4</v>
      </c>
      <c r="U874" t="s">
        <v>4</v>
      </c>
      <c r="V874" t="s">
        <v>4</v>
      </c>
      <c r="W874" t="s">
        <v>4</v>
      </c>
      <c r="X874" t="s">
        <v>4</v>
      </c>
      <c r="Y874" t="s">
        <v>12</v>
      </c>
      <c r="Z874" t="s">
        <v>4</v>
      </c>
      <c r="AA874" t="s">
        <v>12</v>
      </c>
      <c r="AB874" t="s">
        <v>127</v>
      </c>
      <c r="AC874" t="s">
        <v>253</v>
      </c>
      <c r="AD874" t="s">
        <v>14844</v>
      </c>
      <c r="AE874" t="s">
        <v>63</v>
      </c>
      <c r="AF874" t="s">
        <v>4</v>
      </c>
      <c r="AG874" t="s">
        <v>4</v>
      </c>
      <c r="AH874" t="s">
        <v>14845</v>
      </c>
      <c r="AI874" t="s">
        <v>2462</v>
      </c>
      <c r="AJ874" t="s">
        <v>14846</v>
      </c>
      <c r="AK874">
        <v>9372309942</v>
      </c>
      <c r="AL874" t="s">
        <v>14847</v>
      </c>
      <c r="AM874" t="s">
        <v>14848</v>
      </c>
      <c r="AN874" t="s">
        <v>12</v>
      </c>
      <c r="AO874" t="s">
        <v>14147</v>
      </c>
      <c r="AP874" t="s">
        <v>4</v>
      </c>
      <c r="AQ874" t="s">
        <v>710</v>
      </c>
      <c r="AR874" t="s">
        <v>12</v>
      </c>
      <c r="AS874" t="s">
        <v>12</v>
      </c>
      <c r="AT874" t="s">
        <v>4</v>
      </c>
      <c r="AU874" t="s">
        <v>4</v>
      </c>
      <c r="AV874" t="s">
        <v>4</v>
      </c>
      <c r="AW874" t="s">
        <v>11</v>
      </c>
      <c r="AX874">
        <v>5100</v>
      </c>
      <c r="AY874">
        <v>7800</v>
      </c>
      <c r="AZ874" t="s">
        <v>12</v>
      </c>
      <c r="BA874" t="s">
        <v>12</v>
      </c>
      <c r="BB874" t="s">
        <v>4</v>
      </c>
      <c r="BC874" t="s">
        <v>1193</v>
      </c>
      <c r="BD874" t="s">
        <v>10600</v>
      </c>
      <c r="BE874" t="s">
        <v>4</v>
      </c>
      <c r="BF874" t="s">
        <v>12</v>
      </c>
      <c r="BG874" t="s">
        <v>4</v>
      </c>
      <c r="BH874" t="s">
        <v>12</v>
      </c>
      <c r="BI874" t="s">
        <v>12</v>
      </c>
      <c r="BJ874" t="s">
        <v>2462</v>
      </c>
      <c r="BK874" t="s">
        <v>4</v>
      </c>
      <c r="BL874">
        <v>0</v>
      </c>
      <c r="BM874" t="s">
        <v>12</v>
      </c>
      <c r="BN874">
        <v>12900</v>
      </c>
      <c r="BO874" t="s">
        <v>12</v>
      </c>
      <c r="BP874" t="s">
        <v>12</v>
      </c>
      <c r="BQ874" t="s">
        <v>12</v>
      </c>
      <c r="BR874" t="s">
        <v>4</v>
      </c>
      <c r="BS874" t="s">
        <v>4</v>
      </c>
      <c r="BT874" t="s">
        <v>4</v>
      </c>
      <c r="BU874" t="s">
        <v>12</v>
      </c>
      <c r="BV874" t="s">
        <v>4</v>
      </c>
      <c r="BW874" t="s">
        <v>3</v>
      </c>
      <c r="BX874" t="s">
        <v>4</v>
      </c>
      <c r="BY874" t="s">
        <v>12</v>
      </c>
      <c r="BZ874" t="s">
        <v>12</v>
      </c>
      <c r="CA874" t="s">
        <v>12</v>
      </c>
      <c r="CB874" t="s">
        <v>12</v>
      </c>
      <c r="CC874" t="s">
        <v>12</v>
      </c>
      <c r="CD874" t="str" cm="1">
        <f t="array" aca="1" ref="CD874" ca="1">eConcatenar(A874:CB874,"|")</f>
        <v>haAwL4SF7g3zUsVC|CAR2021-1238|3|ECONOLINE|TABASCO |CUNDUACAN|CUNDUACAN|2021-6-26|12900|X|X|200|1|x|X|x|X|X|X|X|X|X|X|X|x|X|x|RODRIGUEZ|VALENZUELA|JOSE IGNACIO|CASADO|X|X|SEGUNDA ENTRADA DESPUES DEL EDEN |LA PLAYITA|ENTRE CALLE PRINCIPAL LA PLAYITA Y CARRETERA SANTA ROSA|9372309942|LAURA ESTELA ADORNO DOMINGUEZ|BENEFICIARIO 2: DOMITILA DOMINGUEZ MONTEJO|x|RUTA 8 M |X|MIERCOLES|x|x|X|X|X|DOMICILIO|5100|7800|x|x|X|2021-9-8|2021-10-06|X|x|X|x|x|LA PLAYITA|X|0|x|12900|x|x|x|X|X|X|x|X|CARDENAS|X|x|x|x|x</v>
      </c>
    </row>
    <row r="875" spans="1:82" x14ac:dyDescent="0.25">
      <c r="A875" t="s">
        <v>14849</v>
      </c>
      <c r="B875" t="s">
        <v>14850</v>
      </c>
      <c r="C875">
        <v>3</v>
      </c>
      <c r="D875" t="s">
        <v>69</v>
      </c>
      <c r="E875" t="s">
        <v>2</v>
      </c>
      <c r="F875" t="s">
        <v>894</v>
      </c>
      <c r="G875" t="s">
        <v>894</v>
      </c>
      <c r="H875" t="s">
        <v>1225</v>
      </c>
      <c r="I875">
        <v>14800</v>
      </c>
      <c r="J875" t="s">
        <v>4</v>
      </c>
      <c r="K875" t="s">
        <v>4</v>
      </c>
      <c r="L875">
        <v>400</v>
      </c>
      <c r="M875">
        <v>2</v>
      </c>
      <c r="N875" t="s">
        <v>12</v>
      </c>
      <c r="O875" t="s">
        <v>4</v>
      </c>
      <c r="P875" t="s">
        <v>12</v>
      </c>
      <c r="Q875" t="s">
        <v>4</v>
      </c>
      <c r="R875" t="s">
        <v>4</v>
      </c>
      <c r="S875" t="s">
        <v>4</v>
      </c>
      <c r="T875" t="s">
        <v>4</v>
      </c>
      <c r="U875" t="s">
        <v>4</v>
      </c>
      <c r="V875" t="s">
        <v>4</v>
      </c>
      <c r="W875" t="s">
        <v>4</v>
      </c>
      <c r="X875" t="s">
        <v>4</v>
      </c>
      <c r="Y875" t="s">
        <v>12</v>
      </c>
      <c r="Z875" t="s">
        <v>4</v>
      </c>
      <c r="AA875" t="s">
        <v>12</v>
      </c>
      <c r="AB875" t="s">
        <v>49</v>
      </c>
      <c r="AC875" t="s">
        <v>385</v>
      </c>
      <c r="AD875" t="s">
        <v>4836</v>
      </c>
      <c r="AE875" t="s">
        <v>30</v>
      </c>
      <c r="AF875" t="s">
        <v>4</v>
      </c>
      <c r="AG875" t="s">
        <v>4</v>
      </c>
      <c r="AH875" t="s">
        <v>14851</v>
      </c>
      <c r="AI875" t="s">
        <v>2462</v>
      </c>
      <c r="AJ875" t="s">
        <v>14852</v>
      </c>
      <c r="AK875">
        <v>9371267579</v>
      </c>
      <c r="AL875" t="s">
        <v>14853</v>
      </c>
      <c r="AM875" t="s">
        <v>14854</v>
      </c>
      <c r="AN875" t="s">
        <v>12</v>
      </c>
      <c r="AO875" t="s">
        <v>14147</v>
      </c>
      <c r="AP875" t="s">
        <v>4</v>
      </c>
      <c r="AQ875" t="s">
        <v>710</v>
      </c>
      <c r="AR875" t="s">
        <v>12</v>
      </c>
      <c r="AS875" t="s">
        <v>12</v>
      </c>
      <c r="AT875" t="s">
        <v>4</v>
      </c>
      <c r="AU875" t="s">
        <v>4</v>
      </c>
      <c r="AV875" t="s">
        <v>4</v>
      </c>
      <c r="AW875" t="s">
        <v>11</v>
      </c>
      <c r="AX875">
        <v>300</v>
      </c>
      <c r="AY875">
        <v>14500</v>
      </c>
      <c r="AZ875" t="s">
        <v>12</v>
      </c>
      <c r="BA875" t="s">
        <v>12</v>
      </c>
      <c r="BB875" t="s">
        <v>4</v>
      </c>
      <c r="BC875" t="s">
        <v>1225</v>
      </c>
      <c r="BD875" t="s">
        <v>10600</v>
      </c>
      <c r="BE875" t="s">
        <v>4</v>
      </c>
      <c r="BF875" t="s">
        <v>12</v>
      </c>
      <c r="BG875" t="s">
        <v>4</v>
      </c>
      <c r="BH875" t="s">
        <v>12</v>
      </c>
      <c r="BI875" t="s">
        <v>12</v>
      </c>
      <c r="BJ875" t="s">
        <v>2462</v>
      </c>
      <c r="BK875" t="s">
        <v>4</v>
      </c>
      <c r="BL875">
        <v>0</v>
      </c>
      <c r="BM875" t="s">
        <v>12</v>
      </c>
      <c r="BN875">
        <v>14800</v>
      </c>
      <c r="BO875" t="s">
        <v>12</v>
      </c>
      <c r="BP875" t="s">
        <v>12</v>
      </c>
      <c r="BQ875" t="s">
        <v>12</v>
      </c>
      <c r="BR875" t="s">
        <v>4</v>
      </c>
      <c r="BS875" t="s">
        <v>4</v>
      </c>
      <c r="BT875" t="s">
        <v>4</v>
      </c>
      <c r="BU875" t="s">
        <v>12</v>
      </c>
      <c r="BV875" t="s">
        <v>4</v>
      </c>
      <c r="BW875" t="s">
        <v>3</v>
      </c>
      <c r="BX875" t="s">
        <v>4</v>
      </c>
      <c r="BY875" t="s">
        <v>12</v>
      </c>
      <c r="BZ875" t="s">
        <v>12</v>
      </c>
      <c r="CA875" t="s">
        <v>12</v>
      </c>
      <c r="CB875" t="s">
        <v>12</v>
      </c>
      <c r="CC875" t="s">
        <v>12</v>
      </c>
      <c r="CD875" t="str" cm="1">
        <f t="array" aca="1" ref="CD875" ca="1">eConcatenar(A875:CB875,"|")</f>
        <v>f9LxGhgpXuJgfP7F|CAR2021-5284|3|MEMORIAL|TABASCO|CUNDUACAN|CUNDUACAN|2021-9-13|14800|X|X|400|2|x|X|x|X|X|X|X|X|X|X|X|x|X|x|SANCHEZ|MENDEZ|JESUS|CASADA|X|X|CALLE HERCILIA GOMEZ CONTRERAS SIN NUMERO|LA PLAYITA|POR LA CARRETERA CARDENAS COMALCALCO|9371267579|DIANA LAURA LOPEZ MONTEJO|BENEFICIARIO 2: JUANA SANCHEZ DE LOS SANTOS|x|RUTA 8 M |X|MIERCOLES|x|x|X|X|X|DOMICILIO|300|14500|x|x|X|2021-9-13|2021-10-06|X|x|X|x|x|LA PLAYITA|X|0|x|14800|x|x|x|X|X|X|x|X|CARDENAS|X|x|x|x|x</v>
      </c>
    </row>
    <row r="876" spans="1:82" x14ac:dyDescent="0.25">
      <c r="A876" t="s">
        <v>14855</v>
      </c>
      <c r="B876" t="s">
        <v>14856</v>
      </c>
      <c r="C876">
        <v>3</v>
      </c>
      <c r="D876" t="s">
        <v>69</v>
      </c>
      <c r="E876" t="s">
        <v>2</v>
      </c>
      <c r="F876" t="s">
        <v>894</v>
      </c>
      <c r="G876" t="s">
        <v>894</v>
      </c>
      <c r="H876" t="s">
        <v>1226</v>
      </c>
      <c r="I876">
        <v>14800</v>
      </c>
      <c r="J876" t="s">
        <v>4</v>
      </c>
      <c r="K876" t="s">
        <v>4</v>
      </c>
      <c r="L876">
        <v>400</v>
      </c>
      <c r="M876">
        <v>2</v>
      </c>
      <c r="N876" t="s">
        <v>12</v>
      </c>
      <c r="O876" t="s">
        <v>4</v>
      </c>
      <c r="P876" t="s">
        <v>12</v>
      </c>
      <c r="Q876" t="s">
        <v>4</v>
      </c>
      <c r="R876" t="s">
        <v>4</v>
      </c>
      <c r="S876" t="s">
        <v>4</v>
      </c>
      <c r="T876" t="s">
        <v>4</v>
      </c>
      <c r="U876" t="s">
        <v>4</v>
      </c>
      <c r="V876" t="s">
        <v>4</v>
      </c>
      <c r="W876" t="s">
        <v>4</v>
      </c>
      <c r="X876" t="s">
        <v>4</v>
      </c>
      <c r="Y876" t="s">
        <v>12</v>
      </c>
      <c r="Z876" t="s">
        <v>4</v>
      </c>
      <c r="AA876" t="s">
        <v>12</v>
      </c>
      <c r="AB876" t="s">
        <v>49</v>
      </c>
      <c r="AC876" t="s">
        <v>4979</v>
      </c>
      <c r="AD876" t="s">
        <v>14857</v>
      </c>
      <c r="AE876" t="s">
        <v>24</v>
      </c>
      <c r="AF876" t="s">
        <v>4</v>
      </c>
      <c r="AG876" t="s">
        <v>4</v>
      </c>
      <c r="AH876" t="s">
        <v>4</v>
      </c>
      <c r="AI876" t="s">
        <v>14858</v>
      </c>
      <c r="AJ876" t="s">
        <v>14859</v>
      </c>
      <c r="AK876">
        <v>6241323718</v>
      </c>
      <c r="AL876" t="s">
        <v>14860</v>
      </c>
      <c r="AM876" t="s">
        <v>4</v>
      </c>
      <c r="AN876" t="s">
        <v>12</v>
      </c>
      <c r="AO876" t="s">
        <v>14147</v>
      </c>
      <c r="AP876" t="s">
        <v>4</v>
      </c>
      <c r="AQ876" t="s">
        <v>710</v>
      </c>
      <c r="AR876" t="s">
        <v>12</v>
      </c>
      <c r="AS876" t="s">
        <v>12</v>
      </c>
      <c r="AT876" t="s">
        <v>4</v>
      </c>
      <c r="AU876" t="s">
        <v>4</v>
      </c>
      <c r="AV876" t="s">
        <v>4</v>
      </c>
      <c r="AW876" t="s">
        <v>11</v>
      </c>
      <c r="AX876">
        <v>100</v>
      </c>
      <c r="AY876">
        <v>14700</v>
      </c>
      <c r="AZ876" t="s">
        <v>12</v>
      </c>
      <c r="BA876" t="s">
        <v>12</v>
      </c>
      <c r="BB876" t="s">
        <v>4</v>
      </c>
      <c r="BC876" t="s">
        <v>1226</v>
      </c>
      <c r="BD876" t="s">
        <v>10600</v>
      </c>
      <c r="BE876" t="s">
        <v>4</v>
      </c>
      <c r="BF876" t="s">
        <v>12</v>
      </c>
      <c r="BG876" t="s">
        <v>4</v>
      </c>
      <c r="BH876" t="s">
        <v>12</v>
      </c>
      <c r="BI876" t="s">
        <v>12</v>
      </c>
      <c r="BJ876" t="s">
        <v>14861</v>
      </c>
      <c r="BK876" t="s">
        <v>4</v>
      </c>
      <c r="BL876">
        <v>1</v>
      </c>
      <c r="BM876" t="s">
        <v>12</v>
      </c>
      <c r="BN876">
        <v>14800</v>
      </c>
      <c r="BO876" t="s">
        <v>12</v>
      </c>
      <c r="BP876" t="s">
        <v>12</v>
      </c>
      <c r="BQ876" t="s">
        <v>12</v>
      </c>
      <c r="BR876" t="s">
        <v>4</v>
      </c>
      <c r="BS876" t="s">
        <v>4</v>
      </c>
      <c r="BT876" t="s">
        <v>4</v>
      </c>
      <c r="BU876" t="s">
        <v>12</v>
      </c>
      <c r="BV876" t="s">
        <v>4</v>
      </c>
      <c r="BW876" t="s">
        <v>3</v>
      </c>
      <c r="BX876" t="s">
        <v>4</v>
      </c>
      <c r="BY876" t="s">
        <v>12</v>
      </c>
      <c r="BZ876" t="s">
        <v>12</v>
      </c>
      <c r="CA876" t="s">
        <v>12</v>
      </c>
      <c r="CB876" t="s">
        <v>12</v>
      </c>
      <c r="CC876" t="s">
        <v>12</v>
      </c>
      <c r="CD876" t="str" cm="1">
        <f t="array" aca="1" ref="CD876" ca="1">eConcatenar(A876:CB876,"|")</f>
        <v>vAHLjzvV0VZD4THC|CAR2021-5278|3|MEMORIAL|TABASCO|CUNDUACAN|CUNDUACAN|2021-9-14|14800|X|X|400|2|x|X|x|X|X|X|X|X|X|X|X|x|X|x|SANCHEZ|RODRIGUEZ |ILIANA DEL PILAR|UNION LIBRE|X|X|X|EJIDO ENRIQUE GONZALEZ PEDRERO|ENTRE LA CALLE PLAYITA|6241323718|ANAHI SANCHEZ RODRIGUEZ|X|x|RUTA 8 M |X|MIERCOLES|x|x|X|X|X|DOMICILIO|100|14700|x|x|X|2021-9-14|2021-10-06|X|x|X|x|x|ENRIQUE GONZALES PEDRERO|X|1|x|14800|x|x|x|X|X|X|x|X|CARDENAS|X|x|x|x|x</v>
      </c>
    </row>
    <row r="877" spans="1:82" x14ac:dyDescent="0.25">
      <c r="A877" t="s">
        <v>14862</v>
      </c>
      <c r="B877" t="s">
        <v>14863</v>
      </c>
      <c r="C877">
        <v>3</v>
      </c>
      <c r="D877" t="s">
        <v>69</v>
      </c>
      <c r="E877" t="s">
        <v>2</v>
      </c>
      <c r="F877" t="s">
        <v>330</v>
      </c>
      <c r="G877" t="s">
        <v>330</v>
      </c>
      <c r="H877" t="s">
        <v>1225</v>
      </c>
      <c r="I877">
        <v>14800</v>
      </c>
      <c r="J877" t="s">
        <v>4</v>
      </c>
      <c r="K877" t="s">
        <v>4</v>
      </c>
      <c r="L877">
        <v>100</v>
      </c>
      <c r="M877">
        <v>0</v>
      </c>
      <c r="N877" t="s">
        <v>12</v>
      </c>
      <c r="O877" t="s">
        <v>4</v>
      </c>
      <c r="P877" t="s">
        <v>12</v>
      </c>
      <c r="Q877" t="s">
        <v>4</v>
      </c>
      <c r="R877" t="s">
        <v>4</v>
      </c>
      <c r="S877" t="s">
        <v>4</v>
      </c>
      <c r="T877" t="s">
        <v>4</v>
      </c>
      <c r="U877" t="s">
        <v>4</v>
      </c>
      <c r="V877" t="s">
        <v>4</v>
      </c>
      <c r="W877" t="s">
        <v>4</v>
      </c>
      <c r="X877" t="s">
        <v>4</v>
      </c>
      <c r="Y877" t="s">
        <v>12</v>
      </c>
      <c r="Z877" t="s">
        <v>4</v>
      </c>
      <c r="AA877" t="s">
        <v>12</v>
      </c>
      <c r="AB877" t="s">
        <v>15</v>
      </c>
      <c r="AC877" t="s">
        <v>312</v>
      </c>
      <c r="AD877" t="s">
        <v>14864</v>
      </c>
      <c r="AE877" t="s">
        <v>17</v>
      </c>
      <c r="AF877" t="s">
        <v>4</v>
      </c>
      <c r="AG877" t="s">
        <v>4</v>
      </c>
      <c r="AH877" t="s">
        <v>14865</v>
      </c>
      <c r="AI877" t="s">
        <v>14866</v>
      </c>
      <c r="AJ877" t="s">
        <v>14867</v>
      </c>
      <c r="AK877">
        <v>9371547559</v>
      </c>
      <c r="AL877" t="s">
        <v>14868</v>
      </c>
      <c r="AM877" t="s">
        <v>14869</v>
      </c>
      <c r="AN877" t="s">
        <v>12</v>
      </c>
      <c r="AO877" t="s">
        <v>14147</v>
      </c>
      <c r="AP877" t="s">
        <v>4</v>
      </c>
      <c r="AQ877" t="s">
        <v>710</v>
      </c>
      <c r="AR877" t="s">
        <v>12</v>
      </c>
      <c r="AS877" t="s">
        <v>12</v>
      </c>
      <c r="AT877" t="s">
        <v>4</v>
      </c>
      <c r="AU877" t="s">
        <v>4</v>
      </c>
      <c r="AV877" t="s">
        <v>4</v>
      </c>
      <c r="AW877" t="s">
        <v>11</v>
      </c>
      <c r="AX877">
        <v>200</v>
      </c>
      <c r="AY877">
        <v>14600</v>
      </c>
      <c r="AZ877" t="s">
        <v>12</v>
      </c>
      <c r="BA877" t="s">
        <v>12</v>
      </c>
      <c r="BB877" t="s">
        <v>4</v>
      </c>
      <c r="BC877" t="s">
        <v>1225</v>
      </c>
      <c r="BD877" t="s">
        <v>10600</v>
      </c>
      <c r="BE877" t="s">
        <v>4</v>
      </c>
      <c r="BF877" t="s">
        <v>12</v>
      </c>
      <c r="BG877" t="s">
        <v>4</v>
      </c>
      <c r="BH877" t="s">
        <v>12</v>
      </c>
      <c r="BI877" t="s">
        <v>12</v>
      </c>
      <c r="BJ877" t="s">
        <v>14870</v>
      </c>
      <c r="BK877" t="s">
        <v>4</v>
      </c>
      <c r="BL877">
        <v>0</v>
      </c>
      <c r="BM877" t="s">
        <v>12</v>
      </c>
      <c r="BN877">
        <v>14800</v>
      </c>
      <c r="BO877" t="s">
        <v>12</v>
      </c>
      <c r="BP877" t="s">
        <v>12</v>
      </c>
      <c r="BQ877" t="s">
        <v>12</v>
      </c>
      <c r="BR877" t="s">
        <v>4</v>
      </c>
      <c r="BS877" t="s">
        <v>4</v>
      </c>
      <c r="BT877" t="s">
        <v>4</v>
      </c>
      <c r="BU877" t="s">
        <v>12</v>
      </c>
      <c r="BV877" t="s">
        <v>4</v>
      </c>
      <c r="BW877" t="s">
        <v>3</v>
      </c>
      <c r="BX877" t="s">
        <v>4</v>
      </c>
      <c r="BY877" t="s">
        <v>12</v>
      </c>
      <c r="BZ877" t="s">
        <v>12</v>
      </c>
      <c r="CA877" t="s">
        <v>12</v>
      </c>
      <c r="CB877" t="s">
        <v>12</v>
      </c>
      <c r="CC877" t="s">
        <v>12</v>
      </c>
      <c r="CD877" t="str" cm="1">
        <f t="array" aca="1" ref="CD877" ca="1">eConcatenar(A877:CB877,"|")</f>
        <v>ovIGbfLCESNSPA4I|CAR2021-5282|3|MEMORIAL|TABASCO|CARDENAS |CARDENAS |2021-9-13|14800|X|X|100|0|x|X|x|X|X|X|X|X|X|X|X|x|X|x|JIMENEZ|MORALES|JHONY|SOLTERO|X|X|CALLE PRINCIPAL DEL EDEN |POBLADO EL EDEN|RANCHERIA MIGUEL HIDALGO|9371547559|DIANA GUADALUPE JIMENEZ MENDEZ|BENEFICIARIO 2: ISELA ISABEL JIMENEZ MENDEZ|x|RUTA 8 M |X|MIERCOLES|x|x|X|X|X|DOMICILIO|200|14600|x|x|X|2021-9-13|2021-10-06|X|x|X|x|x|EL EDEN|X|0|x|14800|x|x|x|X|X|X|x|X|CARDENAS|X|x|x|x|x</v>
      </c>
    </row>
    <row r="878" spans="1:82" x14ac:dyDescent="0.25">
      <c r="A878" t="s">
        <v>14871</v>
      </c>
      <c r="B878" t="s">
        <v>14872</v>
      </c>
      <c r="C878">
        <v>3</v>
      </c>
      <c r="D878" t="s">
        <v>1</v>
      </c>
      <c r="E878" t="s">
        <v>2</v>
      </c>
      <c r="F878" t="s">
        <v>775</v>
      </c>
      <c r="G878" t="s">
        <v>775</v>
      </c>
      <c r="H878" t="s">
        <v>1217</v>
      </c>
      <c r="I878">
        <v>12900</v>
      </c>
      <c r="J878" t="s">
        <v>4</v>
      </c>
      <c r="K878" t="s">
        <v>4</v>
      </c>
      <c r="L878">
        <v>200</v>
      </c>
      <c r="M878">
        <v>1</v>
      </c>
      <c r="N878" t="s">
        <v>12</v>
      </c>
      <c r="O878" t="s">
        <v>4</v>
      </c>
      <c r="P878" t="s">
        <v>12</v>
      </c>
      <c r="Q878" t="s">
        <v>4</v>
      </c>
      <c r="R878" t="s">
        <v>4</v>
      </c>
      <c r="S878" t="s">
        <v>4</v>
      </c>
      <c r="T878" t="s">
        <v>4</v>
      </c>
      <c r="U878" t="s">
        <v>4</v>
      </c>
      <c r="V878" t="s">
        <v>4</v>
      </c>
      <c r="W878" t="s">
        <v>4</v>
      </c>
      <c r="X878" t="s">
        <v>4</v>
      </c>
      <c r="Y878" t="s">
        <v>12</v>
      </c>
      <c r="Z878" t="s">
        <v>4</v>
      </c>
      <c r="AA878" t="s">
        <v>12</v>
      </c>
      <c r="AB878" t="s">
        <v>11448</v>
      </c>
      <c r="AC878" t="s">
        <v>59</v>
      </c>
      <c r="AD878" t="s">
        <v>14699</v>
      </c>
      <c r="AE878" t="s">
        <v>30</v>
      </c>
      <c r="AF878" t="s">
        <v>4</v>
      </c>
      <c r="AG878" t="s">
        <v>4</v>
      </c>
      <c r="AH878" t="s">
        <v>5046</v>
      </c>
      <c r="AI878" t="s">
        <v>14873</v>
      </c>
      <c r="AJ878" t="s">
        <v>14874</v>
      </c>
      <c r="AK878">
        <v>9331527877</v>
      </c>
      <c r="AL878" t="s">
        <v>14875</v>
      </c>
      <c r="AM878" t="s">
        <v>14876</v>
      </c>
      <c r="AN878" t="s">
        <v>12</v>
      </c>
      <c r="AO878" t="s">
        <v>14147</v>
      </c>
      <c r="AP878" t="s">
        <v>4</v>
      </c>
      <c r="AQ878" t="s">
        <v>710</v>
      </c>
      <c r="AR878" t="s">
        <v>12</v>
      </c>
      <c r="AS878" t="s">
        <v>12</v>
      </c>
      <c r="AT878" t="s">
        <v>4</v>
      </c>
      <c r="AU878" t="s">
        <v>4</v>
      </c>
      <c r="AV878" t="s">
        <v>4</v>
      </c>
      <c r="AW878" t="s">
        <v>11</v>
      </c>
      <c r="AX878">
        <v>200</v>
      </c>
      <c r="AY878">
        <v>12700</v>
      </c>
      <c r="AZ878" t="s">
        <v>12</v>
      </c>
      <c r="BA878" t="s">
        <v>12</v>
      </c>
      <c r="BB878" t="s">
        <v>4</v>
      </c>
      <c r="BC878" t="s">
        <v>1179</v>
      </c>
      <c r="BD878" t="s">
        <v>10600</v>
      </c>
      <c r="BE878" t="s">
        <v>4</v>
      </c>
      <c r="BF878" t="s">
        <v>12</v>
      </c>
      <c r="BG878" t="s">
        <v>4</v>
      </c>
      <c r="BH878" t="s">
        <v>12</v>
      </c>
      <c r="BI878" t="s">
        <v>12</v>
      </c>
      <c r="BJ878" t="s">
        <v>14873</v>
      </c>
      <c r="BK878" t="s">
        <v>4</v>
      </c>
      <c r="BL878">
        <v>1</v>
      </c>
      <c r="BM878" t="s">
        <v>12</v>
      </c>
      <c r="BN878">
        <v>12900</v>
      </c>
      <c r="BO878" t="s">
        <v>12</v>
      </c>
      <c r="BP878" t="s">
        <v>12</v>
      </c>
      <c r="BQ878" t="s">
        <v>12</v>
      </c>
      <c r="BR878" t="s">
        <v>4</v>
      </c>
      <c r="BS878" t="s">
        <v>4</v>
      </c>
      <c r="BT878" t="s">
        <v>4</v>
      </c>
      <c r="BU878" t="s">
        <v>12</v>
      </c>
      <c r="BV878" t="s">
        <v>4</v>
      </c>
      <c r="BW878" t="s">
        <v>3</v>
      </c>
      <c r="BX878" t="s">
        <v>4</v>
      </c>
      <c r="BY878" t="s">
        <v>12</v>
      </c>
      <c r="BZ878" t="s">
        <v>12</v>
      </c>
      <c r="CA878" t="s">
        <v>12</v>
      </c>
      <c r="CB878" t="s">
        <v>12</v>
      </c>
      <c r="CC878" t="s">
        <v>12</v>
      </c>
      <c r="CD878" t="str" cm="1">
        <f t="array" aca="1" ref="CD878" ca="1">eConcatenar(A878:CB878,"|")</f>
        <v>kixHaOadP0UlcSeC|CAR2021-0489|3|IMPERIAL DE LUJO|TABASCO|COMALCALCO|COMALCALCO|2021-2-13|12900|X|X|200|1|x|X|x|X|X|X|X|X|X|X|X|x|X|x|BROCA |GARCIA|ROSA|CASADA|X|X|ENTRADA EL ZAPOTE SIN NUMERO|SUR TERCERA SECCION |CARRETERA FEDERAL CARDENAS COMALCALCO|9331527877|JOSE ANTONIO RAMIREZ|BENEFICIARIO 2: JOSE ANTONIO RAMIREZ MENDEZ|x|RUTA 8 M |X|MIERCOLES|x|x|X|X|X|DOMICILIO|200|12700|x|x|X|2021-4-22|2021-10-06|X|x|X|x|x|SUR TERCERA SECCION |X|1|x|12900|x|x|x|X|X|X|x|X|CARDENAS|X|x|x|x|x</v>
      </c>
    </row>
    <row r="879" spans="1:82" x14ac:dyDescent="0.25">
      <c r="A879" t="s">
        <v>14877</v>
      </c>
      <c r="B879" t="s">
        <v>14878</v>
      </c>
      <c r="C879">
        <v>3</v>
      </c>
      <c r="D879" t="s">
        <v>1</v>
      </c>
      <c r="E879" t="s">
        <v>2</v>
      </c>
      <c r="F879" t="s">
        <v>894</v>
      </c>
      <c r="G879" t="s">
        <v>894</v>
      </c>
      <c r="H879" t="s">
        <v>16108</v>
      </c>
      <c r="I879">
        <v>12900</v>
      </c>
      <c r="J879" t="s">
        <v>4</v>
      </c>
      <c r="K879" t="s">
        <v>4</v>
      </c>
      <c r="L879">
        <v>100</v>
      </c>
      <c r="M879">
        <v>0</v>
      </c>
      <c r="N879" t="s">
        <v>12</v>
      </c>
      <c r="O879" t="s">
        <v>4</v>
      </c>
      <c r="P879" t="s">
        <v>12</v>
      </c>
      <c r="Q879" t="s">
        <v>4</v>
      </c>
      <c r="R879" t="s">
        <v>4</v>
      </c>
      <c r="S879" t="s">
        <v>4</v>
      </c>
      <c r="T879" t="s">
        <v>4</v>
      </c>
      <c r="U879" t="s">
        <v>4</v>
      </c>
      <c r="V879" t="s">
        <v>4</v>
      </c>
      <c r="W879" t="s">
        <v>4</v>
      </c>
      <c r="X879" t="s">
        <v>4</v>
      </c>
      <c r="Y879" t="s">
        <v>12</v>
      </c>
      <c r="Z879" t="s">
        <v>4</v>
      </c>
      <c r="AA879" t="s">
        <v>12</v>
      </c>
      <c r="AB879" t="s">
        <v>49</v>
      </c>
      <c r="AC879" t="s">
        <v>102</v>
      </c>
      <c r="AD879" t="s">
        <v>14879</v>
      </c>
      <c r="AE879" t="s">
        <v>30</v>
      </c>
      <c r="AF879" t="s">
        <v>4</v>
      </c>
      <c r="AG879" t="s">
        <v>4</v>
      </c>
      <c r="AH879" t="s">
        <v>14880</v>
      </c>
      <c r="AI879" t="s">
        <v>1678</v>
      </c>
      <c r="AJ879" t="s">
        <v>14881</v>
      </c>
      <c r="AK879">
        <v>9141392160</v>
      </c>
      <c r="AL879" t="s">
        <v>14882</v>
      </c>
      <c r="AM879" t="s">
        <v>14883</v>
      </c>
      <c r="AN879" t="s">
        <v>12</v>
      </c>
      <c r="AO879" t="s">
        <v>14147</v>
      </c>
      <c r="AP879" t="s">
        <v>4</v>
      </c>
      <c r="AQ879" t="s">
        <v>710</v>
      </c>
      <c r="AR879" t="s">
        <v>12</v>
      </c>
      <c r="AS879" t="s">
        <v>12</v>
      </c>
      <c r="AT879" t="s">
        <v>4</v>
      </c>
      <c r="AU879" t="s">
        <v>4</v>
      </c>
      <c r="AV879" t="s">
        <v>4</v>
      </c>
      <c r="AW879" t="s">
        <v>11</v>
      </c>
      <c r="AX879">
        <v>900</v>
      </c>
      <c r="AY879">
        <v>12000</v>
      </c>
      <c r="AZ879" t="s">
        <v>12</v>
      </c>
      <c r="BA879" t="s">
        <v>12</v>
      </c>
      <c r="BB879" t="s">
        <v>4</v>
      </c>
      <c r="BC879" t="s">
        <v>1167</v>
      </c>
      <c r="BD879" t="s">
        <v>1238</v>
      </c>
      <c r="BE879" t="s">
        <v>4</v>
      </c>
      <c r="BF879" t="s">
        <v>12</v>
      </c>
      <c r="BG879" t="s">
        <v>4</v>
      </c>
      <c r="BH879" t="s">
        <v>12</v>
      </c>
      <c r="BI879" t="s">
        <v>12</v>
      </c>
      <c r="BJ879" t="s">
        <v>1678</v>
      </c>
      <c r="BK879" t="s">
        <v>4</v>
      </c>
      <c r="BL879">
        <v>1</v>
      </c>
      <c r="BM879" t="s">
        <v>12</v>
      </c>
      <c r="BN879">
        <v>12900</v>
      </c>
      <c r="BO879" t="s">
        <v>12</v>
      </c>
      <c r="BP879" t="s">
        <v>12</v>
      </c>
      <c r="BQ879" t="s">
        <v>12</v>
      </c>
      <c r="BR879" t="s">
        <v>4</v>
      </c>
      <c r="BS879" t="s">
        <v>4</v>
      </c>
      <c r="BT879" t="s">
        <v>4</v>
      </c>
      <c r="BU879" t="s">
        <v>12</v>
      </c>
      <c r="BV879" t="s">
        <v>4</v>
      </c>
      <c r="BW879" t="s">
        <v>3</v>
      </c>
      <c r="BX879" t="s">
        <v>4</v>
      </c>
      <c r="BY879" t="s">
        <v>12</v>
      </c>
      <c r="BZ879" t="s">
        <v>12</v>
      </c>
      <c r="CA879" t="s">
        <v>12</v>
      </c>
      <c r="CB879" t="s">
        <v>12</v>
      </c>
      <c r="CC879" t="s">
        <v>12</v>
      </c>
      <c r="CD879" t="str" cm="1">
        <f t="array" aca="1" ref="CD879" ca="1">eConcatenar(A879:CB879,"|")</f>
        <v>JkXmK6TVwDmd9fOW|CAR2021-0603|3|IMPERIAL DE LUJO|TABASCO|CUNDUACAN|CUNDUACAN|2021-2-17|12900|X|X|100|0|x|X|x|X|X|X|X|X|X|X|X|x|X|x|SANCHEZ|GOMEZ|BELLANIRA|CASADA|X|X|AVENIDA EUSTORGIA GOMEZ |LIBERTAD|CARRETERA TULIPAN LIBERTAD|9141392160|POLICARPIO GOMEZ HERNANDEZ|BENEFICIARIO 2: MARISELA SANCHEZ GOMEZ|x|RUTA 8 M |X|MIERCOLES|x|x|X|X|X|DOMICILIO|900|12000|x|x|X|2021-5-20|2021-9-22|X|x|X|x|x|LIBERTAD|X|1|x|12900|x|x|x|X|X|X|x|X|CARDENAS|X|x|x|x|x</v>
      </c>
    </row>
    <row r="880" spans="1:82" x14ac:dyDescent="0.25">
      <c r="A880" t="s">
        <v>14884</v>
      </c>
      <c r="B880" t="s">
        <v>14885</v>
      </c>
      <c r="C880">
        <v>3</v>
      </c>
      <c r="D880" t="s">
        <v>1</v>
      </c>
      <c r="E880" t="s">
        <v>2</v>
      </c>
      <c r="F880" t="s">
        <v>775</v>
      </c>
      <c r="G880" t="s">
        <v>775</v>
      </c>
      <c r="H880" t="s">
        <v>5440</v>
      </c>
      <c r="I880">
        <v>12900</v>
      </c>
      <c r="J880" t="s">
        <v>4</v>
      </c>
      <c r="K880" t="s">
        <v>4</v>
      </c>
      <c r="L880">
        <v>400</v>
      </c>
      <c r="M880">
        <v>2</v>
      </c>
      <c r="N880" t="s">
        <v>12</v>
      </c>
      <c r="O880" t="s">
        <v>4</v>
      </c>
      <c r="P880" t="s">
        <v>12</v>
      </c>
      <c r="Q880" t="s">
        <v>4</v>
      </c>
      <c r="R880" t="s">
        <v>4</v>
      </c>
      <c r="S880" t="s">
        <v>4</v>
      </c>
      <c r="T880" t="s">
        <v>4</v>
      </c>
      <c r="U880" t="s">
        <v>4</v>
      </c>
      <c r="V880" t="s">
        <v>4</v>
      </c>
      <c r="W880" t="s">
        <v>4</v>
      </c>
      <c r="X880" t="s">
        <v>4</v>
      </c>
      <c r="Y880" t="s">
        <v>12</v>
      </c>
      <c r="Z880" t="s">
        <v>4</v>
      </c>
      <c r="AA880" t="s">
        <v>12</v>
      </c>
      <c r="AB880" t="s">
        <v>59</v>
      </c>
      <c r="AC880" t="s">
        <v>11874</v>
      </c>
      <c r="AD880" t="s">
        <v>14886</v>
      </c>
      <c r="AE880" t="s">
        <v>30</v>
      </c>
      <c r="AF880" t="s">
        <v>4</v>
      </c>
      <c r="AG880" t="s">
        <v>4</v>
      </c>
      <c r="AH880" t="s">
        <v>14887</v>
      </c>
      <c r="AI880" t="s">
        <v>14353</v>
      </c>
      <c r="AJ880" t="s">
        <v>14888</v>
      </c>
      <c r="AK880">
        <v>9331308356</v>
      </c>
      <c r="AL880" t="s">
        <v>14889</v>
      </c>
      <c r="AM880" t="s">
        <v>14890</v>
      </c>
      <c r="AN880" t="s">
        <v>12</v>
      </c>
      <c r="AO880" t="s">
        <v>14147</v>
      </c>
      <c r="AP880" t="s">
        <v>4</v>
      </c>
      <c r="AQ880" t="s">
        <v>710</v>
      </c>
      <c r="AR880" t="s">
        <v>12</v>
      </c>
      <c r="AS880" t="s">
        <v>12</v>
      </c>
      <c r="AT880" t="s">
        <v>4</v>
      </c>
      <c r="AU880" t="s">
        <v>4</v>
      </c>
      <c r="AV880" t="s">
        <v>4</v>
      </c>
      <c r="AW880" t="s">
        <v>11</v>
      </c>
      <c r="AX880">
        <v>2400</v>
      </c>
      <c r="AY880">
        <v>10500</v>
      </c>
      <c r="AZ880" t="s">
        <v>12</v>
      </c>
      <c r="BA880" t="s">
        <v>12</v>
      </c>
      <c r="BB880" t="s">
        <v>4</v>
      </c>
      <c r="BC880" t="s">
        <v>5293</v>
      </c>
      <c r="BD880" t="s">
        <v>11503</v>
      </c>
      <c r="BE880" t="s">
        <v>4</v>
      </c>
      <c r="BF880" t="s">
        <v>12</v>
      </c>
      <c r="BG880" t="s">
        <v>4</v>
      </c>
      <c r="BH880" t="s">
        <v>12</v>
      </c>
      <c r="BI880" t="s">
        <v>12</v>
      </c>
      <c r="BJ880" t="s">
        <v>14353</v>
      </c>
      <c r="BK880" t="s">
        <v>4</v>
      </c>
      <c r="BL880">
        <v>1</v>
      </c>
      <c r="BM880" t="s">
        <v>12</v>
      </c>
      <c r="BN880">
        <v>12900</v>
      </c>
      <c r="BO880" t="s">
        <v>12</v>
      </c>
      <c r="BP880" t="s">
        <v>12</v>
      </c>
      <c r="BQ880" t="s">
        <v>12</v>
      </c>
      <c r="BR880" t="s">
        <v>4</v>
      </c>
      <c r="BS880" t="s">
        <v>4</v>
      </c>
      <c r="BT880" t="s">
        <v>4</v>
      </c>
      <c r="BU880" t="s">
        <v>12</v>
      </c>
      <c r="BV880" t="s">
        <v>4</v>
      </c>
      <c r="BW880" t="s">
        <v>3</v>
      </c>
      <c r="BX880" t="s">
        <v>4</v>
      </c>
      <c r="BY880" t="s">
        <v>12</v>
      </c>
      <c r="BZ880" t="s">
        <v>12</v>
      </c>
      <c r="CA880" t="s">
        <v>12</v>
      </c>
      <c r="CB880" t="s">
        <v>12</v>
      </c>
      <c r="CC880" t="s">
        <v>12</v>
      </c>
      <c r="CD880" t="str" cm="1">
        <f t="array" aca="1" ref="CD880" ca="1">eConcatenar(A880:CB880,"|")</f>
        <v>kFTDXTVOr1UWPUiv|CAR2021-0650|3|IMPERIAL DE LUJO|TABASCO|COMALCALCO|COMALCALCO|2021-2-26|12900|X|X|400|2|x|X|x|X|X|X|X|X|X|X|X|x|X|x|GARCIA|MONTEJO|OLGA|CASADA|X|X|CARRETERA VECINAL A TULIPAN SIN NUMERO |SUR QUINTA SECCION|CARRETERA TULIPAN COMALCALCO|9331308356|JOSE JESUS PULIDO FLORES|BENEFICIARIO 2: REYNALDO PULIDO GARCIA|x|RUTA 8 M |X|MIERCOLES|x|x|X|X|X|DOMICILIO|2400|10500|x|x|X|2021-9-9|2021-9-06|X|x|X|x|x|SUR QUINTA SECCION|X|1|x|12900|x|x|x|X|X|X|x|X|CARDENAS|X|x|x|x|x</v>
      </c>
    </row>
    <row r="881" spans="1:82" x14ac:dyDescent="0.25">
      <c r="A881" t="s">
        <v>14891</v>
      </c>
      <c r="B881" t="s">
        <v>14892</v>
      </c>
      <c r="C881">
        <v>3</v>
      </c>
      <c r="D881" t="s">
        <v>1</v>
      </c>
      <c r="E881" t="s">
        <v>2</v>
      </c>
      <c r="F881" t="s">
        <v>775</v>
      </c>
      <c r="G881" t="s">
        <v>775</v>
      </c>
      <c r="H881" t="s">
        <v>16120</v>
      </c>
      <c r="I881">
        <v>12900</v>
      </c>
      <c r="J881" t="s">
        <v>4</v>
      </c>
      <c r="K881" t="s">
        <v>4</v>
      </c>
      <c r="L881">
        <v>100</v>
      </c>
      <c r="M881">
        <v>0</v>
      </c>
      <c r="N881" t="s">
        <v>12</v>
      </c>
      <c r="O881" t="s">
        <v>4</v>
      </c>
      <c r="P881" t="s">
        <v>12</v>
      </c>
      <c r="Q881" t="s">
        <v>4</v>
      </c>
      <c r="R881" t="s">
        <v>4</v>
      </c>
      <c r="S881" t="s">
        <v>4</v>
      </c>
      <c r="T881" t="s">
        <v>4</v>
      </c>
      <c r="U881" t="s">
        <v>4</v>
      </c>
      <c r="V881" t="s">
        <v>4</v>
      </c>
      <c r="W881" t="s">
        <v>4</v>
      </c>
      <c r="X881" t="s">
        <v>4</v>
      </c>
      <c r="Y881" t="s">
        <v>12</v>
      </c>
      <c r="Z881" t="s">
        <v>4</v>
      </c>
      <c r="AA881" t="s">
        <v>12</v>
      </c>
      <c r="AB881" t="s">
        <v>10181</v>
      </c>
      <c r="AC881" t="s">
        <v>38</v>
      </c>
      <c r="AD881" t="s">
        <v>929</v>
      </c>
      <c r="AE881" t="s">
        <v>63</v>
      </c>
      <c r="AF881" t="s">
        <v>4</v>
      </c>
      <c r="AG881" t="s">
        <v>4</v>
      </c>
      <c r="AH881" t="s">
        <v>14887</v>
      </c>
      <c r="AI881" t="s">
        <v>14353</v>
      </c>
      <c r="AJ881" t="s">
        <v>4</v>
      </c>
      <c r="AK881">
        <v>9331167319</v>
      </c>
      <c r="AL881" t="s">
        <v>14893</v>
      </c>
      <c r="AM881" t="s">
        <v>14894</v>
      </c>
      <c r="AN881" t="s">
        <v>12</v>
      </c>
      <c r="AO881" t="s">
        <v>14147</v>
      </c>
      <c r="AP881" t="s">
        <v>4</v>
      </c>
      <c r="AQ881" t="s">
        <v>710</v>
      </c>
      <c r="AR881" t="s">
        <v>12</v>
      </c>
      <c r="AS881" t="s">
        <v>12</v>
      </c>
      <c r="AT881" t="s">
        <v>4</v>
      </c>
      <c r="AU881" t="s">
        <v>4</v>
      </c>
      <c r="AV881" t="s">
        <v>4</v>
      </c>
      <c r="AW881" t="s">
        <v>11</v>
      </c>
      <c r="AX881">
        <v>2400</v>
      </c>
      <c r="AY881">
        <v>10500</v>
      </c>
      <c r="AZ881" t="s">
        <v>12</v>
      </c>
      <c r="BA881" t="s">
        <v>12</v>
      </c>
      <c r="BB881" t="s">
        <v>4</v>
      </c>
      <c r="BC881" t="s">
        <v>14895</v>
      </c>
      <c r="BD881" t="s">
        <v>1238</v>
      </c>
      <c r="BE881" t="s">
        <v>4</v>
      </c>
      <c r="BF881" t="s">
        <v>12</v>
      </c>
      <c r="BG881" t="s">
        <v>4</v>
      </c>
      <c r="BH881" t="s">
        <v>12</v>
      </c>
      <c r="BI881" t="s">
        <v>12</v>
      </c>
      <c r="BJ881" t="s">
        <v>14353</v>
      </c>
      <c r="BK881" t="s">
        <v>4</v>
      </c>
      <c r="BL881">
        <v>0</v>
      </c>
      <c r="BM881" t="s">
        <v>12</v>
      </c>
      <c r="BN881">
        <v>12900</v>
      </c>
      <c r="BO881" t="s">
        <v>12</v>
      </c>
      <c r="BP881" t="s">
        <v>12</v>
      </c>
      <c r="BQ881" t="s">
        <v>12</v>
      </c>
      <c r="BR881" t="s">
        <v>4</v>
      </c>
      <c r="BS881" t="s">
        <v>4</v>
      </c>
      <c r="BT881" t="s">
        <v>4</v>
      </c>
      <c r="BU881" t="s">
        <v>12</v>
      </c>
      <c r="BV881" t="s">
        <v>4</v>
      </c>
      <c r="BW881" t="s">
        <v>3</v>
      </c>
      <c r="BX881" t="s">
        <v>4</v>
      </c>
      <c r="BY881" t="s">
        <v>12</v>
      </c>
      <c r="BZ881" t="s">
        <v>12</v>
      </c>
      <c r="CA881" t="s">
        <v>12</v>
      </c>
      <c r="CB881" t="s">
        <v>12</v>
      </c>
      <c r="CC881" t="s">
        <v>12</v>
      </c>
      <c r="CD881" t="str" cm="1">
        <f t="array" aca="1" ref="CD881" ca="1">eConcatenar(A881:CB881,"|")</f>
        <v>qCg4FFMuEAbSGglf|CAR2021-0660|3|IMPERIAL DE LUJO|TABASCO|COMALCALCO|COMALCALCO|2021-2-27|12900|X|X|100|0|x|X|x|X|X|X|X|X|X|X|X|x|X|x|ESCALANTE|HERNANDEZ|WILSON|CASADO|X|X|CARRETERA VECINAL A TULIPAN SIN NUMERO |SUR QUINTA SECCION|X|9331167319|FABIAN ESCALANTE HERNANDEZ|BENEFICIARIO 2: HILDA DEL ROSARIO HERNANDEZ HERRERA|x|RUTA 8 M |X|MIERCOLES|x|x|X|X|X|DOMICILIO|2400|10500|x|x|X|2021-4-29|2021-9-22|X|x|X|x|x|SUR QUINTA SECCION|X|0|x|12900|x|x|x|X|X|X|x|X|CARDENAS|X|x|x|x|x</v>
      </c>
    </row>
    <row r="882" spans="1:82" x14ac:dyDescent="0.25">
      <c r="A882" t="s">
        <v>14896</v>
      </c>
      <c r="B882" t="s">
        <v>14897</v>
      </c>
      <c r="C882">
        <v>3</v>
      </c>
      <c r="D882" t="s">
        <v>1</v>
      </c>
      <c r="E882" t="s">
        <v>2</v>
      </c>
      <c r="F882" t="s">
        <v>775</v>
      </c>
      <c r="G882" t="s">
        <v>775</v>
      </c>
      <c r="H882" t="s">
        <v>16116</v>
      </c>
      <c r="I882">
        <v>12900</v>
      </c>
      <c r="J882" t="s">
        <v>4</v>
      </c>
      <c r="K882" t="s">
        <v>4</v>
      </c>
      <c r="L882">
        <v>100</v>
      </c>
      <c r="M882">
        <v>0</v>
      </c>
      <c r="N882" t="s">
        <v>12</v>
      </c>
      <c r="O882" t="s">
        <v>4</v>
      </c>
      <c r="P882" t="s">
        <v>12</v>
      </c>
      <c r="Q882" t="s">
        <v>4</v>
      </c>
      <c r="R882" t="s">
        <v>4</v>
      </c>
      <c r="S882" t="s">
        <v>4</v>
      </c>
      <c r="T882" t="s">
        <v>4</v>
      </c>
      <c r="U882" t="s">
        <v>4</v>
      </c>
      <c r="V882" t="s">
        <v>4</v>
      </c>
      <c r="W882" t="s">
        <v>4</v>
      </c>
      <c r="X882" t="s">
        <v>4</v>
      </c>
      <c r="Y882" t="s">
        <v>12</v>
      </c>
      <c r="Z882" t="s">
        <v>4</v>
      </c>
      <c r="AA882" t="s">
        <v>12</v>
      </c>
      <c r="AB882" t="s">
        <v>205</v>
      </c>
      <c r="AC882" t="s">
        <v>49</v>
      </c>
      <c r="AD882" t="s">
        <v>14898</v>
      </c>
      <c r="AE882" t="s">
        <v>30</v>
      </c>
      <c r="AF882" t="s">
        <v>4</v>
      </c>
      <c r="AG882" t="s">
        <v>4</v>
      </c>
      <c r="AH882" t="s">
        <v>14324</v>
      </c>
      <c r="AI882" t="s">
        <v>14899</v>
      </c>
      <c r="AJ882" t="s">
        <v>4</v>
      </c>
      <c r="AK882">
        <v>9371070420</v>
      </c>
      <c r="AL882" t="s">
        <v>14900</v>
      </c>
      <c r="AM882" t="s">
        <v>14901</v>
      </c>
      <c r="AN882" t="s">
        <v>12</v>
      </c>
      <c r="AO882" t="s">
        <v>14147</v>
      </c>
      <c r="AP882" t="s">
        <v>4</v>
      </c>
      <c r="AQ882" t="s">
        <v>710</v>
      </c>
      <c r="AR882" t="s">
        <v>12</v>
      </c>
      <c r="AS882" t="s">
        <v>12</v>
      </c>
      <c r="AT882" t="s">
        <v>4</v>
      </c>
      <c r="AU882" t="s">
        <v>4</v>
      </c>
      <c r="AV882" t="s">
        <v>4</v>
      </c>
      <c r="AW882" t="s">
        <v>11</v>
      </c>
      <c r="AX882">
        <v>350</v>
      </c>
      <c r="AY882">
        <v>12550</v>
      </c>
      <c r="AZ882" t="s">
        <v>12</v>
      </c>
      <c r="BA882" t="s">
        <v>12</v>
      </c>
      <c r="BB882" t="s">
        <v>4</v>
      </c>
      <c r="BC882" t="s">
        <v>1165</v>
      </c>
      <c r="BD882" t="s">
        <v>1238</v>
      </c>
      <c r="BE882" t="s">
        <v>4</v>
      </c>
      <c r="BF882" t="s">
        <v>12</v>
      </c>
      <c r="BG882" t="s">
        <v>4</v>
      </c>
      <c r="BH882" t="s">
        <v>12</v>
      </c>
      <c r="BI882" t="s">
        <v>12</v>
      </c>
      <c r="BJ882" t="s">
        <v>14325</v>
      </c>
      <c r="BK882" t="s">
        <v>4</v>
      </c>
      <c r="BL882">
        <v>1</v>
      </c>
      <c r="BM882" t="s">
        <v>12</v>
      </c>
      <c r="BN882">
        <v>12900</v>
      </c>
      <c r="BO882" t="s">
        <v>12</v>
      </c>
      <c r="BP882" t="s">
        <v>12</v>
      </c>
      <c r="BQ882" t="s">
        <v>12</v>
      </c>
      <c r="BR882" t="s">
        <v>4</v>
      </c>
      <c r="BS882" t="s">
        <v>4</v>
      </c>
      <c r="BT882" t="s">
        <v>4</v>
      </c>
      <c r="BU882" t="s">
        <v>12</v>
      </c>
      <c r="BV882" t="s">
        <v>4</v>
      </c>
      <c r="BW882" t="s">
        <v>3</v>
      </c>
      <c r="BX882" t="s">
        <v>4</v>
      </c>
      <c r="BY882" t="s">
        <v>12</v>
      </c>
      <c r="BZ882" t="s">
        <v>12</v>
      </c>
      <c r="CA882" t="s">
        <v>12</v>
      </c>
      <c r="CB882" t="s">
        <v>12</v>
      </c>
      <c r="CC882" t="s">
        <v>12</v>
      </c>
      <c r="CD882" t="str" cm="1">
        <f t="array" aca="1" ref="CD882" ca="1">eConcatenar(A882:CB882,"|")</f>
        <v>xsh6jhsWA2LsIUxz|CAR2021-0670|3|IMPERIAL DE LUJO|TABASCO|COMALCALCO|COMALCALCO|2021-3-02|12900|X|X|100|0|x|X|x|X|X|X|X|X|X|X|X|x|X|x|OLAN|SANCHEZ|ANA GABRIELA|CASADA|X|X|CARRETERA A LA PASADITA|ORIENTE CUARTA SECCION |X|9371070420|JUAN DIEGO JIMENEZ JIMENEZ|BENEFICIARIO 2: ABRAHAM SANCHEZ OLAN|x|RUTA 8 M |X|MIERCOLES|x|x|X|X|X|DOMICILIO|350|12550|x|x|X|2021-5-6|2021-9-22|X|x|X|x|x|ORIENTE CUARTA SECCION|X|1|x|12900|x|x|x|X|X|X|x|X|CARDENAS|X|x|x|x|x</v>
      </c>
    </row>
    <row r="883" spans="1:82" x14ac:dyDescent="0.25">
      <c r="A883" t="s">
        <v>14902</v>
      </c>
      <c r="B883" t="s">
        <v>14903</v>
      </c>
      <c r="C883">
        <v>3</v>
      </c>
      <c r="D883" t="s">
        <v>1</v>
      </c>
      <c r="E883" t="s">
        <v>2</v>
      </c>
      <c r="F883" t="s">
        <v>775</v>
      </c>
      <c r="G883" t="s">
        <v>775</v>
      </c>
      <c r="H883" t="s">
        <v>16112</v>
      </c>
      <c r="I883">
        <v>12900</v>
      </c>
      <c r="J883" t="s">
        <v>4</v>
      </c>
      <c r="K883" t="s">
        <v>4</v>
      </c>
      <c r="L883">
        <v>100</v>
      </c>
      <c r="M883">
        <v>0</v>
      </c>
      <c r="N883" t="s">
        <v>12</v>
      </c>
      <c r="O883" t="s">
        <v>4</v>
      </c>
      <c r="P883" t="s">
        <v>12</v>
      </c>
      <c r="Q883" t="s">
        <v>4</v>
      </c>
      <c r="R883" t="s">
        <v>4</v>
      </c>
      <c r="S883" t="s">
        <v>4</v>
      </c>
      <c r="T883" t="s">
        <v>4</v>
      </c>
      <c r="U883" t="s">
        <v>4</v>
      </c>
      <c r="V883" t="s">
        <v>4</v>
      </c>
      <c r="W883" t="s">
        <v>4</v>
      </c>
      <c r="X883" t="s">
        <v>4</v>
      </c>
      <c r="Y883" t="s">
        <v>12</v>
      </c>
      <c r="Z883" t="s">
        <v>4</v>
      </c>
      <c r="AA883" t="s">
        <v>12</v>
      </c>
      <c r="AB883" t="s">
        <v>59</v>
      </c>
      <c r="AC883" t="s">
        <v>407</v>
      </c>
      <c r="AD883" t="s">
        <v>14904</v>
      </c>
      <c r="AE883" t="s">
        <v>24</v>
      </c>
      <c r="AF883" t="s">
        <v>4</v>
      </c>
      <c r="AG883" t="s">
        <v>4</v>
      </c>
      <c r="AH883" t="s">
        <v>14899</v>
      </c>
      <c r="AI883" t="s">
        <v>14899</v>
      </c>
      <c r="AJ883" t="s">
        <v>4</v>
      </c>
      <c r="AK883">
        <v>9331450230</v>
      </c>
      <c r="AL883" t="s">
        <v>14905</v>
      </c>
      <c r="AM883" t="s">
        <v>14906</v>
      </c>
      <c r="AN883" t="s">
        <v>12</v>
      </c>
      <c r="AO883" t="s">
        <v>14147</v>
      </c>
      <c r="AP883" t="s">
        <v>4</v>
      </c>
      <c r="AQ883" t="s">
        <v>710</v>
      </c>
      <c r="AR883" t="s">
        <v>12</v>
      </c>
      <c r="AS883" t="s">
        <v>12</v>
      </c>
      <c r="AT883" t="s">
        <v>4</v>
      </c>
      <c r="AU883" t="s">
        <v>4</v>
      </c>
      <c r="AV883" t="s">
        <v>4</v>
      </c>
      <c r="AW883" t="s">
        <v>11</v>
      </c>
      <c r="AX883">
        <v>600</v>
      </c>
      <c r="AY883">
        <v>12300</v>
      </c>
      <c r="AZ883" t="s">
        <v>12</v>
      </c>
      <c r="BA883" t="s">
        <v>12</v>
      </c>
      <c r="BB883" t="s">
        <v>4</v>
      </c>
      <c r="BC883" t="s">
        <v>1165</v>
      </c>
      <c r="BD883" t="s">
        <v>1238</v>
      </c>
      <c r="BE883" t="s">
        <v>4</v>
      </c>
      <c r="BF883" t="s">
        <v>12</v>
      </c>
      <c r="BG883" t="s">
        <v>4</v>
      </c>
      <c r="BH883" t="s">
        <v>12</v>
      </c>
      <c r="BI883" t="s">
        <v>12</v>
      </c>
      <c r="BJ883" t="s">
        <v>14899</v>
      </c>
      <c r="BK883" t="s">
        <v>4</v>
      </c>
      <c r="BL883">
        <v>0</v>
      </c>
      <c r="BM883" t="s">
        <v>12</v>
      </c>
      <c r="BN883">
        <v>12900</v>
      </c>
      <c r="BO883" t="s">
        <v>12</v>
      </c>
      <c r="BP883" t="s">
        <v>12</v>
      </c>
      <c r="BQ883" t="s">
        <v>12</v>
      </c>
      <c r="BR883" t="s">
        <v>4</v>
      </c>
      <c r="BS883" t="s">
        <v>4</v>
      </c>
      <c r="BT883" t="s">
        <v>4</v>
      </c>
      <c r="BU883" t="s">
        <v>12</v>
      </c>
      <c r="BV883" t="s">
        <v>4</v>
      </c>
      <c r="BW883" t="s">
        <v>3</v>
      </c>
      <c r="BX883" t="s">
        <v>4</v>
      </c>
      <c r="BY883" t="s">
        <v>12</v>
      </c>
      <c r="BZ883" t="s">
        <v>12</v>
      </c>
      <c r="CA883" t="s">
        <v>12</v>
      </c>
      <c r="CB883" t="s">
        <v>12</v>
      </c>
      <c r="CC883" t="s">
        <v>12</v>
      </c>
      <c r="CD883" t="str" cm="1">
        <f t="array" aca="1" ref="CD883" ca="1">eConcatenar(A883:CB883,"|")</f>
        <v>e4F1THktTyv8faHX|CAR2021-0676|3|IMPERIAL DE LUJO|TABASCO|COMALCALCO|COMALCALCO|2021-3-03|12900|X|X|100|0|x|X|x|X|X|X|X|X|X|X|X|x|X|x|GARCIA|REYES|FERMIN|UNION LIBRE|X|X|ORIENTE CUARTA SECCION |ORIENTE CUARTA SECCION |X|9331450230|MARIA NERY GONZALEZ SANCHEZ|BENEFICIARIO 2: ARACELY GARCIA SANCHEZ|x|RUTA 8 M |X|MIERCOLES|x|x|X|X|X|DOMICILIO|600|12300|x|x|X|2021-5-6|2021-9-22|X|x|X|x|x|ORIENTE CUARTA SECCION |X|0|x|12900|x|x|x|X|X|X|x|X|CARDENAS|X|x|x|x|x</v>
      </c>
    </row>
    <row r="884" spans="1:82" x14ac:dyDescent="0.25">
      <c r="A884" t="s">
        <v>14907</v>
      </c>
      <c r="B884" t="s">
        <v>14908</v>
      </c>
      <c r="C884">
        <v>3</v>
      </c>
      <c r="D884" t="s">
        <v>1</v>
      </c>
      <c r="E884" t="s">
        <v>2</v>
      </c>
      <c r="F884" t="s">
        <v>894</v>
      </c>
      <c r="G884" t="s">
        <v>894</v>
      </c>
      <c r="H884" t="s">
        <v>16112</v>
      </c>
      <c r="I884">
        <v>12900</v>
      </c>
      <c r="J884" t="s">
        <v>4</v>
      </c>
      <c r="K884" t="s">
        <v>4</v>
      </c>
      <c r="L884">
        <v>400</v>
      </c>
      <c r="M884">
        <v>2</v>
      </c>
      <c r="N884" t="s">
        <v>12</v>
      </c>
      <c r="O884" t="s">
        <v>4</v>
      </c>
      <c r="P884" t="s">
        <v>12</v>
      </c>
      <c r="Q884" t="s">
        <v>4</v>
      </c>
      <c r="R884" t="s">
        <v>4</v>
      </c>
      <c r="S884" t="s">
        <v>4</v>
      </c>
      <c r="T884" t="s">
        <v>4</v>
      </c>
      <c r="U884" t="s">
        <v>4</v>
      </c>
      <c r="V884" t="s">
        <v>4</v>
      </c>
      <c r="W884" t="s">
        <v>4</v>
      </c>
      <c r="X884" t="s">
        <v>4</v>
      </c>
      <c r="Y884" t="s">
        <v>12</v>
      </c>
      <c r="Z884" t="s">
        <v>4</v>
      </c>
      <c r="AA884" t="s">
        <v>12</v>
      </c>
      <c r="AB884" t="s">
        <v>249</v>
      </c>
      <c r="AC884" t="s">
        <v>4</v>
      </c>
      <c r="AD884" t="s">
        <v>275</v>
      </c>
      <c r="AE884" t="s">
        <v>30</v>
      </c>
      <c r="AF884" t="s">
        <v>4</v>
      </c>
      <c r="AG884" t="s">
        <v>4</v>
      </c>
      <c r="AH884" t="s">
        <v>14210</v>
      </c>
      <c r="AI884" t="s">
        <v>14909</v>
      </c>
      <c r="AJ884" t="s">
        <v>4</v>
      </c>
      <c r="AK884">
        <v>9141284660</v>
      </c>
      <c r="AL884" t="s">
        <v>14910</v>
      </c>
      <c r="AM884" t="s">
        <v>14911</v>
      </c>
      <c r="AN884" t="s">
        <v>12</v>
      </c>
      <c r="AO884" t="s">
        <v>14147</v>
      </c>
      <c r="AP884" t="s">
        <v>4</v>
      </c>
      <c r="AQ884" t="s">
        <v>710</v>
      </c>
      <c r="AR884" t="s">
        <v>12</v>
      </c>
      <c r="AS884" t="s">
        <v>12</v>
      </c>
      <c r="AT884" t="s">
        <v>4</v>
      </c>
      <c r="AU884" t="s">
        <v>4</v>
      </c>
      <c r="AV884" t="s">
        <v>4</v>
      </c>
      <c r="AW884" t="s">
        <v>11</v>
      </c>
      <c r="AX884">
        <v>2600</v>
      </c>
      <c r="AY884">
        <v>10300</v>
      </c>
      <c r="AZ884" t="s">
        <v>12</v>
      </c>
      <c r="BA884" t="s">
        <v>12</v>
      </c>
      <c r="BB884" t="s">
        <v>4</v>
      </c>
      <c r="BC884" t="s">
        <v>5293</v>
      </c>
      <c r="BD884" t="s">
        <v>10600</v>
      </c>
      <c r="BE884" t="s">
        <v>4</v>
      </c>
      <c r="BF884" t="s">
        <v>12</v>
      </c>
      <c r="BG884" t="s">
        <v>4</v>
      </c>
      <c r="BH884" t="s">
        <v>12</v>
      </c>
      <c r="BI884" t="s">
        <v>12</v>
      </c>
      <c r="BJ884" t="s">
        <v>2478</v>
      </c>
      <c r="BK884" t="s">
        <v>4</v>
      </c>
      <c r="BL884">
        <v>1</v>
      </c>
      <c r="BM884" t="s">
        <v>12</v>
      </c>
      <c r="BN884">
        <v>12900</v>
      </c>
      <c r="BO884" t="s">
        <v>12</v>
      </c>
      <c r="BP884" t="s">
        <v>12</v>
      </c>
      <c r="BQ884" t="s">
        <v>12</v>
      </c>
      <c r="BR884" t="s">
        <v>4</v>
      </c>
      <c r="BS884" t="s">
        <v>4</v>
      </c>
      <c r="BT884" t="s">
        <v>4</v>
      </c>
      <c r="BU884" t="s">
        <v>12</v>
      </c>
      <c r="BV884" t="s">
        <v>4</v>
      </c>
      <c r="BW884" t="s">
        <v>3</v>
      </c>
      <c r="BX884" t="s">
        <v>4</v>
      </c>
      <c r="BY884" t="s">
        <v>12</v>
      </c>
      <c r="BZ884" t="s">
        <v>12</v>
      </c>
      <c r="CA884" t="s">
        <v>12</v>
      </c>
      <c r="CB884" t="s">
        <v>12</v>
      </c>
      <c r="CC884" t="s">
        <v>12</v>
      </c>
      <c r="CD884" t="str" cm="1">
        <f t="array" aca="1" ref="CD884" ca="1">eConcatenar(A884:CB884,"|")</f>
        <v>wF2nwTMo1YesNQKz|CAR2021-0677|3|IMPERIAL DE LUJO|TABASCO|CUNDUACAN|CUNDUACAN|2021-3-03|12900|X|X|400|2|x|X|x|X|X|X|X|X|X|X|X|x|X|x|TORRES|X|MARIA DEL CARMEN|CASADA|X|X|CARRETERA A LIBERTAD SIN NUMERO|EIDO TULAR|X|9141284660|DULCE MARIA HERNANDEZ TORRES|BENEFICIARIO 2: MISAEL HERNANDEZ MENDEZ|x|RUTA 8 M |X|MIERCOLES|x|x|X|X|X|DOMICILIO|2600|10300|x|x|X|2021-9-9|2021-10-06|X|x|X|x|x|EJIDO TULAR|X|1|x|12900|x|x|x|X|X|X|x|X|CARDENAS|X|x|x|x|x</v>
      </c>
    </row>
    <row r="885" spans="1:82" x14ac:dyDescent="0.25">
      <c r="A885" t="s">
        <v>14912</v>
      </c>
      <c r="B885" t="s">
        <v>14913</v>
      </c>
      <c r="C885">
        <v>3</v>
      </c>
      <c r="D885" t="s">
        <v>1</v>
      </c>
      <c r="E885" t="s">
        <v>2</v>
      </c>
      <c r="F885" t="s">
        <v>775</v>
      </c>
      <c r="G885" t="s">
        <v>775</v>
      </c>
      <c r="H885" t="s">
        <v>15979</v>
      </c>
      <c r="I885">
        <v>12900</v>
      </c>
      <c r="J885" t="s">
        <v>4</v>
      </c>
      <c r="K885" t="s">
        <v>4</v>
      </c>
      <c r="L885">
        <v>200</v>
      </c>
      <c r="M885">
        <v>1</v>
      </c>
      <c r="N885" t="s">
        <v>12</v>
      </c>
      <c r="O885" t="s">
        <v>4</v>
      </c>
      <c r="P885" t="s">
        <v>12</v>
      </c>
      <c r="Q885" t="s">
        <v>4</v>
      </c>
      <c r="R885" t="s">
        <v>4</v>
      </c>
      <c r="S885" t="s">
        <v>4</v>
      </c>
      <c r="T885" t="s">
        <v>4</v>
      </c>
      <c r="U885" t="s">
        <v>4</v>
      </c>
      <c r="V885" t="s">
        <v>4</v>
      </c>
      <c r="W885" t="s">
        <v>4</v>
      </c>
      <c r="X885" t="s">
        <v>4</v>
      </c>
      <c r="Y885" t="s">
        <v>12</v>
      </c>
      <c r="Z885" t="s">
        <v>4</v>
      </c>
      <c r="AA885" t="s">
        <v>12</v>
      </c>
      <c r="AB885" t="s">
        <v>38</v>
      </c>
      <c r="AC885" t="s">
        <v>15</v>
      </c>
      <c r="AD885" t="s">
        <v>13744</v>
      </c>
      <c r="AE885" t="s">
        <v>30</v>
      </c>
      <c r="AF885" t="s">
        <v>4</v>
      </c>
      <c r="AG885" t="s">
        <v>4</v>
      </c>
      <c r="AH885" t="s">
        <v>14914</v>
      </c>
      <c r="AI885" t="s">
        <v>14915</v>
      </c>
      <c r="AJ885" t="s">
        <v>14916</v>
      </c>
      <c r="AK885">
        <v>9331036288</v>
      </c>
      <c r="AL885" t="s">
        <v>14917</v>
      </c>
      <c r="AM885" t="s">
        <v>14918</v>
      </c>
      <c r="AN885" t="s">
        <v>12</v>
      </c>
      <c r="AO885" t="s">
        <v>14147</v>
      </c>
      <c r="AP885" t="s">
        <v>4</v>
      </c>
      <c r="AQ885" t="s">
        <v>710</v>
      </c>
      <c r="AR885" t="s">
        <v>12</v>
      </c>
      <c r="AS885" t="s">
        <v>12</v>
      </c>
      <c r="AT885" t="s">
        <v>4</v>
      </c>
      <c r="AU885" t="s">
        <v>4</v>
      </c>
      <c r="AV885" t="s">
        <v>4</v>
      </c>
      <c r="AW885" t="s">
        <v>11</v>
      </c>
      <c r="AX885">
        <v>3900</v>
      </c>
      <c r="AY885">
        <v>9000</v>
      </c>
      <c r="AZ885" t="s">
        <v>12</v>
      </c>
      <c r="BA885" t="s">
        <v>12</v>
      </c>
      <c r="BB885" t="s">
        <v>4</v>
      </c>
      <c r="BC885" t="s">
        <v>1230</v>
      </c>
      <c r="BD885" t="s">
        <v>10600</v>
      </c>
      <c r="BE885" t="s">
        <v>4</v>
      </c>
      <c r="BF885" t="s">
        <v>12</v>
      </c>
      <c r="BG885" t="s">
        <v>4</v>
      </c>
      <c r="BH885" t="s">
        <v>12</v>
      </c>
      <c r="BI885" t="s">
        <v>12</v>
      </c>
      <c r="BJ885" t="s">
        <v>14915</v>
      </c>
      <c r="BK885" t="s">
        <v>4</v>
      </c>
      <c r="BL885">
        <v>1</v>
      </c>
      <c r="BM885" t="s">
        <v>12</v>
      </c>
      <c r="BN885">
        <v>12900</v>
      </c>
      <c r="BO885" t="s">
        <v>12</v>
      </c>
      <c r="BP885" t="s">
        <v>12</v>
      </c>
      <c r="BQ885" t="s">
        <v>12</v>
      </c>
      <c r="BR885" t="s">
        <v>4</v>
      </c>
      <c r="BS885" t="s">
        <v>4</v>
      </c>
      <c r="BT885" t="s">
        <v>4</v>
      </c>
      <c r="BU885" t="s">
        <v>12</v>
      </c>
      <c r="BV885" t="s">
        <v>4</v>
      </c>
      <c r="BW885" t="s">
        <v>3</v>
      </c>
      <c r="BX885" t="s">
        <v>4</v>
      </c>
      <c r="BY885" t="s">
        <v>12</v>
      </c>
      <c r="BZ885" t="s">
        <v>12</v>
      </c>
      <c r="CA885" t="s">
        <v>12</v>
      </c>
      <c r="CB885" t="s">
        <v>12</v>
      </c>
      <c r="CC885" t="s">
        <v>12</v>
      </c>
      <c r="CD885" t="str" cm="1">
        <f t="array" aca="1" ref="CD885" ca="1">eConcatenar(A885:CB885,"|")</f>
        <v>DFLyvFdVillfj5XV|CAR2021-0689|3|IMPERIAL DE LUJO|TABASCO|COMALCALCO|COMALCALCO|2021-3-04|12900|X|X|200|1|x|X|x|X|X|X|X|X|X|X|X|x|X|x|HERNANDEZ|JIMENEZ|PETRONA|CASADA|X|X|CARRETERA LA PASADITA SIN NUMERO|SUR CUARTA SECCION|POR LA CARRETERA PRINCIPAL|9331036288|LAURA EDITH DE LA CRUZ HERNANDEZ|BENEFICIARIO 2: JORGE DE JESUS LOPEZ HERNANDEZ |x|RUTA 8 M |X|MIERCOLES|x|x|X|X|X|DOMICILIO|3900|9000|x|x|X|2021-8-19|2021-10-06|X|x|X|x|x|SUR CUARTA SECCION|X|1|x|12900|x|x|x|X|X|X|x|X|CARDENAS|X|x|x|x|x</v>
      </c>
    </row>
    <row r="886" spans="1:82" x14ac:dyDescent="0.25">
      <c r="A886" t="s">
        <v>14919</v>
      </c>
      <c r="B886" t="s">
        <v>14920</v>
      </c>
      <c r="C886">
        <v>3</v>
      </c>
      <c r="D886" t="s">
        <v>69</v>
      </c>
      <c r="E886" t="s">
        <v>2</v>
      </c>
      <c r="F886" t="s">
        <v>894</v>
      </c>
      <c r="G886" t="s">
        <v>894</v>
      </c>
      <c r="H886" t="s">
        <v>1207</v>
      </c>
      <c r="I886">
        <v>14800</v>
      </c>
      <c r="J886" t="s">
        <v>4</v>
      </c>
      <c r="K886" t="s">
        <v>4</v>
      </c>
      <c r="L886">
        <v>100</v>
      </c>
      <c r="M886">
        <v>0</v>
      </c>
      <c r="N886" t="s">
        <v>12</v>
      </c>
      <c r="O886" t="s">
        <v>4</v>
      </c>
      <c r="P886" t="s">
        <v>12</v>
      </c>
      <c r="Q886" t="s">
        <v>4</v>
      </c>
      <c r="R886" t="s">
        <v>4</v>
      </c>
      <c r="S886" t="s">
        <v>4</v>
      </c>
      <c r="T886" t="s">
        <v>4</v>
      </c>
      <c r="U886" t="s">
        <v>4</v>
      </c>
      <c r="V886" t="s">
        <v>4</v>
      </c>
      <c r="W886" t="s">
        <v>4</v>
      </c>
      <c r="X886" t="s">
        <v>4</v>
      </c>
      <c r="Y886" t="s">
        <v>12</v>
      </c>
      <c r="Z886" t="s">
        <v>4</v>
      </c>
      <c r="AA886" t="s">
        <v>12</v>
      </c>
      <c r="AB886" t="s">
        <v>6</v>
      </c>
      <c r="AC886" t="s">
        <v>321</v>
      </c>
      <c r="AD886" t="s">
        <v>14921</v>
      </c>
      <c r="AE886" t="s">
        <v>63</v>
      </c>
      <c r="AF886" t="s">
        <v>4</v>
      </c>
      <c r="AG886" t="s">
        <v>4</v>
      </c>
      <c r="AH886" t="s">
        <v>14922</v>
      </c>
      <c r="AI886" t="s">
        <v>14923</v>
      </c>
      <c r="AJ886" t="s">
        <v>14924</v>
      </c>
      <c r="AK886">
        <v>9141115310</v>
      </c>
      <c r="AL886" t="s">
        <v>14925</v>
      </c>
      <c r="AM886" t="s">
        <v>14926</v>
      </c>
      <c r="AN886" t="s">
        <v>12</v>
      </c>
      <c r="AO886" t="s">
        <v>14147</v>
      </c>
      <c r="AP886" t="s">
        <v>4</v>
      </c>
      <c r="AQ886" t="s">
        <v>710</v>
      </c>
      <c r="AR886" t="s">
        <v>12</v>
      </c>
      <c r="AS886" t="s">
        <v>12</v>
      </c>
      <c r="AT886" t="s">
        <v>4</v>
      </c>
      <c r="AU886" t="s">
        <v>4</v>
      </c>
      <c r="AV886" t="s">
        <v>4</v>
      </c>
      <c r="AW886" t="s">
        <v>11</v>
      </c>
      <c r="AX886">
        <v>150</v>
      </c>
      <c r="AY886">
        <v>14650</v>
      </c>
      <c r="AZ886" t="s">
        <v>12</v>
      </c>
      <c r="BA886" t="s">
        <v>12</v>
      </c>
      <c r="BB886" t="s">
        <v>4</v>
      </c>
      <c r="BC886" t="s">
        <v>11444</v>
      </c>
      <c r="BD886" t="s">
        <v>1238</v>
      </c>
      <c r="BE886" t="s">
        <v>4</v>
      </c>
      <c r="BF886" t="s">
        <v>12</v>
      </c>
      <c r="BG886" t="s">
        <v>4</v>
      </c>
      <c r="BH886" t="s">
        <v>12</v>
      </c>
      <c r="BI886" t="s">
        <v>12</v>
      </c>
      <c r="BJ886" t="s">
        <v>14927</v>
      </c>
      <c r="BK886" t="s">
        <v>4</v>
      </c>
      <c r="BL886">
        <v>0</v>
      </c>
      <c r="BM886" t="s">
        <v>12</v>
      </c>
      <c r="BN886">
        <v>14800</v>
      </c>
      <c r="BO886" t="s">
        <v>12</v>
      </c>
      <c r="BP886" t="s">
        <v>12</v>
      </c>
      <c r="BQ886" t="s">
        <v>12</v>
      </c>
      <c r="BR886" t="s">
        <v>4</v>
      </c>
      <c r="BS886" t="s">
        <v>4</v>
      </c>
      <c r="BT886" t="s">
        <v>4</v>
      </c>
      <c r="BU886" t="s">
        <v>12</v>
      </c>
      <c r="BV886" t="s">
        <v>4</v>
      </c>
      <c r="BW886" t="s">
        <v>3</v>
      </c>
      <c r="BX886" t="s">
        <v>4</v>
      </c>
      <c r="BY886" t="s">
        <v>12</v>
      </c>
      <c r="BZ886" t="s">
        <v>12</v>
      </c>
      <c r="CA886" t="s">
        <v>12</v>
      </c>
      <c r="CB886" t="s">
        <v>12</v>
      </c>
      <c r="CC886" t="s">
        <v>12</v>
      </c>
      <c r="CD886" t="str" cm="1">
        <f t="array" aca="1" ref="CD886" ca="1">eConcatenar(A886:CB886,"|")</f>
        <v>HifVDrvJYWGsneVz|CAR2021-1053|3|MEMORIAL|TABASCO|CUNDUACAN|CUNDUACAN|2021-3-23|14800|X|X|100|0|x|X|x|X|X|X|X|X|X|X|X|x|X|x|DE LA CRUZ|BAUTISTA|GUSTAVO|CASADO|X|X|CALLE 5 ESTEBAN GOMEZ MONTEJO|AMPLIACION LA PLAYITA 11 DE FEDRERO|ENTRE CALLE ZARAGOZA Y PRINCIPAL|9141115310|COCABEL MARTINEZ HERNANDEZ|BENEFICIARIO 2: ALEXIS DE LA CRUZ MARTINEZ|x|RUTA 8 M |X|MIERCOLES|x|x|X|X|X|DOMICILIO|150|14650|x|x|X|2021-3-31|2021-9-22|X|x|X|x|x|AMPLIACION LA PLAYITA 11 DE FEBRERO|X|0|x|14800|x|x|x|X|X|X|x|X|CARDENAS|X|x|x|x|x</v>
      </c>
    </row>
    <row r="887" spans="1:82" s="19" customFormat="1" x14ac:dyDescent="0.25">
      <c r="A887" s="19" t="s">
        <v>14928</v>
      </c>
      <c r="B887" s="19" t="s">
        <v>14929</v>
      </c>
      <c r="C887" s="19">
        <v>3</v>
      </c>
      <c r="D887" s="19" t="s">
        <v>1</v>
      </c>
      <c r="E887" s="19" t="s">
        <v>2</v>
      </c>
      <c r="F887" s="19" t="s">
        <v>894</v>
      </c>
      <c r="G887" s="19" t="s">
        <v>894</v>
      </c>
      <c r="H887" s="19" t="s">
        <v>1207</v>
      </c>
      <c r="I887" s="19">
        <v>14800</v>
      </c>
      <c r="J887" s="19" t="s">
        <v>4</v>
      </c>
      <c r="K887" s="19" t="s">
        <v>4</v>
      </c>
      <c r="L887" s="19">
        <v>200</v>
      </c>
      <c r="M887" s="19">
        <v>1</v>
      </c>
      <c r="N887" s="19" t="s">
        <v>12</v>
      </c>
      <c r="O887" s="19" t="s">
        <v>4</v>
      </c>
      <c r="P887" s="19" t="s">
        <v>12</v>
      </c>
      <c r="Q887" s="19" t="s">
        <v>4</v>
      </c>
      <c r="R887" s="19" t="s">
        <v>4</v>
      </c>
      <c r="S887" s="19" t="s">
        <v>4</v>
      </c>
      <c r="T887" s="19" t="s">
        <v>4</v>
      </c>
      <c r="U887" s="19" t="s">
        <v>4</v>
      </c>
      <c r="V887" s="19" t="s">
        <v>4</v>
      </c>
      <c r="W887" s="19" t="s">
        <v>4</v>
      </c>
      <c r="X887" s="19" t="s">
        <v>4</v>
      </c>
      <c r="Y887" s="19" t="s">
        <v>12</v>
      </c>
      <c r="Z887" s="19" t="s">
        <v>4</v>
      </c>
      <c r="AA887" s="19" t="s">
        <v>12</v>
      </c>
      <c r="AB887" s="19" t="s">
        <v>423</v>
      </c>
      <c r="AC887" s="19" t="s">
        <v>15</v>
      </c>
      <c r="AD887" s="19" t="s">
        <v>12323</v>
      </c>
      <c r="AE887" s="19" t="s">
        <v>24</v>
      </c>
      <c r="AF887" s="19" t="s">
        <v>4</v>
      </c>
      <c r="AG887" s="19" t="s">
        <v>4</v>
      </c>
      <c r="AH887" s="19" t="s">
        <v>14930</v>
      </c>
      <c r="AI887" s="19" t="s">
        <v>2462</v>
      </c>
      <c r="AJ887" s="19" t="s">
        <v>4</v>
      </c>
      <c r="AK887" s="19">
        <v>9371554370</v>
      </c>
      <c r="AL887" s="19" t="s">
        <v>14931</v>
      </c>
      <c r="AM887" s="19" t="s">
        <v>14932</v>
      </c>
      <c r="AN887" s="19" t="s">
        <v>12</v>
      </c>
      <c r="AO887" s="19" t="s">
        <v>14147</v>
      </c>
      <c r="AP887" s="19" t="s">
        <v>4</v>
      </c>
      <c r="AQ887" s="19" t="s">
        <v>710</v>
      </c>
      <c r="AR887" s="19" t="s">
        <v>12</v>
      </c>
      <c r="AS887" s="19" t="s">
        <v>12</v>
      </c>
      <c r="AT887" s="19" t="s">
        <v>4</v>
      </c>
      <c r="AU887" s="19" t="s">
        <v>4</v>
      </c>
      <c r="AV887" s="19" t="s">
        <v>4</v>
      </c>
      <c r="AW887" s="19" t="s">
        <v>11</v>
      </c>
      <c r="AX887" s="19">
        <v>50</v>
      </c>
      <c r="AY887" s="19">
        <v>14750</v>
      </c>
      <c r="AZ887" s="19" t="s">
        <v>12</v>
      </c>
      <c r="BA887" s="19" t="s">
        <v>12</v>
      </c>
      <c r="BB887" s="19" t="s">
        <v>4</v>
      </c>
      <c r="BC887" s="19" t="s">
        <v>1207</v>
      </c>
      <c r="BD887" t="s">
        <v>1238</v>
      </c>
      <c r="BE887" s="19" t="s">
        <v>4</v>
      </c>
      <c r="BF887" s="19" t="s">
        <v>12</v>
      </c>
      <c r="BG887" s="19" t="s">
        <v>4</v>
      </c>
      <c r="BH887" s="19" t="s">
        <v>12</v>
      </c>
      <c r="BI887" s="19" t="s">
        <v>12</v>
      </c>
      <c r="BJ887" s="19" t="s">
        <v>2462</v>
      </c>
      <c r="BK887" s="19" t="s">
        <v>4</v>
      </c>
      <c r="BL887" s="19">
        <v>1</v>
      </c>
      <c r="BM887" s="19" t="s">
        <v>12</v>
      </c>
      <c r="BN887" s="19">
        <v>14800</v>
      </c>
      <c r="BO887" s="19" t="s">
        <v>12</v>
      </c>
      <c r="BP887" s="19" t="s">
        <v>12</v>
      </c>
      <c r="BQ887" s="19" t="s">
        <v>12</v>
      </c>
      <c r="BR887" s="22" t="s">
        <v>4</v>
      </c>
      <c r="BS887" s="19" t="s">
        <v>4</v>
      </c>
      <c r="BT887" s="19" t="s">
        <v>4</v>
      </c>
      <c r="BU887" s="19" t="s">
        <v>12</v>
      </c>
      <c r="BV887" s="19" t="s">
        <v>4</v>
      </c>
      <c r="BW887" s="19" t="s">
        <v>3</v>
      </c>
      <c r="BX887" s="19" t="s">
        <v>4</v>
      </c>
      <c r="BY887" s="19" t="s">
        <v>12</v>
      </c>
      <c r="BZ887" s="19" t="s">
        <v>12</v>
      </c>
      <c r="CA887" s="19" t="s">
        <v>12</v>
      </c>
      <c r="CB887" s="19" t="s">
        <v>12</v>
      </c>
      <c r="CC887" s="19" t="s">
        <v>12</v>
      </c>
      <c r="CD887" s="19" t="str" cm="1">
        <f t="array" aca="1" ref="CD887" ca="1">eConcatenar(A887:CB887,"|")</f>
        <v>1rqHK3cnkzHAl5so|CAR2021-1056|3|IMPERIAL DE LUJO|TABASCO|CUNDUACAN|CUNDUACAN|2021-3-23|14800|X|X|200|1|x|X|x|X|X|X|X|X|X|X|X|x|X|x|GUTIERREZ|JIMENEZ|CRISTINA|UNION LIBRE|X|X|CALLE MANUEL TORRES TRINIDAD |LA PLAYITA|X|9371554370|DOMINGO OVANDO BADAL|BENEFICIARIO 2: GUADALUPE BALLESTERO GUTIERREZ|x|RUTA 8 M |X|MIERCOLES|x|x|X|X|X|DOMICILIO|50|14750|x|x|X|2021-3-23|2021-9-22|X|x|X|x|x|LA PLAYITA|X|1|x|14800|x|x|x|X|X|X|x|X|CARDENAS|X|x|x|x|x</v>
      </c>
    </row>
    <row r="888" spans="1:82" x14ac:dyDescent="0.25">
      <c r="A888" t="s">
        <v>14933</v>
      </c>
      <c r="B888" t="s">
        <v>14934</v>
      </c>
      <c r="C888">
        <v>3</v>
      </c>
      <c r="D888" t="s">
        <v>69</v>
      </c>
      <c r="E888" t="s">
        <v>2</v>
      </c>
      <c r="F888" t="s">
        <v>330</v>
      </c>
      <c r="G888" t="s">
        <v>330</v>
      </c>
      <c r="H888" t="s">
        <v>16119</v>
      </c>
      <c r="I888">
        <v>14800</v>
      </c>
      <c r="J888" t="s">
        <v>4</v>
      </c>
      <c r="K888" t="s">
        <v>4</v>
      </c>
      <c r="L888">
        <v>100</v>
      </c>
      <c r="M888">
        <v>0</v>
      </c>
      <c r="N888" t="s">
        <v>12</v>
      </c>
      <c r="O888" t="s">
        <v>4</v>
      </c>
      <c r="P888" t="s">
        <v>12</v>
      </c>
      <c r="Q888" t="s">
        <v>4</v>
      </c>
      <c r="R888" t="s">
        <v>4</v>
      </c>
      <c r="S888" t="s">
        <v>4</v>
      </c>
      <c r="T888" t="s">
        <v>4</v>
      </c>
      <c r="U888" t="s">
        <v>4</v>
      </c>
      <c r="V888" t="s">
        <v>4</v>
      </c>
      <c r="W888" t="s">
        <v>4</v>
      </c>
      <c r="X888" t="s">
        <v>4</v>
      </c>
      <c r="Y888" t="s">
        <v>12</v>
      </c>
      <c r="Z888" t="s">
        <v>4</v>
      </c>
      <c r="AA888" t="s">
        <v>12</v>
      </c>
      <c r="AB888" t="s">
        <v>49</v>
      </c>
      <c r="AC888" t="s">
        <v>14935</v>
      </c>
      <c r="AD888" t="s">
        <v>14474</v>
      </c>
      <c r="AE888" t="s">
        <v>63</v>
      </c>
      <c r="AF888" t="s">
        <v>4</v>
      </c>
      <c r="AG888" t="s">
        <v>4</v>
      </c>
      <c r="AH888" t="s">
        <v>14936</v>
      </c>
      <c r="AI888" t="s">
        <v>14937</v>
      </c>
      <c r="AJ888" t="s">
        <v>4</v>
      </c>
      <c r="AK888">
        <v>9371053914</v>
      </c>
      <c r="AL888" t="s">
        <v>14938</v>
      </c>
      <c r="AM888" t="s">
        <v>14939</v>
      </c>
      <c r="AN888" t="s">
        <v>12</v>
      </c>
      <c r="AO888" t="s">
        <v>14147</v>
      </c>
      <c r="AP888" t="s">
        <v>4</v>
      </c>
      <c r="AQ888" t="s">
        <v>710</v>
      </c>
      <c r="AR888" t="s">
        <v>12</v>
      </c>
      <c r="AS888" t="s">
        <v>12</v>
      </c>
      <c r="AT888" t="s">
        <v>4</v>
      </c>
      <c r="AU888" t="s">
        <v>4</v>
      </c>
      <c r="AV888" t="s">
        <v>4</v>
      </c>
      <c r="AW888" t="s">
        <v>11</v>
      </c>
      <c r="AX888">
        <v>1600</v>
      </c>
      <c r="AY888">
        <v>13200</v>
      </c>
      <c r="AZ888" t="s">
        <v>12</v>
      </c>
      <c r="BA888" t="s">
        <v>12</v>
      </c>
      <c r="BB888" t="s">
        <v>4</v>
      </c>
      <c r="BC888" t="s">
        <v>5414</v>
      </c>
      <c r="BD888" t="s">
        <v>1238</v>
      </c>
      <c r="BE888" t="s">
        <v>4</v>
      </c>
      <c r="BF888" t="s">
        <v>12</v>
      </c>
      <c r="BG888" t="s">
        <v>4</v>
      </c>
      <c r="BH888" t="s">
        <v>12</v>
      </c>
      <c r="BI888" t="s">
        <v>12</v>
      </c>
      <c r="BJ888" t="s">
        <v>14940</v>
      </c>
      <c r="BK888" t="s">
        <v>4</v>
      </c>
      <c r="BL888">
        <v>0</v>
      </c>
      <c r="BM888" t="s">
        <v>12</v>
      </c>
      <c r="BN888">
        <v>14800</v>
      </c>
      <c r="BO888" t="s">
        <v>12</v>
      </c>
      <c r="BP888" t="s">
        <v>12</v>
      </c>
      <c r="BQ888" t="s">
        <v>12</v>
      </c>
      <c r="BR888" t="s">
        <v>4</v>
      </c>
      <c r="BS888" t="s">
        <v>4</v>
      </c>
      <c r="BT888" t="s">
        <v>4</v>
      </c>
      <c r="BU888" t="s">
        <v>12</v>
      </c>
      <c r="BV888" t="s">
        <v>4</v>
      </c>
      <c r="BW888" t="s">
        <v>3</v>
      </c>
      <c r="BX888" t="s">
        <v>4</v>
      </c>
      <c r="BY888" t="s">
        <v>12</v>
      </c>
      <c r="BZ888" t="s">
        <v>12</v>
      </c>
      <c r="CA888" t="s">
        <v>12</v>
      </c>
      <c r="CB888" t="s">
        <v>12</v>
      </c>
      <c r="CC888" t="s">
        <v>12</v>
      </c>
      <c r="CD888" t="str" cm="1">
        <f t="array" aca="1" ref="CD888" ca="1">eConcatenar(A888:CB888,"|")</f>
        <v>zwcA1gPGFYjm6Z2o|CAR2021-1075|3|MEMORIAL|TABASCO|CARDENAS |CARDENAS |2021-3-27|14800|X|X|100|0|x|X|x|X|X|X|X|X|X|X|X|x|X|x|SANCHEZ|LANDERO|MARTIN|CASADO|X|X|CALLE SIN NOMBRE Y SIN NUMERO|LA ORZA SANTA RPSALIA|X|9371053914|CORINA SANCHEZ DE LA CRUZ|BENEFICIARIO 2: MARTIN SANCHEZ DE LA CRUZ|x|RUTA 8 M |X|MIERCOLES|x|x|X|X|X|DOMICILIO|1600|13200|x|x|X|2021-5-12|2021-9-22|X|x|X|x|x|LA ORZA SANTA ROSALIA|X|0|x|14800|x|x|x|X|X|X|x|X|CARDENAS|X|x|x|x|x</v>
      </c>
    </row>
    <row r="889" spans="1:82" x14ac:dyDescent="0.25">
      <c r="A889" t="s">
        <v>14941</v>
      </c>
      <c r="B889" t="s">
        <v>14942</v>
      </c>
      <c r="C889">
        <v>3</v>
      </c>
      <c r="D889" t="s">
        <v>69</v>
      </c>
      <c r="E889" t="s">
        <v>2</v>
      </c>
      <c r="F889" t="s">
        <v>894</v>
      </c>
      <c r="G889" t="s">
        <v>894</v>
      </c>
      <c r="H889" t="s">
        <v>16110</v>
      </c>
      <c r="I889">
        <v>14800</v>
      </c>
      <c r="J889" t="s">
        <v>4</v>
      </c>
      <c r="K889" t="s">
        <v>4</v>
      </c>
      <c r="L889">
        <v>400</v>
      </c>
      <c r="M889">
        <v>2</v>
      </c>
      <c r="N889" t="s">
        <v>12</v>
      </c>
      <c r="O889" t="s">
        <v>4</v>
      </c>
      <c r="P889" t="s">
        <v>12</v>
      </c>
      <c r="Q889" t="s">
        <v>4</v>
      </c>
      <c r="R889" t="s">
        <v>4</v>
      </c>
      <c r="S889" t="s">
        <v>4</v>
      </c>
      <c r="T889" t="s">
        <v>4</v>
      </c>
      <c r="U889" t="s">
        <v>4</v>
      </c>
      <c r="V889" t="s">
        <v>4</v>
      </c>
      <c r="W889" t="s">
        <v>4</v>
      </c>
      <c r="X889" t="s">
        <v>4</v>
      </c>
      <c r="Y889" t="s">
        <v>12</v>
      </c>
      <c r="Z889" t="s">
        <v>4</v>
      </c>
      <c r="AA889" t="s">
        <v>12</v>
      </c>
      <c r="AB889" t="s">
        <v>188</v>
      </c>
      <c r="AC889" t="s">
        <v>385</v>
      </c>
      <c r="AD889" t="s">
        <v>14943</v>
      </c>
      <c r="AE889" t="s">
        <v>146</v>
      </c>
      <c r="AF889" t="s">
        <v>4</v>
      </c>
      <c r="AG889" t="s">
        <v>4</v>
      </c>
      <c r="AH889" t="s">
        <v>14944</v>
      </c>
      <c r="AI889" t="s">
        <v>2462</v>
      </c>
      <c r="AJ889" t="s">
        <v>4</v>
      </c>
      <c r="AK889">
        <v>9141229656</v>
      </c>
      <c r="AL889" t="s">
        <v>14945</v>
      </c>
      <c r="AM889" t="s">
        <v>14946</v>
      </c>
      <c r="AN889" t="s">
        <v>12</v>
      </c>
      <c r="AO889" t="s">
        <v>14147</v>
      </c>
      <c r="AP889" t="s">
        <v>4</v>
      </c>
      <c r="AQ889" t="s">
        <v>710</v>
      </c>
      <c r="AR889" t="s">
        <v>12</v>
      </c>
      <c r="AS889" t="s">
        <v>12</v>
      </c>
      <c r="AT889" t="s">
        <v>4</v>
      </c>
      <c r="AU889" t="s">
        <v>4</v>
      </c>
      <c r="AV889" t="s">
        <v>4</v>
      </c>
      <c r="AW889" t="s">
        <v>11</v>
      </c>
      <c r="AX889">
        <v>4300</v>
      </c>
      <c r="AY889">
        <v>10500</v>
      </c>
      <c r="AZ889" t="s">
        <v>12</v>
      </c>
      <c r="BA889" t="s">
        <v>12</v>
      </c>
      <c r="BB889" t="s">
        <v>4</v>
      </c>
      <c r="BC889" t="s">
        <v>11409</v>
      </c>
      <c r="BD889" t="s">
        <v>10600</v>
      </c>
      <c r="BE889" t="s">
        <v>4</v>
      </c>
      <c r="BF889" t="s">
        <v>12</v>
      </c>
      <c r="BG889" t="s">
        <v>4</v>
      </c>
      <c r="BH889" t="s">
        <v>12</v>
      </c>
      <c r="BI889" t="s">
        <v>12</v>
      </c>
      <c r="BJ889" t="s">
        <v>2462</v>
      </c>
      <c r="BK889" t="s">
        <v>4</v>
      </c>
      <c r="BL889">
        <v>1</v>
      </c>
      <c r="BM889" t="s">
        <v>12</v>
      </c>
      <c r="BN889">
        <v>14800</v>
      </c>
      <c r="BO889" t="s">
        <v>12</v>
      </c>
      <c r="BP889" t="s">
        <v>12</v>
      </c>
      <c r="BQ889" t="s">
        <v>12</v>
      </c>
      <c r="BR889" t="s">
        <v>4</v>
      </c>
      <c r="BS889" t="s">
        <v>4</v>
      </c>
      <c r="BT889" t="s">
        <v>4</v>
      </c>
      <c r="BU889" t="s">
        <v>12</v>
      </c>
      <c r="BV889" t="s">
        <v>4</v>
      </c>
      <c r="BW889" t="s">
        <v>3</v>
      </c>
      <c r="BX889" t="s">
        <v>4</v>
      </c>
      <c r="BY889" t="s">
        <v>12</v>
      </c>
      <c r="BZ889" t="s">
        <v>12</v>
      </c>
      <c r="CA889" t="s">
        <v>12</v>
      </c>
      <c r="CB889" t="s">
        <v>12</v>
      </c>
      <c r="CC889" t="s">
        <v>12</v>
      </c>
      <c r="CD889" t="str" cm="1">
        <f t="array" aca="1" ref="CD889" ca="1">eConcatenar(A889:CB889,"|")</f>
        <v>1IqtSm7Qd3u3qgFx|CAR2021-1081|3|MEMORIAL|TABASCO|CUNDUACAN|CUNDUACAN|2021-3-29|14800|X|X|400|2|x|X|x|X|X|X|X|X|X|X|X|x|X|x|COLORADO|MENDEZ|MARIA CRUZ|VIUDA|X|X|CALLE BARTOLO GONZALEZ |LA PLAYITA|X|9141229656|JAIME RAMOS COLORADO|BENEFICIARIO 2: MAGALI RAMOS COLORADO|x|RUTA 8 M |X|MIERCOLES|x|x|X|X|X|DOMICILIO|4300|10500|x|x|X|2021-7-7|2021-10-06|X|x|X|x|x|LA PLAYITA|X|1|x|14800|x|x|x|X|X|X|x|X|CARDENAS|X|x|x|x|x</v>
      </c>
    </row>
    <row r="890" spans="1:82" x14ac:dyDescent="0.25">
      <c r="A890" t="s">
        <v>14947</v>
      </c>
      <c r="B890" t="s">
        <v>14948</v>
      </c>
      <c r="C890">
        <v>3</v>
      </c>
      <c r="D890" t="s">
        <v>69</v>
      </c>
      <c r="E890" t="s">
        <v>2</v>
      </c>
      <c r="F890" t="s">
        <v>894</v>
      </c>
      <c r="G890" t="s">
        <v>894</v>
      </c>
      <c r="H890" t="s">
        <v>16110</v>
      </c>
      <c r="I890">
        <v>14800</v>
      </c>
      <c r="J890" t="s">
        <v>4</v>
      </c>
      <c r="K890" t="s">
        <v>4</v>
      </c>
      <c r="L890">
        <v>200</v>
      </c>
      <c r="M890">
        <v>1</v>
      </c>
      <c r="N890" t="s">
        <v>12</v>
      </c>
      <c r="O890" t="s">
        <v>4</v>
      </c>
      <c r="P890" t="s">
        <v>12</v>
      </c>
      <c r="Q890" t="s">
        <v>4</v>
      </c>
      <c r="R890" t="s">
        <v>4</v>
      </c>
      <c r="S890" t="s">
        <v>4</v>
      </c>
      <c r="T890" t="s">
        <v>4</v>
      </c>
      <c r="U890" t="s">
        <v>4</v>
      </c>
      <c r="V890" t="s">
        <v>4</v>
      </c>
      <c r="W890" t="s">
        <v>4</v>
      </c>
      <c r="X890" t="s">
        <v>4</v>
      </c>
      <c r="Y890" t="s">
        <v>12</v>
      </c>
      <c r="Z890" t="s">
        <v>4</v>
      </c>
      <c r="AA890" t="s">
        <v>12</v>
      </c>
      <c r="AB890" t="s">
        <v>14724</v>
      </c>
      <c r="AC890" t="s">
        <v>321</v>
      </c>
      <c r="AD890" t="s">
        <v>14949</v>
      </c>
      <c r="AE890" t="s">
        <v>63</v>
      </c>
      <c r="AF890" t="s">
        <v>4</v>
      </c>
      <c r="AG890" t="s">
        <v>4</v>
      </c>
      <c r="AH890" t="s">
        <v>14936</v>
      </c>
      <c r="AI890" t="s">
        <v>2500</v>
      </c>
      <c r="AJ890" t="s">
        <v>4</v>
      </c>
      <c r="AK890">
        <v>9372299101</v>
      </c>
      <c r="AL890" t="s">
        <v>14950</v>
      </c>
      <c r="AM890" t="s">
        <v>14951</v>
      </c>
      <c r="AN890" t="s">
        <v>12</v>
      </c>
      <c r="AO890" t="s">
        <v>14147</v>
      </c>
      <c r="AP890" t="s">
        <v>4</v>
      </c>
      <c r="AQ890" t="s">
        <v>710</v>
      </c>
      <c r="AR890" t="s">
        <v>12</v>
      </c>
      <c r="AS890" t="s">
        <v>12</v>
      </c>
      <c r="AT890" t="s">
        <v>4</v>
      </c>
      <c r="AU890" t="s">
        <v>4</v>
      </c>
      <c r="AV890" t="s">
        <v>4</v>
      </c>
      <c r="AW890" t="s">
        <v>11</v>
      </c>
      <c r="AX890">
        <v>1650</v>
      </c>
      <c r="AY890">
        <v>13150</v>
      </c>
      <c r="AZ890" t="s">
        <v>12</v>
      </c>
      <c r="BA890" t="s">
        <v>12</v>
      </c>
      <c r="BB890" t="s">
        <v>4</v>
      </c>
      <c r="BC890" t="s">
        <v>1227</v>
      </c>
      <c r="BD890" t="s">
        <v>10600</v>
      </c>
      <c r="BE890" t="s">
        <v>4</v>
      </c>
      <c r="BF890" t="s">
        <v>12</v>
      </c>
      <c r="BG890" t="s">
        <v>4</v>
      </c>
      <c r="BH890" t="s">
        <v>12</v>
      </c>
      <c r="BI890" t="s">
        <v>12</v>
      </c>
      <c r="BJ890" t="s">
        <v>2500</v>
      </c>
      <c r="BK890" t="s">
        <v>4</v>
      </c>
      <c r="BL890">
        <v>0</v>
      </c>
      <c r="BM890" t="s">
        <v>12</v>
      </c>
      <c r="BN890">
        <v>14800</v>
      </c>
      <c r="BO890" t="s">
        <v>12</v>
      </c>
      <c r="BP890" t="s">
        <v>12</v>
      </c>
      <c r="BQ890" t="s">
        <v>12</v>
      </c>
      <c r="BR890" t="s">
        <v>4</v>
      </c>
      <c r="BS890" t="s">
        <v>4</v>
      </c>
      <c r="BT890" t="s">
        <v>4</v>
      </c>
      <c r="BU890" t="s">
        <v>12</v>
      </c>
      <c r="BV890" t="s">
        <v>4</v>
      </c>
      <c r="BW890" t="s">
        <v>3</v>
      </c>
      <c r="BX890" t="s">
        <v>4</v>
      </c>
      <c r="BY890" t="s">
        <v>12</v>
      </c>
      <c r="BZ890" t="s">
        <v>12</v>
      </c>
      <c r="CA890" t="s">
        <v>12</v>
      </c>
      <c r="CB890" t="s">
        <v>12</v>
      </c>
      <c r="CC890" t="s">
        <v>12</v>
      </c>
      <c r="CD890" t="str" cm="1">
        <f t="array" aca="1" ref="CD890" ca="1">eConcatenar(A890:CB890,"|")</f>
        <v>DJ10C5WYLQivaeyR|CAR2021-1082|3|MEMORIAL|TABASCO|CUNDUACAN|CUNDUACAN|2021-3-29|14800|X|X|200|1|x|X|x|X|X|X|X|X|X|X|X|x|X|x|ULIN|BAUTISTA|HORLANDO|CASADO|X|X|CALLE SIN NOMBRE Y SIN NUMERO|TIERRA Y LIBERTAD|X|9372299101|ANA SUAREZ RODRIGUEZ|BENEFICIARIO 2: MARTHA RODRIGUEZ SUAREZ|x|RUTA 8 M |X|MIERCOLES|x|x|X|X|X|DOMICILIO|1650|13150|x|x|X|2021-9-1|2021-10-06|X|x|X|x|x|TIERRA Y LIBERTAD|X|0|x|14800|x|x|x|X|X|X|x|X|CARDENAS|X|x|x|x|x</v>
      </c>
    </row>
    <row r="891" spans="1:82" x14ac:dyDescent="0.25">
      <c r="A891" t="s">
        <v>14952</v>
      </c>
      <c r="B891" t="s">
        <v>14953</v>
      </c>
      <c r="C891">
        <v>3</v>
      </c>
      <c r="D891" t="s">
        <v>69</v>
      </c>
      <c r="E891" t="s">
        <v>2</v>
      </c>
      <c r="F891" t="s">
        <v>894</v>
      </c>
      <c r="G891" t="s">
        <v>894</v>
      </c>
      <c r="H891" t="s">
        <v>11444</v>
      </c>
      <c r="I891">
        <v>14800</v>
      </c>
      <c r="J891" t="s">
        <v>4</v>
      </c>
      <c r="K891" t="s">
        <v>4</v>
      </c>
      <c r="L891">
        <v>200</v>
      </c>
      <c r="M891">
        <v>1</v>
      </c>
      <c r="N891" t="s">
        <v>12</v>
      </c>
      <c r="O891" t="s">
        <v>4</v>
      </c>
      <c r="P891" t="s">
        <v>12</v>
      </c>
      <c r="Q891" t="s">
        <v>4</v>
      </c>
      <c r="R891" t="s">
        <v>4</v>
      </c>
      <c r="S891" t="s">
        <v>4</v>
      </c>
      <c r="T891" t="s">
        <v>4</v>
      </c>
      <c r="U891" t="s">
        <v>4</v>
      </c>
      <c r="V891" t="s">
        <v>4</v>
      </c>
      <c r="W891" t="s">
        <v>4</v>
      </c>
      <c r="X891" t="s">
        <v>4</v>
      </c>
      <c r="Y891" t="s">
        <v>12</v>
      </c>
      <c r="Z891" t="s">
        <v>4</v>
      </c>
      <c r="AA891" t="s">
        <v>12</v>
      </c>
      <c r="AB891" t="s">
        <v>38</v>
      </c>
      <c r="AC891" t="s">
        <v>59</v>
      </c>
      <c r="AD891" t="s">
        <v>950</v>
      </c>
      <c r="AE891" t="s">
        <v>24</v>
      </c>
      <c r="AF891" t="s">
        <v>4</v>
      </c>
      <c r="AG891" t="s">
        <v>4</v>
      </c>
      <c r="AH891" t="s">
        <v>12305</v>
      </c>
      <c r="AI891" t="s">
        <v>2462</v>
      </c>
      <c r="AJ891" t="s">
        <v>4</v>
      </c>
      <c r="AK891">
        <v>9372292943</v>
      </c>
      <c r="AL891" t="s">
        <v>14954</v>
      </c>
      <c r="AM891" t="s">
        <v>14955</v>
      </c>
      <c r="AN891" t="s">
        <v>12</v>
      </c>
      <c r="AO891" t="s">
        <v>14147</v>
      </c>
      <c r="AP891" t="s">
        <v>4</v>
      </c>
      <c r="AQ891" t="s">
        <v>710</v>
      </c>
      <c r="AR891" t="s">
        <v>12</v>
      </c>
      <c r="AS891" t="s">
        <v>12</v>
      </c>
      <c r="AT891" t="s">
        <v>4</v>
      </c>
      <c r="AU891" t="s">
        <v>4</v>
      </c>
      <c r="AV891" t="s">
        <v>4</v>
      </c>
      <c r="AW891" t="s">
        <v>11</v>
      </c>
      <c r="AX891">
        <v>50</v>
      </c>
      <c r="AY891">
        <v>14750</v>
      </c>
      <c r="AZ891" t="s">
        <v>12</v>
      </c>
      <c r="BA891" t="s">
        <v>12</v>
      </c>
      <c r="BB891" t="s">
        <v>4</v>
      </c>
      <c r="BC891" t="s">
        <v>1201</v>
      </c>
      <c r="BD891" t="s">
        <v>10600</v>
      </c>
      <c r="BE891" t="s">
        <v>4</v>
      </c>
      <c r="BF891" t="s">
        <v>12</v>
      </c>
      <c r="BG891" t="s">
        <v>4</v>
      </c>
      <c r="BH891" t="s">
        <v>12</v>
      </c>
      <c r="BI891" t="s">
        <v>12</v>
      </c>
      <c r="BJ891" t="s">
        <v>2462</v>
      </c>
      <c r="BK891" t="s">
        <v>4</v>
      </c>
      <c r="BL891">
        <v>0</v>
      </c>
      <c r="BM891" t="s">
        <v>12</v>
      </c>
      <c r="BN891">
        <v>14800</v>
      </c>
      <c r="BO891" t="s">
        <v>12</v>
      </c>
      <c r="BP891" t="s">
        <v>12</v>
      </c>
      <c r="BQ891" t="s">
        <v>12</v>
      </c>
      <c r="BR891" t="s">
        <v>4</v>
      </c>
      <c r="BS891" t="s">
        <v>4</v>
      </c>
      <c r="BT891" t="s">
        <v>4</v>
      </c>
      <c r="BU891" t="s">
        <v>12</v>
      </c>
      <c r="BV891" t="s">
        <v>4</v>
      </c>
      <c r="BW891" t="s">
        <v>3</v>
      </c>
      <c r="BX891" t="s">
        <v>4</v>
      </c>
      <c r="BY891" t="s">
        <v>12</v>
      </c>
      <c r="BZ891" t="s">
        <v>12</v>
      </c>
      <c r="CA891" t="s">
        <v>12</v>
      </c>
      <c r="CB891" t="s">
        <v>12</v>
      </c>
      <c r="CC891" t="s">
        <v>12</v>
      </c>
      <c r="CD891" t="str" cm="1">
        <f t="array" aca="1" ref="CD891" ca="1">eConcatenar(A891:CB891,"|")</f>
        <v>cHpnEKPHTS1YmsCg|CAR2021-1098|3|MEMORIAL|TABASCO|CUNDUACAN|CUNDUACAN|2021-3-31|14800|X|X|200|1|x|X|x|X|X|X|X|X|X|X|X|x|X|x|HERNANDEZ|GARCIA|MARCO ANTONIO|UNION LIBRE|X|X|CALLE PRINCIPAL|LA PLAYITA|X|9372292943|MARIANA HERNANDEZ GARCIA|BENEFICIARIA 2: FLORINDA GARCIA MONTIEL|x|RUTA 8 M |X|MIERCOLES|x|x|X|X|X|DOMICILIO|50|14750|x|x|X|2021-3-3|2021-10-06|X|x|X|x|x|LA PLAYITA|X|0|x|14800|x|x|x|X|X|X|x|X|CARDENAS|X|x|x|x|x</v>
      </c>
    </row>
    <row r="892" spans="1:82" x14ac:dyDescent="0.25">
      <c r="A892" t="s">
        <v>14956</v>
      </c>
      <c r="B892" t="s">
        <v>14957</v>
      </c>
      <c r="C892">
        <v>3</v>
      </c>
      <c r="D892" t="s">
        <v>413</v>
      </c>
      <c r="E892" t="s">
        <v>396</v>
      </c>
      <c r="F892" t="s">
        <v>330</v>
      </c>
      <c r="G892" t="s">
        <v>330</v>
      </c>
      <c r="H892" t="s">
        <v>16126</v>
      </c>
      <c r="I892">
        <v>14800</v>
      </c>
      <c r="J892" t="s">
        <v>4</v>
      </c>
      <c r="K892" t="s">
        <v>4</v>
      </c>
      <c r="L892">
        <v>200</v>
      </c>
      <c r="M892">
        <v>1</v>
      </c>
      <c r="N892" t="s">
        <v>12</v>
      </c>
      <c r="O892" t="s">
        <v>4</v>
      </c>
      <c r="P892" t="s">
        <v>12</v>
      </c>
      <c r="Q892" t="s">
        <v>4</v>
      </c>
      <c r="R892" t="s">
        <v>4</v>
      </c>
      <c r="S892" t="s">
        <v>4</v>
      </c>
      <c r="T892" t="s">
        <v>4</v>
      </c>
      <c r="U892" t="s">
        <v>4</v>
      </c>
      <c r="V892" t="s">
        <v>4</v>
      </c>
      <c r="W892" t="s">
        <v>4</v>
      </c>
      <c r="X892" t="s">
        <v>4</v>
      </c>
      <c r="Y892" t="s">
        <v>12</v>
      </c>
      <c r="Z892" t="s">
        <v>4</v>
      </c>
      <c r="AA892" t="s">
        <v>12</v>
      </c>
      <c r="AB892" t="s">
        <v>10116</v>
      </c>
      <c r="AC892" t="s">
        <v>5231</v>
      </c>
      <c r="AD892" t="s">
        <v>14958</v>
      </c>
      <c r="AE892" t="s">
        <v>214</v>
      </c>
      <c r="AF892" s="1" t="s">
        <v>4</v>
      </c>
      <c r="AG892" t="s">
        <v>4</v>
      </c>
      <c r="AH892" t="s">
        <v>11120</v>
      </c>
      <c r="AI892" t="s">
        <v>14413</v>
      </c>
      <c r="AJ892" t="s">
        <v>4</v>
      </c>
      <c r="AK892">
        <v>9932331099</v>
      </c>
      <c r="AL892" t="s">
        <v>14959</v>
      </c>
      <c r="AM892" t="s">
        <v>14960</v>
      </c>
      <c r="AN892" t="s">
        <v>12</v>
      </c>
      <c r="AO892" t="s">
        <v>14147</v>
      </c>
      <c r="AP892" t="s">
        <v>4</v>
      </c>
      <c r="AQ892" t="s">
        <v>710</v>
      </c>
      <c r="AR892" t="s">
        <v>12</v>
      </c>
      <c r="AS892" t="s">
        <v>12</v>
      </c>
      <c r="AT892" t="s">
        <v>4</v>
      </c>
      <c r="AU892" t="s">
        <v>4</v>
      </c>
      <c r="AV892" t="s">
        <v>4</v>
      </c>
      <c r="AW892" t="s">
        <v>332</v>
      </c>
      <c r="AX892">
        <v>600</v>
      </c>
      <c r="AY892">
        <v>14200</v>
      </c>
      <c r="AZ892" t="s">
        <v>12</v>
      </c>
      <c r="BA892" t="s">
        <v>12</v>
      </c>
      <c r="BB892" t="s">
        <v>4</v>
      </c>
      <c r="BC892" t="s">
        <v>1179</v>
      </c>
      <c r="BD892" t="s">
        <v>11034</v>
      </c>
      <c r="BE892" s="1" t="s">
        <v>4</v>
      </c>
      <c r="BF892" t="s">
        <v>12</v>
      </c>
      <c r="BG892" t="s">
        <v>4</v>
      </c>
      <c r="BH892" t="s">
        <v>12</v>
      </c>
      <c r="BI892" t="s">
        <v>12</v>
      </c>
      <c r="BJ892" t="s">
        <v>14413</v>
      </c>
      <c r="BK892" t="s">
        <v>4</v>
      </c>
      <c r="BL892">
        <v>1</v>
      </c>
      <c r="BM892" s="2" t="s">
        <v>12</v>
      </c>
      <c r="BN892">
        <v>14800</v>
      </c>
      <c r="BO892" t="s">
        <v>12</v>
      </c>
      <c r="BP892" t="s">
        <v>12</v>
      </c>
      <c r="BQ892" t="s">
        <v>12</v>
      </c>
      <c r="BR892" t="s">
        <v>4</v>
      </c>
      <c r="BS892" t="s">
        <v>4</v>
      </c>
      <c r="BT892" t="s">
        <v>4</v>
      </c>
      <c r="BU892" t="s">
        <v>12</v>
      </c>
      <c r="BV892" t="s">
        <v>4</v>
      </c>
      <c r="BW892" t="s">
        <v>330</v>
      </c>
      <c r="BX892" t="s">
        <v>4</v>
      </c>
      <c r="BY892" t="s">
        <v>12</v>
      </c>
      <c r="BZ892" t="s">
        <v>12</v>
      </c>
      <c r="CA892" t="s">
        <v>12</v>
      </c>
      <c r="CB892" t="s">
        <v>12</v>
      </c>
      <c r="CC892" t="s">
        <v>12</v>
      </c>
      <c r="CD892" t="str" cm="1">
        <f t="array" aca="1" ref="CD892" ca="1">eConcatenar(A892:CB892,"|")</f>
        <v>S7WTDe3cAvcdrcux|CAR2021-1223|3|MEMORIAL |TABASCO |CARDENAS |CARDENAS |2021-4-06|14800|X|X|200|1|x|X|x|X|X|X|X|X|X|X|X|x|X|x|ANGLES |BALCAZAR |RIGOBERTO |CASADO |X|X|CARRETERA CARDENAS - COMALCALCO SIN NUMERO |HIDALGO SEGUNDA SECCION B LA NATIVIDAD |X|9932331099|EDITH ALCUDIA HERNANDEZ |BENEFICIARIO 2: JOSE ROBERTO ANGLES ALCUDIA |x|RUTA 8 M |X|MIERCOLES|x|x|X|X|X|DOMICILIO |600|14200|x|x|X|2021-4-22|2021-10-07|X|x|X|x|x|HIDALGO SEGUNDA SECCION B LA NATIVIDAD |X|1|x|14800|x|x|x|X|X|X|x|X|CARDENAS |X|x|x|x|x</v>
      </c>
    </row>
    <row r="893" spans="1:82" x14ac:dyDescent="0.25">
      <c r="A893" t="s">
        <v>14961</v>
      </c>
      <c r="B893" t="s">
        <v>14962</v>
      </c>
      <c r="C893">
        <v>3</v>
      </c>
      <c r="D893" t="s">
        <v>413</v>
      </c>
      <c r="E893" t="s">
        <v>396</v>
      </c>
      <c r="F893" t="s">
        <v>330</v>
      </c>
      <c r="G893" t="s">
        <v>330</v>
      </c>
      <c r="H893" t="s">
        <v>16126</v>
      </c>
      <c r="I893">
        <v>14800</v>
      </c>
      <c r="J893" t="s">
        <v>4</v>
      </c>
      <c r="K893" t="s">
        <v>4</v>
      </c>
      <c r="L893">
        <v>200</v>
      </c>
      <c r="M893">
        <v>1</v>
      </c>
      <c r="N893" t="s">
        <v>12</v>
      </c>
      <c r="O893" t="s">
        <v>4</v>
      </c>
      <c r="P893" t="s">
        <v>12</v>
      </c>
      <c r="Q893" t="s">
        <v>4</v>
      </c>
      <c r="R893" t="s">
        <v>4</v>
      </c>
      <c r="S893" t="s">
        <v>4</v>
      </c>
      <c r="T893" t="s">
        <v>4</v>
      </c>
      <c r="U893" t="s">
        <v>4</v>
      </c>
      <c r="V893" t="s">
        <v>4</v>
      </c>
      <c r="W893" t="s">
        <v>4</v>
      </c>
      <c r="X893" t="s">
        <v>4</v>
      </c>
      <c r="Y893" t="s">
        <v>12</v>
      </c>
      <c r="Z893" t="s">
        <v>4</v>
      </c>
      <c r="AA893" t="s">
        <v>12</v>
      </c>
      <c r="AB893" t="s">
        <v>22</v>
      </c>
      <c r="AC893" t="s">
        <v>14963</v>
      </c>
      <c r="AD893" t="s">
        <v>14964</v>
      </c>
      <c r="AE893" t="s">
        <v>24</v>
      </c>
      <c r="AF893" t="s">
        <v>4</v>
      </c>
      <c r="AG893" t="s">
        <v>4</v>
      </c>
      <c r="AH893" t="s">
        <v>14965</v>
      </c>
      <c r="AI893" t="s">
        <v>14966</v>
      </c>
      <c r="AJ893" t="s">
        <v>4</v>
      </c>
      <c r="AK893">
        <v>9141146834</v>
      </c>
      <c r="AL893" t="s">
        <v>14967</v>
      </c>
      <c r="AM893" t="s">
        <v>14968</v>
      </c>
      <c r="AN893" t="s">
        <v>12</v>
      </c>
      <c r="AO893" t="s">
        <v>14147</v>
      </c>
      <c r="AP893" t="s">
        <v>4</v>
      </c>
      <c r="AQ893" t="s">
        <v>710</v>
      </c>
      <c r="AR893" t="s">
        <v>12</v>
      </c>
      <c r="AS893" t="s">
        <v>12</v>
      </c>
      <c r="AT893" t="s">
        <v>4</v>
      </c>
      <c r="AU893" t="s">
        <v>4</v>
      </c>
      <c r="AV893" t="s">
        <v>4</v>
      </c>
      <c r="AW893" t="s">
        <v>332</v>
      </c>
      <c r="AX893">
        <v>300</v>
      </c>
      <c r="AY893">
        <v>14500</v>
      </c>
      <c r="AZ893" t="s">
        <v>12</v>
      </c>
      <c r="BA893" t="s">
        <v>12</v>
      </c>
      <c r="BB893" t="s">
        <v>4</v>
      </c>
      <c r="BC893" t="s">
        <v>1172</v>
      </c>
      <c r="BD893" t="s">
        <v>11034</v>
      </c>
      <c r="BE893" t="s">
        <v>4</v>
      </c>
      <c r="BF893" t="s">
        <v>12</v>
      </c>
      <c r="BG893" t="s">
        <v>4</v>
      </c>
      <c r="BH893" t="s">
        <v>12</v>
      </c>
      <c r="BI893" t="s">
        <v>12</v>
      </c>
      <c r="BJ893" t="s">
        <v>14966</v>
      </c>
      <c r="BK893" t="s">
        <v>4</v>
      </c>
      <c r="BL893">
        <v>1</v>
      </c>
      <c r="BM893" t="s">
        <v>12</v>
      </c>
      <c r="BN893">
        <v>14800</v>
      </c>
      <c r="BO893" t="s">
        <v>12</v>
      </c>
      <c r="BP893" t="s">
        <v>12</v>
      </c>
      <c r="BQ893" t="s">
        <v>12</v>
      </c>
      <c r="BR893" t="s">
        <v>4</v>
      </c>
      <c r="BS893" t="s">
        <v>4</v>
      </c>
      <c r="BT893" t="s">
        <v>4</v>
      </c>
      <c r="BU893" t="s">
        <v>12</v>
      </c>
      <c r="BV893" t="s">
        <v>4</v>
      </c>
      <c r="BW893" t="s">
        <v>330</v>
      </c>
      <c r="BX893" t="s">
        <v>4</v>
      </c>
      <c r="BY893" t="s">
        <v>12</v>
      </c>
      <c r="BZ893" t="s">
        <v>12</v>
      </c>
      <c r="CA893" t="s">
        <v>12</v>
      </c>
      <c r="CB893" t="s">
        <v>12</v>
      </c>
      <c r="CC893" t="s">
        <v>12</v>
      </c>
      <c r="CD893" t="str" cm="1">
        <f t="array" aca="1" ref="CD893" ca="1">eConcatenar(A893:CB893,"|")</f>
        <v>hN5jkiuZ0s8QoFbC|CAR2021-1226|3|MEMORIAL |TABASCO |CARDENAS |CARDENAS |2021-4-06|14800|X|X|200|1|x|X|x|X|X|X|X|X|X|X|X|x|X|x|JIMENEZ |VALLE |MICAELA |UNION LIBRE|X|X|CARRETERA A TULIPAN A SANTA ROSA CALLE LA ZONA |TIERRA Y LIBERTAD |X|9141146834|ELDA JIMENEZ VALLE |BENEFICIARIO 2: ARTURO CRUZ ESPINOZA |x|RUTA 8 M |X|MIERCOLES|x|x|X|X|X|DOMICILIO |300|14500|x|x|X|2021-6-16|2021-10-07|X|x|X|x|x|TIERRA Y LIBERTAD |X|1|x|14800|x|x|x|X|X|X|x|X|CARDENAS |X|x|x|x|x</v>
      </c>
    </row>
    <row r="894" spans="1:82" x14ac:dyDescent="0.25">
      <c r="A894" t="s">
        <v>14969</v>
      </c>
      <c r="B894" t="s">
        <v>14970</v>
      </c>
      <c r="C894">
        <v>3</v>
      </c>
      <c r="D894" t="s">
        <v>413</v>
      </c>
      <c r="E894" t="s">
        <v>396</v>
      </c>
      <c r="F894" t="s">
        <v>11313</v>
      </c>
      <c r="G894" t="s">
        <v>11313</v>
      </c>
      <c r="H894" t="s">
        <v>16131</v>
      </c>
      <c r="I894">
        <v>14800</v>
      </c>
      <c r="J894" t="s">
        <v>4</v>
      </c>
      <c r="K894" t="s">
        <v>4</v>
      </c>
      <c r="L894">
        <v>200</v>
      </c>
      <c r="M894">
        <v>1</v>
      </c>
      <c r="N894" t="s">
        <v>12</v>
      </c>
      <c r="O894" t="s">
        <v>4</v>
      </c>
      <c r="P894" t="s">
        <v>12</v>
      </c>
      <c r="Q894" t="s">
        <v>4</v>
      </c>
      <c r="R894" t="s">
        <v>4</v>
      </c>
      <c r="S894" t="s">
        <v>4</v>
      </c>
      <c r="T894" t="s">
        <v>4</v>
      </c>
      <c r="U894" t="s">
        <v>4</v>
      </c>
      <c r="V894" t="s">
        <v>4</v>
      </c>
      <c r="W894" t="s">
        <v>4</v>
      </c>
      <c r="X894" t="s">
        <v>4</v>
      </c>
      <c r="Y894" t="s">
        <v>12</v>
      </c>
      <c r="Z894" t="s">
        <v>4</v>
      </c>
      <c r="AA894" t="s">
        <v>12</v>
      </c>
      <c r="AB894" t="s">
        <v>14971</v>
      </c>
      <c r="AC894" t="s">
        <v>10668</v>
      </c>
      <c r="AD894" t="s">
        <v>11483</v>
      </c>
      <c r="AE894" t="s">
        <v>4872</v>
      </c>
      <c r="AF894" t="s">
        <v>4</v>
      </c>
      <c r="AG894" t="s">
        <v>4</v>
      </c>
      <c r="AH894" t="s">
        <v>14972</v>
      </c>
      <c r="AI894" t="s">
        <v>14973</v>
      </c>
      <c r="AJ894" t="s">
        <v>14974</v>
      </c>
      <c r="AK894">
        <v>9331701320</v>
      </c>
      <c r="AL894" t="s">
        <v>14975</v>
      </c>
      <c r="AM894" t="s">
        <v>14976</v>
      </c>
      <c r="AN894" t="s">
        <v>12</v>
      </c>
      <c r="AO894" t="s">
        <v>14147</v>
      </c>
      <c r="AP894" t="s">
        <v>4</v>
      </c>
      <c r="AQ894" t="s">
        <v>710</v>
      </c>
      <c r="AR894" t="s">
        <v>12</v>
      </c>
      <c r="AS894" t="s">
        <v>12</v>
      </c>
      <c r="AT894" t="s">
        <v>4</v>
      </c>
      <c r="AU894" t="s">
        <v>4</v>
      </c>
      <c r="AV894" t="s">
        <v>4</v>
      </c>
      <c r="AW894" t="s">
        <v>332</v>
      </c>
      <c r="AX894">
        <v>4150</v>
      </c>
      <c r="AY894">
        <v>10650</v>
      </c>
      <c r="AZ894" t="s">
        <v>12</v>
      </c>
      <c r="BA894" t="s">
        <v>12</v>
      </c>
      <c r="BB894" t="s">
        <v>4</v>
      </c>
      <c r="BC894" t="s">
        <v>1189</v>
      </c>
      <c r="BD894" t="s">
        <v>11034</v>
      </c>
      <c r="BE894" t="s">
        <v>4</v>
      </c>
      <c r="BF894" t="s">
        <v>12</v>
      </c>
      <c r="BG894" t="s">
        <v>4</v>
      </c>
      <c r="BH894" t="s">
        <v>12</v>
      </c>
      <c r="BI894" t="s">
        <v>12</v>
      </c>
      <c r="BJ894" t="s">
        <v>1386</v>
      </c>
      <c r="BK894" t="s">
        <v>4</v>
      </c>
      <c r="BL894">
        <v>1</v>
      </c>
      <c r="BM894" t="s">
        <v>12</v>
      </c>
      <c r="BN894">
        <v>14800</v>
      </c>
      <c r="BO894" t="s">
        <v>12</v>
      </c>
      <c r="BP894" t="s">
        <v>12</v>
      </c>
      <c r="BQ894" t="s">
        <v>12</v>
      </c>
      <c r="BR894" t="s">
        <v>4</v>
      </c>
      <c r="BS894" t="s">
        <v>4</v>
      </c>
      <c r="BT894" t="s">
        <v>4</v>
      </c>
      <c r="BU894" t="s">
        <v>12</v>
      </c>
      <c r="BV894" t="s">
        <v>4</v>
      </c>
      <c r="BW894" t="s">
        <v>330</v>
      </c>
      <c r="BX894" t="s">
        <v>4</v>
      </c>
      <c r="BY894" t="s">
        <v>12</v>
      </c>
      <c r="BZ894" t="s">
        <v>12</v>
      </c>
      <c r="CA894" t="s">
        <v>12</v>
      </c>
      <c r="CB894" t="s">
        <v>12</v>
      </c>
      <c r="CC894" t="s">
        <v>12</v>
      </c>
      <c r="CD894" t="str" cm="1">
        <f t="array" aca="1" ref="CD894" ca="1">eConcatenar(A894:CB894,"|")</f>
        <v>aJF6eldgGmte9dvv|CAR2021-1248|3|MEMORIAL |TABASCO |CUNDUACAN |CUNDUACAN |2021-4-09|14800|X|X|200|1|x|X|x|X|X|X|X|X|X|X|X|x|X|x|COLORADO |BAUTISTA |ROMAN |VIUDO |X|X|CALLE 5 DE MAYO SIN NUMERO |ONCE DE FEBRERO |ENTRADA LA PERA |9331701320|JUANA COLORADO VELAZQUEZ|BENEFICIARIO 2: MIGUEL COLORADO VELAZQUEZ|x|RUTA 8 M |X|MIERCOLES|x|x|X|X|X|DOMICILIO |4150|10650|x|x|X|2021-6-17|2021-10-07|X|x|X|x|x|5 DE MAYO|X|1|x|14800|x|x|x|X|X|X|x|X|CARDENAS |X|x|x|x|x</v>
      </c>
    </row>
    <row r="895" spans="1:82" x14ac:dyDescent="0.25">
      <c r="A895" t="s">
        <v>14977</v>
      </c>
      <c r="B895" t="s">
        <v>14978</v>
      </c>
      <c r="C895">
        <v>3</v>
      </c>
      <c r="D895" t="s">
        <v>413</v>
      </c>
      <c r="E895" t="s">
        <v>396</v>
      </c>
      <c r="F895" t="s">
        <v>11313</v>
      </c>
      <c r="G895" t="s">
        <v>11313</v>
      </c>
      <c r="H895" t="s">
        <v>16131</v>
      </c>
      <c r="I895">
        <v>14800</v>
      </c>
      <c r="J895" t="s">
        <v>4</v>
      </c>
      <c r="K895" t="s">
        <v>4</v>
      </c>
      <c r="L895">
        <v>200</v>
      </c>
      <c r="M895">
        <v>1</v>
      </c>
      <c r="N895" t="s">
        <v>12</v>
      </c>
      <c r="O895" t="s">
        <v>4</v>
      </c>
      <c r="P895" t="s">
        <v>12</v>
      </c>
      <c r="Q895" t="s">
        <v>4</v>
      </c>
      <c r="R895" t="s">
        <v>4</v>
      </c>
      <c r="S895" t="s">
        <v>4</v>
      </c>
      <c r="T895" t="s">
        <v>4</v>
      </c>
      <c r="U895" t="s">
        <v>4</v>
      </c>
      <c r="V895" t="s">
        <v>4</v>
      </c>
      <c r="W895" t="s">
        <v>4</v>
      </c>
      <c r="X895" t="s">
        <v>4</v>
      </c>
      <c r="Y895" t="s">
        <v>12</v>
      </c>
      <c r="Z895" t="s">
        <v>4</v>
      </c>
      <c r="AA895" t="s">
        <v>12</v>
      </c>
      <c r="AB895" t="s">
        <v>87</v>
      </c>
      <c r="AC895" t="s">
        <v>23</v>
      </c>
      <c r="AD895" t="s">
        <v>14979</v>
      </c>
      <c r="AE895" t="s">
        <v>146</v>
      </c>
      <c r="AF895" t="s">
        <v>4</v>
      </c>
      <c r="AG895" t="s">
        <v>4</v>
      </c>
      <c r="AH895" t="s">
        <v>14874</v>
      </c>
      <c r="AI895" t="s">
        <v>14973</v>
      </c>
      <c r="AJ895" t="s">
        <v>14974</v>
      </c>
      <c r="AK895">
        <v>9331701320</v>
      </c>
      <c r="AL895" t="s">
        <v>14980</v>
      </c>
      <c r="AM895" t="s">
        <v>14981</v>
      </c>
      <c r="AN895" t="s">
        <v>12</v>
      </c>
      <c r="AO895" t="s">
        <v>14147</v>
      </c>
      <c r="AP895" t="s">
        <v>4</v>
      </c>
      <c r="AQ895" t="s">
        <v>710</v>
      </c>
      <c r="AR895" t="s">
        <v>12</v>
      </c>
      <c r="AS895" t="s">
        <v>12</v>
      </c>
      <c r="AT895" t="s">
        <v>4</v>
      </c>
      <c r="AU895" t="s">
        <v>4</v>
      </c>
      <c r="AV895" t="s">
        <v>4</v>
      </c>
      <c r="AW895" t="s">
        <v>332</v>
      </c>
      <c r="AX895">
        <v>400</v>
      </c>
      <c r="AY895">
        <v>14400</v>
      </c>
      <c r="AZ895" t="s">
        <v>12</v>
      </c>
      <c r="BA895" t="s">
        <v>12</v>
      </c>
      <c r="BB895" t="s">
        <v>4</v>
      </c>
      <c r="BC895" t="s">
        <v>1189</v>
      </c>
      <c r="BD895" t="s">
        <v>11034</v>
      </c>
      <c r="BE895" t="s">
        <v>4</v>
      </c>
      <c r="BF895" t="s">
        <v>12</v>
      </c>
      <c r="BG895" t="s">
        <v>4</v>
      </c>
      <c r="BH895" t="s">
        <v>12</v>
      </c>
      <c r="BI895" t="s">
        <v>12</v>
      </c>
      <c r="BJ895" t="s">
        <v>14192</v>
      </c>
      <c r="BK895" t="s">
        <v>4</v>
      </c>
      <c r="BL895">
        <v>1</v>
      </c>
      <c r="BM895" t="s">
        <v>12</v>
      </c>
      <c r="BN895">
        <v>14800</v>
      </c>
      <c r="BO895" t="s">
        <v>12</v>
      </c>
      <c r="BP895" t="s">
        <v>12</v>
      </c>
      <c r="BQ895" t="s">
        <v>12</v>
      </c>
      <c r="BR895" t="s">
        <v>4</v>
      </c>
      <c r="BS895" t="s">
        <v>4</v>
      </c>
      <c r="BT895" t="s">
        <v>4</v>
      </c>
      <c r="BU895" t="s">
        <v>12</v>
      </c>
      <c r="BV895" t="s">
        <v>4</v>
      </c>
      <c r="BW895" t="s">
        <v>330</v>
      </c>
      <c r="BX895" t="s">
        <v>4</v>
      </c>
      <c r="BY895" t="s">
        <v>12</v>
      </c>
      <c r="BZ895" t="s">
        <v>12</v>
      </c>
      <c r="CA895" t="s">
        <v>12</v>
      </c>
      <c r="CB895" t="s">
        <v>12</v>
      </c>
      <c r="CC895" t="s">
        <v>12</v>
      </c>
      <c r="CD895" t="str" cm="1">
        <f t="array" aca="1" ref="CD895" ca="1">eConcatenar(A895:CB895,"|")</f>
        <v>6v8n032kX9n7dB1N|CAR2021-1254|3|MEMORIAL |TABASCO |CUNDUACAN |CUNDUACAN |2021-4-09|14800|X|X|200|1|x|X|x|X|X|X|X|X|X|X|X|x|X|x|LOPEZ|RAMOS|GRACIELA|VIUDA|X|X|CARRETERA FEDERAL CARDENAS COMALCALCO|ONCE DE FEBRERO |ENTRADA LA PERA |9331701320|LUZ DEL ALBA DE LA CRUZ LOPEZ|BENEFICIARIO 2: LUIS GERARDO DE LA CRUZ LOPEZ |x|RUTA 8 M |X|MIERCOLES|x|x|X|X|X|DOMICILIO |400|14400|x|x|X|2021-6-17|2021-10-07|X|x|X|x|x|ONCE DE FEBRERO|X|1|x|14800|x|x|x|X|X|X|x|X|CARDENAS |X|x|x|x|x</v>
      </c>
    </row>
    <row r="896" spans="1:82" x14ac:dyDescent="0.25">
      <c r="A896" t="s">
        <v>14982</v>
      </c>
      <c r="B896" t="s">
        <v>14983</v>
      </c>
      <c r="C896">
        <v>3</v>
      </c>
      <c r="D896" t="s">
        <v>413</v>
      </c>
      <c r="E896" t="s">
        <v>396</v>
      </c>
      <c r="F896" t="s">
        <v>11313</v>
      </c>
      <c r="G896" t="s">
        <v>11313</v>
      </c>
      <c r="H896" t="s">
        <v>16128</v>
      </c>
      <c r="I896">
        <v>14800</v>
      </c>
      <c r="J896" t="s">
        <v>4</v>
      </c>
      <c r="K896" t="s">
        <v>4</v>
      </c>
      <c r="L896">
        <v>200</v>
      </c>
      <c r="M896">
        <v>1</v>
      </c>
      <c r="N896" t="s">
        <v>12</v>
      </c>
      <c r="O896" t="s">
        <v>4</v>
      </c>
      <c r="P896" t="s">
        <v>12</v>
      </c>
      <c r="Q896" t="s">
        <v>4</v>
      </c>
      <c r="R896" t="s">
        <v>4</v>
      </c>
      <c r="S896" t="s">
        <v>4</v>
      </c>
      <c r="T896" t="s">
        <v>4</v>
      </c>
      <c r="U896" t="s">
        <v>4</v>
      </c>
      <c r="V896" t="s">
        <v>4</v>
      </c>
      <c r="W896" t="s">
        <v>4</v>
      </c>
      <c r="X896" t="s">
        <v>4</v>
      </c>
      <c r="Y896" t="s">
        <v>12</v>
      </c>
      <c r="Z896" t="s">
        <v>4</v>
      </c>
      <c r="AA896" t="s">
        <v>12</v>
      </c>
      <c r="AB896" t="s">
        <v>38</v>
      </c>
      <c r="AC896" t="s">
        <v>10668</v>
      </c>
      <c r="AD896" t="s">
        <v>14984</v>
      </c>
      <c r="AE896" t="s">
        <v>214</v>
      </c>
      <c r="AF896" t="s">
        <v>4</v>
      </c>
      <c r="AG896" t="s">
        <v>4</v>
      </c>
      <c r="AH896" t="s">
        <v>14874</v>
      </c>
      <c r="AI896" t="s">
        <v>14973</v>
      </c>
      <c r="AJ896" t="s">
        <v>4</v>
      </c>
      <c r="AK896">
        <v>9371680266</v>
      </c>
      <c r="AL896" t="s">
        <v>14741</v>
      </c>
      <c r="AM896" t="s">
        <v>14985</v>
      </c>
      <c r="AN896" t="s">
        <v>12</v>
      </c>
      <c r="AO896" t="s">
        <v>14147</v>
      </c>
      <c r="AP896" t="s">
        <v>4</v>
      </c>
      <c r="AQ896" t="s">
        <v>710</v>
      </c>
      <c r="AR896" t="s">
        <v>12</v>
      </c>
      <c r="AS896" t="s">
        <v>12</v>
      </c>
      <c r="AT896" t="s">
        <v>4</v>
      </c>
      <c r="AU896" t="s">
        <v>4</v>
      </c>
      <c r="AV896" t="s">
        <v>4</v>
      </c>
      <c r="AW896" t="s">
        <v>332</v>
      </c>
      <c r="AX896">
        <v>500</v>
      </c>
      <c r="AY896">
        <v>14300</v>
      </c>
      <c r="AZ896" t="s">
        <v>12</v>
      </c>
      <c r="BA896" t="s">
        <v>12</v>
      </c>
      <c r="BB896" t="s">
        <v>4</v>
      </c>
      <c r="BC896" t="s">
        <v>14986</v>
      </c>
      <c r="BD896" t="s">
        <v>11034</v>
      </c>
      <c r="BE896" t="s">
        <v>4</v>
      </c>
      <c r="BF896" t="s">
        <v>12</v>
      </c>
      <c r="BG896" t="s">
        <v>4</v>
      </c>
      <c r="BH896" t="s">
        <v>12</v>
      </c>
      <c r="BI896" t="s">
        <v>12</v>
      </c>
      <c r="BJ896" t="s">
        <v>14192</v>
      </c>
      <c r="BK896" t="s">
        <v>4</v>
      </c>
      <c r="BL896">
        <v>1</v>
      </c>
      <c r="BM896" t="s">
        <v>12</v>
      </c>
      <c r="BN896">
        <v>14800</v>
      </c>
      <c r="BO896" t="s">
        <v>12</v>
      </c>
      <c r="BP896" t="s">
        <v>12</v>
      </c>
      <c r="BQ896" t="s">
        <v>12</v>
      </c>
      <c r="BR896" t="s">
        <v>4</v>
      </c>
      <c r="BS896" t="s">
        <v>4</v>
      </c>
      <c r="BT896" t="s">
        <v>4</v>
      </c>
      <c r="BU896" t="s">
        <v>12</v>
      </c>
      <c r="BV896" t="s">
        <v>4</v>
      </c>
      <c r="BW896" t="s">
        <v>330</v>
      </c>
      <c r="BX896" t="s">
        <v>4</v>
      </c>
      <c r="BY896" t="s">
        <v>12</v>
      </c>
      <c r="BZ896" t="s">
        <v>12</v>
      </c>
      <c r="CA896" t="s">
        <v>12</v>
      </c>
      <c r="CB896" t="s">
        <v>12</v>
      </c>
      <c r="CC896" t="s">
        <v>12</v>
      </c>
      <c r="CD896" t="str" cm="1">
        <f t="array" aca="1" ref="CD896" ca="1">eConcatenar(A896:CB896,"|")</f>
        <v>SGQbOvEauydptypx|CAR2021-1268|3|MEMORIAL |TABASCO |CUNDUACAN |CUNDUACAN |2021-4-12|14800|X|X|200|1|x|X|x|X|X|X|X|X|X|X|X|x|X|x|HERNANDEZ|BAUTISTA |MELCHOR|CASADO |X|X|CARRETERA FEDERAL CARDENAS COMALCALCO|ONCE DE FEBRERO |X|9371680266|ROCIO GOMEZ DE LA CRUZ|BENEFICIARIO 2:ELVIS MANUEL HERNANDEZ GOMEZ|x|RUTA 8 M |X|MIERCOLES|x|x|X|X|X|DOMICILIO |500|14300|x|x|X|2021-6-11|2021-10-07|X|x|X|x|x|ONCE DE FEBRERO|X|1|x|14800|x|x|x|X|X|X|x|X|CARDENAS |X|x|x|x|x</v>
      </c>
    </row>
    <row r="897" spans="1:82" x14ac:dyDescent="0.25">
      <c r="A897" t="s">
        <v>14987</v>
      </c>
      <c r="B897" t="s">
        <v>14988</v>
      </c>
      <c r="C897">
        <v>3</v>
      </c>
      <c r="D897" t="s">
        <v>413</v>
      </c>
      <c r="E897" t="s">
        <v>396</v>
      </c>
      <c r="F897" t="s">
        <v>775</v>
      </c>
      <c r="G897" t="s">
        <v>4959</v>
      </c>
      <c r="H897" t="s">
        <v>16078</v>
      </c>
      <c r="I897">
        <v>14800</v>
      </c>
      <c r="J897" t="s">
        <v>4</v>
      </c>
      <c r="K897" t="s">
        <v>4</v>
      </c>
      <c r="L897">
        <v>100</v>
      </c>
      <c r="M897">
        <v>0</v>
      </c>
      <c r="N897" t="s">
        <v>12</v>
      </c>
      <c r="O897" t="s">
        <v>4</v>
      </c>
      <c r="P897" t="s">
        <v>12</v>
      </c>
      <c r="Q897" t="s">
        <v>4</v>
      </c>
      <c r="R897" t="s">
        <v>4</v>
      </c>
      <c r="S897" t="s">
        <v>4</v>
      </c>
      <c r="T897" t="s">
        <v>4</v>
      </c>
      <c r="U897" t="s">
        <v>4</v>
      </c>
      <c r="V897" t="s">
        <v>4</v>
      </c>
      <c r="W897" t="s">
        <v>4</v>
      </c>
      <c r="X897" t="s">
        <v>4</v>
      </c>
      <c r="Y897" t="s">
        <v>12</v>
      </c>
      <c r="Z897" t="s">
        <v>4</v>
      </c>
      <c r="AA897" t="s">
        <v>12</v>
      </c>
      <c r="AB897" t="s">
        <v>249</v>
      </c>
      <c r="AC897" t="s">
        <v>11810</v>
      </c>
      <c r="AD897" t="s">
        <v>14989</v>
      </c>
      <c r="AE897" t="s">
        <v>51</v>
      </c>
      <c r="AF897" t="s">
        <v>4</v>
      </c>
      <c r="AG897" t="s">
        <v>4</v>
      </c>
      <c r="AH897" t="s">
        <v>14343</v>
      </c>
      <c r="AI897" t="s">
        <v>2258</v>
      </c>
      <c r="AJ897" t="s">
        <v>14990</v>
      </c>
      <c r="AK897">
        <v>9331181506</v>
      </c>
      <c r="AL897" t="s">
        <v>14991</v>
      </c>
      <c r="AM897" t="s">
        <v>14992</v>
      </c>
      <c r="AN897" t="s">
        <v>12</v>
      </c>
      <c r="AO897" t="s">
        <v>14147</v>
      </c>
      <c r="AP897" t="s">
        <v>4</v>
      </c>
      <c r="AQ897" t="s">
        <v>710</v>
      </c>
      <c r="AR897" t="s">
        <v>12</v>
      </c>
      <c r="AS897" t="s">
        <v>12</v>
      </c>
      <c r="AT897" t="s">
        <v>4</v>
      </c>
      <c r="AU897" t="s">
        <v>4</v>
      </c>
      <c r="AV897" t="s">
        <v>4</v>
      </c>
      <c r="AW897" t="s">
        <v>332</v>
      </c>
      <c r="AX897">
        <v>1400</v>
      </c>
      <c r="AY897">
        <v>13400</v>
      </c>
      <c r="AZ897" t="s">
        <v>12</v>
      </c>
      <c r="BA897" t="s">
        <v>12</v>
      </c>
      <c r="BB897" t="s">
        <v>4</v>
      </c>
      <c r="BC897" t="s">
        <v>1229</v>
      </c>
      <c r="BD897" t="s">
        <v>10772</v>
      </c>
      <c r="BE897" t="s">
        <v>4</v>
      </c>
      <c r="BF897" t="s">
        <v>12</v>
      </c>
      <c r="BG897" t="s">
        <v>4</v>
      </c>
      <c r="BH897" t="s">
        <v>12</v>
      </c>
      <c r="BI897" t="s">
        <v>12</v>
      </c>
      <c r="BJ897" t="s">
        <v>2258</v>
      </c>
      <c r="BK897" t="s">
        <v>4</v>
      </c>
      <c r="BL897">
        <v>1</v>
      </c>
      <c r="BM897" t="s">
        <v>12</v>
      </c>
      <c r="BN897">
        <v>14800</v>
      </c>
      <c r="BO897" t="s">
        <v>12</v>
      </c>
      <c r="BP897" t="s">
        <v>12</v>
      </c>
      <c r="BQ897" t="s">
        <v>12</v>
      </c>
      <c r="BR897" t="s">
        <v>4</v>
      </c>
      <c r="BS897" t="s">
        <v>4</v>
      </c>
      <c r="BT897" t="s">
        <v>4</v>
      </c>
      <c r="BU897" t="s">
        <v>12</v>
      </c>
      <c r="BV897" t="s">
        <v>4</v>
      </c>
      <c r="BW897" t="s">
        <v>330</v>
      </c>
      <c r="BX897" t="s">
        <v>4</v>
      </c>
      <c r="BY897" t="s">
        <v>12</v>
      </c>
      <c r="BZ897" t="s">
        <v>12</v>
      </c>
      <c r="CA897" t="s">
        <v>12</v>
      </c>
      <c r="CB897" t="s">
        <v>12</v>
      </c>
      <c r="CC897" t="s">
        <v>12</v>
      </c>
      <c r="CD897" t="str" cm="1">
        <f t="array" aca="1" ref="CD897" ca="1">eConcatenar(A897:CB897,"|")</f>
        <v>BOSaVr8lN1y3gmy6|CAR2021-1352|3|MEMORIAL |TABASCO |COMALCALCO|COMALCALCO |2021-4-14|14800|X|X|100|0|x|X|x|X|X|X|X|X|X|X|X|x|X|x|TORRES|PALMA|DANELIA|SOLTERA|X|X|CARRETERA VECINAL A TULIPAN|SUR PRIMERA SECCION |ENTRE CALLE CORREGIDORA|9331181506|JUANA LAURA TORRES PALAMA|BENEFICIARIO 2: EDUARDO ENRIQUE LOPEZ TORRES|x|RUTA 8 M |X|MIERCOLES|x|x|X|X|X|DOMICILIO |1400|13400|x|x|X|2021-9-2|2021-9-29|X|x|X|x|x|SUR PRIMERA SECCION |X|1|x|14800|x|x|x|X|X|X|x|X|CARDENAS |X|x|x|x|x</v>
      </c>
    </row>
    <row r="898" spans="1:82" x14ac:dyDescent="0.25">
      <c r="A898" t="s">
        <v>14993</v>
      </c>
      <c r="B898" t="s">
        <v>14994</v>
      </c>
      <c r="C898">
        <v>3</v>
      </c>
      <c r="D898" t="s">
        <v>413</v>
      </c>
      <c r="E898" t="s">
        <v>396</v>
      </c>
      <c r="F898" t="s">
        <v>11313</v>
      </c>
      <c r="G898" t="s">
        <v>11313</v>
      </c>
      <c r="H898" t="s">
        <v>16132</v>
      </c>
      <c r="I898">
        <v>14800</v>
      </c>
      <c r="J898" t="s">
        <v>4</v>
      </c>
      <c r="K898" t="s">
        <v>4</v>
      </c>
      <c r="L898">
        <v>100</v>
      </c>
      <c r="M898">
        <v>0</v>
      </c>
      <c r="N898" t="s">
        <v>12</v>
      </c>
      <c r="O898" t="s">
        <v>4</v>
      </c>
      <c r="P898" t="s">
        <v>12</v>
      </c>
      <c r="Q898" t="s">
        <v>4</v>
      </c>
      <c r="R898" t="s">
        <v>4</v>
      </c>
      <c r="S898" t="s">
        <v>4</v>
      </c>
      <c r="T898" t="s">
        <v>4</v>
      </c>
      <c r="U898" t="s">
        <v>4</v>
      </c>
      <c r="V898" t="s">
        <v>4</v>
      </c>
      <c r="W898" t="s">
        <v>4</v>
      </c>
      <c r="X898" t="s">
        <v>4</v>
      </c>
      <c r="Y898" t="s">
        <v>12</v>
      </c>
      <c r="Z898" t="s">
        <v>4</v>
      </c>
      <c r="AA898" t="s">
        <v>12</v>
      </c>
      <c r="AB898" t="s">
        <v>14995</v>
      </c>
      <c r="AC898" t="s">
        <v>14598</v>
      </c>
      <c r="AD898" t="s">
        <v>10563</v>
      </c>
      <c r="AE898" t="s">
        <v>24</v>
      </c>
      <c r="AF898" t="s">
        <v>4</v>
      </c>
      <c r="AG898" t="s">
        <v>4</v>
      </c>
      <c r="AH898" t="s">
        <v>14996</v>
      </c>
      <c r="AI898" t="s">
        <v>2682</v>
      </c>
      <c r="AJ898" t="s">
        <v>4</v>
      </c>
      <c r="AK898">
        <v>9141221468</v>
      </c>
      <c r="AL898" t="s">
        <v>14997</v>
      </c>
      <c r="AM898" t="s">
        <v>14998</v>
      </c>
      <c r="AN898" t="s">
        <v>12</v>
      </c>
      <c r="AO898" t="s">
        <v>14147</v>
      </c>
      <c r="AP898" t="s">
        <v>4</v>
      </c>
      <c r="AQ898" t="s">
        <v>710</v>
      </c>
      <c r="AR898" t="s">
        <v>12</v>
      </c>
      <c r="AS898" t="s">
        <v>12</v>
      </c>
      <c r="AT898" t="s">
        <v>4</v>
      </c>
      <c r="AU898" t="s">
        <v>4</v>
      </c>
      <c r="AV898" t="s">
        <v>4</v>
      </c>
      <c r="AW898" t="s">
        <v>332</v>
      </c>
      <c r="AX898">
        <v>50</v>
      </c>
      <c r="AY898">
        <v>14750</v>
      </c>
      <c r="AZ898" t="s">
        <v>12</v>
      </c>
      <c r="BA898" t="s">
        <v>12</v>
      </c>
      <c r="BB898" t="s">
        <v>4</v>
      </c>
      <c r="BC898" t="s">
        <v>4923</v>
      </c>
      <c r="BD898" t="s">
        <v>10772</v>
      </c>
      <c r="BE898" t="s">
        <v>4</v>
      </c>
      <c r="BF898" t="s">
        <v>12</v>
      </c>
      <c r="BG898" t="s">
        <v>4</v>
      </c>
      <c r="BH898" t="s">
        <v>12</v>
      </c>
      <c r="BI898" t="s">
        <v>12</v>
      </c>
      <c r="BJ898" t="s">
        <v>2682</v>
      </c>
      <c r="BK898" t="s">
        <v>4</v>
      </c>
      <c r="BL898">
        <v>1</v>
      </c>
      <c r="BM898" t="s">
        <v>12</v>
      </c>
      <c r="BN898">
        <v>14800</v>
      </c>
      <c r="BO898" t="s">
        <v>12</v>
      </c>
      <c r="BP898" t="s">
        <v>12</v>
      </c>
      <c r="BQ898" t="s">
        <v>12</v>
      </c>
      <c r="BR898" t="s">
        <v>4</v>
      </c>
      <c r="BS898" t="s">
        <v>4</v>
      </c>
      <c r="BT898" t="s">
        <v>4</v>
      </c>
      <c r="BU898" t="s">
        <v>12</v>
      </c>
      <c r="BV898" t="s">
        <v>4</v>
      </c>
      <c r="BW898" t="s">
        <v>330</v>
      </c>
      <c r="BX898" t="s">
        <v>4</v>
      </c>
      <c r="BY898" t="s">
        <v>12</v>
      </c>
      <c r="BZ898" t="s">
        <v>12</v>
      </c>
      <c r="CA898" t="s">
        <v>12</v>
      </c>
      <c r="CB898" t="s">
        <v>12</v>
      </c>
      <c r="CC898" t="s">
        <v>12</v>
      </c>
      <c r="CD898" t="str" cm="1">
        <f t="array" aca="1" ref="CD898" ca="1">eConcatenar(A898:CB898,"|")</f>
        <v>aIxCgRItWaj4E3XN|CAR2021-1404|3|MEMORIAL |TABASCO |CUNDUACAN |CUNDUACAN |2021-4-18|14800|X|X|100|0|x|X|x|X|X|X|X|X|X|X|X|x|X|x|OLIVA |NARANJO|YOLANDA|UNION LIBRE|X|X|CALLE DE LA ESCUELA PRIMARIA SIN NUMERO|CARLOS ROVIROSA|X|9141221468|IVETTE HERNANDEZ OLIVA|BENEFICIARIO 2: ANGYE HERNANDEZ OLIVA|x|RUTA 8 M |X|MIERCOLES|x|x|X|X|X|DOMICILIO |50|14750|x|x|X|2021-5-13|2021-9-29|X|x|X|x|x|CARLOS ROVIROSA|X|1|x|14800|x|x|x|X|X|X|x|X|CARDENAS |X|x|x|x|x</v>
      </c>
    </row>
    <row r="899" spans="1:82" x14ac:dyDescent="0.25">
      <c r="A899" t="s">
        <v>14999</v>
      </c>
      <c r="B899" t="s">
        <v>15000</v>
      </c>
      <c r="C899">
        <v>3</v>
      </c>
      <c r="D899" t="s">
        <v>413</v>
      </c>
      <c r="E899" t="s">
        <v>396</v>
      </c>
      <c r="F899" t="s">
        <v>11313</v>
      </c>
      <c r="G899" t="s">
        <v>11313</v>
      </c>
      <c r="H899" t="s">
        <v>16123</v>
      </c>
      <c r="I899">
        <v>14800</v>
      </c>
      <c r="J899" t="s">
        <v>4</v>
      </c>
      <c r="K899" t="s">
        <v>4</v>
      </c>
      <c r="L899">
        <v>400</v>
      </c>
      <c r="M899">
        <v>2</v>
      </c>
      <c r="N899" t="s">
        <v>12</v>
      </c>
      <c r="O899" t="s">
        <v>4</v>
      </c>
      <c r="P899" t="s">
        <v>12</v>
      </c>
      <c r="Q899" t="s">
        <v>4</v>
      </c>
      <c r="R899" t="s">
        <v>4</v>
      </c>
      <c r="S899" t="s">
        <v>4</v>
      </c>
      <c r="T899" t="s">
        <v>4</v>
      </c>
      <c r="U899" t="s">
        <v>4</v>
      </c>
      <c r="V899" t="s">
        <v>4</v>
      </c>
      <c r="W899" t="s">
        <v>4</v>
      </c>
      <c r="X899" t="s">
        <v>4</v>
      </c>
      <c r="Y899" t="s">
        <v>12</v>
      </c>
      <c r="Z899" t="s">
        <v>4</v>
      </c>
      <c r="AA899" t="s">
        <v>12</v>
      </c>
      <c r="AB899" t="s">
        <v>96</v>
      </c>
      <c r="AC899" t="s">
        <v>96</v>
      </c>
      <c r="AD899" t="s">
        <v>15001</v>
      </c>
      <c r="AE899" t="s">
        <v>24</v>
      </c>
      <c r="AF899" t="s">
        <v>4</v>
      </c>
      <c r="AG899" t="s">
        <v>4</v>
      </c>
      <c r="AH899" t="s">
        <v>15002</v>
      </c>
      <c r="AI899" t="s">
        <v>11318</v>
      </c>
      <c r="AJ899" t="s">
        <v>4</v>
      </c>
      <c r="AK899">
        <v>9141197706</v>
      </c>
      <c r="AL899" t="s">
        <v>15003</v>
      </c>
      <c r="AM899" t="s">
        <v>15004</v>
      </c>
      <c r="AN899" t="s">
        <v>12</v>
      </c>
      <c r="AO899" t="s">
        <v>14147</v>
      </c>
      <c r="AP899" t="s">
        <v>4</v>
      </c>
      <c r="AQ899" t="s">
        <v>710</v>
      </c>
      <c r="AR899" t="s">
        <v>12</v>
      </c>
      <c r="AS899" t="s">
        <v>12</v>
      </c>
      <c r="AT899" t="s">
        <v>4</v>
      </c>
      <c r="AU899" t="s">
        <v>4</v>
      </c>
      <c r="AV899" t="s">
        <v>4</v>
      </c>
      <c r="AW899" t="s">
        <v>332</v>
      </c>
      <c r="AX899">
        <v>100</v>
      </c>
      <c r="AY899">
        <v>14700</v>
      </c>
      <c r="AZ899" t="s">
        <v>12</v>
      </c>
      <c r="BA899" t="s">
        <v>12</v>
      </c>
      <c r="BB899" t="s">
        <v>4</v>
      </c>
      <c r="BC899" t="s">
        <v>4901</v>
      </c>
      <c r="BD899" t="s">
        <v>15005</v>
      </c>
      <c r="BE899" t="s">
        <v>4</v>
      </c>
      <c r="BF899" t="s">
        <v>12</v>
      </c>
      <c r="BG899" t="s">
        <v>4</v>
      </c>
      <c r="BH899" t="s">
        <v>12</v>
      </c>
      <c r="BI899" t="s">
        <v>12</v>
      </c>
      <c r="BJ899" t="s">
        <v>11318</v>
      </c>
      <c r="BK899" t="s">
        <v>4</v>
      </c>
      <c r="BL899">
        <v>1</v>
      </c>
      <c r="BM899" t="s">
        <v>12</v>
      </c>
      <c r="BN899">
        <v>14800</v>
      </c>
      <c r="BO899" t="s">
        <v>12</v>
      </c>
      <c r="BP899" t="s">
        <v>12</v>
      </c>
      <c r="BQ899" t="s">
        <v>12</v>
      </c>
      <c r="BR899" t="s">
        <v>4</v>
      </c>
      <c r="BS899" t="s">
        <v>4</v>
      </c>
      <c r="BT899" t="s">
        <v>4</v>
      </c>
      <c r="BU899" t="s">
        <v>12</v>
      </c>
      <c r="BV899" t="s">
        <v>4</v>
      </c>
      <c r="BW899" t="s">
        <v>330</v>
      </c>
      <c r="BX899" t="s">
        <v>4</v>
      </c>
      <c r="BY899" t="s">
        <v>12</v>
      </c>
      <c r="BZ899" t="s">
        <v>12</v>
      </c>
      <c r="CA899" t="s">
        <v>12</v>
      </c>
      <c r="CB899" t="s">
        <v>12</v>
      </c>
      <c r="CC899" t="s">
        <v>12</v>
      </c>
      <c r="CD899" t="str" cm="1">
        <f t="array" aca="1" ref="CD899" ca="1">eConcatenar(A899:CB899,"|")</f>
        <v>58zzjhWrTnurdlTP|CAR2021-1416|3|MEMORIAL |TABASCO |CUNDUACAN |CUNDUACAN |2021-4-16|14800|X|X|400|2|x|X|x|X|X|X|X|X|X|X|X|x|X|x|MARTINEZ|MARTINEZ|JOSE ARMANDO|UNION LIBRE|X|X|CARRETERA VECINAL A TULIPAN SIN NUMERO|CASA BLANCA SEGUNDA SECCION |X|9141197706|LUIS ENRIQUE MONTEJO MARTINEZ|BENEFICIARIO 2: JOSE DEL CARMEN MARTINEZ OLIVA|x|RUTA 8 M |X|MIERCOLES|x|x|X|X|X|DOMICILIO |100|14700|x|x|X|2021-6-3|2021-10-20|X|x|X|x|x|CASA BLANCA SEGUNDA SECCION |X|1|x|14800|x|x|x|X|X|X|x|X|CARDENAS |X|x|x|x|x</v>
      </c>
    </row>
    <row r="900" spans="1:82" x14ac:dyDescent="0.25">
      <c r="A900" t="s">
        <v>15006</v>
      </c>
      <c r="B900" t="s">
        <v>15007</v>
      </c>
      <c r="C900">
        <v>3</v>
      </c>
      <c r="D900" t="s">
        <v>413</v>
      </c>
      <c r="E900" t="s">
        <v>396</v>
      </c>
      <c r="F900" t="s">
        <v>330</v>
      </c>
      <c r="G900" t="s">
        <v>330</v>
      </c>
      <c r="H900" t="s">
        <v>1180</v>
      </c>
      <c r="I900">
        <v>14800</v>
      </c>
      <c r="J900" t="s">
        <v>4</v>
      </c>
      <c r="K900" t="s">
        <v>4</v>
      </c>
      <c r="L900">
        <v>200</v>
      </c>
      <c r="M900">
        <v>1</v>
      </c>
      <c r="N900" t="s">
        <v>12</v>
      </c>
      <c r="O900" t="s">
        <v>4</v>
      </c>
      <c r="P900" t="s">
        <v>12</v>
      </c>
      <c r="Q900" t="s">
        <v>4</v>
      </c>
      <c r="R900" t="s">
        <v>4</v>
      </c>
      <c r="S900" t="s">
        <v>4</v>
      </c>
      <c r="T900" t="s">
        <v>4</v>
      </c>
      <c r="U900" t="s">
        <v>4</v>
      </c>
      <c r="V900" t="s">
        <v>4</v>
      </c>
      <c r="W900" t="s">
        <v>4</v>
      </c>
      <c r="X900" t="s">
        <v>4</v>
      </c>
      <c r="Y900" t="s">
        <v>12</v>
      </c>
      <c r="Z900" t="s">
        <v>4</v>
      </c>
      <c r="AA900" t="s">
        <v>12</v>
      </c>
      <c r="AB900" t="s">
        <v>23</v>
      </c>
      <c r="AC900" t="s">
        <v>15008</v>
      </c>
      <c r="AD900" t="s">
        <v>15009</v>
      </c>
      <c r="AE900" t="s">
        <v>30</v>
      </c>
      <c r="AF900" t="s">
        <v>4</v>
      </c>
      <c r="AG900" t="s">
        <v>4</v>
      </c>
      <c r="AH900" t="s">
        <v>15010</v>
      </c>
      <c r="AI900" t="s">
        <v>10814</v>
      </c>
      <c r="AJ900" t="s">
        <v>15011</v>
      </c>
      <c r="AK900">
        <v>9371550281</v>
      </c>
      <c r="AL900" t="s">
        <v>15012</v>
      </c>
      <c r="AM900" t="s">
        <v>15013</v>
      </c>
      <c r="AN900" t="s">
        <v>12</v>
      </c>
      <c r="AO900" t="s">
        <v>14147</v>
      </c>
      <c r="AP900" t="s">
        <v>4</v>
      </c>
      <c r="AQ900" t="s">
        <v>710</v>
      </c>
      <c r="AR900" t="s">
        <v>12</v>
      </c>
      <c r="AS900" t="s">
        <v>12</v>
      </c>
      <c r="AT900" t="s">
        <v>4</v>
      </c>
      <c r="AU900" t="s">
        <v>4</v>
      </c>
      <c r="AV900" t="s">
        <v>4</v>
      </c>
      <c r="AW900" t="s">
        <v>332</v>
      </c>
      <c r="AX900">
        <v>250</v>
      </c>
      <c r="AY900">
        <v>14550</v>
      </c>
      <c r="AZ900" t="s">
        <v>12</v>
      </c>
      <c r="BA900" t="s">
        <v>12</v>
      </c>
      <c r="BB900" t="s">
        <v>4</v>
      </c>
      <c r="BC900" t="s">
        <v>1167</v>
      </c>
      <c r="BD900" t="s">
        <v>11034</v>
      </c>
      <c r="BE900" t="s">
        <v>4</v>
      </c>
      <c r="BF900" t="s">
        <v>12</v>
      </c>
      <c r="BG900" t="s">
        <v>4</v>
      </c>
      <c r="BH900" t="s">
        <v>12</v>
      </c>
      <c r="BI900" t="s">
        <v>12</v>
      </c>
      <c r="BJ900" t="s">
        <v>10811</v>
      </c>
      <c r="BK900" t="s">
        <v>4</v>
      </c>
      <c r="BL900">
        <v>1</v>
      </c>
      <c r="BM900" t="s">
        <v>12</v>
      </c>
      <c r="BN900">
        <v>14800</v>
      </c>
      <c r="BO900" t="s">
        <v>12</v>
      </c>
      <c r="BP900" t="s">
        <v>12</v>
      </c>
      <c r="BQ900" t="s">
        <v>12</v>
      </c>
      <c r="BR900" t="s">
        <v>4</v>
      </c>
      <c r="BS900" t="s">
        <v>4</v>
      </c>
      <c r="BT900" t="s">
        <v>4</v>
      </c>
      <c r="BU900" t="s">
        <v>12</v>
      </c>
      <c r="BV900" t="s">
        <v>4</v>
      </c>
      <c r="BW900" t="s">
        <v>330</v>
      </c>
      <c r="BX900" t="s">
        <v>4</v>
      </c>
      <c r="BY900" t="s">
        <v>12</v>
      </c>
      <c r="BZ900" t="s">
        <v>12</v>
      </c>
      <c r="CA900" t="s">
        <v>12</v>
      </c>
      <c r="CB900" t="s">
        <v>12</v>
      </c>
      <c r="CC900" t="s">
        <v>12</v>
      </c>
      <c r="CD900" t="str" cm="1">
        <f t="array" aca="1" ref="CD900" ca="1">eConcatenar(A900:CB900,"|")</f>
        <v>Dp0RuS2jMerpka0K|CAR2021-1490|3|MEMORIAL |TABASCO |CARDENAS |CARDENAS |2021-4-24|14800|X|X|200|1|x|X|x|X|X|X|X|X|X|X|X|x|X|x|RAMOS|JERONIMO|ANA YELI|CASADA|X|X|CARRETERA A SANTA ROSA KM 10|RIO SECO SEGUNDA SECCION |ENTRADA LA CEIBA|9371550281|NORY GERONIMO ESPAÑA|BENEFICIARIO 2: YOLANDA JUDITH GERONIMO ESPAÑA|x|RUTA 8 M |X|MIERCOLES|x|x|X|X|X|DOMICILIO |250|14550|x|x|X|2021-5-20|2021-10-07|X|x|X|x|x|RIO SECO SEGUNDA SECCION|X|1|x|14800|x|x|x|X|X|X|x|X|CARDENAS |X|x|x|x|x</v>
      </c>
    </row>
    <row r="901" spans="1:82" x14ac:dyDescent="0.25">
      <c r="A901" t="s">
        <v>15014</v>
      </c>
      <c r="B901" t="s">
        <v>15015</v>
      </c>
      <c r="C901">
        <v>3</v>
      </c>
      <c r="D901" t="s">
        <v>413</v>
      </c>
      <c r="E901" t="s">
        <v>396</v>
      </c>
      <c r="F901" t="s">
        <v>330</v>
      </c>
      <c r="G901" t="s">
        <v>330</v>
      </c>
      <c r="H901" t="s">
        <v>1180</v>
      </c>
      <c r="I901">
        <v>14800</v>
      </c>
      <c r="J901" t="s">
        <v>4</v>
      </c>
      <c r="K901" t="s">
        <v>4</v>
      </c>
      <c r="L901">
        <v>200</v>
      </c>
      <c r="M901">
        <v>1</v>
      </c>
      <c r="N901" t="s">
        <v>12</v>
      </c>
      <c r="O901" t="s">
        <v>4</v>
      </c>
      <c r="P901" t="s">
        <v>12</v>
      </c>
      <c r="Q901" t="s">
        <v>4</v>
      </c>
      <c r="R901" t="s">
        <v>4</v>
      </c>
      <c r="S901" t="s">
        <v>4</v>
      </c>
      <c r="T901" t="s">
        <v>4</v>
      </c>
      <c r="U901" t="s">
        <v>4</v>
      </c>
      <c r="V901" t="s">
        <v>4</v>
      </c>
      <c r="W901" t="s">
        <v>4</v>
      </c>
      <c r="X901" t="s">
        <v>4</v>
      </c>
      <c r="Y901" t="s">
        <v>12</v>
      </c>
      <c r="Z901" t="s">
        <v>4</v>
      </c>
      <c r="AA901" t="s">
        <v>12</v>
      </c>
      <c r="AB901" t="s">
        <v>655</v>
      </c>
      <c r="AC901" t="s">
        <v>11967</v>
      </c>
      <c r="AD901" t="s">
        <v>15016</v>
      </c>
      <c r="AE901" t="s">
        <v>30</v>
      </c>
      <c r="AF901" t="s">
        <v>4</v>
      </c>
      <c r="AG901" t="s">
        <v>4</v>
      </c>
      <c r="AH901" t="s">
        <v>15017</v>
      </c>
      <c r="AI901" t="s">
        <v>2859</v>
      </c>
      <c r="AJ901" t="s">
        <v>15011</v>
      </c>
      <c r="AK901">
        <v>9371394872</v>
      </c>
      <c r="AL901" t="s">
        <v>15018</v>
      </c>
      <c r="AM901" t="s">
        <v>15019</v>
      </c>
      <c r="AN901" t="s">
        <v>12</v>
      </c>
      <c r="AO901" t="s">
        <v>14147</v>
      </c>
      <c r="AP901" t="s">
        <v>4</v>
      </c>
      <c r="AQ901" t="s">
        <v>710</v>
      </c>
      <c r="AR901" t="s">
        <v>12</v>
      </c>
      <c r="AS901" t="s">
        <v>12</v>
      </c>
      <c r="AT901" t="s">
        <v>4</v>
      </c>
      <c r="AU901" t="s">
        <v>4</v>
      </c>
      <c r="AV901" t="s">
        <v>4</v>
      </c>
      <c r="AW901" t="s">
        <v>332</v>
      </c>
      <c r="AX901">
        <v>1100</v>
      </c>
      <c r="AY901">
        <v>13700</v>
      </c>
      <c r="AZ901" t="s">
        <v>12</v>
      </c>
      <c r="BA901" t="s">
        <v>12</v>
      </c>
      <c r="BB901" t="s">
        <v>4</v>
      </c>
      <c r="BC901" t="s">
        <v>1227</v>
      </c>
      <c r="BD901" t="s">
        <v>11034</v>
      </c>
      <c r="BE901" t="s">
        <v>4</v>
      </c>
      <c r="BF901" t="s">
        <v>12</v>
      </c>
      <c r="BG901" t="s">
        <v>4</v>
      </c>
      <c r="BH901" t="s">
        <v>12</v>
      </c>
      <c r="BI901" t="s">
        <v>12</v>
      </c>
      <c r="BJ901" t="s">
        <v>15020</v>
      </c>
      <c r="BK901" t="s">
        <v>4</v>
      </c>
      <c r="BL901">
        <v>1</v>
      </c>
      <c r="BM901" t="s">
        <v>12</v>
      </c>
      <c r="BN901">
        <v>14800</v>
      </c>
      <c r="BO901" t="s">
        <v>12</v>
      </c>
      <c r="BP901" t="s">
        <v>12</v>
      </c>
      <c r="BQ901" t="s">
        <v>12</v>
      </c>
      <c r="BR901" t="s">
        <v>4</v>
      </c>
      <c r="BS901" t="s">
        <v>4</v>
      </c>
      <c r="BT901" t="s">
        <v>4</v>
      </c>
      <c r="BU901" t="s">
        <v>12</v>
      </c>
      <c r="BV901" t="s">
        <v>4</v>
      </c>
      <c r="BW901" t="s">
        <v>330</v>
      </c>
      <c r="BX901" t="s">
        <v>4</v>
      </c>
      <c r="BY901" t="s">
        <v>12</v>
      </c>
      <c r="BZ901" t="s">
        <v>12</v>
      </c>
      <c r="CA901" t="s">
        <v>12</v>
      </c>
      <c r="CB901" t="s">
        <v>12</v>
      </c>
      <c r="CC901" t="s">
        <v>12</v>
      </c>
      <c r="CD901" t="str" cm="1">
        <f t="array" aca="1" ref="CD901" ca="1">eConcatenar(A901:CB901,"|")</f>
        <v>bepuEysxabG5g4gZ|CAR2021-1491|3|MEMORIAL |TABASCO |CARDENAS |CARDENAS |2021-4-24|14800|X|X|200|1|x|X|x|X|X|X|X|X|X|X|X|x|X|x|GERONIMO|ESPAÑA|ENEIDA|CASADA|X|X|CARRETERA A SANTA ROSALIA NORTE 10 SIN NUMERO|RIO SECO SEGUNDA SECCION B|ENTRADA LA CEIBA|9371394872|ADER VINAGRE GERONIMO|BENEFICIARIO 2: ROSIBEL VINAGRE GERONIMO|x|RUTA 8 M |X|MIERCOLES|x|x|X|X|X|DOMICILIO |1100|13700|x|x|X|2021-9-1|2021-10-07|X|x|X|x|x|SANTA ROSALIA NORTE 10 SIN NUMERO|X|1|x|14800|x|x|x|X|X|X|x|X|CARDENAS |X|x|x|x|x</v>
      </c>
    </row>
    <row r="902" spans="1:82" x14ac:dyDescent="0.25">
      <c r="A902" t="s">
        <v>15021</v>
      </c>
      <c r="B902" t="s">
        <v>15022</v>
      </c>
      <c r="C902">
        <v>3</v>
      </c>
      <c r="D902" t="s">
        <v>413</v>
      </c>
      <c r="E902" t="s">
        <v>396</v>
      </c>
      <c r="F902" t="s">
        <v>330</v>
      </c>
      <c r="G902" t="s">
        <v>330</v>
      </c>
      <c r="H902" t="s">
        <v>1180</v>
      </c>
      <c r="I902">
        <v>14800</v>
      </c>
      <c r="J902" t="s">
        <v>4</v>
      </c>
      <c r="K902" t="s">
        <v>4</v>
      </c>
      <c r="L902">
        <v>100</v>
      </c>
      <c r="M902">
        <v>0</v>
      </c>
      <c r="N902" t="s">
        <v>12</v>
      </c>
      <c r="O902" t="s">
        <v>4</v>
      </c>
      <c r="P902" t="s">
        <v>12</v>
      </c>
      <c r="Q902" t="s">
        <v>4</v>
      </c>
      <c r="R902" t="s">
        <v>4</v>
      </c>
      <c r="S902" t="s">
        <v>4</v>
      </c>
      <c r="T902" t="s">
        <v>4</v>
      </c>
      <c r="U902" t="s">
        <v>4</v>
      </c>
      <c r="V902" t="s">
        <v>4</v>
      </c>
      <c r="W902" t="s">
        <v>4</v>
      </c>
      <c r="X902" t="s">
        <v>4</v>
      </c>
      <c r="Y902" t="s">
        <v>12</v>
      </c>
      <c r="Z902" t="s">
        <v>4</v>
      </c>
      <c r="AA902" t="s">
        <v>12</v>
      </c>
      <c r="AB902" t="s">
        <v>15023</v>
      </c>
      <c r="AC902" t="s">
        <v>655</v>
      </c>
      <c r="AD902" t="s">
        <v>10563</v>
      </c>
      <c r="AE902" t="s">
        <v>30</v>
      </c>
      <c r="AF902" t="s">
        <v>4</v>
      </c>
      <c r="AG902" t="s">
        <v>4</v>
      </c>
      <c r="AH902" t="s">
        <v>15010</v>
      </c>
      <c r="AI902" t="s">
        <v>2859</v>
      </c>
      <c r="AJ902" t="s">
        <v>15011</v>
      </c>
      <c r="AK902">
        <v>9371681273</v>
      </c>
      <c r="AL902" t="s">
        <v>15024</v>
      </c>
      <c r="AM902" t="s">
        <v>15025</v>
      </c>
      <c r="AN902" t="s">
        <v>12</v>
      </c>
      <c r="AO902" t="s">
        <v>14147</v>
      </c>
      <c r="AP902" t="s">
        <v>4</v>
      </c>
      <c r="AQ902" t="s">
        <v>710</v>
      </c>
      <c r="AR902" t="s">
        <v>12</v>
      </c>
      <c r="AS902" t="s">
        <v>12</v>
      </c>
      <c r="AT902" t="s">
        <v>4</v>
      </c>
      <c r="AU902" t="s">
        <v>4</v>
      </c>
      <c r="AV902" t="s">
        <v>4</v>
      </c>
      <c r="AW902" t="s">
        <v>332</v>
      </c>
      <c r="AX902">
        <v>11450</v>
      </c>
      <c r="AY902">
        <v>14400</v>
      </c>
      <c r="AZ902" t="s">
        <v>12</v>
      </c>
      <c r="BA902" t="s">
        <v>12</v>
      </c>
      <c r="BB902" t="s">
        <v>4</v>
      </c>
      <c r="BC902" t="s">
        <v>1168</v>
      </c>
      <c r="BD902" t="s">
        <v>10772</v>
      </c>
      <c r="BE902" t="s">
        <v>4</v>
      </c>
      <c r="BF902" t="s">
        <v>12</v>
      </c>
      <c r="BG902" t="s">
        <v>4</v>
      </c>
      <c r="BH902" t="s">
        <v>12</v>
      </c>
      <c r="BI902" t="s">
        <v>12</v>
      </c>
      <c r="BJ902" t="s">
        <v>10811</v>
      </c>
      <c r="BK902" t="s">
        <v>4</v>
      </c>
      <c r="BL902">
        <v>1</v>
      </c>
      <c r="BM902" t="s">
        <v>12</v>
      </c>
      <c r="BN902">
        <v>14800</v>
      </c>
      <c r="BO902" t="s">
        <v>12</v>
      </c>
      <c r="BP902" t="s">
        <v>12</v>
      </c>
      <c r="BQ902" t="s">
        <v>12</v>
      </c>
      <c r="BR902" t="s">
        <v>4</v>
      </c>
      <c r="BS902" t="s">
        <v>4</v>
      </c>
      <c r="BT902" t="s">
        <v>4</v>
      </c>
      <c r="BU902" t="s">
        <v>12</v>
      </c>
      <c r="BV902" t="s">
        <v>4</v>
      </c>
      <c r="BW902" t="s">
        <v>330</v>
      </c>
      <c r="BX902" t="s">
        <v>4</v>
      </c>
      <c r="BY902" t="s">
        <v>12</v>
      </c>
      <c r="BZ902" t="s">
        <v>12</v>
      </c>
      <c r="CA902" t="s">
        <v>12</v>
      </c>
      <c r="CB902" t="s">
        <v>12</v>
      </c>
      <c r="CC902" t="s">
        <v>12</v>
      </c>
      <c r="CD902" t="str" cm="1">
        <f t="array" aca="1" ref="CD902" ca="1">eConcatenar(A902:CB902,"|")</f>
        <v>kdm4Og8XWNd919JM|CAR2021-1492|3|MEMORIAL |TABASCO |CARDENAS |CARDENAS |2021-4-24|14800|X|X|100|0|x|X|x|X|X|X|X|X|X|X|X|x|X|x|JUDITH |GERONIMO|YOLANDA|CASADA|X|X|CARRETERA A SANTA ROSA KM 10|RIO SECO SEGUNDA SECCION B|ENTRADA LA CEIBA|9371681273|RUPERTO DE DIOS HERNANDEZ|BENEFICIARIO 2: ANAYELI RAMOS GERONIMO|x|RUTA 8 M |X|MIERCOLES|x|x|X|X|X|DOMICILIO |11450|14400|x|x|X|2021-5-19|2021-9-29|X|x|X|x|x|RIO SECO SEGUNDA SECCION|X|1|x|14800|x|x|x|X|X|X|x|X|CARDENAS |X|x|x|x|x</v>
      </c>
    </row>
    <row r="903" spans="1:82" x14ac:dyDescent="0.25">
      <c r="A903" t="s">
        <v>15026</v>
      </c>
      <c r="B903" t="s">
        <v>15027</v>
      </c>
      <c r="C903">
        <v>3</v>
      </c>
      <c r="D903" t="s">
        <v>413</v>
      </c>
      <c r="E903" t="s">
        <v>396</v>
      </c>
      <c r="F903" t="s">
        <v>330</v>
      </c>
      <c r="G903" t="s">
        <v>330</v>
      </c>
      <c r="H903" t="s">
        <v>5515</v>
      </c>
      <c r="I903">
        <v>14800</v>
      </c>
      <c r="J903" t="s">
        <v>4</v>
      </c>
      <c r="K903" t="s">
        <v>4</v>
      </c>
      <c r="L903">
        <v>400</v>
      </c>
      <c r="M903">
        <v>2</v>
      </c>
      <c r="N903" t="s">
        <v>12</v>
      </c>
      <c r="O903" t="s">
        <v>4</v>
      </c>
      <c r="P903" t="s">
        <v>12</v>
      </c>
      <c r="Q903" t="s">
        <v>4</v>
      </c>
      <c r="R903" t="s">
        <v>4</v>
      </c>
      <c r="S903" t="s">
        <v>4</v>
      </c>
      <c r="T903" t="s">
        <v>4</v>
      </c>
      <c r="U903" t="s">
        <v>4</v>
      </c>
      <c r="V903" t="s">
        <v>4</v>
      </c>
      <c r="W903" t="s">
        <v>4</v>
      </c>
      <c r="X903" t="s">
        <v>4</v>
      </c>
      <c r="Y903" t="s">
        <v>12</v>
      </c>
      <c r="Z903" t="s">
        <v>4</v>
      </c>
      <c r="AA903" t="s">
        <v>12</v>
      </c>
      <c r="AB903" t="s">
        <v>205</v>
      </c>
      <c r="AC903" t="s">
        <v>167</v>
      </c>
      <c r="AD903" t="s">
        <v>11961</v>
      </c>
      <c r="AE903" t="s">
        <v>146</v>
      </c>
      <c r="AF903" t="s">
        <v>4</v>
      </c>
      <c r="AG903" t="s">
        <v>4</v>
      </c>
      <c r="AH903" t="s">
        <v>15028</v>
      </c>
      <c r="AI903" t="s">
        <v>2859</v>
      </c>
      <c r="AJ903" t="s">
        <v>15011</v>
      </c>
      <c r="AK903">
        <v>9373771906</v>
      </c>
      <c r="AL903" t="s">
        <v>15029</v>
      </c>
      <c r="AM903" t="s">
        <v>15030</v>
      </c>
      <c r="AN903" t="s">
        <v>12</v>
      </c>
      <c r="AO903" t="s">
        <v>14147</v>
      </c>
      <c r="AP903" t="s">
        <v>4</v>
      </c>
      <c r="AQ903" t="s">
        <v>710</v>
      </c>
      <c r="AR903" t="s">
        <v>12</v>
      </c>
      <c r="AS903" t="s">
        <v>12</v>
      </c>
      <c r="AT903" t="s">
        <v>4</v>
      </c>
      <c r="AU903" t="s">
        <v>4</v>
      </c>
      <c r="AV903" t="s">
        <v>4</v>
      </c>
      <c r="AW903" t="s">
        <v>332</v>
      </c>
      <c r="AX903">
        <v>2100</v>
      </c>
      <c r="AY903">
        <v>12700</v>
      </c>
      <c r="AZ903" t="s">
        <v>12</v>
      </c>
      <c r="BA903" t="s">
        <v>12</v>
      </c>
      <c r="BB903" t="s">
        <v>4</v>
      </c>
      <c r="BC903" t="s">
        <v>1193</v>
      </c>
      <c r="BD903" t="s">
        <v>15005</v>
      </c>
      <c r="BE903" t="s">
        <v>4</v>
      </c>
      <c r="BF903" t="s">
        <v>12</v>
      </c>
      <c r="BG903" t="s">
        <v>4</v>
      </c>
      <c r="BH903" t="s">
        <v>12</v>
      </c>
      <c r="BI903" t="s">
        <v>12</v>
      </c>
      <c r="BJ903" t="s">
        <v>10811</v>
      </c>
      <c r="BK903" t="s">
        <v>4</v>
      </c>
      <c r="BL903">
        <v>1</v>
      </c>
      <c r="BM903" t="s">
        <v>12</v>
      </c>
      <c r="BN903">
        <v>14800</v>
      </c>
      <c r="BO903" t="s">
        <v>12</v>
      </c>
      <c r="BP903" t="s">
        <v>12</v>
      </c>
      <c r="BQ903" t="s">
        <v>12</v>
      </c>
      <c r="BR903" t="s">
        <v>4</v>
      </c>
      <c r="BS903" t="s">
        <v>4</v>
      </c>
      <c r="BT903" t="s">
        <v>4</v>
      </c>
      <c r="BU903" t="s">
        <v>12</v>
      </c>
      <c r="BV903" t="s">
        <v>4</v>
      </c>
      <c r="BW903" t="s">
        <v>330</v>
      </c>
      <c r="BX903" t="s">
        <v>4</v>
      </c>
      <c r="BY903" t="s">
        <v>12</v>
      </c>
      <c r="BZ903" t="s">
        <v>12</v>
      </c>
      <c r="CA903" t="s">
        <v>12</v>
      </c>
      <c r="CB903" t="s">
        <v>12</v>
      </c>
      <c r="CC903" t="s">
        <v>12</v>
      </c>
      <c r="CD903" t="str" cm="1">
        <f t="array" aca="1" ref="CD903" ca="1">eConcatenar(A903:CB903,"|")</f>
        <v>7ByhGqQw2wCU1aoA|CAR2021-1494|3|MEMORIAL |TABASCO |CARDENAS |CARDENAS |2021-9-24|14800|X|X|400|2|x|X|x|X|X|X|X|X|X|X|X|x|X|x|OLAN|DE DIOS|MARIA MAGDALENA|VIUDA|X|X|CARRETERA NORTE 10 SIN NUMERO |RIO SECO SEGUNDA SECCION B|ENTRADA LA CEIBA|9373771906|YAMILI GERONIMO OLAN |BENEFICIARIO 2: NEKICER GERONIMO OLAN|x|RUTA 8 M |X|MIERCOLES|x|x|X|X|X|DOMICILIO |2100|12700|x|x|X|2021-9-8|2021-10-20|X|x|X|x|x|RIO SECO SEGUNDA SECCION|X|1|x|14800|x|x|x|X|X|X|x|X|CARDENAS |X|x|x|x|x</v>
      </c>
    </row>
    <row r="904" spans="1:82" x14ac:dyDescent="0.25">
      <c r="A904" t="s">
        <v>15031</v>
      </c>
      <c r="B904" t="s">
        <v>15032</v>
      </c>
      <c r="C904">
        <v>3</v>
      </c>
      <c r="D904" t="s">
        <v>413</v>
      </c>
      <c r="E904" t="s">
        <v>396</v>
      </c>
      <c r="F904" t="s">
        <v>330</v>
      </c>
      <c r="G904" t="s">
        <v>330</v>
      </c>
      <c r="H904" t="s">
        <v>16133</v>
      </c>
      <c r="I904">
        <v>14800</v>
      </c>
      <c r="J904" t="s">
        <v>4</v>
      </c>
      <c r="K904" t="s">
        <v>4</v>
      </c>
      <c r="L904">
        <v>200</v>
      </c>
      <c r="M904">
        <v>1</v>
      </c>
      <c r="N904" t="s">
        <v>12</v>
      </c>
      <c r="O904" t="s">
        <v>4</v>
      </c>
      <c r="P904" t="s">
        <v>12</v>
      </c>
      <c r="Q904" t="s">
        <v>4</v>
      </c>
      <c r="R904" t="s">
        <v>4</v>
      </c>
      <c r="S904" t="s">
        <v>4</v>
      </c>
      <c r="T904" t="s">
        <v>4</v>
      </c>
      <c r="U904" t="s">
        <v>4</v>
      </c>
      <c r="V904" t="s">
        <v>4</v>
      </c>
      <c r="W904" t="s">
        <v>4</v>
      </c>
      <c r="X904" t="s">
        <v>4</v>
      </c>
      <c r="Y904" t="s">
        <v>12</v>
      </c>
      <c r="Z904" t="s">
        <v>4</v>
      </c>
      <c r="AA904" t="s">
        <v>12</v>
      </c>
      <c r="AB904" t="s">
        <v>312</v>
      </c>
      <c r="AC904" t="s">
        <v>359</v>
      </c>
      <c r="AD904" t="s">
        <v>15033</v>
      </c>
      <c r="AE904" t="s">
        <v>30</v>
      </c>
      <c r="AF904" t="s">
        <v>4</v>
      </c>
      <c r="AG904" t="s">
        <v>4</v>
      </c>
      <c r="AH904" t="s">
        <v>15034</v>
      </c>
      <c r="AI904" t="s">
        <v>15035</v>
      </c>
      <c r="AJ904" t="s">
        <v>15036</v>
      </c>
      <c r="AK904">
        <v>9371419808</v>
      </c>
      <c r="AL904" t="s">
        <v>15037</v>
      </c>
      <c r="AM904" t="s">
        <v>15038</v>
      </c>
      <c r="AN904" t="s">
        <v>12</v>
      </c>
      <c r="AO904" t="s">
        <v>14147</v>
      </c>
      <c r="AP904" t="s">
        <v>4</v>
      </c>
      <c r="AQ904" t="s">
        <v>710</v>
      </c>
      <c r="AR904" t="s">
        <v>12</v>
      </c>
      <c r="AS904" t="s">
        <v>12</v>
      </c>
      <c r="AT904" t="s">
        <v>4</v>
      </c>
      <c r="AU904" t="s">
        <v>4</v>
      </c>
      <c r="AV904" t="s">
        <v>4</v>
      </c>
      <c r="AW904" t="s">
        <v>332</v>
      </c>
      <c r="AX904">
        <v>250</v>
      </c>
      <c r="AY904">
        <v>14550</v>
      </c>
      <c r="AZ904" t="s">
        <v>12</v>
      </c>
      <c r="BA904" t="s">
        <v>12</v>
      </c>
      <c r="BB904" t="s">
        <v>4</v>
      </c>
      <c r="BC904" t="s">
        <v>1166</v>
      </c>
      <c r="BD904" t="s">
        <v>11034</v>
      </c>
      <c r="BE904" t="s">
        <v>4</v>
      </c>
      <c r="BF904" t="s">
        <v>12</v>
      </c>
      <c r="BG904" t="s">
        <v>4</v>
      </c>
      <c r="BH904" t="s">
        <v>12</v>
      </c>
      <c r="BI904" t="s">
        <v>12</v>
      </c>
      <c r="BJ904" t="s">
        <v>15035</v>
      </c>
      <c r="BK904" t="s">
        <v>4</v>
      </c>
      <c r="BL904">
        <v>1</v>
      </c>
      <c r="BM904" t="s">
        <v>12</v>
      </c>
      <c r="BN904">
        <v>14800</v>
      </c>
      <c r="BO904" t="s">
        <v>12</v>
      </c>
      <c r="BP904" t="s">
        <v>12</v>
      </c>
      <c r="BQ904" t="s">
        <v>12</v>
      </c>
      <c r="BR904" t="s">
        <v>4</v>
      </c>
      <c r="BS904" t="s">
        <v>4</v>
      </c>
      <c r="BT904" t="s">
        <v>4</v>
      </c>
      <c r="BU904" t="s">
        <v>12</v>
      </c>
      <c r="BV904" t="s">
        <v>4</v>
      </c>
      <c r="BW904" t="s">
        <v>330</v>
      </c>
      <c r="BX904" t="s">
        <v>4</v>
      </c>
      <c r="BY904" t="s">
        <v>12</v>
      </c>
      <c r="BZ904" t="s">
        <v>12</v>
      </c>
      <c r="CA904" t="s">
        <v>12</v>
      </c>
      <c r="CB904" t="s">
        <v>12</v>
      </c>
      <c r="CC904" t="s">
        <v>12</v>
      </c>
      <c r="CD904" t="str" cm="1">
        <f t="array" aca="1" ref="CD904" ca="1">eConcatenar(A904:CB904,"|")</f>
        <v>New9GZrVAUi38kit|CAR2021-1614|3|MEMORIAL |TABASCO |CARDENAS |CARDENAS |2021-4-26|14800|X|X|200|1|x|X|x|X|X|X|X|X|X|X|X|x|X|x|MORALES|CASTILLO|FLOR DE MARIA|CASADA|X|X|CALLE VECINAL SIN NUMERO |RIO SECO SEGUNDA SECCION NORTE 10|ENTRADA LA CEIBA |9371419808|MARCO GERONIMO ESPAÑA|BENEFICIARIO 2: LINDA CRISTELL GERONIMO MORALES|x|RUTA 8 M |X|MIERCOLES|x|x|X|X|X|DOMICILIO |250|14550|x|x|X|2021-5-14|2021-10-07|X|x|X|x|x|RIO SECO SEGUNDA SECCION NORTE 10|X|1|x|14800|x|x|x|X|X|X|x|X|CARDENAS |X|x|x|x|x</v>
      </c>
    </row>
    <row r="905" spans="1:82" x14ac:dyDescent="0.25">
      <c r="A905" t="s">
        <v>15039</v>
      </c>
      <c r="B905" t="s">
        <v>15040</v>
      </c>
      <c r="C905">
        <v>3</v>
      </c>
      <c r="D905" t="s">
        <v>86</v>
      </c>
      <c r="E905" t="s">
        <v>396</v>
      </c>
      <c r="F905" t="s">
        <v>330</v>
      </c>
      <c r="G905" t="s">
        <v>330</v>
      </c>
      <c r="H905" t="s">
        <v>16133</v>
      </c>
      <c r="I905">
        <v>35000</v>
      </c>
      <c r="J905" t="s">
        <v>4</v>
      </c>
      <c r="K905" t="s">
        <v>4</v>
      </c>
      <c r="L905">
        <v>400</v>
      </c>
      <c r="M905">
        <v>2</v>
      </c>
      <c r="N905" t="s">
        <v>12</v>
      </c>
      <c r="O905" t="s">
        <v>4</v>
      </c>
      <c r="P905" t="s">
        <v>12</v>
      </c>
      <c r="Q905" t="s">
        <v>4</v>
      </c>
      <c r="R905" t="s">
        <v>4</v>
      </c>
      <c r="S905" t="s">
        <v>4</v>
      </c>
      <c r="T905" t="s">
        <v>4</v>
      </c>
      <c r="U905" t="s">
        <v>4</v>
      </c>
      <c r="V905" t="s">
        <v>4</v>
      </c>
      <c r="W905" t="s">
        <v>4</v>
      </c>
      <c r="X905" t="s">
        <v>4</v>
      </c>
      <c r="Y905" t="s">
        <v>12</v>
      </c>
      <c r="Z905" t="s">
        <v>4</v>
      </c>
      <c r="AA905" t="s">
        <v>12</v>
      </c>
      <c r="AB905" t="s">
        <v>119</v>
      </c>
      <c r="AC905" t="s">
        <v>23</v>
      </c>
      <c r="AD905" t="s">
        <v>15041</v>
      </c>
      <c r="AE905" t="s">
        <v>214</v>
      </c>
      <c r="AF905" t="s">
        <v>4</v>
      </c>
      <c r="AG905" t="s">
        <v>4</v>
      </c>
      <c r="AH905" t="s">
        <v>15042</v>
      </c>
      <c r="AI905" t="s">
        <v>15043</v>
      </c>
      <c r="AJ905" t="s">
        <v>4</v>
      </c>
      <c r="AK905">
        <v>9371090552</v>
      </c>
      <c r="AL905" t="s">
        <v>15044</v>
      </c>
      <c r="AM905" t="s">
        <v>15045</v>
      </c>
      <c r="AN905" t="s">
        <v>12</v>
      </c>
      <c r="AO905" t="s">
        <v>14147</v>
      </c>
      <c r="AP905" t="s">
        <v>4</v>
      </c>
      <c r="AQ905" t="s">
        <v>710</v>
      </c>
      <c r="AR905" t="s">
        <v>12</v>
      </c>
      <c r="AS905" t="s">
        <v>12</v>
      </c>
      <c r="AT905" t="s">
        <v>4</v>
      </c>
      <c r="AU905" t="s">
        <v>4</v>
      </c>
      <c r="AV905" t="s">
        <v>4</v>
      </c>
      <c r="AW905" t="s">
        <v>332</v>
      </c>
      <c r="AX905">
        <v>6500</v>
      </c>
      <c r="AY905">
        <v>28500</v>
      </c>
      <c r="AZ905" t="s">
        <v>12</v>
      </c>
      <c r="BA905" t="s">
        <v>12</v>
      </c>
      <c r="BB905" t="s">
        <v>4</v>
      </c>
      <c r="BC905" t="s">
        <v>1193</v>
      </c>
      <c r="BD905" t="s">
        <v>15005</v>
      </c>
      <c r="BE905" t="s">
        <v>4</v>
      </c>
      <c r="BF905" t="s">
        <v>12</v>
      </c>
      <c r="BG905" t="s">
        <v>4</v>
      </c>
      <c r="BH905" t="s">
        <v>12</v>
      </c>
      <c r="BI905" t="s">
        <v>12</v>
      </c>
      <c r="BJ905" t="s">
        <v>15043</v>
      </c>
      <c r="BK905" t="s">
        <v>4</v>
      </c>
      <c r="BL905">
        <v>1</v>
      </c>
      <c r="BM905" t="s">
        <v>12</v>
      </c>
      <c r="BN905">
        <v>35000</v>
      </c>
      <c r="BO905" t="s">
        <v>12</v>
      </c>
      <c r="BP905" t="s">
        <v>12</v>
      </c>
      <c r="BQ905" t="s">
        <v>12</v>
      </c>
      <c r="BR905" t="s">
        <v>4</v>
      </c>
      <c r="BS905" t="s">
        <v>4</v>
      </c>
      <c r="BT905" t="s">
        <v>4</v>
      </c>
      <c r="BU905" t="s">
        <v>12</v>
      </c>
      <c r="BV905" t="s">
        <v>4</v>
      </c>
      <c r="BW905" t="s">
        <v>330</v>
      </c>
      <c r="BX905" t="s">
        <v>4</v>
      </c>
      <c r="BY905" t="s">
        <v>12</v>
      </c>
      <c r="BZ905" t="s">
        <v>12</v>
      </c>
      <c r="CA905" t="s">
        <v>12</v>
      </c>
      <c r="CB905" t="s">
        <v>12</v>
      </c>
      <c r="CC905" t="s">
        <v>12</v>
      </c>
      <c r="CD905" t="str" cm="1">
        <f t="array" aca="1" ref="CD905" ca="1">eConcatenar(A905:CB905,"|")</f>
        <v>BKjJk2t8fJjp4EA8|CAR2021-1616|3|DELUX|TABASCO |CARDENAS |CARDENAS |2021-4-26|35000|X|X|400|2|x|X|x|X|X|X|X|X|X|X|X|x|X|x|PEREZ|RAMOS|HUMBERTO|CASADO |X|X|CALLE ADOLFO LOPEZ MATEO MUMERO 3|JOSE MARIA MARTINEZ RODRIGUEZ|X|9371090552|GUILLERMINA ESCALANTE NORIERO|BENEFICIARIO 2: PATRICIA GUADALUPE PEREZ ESCALANTE|x|RUTA 8 M |X|MIERCOLES|x|x|X|X|X|DOMICILIO |6500|28500|x|x|X|2021-9-8|2021-10-20|X|x|X|x|x|JOSE MARIA MARTINEZ RODRIGUEZ|X|1|x|35000|x|x|x|X|X|X|x|X|CARDENAS |X|x|x|x|x</v>
      </c>
    </row>
    <row r="906" spans="1:82" x14ac:dyDescent="0.25">
      <c r="A906" t="s">
        <v>15046</v>
      </c>
      <c r="B906" t="s">
        <v>15047</v>
      </c>
      <c r="C906">
        <v>3</v>
      </c>
      <c r="D906" t="s">
        <v>413</v>
      </c>
      <c r="E906" t="s">
        <v>396</v>
      </c>
      <c r="F906" t="s">
        <v>11313</v>
      </c>
      <c r="G906" t="s">
        <v>11313</v>
      </c>
      <c r="H906" t="s">
        <v>1175</v>
      </c>
      <c r="I906">
        <v>14800</v>
      </c>
      <c r="J906" t="s">
        <v>4</v>
      </c>
      <c r="K906" t="s">
        <v>4</v>
      </c>
      <c r="L906">
        <v>100</v>
      </c>
      <c r="M906">
        <v>0</v>
      </c>
      <c r="N906" t="s">
        <v>12</v>
      </c>
      <c r="O906" t="s">
        <v>4</v>
      </c>
      <c r="P906" t="s">
        <v>12</v>
      </c>
      <c r="Q906" t="s">
        <v>4</v>
      </c>
      <c r="R906" t="s">
        <v>4</v>
      </c>
      <c r="S906" t="s">
        <v>4</v>
      </c>
      <c r="T906" t="s">
        <v>4</v>
      </c>
      <c r="U906" t="s">
        <v>4</v>
      </c>
      <c r="V906" t="s">
        <v>4</v>
      </c>
      <c r="W906" t="s">
        <v>4</v>
      </c>
      <c r="X906" t="s">
        <v>4</v>
      </c>
      <c r="Y906" t="s">
        <v>12</v>
      </c>
      <c r="Z906" t="s">
        <v>4</v>
      </c>
      <c r="AA906" t="s">
        <v>12</v>
      </c>
      <c r="AB906" t="s">
        <v>6</v>
      </c>
      <c r="AC906" t="s">
        <v>59</v>
      </c>
      <c r="AD906" t="s">
        <v>315</v>
      </c>
      <c r="AE906" t="s">
        <v>30</v>
      </c>
      <c r="AF906" t="s">
        <v>4</v>
      </c>
      <c r="AG906" t="s">
        <v>4</v>
      </c>
      <c r="AH906" t="s">
        <v>15048</v>
      </c>
      <c r="AI906" t="s">
        <v>1678</v>
      </c>
      <c r="AJ906" t="s">
        <v>14252</v>
      </c>
      <c r="AK906">
        <v>9371655305</v>
      </c>
      <c r="AL906" t="s">
        <v>15049</v>
      </c>
      <c r="AM906" t="s">
        <v>15050</v>
      </c>
      <c r="AN906" t="s">
        <v>12</v>
      </c>
      <c r="AO906" t="s">
        <v>14147</v>
      </c>
      <c r="AP906" t="s">
        <v>4</v>
      </c>
      <c r="AQ906" t="s">
        <v>710</v>
      </c>
      <c r="AR906" t="s">
        <v>12</v>
      </c>
      <c r="AS906" t="s">
        <v>12</v>
      </c>
      <c r="AT906" t="s">
        <v>4</v>
      </c>
      <c r="AU906" t="s">
        <v>4</v>
      </c>
      <c r="AV906" t="s">
        <v>4</v>
      </c>
      <c r="AW906" t="s">
        <v>332</v>
      </c>
      <c r="AX906">
        <v>900</v>
      </c>
      <c r="AY906">
        <v>13900</v>
      </c>
      <c r="AZ906" t="s">
        <v>12</v>
      </c>
      <c r="BA906" t="s">
        <v>12</v>
      </c>
      <c r="BB906" t="s">
        <v>4</v>
      </c>
      <c r="BC906" t="s">
        <v>1229</v>
      </c>
      <c r="BD906" t="s">
        <v>10772</v>
      </c>
      <c r="BE906" t="s">
        <v>4</v>
      </c>
      <c r="BF906" t="s">
        <v>12</v>
      </c>
      <c r="BG906" t="s">
        <v>4</v>
      </c>
      <c r="BH906" t="s">
        <v>12</v>
      </c>
      <c r="BI906" t="s">
        <v>12</v>
      </c>
      <c r="BJ906" t="s">
        <v>1678</v>
      </c>
      <c r="BK906" t="s">
        <v>4</v>
      </c>
      <c r="BL906">
        <v>1</v>
      </c>
      <c r="BM906" t="s">
        <v>12</v>
      </c>
      <c r="BN906">
        <v>14800</v>
      </c>
      <c r="BO906" t="s">
        <v>12</v>
      </c>
      <c r="BP906" t="s">
        <v>12</v>
      </c>
      <c r="BQ906" t="s">
        <v>12</v>
      </c>
      <c r="BR906" t="s">
        <v>4</v>
      </c>
      <c r="BS906" t="s">
        <v>4</v>
      </c>
      <c r="BT906" t="s">
        <v>4</v>
      </c>
      <c r="BU906" t="s">
        <v>12</v>
      </c>
      <c r="BV906" t="s">
        <v>4</v>
      </c>
      <c r="BW906" t="s">
        <v>330</v>
      </c>
      <c r="BX906" t="s">
        <v>4</v>
      </c>
      <c r="BY906" t="s">
        <v>12</v>
      </c>
      <c r="BZ906" t="s">
        <v>12</v>
      </c>
      <c r="CA906" t="s">
        <v>12</v>
      </c>
      <c r="CB906" t="s">
        <v>12</v>
      </c>
      <c r="CC906" t="s">
        <v>12</v>
      </c>
      <c r="CD906" t="str" cm="1">
        <f t="array" aca="1" ref="CD906" ca="1">eConcatenar(A906:CB906,"|")</f>
        <v>BW9USBRR0TYU3gi0|CAR2021-2828|3|MEMORIAL |TABASCO |CUNDUACAN |CUNDUACAN |2021-6-22|14800|X|X|100|0|x|X|x|X|X|X|X|X|X|X|X|x|X|x|DE LA CRUZ|GARCIA|PATRICIA|CASADA|X|X|CARRETERA DE TULIPAN A LIBERTAD |LIBERTAD|CARRETERA A LIBERTAD|9371655305|JOSE ANDRES ALMEIDA DE LA CRUZ|BENEFICIARIO 2: MANASES GARCIA MARTINEZ|x|RUTA 8 M |X|MIERCOLES|x|x|X|X|X|DOMICILIO |900|13900|x|x|X|2021-9-2|2021-9-29|X|x|X|x|x|LIBERTAD|X|1|x|14800|x|x|x|X|X|X|x|X|CARDENAS |X|x|x|x|x</v>
      </c>
    </row>
    <row r="907" spans="1:82" x14ac:dyDescent="0.25">
      <c r="A907" t="s">
        <v>15051</v>
      </c>
      <c r="B907" t="s">
        <v>15052</v>
      </c>
      <c r="C907">
        <v>3</v>
      </c>
      <c r="D907" t="s">
        <v>75</v>
      </c>
      <c r="E907" t="s">
        <v>396</v>
      </c>
      <c r="F907" t="s">
        <v>11313</v>
      </c>
      <c r="G907" t="s">
        <v>11313</v>
      </c>
      <c r="H907" t="s">
        <v>16078</v>
      </c>
      <c r="I907">
        <v>24500</v>
      </c>
      <c r="J907" t="s">
        <v>4</v>
      </c>
      <c r="K907" t="s">
        <v>4</v>
      </c>
      <c r="L907">
        <v>100</v>
      </c>
      <c r="M907">
        <v>0</v>
      </c>
      <c r="N907" t="s">
        <v>12</v>
      </c>
      <c r="O907" t="s">
        <v>4</v>
      </c>
      <c r="P907" t="s">
        <v>12</v>
      </c>
      <c r="Q907" t="s">
        <v>4</v>
      </c>
      <c r="R907" t="s">
        <v>4</v>
      </c>
      <c r="S907" t="s">
        <v>4</v>
      </c>
      <c r="T907" t="s">
        <v>4</v>
      </c>
      <c r="U907" t="s">
        <v>4</v>
      </c>
      <c r="V907" t="s">
        <v>4</v>
      </c>
      <c r="W907" t="s">
        <v>4</v>
      </c>
      <c r="X907" t="s">
        <v>4</v>
      </c>
      <c r="Y907" t="s">
        <v>12</v>
      </c>
      <c r="Z907" t="s">
        <v>4</v>
      </c>
      <c r="AA907" t="s">
        <v>12</v>
      </c>
      <c r="AB907" t="s">
        <v>59</v>
      </c>
      <c r="AC907" t="s">
        <v>96</v>
      </c>
      <c r="AD907" t="s">
        <v>15053</v>
      </c>
      <c r="AE907" t="s">
        <v>30</v>
      </c>
      <c r="AF907" t="s">
        <v>4</v>
      </c>
      <c r="AG907" t="s">
        <v>4</v>
      </c>
      <c r="AH907" t="s">
        <v>14497</v>
      </c>
      <c r="AI907" t="s">
        <v>14966</v>
      </c>
      <c r="AJ907" t="s">
        <v>15054</v>
      </c>
      <c r="AK907">
        <v>9372707332</v>
      </c>
      <c r="AL907" t="s">
        <v>15055</v>
      </c>
      <c r="AM907" t="s">
        <v>15056</v>
      </c>
      <c r="AN907" t="s">
        <v>12</v>
      </c>
      <c r="AO907" t="s">
        <v>14147</v>
      </c>
      <c r="AP907" t="s">
        <v>4</v>
      </c>
      <c r="AQ907" t="s">
        <v>710</v>
      </c>
      <c r="AR907" t="s">
        <v>12</v>
      </c>
      <c r="AS907" t="s">
        <v>12</v>
      </c>
      <c r="AT907" t="s">
        <v>4</v>
      </c>
      <c r="AU907" t="s">
        <v>4</v>
      </c>
      <c r="AV907" t="s">
        <v>4</v>
      </c>
      <c r="AW907" t="s">
        <v>332</v>
      </c>
      <c r="AX907">
        <v>1900</v>
      </c>
      <c r="AY907">
        <v>22600</v>
      </c>
      <c r="AZ907" t="s">
        <v>12</v>
      </c>
      <c r="BA907" t="s">
        <v>12</v>
      </c>
      <c r="BB907" t="s">
        <v>4</v>
      </c>
      <c r="BC907" t="s">
        <v>1227</v>
      </c>
      <c r="BD907" t="s">
        <v>10772</v>
      </c>
      <c r="BE907" t="s">
        <v>4</v>
      </c>
      <c r="BF907" t="s">
        <v>12</v>
      </c>
      <c r="BG907" t="s">
        <v>4</v>
      </c>
      <c r="BH907" t="s">
        <v>12</v>
      </c>
      <c r="BI907" t="s">
        <v>12</v>
      </c>
      <c r="BJ907" t="s">
        <v>14966</v>
      </c>
      <c r="BK907" t="s">
        <v>4</v>
      </c>
      <c r="BL907">
        <v>1</v>
      </c>
      <c r="BM907" t="s">
        <v>12</v>
      </c>
      <c r="BN907">
        <v>24500</v>
      </c>
      <c r="BO907" t="s">
        <v>12</v>
      </c>
      <c r="BP907" t="s">
        <v>12</v>
      </c>
      <c r="BQ907" t="s">
        <v>12</v>
      </c>
      <c r="BR907" t="s">
        <v>4</v>
      </c>
      <c r="BS907" t="s">
        <v>4</v>
      </c>
      <c r="BT907" t="s">
        <v>4</v>
      </c>
      <c r="BU907" t="s">
        <v>12</v>
      </c>
      <c r="BV907" t="s">
        <v>4</v>
      </c>
      <c r="BW907" t="s">
        <v>330</v>
      </c>
      <c r="BX907" t="s">
        <v>4</v>
      </c>
      <c r="BY907" t="s">
        <v>12</v>
      </c>
      <c r="BZ907" t="s">
        <v>12</v>
      </c>
      <c r="CA907" t="s">
        <v>12</v>
      </c>
      <c r="CB907" t="s">
        <v>12</v>
      </c>
      <c r="CC907" t="s">
        <v>12</v>
      </c>
      <c r="CD907" t="str" cm="1">
        <f t="array" aca="1" ref="CD907" ca="1">eConcatenar(A907:CB907,"|")</f>
        <v>q0WevGYXu0v319U3|CAR2021-1289|3|DIGNITY|TABASCO |CUNDUACAN |CUNDUACAN |2021-4-14|24500|X|X|100|0|x|X|x|X|X|X|X|X|X|X|X|x|X|x|GARCIA|MARTINEZ|YULI DABET|CASADA|X|X|AMPLIACION LA PLAYITA|TIERRA Y LIBERTAD |DESPUES DE LA CALLE 3|9372707332|EFREN CALDERONHERNANDEZ|BENEFICIARIO 2: CRISTINA CALDERON GARCIA|x|RUTA 8 M |X|MIERCOLES|x|x|X|X|X|DOMICILIO |1900|22600|x|x|X|2021-9-1|2021-9-29|X|x|X|x|x|TIERRA Y LIBERTAD |X|1|x|24500|x|x|x|X|X|X|x|X|CARDENAS |X|x|x|x|x</v>
      </c>
    </row>
    <row r="908" spans="1:82" x14ac:dyDescent="0.25">
      <c r="A908" t="s">
        <v>15057</v>
      </c>
      <c r="B908" t="s">
        <v>15058</v>
      </c>
      <c r="C908">
        <v>3</v>
      </c>
      <c r="D908" t="s">
        <v>413</v>
      </c>
      <c r="E908" t="s">
        <v>396</v>
      </c>
      <c r="F908" t="s">
        <v>775</v>
      </c>
      <c r="G908" t="s">
        <v>4959</v>
      </c>
      <c r="H908" t="s">
        <v>1172</v>
      </c>
      <c r="I908">
        <v>14800</v>
      </c>
      <c r="J908" t="s">
        <v>4</v>
      </c>
      <c r="K908" t="s">
        <v>4</v>
      </c>
      <c r="L908">
        <v>200</v>
      </c>
      <c r="M908">
        <v>1</v>
      </c>
      <c r="N908" t="s">
        <v>12</v>
      </c>
      <c r="O908" t="s">
        <v>4</v>
      </c>
      <c r="P908" t="s">
        <v>12</v>
      </c>
      <c r="Q908" t="s">
        <v>4</v>
      </c>
      <c r="R908" t="s">
        <v>4</v>
      </c>
      <c r="S908" t="s">
        <v>4</v>
      </c>
      <c r="T908" t="s">
        <v>4</v>
      </c>
      <c r="U908" t="s">
        <v>4</v>
      </c>
      <c r="V908" t="s">
        <v>4</v>
      </c>
      <c r="W908" t="s">
        <v>4</v>
      </c>
      <c r="X908" t="s">
        <v>4</v>
      </c>
      <c r="Y908" t="s">
        <v>12</v>
      </c>
      <c r="Z908" t="s">
        <v>4</v>
      </c>
      <c r="AA908" t="s">
        <v>12</v>
      </c>
      <c r="AB908" t="s">
        <v>473</v>
      </c>
      <c r="AC908" t="s">
        <v>4870</v>
      </c>
      <c r="AD908" t="s">
        <v>15059</v>
      </c>
      <c r="AE908" t="s">
        <v>214</v>
      </c>
      <c r="AF908" t="s">
        <v>4</v>
      </c>
      <c r="AG908" t="s">
        <v>4</v>
      </c>
      <c r="AH908" t="s">
        <v>15060</v>
      </c>
      <c r="AI908" t="s">
        <v>14305</v>
      </c>
      <c r="AJ908" t="s">
        <v>4</v>
      </c>
      <c r="AK908">
        <v>9331309242</v>
      </c>
      <c r="AL908" t="s">
        <v>15061</v>
      </c>
      <c r="AM908" t="s">
        <v>15062</v>
      </c>
      <c r="AN908" t="s">
        <v>12</v>
      </c>
      <c r="AO908" t="s">
        <v>14147</v>
      </c>
      <c r="AP908" t="s">
        <v>4</v>
      </c>
      <c r="AQ908" t="s">
        <v>710</v>
      </c>
      <c r="AR908" t="s">
        <v>12</v>
      </c>
      <c r="AS908" t="s">
        <v>12</v>
      </c>
      <c r="AT908" t="s">
        <v>4</v>
      </c>
      <c r="AU908" t="s">
        <v>4</v>
      </c>
      <c r="AV908" t="s">
        <v>4</v>
      </c>
      <c r="AW908" t="s">
        <v>332</v>
      </c>
      <c r="AX908">
        <v>1957</v>
      </c>
      <c r="AY908">
        <v>12843</v>
      </c>
      <c r="AZ908" t="s">
        <v>12</v>
      </c>
      <c r="BA908" t="s">
        <v>12</v>
      </c>
      <c r="BB908" t="s">
        <v>4</v>
      </c>
      <c r="BC908" t="s">
        <v>1230</v>
      </c>
      <c r="BD908" t="s">
        <v>11034</v>
      </c>
      <c r="BE908" t="s">
        <v>4</v>
      </c>
      <c r="BF908" t="s">
        <v>12</v>
      </c>
      <c r="BG908" t="s">
        <v>4</v>
      </c>
      <c r="BH908" t="s">
        <v>12</v>
      </c>
      <c r="BI908" t="s">
        <v>12</v>
      </c>
      <c r="BJ908" t="s">
        <v>14305</v>
      </c>
      <c r="BK908" t="s">
        <v>4</v>
      </c>
      <c r="BL908">
        <v>1</v>
      </c>
      <c r="BM908" t="s">
        <v>12</v>
      </c>
      <c r="BN908">
        <v>14800</v>
      </c>
      <c r="BO908" t="s">
        <v>12</v>
      </c>
      <c r="BP908" t="s">
        <v>12</v>
      </c>
      <c r="BQ908" t="s">
        <v>12</v>
      </c>
      <c r="BR908" t="s">
        <v>4</v>
      </c>
      <c r="BS908" t="s">
        <v>4</v>
      </c>
      <c r="BT908" t="s">
        <v>4</v>
      </c>
      <c r="BU908" t="s">
        <v>12</v>
      </c>
      <c r="BV908" t="s">
        <v>4</v>
      </c>
      <c r="BW908" t="s">
        <v>330</v>
      </c>
      <c r="BX908" t="s">
        <v>4</v>
      </c>
      <c r="BY908" t="s">
        <v>12</v>
      </c>
      <c r="BZ908" t="s">
        <v>12</v>
      </c>
      <c r="CA908" t="s">
        <v>12</v>
      </c>
      <c r="CB908" t="s">
        <v>12</v>
      </c>
      <c r="CC908" t="s">
        <v>12</v>
      </c>
      <c r="CD908" t="str" cm="1">
        <f t="array" aca="1" ref="CD908" ca="1">eConcatenar(A908:CB908,"|")</f>
        <v>1H6q3eTAbJwuT2CX|CAR2021-2247|3|MEMORIAL |TABASCO |COMALCALCO|COMALCALCO |2021-6-16|14800|X|X|200|1|x|X|x|X|X|X|X|X|X|X|X|x|X|x|PEREZ |VIVAS|MARCOS|CASADO |X|X|CARRETERA AL MANGAL SIN NUMERO|ORIENTE SEXTA SECCION|X|9331309242|YAHIR PEREZ DE LA CRUZ|BENEFICIARIO 2: JAZMIN PEREZ DE LA CRUZ|x|RUTA 8 M |X|MIERCOLES|x|x|X|X|X|DOMICILIO |1957|12843|x|x|X|2021-8-19|2021-10-07|X|x|X|x|x|ORIENTE SEXTA SECCION|X|1|x|14800|x|x|x|X|X|X|x|X|CARDENAS |X|x|x|x|x</v>
      </c>
    </row>
    <row r="909" spans="1:82" x14ac:dyDescent="0.25">
      <c r="A909" t="s">
        <v>15063</v>
      </c>
      <c r="B909" t="s">
        <v>15064</v>
      </c>
      <c r="C909">
        <v>3</v>
      </c>
      <c r="D909" t="s">
        <v>413</v>
      </c>
      <c r="E909" t="s">
        <v>396</v>
      </c>
      <c r="F909" t="s">
        <v>11313</v>
      </c>
      <c r="G909" t="s">
        <v>11313</v>
      </c>
      <c r="H909" t="s">
        <v>14986</v>
      </c>
      <c r="I909">
        <v>14800</v>
      </c>
      <c r="J909" t="s">
        <v>4</v>
      </c>
      <c r="K909" t="s">
        <v>4</v>
      </c>
      <c r="L909">
        <v>100</v>
      </c>
      <c r="M909">
        <v>0</v>
      </c>
      <c r="N909" t="s">
        <v>12</v>
      </c>
      <c r="O909" t="s">
        <v>4</v>
      </c>
      <c r="P909" t="s">
        <v>12</v>
      </c>
      <c r="Q909" t="s">
        <v>4</v>
      </c>
      <c r="R909" t="s">
        <v>4</v>
      </c>
      <c r="S909" t="s">
        <v>4</v>
      </c>
      <c r="T909" t="s">
        <v>4</v>
      </c>
      <c r="U909" t="s">
        <v>4</v>
      </c>
      <c r="V909" t="s">
        <v>4</v>
      </c>
      <c r="W909" t="s">
        <v>4</v>
      </c>
      <c r="X909" t="s">
        <v>4</v>
      </c>
      <c r="Y909" t="s">
        <v>12</v>
      </c>
      <c r="Z909" t="s">
        <v>4</v>
      </c>
      <c r="AA909" t="s">
        <v>12</v>
      </c>
      <c r="AB909" t="s">
        <v>22</v>
      </c>
      <c r="AC909" t="s">
        <v>6</v>
      </c>
      <c r="AD909" t="s">
        <v>407</v>
      </c>
      <c r="AE909" t="s">
        <v>214</v>
      </c>
      <c r="AF909" t="s">
        <v>4</v>
      </c>
      <c r="AG909" t="s">
        <v>4</v>
      </c>
      <c r="AH909" t="s">
        <v>15065</v>
      </c>
      <c r="AI909" t="s">
        <v>2602</v>
      </c>
      <c r="AJ909" t="s">
        <v>4</v>
      </c>
      <c r="AK909">
        <v>9331233753</v>
      </c>
      <c r="AL909" t="s">
        <v>15066</v>
      </c>
      <c r="AM909" t="s">
        <v>15067</v>
      </c>
      <c r="AN909" t="s">
        <v>12</v>
      </c>
      <c r="AO909" t="s">
        <v>14147</v>
      </c>
      <c r="AP909" t="s">
        <v>4</v>
      </c>
      <c r="AQ909" t="s">
        <v>710</v>
      </c>
      <c r="AR909" t="s">
        <v>12</v>
      </c>
      <c r="AS909" t="s">
        <v>12</v>
      </c>
      <c r="AT909" t="s">
        <v>4</v>
      </c>
      <c r="AU909" t="s">
        <v>4</v>
      </c>
      <c r="AV909" t="s">
        <v>4</v>
      </c>
      <c r="AW909" t="s">
        <v>332</v>
      </c>
      <c r="AX909">
        <v>50</v>
      </c>
      <c r="AY909">
        <v>14750</v>
      </c>
      <c r="AZ909" t="s">
        <v>12</v>
      </c>
      <c r="BA909" t="s">
        <v>12</v>
      </c>
      <c r="BB909" t="s">
        <v>4</v>
      </c>
      <c r="BC909" t="s">
        <v>14986</v>
      </c>
      <c r="BD909" t="s">
        <v>10772</v>
      </c>
      <c r="BE909" t="s">
        <v>4</v>
      </c>
      <c r="BF909" t="s">
        <v>12</v>
      </c>
      <c r="BG909" t="s">
        <v>4</v>
      </c>
      <c r="BH909" t="s">
        <v>12</v>
      </c>
      <c r="BI909" t="s">
        <v>12</v>
      </c>
      <c r="BJ909" t="s">
        <v>2602</v>
      </c>
      <c r="BK909" t="s">
        <v>4</v>
      </c>
      <c r="BL909">
        <v>1</v>
      </c>
      <c r="BM909" t="s">
        <v>12</v>
      </c>
      <c r="BN909">
        <v>14800</v>
      </c>
      <c r="BO909" t="s">
        <v>12</v>
      </c>
      <c r="BP909" t="s">
        <v>12</v>
      </c>
      <c r="BQ909" t="s">
        <v>12</v>
      </c>
      <c r="BR909" t="s">
        <v>4</v>
      </c>
      <c r="BS909" t="s">
        <v>4</v>
      </c>
      <c r="BT909" t="s">
        <v>4</v>
      </c>
      <c r="BU909" t="s">
        <v>12</v>
      </c>
      <c r="BV909" t="s">
        <v>4</v>
      </c>
      <c r="BW909" t="s">
        <v>330</v>
      </c>
      <c r="BX909" t="s">
        <v>4</v>
      </c>
      <c r="BY909" t="s">
        <v>12</v>
      </c>
      <c r="BZ909" t="s">
        <v>12</v>
      </c>
      <c r="CA909" t="s">
        <v>12</v>
      </c>
      <c r="CB909" t="s">
        <v>12</v>
      </c>
      <c r="CC909" t="s">
        <v>12</v>
      </c>
      <c r="CD909" t="str" cm="1">
        <f t="array" aca="1" ref="CD909" ca="1">eConcatenar(A909:CB909,"|")</f>
        <v>sgBgp48yLph2F6FL|CAR2021-2490|3|MEMORIAL |TABASCO |CUNDUACAN |CUNDUACAN |2021-6-11|14800|X|X|100|0|x|X|x|X|X|X|X|X|X|X|X|x|X|x|JIMENEZ |DE LA CRUZ|REYES|CASADO |X|X|ENTRADA EL COMUNAL|LA CHONITA|X|9331233753|LAURITA GARCIA LOPEZ|BENEFICIARIO 2: CARMEN GARCIA SEGURA|x|RUTA 8 M |X|MIERCOLES|x|x|X|X|X|DOMICILIO |50|14750|x|x|X|2021-6-11|2021-9-29|X|x|X|x|x|LA CHONITA|X|1|x|14800|x|x|x|X|X|X|x|X|CARDENAS |X|x|x|x|x</v>
      </c>
    </row>
    <row r="910" spans="1:82" x14ac:dyDescent="0.25">
      <c r="A910" t="s">
        <v>15068</v>
      </c>
      <c r="B910" t="s">
        <v>15069</v>
      </c>
      <c r="C910">
        <v>3</v>
      </c>
      <c r="D910" t="s">
        <v>1</v>
      </c>
      <c r="E910" t="s">
        <v>396</v>
      </c>
      <c r="F910" t="s">
        <v>11313</v>
      </c>
      <c r="G910" t="s">
        <v>11313</v>
      </c>
      <c r="H910" t="s">
        <v>15973</v>
      </c>
      <c r="I910">
        <v>12900</v>
      </c>
      <c r="J910" t="s">
        <v>4</v>
      </c>
      <c r="K910" t="s">
        <v>4</v>
      </c>
      <c r="L910">
        <v>400</v>
      </c>
      <c r="M910">
        <v>2</v>
      </c>
      <c r="N910" t="s">
        <v>12</v>
      </c>
      <c r="O910" t="s">
        <v>4</v>
      </c>
      <c r="P910" t="s">
        <v>12</v>
      </c>
      <c r="Q910" t="s">
        <v>4</v>
      </c>
      <c r="R910" t="s">
        <v>4</v>
      </c>
      <c r="S910" t="s">
        <v>4</v>
      </c>
      <c r="T910" t="s">
        <v>4</v>
      </c>
      <c r="U910" t="s">
        <v>4</v>
      </c>
      <c r="V910" t="s">
        <v>4</v>
      </c>
      <c r="W910" t="s">
        <v>4</v>
      </c>
      <c r="X910" t="s">
        <v>4</v>
      </c>
      <c r="Y910" t="s">
        <v>12</v>
      </c>
      <c r="Z910" t="s">
        <v>4</v>
      </c>
      <c r="AA910" t="s">
        <v>12</v>
      </c>
      <c r="AB910" t="s">
        <v>837</v>
      </c>
      <c r="AC910" t="s">
        <v>38</v>
      </c>
      <c r="AD910" t="s">
        <v>15070</v>
      </c>
      <c r="AE910" t="s">
        <v>268</v>
      </c>
      <c r="AF910" t="s">
        <v>4</v>
      </c>
      <c r="AG910" t="s">
        <v>4</v>
      </c>
      <c r="AH910" t="s">
        <v>15071</v>
      </c>
      <c r="AI910" t="s">
        <v>2696</v>
      </c>
      <c r="AJ910" t="s">
        <v>4</v>
      </c>
      <c r="AK910">
        <v>9141004640</v>
      </c>
      <c r="AL910" t="s">
        <v>15072</v>
      </c>
      <c r="AM910" t="s">
        <v>15073</v>
      </c>
      <c r="AN910" t="s">
        <v>12</v>
      </c>
      <c r="AO910" t="s">
        <v>14147</v>
      </c>
      <c r="AP910" t="s">
        <v>4</v>
      </c>
      <c r="AQ910" t="s">
        <v>710</v>
      </c>
      <c r="AR910" t="s">
        <v>12</v>
      </c>
      <c r="AS910" t="s">
        <v>12</v>
      </c>
      <c r="AT910" t="s">
        <v>4</v>
      </c>
      <c r="AU910" t="s">
        <v>4</v>
      </c>
      <c r="AV910" t="s">
        <v>4</v>
      </c>
      <c r="AW910" t="s">
        <v>332</v>
      </c>
      <c r="AX910">
        <v>2100</v>
      </c>
      <c r="AY910">
        <v>10800</v>
      </c>
      <c r="AZ910" t="s">
        <v>12</v>
      </c>
      <c r="BA910" t="s">
        <v>12</v>
      </c>
      <c r="BB910" t="s">
        <v>4</v>
      </c>
      <c r="BC910" t="s">
        <v>11409</v>
      </c>
      <c r="BD910" t="s">
        <v>15005</v>
      </c>
      <c r="BE910" t="s">
        <v>4</v>
      </c>
      <c r="BF910" t="s">
        <v>12</v>
      </c>
      <c r="BG910" t="s">
        <v>4</v>
      </c>
      <c r="BH910" t="s">
        <v>12</v>
      </c>
      <c r="BI910" t="s">
        <v>12</v>
      </c>
      <c r="BJ910" t="s">
        <v>2696</v>
      </c>
      <c r="BK910" t="s">
        <v>4</v>
      </c>
      <c r="BL910">
        <v>1</v>
      </c>
      <c r="BM910" t="s">
        <v>12</v>
      </c>
      <c r="BN910">
        <v>12900</v>
      </c>
      <c r="BO910" t="s">
        <v>12</v>
      </c>
      <c r="BP910" t="s">
        <v>12</v>
      </c>
      <c r="BQ910" t="s">
        <v>12</v>
      </c>
      <c r="BR910" t="s">
        <v>4</v>
      </c>
      <c r="BS910" t="s">
        <v>4</v>
      </c>
      <c r="BT910" t="s">
        <v>4</v>
      </c>
      <c r="BU910" t="s">
        <v>12</v>
      </c>
      <c r="BV910" t="s">
        <v>4</v>
      </c>
      <c r="BW910" t="s">
        <v>330</v>
      </c>
      <c r="BX910" t="s">
        <v>4</v>
      </c>
      <c r="BY910" t="s">
        <v>12</v>
      </c>
      <c r="BZ910" t="s">
        <v>12</v>
      </c>
      <c r="CA910" t="s">
        <v>12</v>
      </c>
      <c r="CB910" t="s">
        <v>12</v>
      </c>
      <c r="CC910" t="s">
        <v>12</v>
      </c>
      <c r="CD910" t="str" cm="1">
        <f t="array" aca="1" ref="CD910" ca="1">eConcatenar(A910:CB910,"|")</f>
        <v>CoXCDhfd2KapZe5q|CAR2021-0420|3|IMPERIAL DE LUJO|TABASCO |CUNDUACAN |CUNDUACAN |2021-2-04|12900|X|X|400|2|x|X|x|X|X|X|X|X|X|X|X|x|X|x|MARQUEZ|HERNANDEZ|MIRNA DEL CARMEN|DIVORCIADA|X|X|CALLE DE LA IGLESIA SIN NUMERO|AMADO GOMEZ|X|9141004640|GERARDO MARQUEZ HERNANDEZ|BENEFICIARIO 2: DEYSI MARQUEZ DOMINGUEZ|x|RUTA 8 M |X|MIERCOLES|x|x|X|X|X|DOMICILIO |2100|10800|x|x|X|2021-7-7|2021-10-20|X|x|X|x|x|AMADO GOMEZ|X|1|x|12900|x|x|x|X|X|X|x|X|CARDENAS |X|x|x|x|x</v>
      </c>
    </row>
    <row r="911" spans="1:82" x14ac:dyDescent="0.25">
      <c r="A911" t="s">
        <v>15074</v>
      </c>
      <c r="B911" t="s">
        <v>15075</v>
      </c>
      <c r="C911">
        <v>3</v>
      </c>
      <c r="D911" t="s">
        <v>1</v>
      </c>
      <c r="E911" t="s">
        <v>396</v>
      </c>
      <c r="F911" t="s">
        <v>775</v>
      </c>
      <c r="G911" t="s">
        <v>4959</v>
      </c>
      <c r="H911" t="s">
        <v>4879</v>
      </c>
      <c r="I911">
        <v>12900</v>
      </c>
      <c r="J911" t="s">
        <v>4</v>
      </c>
      <c r="K911" t="s">
        <v>4</v>
      </c>
      <c r="L911">
        <v>200</v>
      </c>
      <c r="M911">
        <v>1</v>
      </c>
      <c r="N911" t="s">
        <v>12</v>
      </c>
      <c r="O911" t="s">
        <v>4</v>
      </c>
      <c r="P911" t="s">
        <v>12</v>
      </c>
      <c r="Q911" t="s">
        <v>4</v>
      </c>
      <c r="R911" t="s">
        <v>4</v>
      </c>
      <c r="S911" t="s">
        <v>4</v>
      </c>
      <c r="T911" t="s">
        <v>4</v>
      </c>
      <c r="U911" t="s">
        <v>4</v>
      </c>
      <c r="V911" t="s">
        <v>4</v>
      </c>
      <c r="W911" t="s">
        <v>4</v>
      </c>
      <c r="X911" t="s">
        <v>4</v>
      </c>
      <c r="Y911" t="s">
        <v>12</v>
      </c>
      <c r="Z911" t="s">
        <v>4</v>
      </c>
      <c r="AA911" t="s">
        <v>12</v>
      </c>
      <c r="AB911" t="s">
        <v>5025</v>
      </c>
      <c r="AC911" t="s">
        <v>119</v>
      </c>
      <c r="AD911" t="s">
        <v>15076</v>
      </c>
      <c r="AE911" t="s">
        <v>51</v>
      </c>
      <c r="AF911" t="s">
        <v>4</v>
      </c>
      <c r="AG911" t="s">
        <v>4</v>
      </c>
      <c r="AH911" t="s">
        <v>14874</v>
      </c>
      <c r="AI911" t="s">
        <v>5559</v>
      </c>
      <c r="AJ911" t="s">
        <v>4</v>
      </c>
      <c r="AK911">
        <v>9331512438</v>
      </c>
      <c r="AL911" t="s">
        <v>15077</v>
      </c>
      <c r="AM911" t="s">
        <v>15078</v>
      </c>
      <c r="AN911" t="s">
        <v>12</v>
      </c>
      <c r="AO911" t="s">
        <v>14147</v>
      </c>
      <c r="AP911" t="s">
        <v>4</v>
      </c>
      <c r="AQ911" t="s">
        <v>710</v>
      </c>
      <c r="AR911" t="s">
        <v>12</v>
      </c>
      <c r="AS911" t="s">
        <v>12</v>
      </c>
      <c r="AT911" t="s">
        <v>4</v>
      </c>
      <c r="AU911" t="s">
        <v>4</v>
      </c>
      <c r="AV911" t="s">
        <v>4</v>
      </c>
      <c r="AW911" t="s">
        <v>332</v>
      </c>
      <c r="AX911">
        <v>200</v>
      </c>
      <c r="AY911">
        <v>12700</v>
      </c>
      <c r="AZ911" t="s">
        <v>12</v>
      </c>
      <c r="BA911" t="s">
        <v>12</v>
      </c>
      <c r="BB911" t="s">
        <v>4</v>
      </c>
      <c r="BC911" t="s">
        <v>4879</v>
      </c>
      <c r="BD911" t="s">
        <v>11034</v>
      </c>
      <c r="BE911" t="s">
        <v>4</v>
      </c>
      <c r="BF911" t="s">
        <v>12</v>
      </c>
      <c r="BG911" t="s">
        <v>4</v>
      </c>
      <c r="BH911" t="s">
        <v>12</v>
      </c>
      <c r="BI911" t="s">
        <v>12</v>
      </c>
      <c r="BJ911" t="s">
        <v>5558</v>
      </c>
      <c r="BK911" t="s">
        <v>4</v>
      </c>
      <c r="BL911">
        <v>1</v>
      </c>
      <c r="BM911" t="s">
        <v>12</v>
      </c>
      <c r="BN911">
        <v>12900</v>
      </c>
      <c r="BO911" t="s">
        <v>12</v>
      </c>
      <c r="BP911" t="s">
        <v>12</v>
      </c>
      <c r="BQ911" t="s">
        <v>12</v>
      </c>
      <c r="BR911" t="s">
        <v>4</v>
      </c>
      <c r="BS911" t="s">
        <v>4</v>
      </c>
      <c r="BT911" t="s">
        <v>4</v>
      </c>
      <c r="BU911" t="s">
        <v>12</v>
      </c>
      <c r="BV911" t="s">
        <v>4</v>
      </c>
      <c r="BW911" t="s">
        <v>330</v>
      </c>
      <c r="BX911" t="s">
        <v>4</v>
      </c>
      <c r="BY911" t="s">
        <v>12</v>
      </c>
      <c r="BZ911" t="s">
        <v>12</v>
      </c>
      <c r="CA911" t="s">
        <v>12</v>
      </c>
      <c r="CB911" t="s">
        <v>12</v>
      </c>
      <c r="CC911" t="s">
        <v>12</v>
      </c>
      <c r="CD911" t="str" cm="1">
        <f t="array" aca="1" ref="CD911" ca="1">eConcatenar(A911:CB911,"|")</f>
        <v>VLr3RiyFEt9fg60S|CAR2021-0494|3|IMPERIAL DE LUJO|TABASCO |COMALCALCO|COMALCALCO |2021-2-15|12900|X|X|200|1|x|X|x|X|X|X|X|X|X|X|X|x|X|x|AGUILERA|PEREZ|KASSANDRA GUADALUPE|SOLTERA|X|X|CARRETERA FEDERAL CARDENAS COMALCALCO|ORIENTE SEGUNDA SECCION|X|9331512438|MARIA TRINIDAD PEREZ|BENEFICIARIO 2: MARTIN ALEJANDRO AGUILERA PEREZ|x|RUTA 8 M |X|MIERCOLES|x|x|X|X|X|DOMICILIO |200|12700|x|x|X|2021-2-15|2021-10-07|X|x|X|x|x|ORIENTE SEGUNDA SECCION |X|1|x|12900|x|x|x|X|X|X|x|X|CARDENAS |X|x|x|x|x</v>
      </c>
    </row>
    <row r="912" spans="1:82" x14ac:dyDescent="0.25">
      <c r="A912" t="s">
        <v>15079</v>
      </c>
      <c r="B912" t="s">
        <v>15080</v>
      </c>
      <c r="C912">
        <v>3</v>
      </c>
      <c r="D912" t="s">
        <v>75</v>
      </c>
      <c r="E912" t="s">
        <v>396</v>
      </c>
      <c r="F912" t="s">
        <v>11313</v>
      </c>
      <c r="G912" t="s">
        <v>11313</v>
      </c>
      <c r="H912" t="s">
        <v>12597</v>
      </c>
      <c r="I912">
        <v>24500</v>
      </c>
      <c r="J912" t="s">
        <v>4</v>
      </c>
      <c r="K912" t="s">
        <v>4</v>
      </c>
      <c r="L912">
        <v>200</v>
      </c>
      <c r="M912">
        <v>1</v>
      </c>
      <c r="N912" t="s">
        <v>12</v>
      </c>
      <c r="O912" t="s">
        <v>4</v>
      </c>
      <c r="P912" t="s">
        <v>12</v>
      </c>
      <c r="Q912" t="s">
        <v>4</v>
      </c>
      <c r="R912" t="s">
        <v>4</v>
      </c>
      <c r="S912" t="s">
        <v>4</v>
      </c>
      <c r="T912" t="s">
        <v>4</v>
      </c>
      <c r="U912" t="s">
        <v>4</v>
      </c>
      <c r="V912" t="s">
        <v>4</v>
      </c>
      <c r="W912" t="s">
        <v>4</v>
      </c>
      <c r="X912" t="s">
        <v>4</v>
      </c>
      <c r="Y912" t="s">
        <v>12</v>
      </c>
      <c r="Z912" t="s">
        <v>4</v>
      </c>
      <c r="AA912" t="s">
        <v>12</v>
      </c>
      <c r="AB912" t="s">
        <v>4979</v>
      </c>
      <c r="AC912" t="s">
        <v>385</v>
      </c>
      <c r="AD912" t="s">
        <v>699</v>
      </c>
      <c r="AE912" t="s">
        <v>214</v>
      </c>
      <c r="AF912" t="s">
        <v>4</v>
      </c>
      <c r="AG912" t="s">
        <v>4</v>
      </c>
      <c r="AH912" t="s">
        <v>15002</v>
      </c>
      <c r="AI912" t="s">
        <v>2604</v>
      </c>
      <c r="AJ912" t="s">
        <v>4</v>
      </c>
      <c r="AK912">
        <v>9141119155</v>
      </c>
      <c r="AL912" t="s">
        <v>15081</v>
      </c>
      <c r="AM912" t="s">
        <v>15082</v>
      </c>
      <c r="AN912" t="s">
        <v>12</v>
      </c>
      <c r="AO912" t="s">
        <v>14147</v>
      </c>
      <c r="AP912" t="s">
        <v>4</v>
      </c>
      <c r="AQ912" t="s">
        <v>710</v>
      </c>
      <c r="AR912" t="s">
        <v>12</v>
      </c>
      <c r="AS912" t="s">
        <v>12</v>
      </c>
      <c r="AT912" t="s">
        <v>4</v>
      </c>
      <c r="AU912" t="s">
        <v>4</v>
      </c>
      <c r="AV912" t="s">
        <v>4</v>
      </c>
      <c r="AW912" t="s">
        <v>332</v>
      </c>
      <c r="AX912">
        <v>200</v>
      </c>
      <c r="AY912">
        <v>24300</v>
      </c>
      <c r="AZ912" t="s">
        <v>12</v>
      </c>
      <c r="BA912" t="s">
        <v>12</v>
      </c>
      <c r="BB912" t="s">
        <v>4</v>
      </c>
      <c r="BC912" t="s">
        <v>12597</v>
      </c>
      <c r="BD912" t="s">
        <v>11034</v>
      </c>
      <c r="BE912" t="s">
        <v>4</v>
      </c>
      <c r="BF912" t="s">
        <v>12</v>
      </c>
      <c r="BG912" t="s">
        <v>4</v>
      </c>
      <c r="BH912" t="s">
        <v>12</v>
      </c>
      <c r="BI912" t="s">
        <v>12</v>
      </c>
      <c r="BJ912" t="s">
        <v>2604</v>
      </c>
      <c r="BK912" t="s">
        <v>4</v>
      </c>
      <c r="BL912">
        <v>1</v>
      </c>
      <c r="BM912" t="s">
        <v>12</v>
      </c>
      <c r="BN912">
        <v>24500</v>
      </c>
      <c r="BO912" t="s">
        <v>12</v>
      </c>
      <c r="BP912" t="s">
        <v>12</v>
      </c>
      <c r="BQ912" t="s">
        <v>12</v>
      </c>
      <c r="BR912" t="s">
        <v>4</v>
      </c>
      <c r="BS912" t="s">
        <v>4</v>
      </c>
      <c r="BT912" t="s">
        <v>4</v>
      </c>
      <c r="BU912" t="s">
        <v>12</v>
      </c>
      <c r="BV912" t="s">
        <v>4</v>
      </c>
      <c r="BW912" t="s">
        <v>330</v>
      </c>
      <c r="BX912" t="s">
        <v>4</v>
      </c>
      <c r="BY912" t="s">
        <v>12</v>
      </c>
      <c r="BZ912" t="s">
        <v>12</v>
      </c>
      <c r="CA912" t="s">
        <v>12</v>
      </c>
      <c r="CB912" t="s">
        <v>12</v>
      </c>
      <c r="CC912" t="s">
        <v>12</v>
      </c>
      <c r="CD912" t="str" cm="1">
        <f t="array" aca="1" ref="CD912" ca="1">eConcatenar(A912:CB912,"|")</f>
        <v>CYHxirvzoxEXG0yF|CAR2021-5010|3|DIGNITY|TABASCO |CUNDUACAN |CUNDUACAN |2021-8-28|24500|X|X|200|1|x|X|x|X|X|X|X|X|X|X|X|x|X|x|RODRIGUEZ |MENDEZ|CANDELARIO|CASADO |X|X|CARRETERA VECINAL A TULIPAN SIN NUMERO|JOSE MARIA PINO SUAREZ|X|9141119155|CRISTINA BAUTISTA LOPEZ|BENEFICIARIO 2: IRIS VIVIANA RODRIGUEZ BAUTISTA|x|RUTA 8 M |X|MIERCOLES|x|x|X|X|X|DOMICILIO |200|24300|x|x|X|2021-8-28|2021-10-07|X|x|X|x|x|JOSE MARIA PINO SUAREZ|X|1|x|24500|x|x|x|X|X|X|x|X|CARDENAS |X|x|x|x|x</v>
      </c>
    </row>
    <row r="913" spans="1:82" x14ac:dyDescent="0.25">
      <c r="A913" t="s">
        <v>15083</v>
      </c>
      <c r="B913" t="s">
        <v>15084</v>
      </c>
      <c r="C913">
        <v>3</v>
      </c>
      <c r="D913" t="s">
        <v>413</v>
      </c>
      <c r="E913" t="s">
        <v>396</v>
      </c>
      <c r="F913" t="s">
        <v>11313</v>
      </c>
      <c r="G913" t="s">
        <v>11313</v>
      </c>
      <c r="H913" t="s">
        <v>1221</v>
      </c>
      <c r="I913">
        <v>14800</v>
      </c>
      <c r="J913" t="s">
        <v>4</v>
      </c>
      <c r="K913" t="s">
        <v>4</v>
      </c>
      <c r="L913">
        <v>200</v>
      </c>
      <c r="M913">
        <v>1</v>
      </c>
      <c r="N913" t="s">
        <v>12</v>
      </c>
      <c r="O913" t="s">
        <v>4</v>
      </c>
      <c r="P913" t="s">
        <v>12</v>
      </c>
      <c r="Q913" t="s">
        <v>4</v>
      </c>
      <c r="R913" t="s">
        <v>4</v>
      </c>
      <c r="S913" t="s">
        <v>4</v>
      </c>
      <c r="T913" t="s">
        <v>4</v>
      </c>
      <c r="U913" t="s">
        <v>4</v>
      </c>
      <c r="V913" t="s">
        <v>4</v>
      </c>
      <c r="W913" t="s">
        <v>4</v>
      </c>
      <c r="X913" t="s">
        <v>4</v>
      </c>
      <c r="Y913" t="s">
        <v>12</v>
      </c>
      <c r="Z913" t="s">
        <v>4</v>
      </c>
      <c r="AA913" t="s">
        <v>12</v>
      </c>
      <c r="AB913" t="s">
        <v>957</v>
      </c>
      <c r="AC913" t="s">
        <v>119</v>
      </c>
      <c r="AD913" t="s">
        <v>10848</v>
      </c>
      <c r="AE913" t="s">
        <v>51</v>
      </c>
      <c r="AF913" t="s">
        <v>4</v>
      </c>
      <c r="AG913" t="s">
        <v>4</v>
      </c>
      <c r="AH913" t="s">
        <v>15085</v>
      </c>
      <c r="AI913" t="s">
        <v>14966</v>
      </c>
      <c r="AJ913" t="s">
        <v>14412</v>
      </c>
      <c r="AK913">
        <v>9371711500</v>
      </c>
      <c r="AL913" t="s">
        <v>15086</v>
      </c>
      <c r="AM913" t="s">
        <v>15087</v>
      </c>
      <c r="AN913" t="s">
        <v>12</v>
      </c>
      <c r="AO913" t="s">
        <v>14147</v>
      </c>
      <c r="AP913" t="s">
        <v>4</v>
      </c>
      <c r="AQ913" t="s">
        <v>710</v>
      </c>
      <c r="AR913" t="s">
        <v>12</v>
      </c>
      <c r="AS913" t="s">
        <v>12</v>
      </c>
      <c r="AT913" t="s">
        <v>4</v>
      </c>
      <c r="AU913" t="s">
        <v>4</v>
      </c>
      <c r="AV913" t="s">
        <v>4</v>
      </c>
      <c r="AW913" t="s">
        <v>332</v>
      </c>
      <c r="AX913">
        <v>100</v>
      </c>
      <c r="AY913">
        <v>14700</v>
      </c>
      <c r="AZ913" t="s">
        <v>12</v>
      </c>
      <c r="BA913" t="s">
        <v>12</v>
      </c>
      <c r="BB913" t="s">
        <v>4</v>
      </c>
      <c r="BC913" t="s">
        <v>1221</v>
      </c>
      <c r="BD913" t="s">
        <v>12161</v>
      </c>
      <c r="BE913" t="s">
        <v>4</v>
      </c>
      <c r="BF913" t="s">
        <v>12</v>
      </c>
      <c r="BG913" t="s">
        <v>4</v>
      </c>
      <c r="BH913" t="s">
        <v>12</v>
      </c>
      <c r="BI913" t="s">
        <v>12</v>
      </c>
      <c r="BJ913" t="s">
        <v>14966</v>
      </c>
      <c r="BK913" t="s">
        <v>4</v>
      </c>
      <c r="BL913">
        <v>1</v>
      </c>
      <c r="BM913" t="s">
        <v>12</v>
      </c>
      <c r="BN913">
        <v>14800</v>
      </c>
      <c r="BO913" t="s">
        <v>12</v>
      </c>
      <c r="BP913" t="s">
        <v>12</v>
      </c>
      <c r="BQ913" t="s">
        <v>12</v>
      </c>
      <c r="BR913" t="s">
        <v>4</v>
      </c>
      <c r="BS913" t="s">
        <v>4</v>
      </c>
      <c r="BT913" t="s">
        <v>4</v>
      </c>
      <c r="BU913" t="s">
        <v>12</v>
      </c>
      <c r="BV913" t="s">
        <v>4</v>
      </c>
      <c r="BW913" t="s">
        <v>330</v>
      </c>
      <c r="BX913" t="s">
        <v>4</v>
      </c>
      <c r="BY913" t="s">
        <v>12</v>
      </c>
      <c r="BZ913" t="s">
        <v>12</v>
      </c>
      <c r="CA913" t="s">
        <v>12</v>
      </c>
      <c r="CB913" t="s">
        <v>12</v>
      </c>
      <c r="CC913" t="s">
        <v>12</v>
      </c>
      <c r="CD913" t="str" cm="1">
        <f t="array" aca="1" ref="CD913" ca="1">eConcatenar(A913:CB913,"|")</f>
        <v>LoyVdjlBX9VhGYjP|CAR2021-5026|3|MEMORIAL |TABASCO |CUNDUACAN |CUNDUACAN |2021-8-31|14800|X|X|200|1|x|X|x|X|X|X|X|X|X|X|X|x|X|x|VICENTE|PEREZ|GABRIELA|SOLTERA|X|X|CARRETERA A SANTA ROSALIA SIN NUMERO|TIERRA Y LIBERTAD |CARRETERA CARDENAS COMALCALCO|9371711500|BEATRIZ VICENTE PEREZ|BENEFICIARIO 2: GUILLERMINA PEREZ BURELOS|x|RUTA 8 M |X|MIERCOLES|x|x|X|X|X|DOMICILIO |100|14700|x|x|X|2021-8-31|2021-9-07|X|x|X|x|x|TIERRA Y LIBERTAD |X|1|x|14800|x|x|x|X|X|X|x|X|CARDENAS |X|x|x|x|x</v>
      </c>
    </row>
    <row r="914" spans="1:82" x14ac:dyDescent="0.25">
      <c r="A914" t="s">
        <v>15088</v>
      </c>
      <c r="B914" t="s">
        <v>15089</v>
      </c>
      <c r="C914">
        <v>3</v>
      </c>
      <c r="D914" t="s">
        <v>413</v>
      </c>
      <c r="E914" t="s">
        <v>396</v>
      </c>
      <c r="F914" t="s">
        <v>11313</v>
      </c>
      <c r="G914" t="s">
        <v>11313</v>
      </c>
      <c r="H914" t="s">
        <v>9840</v>
      </c>
      <c r="I914">
        <v>14800</v>
      </c>
      <c r="J914" t="s">
        <v>4</v>
      </c>
      <c r="K914" t="s">
        <v>4</v>
      </c>
      <c r="L914">
        <v>200</v>
      </c>
      <c r="M914">
        <v>1</v>
      </c>
      <c r="N914" t="s">
        <v>12</v>
      </c>
      <c r="O914" t="s">
        <v>4</v>
      </c>
      <c r="P914" t="s">
        <v>12</v>
      </c>
      <c r="Q914" t="s">
        <v>4</v>
      </c>
      <c r="R914" t="s">
        <v>4</v>
      </c>
      <c r="S914" t="s">
        <v>4</v>
      </c>
      <c r="T914" t="s">
        <v>4</v>
      </c>
      <c r="U914" t="s">
        <v>4</v>
      </c>
      <c r="V914" t="s">
        <v>4</v>
      </c>
      <c r="W914" t="s">
        <v>4</v>
      </c>
      <c r="X914" t="s">
        <v>4</v>
      </c>
      <c r="Y914" t="s">
        <v>12</v>
      </c>
      <c r="Z914" t="s">
        <v>4</v>
      </c>
      <c r="AA914" t="s">
        <v>12</v>
      </c>
      <c r="AB914" t="s">
        <v>14613</v>
      </c>
      <c r="AC914" t="s">
        <v>12990</v>
      </c>
      <c r="AD914" t="s">
        <v>4861</v>
      </c>
      <c r="AE914" t="s">
        <v>51</v>
      </c>
      <c r="AF914" t="s">
        <v>4</v>
      </c>
      <c r="AG914" t="s">
        <v>4</v>
      </c>
      <c r="AH914" t="s">
        <v>15090</v>
      </c>
      <c r="AI914" t="s">
        <v>14966</v>
      </c>
      <c r="AJ914" t="s">
        <v>4</v>
      </c>
      <c r="AK914">
        <v>9141357750</v>
      </c>
      <c r="AL914" t="s">
        <v>15091</v>
      </c>
      <c r="AM914" t="s">
        <v>15092</v>
      </c>
      <c r="AN914" t="s">
        <v>12</v>
      </c>
      <c r="AO914" t="s">
        <v>14147</v>
      </c>
      <c r="AP914" t="s">
        <v>4</v>
      </c>
      <c r="AQ914" t="s">
        <v>710</v>
      </c>
      <c r="AR914" t="s">
        <v>12</v>
      </c>
      <c r="AS914" t="s">
        <v>12</v>
      </c>
      <c r="AT914" t="s">
        <v>4</v>
      </c>
      <c r="AU914" t="s">
        <v>4</v>
      </c>
      <c r="AV914" t="s">
        <v>4</v>
      </c>
      <c r="AW914" t="s">
        <v>332</v>
      </c>
      <c r="AX914">
        <v>1200</v>
      </c>
      <c r="AY914">
        <v>13600</v>
      </c>
      <c r="AZ914" t="s">
        <v>12</v>
      </c>
      <c r="BA914" t="s">
        <v>12</v>
      </c>
      <c r="BB914" t="s">
        <v>4</v>
      </c>
      <c r="BC914" t="s">
        <v>1234</v>
      </c>
      <c r="BD914" t="s">
        <v>12161</v>
      </c>
      <c r="BE914" t="s">
        <v>4</v>
      </c>
      <c r="BF914" t="s">
        <v>12</v>
      </c>
      <c r="BG914" t="s">
        <v>4</v>
      </c>
      <c r="BH914" t="s">
        <v>12</v>
      </c>
      <c r="BI914" t="s">
        <v>12</v>
      </c>
      <c r="BJ914" t="s">
        <v>14966</v>
      </c>
      <c r="BK914" t="s">
        <v>4</v>
      </c>
      <c r="BL914">
        <v>1</v>
      </c>
      <c r="BM914" t="s">
        <v>12</v>
      </c>
      <c r="BN914">
        <v>14800</v>
      </c>
      <c r="BO914" t="s">
        <v>12</v>
      </c>
      <c r="BP914" t="s">
        <v>12</v>
      </c>
      <c r="BQ914" t="s">
        <v>12</v>
      </c>
      <c r="BR914" t="s">
        <v>4</v>
      </c>
      <c r="BS914" t="s">
        <v>4</v>
      </c>
      <c r="BT914" t="s">
        <v>4</v>
      </c>
      <c r="BU914" t="s">
        <v>12</v>
      </c>
      <c r="BV914" t="s">
        <v>4</v>
      </c>
      <c r="BW914" t="s">
        <v>330</v>
      </c>
      <c r="BX914" t="s">
        <v>4</v>
      </c>
      <c r="BY914" t="s">
        <v>12</v>
      </c>
      <c r="BZ914" t="s">
        <v>12</v>
      </c>
      <c r="CA914" t="s">
        <v>12</v>
      </c>
      <c r="CB914" t="s">
        <v>12</v>
      </c>
      <c r="CC914" t="s">
        <v>12</v>
      </c>
      <c r="CD914" t="str" cm="1">
        <f t="array" aca="1" ref="CD914" ca="1">eConcatenar(A914:CB914,"|")</f>
        <v>KFKJPPHV3Yvyq2sk|CAR2021-5012|3|MEMORIAL |TABASCO |CUNDUACAN |CUNDUACAN |2021-8-30|14800|X|X|200|1|x|X|x|X|X|X|X|X|X|X|X|x|X|x|SOLIS|APARICIO|TERESA DE JESUS|SOLTERA|X|X|ENTRADA DE ABARROTES DON GUILLO SIN NUMERO|TIERRA Y LIBERTAD |X|9141357750|YULIANA SOLIS APARICIO|BENEFICIARIO 2: CARLOS ANGEL CORTAZAR SOLIS|x|RUTA 8 M |X|MIERCOLES|x|x|X|X|X|DOMICILIO |1200|13600|x|x|X|2021-9-30|2021-9-07|X|x|X|x|x|TIERRA Y LIBERTAD |X|1|x|14800|x|x|x|X|X|X|x|X|CARDENAS |X|x|x|x|x</v>
      </c>
    </row>
    <row r="915" spans="1:82" x14ac:dyDescent="0.25">
      <c r="A915" t="s">
        <v>15093</v>
      </c>
      <c r="B915" t="s">
        <v>15094</v>
      </c>
      <c r="C915">
        <v>3</v>
      </c>
      <c r="D915" t="s">
        <v>413</v>
      </c>
      <c r="E915" t="s">
        <v>396</v>
      </c>
      <c r="F915" t="s">
        <v>11313</v>
      </c>
      <c r="G915" t="s">
        <v>11313</v>
      </c>
      <c r="H915" t="s">
        <v>1221</v>
      </c>
      <c r="I915">
        <v>14800</v>
      </c>
      <c r="J915" t="s">
        <v>4</v>
      </c>
      <c r="K915" t="s">
        <v>4</v>
      </c>
      <c r="L915">
        <v>100</v>
      </c>
      <c r="M915">
        <v>0</v>
      </c>
      <c r="N915" t="s">
        <v>12</v>
      </c>
      <c r="O915" t="s">
        <v>4</v>
      </c>
      <c r="P915" t="s">
        <v>12</v>
      </c>
      <c r="Q915" t="s">
        <v>4</v>
      </c>
      <c r="R915" t="s">
        <v>4</v>
      </c>
      <c r="S915" t="s">
        <v>4</v>
      </c>
      <c r="T915" t="s">
        <v>4</v>
      </c>
      <c r="U915" t="s">
        <v>4</v>
      </c>
      <c r="V915" t="s">
        <v>4</v>
      </c>
      <c r="W915" t="s">
        <v>4</v>
      </c>
      <c r="X915" t="s">
        <v>4</v>
      </c>
      <c r="Y915" t="s">
        <v>12</v>
      </c>
      <c r="Z915" t="s">
        <v>4</v>
      </c>
      <c r="AA915" t="s">
        <v>12</v>
      </c>
      <c r="AB915" t="s">
        <v>87</v>
      </c>
      <c r="AC915" t="s">
        <v>15095</v>
      </c>
      <c r="AD915" t="s">
        <v>5419</v>
      </c>
      <c r="AE915" t="s">
        <v>24</v>
      </c>
      <c r="AF915" t="s">
        <v>4</v>
      </c>
      <c r="AG915" t="s">
        <v>4</v>
      </c>
      <c r="AH915" t="s">
        <v>14497</v>
      </c>
      <c r="AI915" t="s">
        <v>14973</v>
      </c>
      <c r="AJ915" t="s">
        <v>15096</v>
      </c>
      <c r="AK915">
        <v>9371269530</v>
      </c>
      <c r="AL915" t="s">
        <v>15097</v>
      </c>
      <c r="AM915" t="s">
        <v>15098</v>
      </c>
      <c r="AN915" t="s">
        <v>12</v>
      </c>
      <c r="AO915" t="s">
        <v>14147</v>
      </c>
      <c r="AP915" t="s">
        <v>4</v>
      </c>
      <c r="AQ915" t="s">
        <v>710</v>
      </c>
      <c r="AR915" t="s">
        <v>12</v>
      </c>
      <c r="AS915" t="s">
        <v>12</v>
      </c>
      <c r="AT915" t="s">
        <v>4</v>
      </c>
      <c r="AU915" t="s">
        <v>4</v>
      </c>
      <c r="AV915" t="s">
        <v>4</v>
      </c>
      <c r="AW915" t="s">
        <v>332</v>
      </c>
      <c r="AX915">
        <v>100</v>
      </c>
      <c r="AY915">
        <v>14700</v>
      </c>
      <c r="AZ915" t="s">
        <v>12</v>
      </c>
      <c r="BA915" t="s">
        <v>12</v>
      </c>
      <c r="BB915" t="s">
        <v>4</v>
      </c>
      <c r="BC915" t="s">
        <v>1192</v>
      </c>
      <c r="BD915" t="s">
        <v>10772</v>
      </c>
      <c r="BE915" t="s">
        <v>4</v>
      </c>
      <c r="BF915" t="s">
        <v>12</v>
      </c>
      <c r="BG915" t="s">
        <v>4</v>
      </c>
      <c r="BH915" t="s">
        <v>12</v>
      </c>
      <c r="BI915" t="s">
        <v>12</v>
      </c>
      <c r="BJ915" t="s">
        <v>14192</v>
      </c>
      <c r="BK915" t="s">
        <v>4</v>
      </c>
      <c r="BL915">
        <v>1</v>
      </c>
      <c r="BM915" t="s">
        <v>12</v>
      </c>
      <c r="BN915">
        <v>14800</v>
      </c>
      <c r="BO915" t="s">
        <v>12</v>
      </c>
      <c r="BP915" t="s">
        <v>12</v>
      </c>
      <c r="BQ915" t="s">
        <v>12</v>
      </c>
      <c r="BR915" t="s">
        <v>4</v>
      </c>
      <c r="BS915" t="s">
        <v>4</v>
      </c>
      <c r="BT915" t="s">
        <v>4</v>
      </c>
      <c r="BU915" t="s">
        <v>12</v>
      </c>
      <c r="BV915" t="s">
        <v>4</v>
      </c>
      <c r="BW915" t="s">
        <v>330</v>
      </c>
      <c r="BX915" t="s">
        <v>4</v>
      </c>
      <c r="BY915" t="s">
        <v>12</v>
      </c>
      <c r="BZ915" t="s">
        <v>12</v>
      </c>
      <c r="CA915" t="s">
        <v>12</v>
      </c>
      <c r="CB915" t="s">
        <v>12</v>
      </c>
      <c r="CC915" t="s">
        <v>12</v>
      </c>
      <c r="CD915" t="str" cm="1">
        <f t="array" aca="1" ref="CD915" ca="1">eConcatenar(A915:CB915,"|")</f>
        <v>Y4rz7aq1BiJuuSD5|CAR2021-5031|3|MEMORIAL |TABASCO |CUNDUACAN |CUNDUACAN |2021-8-31|14800|X|X|100|0|x|X|x|X|X|X|X|X|X|X|X|x|X|x|LOPEZ|ARBONA|RAQUEL|UNION LIBRE|X|X|AMPLIACION LA PLAYITA|ONCE DE FEBRERO |CARRETERA PRINCIPAL A SANTA ROSALIA|9371269530|YESENIA SANTOS BROCA|BENEFICIARIO 2: REBECA LOPEZ ARBONA |x|RUTA 8 M |X|MIERCOLES|x|x|X|X|X|DOMICILIO |100|14700|x|x|X|2021-8-3|2021-9-29|X|x|X|x|x|ONCE DE FEBRERO|X|1|x|14800|x|x|x|X|X|X|x|X|CARDENAS |X|x|x|x|x</v>
      </c>
    </row>
    <row r="916" spans="1:82" x14ac:dyDescent="0.25">
      <c r="A916" t="s">
        <v>15099</v>
      </c>
      <c r="B916" t="s">
        <v>15100</v>
      </c>
      <c r="C916">
        <v>3</v>
      </c>
      <c r="D916" t="s">
        <v>75</v>
      </c>
      <c r="E916" t="s">
        <v>396</v>
      </c>
      <c r="F916" t="s">
        <v>11313</v>
      </c>
      <c r="G916" t="s">
        <v>11313</v>
      </c>
      <c r="H916" t="s">
        <v>1221</v>
      </c>
      <c r="I916">
        <v>24500</v>
      </c>
      <c r="J916" t="s">
        <v>4</v>
      </c>
      <c r="K916" t="s">
        <v>4</v>
      </c>
      <c r="L916">
        <v>200</v>
      </c>
      <c r="M916">
        <v>1</v>
      </c>
      <c r="N916" t="s">
        <v>12</v>
      </c>
      <c r="O916" t="s">
        <v>4</v>
      </c>
      <c r="P916" t="s">
        <v>12</v>
      </c>
      <c r="Q916" t="s">
        <v>4</v>
      </c>
      <c r="R916" t="s">
        <v>4</v>
      </c>
      <c r="S916" t="s">
        <v>4</v>
      </c>
      <c r="T916" t="s">
        <v>4</v>
      </c>
      <c r="U916" t="s">
        <v>4</v>
      </c>
      <c r="V916" t="s">
        <v>4</v>
      </c>
      <c r="W916" t="s">
        <v>4</v>
      </c>
      <c r="X916" t="s">
        <v>4</v>
      </c>
      <c r="Y916" t="s">
        <v>12</v>
      </c>
      <c r="Z916" t="s">
        <v>4</v>
      </c>
      <c r="AA916" t="s">
        <v>12</v>
      </c>
      <c r="AB916" t="s">
        <v>242</v>
      </c>
      <c r="AC916" t="s">
        <v>38</v>
      </c>
      <c r="AD916" t="s">
        <v>15101</v>
      </c>
      <c r="AE916" t="s">
        <v>24</v>
      </c>
      <c r="AF916" t="s">
        <v>4</v>
      </c>
      <c r="AG916" t="s">
        <v>4</v>
      </c>
      <c r="AH916" t="s">
        <v>15102</v>
      </c>
      <c r="AI916" t="s">
        <v>2462</v>
      </c>
      <c r="AJ916" t="s">
        <v>15103</v>
      </c>
      <c r="AK916">
        <v>9141201396</v>
      </c>
      <c r="AL916" t="s">
        <v>15104</v>
      </c>
      <c r="AM916" t="s">
        <v>15105</v>
      </c>
      <c r="AN916" t="s">
        <v>12</v>
      </c>
      <c r="AO916" t="s">
        <v>14147</v>
      </c>
      <c r="AP916" t="s">
        <v>4</v>
      </c>
      <c r="AQ916" t="s">
        <v>710</v>
      </c>
      <c r="AR916" t="s">
        <v>12</v>
      </c>
      <c r="AS916" t="s">
        <v>12</v>
      </c>
      <c r="AT916" t="s">
        <v>4</v>
      </c>
      <c r="AU916" t="s">
        <v>4</v>
      </c>
      <c r="AV916" t="s">
        <v>4</v>
      </c>
      <c r="AW916" t="s">
        <v>332</v>
      </c>
      <c r="AX916">
        <v>200</v>
      </c>
      <c r="AY916">
        <v>24300</v>
      </c>
      <c r="AZ916" t="s">
        <v>12</v>
      </c>
      <c r="BA916" t="s">
        <v>12</v>
      </c>
      <c r="BB916" t="s">
        <v>4</v>
      </c>
      <c r="BC916" t="s">
        <v>1221</v>
      </c>
      <c r="BD916" t="s">
        <v>11034</v>
      </c>
      <c r="BE916" t="s">
        <v>4</v>
      </c>
      <c r="BF916" t="s">
        <v>12</v>
      </c>
      <c r="BG916" t="s">
        <v>4</v>
      </c>
      <c r="BH916" t="s">
        <v>12</v>
      </c>
      <c r="BI916" t="s">
        <v>12</v>
      </c>
      <c r="BJ916" t="s">
        <v>2462</v>
      </c>
      <c r="BK916" t="s">
        <v>4</v>
      </c>
      <c r="BL916">
        <v>1</v>
      </c>
      <c r="BM916" t="s">
        <v>12</v>
      </c>
      <c r="BN916">
        <v>24500</v>
      </c>
      <c r="BO916" t="s">
        <v>12</v>
      </c>
      <c r="BP916" t="s">
        <v>12</v>
      </c>
      <c r="BQ916" t="s">
        <v>12</v>
      </c>
      <c r="BR916" t="s">
        <v>4</v>
      </c>
      <c r="BS916" t="s">
        <v>4</v>
      </c>
      <c r="BT916" t="s">
        <v>4</v>
      </c>
      <c r="BU916" t="s">
        <v>12</v>
      </c>
      <c r="BV916" t="s">
        <v>4</v>
      </c>
      <c r="BW916" t="s">
        <v>330</v>
      </c>
      <c r="BX916" t="s">
        <v>4</v>
      </c>
      <c r="BY916" t="s">
        <v>12</v>
      </c>
      <c r="BZ916" t="s">
        <v>12</v>
      </c>
      <c r="CA916" t="s">
        <v>12</v>
      </c>
      <c r="CB916" t="s">
        <v>12</v>
      </c>
      <c r="CC916" t="s">
        <v>12</v>
      </c>
      <c r="CD916" t="str" cm="1">
        <f t="array" aca="1" ref="CD916" ca="1">eConcatenar(A916:CB916,"|")</f>
        <v>INmYs0SRa2R8ECtQ|CAR2021-5029|3|DIGNITY|TABASCO |CUNDUACAN |CUNDUACAN |2021-8-31|24500|X|X|200|1|x|X|x|X|X|X|X|X|X|X|X|x|X|x|VELAZQUEZ|HERNANDEZ|CONRRADO|UNION LIBRE|X|X|CALLE JUAN ARIAS DE LA CRUZ|LA PLAYITA|ENTRE CALLE JUAN ARIAS DE LA CRUZ Y CARRETERA INGENIERO ZARAGOZA RODRIGUEZ|9141201396|ARIDAY DE LA CRUZ LOPEZ|BENEFICIARIO 2: CLAUDIA VELAZQUEZ DE LA CRUZ|x|RUTA 8 M |X|MIERCOLES|x|x|X|X|X|DOMICILIO |200|24300|x|x|X|2021-8-31|2021-10-07|X|x|X|x|x|LA PLAYITA|X|1|x|24500|x|x|x|X|X|X|x|X|CARDENAS |X|x|x|x|x</v>
      </c>
    </row>
    <row r="917" spans="1:82" x14ac:dyDescent="0.25">
      <c r="A917" t="s">
        <v>15106</v>
      </c>
      <c r="B917" t="s">
        <v>15107</v>
      </c>
      <c r="C917">
        <v>3</v>
      </c>
      <c r="D917" t="s">
        <v>413</v>
      </c>
      <c r="E917" t="s">
        <v>396</v>
      </c>
      <c r="F917" t="s">
        <v>11313</v>
      </c>
      <c r="G917" t="s">
        <v>11313</v>
      </c>
      <c r="H917" t="s">
        <v>15828</v>
      </c>
      <c r="I917">
        <v>14800</v>
      </c>
      <c r="J917" t="s">
        <v>4</v>
      </c>
      <c r="K917" t="s">
        <v>4</v>
      </c>
      <c r="L917">
        <v>400</v>
      </c>
      <c r="M917">
        <v>2</v>
      </c>
      <c r="N917" t="s">
        <v>12</v>
      </c>
      <c r="O917" t="s">
        <v>4</v>
      </c>
      <c r="P917" t="s">
        <v>12</v>
      </c>
      <c r="Q917" t="s">
        <v>4</v>
      </c>
      <c r="R917" t="s">
        <v>4</v>
      </c>
      <c r="S917" t="s">
        <v>4</v>
      </c>
      <c r="T917" t="s">
        <v>4</v>
      </c>
      <c r="U917" t="s">
        <v>4</v>
      </c>
      <c r="V917" t="s">
        <v>4</v>
      </c>
      <c r="W917" t="s">
        <v>4</v>
      </c>
      <c r="X917" t="s">
        <v>4</v>
      </c>
      <c r="Y917" t="s">
        <v>12</v>
      </c>
      <c r="Z917" t="s">
        <v>4</v>
      </c>
      <c r="AA917" t="s">
        <v>12</v>
      </c>
      <c r="AB917" t="s">
        <v>791</v>
      </c>
      <c r="AC917" t="s">
        <v>38</v>
      </c>
      <c r="AD917" t="s">
        <v>521</v>
      </c>
      <c r="AE917" t="s">
        <v>30</v>
      </c>
      <c r="AF917" t="s">
        <v>4</v>
      </c>
      <c r="AG917" t="s">
        <v>4</v>
      </c>
      <c r="AH917" t="s">
        <v>15108</v>
      </c>
      <c r="AI917" t="s">
        <v>11366</v>
      </c>
      <c r="AJ917" t="s">
        <v>14412</v>
      </c>
      <c r="AK917">
        <v>9371405491</v>
      </c>
      <c r="AL917" t="s">
        <v>15109</v>
      </c>
      <c r="AM917" t="s">
        <v>15110</v>
      </c>
      <c r="AN917" t="s">
        <v>12</v>
      </c>
      <c r="AO917" t="s">
        <v>14147</v>
      </c>
      <c r="AP917" t="s">
        <v>4</v>
      </c>
      <c r="AQ917" t="s">
        <v>710</v>
      </c>
      <c r="AR917" t="s">
        <v>12</v>
      </c>
      <c r="AS917" t="s">
        <v>12</v>
      </c>
      <c r="AT917" t="s">
        <v>4</v>
      </c>
      <c r="AU917" t="s">
        <v>4</v>
      </c>
      <c r="AV917" t="s">
        <v>4</v>
      </c>
      <c r="AW917" t="s">
        <v>332</v>
      </c>
      <c r="AX917">
        <v>100</v>
      </c>
      <c r="AY917">
        <v>14700</v>
      </c>
      <c r="AZ917" t="s">
        <v>12</v>
      </c>
      <c r="BA917" t="s">
        <v>12</v>
      </c>
      <c r="BB917" t="s">
        <v>4</v>
      </c>
      <c r="BC917" t="s">
        <v>1227</v>
      </c>
      <c r="BD917" t="s">
        <v>15005</v>
      </c>
      <c r="BE917" t="s">
        <v>4</v>
      </c>
      <c r="BF917" t="s">
        <v>12</v>
      </c>
      <c r="BG917" t="s">
        <v>4</v>
      </c>
      <c r="BH917" t="s">
        <v>12</v>
      </c>
      <c r="BI917" t="s">
        <v>12</v>
      </c>
      <c r="BJ917" t="s">
        <v>2462</v>
      </c>
      <c r="BK917" t="s">
        <v>4</v>
      </c>
      <c r="BL917">
        <v>1</v>
      </c>
      <c r="BM917" t="s">
        <v>12</v>
      </c>
      <c r="BN917">
        <v>14800</v>
      </c>
      <c r="BO917" t="s">
        <v>12</v>
      </c>
      <c r="BP917" t="s">
        <v>12</v>
      </c>
      <c r="BQ917" t="s">
        <v>12</v>
      </c>
      <c r="BR917" t="s">
        <v>4</v>
      </c>
      <c r="BS917" t="s">
        <v>4</v>
      </c>
      <c r="BT917" t="s">
        <v>4</v>
      </c>
      <c r="BU917" t="s">
        <v>12</v>
      </c>
      <c r="BV917" t="s">
        <v>4</v>
      </c>
      <c r="BW917" t="s">
        <v>330</v>
      </c>
      <c r="BX917" t="s">
        <v>4</v>
      </c>
      <c r="BY917" t="s">
        <v>12</v>
      </c>
      <c r="BZ917" t="s">
        <v>12</v>
      </c>
      <c r="CA917" t="s">
        <v>12</v>
      </c>
      <c r="CB917" t="s">
        <v>12</v>
      </c>
      <c r="CC917" t="s">
        <v>12</v>
      </c>
      <c r="CD917" t="str" cm="1">
        <f t="array" aca="1" ref="CD917" ca="1">eConcatenar(A917:CB917,"|")</f>
        <v>hxGfPnImUQrTecT8|CAR2021-5040|3|MEMORIAL |TABASCO |CUNDUACAN |CUNDUACAN |2021-9-01|14800|X|X|400|2|x|X|x|X|X|X|X|X|X|X|X|x|X|x|MENDOZA|HERNANDEZ|MARIA JESUS|CASADA|X|X|CALLE JOSE CEJAS JIMENEZ SIN NUMERO|LA PLAYITA |CARRETERA CARDENAS COMALCALCO|9371405491|ELIGIO SOLIS PEREZ|BENEFICIARIO 2: ROBERTO ALONSO FUENTE MENDOZA|x|RUTA 8 M |X|MIERCOLES|x|x|X|X|X|DOMICILIO |100|14700|x|x|X|2021-9-1|2021-10-20|X|x|X|x|x|LA PLAYITA|X|1|x|14800|x|x|x|X|X|X|x|X|CARDENAS |X|x|x|x|x</v>
      </c>
    </row>
    <row r="918" spans="1:82" x14ac:dyDescent="0.25">
      <c r="A918" t="s">
        <v>15111</v>
      </c>
      <c r="B918" t="s">
        <v>15112</v>
      </c>
      <c r="C918">
        <v>3</v>
      </c>
      <c r="D918" t="s">
        <v>413</v>
      </c>
      <c r="E918" t="s">
        <v>396</v>
      </c>
      <c r="F918" t="s">
        <v>11313</v>
      </c>
      <c r="G918" t="s">
        <v>11313</v>
      </c>
      <c r="H918" t="s">
        <v>16030</v>
      </c>
      <c r="I918">
        <v>14800</v>
      </c>
      <c r="J918" t="s">
        <v>4</v>
      </c>
      <c r="K918" t="s">
        <v>4</v>
      </c>
      <c r="L918">
        <v>200</v>
      </c>
      <c r="M918">
        <v>1</v>
      </c>
      <c r="N918" t="s">
        <v>12</v>
      </c>
      <c r="O918" t="s">
        <v>4</v>
      </c>
      <c r="P918" t="s">
        <v>12</v>
      </c>
      <c r="Q918" t="s">
        <v>4</v>
      </c>
      <c r="R918" t="s">
        <v>4</v>
      </c>
      <c r="S918" t="s">
        <v>4</v>
      </c>
      <c r="T918" t="s">
        <v>4</v>
      </c>
      <c r="U918" t="s">
        <v>4</v>
      </c>
      <c r="V918" t="s">
        <v>4</v>
      </c>
      <c r="W918" t="s">
        <v>4</v>
      </c>
      <c r="X918" t="s">
        <v>4</v>
      </c>
      <c r="Y918" t="s">
        <v>12</v>
      </c>
      <c r="Z918" t="s">
        <v>4</v>
      </c>
      <c r="AA918" t="s">
        <v>12</v>
      </c>
      <c r="AB918" t="s">
        <v>87</v>
      </c>
      <c r="AC918" t="s">
        <v>108</v>
      </c>
      <c r="AD918" t="s">
        <v>34</v>
      </c>
      <c r="AE918" t="s">
        <v>17</v>
      </c>
      <c r="AF918" t="s">
        <v>4</v>
      </c>
      <c r="AG918" t="s">
        <v>4</v>
      </c>
      <c r="AH918" t="s">
        <v>15113</v>
      </c>
      <c r="AI918" t="s">
        <v>14966</v>
      </c>
      <c r="AJ918" t="s">
        <v>4</v>
      </c>
      <c r="AK918">
        <v>9141217099</v>
      </c>
      <c r="AL918" t="s">
        <v>15114</v>
      </c>
      <c r="AM918" t="s">
        <v>15115</v>
      </c>
      <c r="AN918" t="s">
        <v>12</v>
      </c>
      <c r="AO918" t="s">
        <v>14147</v>
      </c>
      <c r="AP918" t="s">
        <v>4</v>
      </c>
      <c r="AQ918" t="s">
        <v>710</v>
      </c>
      <c r="AR918" t="s">
        <v>12</v>
      </c>
      <c r="AS918" t="s">
        <v>12</v>
      </c>
      <c r="AT918" t="s">
        <v>4</v>
      </c>
      <c r="AU918" t="s">
        <v>4</v>
      </c>
      <c r="AV918" t="s">
        <v>4</v>
      </c>
      <c r="AW918" t="s">
        <v>332</v>
      </c>
      <c r="AX918">
        <v>5175</v>
      </c>
      <c r="AY918">
        <v>9625</v>
      </c>
      <c r="AZ918" t="s">
        <v>12</v>
      </c>
      <c r="BA918" t="s">
        <v>12</v>
      </c>
      <c r="BB918" t="s">
        <v>4</v>
      </c>
      <c r="BC918" t="s">
        <v>5471</v>
      </c>
      <c r="BD918" t="s">
        <v>11034</v>
      </c>
      <c r="BE918" t="s">
        <v>4</v>
      </c>
      <c r="BF918" t="s">
        <v>12</v>
      </c>
      <c r="BG918" t="s">
        <v>4</v>
      </c>
      <c r="BH918" t="s">
        <v>12</v>
      </c>
      <c r="BI918" t="s">
        <v>12</v>
      </c>
      <c r="BJ918" t="s">
        <v>14966</v>
      </c>
      <c r="BK918" t="s">
        <v>4</v>
      </c>
      <c r="BL918">
        <v>1</v>
      </c>
      <c r="BM918" t="s">
        <v>12</v>
      </c>
      <c r="BN918">
        <v>14800</v>
      </c>
      <c r="BO918" t="s">
        <v>12</v>
      </c>
      <c r="BP918" t="s">
        <v>12</v>
      </c>
      <c r="BQ918" t="s">
        <v>12</v>
      </c>
      <c r="BR918" t="s">
        <v>4</v>
      </c>
      <c r="BS918" t="s">
        <v>4</v>
      </c>
      <c r="BT918" t="s">
        <v>4</v>
      </c>
      <c r="BU918" t="s">
        <v>12</v>
      </c>
      <c r="BV918" t="s">
        <v>4</v>
      </c>
      <c r="BW918" t="s">
        <v>330</v>
      </c>
      <c r="BX918" t="s">
        <v>4</v>
      </c>
      <c r="BY918" t="s">
        <v>12</v>
      </c>
      <c r="BZ918" t="s">
        <v>12</v>
      </c>
      <c r="CA918" t="s">
        <v>12</v>
      </c>
      <c r="CB918" t="s">
        <v>12</v>
      </c>
      <c r="CC918" t="s">
        <v>12</v>
      </c>
      <c r="CD918" t="str" cm="1">
        <f t="array" aca="1" ref="CD918" ca="1">eConcatenar(A918:CB918,"|")</f>
        <v>UaAISO4JghsRifDO|CAR2021-5064|3|MEMORIAL |TABASCO |CUNDUACAN |CUNDUACAN |2021-9-03|14800|X|X|200|1|x|X|x|X|X|X|X|X|X|X|X|x|X|x|LOPEZ|DIAZ|FRANCISCO|SOLTERO|X|X|MANZANA 34 SIN NUMERO LA PLAYITA|TIERRA Y LIBERTAD |X|9141217099|MARIA DEL CARMEN DIAZ BAUTISTA|BENEFICIARIO 2: ROSALBA LOPEZ DIAZ|x|RUTA 8 M |X|MIERCOLES|x|x|X|X|X|DOMICILIO |5175|9625|x|x|X|2021-9-3|2021-10-07|X|x|X|x|x|TIERRA Y LIBERTAD |X|1|x|14800|x|x|x|X|X|X|x|X|CARDENAS |X|x|x|x|x</v>
      </c>
    </row>
    <row r="919" spans="1:82" x14ac:dyDescent="0.25">
      <c r="A919" t="s">
        <v>15116</v>
      </c>
      <c r="B919" t="s">
        <v>15117</v>
      </c>
      <c r="C919">
        <v>3</v>
      </c>
      <c r="D919" t="s">
        <v>413</v>
      </c>
      <c r="E919" t="s">
        <v>396</v>
      </c>
      <c r="F919" t="s">
        <v>11313</v>
      </c>
      <c r="G919" t="s">
        <v>11313</v>
      </c>
      <c r="H919" t="s">
        <v>16030</v>
      </c>
      <c r="I919">
        <v>14800</v>
      </c>
      <c r="J919" t="s">
        <v>4</v>
      </c>
      <c r="K919" t="s">
        <v>4</v>
      </c>
      <c r="L919">
        <v>200</v>
      </c>
      <c r="M919">
        <v>1</v>
      </c>
      <c r="N919" t="s">
        <v>12</v>
      </c>
      <c r="O919" t="s">
        <v>4</v>
      </c>
      <c r="P919" t="s">
        <v>12</v>
      </c>
      <c r="Q919" t="s">
        <v>4</v>
      </c>
      <c r="R919" t="s">
        <v>4</v>
      </c>
      <c r="S919" t="s">
        <v>4</v>
      </c>
      <c r="T919" t="s">
        <v>4</v>
      </c>
      <c r="U919" t="s">
        <v>4</v>
      </c>
      <c r="V919" t="s">
        <v>4</v>
      </c>
      <c r="W919" t="s">
        <v>4</v>
      </c>
      <c r="X919" t="s">
        <v>4</v>
      </c>
      <c r="Y919" t="s">
        <v>12</v>
      </c>
      <c r="Z919" t="s">
        <v>4</v>
      </c>
      <c r="AA919" t="s">
        <v>12</v>
      </c>
      <c r="AB919" t="s">
        <v>153</v>
      </c>
      <c r="AC919" t="s">
        <v>59</v>
      </c>
      <c r="AD919" t="s">
        <v>15118</v>
      </c>
      <c r="AE919" t="s">
        <v>24</v>
      </c>
      <c r="AF919" t="s">
        <v>4</v>
      </c>
      <c r="AG919" t="s">
        <v>4</v>
      </c>
      <c r="AH919" t="s">
        <v>14497</v>
      </c>
      <c r="AI919" t="s">
        <v>14973</v>
      </c>
      <c r="AJ919" t="s">
        <v>15119</v>
      </c>
      <c r="AK919">
        <v>9371006249</v>
      </c>
      <c r="AL919" t="s">
        <v>15120</v>
      </c>
      <c r="AM919" t="s">
        <v>15121</v>
      </c>
      <c r="AN919" t="s">
        <v>12</v>
      </c>
      <c r="AO919" t="s">
        <v>14147</v>
      </c>
      <c r="AP919" t="s">
        <v>4</v>
      </c>
      <c r="AQ919" t="s">
        <v>710</v>
      </c>
      <c r="AR919" t="s">
        <v>12</v>
      </c>
      <c r="AS919" t="s">
        <v>12</v>
      </c>
      <c r="AT919" t="s">
        <v>4</v>
      </c>
      <c r="AU919" t="s">
        <v>4</v>
      </c>
      <c r="AV919" t="s">
        <v>4</v>
      </c>
      <c r="AW919" t="s">
        <v>332</v>
      </c>
      <c r="AX919">
        <v>100</v>
      </c>
      <c r="AY919">
        <v>14700</v>
      </c>
      <c r="AZ919" t="s">
        <v>12</v>
      </c>
      <c r="BA919" t="s">
        <v>12</v>
      </c>
      <c r="BB919" t="s">
        <v>4</v>
      </c>
      <c r="BC919" t="s">
        <v>5471</v>
      </c>
      <c r="BD919" t="s">
        <v>11034</v>
      </c>
      <c r="BE919" t="s">
        <v>4</v>
      </c>
      <c r="BF919" t="s">
        <v>12</v>
      </c>
      <c r="BG919" t="s">
        <v>4</v>
      </c>
      <c r="BH919" t="s">
        <v>12</v>
      </c>
      <c r="BI919" t="s">
        <v>12</v>
      </c>
      <c r="BJ919" t="s">
        <v>14192</v>
      </c>
      <c r="BK919" t="s">
        <v>4</v>
      </c>
      <c r="BL919">
        <v>1</v>
      </c>
      <c r="BM919" t="s">
        <v>12</v>
      </c>
      <c r="BN919">
        <v>14800</v>
      </c>
      <c r="BO919" t="s">
        <v>12</v>
      </c>
      <c r="BP919" t="s">
        <v>12</v>
      </c>
      <c r="BQ919" t="s">
        <v>12</v>
      </c>
      <c r="BR919" t="s">
        <v>4</v>
      </c>
      <c r="BS919" t="s">
        <v>4</v>
      </c>
      <c r="BT919" t="s">
        <v>4</v>
      </c>
      <c r="BU919" t="s">
        <v>12</v>
      </c>
      <c r="BV919" t="s">
        <v>4</v>
      </c>
      <c r="BW919" t="s">
        <v>330</v>
      </c>
      <c r="BX919" t="s">
        <v>4</v>
      </c>
      <c r="BY919" t="s">
        <v>12</v>
      </c>
      <c r="BZ919" t="s">
        <v>12</v>
      </c>
      <c r="CA919" t="s">
        <v>12</v>
      </c>
      <c r="CB919" t="s">
        <v>12</v>
      </c>
      <c r="CC919" t="s">
        <v>12</v>
      </c>
      <c r="CD919" t="str" cm="1">
        <f t="array" aca="1" ref="CD919" ca="1">eConcatenar(A919:CB919,"|")</f>
        <v>ow2G7zRY4bBmst5I|CAR2021-5065|3|MEMORIAL |TABASCO |CUNDUACAN |CUNDUACAN |2021-9-03|14800|X|X|200|1|x|X|x|X|X|X|X|X|X|X|X|x|X|x|RAMIREZ|GARCIA|SANDRA|UNION LIBRE|X|X|AMPLIACION LA PLAYITA|ONCE DE FEBRERO |CARRETERA RIO SECO TULIPAN|9371006249|AGUSTIN RAMIREZ GARCIA|BENEFICIARIO 2: JAZMIN PEREZ ANGULO|x|RUTA 8 M |X|MIERCOLES|x|x|X|X|X|DOMICILIO |100|14700|x|x|X|2021-9-3|2021-10-07|X|x|X|x|x|ONCE DE FEBRERO|X|1|x|14800|x|x|x|X|X|X|x|X|CARDENAS |X|x|x|x|x</v>
      </c>
    </row>
    <row r="920" spans="1:82" x14ac:dyDescent="0.25">
      <c r="A920" t="s">
        <v>15122</v>
      </c>
      <c r="B920" t="s">
        <v>15123</v>
      </c>
      <c r="C920">
        <v>3</v>
      </c>
      <c r="D920" t="s">
        <v>413</v>
      </c>
      <c r="E920" t="s">
        <v>396</v>
      </c>
      <c r="F920" t="s">
        <v>11313</v>
      </c>
      <c r="G920" t="s">
        <v>11313</v>
      </c>
      <c r="H920" t="s">
        <v>15965</v>
      </c>
      <c r="I920">
        <v>14800</v>
      </c>
      <c r="J920" t="s">
        <v>4</v>
      </c>
      <c r="K920" t="s">
        <v>4</v>
      </c>
      <c r="L920">
        <v>200</v>
      </c>
      <c r="M920">
        <v>1</v>
      </c>
      <c r="N920" t="s">
        <v>12</v>
      </c>
      <c r="O920" t="s">
        <v>4</v>
      </c>
      <c r="P920" t="s">
        <v>12</v>
      </c>
      <c r="Q920" t="s">
        <v>4</v>
      </c>
      <c r="R920" t="s">
        <v>4</v>
      </c>
      <c r="S920" t="s">
        <v>4</v>
      </c>
      <c r="T920" t="s">
        <v>4</v>
      </c>
      <c r="U920" t="s">
        <v>4</v>
      </c>
      <c r="V920" t="s">
        <v>4</v>
      </c>
      <c r="W920" t="s">
        <v>4</v>
      </c>
      <c r="X920" t="s">
        <v>4</v>
      </c>
      <c r="Y920" t="s">
        <v>12</v>
      </c>
      <c r="Z920" t="s">
        <v>4</v>
      </c>
      <c r="AA920" t="s">
        <v>12</v>
      </c>
      <c r="AB920" t="s">
        <v>119</v>
      </c>
      <c r="AC920" t="s">
        <v>10803</v>
      </c>
      <c r="AD920" t="s">
        <v>10563</v>
      </c>
      <c r="AE920" t="s">
        <v>146</v>
      </c>
      <c r="AF920" t="s">
        <v>4</v>
      </c>
      <c r="AG920" t="s">
        <v>4</v>
      </c>
      <c r="AH920" t="s">
        <v>15124</v>
      </c>
      <c r="AI920" t="s">
        <v>2462</v>
      </c>
      <c r="AJ920" t="s">
        <v>15125</v>
      </c>
      <c r="AK920">
        <v>9371655305</v>
      </c>
      <c r="AL920" t="s">
        <v>15126</v>
      </c>
      <c r="AM920" t="s">
        <v>15127</v>
      </c>
      <c r="AN920" t="s">
        <v>12</v>
      </c>
      <c r="AO920" t="s">
        <v>14147</v>
      </c>
      <c r="AP920" t="s">
        <v>4</v>
      </c>
      <c r="AQ920" t="s">
        <v>710</v>
      </c>
      <c r="AR920" t="s">
        <v>12</v>
      </c>
      <c r="AS920" t="s">
        <v>12</v>
      </c>
      <c r="AT920" t="s">
        <v>4</v>
      </c>
      <c r="AU920" t="s">
        <v>4</v>
      </c>
      <c r="AV920" t="s">
        <v>12931</v>
      </c>
      <c r="AW920" t="s">
        <v>332</v>
      </c>
      <c r="AX920">
        <v>7400</v>
      </c>
      <c r="AY920">
        <v>7400</v>
      </c>
      <c r="AZ920" t="s">
        <v>12</v>
      </c>
      <c r="BA920" t="s">
        <v>12</v>
      </c>
      <c r="BB920" t="s">
        <v>4</v>
      </c>
      <c r="BC920" t="s">
        <v>1229</v>
      </c>
      <c r="BD920" t="s">
        <v>11034</v>
      </c>
      <c r="BE920" t="s">
        <v>4</v>
      </c>
      <c r="BF920" t="s">
        <v>12</v>
      </c>
      <c r="BG920" t="s">
        <v>4</v>
      </c>
      <c r="BH920" t="s">
        <v>12</v>
      </c>
      <c r="BI920" t="s">
        <v>12</v>
      </c>
      <c r="BJ920" t="s">
        <v>2462</v>
      </c>
      <c r="BK920" t="s">
        <v>4</v>
      </c>
      <c r="BL920">
        <v>1</v>
      </c>
      <c r="BM920" t="s">
        <v>12</v>
      </c>
      <c r="BN920">
        <v>14800</v>
      </c>
      <c r="BO920" t="s">
        <v>12</v>
      </c>
      <c r="BP920" t="s">
        <v>12</v>
      </c>
      <c r="BQ920" t="s">
        <v>12</v>
      </c>
      <c r="BR920" t="s">
        <v>4</v>
      </c>
      <c r="BS920" t="s">
        <v>4</v>
      </c>
      <c r="BT920" t="s">
        <v>4</v>
      </c>
      <c r="BU920" t="s">
        <v>12</v>
      </c>
      <c r="BV920" t="s">
        <v>4</v>
      </c>
      <c r="BW920" t="s">
        <v>330</v>
      </c>
      <c r="BX920" t="s">
        <v>4</v>
      </c>
      <c r="BY920" t="s">
        <v>12</v>
      </c>
      <c r="BZ920" t="s">
        <v>12</v>
      </c>
      <c r="CA920" t="s">
        <v>12</v>
      </c>
      <c r="CB920" t="s">
        <v>12</v>
      </c>
      <c r="CC920" t="s">
        <v>12</v>
      </c>
      <c r="CD920" t="str" cm="1">
        <f t="array" aca="1" ref="CD920" ca="1">eConcatenar(A920:CB920,"|")</f>
        <v>dUnMbF2MGGXY5hsU|CAR2021-5054|3|MEMORIAL |TABASCO |CUNDUACAN |CUNDUACAN |2021-9-02|14800|X|X|200|1|x|X|x|X|X|X|X|X|X|X|X|x|X|x|PEREZ|LUNA|YOLANDA|VIUDA|X|X|CALLE FELIPE RAMIREZ TORRES CASA NUMERO 15|LA PLAYITA|POR LA CALLE LA PLAYITA DEL PANTEON |9371655305|PATRICIA LEON PEREZ|BENEFICIARIO 2: GABRIELA PERALTA LEON|x|RUTA 8 M |X|MIERCOLES|x|x|X|X|X |DOMICILIO |7400|7400|x|x|X|2021-9-2|2021-10-07|X|x|X|x|x|LA PLAYITA|X|1|x|14800|x|x|x|X|X|X|x|X|CARDENAS |X|x|x|x|x</v>
      </c>
    </row>
    <row r="921" spans="1:82" x14ac:dyDescent="0.25">
      <c r="A921" t="s">
        <v>15128</v>
      </c>
      <c r="B921" t="s">
        <v>15129</v>
      </c>
      <c r="C921">
        <v>3</v>
      </c>
      <c r="D921" t="s">
        <v>413</v>
      </c>
      <c r="E921" t="s">
        <v>396</v>
      </c>
      <c r="F921" t="s">
        <v>11313</v>
      </c>
      <c r="G921" t="s">
        <v>11313</v>
      </c>
      <c r="H921" t="s">
        <v>16134</v>
      </c>
      <c r="I921">
        <v>14800</v>
      </c>
      <c r="J921" t="s">
        <v>4</v>
      </c>
      <c r="K921" t="s">
        <v>4</v>
      </c>
      <c r="L921">
        <v>1000</v>
      </c>
      <c r="M921">
        <v>3</v>
      </c>
      <c r="N921" t="s">
        <v>12</v>
      </c>
      <c r="O921" t="s">
        <v>4</v>
      </c>
      <c r="P921" t="s">
        <v>12</v>
      </c>
      <c r="Q921" t="s">
        <v>4</v>
      </c>
      <c r="R921" t="s">
        <v>4</v>
      </c>
      <c r="S921" t="s">
        <v>4</v>
      </c>
      <c r="T921" t="s">
        <v>4</v>
      </c>
      <c r="U921" t="s">
        <v>4</v>
      </c>
      <c r="V921" t="s">
        <v>4</v>
      </c>
      <c r="W921" t="s">
        <v>4</v>
      </c>
      <c r="X921" t="s">
        <v>4</v>
      </c>
      <c r="Y921" t="s">
        <v>12</v>
      </c>
      <c r="Z921" t="s">
        <v>4</v>
      </c>
      <c r="AA921" t="s">
        <v>12</v>
      </c>
      <c r="AB921" t="s">
        <v>87</v>
      </c>
      <c r="AC921" t="s">
        <v>4</v>
      </c>
      <c r="AD921" t="s">
        <v>15130</v>
      </c>
      <c r="AE921" t="s">
        <v>146</v>
      </c>
      <c r="AF921" t="s">
        <v>4</v>
      </c>
      <c r="AG921" t="s">
        <v>4</v>
      </c>
      <c r="AH921" t="s">
        <v>15131</v>
      </c>
      <c r="AI921" t="s">
        <v>2642</v>
      </c>
      <c r="AJ921" t="s">
        <v>4</v>
      </c>
      <c r="AK921">
        <v>9371259097</v>
      </c>
      <c r="AL921" t="s">
        <v>15132</v>
      </c>
      <c r="AM921" t="s">
        <v>15133</v>
      </c>
      <c r="AN921" t="s">
        <v>12</v>
      </c>
      <c r="AO921" t="s">
        <v>14147</v>
      </c>
      <c r="AP921" t="s">
        <v>4</v>
      </c>
      <c r="AQ921" t="s">
        <v>710</v>
      </c>
      <c r="AR921" t="s">
        <v>12</v>
      </c>
      <c r="AS921" t="s">
        <v>12</v>
      </c>
      <c r="AT921" t="s">
        <v>4</v>
      </c>
      <c r="AU921" t="s">
        <v>4</v>
      </c>
      <c r="AV921" t="s">
        <v>4</v>
      </c>
      <c r="AW921" t="s">
        <v>332</v>
      </c>
      <c r="AX921">
        <v>1100</v>
      </c>
      <c r="AY921">
        <v>13700</v>
      </c>
      <c r="AZ921" t="s">
        <v>12</v>
      </c>
      <c r="BA921" t="s">
        <v>12</v>
      </c>
      <c r="BB921" t="s">
        <v>4</v>
      </c>
      <c r="BC921" t="s">
        <v>1171</v>
      </c>
      <c r="BD921" t="s">
        <v>15134</v>
      </c>
      <c r="BE921" t="s">
        <v>4</v>
      </c>
      <c r="BF921" t="s">
        <v>12</v>
      </c>
      <c r="BG921" t="s">
        <v>4</v>
      </c>
      <c r="BH921" t="s">
        <v>12</v>
      </c>
      <c r="BI921" t="s">
        <v>12</v>
      </c>
      <c r="BJ921" t="s">
        <v>2642</v>
      </c>
      <c r="BK921" t="s">
        <v>4</v>
      </c>
      <c r="BL921">
        <v>1</v>
      </c>
      <c r="BM921" t="s">
        <v>12</v>
      </c>
      <c r="BN921">
        <v>14800</v>
      </c>
      <c r="BO921" t="s">
        <v>12</v>
      </c>
      <c r="BP921" t="s">
        <v>12</v>
      </c>
      <c r="BQ921" t="s">
        <v>12</v>
      </c>
      <c r="BR921" t="s">
        <v>4</v>
      </c>
      <c r="BS921" t="s">
        <v>4</v>
      </c>
      <c r="BT921" t="s">
        <v>4</v>
      </c>
      <c r="BU921" t="s">
        <v>12</v>
      </c>
      <c r="BV921" t="s">
        <v>4</v>
      </c>
      <c r="BW921" t="s">
        <v>330</v>
      </c>
      <c r="BX921" t="s">
        <v>4</v>
      </c>
      <c r="BY921" t="s">
        <v>12</v>
      </c>
      <c r="BZ921" t="s">
        <v>12</v>
      </c>
      <c r="CA921" t="s">
        <v>12</v>
      </c>
      <c r="CB921" t="s">
        <v>12</v>
      </c>
      <c r="CC921" t="s">
        <v>12</v>
      </c>
      <c r="CD921" t="str" cm="1">
        <f t="array" aca="1" ref="CD921" ca="1">eConcatenar(A921:CB921,"|")</f>
        <v>NymIoNPFZNBSNbTL|CAR2021-5204|3|MEMORIAL |TABASCO |CUNDUACAN |CUNDUACAN |2021-9-10|14800|X|X|1000|3|x|X|x|X|X|X|X|X|X|X|X|x|X|x|LOPEZ|X|SILVERIA|VIUDA|X|X|CARRETERA TULIPAN A LIBERTAD SIN NUMERO |EL TULAR|X|9371259097|ALVINA DE LA CRUZ LOPEZ|BENEFICIARIO 2: ANDRES DE LA CRUZ LOPEZ|x|RUTA 8 M |X|MIERCOLES|x|x|X|X|X|DOMICILIO |1100|13700|x|x|X|2021-9-7|2021-12-01|X|x|X|x|x|EL TULAR|X|1|x|14800|x|x|x|X|X|X|x|X|CARDENAS |X|x|x|x|x</v>
      </c>
    </row>
    <row r="922" spans="1:82" x14ac:dyDescent="0.25">
      <c r="A922" t="s">
        <v>15135</v>
      </c>
      <c r="B922" t="s">
        <v>15136</v>
      </c>
      <c r="C922">
        <v>3</v>
      </c>
      <c r="D922" t="s">
        <v>413</v>
      </c>
      <c r="E922" t="s">
        <v>396</v>
      </c>
      <c r="F922" t="s">
        <v>11313</v>
      </c>
      <c r="G922" t="s">
        <v>11313</v>
      </c>
      <c r="H922" t="s">
        <v>1221</v>
      </c>
      <c r="I922">
        <v>14800</v>
      </c>
      <c r="J922" t="s">
        <v>4</v>
      </c>
      <c r="K922" t="s">
        <v>4</v>
      </c>
      <c r="L922">
        <v>100</v>
      </c>
      <c r="M922">
        <v>0</v>
      </c>
      <c r="N922" t="s">
        <v>12</v>
      </c>
      <c r="O922" t="s">
        <v>4</v>
      </c>
      <c r="P922" t="s">
        <v>12</v>
      </c>
      <c r="Q922" t="s">
        <v>4</v>
      </c>
      <c r="R922" t="s">
        <v>4</v>
      </c>
      <c r="S922" t="s">
        <v>4</v>
      </c>
      <c r="T922" t="s">
        <v>4</v>
      </c>
      <c r="U922" t="s">
        <v>4</v>
      </c>
      <c r="V922" t="s">
        <v>4</v>
      </c>
      <c r="W922" t="s">
        <v>4</v>
      </c>
      <c r="X922" t="s">
        <v>4</v>
      </c>
      <c r="Y922" t="s">
        <v>12</v>
      </c>
      <c r="Z922" t="s">
        <v>4</v>
      </c>
      <c r="AA922" t="s">
        <v>12</v>
      </c>
      <c r="AB922" t="s">
        <v>59</v>
      </c>
      <c r="AC922" t="s">
        <v>242</v>
      </c>
      <c r="AD922" t="s">
        <v>15137</v>
      </c>
      <c r="AE922" t="s">
        <v>146</v>
      </c>
      <c r="AF922" t="s">
        <v>4</v>
      </c>
      <c r="AG922" t="s">
        <v>4</v>
      </c>
      <c r="AH922" t="s">
        <v>14210</v>
      </c>
      <c r="AI922" t="s">
        <v>2642</v>
      </c>
      <c r="AJ922" t="s">
        <v>14252</v>
      </c>
      <c r="AK922">
        <v>9331184830</v>
      </c>
      <c r="AL922" t="s">
        <v>15138</v>
      </c>
      <c r="AM922" t="s">
        <v>15139</v>
      </c>
      <c r="AN922" t="s">
        <v>12</v>
      </c>
      <c r="AO922" t="s">
        <v>14147</v>
      </c>
      <c r="AP922" t="s">
        <v>4</v>
      </c>
      <c r="AQ922" t="s">
        <v>710</v>
      </c>
      <c r="AR922" t="s">
        <v>12</v>
      </c>
      <c r="AS922" t="s">
        <v>12</v>
      </c>
      <c r="AT922" t="s">
        <v>4</v>
      </c>
      <c r="AU922" t="s">
        <v>4</v>
      </c>
      <c r="AV922" t="s">
        <v>4</v>
      </c>
      <c r="AW922" t="s">
        <v>332</v>
      </c>
      <c r="AX922">
        <v>100</v>
      </c>
      <c r="AY922">
        <v>14700</v>
      </c>
      <c r="AZ922" t="s">
        <v>12</v>
      </c>
      <c r="BA922" t="s">
        <v>12</v>
      </c>
      <c r="BB922" t="s">
        <v>4</v>
      </c>
      <c r="BC922" t="s">
        <v>1221</v>
      </c>
      <c r="BD922" t="s">
        <v>11034</v>
      </c>
      <c r="BE922" t="s">
        <v>4</v>
      </c>
      <c r="BF922" t="s">
        <v>12</v>
      </c>
      <c r="BG922" t="s">
        <v>4</v>
      </c>
      <c r="BH922" t="s">
        <v>12</v>
      </c>
      <c r="BI922" t="s">
        <v>12</v>
      </c>
      <c r="BJ922" t="s">
        <v>2642</v>
      </c>
      <c r="BK922" t="s">
        <v>4</v>
      </c>
      <c r="BL922">
        <v>1</v>
      </c>
      <c r="BM922" t="s">
        <v>12</v>
      </c>
      <c r="BN922">
        <v>14800</v>
      </c>
      <c r="BO922" t="s">
        <v>12</v>
      </c>
      <c r="BP922" t="s">
        <v>12</v>
      </c>
      <c r="BQ922" t="s">
        <v>12</v>
      </c>
      <c r="BR922" t="s">
        <v>4</v>
      </c>
      <c r="BS922" t="s">
        <v>4</v>
      </c>
      <c r="BT922" t="s">
        <v>4</v>
      </c>
      <c r="BU922" t="s">
        <v>12</v>
      </c>
      <c r="BV922" t="s">
        <v>4</v>
      </c>
      <c r="BW922" t="s">
        <v>330</v>
      </c>
      <c r="BX922" t="s">
        <v>4</v>
      </c>
      <c r="BY922" t="s">
        <v>12</v>
      </c>
      <c r="BZ922" t="s">
        <v>12</v>
      </c>
      <c r="CA922" t="s">
        <v>12</v>
      </c>
      <c r="CB922" t="s">
        <v>12</v>
      </c>
      <c r="CC922" t="s">
        <v>12</v>
      </c>
      <c r="CD922" t="str" cm="1">
        <f t="array" aca="1" ref="CD922" ca="1">eConcatenar(A922:CB922,"|")</f>
        <v>znkh6cKihnTSCwZa|CAR2021-5025|3|MEMORIAL |TABASCO |CUNDUACAN |CUNDUACAN |2021-8-31|14800|X|X|100|0|x|X|x|X|X|X|X|X|X|X|X|x|X|x|GARCIA|VELAZQUEZ|MA YNES|VIUDA|X|X|CARRETERA A LIBERTAD SIN NUMERO|EL TULAR|CARRETERA A LIBERTAD|9331184830|ANDRES HERNANDEZ MATEO|BENEFICIARIO 2: ELIBERTA GARCIA VELAZQUEZ|x|RUTA 8 M |X|MIERCOLES|x|x|X|X|X|DOMICILIO |100|14700|x|x|X|2021-8-31|2021-10-07|X|x|X|x|x|EL TULAR|X|1|x|14800|x|x|x|X|X|X|x|X|CARDENAS |X|x|x|x|x</v>
      </c>
    </row>
    <row r="923" spans="1:82" x14ac:dyDescent="0.25">
      <c r="A923" t="s">
        <v>15140</v>
      </c>
      <c r="B923" t="s">
        <v>15141</v>
      </c>
      <c r="C923">
        <v>3</v>
      </c>
      <c r="D923" t="s">
        <v>1</v>
      </c>
      <c r="E923" t="s">
        <v>396</v>
      </c>
      <c r="F923" t="s">
        <v>775</v>
      </c>
      <c r="G923" t="s">
        <v>775</v>
      </c>
      <c r="H923" t="s">
        <v>16108</v>
      </c>
      <c r="I923">
        <v>12900</v>
      </c>
      <c r="J923" t="s">
        <v>4</v>
      </c>
      <c r="K923" t="s">
        <v>4</v>
      </c>
      <c r="L923">
        <v>100</v>
      </c>
      <c r="M923">
        <v>0</v>
      </c>
      <c r="N923" t="s">
        <v>12</v>
      </c>
      <c r="O923" t="s">
        <v>4</v>
      </c>
      <c r="P923" t="s">
        <v>12</v>
      </c>
      <c r="Q923" t="s">
        <v>4</v>
      </c>
      <c r="R923" t="s">
        <v>4</v>
      </c>
      <c r="S923" t="s">
        <v>4</v>
      </c>
      <c r="T923" t="s">
        <v>4</v>
      </c>
      <c r="U923" t="s">
        <v>4</v>
      </c>
      <c r="V923" t="s">
        <v>4</v>
      </c>
      <c r="W923" t="s">
        <v>4</v>
      </c>
      <c r="X923" t="s">
        <v>4</v>
      </c>
      <c r="Y923" t="s">
        <v>12</v>
      </c>
      <c r="Z923" t="s">
        <v>4</v>
      </c>
      <c r="AA923" t="s">
        <v>12</v>
      </c>
      <c r="AB923" t="s">
        <v>385</v>
      </c>
      <c r="AC923" t="s">
        <v>227</v>
      </c>
      <c r="AD923" t="s">
        <v>13744</v>
      </c>
      <c r="AE923" t="s">
        <v>51</v>
      </c>
      <c r="AF923" t="s">
        <v>4</v>
      </c>
      <c r="AG923" t="s">
        <v>4</v>
      </c>
      <c r="AH923" t="s">
        <v>15142</v>
      </c>
      <c r="AI923" t="s">
        <v>779</v>
      </c>
      <c r="AJ923" t="s">
        <v>15143</v>
      </c>
      <c r="AK923">
        <v>9331317449</v>
      </c>
      <c r="AL923" t="s">
        <v>15144</v>
      </c>
      <c r="AM923" t="s">
        <v>15145</v>
      </c>
      <c r="AN923" t="s">
        <v>12</v>
      </c>
      <c r="AO923" t="s">
        <v>15146</v>
      </c>
      <c r="AP923" t="s">
        <v>4</v>
      </c>
      <c r="AQ923" t="s">
        <v>5470</v>
      </c>
      <c r="AR923" t="s">
        <v>12</v>
      </c>
      <c r="AS923" t="s">
        <v>12</v>
      </c>
      <c r="AT923" t="s">
        <v>4</v>
      </c>
      <c r="AU923" t="s">
        <v>4</v>
      </c>
      <c r="AV923" t="s">
        <v>4</v>
      </c>
      <c r="AW923" t="s">
        <v>11</v>
      </c>
      <c r="AX923">
        <v>3300</v>
      </c>
      <c r="AY923">
        <v>9600</v>
      </c>
      <c r="AZ923" t="s">
        <v>12</v>
      </c>
      <c r="BA923" t="s">
        <v>12</v>
      </c>
      <c r="BB923" t="s">
        <v>4</v>
      </c>
      <c r="BC923" t="s">
        <v>5515</v>
      </c>
      <c r="BD923" t="s">
        <v>10543</v>
      </c>
      <c r="BE923" t="s">
        <v>4</v>
      </c>
      <c r="BF923" t="s">
        <v>12</v>
      </c>
      <c r="BG923" t="s">
        <v>4</v>
      </c>
      <c r="BH923" t="s">
        <v>12</v>
      </c>
      <c r="BI923" t="s">
        <v>12</v>
      </c>
      <c r="BJ923" t="s">
        <v>778</v>
      </c>
      <c r="BK923" t="s">
        <v>4</v>
      </c>
      <c r="BL923">
        <v>1</v>
      </c>
      <c r="BM923" t="s">
        <v>12</v>
      </c>
      <c r="BN923">
        <v>12900</v>
      </c>
      <c r="BO923" t="s">
        <v>12</v>
      </c>
      <c r="BP923" t="s">
        <v>12</v>
      </c>
      <c r="BQ923" t="s">
        <v>12</v>
      </c>
      <c r="BR923" t="s">
        <v>4</v>
      </c>
      <c r="BS923" t="s">
        <v>4</v>
      </c>
      <c r="BT923" t="s">
        <v>4</v>
      </c>
      <c r="BU923" t="s">
        <v>12</v>
      </c>
      <c r="BV923" t="s">
        <v>4</v>
      </c>
      <c r="BW923" t="s">
        <v>3</v>
      </c>
      <c r="BX923" t="s">
        <v>4</v>
      </c>
      <c r="BY923" t="s">
        <v>12</v>
      </c>
      <c r="BZ923" t="s">
        <v>12</v>
      </c>
      <c r="CA923" t="s">
        <v>12</v>
      </c>
      <c r="CB923" t="s">
        <v>12</v>
      </c>
      <c r="CC923" t="s">
        <v>12</v>
      </c>
      <c r="CD923" t="str" cm="1">
        <f t="array" aca="1" ref="CD923" ca="1">eConcatenar(A923:CB923,"|")</f>
        <v>fUQetWBca9TW2jlK|COM2021-0568|3|IMPERIAL DE LUJO|TABASCO |COMALCALCO|COMALCALCO|2021-2-17|12900|X|X|100|0|x|X|x|X|X|X|X|X|X|X|X|x|X|x|MENDEZ|OSORIO|PETRONA|SOLTERA|X|X|ENTRADA LOS PINOS SIN NUMERO|NORTE PRIMERA SECCION|CARRETERA COMALCALCO PARAISO|9331317449|ALEJANDRO CUPIL GOMEZ|BENEFICIARIO 2: MARIA ESTELA HERNANDEZ CASTELLANOS|x|RUTA 8 V|X|VIERNES|x|x|X|X|X|DOMICILIO|3300|9600|x|x|X|2021-9-24|2021-10-01|X|x|X|x|x|NORTE PRIMERA SECCION |X|1|x|12900|x|x|x|X|X|X|x|X|CARDENAS|X|x|x|x|x</v>
      </c>
    </row>
    <row r="924" spans="1:82" x14ac:dyDescent="0.25">
      <c r="A924" t="s">
        <v>15147</v>
      </c>
      <c r="B924" t="s">
        <v>15148</v>
      </c>
      <c r="C924">
        <v>3</v>
      </c>
      <c r="D924" t="s">
        <v>1</v>
      </c>
      <c r="E924" t="s">
        <v>396</v>
      </c>
      <c r="F924" t="s">
        <v>775</v>
      </c>
      <c r="G924" t="s">
        <v>775</v>
      </c>
      <c r="H924" t="s">
        <v>16086</v>
      </c>
      <c r="I924">
        <v>12900</v>
      </c>
      <c r="J924" t="s">
        <v>4</v>
      </c>
      <c r="K924" t="s">
        <v>4</v>
      </c>
      <c r="L924">
        <v>100</v>
      </c>
      <c r="M924">
        <v>0</v>
      </c>
      <c r="N924" t="s">
        <v>12</v>
      </c>
      <c r="O924" t="s">
        <v>4</v>
      </c>
      <c r="P924" t="s">
        <v>12</v>
      </c>
      <c r="Q924" t="s">
        <v>4</v>
      </c>
      <c r="R924" t="s">
        <v>4</v>
      </c>
      <c r="S924" t="s">
        <v>4</v>
      </c>
      <c r="T924" t="s">
        <v>4</v>
      </c>
      <c r="U924" t="s">
        <v>4</v>
      </c>
      <c r="V924" t="s">
        <v>4</v>
      </c>
      <c r="W924" t="s">
        <v>4</v>
      </c>
      <c r="X924" t="s">
        <v>4</v>
      </c>
      <c r="Y924" t="s">
        <v>12</v>
      </c>
      <c r="Z924" t="s">
        <v>4</v>
      </c>
      <c r="AA924" t="s">
        <v>12</v>
      </c>
      <c r="AB924" t="s">
        <v>897</v>
      </c>
      <c r="AC924" t="s">
        <v>385</v>
      </c>
      <c r="AD924" t="s">
        <v>5530</v>
      </c>
      <c r="AE924" t="s">
        <v>24</v>
      </c>
      <c r="AF924" t="s">
        <v>4</v>
      </c>
      <c r="AG924" t="s">
        <v>4</v>
      </c>
      <c r="AH924" t="s">
        <v>15149</v>
      </c>
      <c r="AI924" t="s">
        <v>15150</v>
      </c>
      <c r="AJ924" t="s">
        <v>15151</v>
      </c>
      <c r="AK924">
        <v>9331051983</v>
      </c>
      <c r="AL924" t="s">
        <v>15144</v>
      </c>
      <c r="AM924" t="s">
        <v>15152</v>
      </c>
      <c r="AN924" t="s">
        <v>15153</v>
      </c>
      <c r="AO924" t="s">
        <v>15146</v>
      </c>
      <c r="AP924" t="s">
        <v>4</v>
      </c>
      <c r="AQ924" t="s">
        <v>5470</v>
      </c>
      <c r="AR924" t="s">
        <v>12</v>
      </c>
      <c r="AS924" t="s">
        <v>12</v>
      </c>
      <c r="AT924" t="s">
        <v>4</v>
      </c>
      <c r="AU924" t="s">
        <v>4</v>
      </c>
      <c r="AV924" t="s">
        <v>4</v>
      </c>
      <c r="AW924" t="s">
        <v>11</v>
      </c>
      <c r="AX924">
        <v>3000</v>
      </c>
      <c r="AY924">
        <v>9900</v>
      </c>
      <c r="AZ924" t="s">
        <v>12</v>
      </c>
      <c r="BA924" t="s">
        <v>12</v>
      </c>
      <c r="BB924" t="s">
        <v>4</v>
      </c>
      <c r="BC924" t="s">
        <v>5515</v>
      </c>
      <c r="BD924" t="s">
        <v>10543</v>
      </c>
      <c r="BE924" t="s">
        <v>4</v>
      </c>
      <c r="BF924" t="s">
        <v>12</v>
      </c>
      <c r="BG924" t="s">
        <v>4</v>
      </c>
      <c r="BH924" t="s">
        <v>12</v>
      </c>
      <c r="BI924" t="s">
        <v>12</v>
      </c>
      <c r="BJ924" t="s">
        <v>15150</v>
      </c>
      <c r="BK924" t="s">
        <v>4</v>
      </c>
      <c r="BL924">
        <v>1</v>
      </c>
      <c r="BM924" t="s">
        <v>12</v>
      </c>
      <c r="BN924">
        <v>12900</v>
      </c>
      <c r="BO924" t="s">
        <v>12</v>
      </c>
      <c r="BP924" t="s">
        <v>12</v>
      </c>
      <c r="BQ924" t="s">
        <v>12</v>
      </c>
      <c r="BR924" t="s">
        <v>4</v>
      </c>
      <c r="BS924" t="s">
        <v>4</v>
      </c>
      <c r="BT924" t="s">
        <v>4</v>
      </c>
      <c r="BU924" t="s">
        <v>12</v>
      </c>
      <c r="BV924" t="s">
        <v>4</v>
      </c>
      <c r="BW924" t="s">
        <v>3</v>
      </c>
      <c r="BX924" t="s">
        <v>4</v>
      </c>
      <c r="BY924" t="s">
        <v>12</v>
      </c>
      <c r="BZ924" t="s">
        <v>12</v>
      </c>
      <c r="CA924" t="s">
        <v>12</v>
      </c>
      <c r="CB924" t="s">
        <v>12</v>
      </c>
      <c r="CC924" t="s">
        <v>12</v>
      </c>
      <c r="CD924" t="str" cm="1">
        <f t="array" aca="1" ref="CD924" ca="1">eConcatenar(A924:CB924,"|")</f>
        <v>tt24ACFCxefxJe8o|COM2021-0910|3|IMPERIAL DE LUJO|TABASCO |COMALCALCO|COMALCALCO|2021-3-05|12900|X|X|100|0|x|X|x|X|X|X|X|X|X|X|X|x|X|x|ALVARADO|MENDEZ|GUILLERMINA|UNION LIBRE|X|X|ENTRADA DE LA ESCUELA PRIMARIA|INDEPENDENCIA PRIMERA SECCION|CARRETERA A CHICHICAPA|9331051983|ALEJANDRO CUPIL GOMEZ|BENEFICIARIO 2: LUIS MARIO CUPÍL ALVARADO|Q|RUTA 8 V|X|VIERNES|x|x|X|X|X|DOMICILIO|3000|9900|x|x|X|2021-9-24|2021-10-01|X|x|X|x|x|INDEPENDENCIA PRIMERA SECCION|X|1|x|12900|x|x|x|X|X|X|x|X|CARDENAS|X|x|x|x|x</v>
      </c>
    </row>
    <row r="925" spans="1:82" x14ac:dyDescent="0.25">
      <c r="A925" t="s">
        <v>15154</v>
      </c>
      <c r="B925" t="s">
        <v>15155</v>
      </c>
      <c r="C925">
        <v>3</v>
      </c>
      <c r="D925" t="s">
        <v>1</v>
      </c>
      <c r="E925" t="s">
        <v>396</v>
      </c>
      <c r="F925" t="s">
        <v>775</v>
      </c>
      <c r="G925" t="s">
        <v>775</v>
      </c>
      <c r="H925" t="s">
        <v>1205</v>
      </c>
      <c r="I925">
        <v>12900</v>
      </c>
      <c r="J925" t="s">
        <v>4</v>
      </c>
      <c r="K925" t="s">
        <v>4</v>
      </c>
      <c r="L925">
        <v>100</v>
      </c>
      <c r="M925">
        <v>0</v>
      </c>
      <c r="N925" t="s">
        <v>12</v>
      </c>
      <c r="O925" t="s">
        <v>4</v>
      </c>
      <c r="P925" t="s">
        <v>12</v>
      </c>
      <c r="Q925" t="s">
        <v>4</v>
      </c>
      <c r="R925" t="s">
        <v>4</v>
      </c>
      <c r="S925" t="s">
        <v>4</v>
      </c>
      <c r="T925" t="s">
        <v>4</v>
      </c>
      <c r="U925" t="s">
        <v>4</v>
      </c>
      <c r="V925" t="s">
        <v>4</v>
      </c>
      <c r="W925" t="s">
        <v>4</v>
      </c>
      <c r="X925" t="s">
        <v>4</v>
      </c>
      <c r="Y925" t="s">
        <v>12</v>
      </c>
      <c r="Z925" t="s">
        <v>4</v>
      </c>
      <c r="AA925" t="s">
        <v>12</v>
      </c>
      <c r="AB925" t="s">
        <v>108</v>
      </c>
      <c r="AC925" t="s">
        <v>385</v>
      </c>
      <c r="AD925" t="s">
        <v>10420</v>
      </c>
      <c r="AE925" t="s">
        <v>30</v>
      </c>
      <c r="AF925" t="s">
        <v>4</v>
      </c>
      <c r="AG925" t="s">
        <v>4</v>
      </c>
      <c r="AH925" t="s">
        <v>1010</v>
      </c>
      <c r="AI925" t="s">
        <v>15150</v>
      </c>
      <c r="AJ925" t="s">
        <v>4</v>
      </c>
      <c r="AK925">
        <v>9331000829</v>
      </c>
      <c r="AL925" t="s">
        <v>15156</v>
      </c>
      <c r="AM925" t="s">
        <v>15157</v>
      </c>
      <c r="AN925" t="s">
        <v>12</v>
      </c>
      <c r="AO925" t="s">
        <v>15146</v>
      </c>
      <c r="AP925" t="s">
        <v>4</v>
      </c>
      <c r="AQ925" t="s">
        <v>5470</v>
      </c>
      <c r="AR925" t="s">
        <v>12</v>
      </c>
      <c r="AS925" t="s">
        <v>12</v>
      </c>
      <c r="AT925" t="s">
        <v>4</v>
      </c>
      <c r="AU925" t="s">
        <v>4</v>
      </c>
      <c r="AV925" t="s">
        <v>4</v>
      </c>
      <c r="AW925" t="s">
        <v>11</v>
      </c>
      <c r="AX925">
        <v>3300</v>
      </c>
      <c r="AY925">
        <v>9600</v>
      </c>
      <c r="AZ925" t="s">
        <v>12</v>
      </c>
      <c r="BA925" t="s">
        <v>12</v>
      </c>
      <c r="BB925" t="s">
        <v>4</v>
      </c>
      <c r="BC925" t="s">
        <v>5515</v>
      </c>
      <c r="BD925" t="s">
        <v>10543</v>
      </c>
      <c r="BE925" t="s">
        <v>4</v>
      </c>
      <c r="BF925" t="s">
        <v>12</v>
      </c>
      <c r="BG925" t="s">
        <v>4</v>
      </c>
      <c r="BH925" t="s">
        <v>12</v>
      </c>
      <c r="BI925" t="s">
        <v>12</v>
      </c>
      <c r="BJ925" t="s">
        <v>15150</v>
      </c>
      <c r="BK925" t="s">
        <v>4</v>
      </c>
      <c r="BL925">
        <v>1</v>
      </c>
      <c r="BM925" t="s">
        <v>12</v>
      </c>
      <c r="BN925">
        <v>12900</v>
      </c>
      <c r="BO925" t="s">
        <v>12</v>
      </c>
      <c r="BP925" t="s">
        <v>12</v>
      </c>
      <c r="BQ925" t="s">
        <v>12</v>
      </c>
      <c r="BR925" t="s">
        <v>4</v>
      </c>
      <c r="BS925" t="s">
        <v>4</v>
      </c>
      <c r="BT925" t="s">
        <v>4</v>
      </c>
      <c r="BU925" t="s">
        <v>12</v>
      </c>
      <c r="BV925" t="s">
        <v>4</v>
      </c>
      <c r="BW925" t="s">
        <v>3</v>
      </c>
      <c r="BX925" t="s">
        <v>4</v>
      </c>
      <c r="BY925" t="s">
        <v>12</v>
      </c>
      <c r="BZ925" t="s">
        <v>12</v>
      </c>
      <c r="CA925" t="s">
        <v>12</v>
      </c>
      <c r="CB925" t="s">
        <v>12</v>
      </c>
      <c r="CC925" t="s">
        <v>12</v>
      </c>
      <c r="CD925" t="str" cm="1">
        <f t="array" aca="1" ref="CD925" ca="1">eConcatenar(A925:CB925,"|")</f>
        <v>bs7Dw9NnMDSOUrAL|COM2021-0592|3|IMPERIAL DE LUJO|TABASCO |COMALCALCO|COMALCALCO|2021-2-19|12900|X|X|100|0|x|X|x|X|X|X|X|X|X|X|X|x|X|x|DIAZ|MENDEZ|ASUNCION|CASADA|X|X|CARRETERA PRINCIPAL SIN NUMERO|INDEPENDENCIA PRIMERA SECCION|X|9331000829|MARIA DEL ROSARIO PEREZ DIAZ|BENEFICIARIO 2:ASUNCION PEREZ DIAZ|x|RUTA 8 V|X|VIERNES|x|x|X|X|X|DOMICILIO|3300|9600|x|x|X|2021-9-24|2021-10-01|X|x|X|x|x|INDEPENDENCIA PRIMERA SECCION|X|1|x|12900|x|x|x|X|X|X|x|X|CARDENAS|X|x|x|x|x</v>
      </c>
    </row>
    <row r="926" spans="1:82" x14ac:dyDescent="0.25">
      <c r="A926" t="s">
        <v>15158</v>
      </c>
      <c r="B926" t="s">
        <v>15159</v>
      </c>
      <c r="C926">
        <v>3</v>
      </c>
      <c r="D926" t="s">
        <v>69</v>
      </c>
      <c r="E926" t="s">
        <v>396</v>
      </c>
      <c r="F926" t="s">
        <v>775</v>
      </c>
      <c r="G926" t="s">
        <v>775</v>
      </c>
      <c r="H926" t="s">
        <v>1184</v>
      </c>
      <c r="I926">
        <v>14800</v>
      </c>
      <c r="J926" t="s">
        <v>4</v>
      </c>
      <c r="K926" t="s">
        <v>4</v>
      </c>
      <c r="L926">
        <v>100</v>
      </c>
      <c r="M926">
        <v>0</v>
      </c>
      <c r="N926" t="s">
        <v>12</v>
      </c>
      <c r="O926" t="s">
        <v>4</v>
      </c>
      <c r="P926" t="s">
        <v>12</v>
      </c>
      <c r="Q926" t="s">
        <v>4</v>
      </c>
      <c r="R926" t="s">
        <v>4</v>
      </c>
      <c r="S926" t="s">
        <v>4</v>
      </c>
      <c r="T926" t="s">
        <v>4</v>
      </c>
      <c r="U926" t="s">
        <v>4</v>
      </c>
      <c r="V926" t="s">
        <v>4</v>
      </c>
      <c r="W926" t="s">
        <v>4</v>
      </c>
      <c r="X926" t="s">
        <v>4</v>
      </c>
      <c r="Y926" t="s">
        <v>12</v>
      </c>
      <c r="Z926" t="s">
        <v>4</v>
      </c>
      <c r="AA926" t="s">
        <v>12</v>
      </c>
      <c r="AB926" t="s">
        <v>4</v>
      </c>
      <c r="AC926" t="s">
        <v>205</v>
      </c>
      <c r="AD926" t="s">
        <v>250</v>
      </c>
      <c r="AE926" t="s">
        <v>24</v>
      </c>
      <c r="AF926" t="s">
        <v>4</v>
      </c>
      <c r="AG926" t="s">
        <v>4</v>
      </c>
      <c r="AH926" t="s">
        <v>782</v>
      </c>
      <c r="AI926" t="s">
        <v>779</v>
      </c>
      <c r="AJ926" t="s">
        <v>15143</v>
      </c>
      <c r="AK926">
        <v>9331647189</v>
      </c>
      <c r="AL926" t="s">
        <v>15160</v>
      </c>
      <c r="AM926" t="s">
        <v>15161</v>
      </c>
      <c r="AN926" t="s">
        <v>12</v>
      </c>
      <c r="AO926" t="s">
        <v>15146</v>
      </c>
      <c r="AP926" t="s">
        <v>4</v>
      </c>
      <c r="AQ926" t="s">
        <v>5470</v>
      </c>
      <c r="AR926" t="s">
        <v>12</v>
      </c>
      <c r="AS926" t="s">
        <v>12</v>
      </c>
      <c r="AT926" t="s">
        <v>4</v>
      </c>
      <c r="AU926" t="s">
        <v>4</v>
      </c>
      <c r="AV926" t="s">
        <v>4</v>
      </c>
      <c r="AW926" t="s">
        <v>11</v>
      </c>
      <c r="AX926">
        <v>2000</v>
      </c>
      <c r="AY926">
        <v>12800</v>
      </c>
      <c r="AZ926" t="s">
        <v>12</v>
      </c>
      <c r="BA926" t="s">
        <v>12</v>
      </c>
      <c r="BB926" t="s">
        <v>4</v>
      </c>
      <c r="BC926" t="s">
        <v>5515</v>
      </c>
      <c r="BD926" t="s">
        <v>10543</v>
      </c>
      <c r="BE926" t="s">
        <v>4</v>
      </c>
      <c r="BF926" t="s">
        <v>12</v>
      </c>
      <c r="BG926" t="s">
        <v>4</v>
      </c>
      <c r="BH926" t="s">
        <v>12</v>
      </c>
      <c r="BI926" t="s">
        <v>12</v>
      </c>
      <c r="BJ926" t="s">
        <v>778</v>
      </c>
      <c r="BK926" t="s">
        <v>4</v>
      </c>
      <c r="BL926">
        <v>1</v>
      </c>
      <c r="BM926" t="s">
        <v>12</v>
      </c>
      <c r="BN926">
        <v>14800</v>
      </c>
      <c r="BO926" t="s">
        <v>12</v>
      </c>
      <c r="BP926" t="s">
        <v>12</v>
      </c>
      <c r="BQ926" t="s">
        <v>12</v>
      </c>
      <c r="BR926" t="s">
        <v>4</v>
      </c>
      <c r="BS926" t="s">
        <v>4</v>
      </c>
      <c r="BT926" t="s">
        <v>4</v>
      </c>
      <c r="BU926" t="s">
        <v>12</v>
      </c>
      <c r="BV926" t="s">
        <v>4</v>
      </c>
      <c r="BW926" t="s">
        <v>3</v>
      </c>
      <c r="BX926" t="s">
        <v>4</v>
      </c>
      <c r="BY926" t="s">
        <v>12</v>
      </c>
      <c r="BZ926" t="s">
        <v>12</v>
      </c>
      <c r="CA926" t="s">
        <v>12</v>
      </c>
      <c r="CB926" t="s">
        <v>12</v>
      </c>
      <c r="CC926" t="s">
        <v>12</v>
      </c>
      <c r="CD926" t="str" cm="1">
        <f t="array" aca="1" ref="CD926" ca="1">eConcatenar(A926:CB926,"|")</f>
        <v>DJYUNTTEmAMmJBqk|COM2021-1586|3|MEMORIAL|TABASCO |COMALCALCO|COMALCALCO|2021-5-17|14800|X|X|100|0|x|X|x|X|X|X|X|X|X|X|X|x|X|x|X|OLAN|MANUELA|UNION LIBRE|X|X|CARRETERA FEDERAL COMALCALCO PARAISO SIN NUMERO|NORTE PRIMERA SECCION|CARRETERA COMALCALCO PARAISO|9331647189|MARIA INES OLAN OLAN|BENEFICIARIO 2: REYES OLAN PECH|x|RUTA 8 V|X|VIERNES|x|x|X|X|X|DOMICILIO|2000|12800|x|x|X|2021-9-24|2021-10-01|X|x|X|x|x|NORTE PRIMERA SECCION |X|1|x|14800|x|x|x|X|X|X|x|X|CARDENAS|X|x|x|x|x</v>
      </c>
    </row>
    <row r="927" spans="1:82" x14ac:dyDescent="0.25">
      <c r="A927" t="s">
        <v>15162</v>
      </c>
      <c r="B927" t="s">
        <v>15163</v>
      </c>
      <c r="C927">
        <v>3</v>
      </c>
      <c r="D927" t="s">
        <v>69</v>
      </c>
      <c r="E927" t="s">
        <v>396</v>
      </c>
      <c r="F927" t="s">
        <v>775</v>
      </c>
      <c r="G927" t="s">
        <v>775</v>
      </c>
      <c r="H927" t="s">
        <v>5474</v>
      </c>
      <c r="I927">
        <v>14800</v>
      </c>
      <c r="J927" t="s">
        <v>4</v>
      </c>
      <c r="K927" t="s">
        <v>4</v>
      </c>
      <c r="L927">
        <v>100</v>
      </c>
      <c r="M927">
        <v>0</v>
      </c>
      <c r="N927" t="s">
        <v>12</v>
      </c>
      <c r="O927" t="s">
        <v>4</v>
      </c>
      <c r="P927" t="s">
        <v>12</v>
      </c>
      <c r="Q927" t="s">
        <v>4</v>
      </c>
      <c r="R927" t="s">
        <v>4</v>
      </c>
      <c r="S927" t="s">
        <v>4</v>
      </c>
      <c r="T927" t="s">
        <v>4</v>
      </c>
      <c r="U927" t="s">
        <v>4</v>
      </c>
      <c r="V927" t="s">
        <v>4</v>
      </c>
      <c r="W927" t="s">
        <v>4</v>
      </c>
      <c r="X927" t="s">
        <v>4</v>
      </c>
      <c r="Y927" t="s">
        <v>12</v>
      </c>
      <c r="Z927" t="s">
        <v>4</v>
      </c>
      <c r="AA927" t="s">
        <v>12</v>
      </c>
      <c r="AB927" t="s">
        <v>87</v>
      </c>
      <c r="AC927" t="s">
        <v>96</v>
      </c>
      <c r="AD927" t="s">
        <v>14524</v>
      </c>
      <c r="AE927" t="s">
        <v>30</v>
      </c>
      <c r="AF927" t="s">
        <v>4</v>
      </c>
      <c r="AG927" t="s">
        <v>4</v>
      </c>
      <c r="AH927" t="s">
        <v>15164</v>
      </c>
      <c r="AI927" t="s">
        <v>779</v>
      </c>
      <c r="AJ927" t="s">
        <v>15143</v>
      </c>
      <c r="AK927">
        <v>9331478487</v>
      </c>
      <c r="AL927" t="s">
        <v>15165</v>
      </c>
      <c r="AM927" t="s">
        <v>15166</v>
      </c>
      <c r="AN927" t="s">
        <v>12</v>
      </c>
      <c r="AO927" t="s">
        <v>15146</v>
      </c>
      <c r="AP927" t="s">
        <v>4</v>
      </c>
      <c r="AQ927" t="s">
        <v>5470</v>
      </c>
      <c r="AR927" t="s">
        <v>12</v>
      </c>
      <c r="AS927" t="s">
        <v>12</v>
      </c>
      <c r="AT927" t="s">
        <v>4</v>
      </c>
      <c r="AU927" t="s">
        <v>4</v>
      </c>
      <c r="AV927" t="s">
        <v>4</v>
      </c>
      <c r="AW927" t="s">
        <v>11</v>
      </c>
      <c r="AX927">
        <v>2000</v>
      </c>
      <c r="AY927">
        <v>12800</v>
      </c>
      <c r="AZ927" t="s">
        <v>12</v>
      </c>
      <c r="BA927" t="s">
        <v>12</v>
      </c>
      <c r="BB927" t="s">
        <v>4</v>
      </c>
      <c r="BC927" t="s">
        <v>5515</v>
      </c>
      <c r="BD927" t="s">
        <v>10543</v>
      </c>
      <c r="BE927" t="s">
        <v>4</v>
      </c>
      <c r="BF927" t="s">
        <v>12</v>
      </c>
      <c r="BG927" t="s">
        <v>4</v>
      </c>
      <c r="BH927" t="s">
        <v>12</v>
      </c>
      <c r="BI927" t="s">
        <v>12</v>
      </c>
      <c r="BJ927" t="s">
        <v>778</v>
      </c>
      <c r="BK927" t="s">
        <v>4</v>
      </c>
      <c r="BL927">
        <v>1</v>
      </c>
      <c r="BM927" t="s">
        <v>12</v>
      </c>
      <c r="BN927">
        <v>14800</v>
      </c>
      <c r="BO927" t="s">
        <v>12</v>
      </c>
      <c r="BP927" t="s">
        <v>12</v>
      </c>
      <c r="BQ927" t="s">
        <v>12</v>
      </c>
      <c r="BR927" t="s">
        <v>4</v>
      </c>
      <c r="BS927" t="s">
        <v>4</v>
      </c>
      <c r="BT927" t="s">
        <v>4</v>
      </c>
      <c r="BU927" t="s">
        <v>12</v>
      </c>
      <c r="BV927" t="s">
        <v>4</v>
      </c>
      <c r="BW927" t="s">
        <v>3</v>
      </c>
      <c r="BX927" t="s">
        <v>4</v>
      </c>
      <c r="BY927" t="s">
        <v>12</v>
      </c>
      <c r="BZ927" t="s">
        <v>12</v>
      </c>
      <c r="CA927" t="s">
        <v>12</v>
      </c>
      <c r="CB927" t="s">
        <v>12</v>
      </c>
      <c r="CC927" t="s">
        <v>12</v>
      </c>
      <c r="CD927" t="str" cm="1">
        <f t="array" aca="1" ref="CD927" ca="1">eConcatenar(A927:CB927,"|")</f>
        <v>1JVxGKxAaRkEdW9v|COM2021-1585|3|MEMORIAL|TABASCO |COMALCALCO|COMALCALCO|2021-9-17|14800|X|X|100|0|x|X|x|X|X|X|X|X|X|X|X|x|X|x|LOPEZ|MARTINEZ|MARIA ELENA|CASADA|X|X|CALLE VENUSTIANO CARRANZA SIN NUMERO|NORTE PRIMERA SECCION|CARRETERA COMALCALCO PARAISO|9331478487|LENNY JAZMIN BAUTISTA LOPEZ|BENEFICIARIO 2: JESSICA YURIDIA BAUTISTA LOPEZ|x|RUTA 8 V|X|VIERNES|x|x|X|X|X|DOMICILIO|2000|12800|x|x|X|2021-9-24|2021-10-01|X|x|X|x|x|NORTE PRIMERA SECCION |X|1|x|14800|x|x|x|X|X|X|x|X|CARDENAS|X|x|x|x|x</v>
      </c>
    </row>
    <row r="928" spans="1:82" x14ac:dyDescent="0.25">
      <c r="A928" t="s">
        <v>15167</v>
      </c>
      <c r="B928" t="s">
        <v>15168</v>
      </c>
      <c r="C928">
        <v>3</v>
      </c>
      <c r="D928" t="s">
        <v>69</v>
      </c>
      <c r="E928" t="s">
        <v>396</v>
      </c>
      <c r="F928" t="s">
        <v>775</v>
      </c>
      <c r="G928" t="s">
        <v>775</v>
      </c>
      <c r="H928" t="s">
        <v>15983</v>
      </c>
      <c r="I928">
        <v>14800</v>
      </c>
      <c r="J928" t="s">
        <v>4</v>
      </c>
      <c r="K928" t="s">
        <v>4</v>
      </c>
      <c r="L928">
        <v>100</v>
      </c>
      <c r="M928">
        <v>0</v>
      </c>
      <c r="N928" t="s">
        <v>12</v>
      </c>
      <c r="O928" t="s">
        <v>4</v>
      </c>
      <c r="P928" t="s">
        <v>12</v>
      </c>
      <c r="Q928" t="s">
        <v>4</v>
      </c>
      <c r="R928" t="s">
        <v>4</v>
      </c>
      <c r="S928" t="s">
        <v>4</v>
      </c>
      <c r="T928" t="s">
        <v>4</v>
      </c>
      <c r="U928" t="s">
        <v>4</v>
      </c>
      <c r="V928" t="s">
        <v>4</v>
      </c>
      <c r="W928" t="s">
        <v>4</v>
      </c>
      <c r="X928" t="s">
        <v>4</v>
      </c>
      <c r="Y928" t="s">
        <v>12</v>
      </c>
      <c r="Z928" t="s">
        <v>4</v>
      </c>
      <c r="AA928" t="s">
        <v>12</v>
      </c>
      <c r="AB928" t="s">
        <v>4979</v>
      </c>
      <c r="AC928" t="s">
        <v>127</v>
      </c>
      <c r="AD928" t="s">
        <v>441</v>
      </c>
      <c r="AE928" t="s">
        <v>30</v>
      </c>
      <c r="AF928" t="s">
        <v>4</v>
      </c>
      <c r="AG928" t="s">
        <v>4</v>
      </c>
      <c r="AH928" t="s">
        <v>782</v>
      </c>
      <c r="AI928" t="s">
        <v>15169</v>
      </c>
      <c r="AJ928" t="s">
        <v>15143</v>
      </c>
      <c r="AK928">
        <v>9331569632</v>
      </c>
      <c r="AL928" t="s">
        <v>15170</v>
      </c>
      <c r="AM928" t="s">
        <v>15171</v>
      </c>
      <c r="AN928" t="s">
        <v>12</v>
      </c>
      <c r="AO928" t="s">
        <v>15146</v>
      </c>
      <c r="AP928" t="s">
        <v>4</v>
      </c>
      <c r="AQ928" t="s">
        <v>5470</v>
      </c>
      <c r="AR928" t="s">
        <v>12</v>
      </c>
      <c r="AS928" t="s">
        <v>12</v>
      </c>
      <c r="AT928" t="s">
        <v>4</v>
      </c>
      <c r="AU928" t="s">
        <v>4</v>
      </c>
      <c r="AV928" t="s">
        <v>4</v>
      </c>
      <c r="AW928" t="s">
        <v>11</v>
      </c>
      <c r="AX928">
        <v>3300</v>
      </c>
      <c r="AY928">
        <v>11500</v>
      </c>
      <c r="AZ928" t="s">
        <v>12</v>
      </c>
      <c r="BA928" t="s">
        <v>12</v>
      </c>
      <c r="BB928" t="s">
        <v>4</v>
      </c>
      <c r="BC928" t="s">
        <v>5515</v>
      </c>
      <c r="BD928" t="s">
        <v>10543</v>
      </c>
      <c r="BE928" t="s">
        <v>4</v>
      </c>
      <c r="BF928" t="s">
        <v>12</v>
      </c>
      <c r="BG928" t="s">
        <v>4</v>
      </c>
      <c r="BH928" t="s">
        <v>12</v>
      </c>
      <c r="BI928" t="s">
        <v>12</v>
      </c>
      <c r="BJ928" t="s">
        <v>15169</v>
      </c>
      <c r="BK928" t="s">
        <v>4</v>
      </c>
      <c r="BL928">
        <v>1</v>
      </c>
      <c r="BM928" t="s">
        <v>12</v>
      </c>
      <c r="BN928">
        <v>14800</v>
      </c>
      <c r="BO928" t="s">
        <v>12</v>
      </c>
      <c r="BP928" t="s">
        <v>12</v>
      </c>
      <c r="BQ928" t="s">
        <v>12</v>
      </c>
      <c r="BR928" t="s">
        <v>4</v>
      </c>
      <c r="BS928" t="s">
        <v>4</v>
      </c>
      <c r="BT928" t="s">
        <v>4</v>
      </c>
      <c r="BU928" t="s">
        <v>12</v>
      </c>
      <c r="BV928" t="s">
        <v>4</v>
      </c>
      <c r="BW928" t="s">
        <v>3</v>
      </c>
      <c r="BX928" t="s">
        <v>4</v>
      </c>
      <c r="BY928" t="s">
        <v>12</v>
      </c>
      <c r="BZ928" t="s">
        <v>12</v>
      </c>
      <c r="CA928" t="s">
        <v>12</v>
      </c>
      <c r="CB928" t="s">
        <v>12</v>
      </c>
      <c r="CC928" t="s">
        <v>12</v>
      </c>
      <c r="CD928" t="str" cm="1">
        <f t="array" aca="1" ref="CD928" ca="1">eConcatenar(A928:CB928,"|")</f>
        <v>VB51D8aNLFAkRJLP|COM2021-0975|3|MEMORIAL|TABASCO |COMALCALCO|COMALCALCO|2021-3-12|14800|X|X|100|0|x|X|x|X|X|X|X|X|X|X|X|x|X|x|RODRIGUEZ |RODRIGUEZ|LAURA|CASADA|X|X|CARRETERA FEDERAL COMALCALCO PARAISO SIN NUMERO|NORTE SEGUNDA SECCION|CARRETERA COMALCALCO PARAISO|9331569632|JOSE ALFREDO HERNANDEZ LOPEZ|BENEFICIARIO 2: MARISELA MARTINEZ DE LA CRUZ|x|RUTA 8 V|X|VIERNES|x|x|X|X|X|DOMICILIO|3300|11500|x|x|X|2021-9-24|2021-10-01|X|x|X|x|x|NORTE SEGUNDA SECCION|X|1|x|14800|x|x|x|X|X|X|x|X|CARDENAS|X|x|x|x|x</v>
      </c>
    </row>
    <row r="929" spans="1:82" x14ac:dyDescent="0.25">
      <c r="A929" t="s">
        <v>15172</v>
      </c>
      <c r="B929" t="s">
        <v>5449</v>
      </c>
      <c r="C929">
        <v>3</v>
      </c>
      <c r="D929" t="s">
        <v>1</v>
      </c>
      <c r="E929" t="s">
        <v>396</v>
      </c>
      <c r="F929" t="s">
        <v>775</v>
      </c>
      <c r="G929" t="s">
        <v>775</v>
      </c>
      <c r="H929" t="s">
        <v>16097</v>
      </c>
      <c r="I929">
        <v>12900</v>
      </c>
      <c r="J929" t="s">
        <v>4</v>
      </c>
      <c r="K929" t="s">
        <v>4</v>
      </c>
      <c r="L929">
        <v>100</v>
      </c>
      <c r="M929">
        <v>0</v>
      </c>
      <c r="N929" t="s">
        <v>12</v>
      </c>
      <c r="O929" t="s">
        <v>4</v>
      </c>
      <c r="P929" t="s">
        <v>12</v>
      </c>
      <c r="Q929" t="s">
        <v>4</v>
      </c>
      <c r="R929" t="s">
        <v>4</v>
      </c>
      <c r="S929" t="s">
        <v>4</v>
      </c>
      <c r="T929" t="s">
        <v>4</v>
      </c>
      <c r="U929" t="s">
        <v>4</v>
      </c>
      <c r="V929" t="s">
        <v>4</v>
      </c>
      <c r="W929" t="s">
        <v>4</v>
      </c>
      <c r="X929" t="s">
        <v>4</v>
      </c>
      <c r="Y929" t="s">
        <v>12</v>
      </c>
      <c r="Z929" t="s">
        <v>4</v>
      </c>
      <c r="AA929" t="s">
        <v>12</v>
      </c>
      <c r="AB929" t="s">
        <v>473</v>
      </c>
      <c r="AC929" t="s">
        <v>11810</v>
      </c>
      <c r="AD929" t="s">
        <v>10439</v>
      </c>
      <c r="AE929" t="s">
        <v>30</v>
      </c>
      <c r="AF929" t="s">
        <v>4</v>
      </c>
      <c r="AG929" t="s">
        <v>4</v>
      </c>
      <c r="AH929" t="s">
        <v>15173</v>
      </c>
      <c r="AI929" t="s">
        <v>15169</v>
      </c>
      <c r="AJ929" t="s">
        <v>4</v>
      </c>
      <c r="AK929">
        <v>9331063286</v>
      </c>
      <c r="AL929" t="s">
        <v>15174</v>
      </c>
      <c r="AM929" t="s">
        <v>15175</v>
      </c>
      <c r="AN929" t="s">
        <v>12</v>
      </c>
      <c r="AO929" t="s">
        <v>15146</v>
      </c>
      <c r="AP929" t="s">
        <v>4</v>
      </c>
      <c r="AQ929" t="s">
        <v>5470</v>
      </c>
      <c r="AR929" t="s">
        <v>12</v>
      </c>
      <c r="AS929" t="s">
        <v>12</v>
      </c>
      <c r="AT929" t="s">
        <v>4</v>
      </c>
      <c r="AU929" t="s">
        <v>4</v>
      </c>
      <c r="AV929" t="s">
        <v>4</v>
      </c>
      <c r="AW929" t="s">
        <v>11</v>
      </c>
      <c r="AX929">
        <v>3500</v>
      </c>
      <c r="AY929">
        <v>9400</v>
      </c>
      <c r="AZ929" t="s">
        <v>12</v>
      </c>
      <c r="BA929" t="s">
        <v>12</v>
      </c>
      <c r="BB929" t="s">
        <v>4</v>
      </c>
      <c r="BC929" t="s">
        <v>5515</v>
      </c>
      <c r="BD929" t="s">
        <v>10543</v>
      </c>
      <c r="BE929" t="s">
        <v>4</v>
      </c>
      <c r="BF929" t="s">
        <v>12</v>
      </c>
      <c r="BG929" t="s">
        <v>4</v>
      </c>
      <c r="BH929" t="s">
        <v>12</v>
      </c>
      <c r="BI929" t="s">
        <v>12</v>
      </c>
      <c r="BJ929" t="s">
        <v>15169</v>
      </c>
      <c r="BK929" t="s">
        <v>4</v>
      </c>
      <c r="BL929">
        <v>1</v>
      </c>
      <c r="BM929" t="s">
        <v>12</v>
      </c>
      <c r="BN929">
        <v>12900</v>
      </c>
      <c r="BO929" t="s">
        <v>12</v>
      </c>
      <c r="BP929" t="s">
        <v>12</v>
      </c>
      <c r="BQ929" t="s">
        <v>12</v>
      </c>
      <c r="BR929" t="s">
        <v>4</v>
      </c>
      <c r="BS929" t="s">
        <v>4</v>
      </c>
      <c r="BT929" t="s">
        <v>4</v>
      </c>
      <c r="BU929" t="s">
        <v>12</v>
      </c>
      <c r="BV929" t="s">
        <v>4</v>
      </c>
      <c r="BW929" t="s">
        <v>3</v>
      </c>
      <c r="BX929" t="s">
        <v>4</v>
      </c>
      <c r="BY929" t="s">
        <v>12</v>
      </c>
      <c r="BZ929" t="s">
        <v>12</v>
      </c>
      <c r="CA929" t="s">
        <v>12</v>
      </c>
      <c r="CB929" t="s">
        <v>12</v>
      </c>
      <c r="CC929" t="s">
        <v>12</v>
      </c>
      <c r="CD929" t="str" cm="1">
        <f t="array" aca="1" ref="CD929" ca="1">eConcatenar(A929:CB929,"|")</f>
        <v>fxUX8pBzHlc60G9K|COM2021-0369|3|IMPERIAL DE LUJO|TABASCO |COMALCALCO|COMALCALCO|2021-2-05|12900|X|X|100|0|x|X|x|X|X|X|X|X|X|X|X|x|X|x|PEREZ |PALMA|MARIA DOLORES|CASADA|X|X|COLONIA EL REGALO SIN NUMERO|NORTE SEGUNDA SECCION|X|9331063286|VICTOR MANUE PALMA ALBERTO|BENEFICIARIO 2: RUBICELIA PEREZ PALMA|x|RUTA 8 V|X|VIERNES|x|x|X|X|X|DOMICILIO|3500|9400|x|x|X|2021-9-24|2021-10-01|X|x|X|x|x|NORTE SEGUNDA SECCION|X|1|x|12900|x|x|x|X|X|X|x|X|CARDENAS|X|x|x|x|x</v>
      </c>
    </row>
    <row r="930" spans="1:82" x14ac:dyDescent="0.25">
      <c r="A930" t="s">
        <v>15176</v>
      </c>
      <c r="B930" t="s">
        <v>15177</v>
      </c>
      <c r="C930">
        <v>3</v>
      </c>
      <c r="D930" t="s">
        <v>1</v>
      </c>
      <c r="E930" t="s">
        <v>396</v>
      </c>
      <c r="F930" t="s">
        <v>775</v>
      </c>
      <c r="G930" t="s">
        <v>775</v>
      </c>
      <c r="H930" t="s">
        <v>16083</v>
      </c>
      <c r="I930">
        <v>12900</v>
      </c>
      <c r="J930" t="s">
        <v>4</v>
      </c>
      <c r="K930" t="s">
        <v>4</v>
      </c>
      <c r="L930">
        <v>100</v>
      </c>
      <c r="M930">
        <v>0</v>
      </c>
      <c r="N930" t="s">
        <v>12</v>
      </c>
      <c r="O930" t="s">
        <v>4</v>
      </c>
      <c r="P930" t="s">
        <v>12</v>
      </c>
      <c r="Q930" t="s">
        <v>4</v>
      </c>
      <c r="R930" t="s">
        <v>4</v>
      </c>
      <c r="S930" t="s">
        <v>4</v>
      </c>
      <c r="T930" t="s">
        <v>4</v>
      </c>
      <c r="U930" t="s">
        <v>4</v>
      </c>
      <c r="V930" t="s">
        <v>4</v>
      </c>
      <c r="W930" t="s">
        <v>4</v>
      </c>
      <c r="X930" t="s">
        <v>4</v>
      </c>
      <c r="Y930" t="s">
        <v>12</v>
      </c>
      <c r="Z930" t="s">
        <v>4</v>
      </c>
      <c r="AA930" t="s">
        <v>12</v>
      </c>
      <c r="AB930" t="s">
        <v>781</v>
      </c>
      <c r="AC930" t="s">
        <v>4993</v>
      </c>
      <c r="AD930" t="s">
        <v>275</v>
      </c>
      <c r="AE930" t="s">
        <v>30</v>
      </c>
      <c r="AF930" t="s">
        <v>4</v>
      </c>
      <c r="AG930" t="s">
        <v>4</v>
      </c>
      <c r="AH930" t="s">
        <v>782</v>
      </c>
      <c r="AI930" t="s">
        <v>15169</v>
      </c>
      <c r="AJ930" t="s">
        <v>4</v>
      </c>
      <c r="AK930">
        <v>9331059815</v>
      </c>
      <c r="AL930" t="s">
        <v>15178</v>
      </c>
      <c r="AM930" t="s">
        <v>15179</v>
      </c>
      <c r="AN930" t="s">
        <v>12</v>
      </c>
      <c r="AO930" t="s">
        <v>15146</v>
      </c>
      <c r="AP930" t="s">
        <v>4</v>
      </c>
      <c r="AQ930" t="s">
        <v>5470</v>
      </c>
      <c r="AR930" t="s">
        <v>12</v>
      </c>
      <c r="AS930" t="s">
        <v>12</v>
      </c>
      <c r="AT930" t="s">
        <v>4</v>
      </c>
      <c r="AU930" t="s">
        <v>4</v>
      </c>
      <c r="AV930" t="s">
        <v>4</v>
      </c>
      <c r="AW930" t="s">
        <v>11</v>
      </c>
      <c r="AX930">
        <v>3800</v>
      </c>
      <c r="AY930">
        <v>9100</v>
      </c>
      <c r="AZ930" t="s">
        <v>12</v>
      </c>
      <c r="BA930" t="s">
        <v>12</v>
      </c>
      <c r="BB930" t="s">
        <v>4</v>
      </c>
      <c r="BC930" t="s">
        <v>5515</v>
      </c>
      <c r="BD930" t="s">
        <v>10543</v>
      </c>
      <c r="BE930" t="s">
        <v>4</v>
      </c>
      <c r="BF930" t="s">
        <v>12</v>
      </c>
      <c r="BG930" t="s">
        <v>4</v>
      </c>
      <c r="BH930" t="s">
        <v>12</v>
      </c>
      <c r="BI930" t="s">
        <v>12</v>
      </c>
      <c r="BJ930" t="s">
        <v>15169</v>
      </c>
      <c r="BK930" t="s">
        <v>4</v>
      </c>
      <c r="BL930">
        <v>1</v>
      </c>
      <c r="BM930" t="s">
        <v>12</v>
      </c>
      <c r="BN930">
        <v>12900</v>
      </c>
      <c r="BO930" t="s">
        <v>12</v>
      </c>
      <c r="BP930" t="s">
        <v>12</v>
      </c>
      <c r="BQ930" t="s">
        <v>12</v>
      </c>
      <c r="BR930" t="s">
        <v>4</v>
      </c>
      <c r="BS930" t="s">
        <v>4</v>
      </c>
      <c r="BT930" t="s">
        <v>4</v>
      </c>
      <c r="BU930" t="s">
        <v>12</v>
      </c>
      <c r="BV930" t="s">
        <v>4</v>
      </c>
      <c r="BW930" t="s">
        <v>3</v>
      </c>
      <c r="BX930" t="s">
        <v>4</v>
      </c>
      <c r="BY930" t="s">
        <v>12</v>
      </c>
      <c r="BZ930" t="s">
        <v>12</v>
      </c>
      <c r="CA930" t="s">
        <v>12</v>
      </c>
      <c r="CB930" t="s">
        <v>12</v>
      </c>
      <c r="CC930" t="s">
        <v>12</v>
      </c>
      <c r="CD930" t="str" cm="1">
        <f t="array" aca="1" ref="CD930" ca="1">eConcatenar(A930:CB930,"|")</f>
        <v>gedJbRfJsOZcMTiX|COM2021-0046|3|IMPERIAL DE LUJO|TABASCO |COMALCALCO|COMALCALCO|2021-1-09|12900|X|X|100|0|x|X|x|X|X|X|X|X|X|X|X|x|X|x|FUENTES |MARQUEZ |MARIA DEL CARMEN|CASADA|X|X|CARRETERA FEDERAL COMALCALCO PARAISO SIN NUMERO|NORTE SEGUNDA SECCION|X|9331059815|FRANCISCO RAMON HERNANDEZ|BENEFICIARIO 2: FRANCISCO JAVIER RAMON FUENTES|x|RUTA 8 V|X|VIERNES|x|x|X|X|X|DOMICILIO|3800|9100|x|x|X|2021-9-24|2021-10-01|X|x|X|x|x|NORTE SEGUNDA SECCION|X|1|x|12900|x|x|x|X|X|X|x|X|CARDENAS|X|x|x|x|x</v>
      </c>
    </row>
    <row r="931" spans="1:82" x14ac:dyDescent="0.25">
      <c r="A931" t="s">
        <v>15180</v>
      </c>
      <c r="B931" t="s">
        <v>15181</v>
      </c>
      <c r="C931">
        <v>3</v>
      </c>
      <c r="D931" t="s">
        <v>1</v>
      </c>
      <c r="E931" t="s">
        <v>396</v>
      </c>
      <c r="F931" t="s">
        <v>775</v>
      </c>
      <c r="G931" t="s">
        <v>775</v>
      </c>
      <c r="H931" t="s">
        <v>15980</v>
      </c>
      <c r="I931">
        <v>12900</v>
      </c>
      <c r="J931" t="s">
        <v>4</v>
      </c>
      <c r="K931" t="s">
        <v>4</v>
      </c>
      <c r="L931">
        <v>100</v>
      </c>
      <c r="M931">
        <v>0</v>
      </c>
      <c r="N931" t="s">
        <v>12</v>
      </c>
      <c r="O931" t="s">
        <v>4</v>
      </c>
      <c r="P931" t="s">
        <v>12</v>
      </c>
      <c r="Q931" t="s">
        <v>4</v>
      </c>
      <c r="R931" t="s">
        <v>4</v>
      </c>
      <c r="S931" t="s">
        <v>4</v>
      </c>
      <c r="T931" t="s">
        <v>4</v>
      </c>
      <c r="U931" t="s">
        <v>4</v>
      </c>
      <c r="V931" t="s">
        <v>4</v>
      </c>
      <c r="W931" t="s">
        <v>4</v>
      </c>
      <c r="X931" t="s">
        <v>4</v>
      </c>
      <c r="Y931" t="s">
        <v>12</v>
      </c>
      <c r="Z931" t="s">
        <v>4</v>
      </c>
      <c r="AA931" t="s">
        <v>12</v>
      </c>
      <c r="AB931" t="s">
        <v>49</v>
      </c>
      <c r="AC931" t="s">
        <v>227</v>
      </c>
      <c r="AD931" t="s">
        <v>914</v>
      </c>
      <c r="AE931" t="s">
        <v>30</v>
      </c>
      <c r="AF931" t="s">
        <v>4</v>
      </c>
      <c r="AG931" t="s">
        <v>4</v>
      </c>
      <c r="AH931" t="s">
        <v>14210</v>
      </c>
      <c r="AI931" t="s">
        <v>2270</v>
      </c>
      <c r="AJ931" t="s">
        <v>4</v>
      </c>
      <c r="AK931">
        <v>9331066591</v>
      </c>
      <c r="AL931" t="s">
        <v>15182</v>
      </c>
      <c r="AM931" t="s">
        <v>15183</v>
      </c>
      <c r="AN931" t="s">
        <v>12</v>
      </c>
      <c r="AO931" t="s">
        <v>15146</v>
      </c>
      <c r="AP931" t="s">
        <v>4</v>
      </c>
      <c r="AQ931" t="s">
        <v>5470</v>
      </c>
      <c r="AR931" t="s">
        <v>12</v>
      </c>
      <c r="AS931" t="s">
        <v>12</v>
      </c>
      <c r="AT931" t="s">
        <v>4</v>
      </c>
      <c r="AU931" t="s">
        <v>4</v>
      </c>
      <c r="AV931" t="s">
        <v>4</v>
      </c>
      <c r="AW931" t="s">
        <v>11</v>
      </c>
      <c r="AX931">
        <v>3100</v>
      </c>
      <c r="AY931">
        <v>9800</v>
      </c>
      <c r="AZ931" t="s">
        <v>12</v>
      </c>
      <c r="BA931" t="s">
        <v>12</v>
      </c>
      <c r="BB931" t="s">
        <v>4</v>
      </c>
      <c r="BC931" t="s">
        <v>5515</v>
      </c>
      <c r="BD931" t="s">
        <v>10543</v>
      </c>
      <c r="BE931" t="s">
        <v>4</v>
      </c>
      <c r="BF931" t="s">
        <v>12</v>
      </c>
      <c r="BG931" t="s">
        <v>4</v>
      </c>
      <c r="BH931" t="s">
        <v>12</v>
      </c>
      <c r="BI931" t="s">
        <v>12</v>
      </c>
      <c r="BJ931" t="s">
        <v>2270</v>
      </c>
      <c r="BK931" t="s">
        <v>4</v>
      </c>
      <c r="BL931">
        <v>1</v>
      </c>
      <c r="BM931" t="s">
        <v>12</v>
      </c>
      <c r="BN931">
        <v>12900</v>
      </c>
      <c r="BO931" t="s">
        <v>12</v>
      </c>
      <c r="BP931" t="s">
        <v>12</v>
      </c>
      <c r="BQ931" t="s">
        <v>12</v>
      </c>
      <c r="BR931" t="s">
        <v>4</v>
      </c>
      <c r="BS931" t="s">
        <v>4</v>
      </c>
      <c r="BT931" t="s">
        <v>4</v>
      </c>
      <c r="BU931" t="s">
        <v>12</v>
      </c>
      <c r="BV931" t="s">
        <v>4</v>
      </c>
      <c r="BW931" t="s">
        <v>3</v>
      </c>
      <c r="BX931" t="s">
        <v>4</v>
      </c>
      <c r="BY931" t="s">
        <v>12</v>
      </c>
      <c r="BZ931" t="s">
        <v>12</v>
      </c>
      <c r="CA931" t="s">
        <v>12</v>
      </c>
      <c r="CB931" t="s">
        <v>12</v>
      </c>
      <c r="CC931" t="s">
        <v>12</v>
      </c>
      <c r="CD931" t="str" cm="1">
        <f t="array" aca="1" ref="CD931" ca="1">eConcatenar(A931:CB931,"|")</f>
        <v>hk6Ssg0mOJHct7iB|COM2021-0937|3|IMPERIAL DE LUJO|TABASCO |COMALCALCO|COMALCALCO|2021-3-06|12900|X|X|100|0|x|X|x|X|X|X|X|X|X|X|X|x|X|x|SANCHEZ|OSORIO|DALILA|CASADA|X|X|CARRETERA A LIBERTAD SIN NUMERO|SAN FERNANDO PUEBLO NUEVO|X|9331066591|MARIANA LOPEZ SANCHEZ|BENEFICIARIO 2: RODOLFO LOPEZ SANCHEZ|x|RUTA 8 V|X|VIERNES|x|x|X|X|X|DOMICILIO|3100|9800|x|x|X|2021-9-24|2021-10-01|X|x|X|x|x|SAN FERNANDO PUEBLO NUEVO|X|1|x|12900|x|x|x|X|X|X|x|X|CARDENAS|X|x|x|x|x</v>
      </c>
    </row>
    <row r="932" spans="1:82" x14ac:dyDescent="0.25">
      <c r="A932" t="s">
        <v>15184</v>
      </c>
      <c r="B932" t="s">
        <v>15185</v>
      </c>
      <c r="C932">
        <v>3</v>
      </c>
      <c r="D932" t="s">
        <v>69</v>
      </c>
      <c r="E932" t="s">
        <v>396</v>
      </c>
      <c r="F932" t="s">
        <v>775</v>
      </c>
      <c r="G932" t="s">
        <v>775</v>
      </c>
      <c r="H932" t="s">
        <v>16135</v>
      </c>
      <c r="I932">
        <v>14800</v>
      </c>
      <c r="J932" t="s">
        <v>4</v>
      </c>
      <c r="K932" t="s">
        <v>4</v>
      </c>
      <c r="L932">
        <v>100</v>
      </c>
      <c r="M932">
        <v>0</v>
      </c>
      <c r="N932" t="s">
        <v>12</v>
      </c>
      <c r="O932" t="s">
        <v>4</v>
      </c>
      <c r="P932" t="s">
        <v>12</v>
      </c>
      <c r="Q932" t="s">
        <v>4</v>
      </c>
      <c r="R932" t="s">
        <v>4</v>
      </c>
      <c r="S932" t="s">
        <v>4</v>
      </c>
      <c r="T932" t="s">
        <v>4</v>
      </c>
      <c r="U932" t="s">
        <v>4</v>
      </c>
      <c r="V932" t="s">
        <v>4</v>
      </c>
      <c r="W932" t="s">
        <v>4</v>
      </c>
      <c r="X932" t="s">
        <v>4</v>
      </c>
      <c r="Y932" t="s">
        <v>12</v>
      </c>
      <c r="Z932" t="s">
        <v>4</v>
      </c>
      <c r="AA932" t="s">
        <v>12</v>
      </c>
      <c r="AB932" t="s">
        <v>291</v>
      </c>
      <c r="AC932" t="s">
        <v>108</v>
      </c>
      <c r="AD932" t="s">
        <v>911</v>
      </c>
      <c r="AE932" t="s">
        <v>63</v>
      </c>
      <c r="AF932" t="s">
        <v>4</v>
      </c>
      <c r="AG932" t="s">
        <v>4</v>
      </c>
      <c r="AH932" t="s">
        <v>14210</v>
      </c>
      <c r="AI932" t="s">
        <v>2270</v>
      </c>
      <c r="AJ932" t="s">
        <v>4</v>
      </c>
      <c r="AK932">
        <v>9331608635</v>
      </c>
      <c r="AL932" t="s">
        <v>15186</v>
      </c>
      <c r="AM932" t="s">
        <v>15187</v>
      </c>
      <c r="AN932" t="s">
        <v>12</v>
      </c>
      <c r="AO932" t="s">
        <v>15146</v>
      </c>
      <c r="AP932" t="s">
        <v>4</v>
      </c>
      <c r="AQ932" t="s">
        <v>5470</v>
      </c>
      <c r="AR932" t="s">
        <v>12</v>
      </c>
      <c r="AS932" t="s">
        <v>12</v>
      </c>
      <c r="AT932" t="s">
        <v>4</v>
      </c>
      <c r="AU932" t="s">
        <v>4</v>
      </c>
      <c r="AV932" t="s">
        <v>4</v>
      </c>
      <c r="AW932" t="s">
        <v>11</v>
      </c>
      <c r="AX932">
        <v>3400</v>
      </c>
      <c r="AY932">
        <v>11400</v>
      </c>
      <c r="AZ932" t="s">
        <v>12</v>
      </c>
      <c r="BA932" t="s">
        <v>12</v>
      </c>
      <c r="BB932" t="s">
        <v>4</v>
      </c>
      <c r="BC932" t="s">
        <v>5515</v>
      </c>
      <c r="BD932" t="s">
        <v>10543</v>
      </c>
      <c r="BE932" t="s">
        <v>4</v>
      </c>
      <c r="BF932" t="s">
        <v>12</v>
      </c>
      <c r="BG932" t="s">
        <v>4</v>
      </c>
      <c r="BH932" t="s">
        <v>12</v>
      </c>
      <c r="BI932" t="s">
        <v>12</v>
      </c>
      <c r="BJ932" t="s">
        <v>2270</v>
      </c>
      <c r="BK932" t="s">
        <v>4</v>
      </c>
      <c r="BL932">
        <v>1</v>
      </c>
      <c r="BM932" t="s">
        <v>12</v>
      </c>
      <c r="BN932">
        <v>14800</v>
      </c>
      <c r="BO932" t="s">
        <v>12</v>
      </c>
      <c r="BP932" t="s">
        <v>12</v>
      </c>
      <c r="BQ932" t="s">
        <v>12</v>
      </c>
      <c r="BR932" t="s">
        <v>4</v>
      </c>
      <c r="BS932" t="s">
        <v>4</v>
      </c>
      <c r="BT932" t="s">
        <v>4</v>
      </c>
      <c r="BU932" t="s">
        <v>12</v>
      </c>
      <c r="BV932" t="s">
        <v>4</v>
      </c>
      <c r="BW932" t="s">
        <v>3</v>
      </c>
      <c r="BX932" t="s">
        <v>4</v>
      </c>
      <c r="BY932" t="s">
        <v>12</v>
      </c>
      <c r="BZ932" t="s">
        <v>12</v>
      </c>
      <c r="CA932" t="s">
        <v>12</v>
      </c>
      <c r="CB932" t="s">
        <v>12</v>
      </c>
      <c r="CC932" t="s">
        <v>12</v>
      </c>
      <c r="CD932" t="str" cm="1">
        <f t="array" aca="1" ref="CD932" ca="1">eConcatenar(A932:CB932,"|")</f>
        <v>lJRNSLjwev87um9s|COM2021-1541|3|MEMORIAL|TABASCO |COMALCALCO|COMALCALCO|2021-5-09|14800|X|X|100|0|x|X|x|X|X|X|X|X|X|X|X|x|X|x|DOMINGUEZ|DIAZ|MARIA DEL ROSARIO|CASADO|X|X|CARRETERA A LIBERTAD SIN NUMERO|SAN FERNANDO PUEBLO NUEVO|X|9331608635|JOSE LUIS RODRIGUEZ HERNANDEZ|BENEFICIARIO 2: JOSE LUIS RODRIGUEZ DOMINGUEZ|x|RUTA 8 V|X|VIERNES|x|x|X|X|X|DOMICILIO|3400|11400|x|x|X|2021-9-24|2021-10-01|X|x|X|x|x|SAN FERNANDO PUEBLO NUEVO|X|1|x|14800|x|x|x|X|X|X|x|X|CARDENAS|X|x|x|x|x</v>
      </c>
    </row>
    <row r="933" spans="1:82" x14ac:dyDescent="0.25">
      <c r="A933" t="s">
        <v>15188</v>
      </c>
      <c r="B933" t="s">
        <v>15189</v>
      </c>
      <c r="C933">
        <v>3</v>
      </c>
      <c r="D933" t="s">
        <v>1</v>
      </c>
      <c r="E933" t="s">
        <v>396</v>
      </c>
      <c r="F933" t="s">
        <v>706</v>
      </c>
      <c r="G933" t="s">
        <v>706</v>
      </c>
      <c r="H933" t="s">
        <v>16086</v>
      </c>
      <c r="I933">
        <v>12900</v>
      </c>
      <c r="J933" t="s">
        <v>4</v>
      </c>
      <c r="K933" t="s">
        <v>4</v>
      </c>
      <c r="L933">
        <v>100</v>
      </c>
      <c r="M933">
        <v>0</v>
      </c>
      <c r="N933" t="s">
        <v>12</v>
      </c>
      <c r="O933" t="s">
        <v>4</v>
      </c>
      <c r="P933" t="s">
        <v>12</v>
      </c>
      <c r="Q933" t="s">
        <v>4</v>
      </c>
      <c r="R933" t="s">
        <v>4</v>
      </c>
      <c r="S933" t="s">
        <v>4</v>
      </c>
      <c r="T933" t="s">
        <v>4</v>
      </c>
      <c r="U933" t="s">
        <v>4</v>
      </c>
      <c r="V933" t="s">
        <v>4</v>
      </c>
      <c r="W933" t="s">
        <v>4</v>
      </c>
      <c r="X933" t="s">
        <v>4</v>
      </c>
      <c r="Y933" t="s">
        <v>12</v>
      </c>
      <c r="Z933" t="s">
        <v>4</v>
      </c>
      <c r="AA933" t="s">
        <v>12</v>
      </c>
      <c r="AB933" t="s">
        <v>5182</v>
      </c>
      <c r="AC933" t="s">
        <v>6</v>
      </c>
      <c r="AD933" t="s">
        <v>4847</v>
      </c>
      <c r="AE933" t="s">
        <v>30</v>
      </c>
      <c r="AF933" t="s">
        <v>4</v>
      </c>
      <c r="AG933" t="s">
        <v>4</v>
      </c>
      <c r="AH933" t="s">
        <v>15190</v>
      </c>
      <c r="AI933" t="s">
        <v>15191</v>
      </c>
      <c r="AJ933" t="s">
        <v>4</v>
      </c>
      <c r="AK933">
        <v>9331363923</v>
      </c>
      <c r="AL933" t="s">
        <v>15192</v>
      </c>
      <c r="AM933" t="s">
        <v>15193</v>
      </c>
      <c r="AN933" t="s">
        <v>12</v>
      </c>
      <c r="AO933" t="s">
        <v>15146</v>
      </c>
      <c r="AP933" t="s">
        <v>4</v>
      </c>
      <c r="AQ933" t="s">
        <v>5470</v>
      </c>
      <c r="AR933" t="s">
        <v>12</v>
      </c>
      <c r="AS933" t="s">
        <v>12</v>
      </c>
      <c r="AT933" t="s">
        <v>4</v>
      </c>
      <c r="AU933" t="s">
        <v>4</v>
      </c>
      <c r="AV933" t="s">
        <v>4</v>
      </c>
      <c r="AW933" t="s">
        <v>11</v>
      </c>
      <c r="AX933">
        <v>2800</v>
      </c>
      <c r="AY933">
        <v>10100</v>
      </c>
      <c r="AZ933" t="s">
        <v>12</v>
      </c>
      <c r="BA933" t="s">
        <v>12</v>
      </c>
      <c r="BB933" t="s">
        <v>12</v>
      </c>
      <c r="BC933" t="s">
        <v>5515</v>
      </c>
      <c r="BD933" t="s">
        <v>10543</v>
      </c>
      <c r="BE933" t="s">
        <v>4</v>
      </c>
      <c r="BF933" t="s">
        <v>12</v>
      </c>
      <c r="BG933" t="s">
        <v>4</v>
      </c>
      <c r="BH933" t="s">
        <v>12</v>
      </c>
      <c r="BI933" t="s">
        <v>12</v>
      </c>
      <c r="BJ933" t="s">
        <v>15191</v>
      </c>
      <c r="BK933" t="s">
        <v>4</v>
      </c>
      <c r="BL933">
        <v>1</v>
      </c>
      <c r="BM933" t="s">
        <v>12</v>
      </c>
      <c r="BN933">
        <v>12900</v>
      </c>
      <c r="BO933" t="s">
        <v>12</v>
      </c>
      <c r="BP933" t="s">
        <v>12</v>
      </c>
      <c r="BQ933" t="s">
        <v>12</v>
      </c>
      <c r="BR933" t="s">
        <v>4</v>
      </c>
      <c r="BS933" t="s">
        <v>4</v>
      </c>
      <c r="BT933" t="s">
        <v>4</v>
      </c>
      <c r="BU933" t="s">
        <v>12</v>
      </c>
      <c r="BV933" t="s">
        <v>4</v>
      </c>
      <c r="BW933" t="s">
        <v>3</v>
      </c>
      <c r="BX933" t="s">
        <v>4</v>
      </c>
      <c r="BY933" t="s">
        <v>12</v>
      </c>
      <c r="BZ933" t="s">
        <v>12</v>
      </c>
      <c r="CA933" t="s">
        <v>12</v>
      </c>
      <c r="CB933" t="s">
        <v>12</v>
      </c>
      <c r="CC933" t="s">
        <v>12</v>
      </c>
      <c r="CD933" t="str" cm="1">
        <f t="array" aca="1" ref="CD933" ca="1">eConcatenar(A933:CB933,"|")</f>
        <v>uA1U5ktplOsr3fmB|COM2021-0911|3|IMPERIAL DE LUJO|TABASCO |PARAISO|PARAISO|2021-3-05|12900|X|X|100|0|x|X|x|X|X|X|X|X|X|X|X|x|X|x|AGUILAR |DE LA CRUZ|MARIA ASUNCION|CASADA|X|X|ENTRADA LOS CHAPARROS SIN NUMERO|LIBERTAD SEGUNDA SECCION|X|9331363923|GERARDO DIAZ SANCHEZ|BENEFICIARIO 2: JESUS MARTIN AGUILAR DE LA CRUZ|x|RUTA 8 V|X|VIERNES|x|x|X|X|X|DOMICILIO|2800|10100|x|x|x|2021-9-24|2021-10-01|X|x|X|x|x|LIBERTAD SEGUNDA SECCION|X|1|x|12900|x|x|x|X|X|X|x|X|CARDENAS|X|x|x|x|x</v>
      </c>
    </row>
    <row r="934" spans="1:82" x14ac:dyDescent="0.25">
      <c r="A934" t="s">
        <v>15194</v>
      </c>
      <c r="B934" t="s">
        <v>15195</v>
      </c>
      <c r="C934">
        <v>3</v>
      </c>
      <c r="D934" t="s">
        <v>1</v>
      </c>
      <c r="E934" t="s">
        <v>396</v>
      </c>
      <c r="F934" t="s">
        <v>775</v>
      </c>
      <c r="G934" t="s">
        <v>775</v>
      </c>
      <c r="H934" t="s">
        <v>16112</v>
      </c>
      <c r="I934">
        <v>12900</v>
      </c>
      <c r="J934" t="s">
        <v>4</v>
      </c>
      <c r="K934" t="s">
        <v>4</v>
      </c>
      <c r="L934">
        <v>100</v>
      </c>
      <c r="M934">
        <v>0</v>
      </c>
      <c r="N934" t="s">
        <v>12</v>
      </c>
      <c r="O934" t="s">
        <v>4</v>
      </c>
      <c r="P934" t="s">
        <v>12</v>
      </c>
      <c r="Q934" t="s">
        <v>4</v>
      </c>
      <c r="R934" t="s">
        <v>4</v>
      </c>
      <c r="S934" t="s">
        <v>4</v>
      </c>
      <c r="T934" t="s">
        <v>4</v>
      </c>
      <c r="U934" t="s">
        <v>4</v>
      </c>
      <c r="V934" t="s">
        <v>4</v>
      </c>
      <c r="W934" t="s">
        <v>4</v>
      </c>
      <c r="X934" t="s">
        <v>4</v>
      </c>
      <c r="Y934" t="s">
        <v>12</v>
      </c>
      <c r="Z934" t="s">
        <v>4</v>
      </c>
      <c r="AA934" t="s">
        <v>12</v>
      </c>
      <c r="AB934" t="s">
        <v>15196</v>
      </c>
      <c r="AC934" t="s">
        <v>258</v>
      </c>
      <c r="AD934" t="s">
        <v>15197</v>
      </c>
      <c r="AE934" t="s">
        <v>30</v>
      </c>
      <c r="AF934" t="s">
        <v>4</v>
      </c>
      <c r="AG934" t="s">
        <v>4</v>
      </c>
      <c r="AH934" t="s">
        <v>15198</v>
      </c>
      <c r="AI934" t="s">
        <v>15199</v>
      </c>
      <c r="AJ934" t="s">
        <v>4</v>
      </c>
      <c r="AK934">
        <v>9332096116</v>
      </c>
      <c r="AL934" t="s">
        <v>15200</v>
      </c>
      <c r="AM934" t="s">
        <v>15201</v>
      </c>
      <c r="AN934" t="s">
        <v>12</v>
      </c>
      <c r="AO934" t="s">
        <v>15146</v>
      </c>
      <c r="AP934" t="s">
        <v>4</v>
      </c>
      <c r="AQ934" t="s">
        <v>5470</v>
      </c>
      <c r="AR934" t="s">
        <v>12</v>
      </c>
      <c r="AS934" t="s">
        <v>12</v>
      </c>
      <c r="AT934" t="s">
        <v>4</v>
      </c>
      <c r="AU934" t="s">
        <v>4</v>
      </c>
      <c r="AV934" t="s">
        <v>4</v>
      </c>
      <c r="AW934" t="s">
        <v>11</v>
      </c>
      <c r="AX934">
        <v>3000</v>
      </c>
      <c r="AY934">
        <v>9900</v>
      </c>
      <c r="AZ934" t="s">
        <v>12</v>
      </c>
      <c r="BA934" t="s">
        <v>12</v>
      </c>
      <c r="BB934" t="s">
        <v>4</v>
      </c>
      <c r="BC934" t="s">
        <v>5515</v>
      </c>
      <c r="BD934" t="s">
        <v>10543</v>
      </c>
      <c r="BE934" t="s">
        <v>4</v>
      </c>
      <c r="BF934" t="s">
        <v>12</v>
      </c>
      <c r="BG934" t="s">
        <v>4</v>
      </c>
      <c r="BH934" t="s">
        <v>12</v>
      </c>
      <c r="BI934" t="s">
        <v>12</v>
      </c>
      <c r="BJ934" t="s">
        <v>15199</v>
      </c>
      <c r="BK934" t="s">
        <v>4</v>
      </c>
      <c r="BL934">
        <v>1</v>
      </c>
      <c r="BM934" t="s">
        <v>12</v>
      </c>
      <c r="BN934">
        <v>12900</v>
      </c>
      <c r="BO934" t="s">
        <v>12</v>
      </c>
      <c r="BP934" t="s">
        <v>12</v>
      </c>
      <c r="BQ934" t="s">
        <v>12</v>
      </c>
      <c r="BR934" t="s">
        <v>4</v>
      </c>
      <c r="BS934" t="s">
        <v>4</v>
      </c>
      <c r="BT934" t="s">
        <v>4</v>
      </c>
      <c r="BU934" t="s">
        <v>12</v>
      </c>
      <c r="BV934" t="s">
        <v>4</v>
      </c>
      <c r="BW934" t="s">
        <v>3</v>
      </c>
      <c r="BX934" t="s">
        <v>4</v>
      </c>
      <c r="BY934" t="s">
        <v>12</v>
      </c>
      <c r="BZ934" t="s">
        <v>12</v>
      </c>
      <c r="CA934" t="s">
        <v>12</v>
      </c>
      <c r="CB934" t="s">
        <v>12</v>
      </c>
      <c r="CC934" t="s">
        <v>12</v>
      </c>
      <c r="CD934" t="str" cm="1">
        <f t="array" aca="1" ref="CD934" ca="1">eConcatenar(A934:CB934,"|")</f>
        <v>mh3TIvvWmPybsqFX|COM2021-0791|3|IMPERIAL DE LUJO|TABASCO |COMALCALCO|COMALCALCO|2021-3-03|12900|X|X|100|0|x|X|x|X|X|X|X|X|X|X|X|x|X|x|ACOSTA|ARIAS |RUTH|CASADA|X|X|CARRETERA A INDEPENDENCIA SEGUNDA SECCION|INDEPENDENCIA SEGUNDA SECCION|X|9332096116|JOSE CRISTOBAL PEREZ CORDOVA|BENEFICIARIO 2: CANDELARIO PEREZ OSORIO |x|RUTA 8 V|X|VIERNES|x|x|X|X|X|DOMICILIO|3000|9900|x|x|X|2021-9-24|2021-10-01|X|x|X|x|x|INDEPENDENCIA SEGUNDA SECCION|X|1|x|12900|x|x|x|X|X|X|x|X|CARDENAS|X|x|x|x|x</v>
      </c>
    </row>
    <row r="935" spans="1:82" x14ac:dyDescent="0.25">
      <c r="A935" t="s">
        <v>15202</v>
      </c>
      <c r="B935" t="s">
        <v>15203</v>
      </c>
      <c r="C935">
        <v>3</v>
      </c>
      <c r="D935" t="s">
        <v>213</v>
      </c>
      <c r="E935" t="s">
        <v>396</v>
      </c>
      <c r="F935" t="s">
        <v>775</v>
      </c>
      <c r="G935" t="s">
        <v>775</v>
      </c>
      <c r="H935" t="s">
        <v>16039</v>
      </c>
      <c r="I935">
        <v>12900</v>
      </c>
      <c r="J935" t="s">
        <v>4</v>
      </c>
      <c r="K935" t="s">
        <v>4</v>
      </c>
      <c r="L935">
        <v>100</v>
      </c>
      <c r="M935">
        <v>0</v>
      </c>
      <c r="N935" t="s">
        <v>12</v>
      </c>
      <c r="O935" t="s">
        <v>4</v>
      </c>
      <c r="P935" t="s">
        <v>12</v>
      </c>
      <c r="Q935" t="s">
        <v>4</v>
      </c>
      <c r="R935" t="s">
        <v>4</v>
      </c>
      <c r="S935" t="s">
        <v>4</v>
      </c>
      <c r="T935" t="s">
        <v>4</v>
      </c>
      <c r="U935" t="s">
        <v>4</v>
      </c>
      <c r="V935" t="s">
        <v>4</v>
      </c>
      <c r="W935" t="s">
        <v>4</v>
      </c>
      <c r="X935" t="s">
        <v>4</v>
      </c>
      <c r="Y935" t="s">
        <v>12</v>
      </c>
      <c r="Z935" t="s">
        <v>4</v>
      </c>
      <c r="AA935" t="s">
        <v>12</v>
      </c>
      <c r="AB935" t="s">
        <v>464</v>
      </c>
      <c r="AC935" t="s">
        <v>15204</v>
      </c>
      <c r="AD935" t="s">
        <v>10221</v>
      </c>
      <c r="AE935" t="s">
        <v>30</v>
      </c>
      <c r="AF935" t="s">
        <v>4</v>
      </c>
      <c r="AG935" t="s">
        <v>4</v>
      </c>
      <c r="AH935" t="s">
        <v>15205</v>
      </c>
      <c r="AI935" t="s">
        <v>15199</v>
      </c>
      <c r="AJ935" t="s">
        <v>15206</v>
      </c>
      <c r="AK935">
        <v>9331352858</v>
      </c>
      <c r="AL935" t="s">
        <v>15207</v>
      </c>
      <c r="AM935" t="s">
        <v>15208</v>
      </c>
      <c r="AN935" t="s">
        <v>15153</v>
      </c>
      <c r="AO935" t="s">
        <v>15146</v>
      </c>
      <c r="AP935" t="s">
        <v>4</v>
      </c>
      <c r="AQ935" t="s">
        <v>5470</v>
      </c>
      <c r="AR935" t="s">
        <v>12</v>
      </c>
      <c r="AS935" t="s">
        <v>12</v>
      </c>
      <c r="AT935" t="s">
        <v>4</v>
      </c>
      <c r="AU935" t="s">
        <v>4</v>
      </c>
      <c r="AV935" t="s">
        <v>4</v>
      </c>
      <c r="AW935" t="s">
        <v>11</v>
      </c>
      <c r="AX935">
        <v>4600</v>
      </c>
      <c r="AY935">
        <v>8300</v>
      </c>
      <c r="AZ935" t="s">
        <v>12</v>
      </c>
      <c r="BA935" t="s">
        <v>12</v>
      </c>
      <c r="BB935" t="s">
        <v>4</v>
      </c>
      <c r="BC935" t="s">
        <v>5515</v>
      </c>
      <c r="BD935" t="s">
        <v>10543</v>
      </c>
      <c r="BE935" t="s">
        <v>4</v>
      </c>
      <c r="BF935" t="s">
        <v>12</v>
      </c>
      <c r="BG935" t="s">
        <v>4</v>
      </c>
      <c r="BH935" t="s">
        <v>12</v>
      </c>
      <c r="BI935" t="s">
        <v>12</v>
      </c>
      <c r="BJ935" t="s">
        <v>15199</v>
      </c>
      <c r="BK935" t="s">
        <v>4</v>
      </c>
      <c r="BL935">
        <v>0</v>
      </c>
      <c r="BM935" t="s">
        <v>12</v>
      </c>
      <c r="BN935">
        <v>12900</v>
      </c>
      <c r="BO935" t="s">
        <v>12</v>
      </c>
      <c r="BP935" t="s">
        <v>12</v>
      </c>
      <c r="BQ935" t="s">
        <v>12</v>
      </c>
      <c r="BR935" t="s">
        <v>4</v>
      </c>
      <c r="BS935" t="s">
        <v>4</v>
      </c>
      <c r="BT935" t="s">
        <v>4</v>
      </c>
      <c r="BU935" t="s">
        <v>12</v>
      </c>
      <c r="BV935" t="s">
        <v>4</v>
      </c>
      <c r="BW935" t="s">
        <v>3</v>
      </c>
      <c r="BX935" t="s">
        <v>4</v>
      </c>
      <c r="BY935" t="s">
        <v>12</v>
      </c>
      <c r="BZ935" t="s">
        <v>12</v>
      </c>
      <c r="CA935" t="s">
        <v>12</v>
      </c>
      <c r="CB935" t="s">
        <v>12</v>
      </c>
      <c r="CC935" t="s">
        <v>12</v>
      </c>
      <c r="CD935" t="str" cm="1">
        <f t="array" aca="1" ref="CD935" ca="1">eConcatenar(A935:CB935,"|")</f>
        <v>uuOlSqHK6OKGw8nT|COM2021-1105|3|ECONOLINE|TABASCO |COMALCALCO|COMALCALCO|2020-7-02|12900|X|X|100|0|x|X|x|X|X|X|X|X|X|X|X|x|X|x|HERNANDEZ |CHAPUZ|JOEL|CASADA|X|X|ENTRADA LOS PEREZ|INDEPENDENCIA SEGUNDA SECCION|CARRETERA A NICOLAS BRAVO|9331352858|ANA LUISA PEREZ PEREZ|BENEFICIARIO 2: GUADALUPE HERNANDEZ HERNANDEZ|Q|RUTA 8 V|X|VIERNES|x|x|X|X|X|DOMICILIO|4600|8300|x|x|X|2021-9-24|2021-10-01|X|x|X|x|x|INDEPENDENCIA SEGUNDA SECCION|X|0|x|12900|x|x|x|X|X|X|x|X|CARDENAS|X|x|x|x|x</v>
      </c>
    </row>
    <row r="936" spans="1:82" x14ac:dyDescent="0.25">
      <c r="A936" t="s">
        <v>15209</v>
      </c>
      <c r="B936" t="s">
        <v>15210</v>
      </c>
      <c r="C936">
        <v>3</v>
      </c>
      <c r="D936" t="s">
        <v>69</v>
      </c>
      <c r="E936" t="s">
        <v>396</v>
      </c>
      <c r="F936" t="s">
        <v>706</v>
      </c>
      <c r="G936" t="s">
        <v>706</v>
      </c>
      <c r="H936" t="s">
        <v>1216</v>
      </c>
      <c r="I936">
        <v>14800</v>
      </c>
      <c r="J936" t="s">
        <v>4</v>
      </c>
      <c r="K936" t="s">
        <v>4</v>
      </c>
      <c r="L936">
        <v>100</v>
      </c>
      <c r="M936">
        <v>0</v>
      </c>
      <c r="N936" t="s">
        <v>12</v>
      </c>
      <c r="O936" t="s">
        <v>4</v>
      </c>
      <c r="P936" t="s">
        <v>12</v>
      </c>
      <c r="Q936" t="s">
        <v>4</v>
      </c>
      <c r="R936" t="s">
        <v>4</v>
      </c>
      <c r="S936" t="s">
        <v>4</v>
      </c>
      <c r="T936" t="s">
        <v>4</v>
      </c>
      <c r="U936" t="s">
        <v>4</v>
      </c>
      <c r="V936" t="s">
        <v>4</v>
      </c>
      <c r="W936" t="s">
        <v>4</v>
      </c>
      <c r="X936" t="s">
        <v>4</v>
      </c>
      <c r="Y936" t="s">
        <v>12</v>
      </c>
      <c r="Z936" t="s">
        <v>4</v>
      </c>
      <c r="AA936" t="s">
        <v>12</v>
      </c>
      <c r="AB936" t="s">
        <v>464</v>
      </c>
      <c r="AC936" t="s">
        <v>29</v>
      </c>
      <c r="AD936" t="s">
        <v>15211</v>
      </c>
      <c r="AE936" t="s">
        <v>63</v>
      </c>
      <c r="AF936" t="s">
        <v>4</v>
      </c>
      <c r="AG936" t="s">
        <v>4</v>
      </c>
      <c r="AH936" t="s">
        <v>15212</v>
      </c>
      <c r="AI936" t="s">
        <v>15191</v>
      </c>
      <c r="AJ936" t="s">
        <v>100</v>
      </c>
      <c r="AK936">
        <v>9331063105</v>
      </c>
      <c r="AL936" t="s">
        <v>15213</v>
      </c>
      <c r="AM936" t="s">
        <v>15214</v>
      </c>
      <c r="AN936" t="s">
        <v>12</v>
      </c>
      <c r="AO936" t="s">
        <v>15146</v>
      </c>
      <c r="AP936" t="s">
        <v>4</v>
      </c>
      <c r="AQ936" t="s">
        <v>5470</v>
      </c>
      <c r="AR936" t="s">
        <v>12</v>
      </c>
      <c r="AS936" t="s">
        <v>12</v>
      </c>
      <c r="AT936" t="s">
        <v>4</v>
      </c>
      <c r="AU936" t="s">
        <v>4</v>
      </c>
      <c r="AV936" t="s">
        <v>4</v>
      </c>
      <c r="AW936" t="s">
        <v>11</v>
      </c>
      <c r="AX936">
        <v>700</v>
      </c>
      <c r="AY936">
        <v>14100</v>
      </c>
      <c r="AZ936" t="s">
        <v>12</v>
      </c>
      <c r="BA936" t="s">
        <v>12</v>
      </c>
      <c r="BB936" t="s">
        <v>4</v>
      </c>
      <c r="BC936" t="s">
        <v>5515</v>
      </c>
      <c r="BD936" t="s">
        <v>10543</v>
      </c>
      <c r="BE936" t="s">
        <v>4</v>
      </c>
      <c r="BF936" t="s">
        <v>12</v>
      </c>
      <c r="BG936" t="s">
        <v>4</v>
      </c>
      <c r="BH936" t="s">
        <v>12</v>
      </c>
      <c r="BI936" t="s">
        <v>12</v>
      </c>
      <c r="BJ936" t="s">
        <v>15191</v>
      </c>
      <c r="BK936" t="s">
        <v>4</v>
      </c>
      <c r="BL936">
        <v>0</v>
      </c>
      <c r="BM936" t="s">
        <v>12</v>
      </c>
      <c r="BN936">
        <v>14800</v>
      </c>
      <c r="BO936" t="s">
        <v>12</v>
      </c>
      <c r="BP936" t="s">
        <v>12</v>
      </c>
      <c r="BQ936" t="s">
        <v>12</v>
      </c>
      <c r="BR936" t="s">
        <v>4</v>
      </c>
      <c r="BS936" t="s">
        <v>4</v>
      </c>
      <c r="BT936" t="s">
        <v>4</v>
      </c>
      <c r="BU936" t="s">
        <v>12</v>
      </c>
      <c r="BV936" t="s">
        <v>4</v>
      </c>
      <c r="BW936" t="s">
        <v>3</v>
      </c>
      <c r="BX936" t="s">
        <v>4</v>
      </c>
      <c r="BY936" t="s">
        <v>12</v>
      </c>
      <c r="BZ936" t="s">
        <v>12</v>
      </c>
      <c r="CA936" t="s">
        <v>12</v>
      </c>
      <c r="CB936" t="s">
        <v>12</v>
      </c>
      <c r="CC936" t="s">
        <v>12</v>
      </c>
      <c r="CD936" t="str" cm="1">
        <f t="array" aca="1" ref="CD936" ca="1">eConcatenar(A936:CB936,"|")</f>
        <v>NH4HhHBMX79At4tv|COM2021-2703|3|MEMORIAL|TABASCO |PARAISO|PARAISO|2021-8-16|14800|X|X|100|0|x|X|x|X|X|X|X|X|X|X|X|x|X|x|HERNANDEZ |CORDOVA|SERGIO|CASADO|X|X|CARRETERA A NICOLAS BRAVO SIN NUMERO|LIBERTAD SEGUNDA SECCION|CARRETERA PRINCIPAL|9331063105|TRINIDAD GALLEGOS HERNANDEZ|BENEFICIARIO 2: LUCELIA HERNANDEZ CORDOVA|x|RUTA 8 V|X|VIERNES|x|x|X|X|X|DOMICILIO|700|14100|x|x|X|2021-9-24|2021-10-01|X|x|X|x|x|LIBERTAD SEGUNDA SECCION|X|0|x|14800|x|x|x|X|X|X|x|X|CARDENAS|X|x|x|x|x</v>
      </c>
    </row>
    <row r="937" spans="1:82" x14ac:dyDescent="0.25">
      <c r="A937" t="s">
        <v>15215</v>
      </c>
      <c r="B937" t="s">
        <v>15216</v>
      </c>
      <c r="C937">
        <v>3</v>
      </c>
      <c r="D937" t="s">
        <v>1</v>
      </c>
      <c r="E937" t="s">
        <v>396</v>
      </c>
      <c r="F937" t="s">
        <v>775</v>
      </c>
      <c r="G937" t="s">
        <v>775</v>
      </c>
      <c r="H937" t="s">
        <v>15979</v>
      </c>
      <c r="I937">
        <v>12900</v>
      </c>
      <c r="J937" t="s">
        <v>4</v>
      </c>
      <c r="K937" t="s">
        <v>4</v>
      </c>
      <c r="L937">
        <v>100</v>
      </c>
      <c r="M937">
        <v>0</v>
      </c>
      <c r="N937" t="s">
        <v>12</v>
      </c>
      <c r="O937" t="s">
        <v>4</v>
      </c>
      <c r="P937" t="s">
        <v>12</v>
      </c>
      <c r="Q937" t="s">
        <v>4</v>
      </c>
      <c r="R937" t="s">
        <v>4</v>
      </c>
      <c r="S937" t="s">
        <v>4</v>
      </c>
      <c r="T937" t="s">
        <v>4</v>
      </c>
      <c r="U937" t="s">
        <v>4</v>
      </c>
      <c r="V937" t="s">
        <v>4</v>
      </c>
      <c r="W937" t="s">
        <v>4</v>
      </c>
      <c r="X937" t="s">
        <v>4</v>
      </c>
      <c r="Y937" t="s">
        <v>12</v>
      </c>
      <c r="Z937" t="s">
        <v>4</v>
      </c>
      <c r="AA937" t="s">
        <v>12</v>
      </c>
      <c r="AB937" t="s">
        <v>15</v>
      </c>
      <c r="AC937" t="s">
        <v>312</v>
      </c>
      <c r="AD937" t="s">
        <v>34</v>
      </c>
      <c r="AE937" t="s">
        <v>24</v>
      </c>
      <c r="AF937" t="s">
        <v>4</v>
      </c>
      <c r="AG937" t="s">
        <v>4</v>
      </c>
      <c r="AH937" t="s">
        <v>15212</v>
      </c>
      <c r="AI937" t="s">
        <v>15199</v>
      </c>
      <c r="AJ937" t="s">
        <v>4</v>
      </c>
      <c r="AK937">
        <v>9331336954</v>
      </c>
      <c r="AL937" t="s">
        <v>15217</v>
      </c>
      <c r="AM937" t="s">
        <v>15218</v>
      </c>
      <c r="AN937" t="s">
        <v>12</v>
      </c>
      <c r="AO937" t="s">
        <v>15146</v>
      </c>
      <c r="AP937" t="s">
        <v>4</v>
      </c>
      <c r="AQ937" t="s">
        <v>5470</v>
      </c>
      <c r="AR937" t="s">
        <v>12</v>
      </c>
      <c r="AS937" t="s">
        <v>12</v>
      </c>
      <c r="AT937" t="s">
        <v>4</v>
      </c>
      <c r="AU937" t="s">
        <v>4</v>
      </c>
      <c r="AV937" t="s">
        <v>4</v>
      </c>
      <c r="AW937" t="s">
        <v>11</v>
      </c>
      <c r="AX937">
        <v>2600</v>
      </c>
      <c r="AY937">
        <v>10300</v>
      </c>
      <c r="AZ937" t="s">
        <v>12</v>
      </c>
      <c r="BA937" t="s">
        <v>12</v>
      </c>
      <c r="BB937" t="s">
        <v>4</v>
      </c>
      <c r="BC937" t="s">
        <v>5515</v>
      </c>
      <c r="BD937" t="s">
        <v>10543</v>
      </c>
      <c r="BE937" t="s">
        <v>4</v>
      </c>
      <c r="BF937" t="s">
        <v>12</v>
      </c>
      <c r="BG937" t="s">
        <v>4</v>
      </c>
      <c r="BH937" t="s">
        <v>12</v>
      </c>
      <c r="BI937" t="s">
        <v>12</v>
      </c>
      <c r="BJ937" t="s">
        <v>15199</v>
      </c>
      <c r="BK937" t="s">
        <v>4</v>
      </c>
      <c r="BL937">
        <v>0</v>
      </c>
      <c r="BM937" t="s">
        <v>12</v>
      </c>
      <c r="BN937">
        <v>12900</v>
      </c>
      <c r="BO937" t="s">
        <v>12</v>
      </c>
      <c r="BP937" t="s">
        <v>12</v>
      </c>
      <c r="BQ937" t="s">
        <v>12</v>
      </c>
      <c r="BR937" t="s">
        <v>4</v>
      </c>
      <c r="BS937" t="s">
        <v>4</v>
      </c>
      <c r="BT937" t="s">
        <v>4</v>
      </c>
      <c r="BU937" t="s">
        <v>12</v>
      </c>
      <c r="BV937" t="s">
        <v>4</v>
      </c>
      <c r="BW937" t="s">
        <v>3</v>
      </c>
      <c r="BX937" t="s">
        <v>4</v>
      </c>
      <c r="BY937" t="s">
        <v>12</v>
      </c>
      <c r="BZ937" t="s">
        <v>12</v>
      </c>
      <c r="CA937" t="s">
        <v>12</v>
      </c>
      <c r="CB937" t="s">
        <v>12</v>
      </c>
      <c r="CC937" t="s">
        <v>12</v>
      </c>
      <c r="CD937" t="str" cm="1">
        <f t="array" aca="1" ref="CD937" ca="1">eConcatenar(A937:CB937,"|")</f>
        <v>bxhFRw3yKzIr0yj3|COM2021-0799|3|IMPERIAL DE LUJO|TABASCO |COMALCALCO|COMALCALCO|2021-3-04|12900|X|X|100|0|x|X|x|X|X|X|X|X|X|X|X|x|X|x|JIMENEZ|MORALES|FRANCISCO|UNION LIBRE|X|X|CARRETERA A NICOLAS BRAVO SIN NUMERO|INDEPENDENCIA SEGUNDA SECCION|X|9331336954|YULIANA OSORIO PEREZ|BENEFICIARIO 2: YULIANA OSORIO PEREZ|x|RUTA 8 V|X|VIERNES|x|x|X|X|X|DOMICILIO|2600|10300|x|x|X|2021-9-24|2021-10-01|X|x|X|x|x|INDEPENDENCIA SEGUNDA SECCION|X|0|x|12900|x|x|x|X|X|X|x|X|CARDENAS|X|x|x|x|x</v>
      </c>
    </row>
    <row r="938" spans="1:82" x14ac:dyDescent="0.25">
      <c r="A938" t="s">
        <v>15219</v>
      </c>
      <c r="B938" t="s">
        <v>15220</v>
      </c>
      <c r="C938">
        <v>3</v>
      </c>
      <c r="D938" t="s">
        <v>69</v>
      </c>
      <c r="E938" t="s">
        <v>396</v>
      </c>
      <c r="F938" t="s">
        <v>706</v>
      </c>
      <c r="G938" t="s">
        <v>706</v>
      </c>
      <c r="H938" t="s">
        <v>1175</v>
      </c>
      <c r="I938">
        <v>14800</v>
      </c>
      <c r="J938" t="s">
        <v>4</v>
      </c>
      <c r="K938" t="s">
        <v>4</v>
      </c>
      <c r="L938">
        <v>100</v>
      </c>
      <c r="M938">
        <v>0</v>
      </c>
      <c r="N938" t="s">
        <v>12</v>
      </c>
      <c r="O938" t="s">
        <v>4</v>
      </c>
      <c r="P938" t="s">
        <v>12</v>
      </c>
      <c r="Q938" t="s">
        <v>4</v>
      </c>
      <c r="R938" t="s">
        <v>4</v>
      </c>
      <c r="S938" t="s">
        <v>4</v>
      </c>
      <c r="T938" t="s">
        <v>4</v>
      </c>
      <c r="U938" t="s">
        <v>4</v>
      </c>
      <c r="V938" t="s">
        <v>4</v>
      </c>
      <c r="W938" t="s">
        <v>4</v>
      </c>
      <c r="X938" t="s">
        <v>4</v>
      </c>
      <c r="Y938" t="s">
        <v>12</v>
      </c>
      <c r="Z938" t="s">
        <v>4</v>
      </c>
      <c r="AA938" t="s">
        <v>12</v>
      </c>
      <c r="AB938" t="s">
        <v>473</v>
      </c>
      <c r="AC938" t="s">
        <v>5048</v>
      </c>
      <c r="AD938" t="s">
        <v>15221</v>
      </c>
      <c r="AE938" t="s">
        <v>63</v>
      </c>
      <c r="AF938" t="s">
        <v>4</v>
      </c>
      <c r="AG938" t="s">
        <v>4</v>
      </c>
      <c r="AH938" t="s">
        <v>1010</v>
      </c>
      <c r="AI938" t="s">
        <v>15222</v>
      </c>
      <c r="AJ938" t="s">
        <v>4</v>
      </c>
      <c r="AK938">
        <v>7471062283</v>
      </c>
      <c r="AL938" t="s">
        <v>15223</v>
      </c>
      <c r="AM938" t="s">
        <v>4</v>
      </c>
      <c r="AN938" t="s">
        <v>12</v>
      </c>
      <c r="AO938" t="s">
        <v>15146</v>
      </c>
      <c r="AP938" t="s">
        <v>4</v>
      </c>
      <c r="AQ938" t="s">
        <v>5470</v>
      </c>
      <c r="AR938" t="s">
        <v>12</v>
      </c>
      <c r="AS938" t="s">
        <v>12</v>
      </c>
      <c r="AT938" t="s">
        <v>4</v>
      </c>
      <c r="AU938" t="s">
        <v>4</v>
      </c>
      <c r="AV938" t="s">
        <v>4</v>
      </c>
      <c r="AW938" t="s">
        <v>11</v>
      </c>
      <c r="AX938">
        <v>2050</v>
      </c>
      <c r="AY938">
        <v>12750</v>
      </c>
      <c r="AZ938" t="s">
        <v>12</v>
      </c>
      <c r="BA938" t="s">
        <v>12</v>
      </c>
      <c r="BB938" t="s">
        <v>4</v>
      </c>
      <c r="BC938" t="s">
        <v>5515</v>
      </c>
      <c r="BD938" t="s">
        <v>10543</v>
      </c>
      <c r="BE938" t="s">
        <v>4</v>
      </c>
      <c r="BF938" t="s">
        <v>12</v>
      </c>
      <c r="BG938" t="s">
        <v>4</v>
      </c>
      <c r="BH938" t="s">
        <v>12</v>
      </c>
      <c r="BI938" t="s">
        <v>12</v>
      </c>
      <c r="BJ938" t="s">
        <v>15222</v>
      </c>
      <c r="BK938" t="s">
        <v>4</v>
      </c>
      <c r="BL938">
        <v>0</v>
      </c>
      <c r="BM938" t="s">
        <v>12</v>
      </c>
      <c r="BN938">
        <v>14800</v>
      </c>
      <c r="BO938" t="s">
        <v>12</v>
      </c>
      <c r="BP938" t="s">
        <v>12</v>
      </c>
      <c r="BQ938" t="s">
        <v>12</v>
      </c>
      <c r="BR938" t="s">
        <v>4</v>
      </c>
      <c r="BS938" t="s">
        <v>4</v>
      </c>
      <c r="BT938" t="s">
        <v>4</v>
      </c>
      <c r="BU938" t="s">
        <v>12</v>
      </c>
      <c r="BV938" t="s">
        <v>4</v>
      </c>
      <c r="BW938" t="s">
        <v>3</v>
      </c>
      <c r="BX938" t="s">
        <v>4</v>
      </c>
      <c r="BY938" t="s">
        <v>12</v>
      </c>
      <c r="BZ938" t="s">
        <v>12</v>
      </c>
      <c r="CA938" t="s">
        <v>12</v>
      </c>
      <c r="CB938" t="s">
        <v>12</v>
      </c>
      <c r="CC938" t="s">
        <v>12</v>
      </c>
      <c r="CD938" t="str" cm="1">
        <f t="array" aca="1" ref="CD938" ca="1">eConcatenar(A938:CB938,"|")</f>
        <v>mUufNl6nWRDUKx1J|COM2021-2150|3|MEMORIAL|TABASCO |PARAISO|PARAISO|2021-6-22|14800|X|X|100|0|x|X|x|X|X|X|X|X|X|X|X|x|X|x|PEREZ |OVANDO|CARLOS MIGUEL|CASADO|X|X|CARRETERA PRINCIPAL SIN NUMERO|CHIVERO PRIMERA SECCION|X|7471062283|MARTHA MARIA MONTES CASTILLO|X|x|RUTA 8 V|X|VIERNES|x|x|X|X|X|DOMICILIO|2050|12750|x|x|X|2021-9-24|2021-10-01|X|x|X|x|x|CHIVERO PRIMERA SECCION|X|0|x|14800|x|x|x|X|X|X|x|X|CARDENAS|X|x|x|x|x</v>
      </c>
    </row>
    <row r="939" spans="1:82" x14ac:dyDescent="0.25">
      <c r="A939" t="s">
        <v>15224</v>
      </c>
      <c r="B939" t="s">
        <v>15225</v>
      </c>
      <c r="C939">
        <v>3</v>
      </c>
      <c r="D939" t="s">
        <v>69</v>
      </c>
      <c r="E939" t="s">
        <v>396</v>
      </c>
      <c r="F939" t="s">
        <v>706</v>
      </c>
      <c r="G939" t="s">
        <v>706</v>
      </c>
      <c r="H939" t="s">
        <v>1174</v>
      </c>
      <c r="I939">
        <v>14800</v>
      </c>
      <c r="J939" t="s">
        <v>4</v>
      </c>
      <c r="K939" t="s">
        <v>4</v>
      </c>
      <c r="L939">
        <v>100</v>
      </c>
      <c r="M939">
        <v>0</v>
      </c>
      <c r="N939" t="s">
        <v>12</v>
      </c>
      <c r="O939" t="s">
        <v>4</v>
      </c>
      <c r="P939" t="s">
        <v>12</v>
      </c>
      <c r="Q939" t="s">
        <v>4</v>
      </c>
      <c r="R939" t="s">
        <v>4</v>
      </c>
      <c r="S939" t="s">
        <v>4</v>
      </c>
      <c r="T939" t="s">
        <v>4</v>
      </c>
      <c r="U939" t="s">
        <v>4</v>
      </c>
      <c r="V939" t="s">
        <v>4</v>
      </c>
      <c r="W939" t="s">
        <v>4</v>
      </c>
      <c r="X939" t="s">
        <v>4</v>
      </c>
      <c r="Y939" t="s">
        <v>12</v>
      </c>
      <c r="Z939" t="s">
        <v>4</v>
      </c>
      <c r="AA939" t="s">
        <v>12</v>
      </c>
      <c r="AB939" t="s">
        <v>473</v>
      </c>
      <c r="AC939" t="s">
        <v>291</v>
      </c>
      <c r="AD939" t="s">
        <v>15226</v>
      </c>
      <c r="AE939" t="s">
        <v>30</v>
      </c>
      <c r="AF939" t="s">
        <v>4</v>
      </c>
      <c r="AG939" t="s">
        <v>4</v>
      </c>
      <c r="AH939" t="s">
        <v>15227</v>
      </c>
      <c r="AI939" t="s">
        <v>15228</v>
      </c>
      <c r="AJ939" t="s">
        <v>4</v>
      </c>
      <c r="AK939">
        <v>9331335314</v>
      </c>
      <c r="AL939" t="s">
        <v>15229</v>
      </c>
      <c r="AM939" t="s">
        <v>15230</v>
      </c>
      <c r="AN939" t="s">
        <v>15231</v>
      </c>
      <c r="AO939" t="s">
        <v>15146</v>
      </c>
      <c r="AP939" t="s">
        <v>4</v>
      </c>
      <c r="AQ939" t="s">
        <v>5470</v>
      </c>
      <c r="AR939" t="s">
        <v>12</v>
      </c>
      <c r="AS939" t="s">
        <v>12</v>
      </c>
      <c r="AT939" t="s">
        <v>4</v>
      </c>
      <c r="AU939" t="s">
        <v>4</v>
      </c>
      <c r="AV939" t="s">
        <v>4</v>
      </c>
      <c r="AW939" t="s">
        <v>11</v>
      </c>
      <c r="AX939">
        <v>1300</v>
      </c>
      <c r="AY939">
        <v>13500</v>
      </c>
      <c r="AZ939" t="s">
        <v>12</v>
      </c>
      <c r="BA939" t="s">
        <v>12</v>
      </c>
      <c r="BB939" t="s">
        <v>4</v>
      </c>
      <c r="BC939" t="s">
        <v>5515</v>
      </c>
      <c r="BD939" t="s">
        <v>10543</v>
      </c>
      <c r="BE939" t="s">
        <v>4</v>
      </c>
      <c r="BF939" t="s">
        <v>12</v>
      </c>
      <c r="BG939" t="s">
        <v>4</v>
      </c>
      <c r="BH939" t="s">
        <v>12</v>
      </c>
      <c r="BI939" t="s">
        <v>12</v>
      </c>
      <c r="BJ939" t="s">
        <v>15228</v>
      </c>
      <c r="BK939" t="s">
        <v>4</v>
      </c>
      <c r="BL939">
        <v>1</v>
      </c>
      <c r="BM939" t="s">
        <v>12</v>
      </c>
      <c r="BN939">
        <v>14800</v>
      </c>
      <c r="BO939" t="s">
        <v>12</v>
      </c>
      <c r="BP939" t="s">
        <v>12</v>
      </c>
      <c r="BQ939" t="s">
        <v>12</v>
      </c>
      <c r="BR939" t="s">
        <v>4</v>
      </c>
      <c r="BS939" t="s">
        <v>4</v>
      </c>
      <c r="BT939" t="s">
        <v>4</v>
      </c>
      <c r="BU939" t="s">
        <v>12</v>
      </c>
      <c r="BV939" t="s">
        <v>4</v>
      </c>
      <c r="BW939" t="s">
        <v>3</v>
      </c>
      <c r="BX939" t="s">
        <v>4</v>
      </c>
      <c r="BY939" t="s">
        <v>12</v>
      </c>
      <c r="BZ939" t="s">
        <v>12</v>
      </c>
      <c r="CA939" t="s">
        <v>12</v>
      </c>
      <c r="CB939" t="s">
        <v>12</v>
      </c>
      <c r="CC939" t="s">
        <v>12</v>
      </c>
      <c r="CD939" t="str" cm="1">
        <f t="array" aca="1" ref="CD939" ca="1">eConcatenar(A939:CB939,"|")</f>
        <v>tgNqybjH2oPamjWF|COM2021-2135|3|MEMORIAL|TABASCO |PARAISO|PARAISO|2021-6-21|14800|X|X|100|0|x|X|x|X|X|X|X|X|X|X|X|x|X|x|PEREZ |DOMINGUEZ|LEISY|CASADA|X|X|CARRETERA A SANTA CRUZ|LIBERTAD PRIMERA SECCION|X|9331335314|SANDYBEL PEREZ DOMINGUEZ|BENEFICIARIO 2: ADRIANA PEREZ DOMINGUEZ|BENEF|RUTA 8 V|X|VIERNES|x|x|X|X|X|DOMICILIO|1300|13500|x|x|X|2021-9-24|2021-10-01|X|x|X|x|x|LIBERTAD PRIMERA SECCION|X|1|x|14800|x|x|x|X|X|X|x|X|CARDENAS|X|x|x|x|x</v>
      </c>
    </row>
    <row r="940" spans="1:82" x14ac:dyDescent="0.25">
      <c r="A940" t="s">
        <v>15232</v>
      </c>
      <c r="B940" t="s">
        <v>15233</v>
      </c>
      <c r="C940">
        <v>3</v>
      </c>
      <c r="D940" t="s">
        <v>1</v>
      </c>
      <c r="E940" t="s">
        <v>396</v>
      </c>
      <c r="F940" t="s">
        <v>706</v>
      </c>
      <c r="G940" t="s">
        <v>706</v>
      </c>
      <c r="H940" t="s">
        <v>15890</v>
      </c>
      <c r="I940">
        <v>12900</v>
      </c>
      <c r="J940" t="s">
        <v>4</v>
      </c>
      <c r="K940" t="s">
        <v>4</v>
      </c>
      <c r="L940">
        <v>100</v>
      </c>
      <c r="M940">
        <v>0</v>
      </c>
      <c r="N940" t="s">
        <v>12</v>
      </c>
      <c r="O940" t="s">
        <v>4</v>
      </c>
      <c r="P940" t="s">
        <v>12</v>
      </c>
      <c r="Q940" t="s">
        <v>4</v>
      </c>
      <c r="R940" t="s">
        <v>4</v>
      </c>
      <c r="S940" t="s">
        <v>4</v>
      </c>
      <c r="T940" t="s">
        <v>4</v>
      </c>
      <c r="U940" t="s">
        <v>4</v>
      </c>
      <c r="V940" t="s">
        <v>4</v>
      </c>
      <c r="W940" t="s">
        <v>4</v>
      </c>
      <c r="X940" t="s">
        <v>4</v>
      </c>
      <c r="Y940" t="s">
        <v>12</v>
      </c>
      <c r="Z940" t="s">
        <v>4</v>
      </c>
      <c r="AA940" t="s">
        <v>12</v>
      </c>
      <c r="AB940" t="s">
        <v>150</v>
      </c>
      <c r="AC940" t="s">
        <v>15</v>
      </c>
      <c r="AD940" t="s">
        <v>13813</v>
      </c>
      <c r="AE940" t="s">
        <v>30</v>
      </c>
      <c r="AF940" t="s">
        <v>4</v>
      </c>
      <c r="AG940" t="s">
        <v>4</v>
      </c>
      <c r="AH940" t="s">
        <v>15234</v>
      </c>
      <c r="AI940" t="s">
        <v>15228</v>
      </c>
      <c r="AJ940" t="s">
        <v>4</v>
      </c>
      <c r="AK940">
        <v>9331364407</v>
      </c>
      <c r="AL940" t="s">
        <v>15235</v>
      </c>
      <c r="AM940" t="s">
        <v>15236</v>
      </c>
      <c r="AN940" t="s">
        <v>12</v>
      </c>
      <c r="AO940" t="s">
        <v>15146</v>
      </c>
      <c r="AP940" t="s">
        <v>4</v>
      </c>
      <c r="AQ940" t="s">
        <v>5470</v>
      </c>
      <c r="AR940" t="s">
        <v>12</v>
      </c>
      <c r="AS940" t="s">
        <v>12</v>
      </c>
      <c r="AT940" t="s">
        <v>4</v>
      </c>
      <c r="AU940" t="s">
        <v>4</v>
      </c>
      <c r="AV940" t="s">
        <v>4</v>
      </c>
      <c r="AW940" t="s">
        <v>11</v>
      </c>
      <c r="AX940">
        <v>3300</v>
      </c>
      <c r="AY940">
        <v>9600</v>
      </c>
      <c r="AZ940" t="s">
        <v>12</v>
      </c>
      <c r="BA940" t="s">
        <v>12</v>
      </c>
      <c r="BB940" t="s">
        <v>4</v>
      </c>
      <c r="BC940" t="s">
        <v>5515</v>
      </c>
      <c r="BD940" t="s">
        <v>10543</v>
      </c>
      <c r="BE940" t="s">
        <v>4</v>
      </c>
      <c r="BF940" t="s">
        <v>12</v>
      </c>
      <c r="BG940" t="s">
        <v>4</v>
      </c>
      <c r="BH940" t="s">
        <v>12</v>
      </c>
      <c r="BI940" t="s">
        <v>12</v>
      </c>
      <c r="BJ940" t="s">
        <v>15228</v>
      </c>
      <c r="BK940" t="s">
        <v>4</v>
      </c>
      <c r="BL940">
        <v>1</v>
      </c>
      <c r="BM940" t="s">
        <v>12</v>
      </c>
      <c r="BN940">
        <v>12900</v>
      </c>
      <c r="BO940" t="s">
        <v>12</v>
      </c>
      <c r="BP940" t="s">
        <v>12</v>
      </c>
      <c r="BQ940" t="s">
        <v>12</v>
      </c>
      <c r="BR940" t="s">
        <v>4</v>
      </c>
      <c r="BS940" t="s">
        <v>4</v>
      </c>
      <c r="BT940" t="s">
        <v>4</v>
      </c>
      <c r="BU940" t="s">
        <v>12</v>
      </c>
      <c r="BV940" t="s">
        <v>4</v>
      </c>
      <c r="BW940" t="s">
        <v>3</v>
      </c>
      <c r="BX940" t="s">
        <v>4</v>
      </c>
      <c r="BY940" t="s">
        <v>12</v>
      </c>
      <c r="BZ940" t="s">
        <v>12</v>
      </c>
      <c r="CA940" t="s">
        <v>12</v>
      </c>
      <c r="CB940" t="s">
        <v>12</v>
      </c>
      <c r="CC940" t="s">
        <v>12</v>
      </c>
      <c r="CD940" t="str" cm="1">
        <f t="array" aca="1" ref="CD940" ca="1">eConcatenar(A940:CB940,"|")</f>
        <v>gWGCFLtUxJczVsFm|COM2020-2760|3|IMPERIAL DE LUJO|TABASCO |PARAISO|PARAISO|2020-11-05|12900|X|X|100|0|x|X|x|X|X|X|X|X|X|X|X|x|X|x|MONTIEL|JIMENEZ|MARQUEZA|CASADA|X|X|ENTRADA EL TUCUY SIN NUMERO|LIBERTAD PRIMERA SECCION|X|9331364407|ROGELIO RODRIGUEZ REYES|BENEFICIARIO 2: JUAN DE DIOS RODRIGUEZ MONTIEL|x|RUTA 8 V|X|VIERNES|x|x|X|X|X|DOMICILIO|3300|9600|x|x|X|2021-9-24|2021-10-01|X|x|X|x|x|LIBERTAD PRIMERA SECCION|X|1|x|12900|x|x|x|X|X|X|x|X|CARDENAS|X|x|x|x|x</v>
      </c>
    </row>
    <row r="941" spans="1:82" x14ac:dyDescent="0.25">
      <c r="A941" t="s">
        <v>15237</v>
      </c>
      <c r="B941" t="s">
        <v>15238</v>
      </c>
      <c r="C941">
        <v>3</v>
      </c>
      <c r="D941" t="s">
        <v>1</v>
      </c>
      <c r="E941" t="s">
        <v>396</v>
      </c>
      <c r="F941" t="s">
        <v>775</v>
      </c>
      <c r="G941" t="s">
        <v>775</v>
      </c>
      <c r="H941" t="s">
        <v>16136</v>
      </c>
      <c r="I941">
        <v>12900</v>
      </c>
      <c r="J941" t="s">
        <v>4</v>
      </c>
      <c r="K941" t="s">
        <v>4</v>
      </c>
      <c r="L941">
        <v>100</v>
      </c>
      <c r="M941">
        <v>0</v>
      </c>
      <c r="N941" t="s">
        <v>12</v>
      </c>
      <c r="O941" t="s">
        <v>4</v>
      </c>
      <c r="P941" t="s">
        <v>12</v>
      </c>
      <c r="Q941" t="s">
        <v>4</v>
      </c>
      <c r="R941" t="s">
        <v>4</v>
      </c>
      <c r="S941" t="s">
        <v>4</v>
      </c>
      <c r="T941" t="s">
        <v>4</v>
      </c>
      <c r="U941" t="s">
        <v>4</v>
      </c>
      <c r="V941" t="s">
        <v>4</v>
      </c>
      <c r="W941" t="s">
        <v>4</v>
      </c>
      <c r="X941" t="s">
        <v>4</v>
      </c>
      <c r="Y941" t="s">
        <v>12</v>
      </c>
      <c r="Z941" t="s">
        <v>4</v>
      </c>
      <c r="AA941" t="s">
        <v>12</v>
      </c>
      <c r="AB941" t="s">
        <v>5123</v>
      </c>
      <c r="AC941" t="s">
        <v>38</v>
      </c>
      <c r="AD941" t="s">
        <v>5022</v>
      </c>
      <c r="AE941" t="s">
        <v>30</v>
      </c>
      <c r="AF941" t="s">
        <v>4</v>
      </c>
      <c r="AG941" t="s">
        <v>4</v>
      </c>
      <c r="AH941" t="s">
        <v>15239</v>
      </c>
      <c r="AI941" t="s">
        <v>5559</v>
      </c>
      <c r="AJ941" t="s">
        <v>4</v>
      </c>
      <c r="AK941">
        <v>9332098388</v>
      </c>
      <c r="AL941" t="s">
        <v>15240</v>
      </c>
      <c r="AM941" t="s">
        <v>15241</v>
      </c>
      <c r="AN941" t="s">
        <v>12</v>
      </c>
      <c r="AO941" t="s">
        <v>15146</v>
      </c>
      <c r="AP941" t="s">
        <v>4</v>
      </c>
      <c r="AQ941" t="s">
        <v>5470</v>
      </c>
      <c r="AR941" t="s">
        <v>12</v>
      </c>
      <c r="AS941" t="s">
        <v>12</v>
      </c>
      <c r="AT941" t="s">
        <v>4</v>
      </c>
      <c r="AU941" t="s">
        <v>4</v>
      </c>
      <c r="AV941" t="s">
        <v>4</v>
      </c>
      <c r="AW941" t="s">
        <v>11</v>
      </c>
      <c r="AX941">
        <v>3600</v>
      </c>
      <c r="AY941">
        <v>9300</v>
      </c>
      <c r="AZ941" t="s">
        <v>12</v>
      </c>
      <c r="BA941" t="s">
        <v>12</v>
      </c>
      <c r="BB941" t="s">
        <v>4</v>
      </c>
      <c r="BC941" t="s">
        <v>5515</v>
      </c>
      <c r="BD941" t="s">
        <v>10543</v>
      </c>
      <c r="BE941" t="s">
        <v>4</v>
      </c>
      <c r="BF941" t="s">
        <v>12</v>
      </c>
      <c r="BG941" t="s">
        <v>4</v>
      </c>
      <c r="BH941" t="s">
        <v>12</v>
      </c>
      <c r="BI941" t="s">
        <v>12</v>
      </c>
      <c r="BJ941" t="s">
        <v>5559</v>
      </c>
      <c r="BK941" t="s">
        <v>4</v>
      </c>
      <c r="BL941">
        <v>1</v>
      </c>
      <c r="BM941" t="s">
        <v>12</v>
      </c>
      <c r="BN941">
        <v>12900</v>
      </c>
      <c r="BO941" t="s">
        <v>12</v>
      </c>
      <c r="BP941" t="s">
        <v>12</v>
      </c>
      <c r="BQ941" t="s">
        <v>12</v>
      </c>
      <c r="BR941" t="s">
        <v>4</v>
      </c>
      <c r="BS941" t="s">
        <v>4</v>
      </c>
      <c r="BT941" t="s">
        <v>4</v>
      </c>
      <c r="BU941" t="s">
        <v>12</v>
      </c>
      <c r="BV941" t="s">
        <v>4</v>
      </c>
      <c r="BW941" t="s">
        <v>3</v>
      </c>
      <c r="BX941" t="s">
        <v>4</v>
      </c>
      <c r="BY941" t="s">
        <v>12</v>
      </c>
      <c r="BZ941" t="s">
        <v>12</v>
      </c>
      <c r="CA941" t="s">
        <v>12</v>
      </c>
      <c r="CB941" t="s">
        <v>12</v>
      </c>
      <c r="CC941" t="s">
        <v>12</v>
      </c>
      <c r="CD941" t="str" cm="1">
        <f t="array" aca="1" ref="CD941" ca="1">eConcatenar(A941:CB941,"|")</f>
        <v>M3fdVThShalejUn2|COM2021-0161|3|IMPERIAL DE LUJO|TABASCO |COMALCALCO|COMALCALCO|2021-1-15|12900|X|X|100|0|x|X|x|X|X|X|X|X|X|X|X|x|X|x|FELIPE|HERNANDEZ|ARJONA|CASADA|X|X|CARRETERA PARAISO SIN NUMERO|ORIENTE SEGUNDA SECCION|X|9332098388|FELIX HERNANDEZ ARJONA|BENEFICIARIO 2: FELIX ALBERTO HERNANDEZ HERNANDEZ|x|RUTA 8 V|X|VIERNES|x|x|X|X|X|DOMICILIO|3600|9300|x|x|X|2021-9-24|2021-10-01|X|x|X|x|x|ORIENTE SEGUNDA SECCION|X|1|x|12900|x|x|x|X|X|X|x|X|CARDENAS|X|x|x|x|x</v>
      </c>
    </row>
    <row r="942" spans="1:82" x14ac:dyDescent="0.25">
      <c r="A942" t="s">
        <v>15242</v>
      </c>
      <c r="B942" t="s">
        <v>15243</v>
      </c>
      <c r="C942">
        <v>3</v>
      </c>
      <c r="D942" t="s">
        <v>69</v>
      </c>
      <c r="E942" t="s">
        <v>396</v>
      </c>
      <c r="F942" t="s">
        <v>775</v>
      </c>
      <c r="G942" t="s">
        <v>775</v>
      </c>
      <c r="H942" t="s">
        <v>1207</v>
      </c>
      <c r="I942">
        <v>14800</v>
      </c>
      <c r="J942" t="s">
        <v>4</v>
      </c>
      <c r="K942" t="s">
        <v>4</v>
      </c>
      <c r="L942">
        <v>100</v>
      </c>
      <c r="M942">
        <v>0</v>
      </c>
      <c r="N942" t="s">
        <v>12</v>
      </c>
      <c r="O942" t="s">
        <v>4</v>
      </c>
      <c r="P942" t="s">
        <v>12</v>
      </c>
      <c r="Q942" t="s">
        <v>4</v>
      </c>
      <c r="R942" t="s">
        <v>4</v>
      </c>
      <c r="S942" t="s">
        <v>4</v>
      </c>
      <c r="T942" t="s">
        <v>4</v>
      </c>
      <c r="U942" t="s">
        <v>4</v>
      </c>
      <c r="V942" t="s">
        <v>4</v>
      </c>
      <c r="W942" t="s">
        <v>4</v>
      </c>
      <c r="X942" t="s">
        <v>4</v>
      </c>
      <c r="Y942" t="s">
        <v>12</v>
      </c>
      <c r="Z942" t="s">
        <v>4</v>
      </c>
      <c r="AA942" t="s">
        <v>12</v>
      </c>
      <c r="AB942" t="s">
        <v>363</v>
      </c>
      <c r="AC942" t="s">
        <v>291</v>
      </c>
      <c r="AD942" t="s">
        <v>11955</v>
      </c>
      <c r="AE942" t="s">
        <v>63</v>
      </c>
      <c r="AF942" t="s">
        <v>4</v>
      </c>
      <c r="AG942" t="s">
        <v>4</v>
      </c>
      <c r="AH942" t="s">
        <v>1010</v>
      </c>
      <c r="AI942" t="s">
        <v>2120</v>
      </c>
      <c r="AJ942" t="s">
        <v>15143</v>
      </c>
      <c r="AK942">
        <v>9331349079</v>
      </c>
      <c r="AL942" t="s">
        <v>15244</v>
      </c>
      <c r="AM942" t="s">
        <v>15245</v>
      </c>
      <c r="AN942" t="s">
        <v>12</v>
      </c>
      <c r="AO942" t="s">
        <v>15146</v>
      </c>
      <c r="AP942" t="s">
        <v>4</v>
      </c>
      <c r="AQ942" t="s">
        <v>5470</v>
      </c>
      <c r="AR942" t="s">
        <v>12</v>
      </c>
      <c r="AS942" t="s">
        <v>12</v>
      </c>
      <c r="AT942" t="s">
        <v>4</v>
      </c>
      <c r="AU942" t="s">
        <v>4</v>
      </c>
      <c r="AV942" t="s">
        <v>4</v>
      </c>
      <c r="AW942" t="s">
        <v>11</v>
      </c>
      <c r="AX942">
        <v>2700</v>
      </c>
      <c r="AY942">
        <v>12100</v>
      </c>
      <c r="AZ942" t="s">
        <v>12</v>
      </c>
      <c r="BA942" t="s">
        <v>12</v>
      </c>
      <c r="BB942" t="s">
        <v>4</v>
      </c>
      <c r="BC942" t="s">
        <v>5515</v>
      </c>
      <c r="BD942" t="s">
        <v>10543</v>
      </c>
      <c r="BE942" t="s">
        <v>4</v>
      </c>
      <c r="BF942" t="s">
        <v>12</v>
      </c>
      <c r="BG942" t="s">
        <v>4</v>
      </c>
      <c r="BH942" t="s">
        <v>12</v>
      </c>
      <c r="BI942" t="s">
        <v>12</v>
      </c>
      <c r="BJ942" t="s">
        <v>2120</v>
      </c>
      <c r="BK942" t="s">
        <v>4</v>
      </c>
      <c r="BL942">
        <v>0</v>
      </c>
      <c r="BM942" t="s">
        <v>12</v>
      </c>
      <c r="BN942">
        <v>14800</v>
      </c>
      <c r="BO942" t="s">
        <v>12</v>
      </c>
      <c r="BP942" t="s">
        <v>12</v>
      </c>
      <c r="BQ942" t="s">
        <v>12</v>
      </c>
      <c r="BR942" t="s">
        <v>4</v>
      </c>
      <c r="BS942" t="s">
        <v>4</v>
      </c>
      <c r="BT942" t="s">
        <v>4</v>
      </c>
      <c r="BU942" t="s">
        <v>12</v>
      </c>
      <c r="BV942" t="s">
        <v>4</v>
      </c>
      <c r="BW942" t="s">
        <v>3</v>
      </c>
      <c r="BX942" t="s">
        <v>4</v>
      </c>
      <c r="BY942" t="s">
        <v>12</v>
      </c>
      <c r="BZ942" t="s">
        <v>12</v>
      </c>
      <c r="CA942" t="s">
        <v>12</v>
      </c>
      <c r="CB942" t="s">
        <v>12</v>
      </c>
      <c r="CC942" t="s">
        <v>12</v>
      </c>
      <c r="CD942" t="str" cm="1">
        <f t="array" aca="1" ref="CD942" ca="1">eConcatenar(A942:CB942,"|")</f>
        <v>cY7MlSsn4psWgO2z|COM2021-1139|3|MEMORIAL|TABASCO |COMALCALCO|COMALCALCO|2021-3-23|14800|X|X|100|0|x|X|x|X|X|X|X|X|X|X|X|x|X|x|JAVIER|DOMINGUEZ|RAUL|CASADO|X|X|CARRETERA PRINCIPAL SIN NUMERO|MONTE ADENTRO|CARRETERA COMALCALCO PARAISO|9331349079|MARISELA HERNANDEZ JAVIER|BENEFICIARIO 2: PETRONA JAVIER DOMINGUEZ|x|RUTA 8 V|X|VIERNES|x|x|X|X|X|DOMICILIO|2700|12100|x|x|X|2021-9-24|2021-10-01|X|x|X|x|x|MONTE ADENTRO|X|0|x|14800|x|x|x|X|X|X|x|X|CARDENAS|X|x|x|x|x</v>
      </c>
    </row>
    <row r="943" spans="1:82" x14ac:dyDescent="0.25">
      <c r="A943" t="s">
        <v>15246</v>
      </c>
      <c r="B943" t="s">
        <v>15247</v>
      </c>
      <c r="C943">
        <v>3</v>
      </c>
      <c r="D943" t="s">
        <v>69</v>
      </c>
      <c r="E943" t="s">
        <v>396</v>
      </c>
      <c r="F943" t="s">
        <v>775</v>
      </c>
      <c r="G943" t="s">
        <v>775</v>
      </c>
      <c r="H943" t="s">
        <v>15886</v>
      </c>
      <c r="I943">
        <v>14800</v>
      </c>
      <c r="J943" t="s">
        <v>4</v>
      </c>
      <c r="K943" t="s">
        <v>4</v>
      </c>
      <c r="L943">
        <v>100</v>
      </c>
      <c r="M943">
        <v>0</v>
      </c>
      <c r="N943" t="s">
        <v>12</v>
      </c>
      <c r="O943" t="s">
        <v>4</v>
      </c>
      <c r="P943" t="s">
        <v>12</v>
      </c>
      <c r="Q943" t="s">
        <v>4</v>
      </c>
      <c r="R943" t="s">
        <v>4</v>
      </c>
      <c r="S943" t="s">
        <v>4</v>
      </c>
      <c r="T943" t="s">
        <v>4</v>
      </c>
      <c r="U943" t="s">
        <v>4</v>
      </c>
      <c r="V943" t="s">
        <v>4</v>
      </c>
      <c r="W943" t="s">
        <v>4</v>
      </c>
      <c r="X943" t="s">
        <v>4</v>
      </c>
      <c r="Y943" t="s">
        <v>12</v>
      </c>
      <c r="Z943" t="s">
        <v>4</v>
      </c>
      <c r="AA943" t="s">
        <v>12</v>
      </c>
      <c r="AB943" t="s">
        <v>473</v>
      </c>
      <c r="AC943" t="s">
        <v>818</v>
      </c>
      <c r="AD943" t="s">
        <v>15248</v>
      </c>
      <c r="AE943" t="s">
        <v>63</v>
      </c>
      <c r="AF943" t="s">
        <v>4</v>
      </c>
      <c r="AG943" t="s">
        <v>4</v>
      </c>
      <c r="AH943" t="s">
        <v>15249</v>
      </c>
      <c r="AI943" t="s">
        <v>2120</v>
      </c>
      <c r="AJ943" t="s">
        <v>15143</v>
      </c>
      <c r="AK943">
        <v>9331672838</v>
      </c>
      <c r="AL943" t="s">
        <v>15250</v>
      </c>
      <c r="AM943" t="s">
        <v>15251</v>
      </c>
      <c r="AN943" t="s">
        <v>12</v>
      </c>
      <c r="AO943" t="s">
        <v>15146</v>
      </c>
      <c r="AP943" t="s">
        <v>4</v>
      </c>
      <c r="AQ943" t="s">
        <v>5470</v>
      </c>
      <c r="AR943" t="s">
        <v>12</v>
      </c>
      <c r="AS943" t="s">
        <v>12</v>
      </c>
      <c r="AT943" t="s">
        <v>4</v>
      </c>
      <c r="AU943" t="s">
        <v>4</v>
      </c>
      <c r="AV943" t="s">
        <v>4</v>
      </c>
      <c r="AW943" t="s">
        <v>11</v>
      </c>
      <c r="AX943">
        <v>2800</v>
      </c>
      <c r="AY943">
        <v>12000</v>
      </c>
      <c r="AZ943" t="s">
        <v>12</v>
      </c>
      <c r="BA943" t="s">
        <v>12</v>
      </c>
      <c r="BB943" t="s">
        <v>4</v>
      </c>
      <c r="BC943" t="s">
        <v>5515</v>
      </c>
      <c r="BD943" t="s">
        <v>10543</v>
      </c>
      <c r="BE943" t="s">
        <v>4</v>
      </c>
      <c r="BF943" t="s">
        <v>12</v>
      </c>
      <c r="BG943" t="s">
        <v>4</v>
      </c>
      <c r="BH943" t="s">
        <v>12</v>
      </c>
      <c r="BI943" t="s">
        <v>12</v>
      </c>
      <c r="BJ943" t="s">
        <v>2120</v>
      </c>
      <c r="BK943" t="s">
        <v>4</v>
      </c>
      <c r="BL943">
        <v>0</v>
      </c>
      <c r="BM943" t="s">
        <v>12</v>
      </c>
      <c r="BN943">
        <v>14800</v>
      </c>
      <c r="BO943" t="s">
        <v>12</v>
      </c>
      <c r="BP943" t="s">
        <v>12</v>
      </c>
      <c r="BQ943" t="s">
        <v>12</v>
      </c>
      <c r="BR943" t="s">
        <v>4</v>
      </c>
      <c r="BS943" t="s">
        <v>4</v>
      </c>
      <c r="BT943" t="s">
        <v>4</v>
      </c>
      <c r="BU943" t="s">
        <v>12</v>
      </c>
      <c r="BV943" t="s">
        <v>4</v>
      </c>
      <c r="BW943" t="s">
        <v>3</v>
      </c>
      <c r="BX943" t="s">
        <v>4</v>
      </c>
      <c r="BY943" t="s">
        <v>12</v>
      </c>
      <c r="BZ943" t="s">
        <v>12</v>
      </c>
      <c r="CA943" t="s">
        <v>12</v>
      </c>
      <c r="CB943" t="s">
        <v>12</v>
      </c>
      <c r="CC943" t="s">
        <v>12</v>
      </c>
      <c r="CD943" t="str" cm="1">
        <f t="array" aca="1" ref="CD943" ca="1">eConcatenar(A943:CB943,"|")</f>
        <v>DvZhUzUQRGfUqQvm|COM2021-1161|3|MEMORIAL|TABASCO |COMALCALCO|COMALCALCO|2021-3-26|14800|X|X|100|0|x|X|x|X|X|X|X|X|X|X|X|x|X|x|PEREZ |ANGULO|ORLANDO|CASADO|X|X|ENTRADA A LA ESCUELA SIN NUMERO|MONTE ADENTRO|CARRETERA COMALCALCO PARAISO|9331672838|MARIA REYES DOMINGUEZ ANGULO|BENEFICIARIO 2: MARIA DEL CARMEN PEREZ DOMINGUEZ|x|RUTA 8 V|X|VIERNES|x|x|X|X|X|DOMICILIO|2800|12000|x|x|X|2021-9-24|2021-10-01|X|x|X|x|x|MONTE ADENTRO|X|0|x|14800|x|x|x|X|X|X|x|X|CARDENAS|X|x|x|x|x</v>
      </c>
    </row>
    <row r="944" spans="1:82" x14ac:dyDescent="0.25">
      <c r="A944" t="s">
        <v>15252</v>
      </c>
      <c r="B944" t="s">
        <v>15253</v>
      </c>
      <c r="C944">
        <v>3</v>
      </c>
      <c r="D944" t="s">
        <v>14</v>
      </c>
      <c r="E944" t="s">
        <v>396</v>
      </c>
      <c r="F944" t="s">
        <v>706</v>
      </c>
      <c r="G944" t="s">
        <v>706</v>
      </c>
      <c r="H944" t="s">
        <v>16077</v>
      </c>
      <c r="I944">
        <v>19800</v>
      </c>
      <c r="J944" t="s">
        <v>4</v>
      </c>
      <c r="K944" t="s">
        <v>4</v>
      </c>
      <c r="L944">
        <v>100</v>
      </c>
      <c r="M944">
        <v>0</v>
      </c>
      <c r="N944" t="s">
        <v>12</v>
      </c>
      <c r="O944" t="s">
        <v>4</v>
      </c>
      <c r="P944" t="s">
        <v>12</v>
      </c>
      <c r="Q944" t="s">
        <v>4</v>
      </c>
      <c r="R944" t="s">
        <v>4</v>
      </c>
      <c r="S944" t="s">
        <v>4</v>
      </c>
      <c r="T944" t="s">
        <v>4</v>
      </c>
      <c r="U944" t="s">
        <v>4</v>
      </c>
      <c r="V944" t="s">
        <v>4</v>
      </c>
      <c r="W944" t="s">
        <v>4</v>
      </c>
      <c r="X944" t="s">
        <v>4</v>
      </c>
      <c r="Y944" t="s">
        <v>12</v>
      </c>
      <c r="Z944" t="s">
        <v>4</v>
      </c>
      <c r="AA944" t="s">
        <v>12</v>
      </c>
      <c r="AB944" t="s">
        <v>13853</v>
      </c>
      <c r="AC944" t="s">
        <v>38</v>
      </c>
      <c r="AD944" t="s">
        <v>832</v>
      </c>
      <c r="AE944" t="s">
        <v>30</v>
      </c>
      <c r="AF944" t="s">
        <v>4</v>
      </c>
      <c r="AG944" t="s">
        <v>4</v>
      </c>
      <c r="AH944" t="s">
        <v>15254</v>
      </c>
      <c r="AI944" t="s">
        <v>628</v>
      </c>
      <c r="AJ944" t="s">
        <v>4</v>
      </c>
      <c r="AK944">
        <v>9331131929</v>
      </c>
      <c r="AL944" t="s">
        <v>15255</v>
      </c>
      <c r="AM944" t="s">
        <v>15256</v>
      </c>
      <c r="AN944" t="s">
        <v>12</v>
      </c>
      <c r="AO944" t="s">
        <v>15146</v>
      </c>
      <c r="AP944" t="s">
        <v>4</v>
      </c>
      <c r="AQ944" t="s">
        <v>5470</v>
      </c>
      <c r="AR944" t="s">
        <v>12</v>
      </c>
      <c r="AS944" t="s">
        <v>12</v>
      </c>
      <c r="AT944" t="s">
        <v>4</v>
      </c>
      <c r="AU944" t="s">
        <v>4</v>
      </c>
      <c r="AV944" t="s">
        <v>4</v>
      </c>
      <c r="AW944" t="s">
        <v>11</v>
      </c>
      <c r="AX944">
        <v>3100</v>
      </c>
      <c r="AY944">
        <v>16700</v>
      </c>
      <c r="AZ944" t="s">
        <v>12</v>
      </c>
      <c r="BA944" t="s">
        <v>12</v>
      </c>
      <c r="BB944" t="s">
        <v>4</v>
      </c>
      <c r="BC944" t="s">
        <v>5515</v>
      </c>
      <c r="BD944" t="s">
        <v>10543</v>
      </c>
      <c r="BE944" t="s">
        <v>4</v>
      </c>
      <c r="BF944" t="s">
        <v>12</v>
      </c>
      <c r="BG944" t="s">
        <v>4</v>
      </c>
      <c r="BH944" t="s">
        <v>12</v>
      </c>
      <c r="BI944" t="s">
        <v>12</v>
      </c>
      <c r="BJ944" t="s">
        <v>628</v>
      </c>
      <c r="BK944" t="s">
        <v>4</v>
      </c>
      <c r="BL944">
        <v>1</v>
      </c>
      <c r="BM944" t="s">
        <v>12</v>
      </c>
      <c r="BN944">
        <v>19800</v>
      </c>
      <c r="BO944" t="s">
        <v>12</v>
      </c>
      <c r="BP944" t="s">
        <v>12</v>
      </c>
      <c r="BQ944" t="s">
        <v>12</v>
      </c>
      <c r="BR944" t="s">
        <v>4</v>
      </c>
      <c r="BS944" t="s">
        <v>4</v>
      </c>
      <c r="BT944" t="s">
        <v>4</v>
      </c>
      <c r="BU944" t="s">
        <v>12</v>
      </c>
      <c r="BV944" t="s">
        <v>4</v>
      </c>
      <c r="BW944" t="s">
        <v>3</v>
      </c>
      <c r="BX944" t="s">
        <v>4</v>
      </c>
      <c r="BY944" t="s">
        <v>12</v>
      </c>
      <c r="BZ944" t="s">
        <v>12</v>
      </c>
      <c r="CA944" t="s">
        <v>12</v>
      </c>
      <c r="CB944" t="s">
        <v>12</v>
      </c>
      <c r="CC944" t="s">
        <v>12</v>
      </c>
      <c r="CD944" t="str" cm="1">
        <f t="array" aca="1" ref="CD944" ca="1">eConcatenar(A944:CB944,"|")</f>
        <v>Yf0oc1FmstvNUtbU|COM2021-0306|3|ZAFIRO|TABASCO |PARAISO|PARAISO|2021-1-27|19800|X|X|100|0|x|X|x|X|X|X|X|X|X|X|X|x|X|x|ROMERO |HERNANDEZ|MARIA GUADALUPE|CASADA|X|X|CALLE BENIGNO CARRILLO SIN NUMERO|QUINTIN ARAUZ|X|9331131929|DAVID LOPEZ DE LA CRUZ|BENEFICIARIO 2: MANUELA DE LA CRUZ PEREZ|x|RUTA 8 V|X|VIERNES|x|x|X|X|X|DOMICILIO|3100|16700|x|x|X|2021-9-24|2021-10-01|X|x|X|x|x|QUINTIN ARAUZ|X|1|x|19800|x|x|x|X|X|X|x|X|CARDENAS|X|x|x|x|x</v>
      </c>
    </row>
    <row r="945" spans="1:82" x14ac:dyDescent="0.25">
      <c r="A945" t="s">
        <v>15257</v>
      </c>
      <c r="B945" t="s">
        <v>15258</v>
      </c>
      <c r="C945">
        <v>3</v>
      </c>
      <c r="D945" t="s">
        <v>1</v>
      </c>
      <c r="E945" t="s">
        <v>396</v>
      </c>
      <c r="F945" t="s">
        <v>706</v>
      </c>
      <c r="G945" t="s">
        <v>706</v>
      </c>
      <c r="H945" t="s">
        <v>4838</v>
      </c>
      <c r="I945">
        <v>12900</v>
      </c>
      <c r="J945" t="s">
        <v>4</v>
      </c>
      <c r="K945" t="s">
        <v>4</v>
      </c>
      <c r="L945">
        <v>100</v>
      </c>
      <c r="M945">
        <v>0</v>
      </c>
      <c r="N945" t="s">
        <v>12</v>
      </c>
      <c r="O945" t="s">
        <v>4</v>
      </c>
      <c r="P945" t="s">
        <v>12</v>
      </c>
      <c r="Q945" t="s">
        <v>4</v>
      </c>
      <c r="R945" t="s">
        <v>4</v>
      </c>
      <c r="S945" t="s">
        <v>4</v>
      </c>
      <c r="T945" t="s">
        <v>4</v>
      </c>
      <c r="U945" t="s">
        <v>4</v>
      </c>
      <c r="V945" t="s">
        <v>4</v>
      </c>
      <c r="W945" t="s">
        <v>4</v>
      </c>
      <c r="X945" t="s">
        <v>4</v>
      </c>
      <c r="Y945" t="s">
        <v>12</v>
      </c>
      <c r="Z945" t="s">
        <v>4</v>
      </c>
      <c r="AA945" t="s">
        <v>12</v>
      </c>
      <c r="AB945" t="s">
        <v>312</v>
      </c>
      <c r="AC945" t="s">
        <v>127</v>
      </c>
      <c r="AD945" t="s">
        <v>5042</v>
      </c>
      <c r="AE945" t="s">
        <v>63</v>
      </c>
      <c r="AF945" t="s">
        <v>4</v>
      </c>
      <c r="AG945" t="s">
        <v>4</v>
      </c>
      <c r="AH945" t="s">
        <v>15259</v>
      </c>
      <c r="AI945" t="s">
        <v>628</v>
      </c>
      <c r="AJ945" t="s">
        <v>4</v>
      </c>
      <c r="AK945">
        <v>9331193317</v>
      </c>
      <c r="AL945" t="s">
        <v>15260</v>
      </c>
      <c r="AM945" t="s">
        <v>15261</v>
      </c>
      <c r="AN945" t="s">
        <v>12</v>
      </c>
      <c r="AO945" t="s">
        <v>15146</v>
      </c>
      <c r="AP945" t="s">
        <v>4</v>
      </c>
      <c r="AQ945" t="s">
        <v>5470</v>
      </c>
      <c r="AR945" t="s">
        <v>12</v>
      </c>
      <c r="AS945" t="s">
        <v>12</v>
      </c>
      <c r="AT945" t="s">
        <v>4</v>
      </c>
      <c r="AU945" t="s">
        <v>4</v>
      </c>
      <c r="AV945" t="s">
        <v>4</v>
      </c>
      <c r="AW945" t="s">
        <v>11</v>
      </c>
      <c r="AX945">
        <v>3900</v>
      </c>
      <c r="AY945">
        <v>9000</v>
      </c>
      <c r="AZ945" t="s">
        <v>12</v>
      </c>
      <c r="BA945" t="s">
        <v>12</v>
      </c>
      <c r="BB945" t="s">
        <v>4</v>
      </c>
      <c r="BC945" t="s">
        <v>5515</v>
      </c>
      <c r="BD945" t="s">
        <v>10543</v>
      </c>
      <c r="BE945" t="s">
        <v>4</v>
      </c>
      <c r="BF945" t="s">
        <v>12</v>
      </c>
      <c r="BG945" t="s">
        <v>4</v>
      </c>
      <c r="BH945" t="s">
        <v>12</v>
      </c>
      <c r="BI945" t="s">
        <v>12</v>
      </c>
      <c r="BJ945" t="s">
        <v>628</v>
      </c>
      <c r="BK945" t="s">
        <v>4</v>
      </c>
      <c r="BL945">
        <v>0</v>
      </c>
      <c r="BM945" t="s">
        <v>12</v>
      </c>
      <c r="BN945">
        <v>12900</v>
      </c>
      <c r="BO945" t="s">
        <v>12</v>
      </c>
      <c r="BP945" t="s">
        <v>12</v>
      </c>
      <c r="BQ945" t="s">
        <v>12</v>
      </c>
      <c r="BR945" t="s">
        <v>4</v>
      </c>
      <c r="BS945" t="s">
        <v>4</v>
      </c>
      <c r="BT945" t="s">
        <v>4</v>
      </c>
      <c r="BU945" t="s">
        <v>12</v>
      </c>
      <c r="BV945" t="s">
        <v>4</v>
      </c>
      <c r="BW945" t="s">
        <v>3</v>
      </c>
      <c r="BX945" t="s">
        <v>4</v>
      </c>
      <c r="BY945" t="s">
        <v>12</v>
      </c>
      <c r="BZ945" t="s">
        <v>12</v>
      </c>
      <c r="CA945" t="s">
        <v>12</v>
      </c>
      <c r="CB945" t="s">
        <v>12</v>
      </c>
      <c r="CC945" t="s">
        <v>12</v>
      </c>
      <c r="CD945" t="str" cm="1">
        <f t="array" aca="1" ref="CD945" ca="1">eConcatenar(A945:CB945,"|")</f>
        <v>pGEyDga4dLXwOebv|COM2020-3149|3|IMPERIAL DE LUJO|TABASCO |PARAISO|PARAISO|2020-11-30|12900|X|X|100|0|x|X|x|X|X|X|X|X|X|X|X|x|X|x|MORALES|RODRIGUEZ|JESUS MANUEL|CASADO|X|X|CALLE LAS PALMAS|QUINTIN ARAUZ|X|9331193317|MARTIN SOBERANO SANCHEZ|BENEFICIARIO 2: ALEX MORALES FLORES|x|RUTA 8 V|X|VIERNES|x|x|X|X|X|DOMICILIO|3900|9000|x|x|X|2021-9-24|2021-10-01|X|x|X|x|x|QUINTIN ARAUZ|X|0|x|12900|x|x|x|X|X|X|x|X|CARDENAS|X|x|x|x|x</v>
      </c>
    </row>
    <row r="946" spans="1:82" x14ac:dyDescent="0.25">
      <c r="A946" t="s">
        <v>15262</v>
      </c>
      <c r="B946" t="s">
        <v>15263</v>
      </c>
      <c r="C946">
        <v>3</v>
      </c>
      <c r="D946" t="s">
        <v>1</v>
      </c>
      <c r="E946" t="s">
        <v>396</v>
      </c>
      <c r="F946" t="s">
        <v>706</v>
      </c>
      <c r="G946" t="s">
        <v>706</v>
      </c>
      <c r="H946" t="s">
        <v>16018</v>
      </c>
      <c r="I946">
        <v>12900</v>
      </c>
      <c r="J946" t="s">
        <v>4</v>
      </c>
      <c r="K946" t="s">
        <v>4</v>
      </c>
      <c r="L946">
        <v>100</v>
      </c>
      <c r="M946">
        <v>0</v>
      </c>
      <c r="N946" t="s">
        <v>12</v>
      </c>
      <c r="O946" t="s">
        <v>4</v>
      </c>
      <c r="P946" t="s">
        <v>12</v>
      </c>
      <c r="Q946" t="s">
        <v>4</v>
      </c>
      <c r="R946" t="s">
        <v>4</v>
      </c>
      <c r="S946" t="s">
        <v>4</v>
      </c>
      <c r="T946" t="s">
        <v>4</v>
      </c>
      <c r="U946" t="s">
        <v>4</v>
      </c>
      <c r="V946" t="s">
        <v>4</v>
      </c>
      <c r="W946" t="s">
        <v>4</v>
      </c>
      <c r="X946" t="s">
        <v>4</v>
      </c>
      <c r="Y946" t="s">
        <v>12</v>
      </c>
      <c r="Z946" t="s">
        <v>4</v>
      </c>
      <c r="AA946" t="s">
        <v>12</v>
      </c>
      <c r="AB946" t="s">
        <v>15</v>
      </c>
      <c r="AC946" t="s">
        <v>856</v>
      </c>
      <c r="AD946" t="s">
        <v>15264</v>
      </c>
      <c r="AE946" t="s">
        <v>24</v>
      </c>
      <c r="AF946" t="s">
        <v>4</v>
      </c>
      <c r="AG946" t="s">
        <v>4</v>
      </c>
      <c r="AH946" t="s">
        <v>15265</v>
      </c>
      <c r="AI946" t="s">
        <v>628</v>
      </c>
      <c r="AJ946" t="s">
        <v>4</v>
      </c>
      <c r="AK946">
        <v>9331332629</v>
      </c>
      <c r="AL946" t="s">
        <v>15266</v>
      </c>
      <c r="AM946" t="s">
        <v>15267</v>
      </c>
      <c r="AN946" t="s">
        <v>12</v>
      </c>
      <c r="AO946" t="s">
        <v>15146</v>
      </c>
      <c r="AP946" t="s">
        <v>4</v>
      </c>
      <c r="AQ946" t="s">
        <v>5470</v>
      </c>
      <c r="AR946" t="s">
        <v>12</v>
      </c>
      <c r="AS946" t="s">
        <v>12</v>
      </c>
      <c r="AT946" t="s">
        <v>4</v>
      </c>
      <c r="AU946" t="s">
        <v>4</v>
      </c>
      <c r="AV946" t="s">
        <v>4</v>
      </c>
      <c r="AW946" t="s">
        <v>11</v>
      </c>
      <c r="AX946">
        <v>2850</v>
      </c>
      <c r="AY946">
        <v>10050</v>
      </c>
      <c r="AZ946" t="s">
        <v>12</v>
      </c>
      <c r="BA946" t="s">
        <v>12</v>
      </c>
      <c r="BB946" t="s">
        <v>4</v>
      </c>
      <c r="BC946" t="s">
        <v>5515</v>
      </c>
      <c r="BD946" t="s">
        <v>10543</v>
      </c>
      <c r="BE946" t="s">
        <v>4</v>
      </c>
      <c r="BF946" t="s">
        <v>12</v>
      </c>
      <c r="BG946" t="s">
        <v>4</v>
      </c>
      <c r="BH946" t="s">
        <v>12</v>
      </c>
      <c r="BI946" t="s">
        <v>12</v>
      </c>
      <c r="BJ946" t="s">
        <v>628</v>
      </c>
      <c r="BK946" t="s">
        <v>4</v>
      </c>
      <c r="BL946">
        <v>1</v>
      </c>
      <c r="BM946" t="s">
        <v>12</v>
      </c>
      <c r="BN946">
        <v>12900</v>
      </c>
      <c r="BO946" t="s">
        <v>12</v>
      </c>
      <c r="BP946" t="s">
        <v>12</v>
      </c>
      <c r="BQ946" t="s">
        <v>12</v>
      </c>
      <c r="BR946" t="s">
        <v>4</v>
      </c>
      <c r="BS946" t="s">
        <v>4</v>
      </c>
      <c r="BT946" t="s">
        <v>4</v>
      </c>
      <c r="BU946" t="s">
        <v>12</v>
      </c>
      <c r="BV946" t="s">
        <v>4</v>
      </c>
      <c r="BW946" t="s">
        <v>3</v>
      </c>
      <c r="BX946" t="s">
        <v>4</v>
      </c>
      <c r="BY946" t="s">
        <v>12</v>
      </c>
      <c r="BZ946" t="s">
        <v>12</v>
      </c>
      <c r="CA946" t="s">
        <v>12</v>
      </c>
      <c r="CB946" t="s">
        <v>12</v>
      </c>
      <c r="CC946" t="s">
        <v>12</v>
      </c>
      <c r="CD946" t="str" cm="1">
        <f t="array" aca="1" ref="CD946" ca="1">eConcatenar(A946:CB946,"|")</f>
        <v>j4qcYdCK97FIu3eM|COM2021-0337|3|IMPERIAL DE LUJO|TABASCO |PARAISO|PARAISO|2021-2-02|12900|X|X|100|0|x|X|x|X|X|X|X|X|X|X|X|x|X|x|JIMENEZ|SEGURA|IVON DEL CARMEN|UNION LIBRE|X|X|ENTRADA A LAS PALMAS SIN NUMERO|QUINTIN ARAUZ|X|9331332629|PERLA GUADALUPE ARIAS HERNANDEZ|BENEFICIARIO 2: ELSY RUBI JIMENEZ SEGURA|x|RUTA 8 V|X|VIERNES|x|x|X|X|X|DOMICILIO|2850|10050|x|x|X|2021-9-24|2021-10-01|X|x|X|x|x|QUINTIN ARAUZ|X|1|x|12900|x|x|x|X|X|X|x|X|CARDENAS|X|x|x|x|x</v>
      </c>
    </row>
    <row r="947" spans="1:82" x14ac:dyDescent="0.25">
      <c r="A947" t="s">
        <v>15268</v>
      </c>
      <c r="B947" t="s">
        <v>15269</v>
      </c>
      <c r="C947">
        <v>3</v>
      </c>
      <c r="D947" t="s">
        <v>1</v>
      </c>
      <c r="E947" t="s">
        <v>396</v>
      </c>
      <c r="F947" t="s">
        <v>706</v>
      </c>
      <c r="G947" t="s">
        <v>706</v>
      </c>
      <c r="H947" t="s">
        <v>1204</v>
      </c>
      <c r="I947">
        <v>12900</v>
      </c>
      <c r="J947" t="s">
        <v>4</v>
      </c>
      <c r="K947" t="s">
        <v>4</v>
      </c>
      <c r="L947">
        <v>100</v>
      </c>
      <c r="M947">
        <v>0</v>
      </c>
      <c r="N947" t="s">
        <v>12</v>
      </c>
      <c r="O947" t="s">
        <v>4</v>
      </c>
      <c r="P947" t="s">
        <v>12</v>
      </c>
      <c r="Q947" t="s">
        <v>4</v>
      </c>
      <c r="R947" t="s">
        <v>4</v>
      </c>
      <c r="S947" t="s">
        <v>4</v>
      </c>
      <c r="T947" t="s">
        <v>4</v>
      </c>
      <c r="U947" t="s">
        <v>4</v>
      </c>
      <c r="V947" t="s">
        <v>4</v>
      </c>
      <c r="W947" t="s">
        <v>4</v>
      </c>
      <c r="X947" t="s">
        <v>4</v>
      </c>
      <c r="Y947" t="s">
        <v>12</v>
      </c>
      <c r="Z947" t="s">
        <v>4</v>
      </c>
      <c r="AA947" t="s">
        <v>12</v>
      </c>
      <c r="AB947" t="s">
        <v>524</v>
      </c>
      <c r="AC947" t="s">
        <v>291</v>
      </c>
      <c r="AD947" t="s">
        <v>103</v>
      </c>
      <c r="AE947" t="s">
        <v>63</v>
      </c>
      <c r="AF947" t="s">
        <v>4</v>
      </c>
      <c r="AG947" t="s">
        <v>4</v>
      </c>
      <c r="AH947" t="s">
        <v>15270</v>
      </c>
      <c r="AI947" t="s">
        <v>628</v>
      </c>
      <c r="AJ947" t="s">
        <v>4</v>
      </c>
      <c r="AK947">
        <v>9841671857</v>
      </c>
      <c r="AL947" t="s">
        <v>15271</v>
      </c>
      <c r="AM947" t="s">
        <v>15272</v>
      </c>
      <c r="AN947" t="s">
        <v>12</v>
      </c>
      <c r="AO947" t="s">
        <v>15146</v>
      </c>
      <c r="AP947" t="s">
        <v>4</v>
      </c>
      <c r="AQ947" t="s">
        <v>5470</v>
      </c>
      <c r="AR947" t="s">
        <v>12</v>
      </c>
      <c r="AS947" t="s">
        <v>12</v>
      </c>
      <c r="AT947" t="s">
        <v>4</v>
      </c>
      <c r="AU947" t="s">
        <v>4</v>
      </c>
      <c r="AV947" t="s">
        <v>4</v>
      </c>
      <c r="AW947" t="s">
        <v>11</v>
      </c>
      <c r="AX947">
        <v>3650</v>
      </c>
      <c r="AY947">
        <v>9250</v>
      </c>
      <c r="AZ947" t="s">
        <v>12</v>
      </c>
      <c r="BA947" t="s">
        <v>12</v>
      </c>
      <c r="BB947" t="s">
        <v>4</v>
      </c>
      <c r="BC947" t="s">
        <v>5515</v>
      </c>
      <c r="BD947" t="s">
        <v>10543</v>
      </c>
      <c r="BE947" t="s">
        <v>4</v>
      </c>
      <c r="BF947" t="s">
        <v>12</v>
      </c>
      <c r="BG947" t="s">
        <v>4</v>
      </c>
      <c r="BH947" t="s">
        <v>12</v>
      </c>
      <c r="BI947" t="s">
        <v>12</v>
      </c>
      <c r="BJ947" t="s">
        <v>628</v>
      </c>
      <c r="BK947" t="s">
        <v>4</v>
      </c>
      <c r="BL947">
        <v>0</v>
      </c>
      <c r="BM947" t="s">
        <v>12</v>
      </c>
      <c r="BN947">
        <v>12900</v>
      </c>
      <c r="BO947" t="s">
        <v>12</v>
      </c>
      <c r="BP947" t="s">
        <v>12</v>
      </c>
      <c r="BQ947" t="s">
        <v>12</v>
      </c>
      <c r="BR947" t="s">
        <v>4</v>
      </c>
      <c r="BS947" t="s">
        <v>4</v>
      </c>
      <c r="BT947" t="s">
        <v>4</v>
      </c>
      <c r="BU947" t="s">
        <v>12</v>
      </c>
      <c r="BV947" t="s">
        <v>4</v>
      </c>
      <c r="BW947" t="s">
        <v>3</v>
      </c>
      <c r="BX947" t="s">
        <v>4</v>
      </c>
      <c r="BY947" t="s">
        <v>12</v>
      </c>
      <c r="BZ947" t="s">
        <v>12</v>
      </c>
      <c r="CA947" t="s">
        <v>12</v>
      </c>
      <c r="CB947" t="s">
        <v>12</v>
      </c>
      <c r="CC947" t="s">
        <v>12</v>
      </c>
      <c r="CD947" t="str" cm="1">
        <f t="array" aca="1" ref="CD947" ca="1">eConcatenar(A947:CB947,"|")</f>
        <v>4q15y6n2ugTp3oPD|COM2021-0332|3|IMPERIAL DE LUJO|TABASCO |PARAISO|PARAISO|2021-1-30|12900|X|X|100|0|x|X|x|X|X|X|X|X|X|X|X|x|X|x|RICARDEZ|DOMINGUEZ|JOSE MANUEL|CASADO|X|X|CALLEJON HERNANDEZ YAÑEZ SIN NUMERO|QUINTIN ARAUZ|X|9841671857|MARIA CONCEPCION DOMINGUEZ ALMEIDA|BENEFICIARIO 2: GABINO RICARDEZ DOMINGUEZ|x|RUTA 8 V|X|VIERNES|x|x|X|X|X|DOMICILIO|3650|9250|x|x|X|2021-9-24|2021-10-01|X|x|X|x|x|QUINTIN ARAUZ|X|0|x|12900|x|x|x|X|X|X|x|X|CARDENAS|X|x|x|x|x</v>
      </c>
    </row>
    <row r="948" spans="1:82" x14ac:dyDescent="0.25">
      <c r="A948" t="s">
        <v>15273</v>
      </c>
      <c r="B948" t="s">
        <v>15274</v>
      </c>
      <c r="C948">
        <v>3</v>
      </c>
      <c r="D948" t="s">
        <v>1</v>
      </c>
      <c r="E948" t="s">
        <v>396</v>
      </c>
      <c r="F948" t="s">
        <v>706</v>
      </c>
      <c r="G948" t="s">
        <v>706</v>
      </c>
      <c r="H948" t="s">
        <v>1203</v>
      </c>
      <c r="I948">
        <v>12900</v>
      </c>
      <c r="J948" t="s">
        <v>4</v>
      </c>
      <c r="K948" t="s">
        <v>4</v>
      </c>
      <c r="L948">
        <v>100</v>
      </c>
      <c r="M948">
        <v>0</v>
      </c>
      <c r="N948" t="s">
        <v>12</v>
      </c>
      <c r="O948" t="s">
        <v>4</v>
      </c>
      <c r="P948" t="s">
        <v>12</v>
      </c>
      <c r="Q948" t="s">
        <v>4</v>
      </c>
      <c r="R948" t="s">
        <v>4</v>
      </c>
      <c r="S948" t="s">
        <v>4</v>
      </c>
      <c r="T948" t="s">
        <v>4</v>
      </c>
      <c r="U948" t="s">
        <v>4</v>
      </c>
      <c r="V948" t="s">
        <v>4</v>
      </c>
      <c r="W948" t="s">
        <v>4</v>
      </c>
      <c r="X948" t="s">
        <v>4</v>
      </c>
      <c r="Y948" t="s">
        <v>12</v>
      </c>
      <c r="Z948" t="s">
        <v>4</v>
      </c>
      <c r="AA948" t="s">
        <v>12</v>
      </c>
      <c r="AB948" t="s">
        <v>87</v>
      </c>
      <c r="AC948" t="s">
        <v>87</v>
      </c>
      <c r="AD948" t="s">
        <v>5498</v>
      </c>
      <c r="AE948" t="s">
        <v>17</v>
      </c>
      <c r="AF948" t="s">
        <v>4</v>
      </c>
      <c r="AG948" t="s">
        <v>4</v>
      </c>
      <c r="AH948" t="s">
        <v>15275</v>
      </c>
      <c r="AI948" t="s">
        <v>628</v>
      </c>
      <c r="AJ948" t="s">
        <v>4</v>
      </c>
      <c r="AK948">
        <v>9331534561</v>
      </c>
      <c r="AL948" t="s">
        <v>15276</v>
      </c>
      <c r="AM948" t="s">
        <v>15277</v>
      </c>
      <c r="AN948" t="s">
        <v>12</v>
      </c>
      <c r="AO948" t="s">
        <v>15146</v>
      </c>
      <c r="AP948" t="s">
        <v>4</v>
      </c>
      <c r="AQ948" t="s">
        <v>5470</v>
      </c>
      <c r="AR948" t="s">
        <v>12</v>
      </c>
      <c r="AS948" t="s">
        <v>12</v>
      </c>
      <c r="AT948" t="s">
        <v>4</v>
      </c>
      <c r="AU948" t="s">
        <v>4</v>
      </c>
      <c r="AV948" t="s">
        <v>4</v>
      </c>
      <c r="AW948" t="s">
        <v>11</v>
      </c>
      <c r="AX948">
        <v>3400</v>
      </c>
      <c r="AY948">
        <v>9500</v>
      </c>
      <c r="AZ948" t="s">
        <v>12</v>
      </c>
      <c r="BA948" t="s">
        <v>12</v>
      </c>
      <c r="BB948" t="s">
        <v>4</v>
      </c>
      <c r="BC948" t="s">
        <v>5515</v>
      </c>
      <c r="BD948" t="s">
        <v>10543</v>
      </c>
      <c r="BE948" t="s">
        <v>4</v>
      </c>
      <c r="BF948" t="s">
        <v>12</v>
      </c>
      <c r="BG948" t="s">
        <v>4</v>
      </c>
      <c r="BH948" t="s">
        <v>12</v>
      </c>
      <c r="BI948" t="s">
        <v>12</v>
      </c>
      <c r="BJ948" t="s">
        <v>628</v>
      </c>
      <c r="BK948" t="s">
        <v>4</v>
      </c>
      <c r="BL948">
        <v>0</v>
      </c>
      <c r="BM948" t="s">
        <v>12</v>
      </c>
      <c r="BN948">
        <v>12900</v>
      </c>
      <c r="BO948" t="s">
        <v>12</v>
      </c>
      <c r="BP948" t="s">
        <v>12</v>
      </c>
      <c r="BQ948" t="s">
        <v>12</v>
      </c>
      <c r="BR948" t="s">
        <v>4</v>
      </c>
      <c r="BS948" t="s">
        <v>4</v>
      </c>
      <c r="BT948" t="s">
        <v>4</v>
      </c>
      <c r="BU948" t="s">
        <v>12</v>
      </c>
      <c r="BV948" t="s">
        <v>4</v>
      </c>
      <c r="BW948" t="s">
        <v>3</v>
      </c>
      <c r="BX948" t="s">
        <v>4</v>
      </c>
      <c r="BY948" t="s">
        <v>12</v>
      </c>
      <c r="BZ948" t="s">
        <v>12</v>
      </c>
      <c r="CA948" t="s">
        <v>12</v>
      </c>
      <c r="CB948" t="s">
        <v>12</v>
      </c>
      <c r="CC948" t="s">
        <v>12</v>
      </c>
      <c r="CD948" t="str" cm="1">
        <f t="array" aca="1" ref="CD948" ca="1">eConcatenar(A948:CB948,"|")</f>
        <v>CCiAcavbQ1zsH1SX|COM2021-0398|3|IMPERIAL DE LUJO|TABASCO |PARAISO|PARAISO|2021-2-10|12900|X|X|100|0|x|X|x|X|X|X|X|X|X|X|X|x|X|x|LOPEZ|LOPEZ|MIGUEL ANGEL|SOLTERO|X|X|CALLEJON DIEGO LOPEZ|QUINTIN ARAUZ|X|9331534561|ELSY LOPEZ LOPEZ|BENEFICIARIO 2: ROSA MARIA LOPEZ LOPEZ|x|RUTA 8 V|X|VIERNES|x|x|X|X|X|DOMICILIO|3400|9500|x|x|X|2021-9-24|2021-10-01|X|x|X|x|x|QUINTIN ARAUZ|X|0|x|12900|x|x|x|X|X|X|x|X|CARDENAS|X|x|x|x|x</v>
      </c>
    </row>
    <row r="949" spans="1:82" x14ac:dyDescent="0.25">
      <c r="A949" t="s">
        <v>15278</v>
      </c>
      <c r="B949" t="s">
        <v>15279</v>
      </c>
      <c r="C949">
        <v>3</v>
      </c>
      <c r="D949" t="s">
        <v>1</v>
      </c>
      <c r="E949" t="s">
        <v>396</v>
      </c>
      <c r="F949" t="s">
        <v>706</v>
      </c>
      <c r="G949" t="s">
        <v>706</v>
      </c>
      <c r="H949" t="s">
        <v>16113</v>
      </c>
      <c r="I949">
        <v>12900</v>
      </c>
      <c r="J949" t="s">
        <v>4</v>
      </c>
      <c r="K949" t="s">
        <v>4</v>
      </c>
      <c r="L949">
        <v>100</v>
      </c>
      <c r="M949">
        <v>0</v>
      </c>
      <c r="N949" t="s">
        <v>12</v>
      </c>
      <c r="O949" t="s">
        <v>4</v>
      </c>
      <c r="P949" t="s">
        <v>12</v>
      </c>
      <c r="Q949" t="s">
        <v>4</v>
      </c>
      <c r="R949" t="s">
        <v>4</v>
      </c>
      <c r="S949" t="s">
        <v>4</v>
      </c>
      <c r="T949" t="s">
        <v>4</v>
      </c>
      <c r="U949" t="s">
        <v>4</v>
      </c>
      <c r="V949" t="s">
        <v>4</v>
      </c>
      <c r="W949" t="s">
        <v>4</v>
      </c>
      <c r="X949" t="s">
        <v>4</v>
      </c>
      <c r="Y949" t="s">
        <v>12</v>
      </c>
      <c r="Z949" t="s">
        <v>4</v>
      </c>
      <c r="AA949" t="s">
        <v>12</v>
      </c>
      <c r="AB949" t="s">
        <v>11810</v>
      </c>
      <c r="AC949" t="s">
        <v>119</v>
      </c>
      <c r="AD949" t="s">
        <v>15280</v>
      </c>
      <c r="AE949" t="s">
        <v>24</v>
      </c>
      <c r="AF949" t="s">
        <v>4</v>
      </c>
      <c r="AG949" t="s">
        <v>4</v>
      </c>
      <c r="AH949" t="s">
        <v>15281</v>
      </c>
      <c r="AI949" t="s">
        <v>628</v>
      </c>
      <c r="AJ949" t="s">
        <v>4</v>
      </c>
      <c r="AK949">
        <v>9334064173</v>
      </c>
      <c r="AL949" t="s">
        <v>15282</v>
      </c>
      <c r="AM949" t="s">
        <v>15283</v>
      </c>
      <c r="AN949" t="s">
        <v>12</v>
      </c>
      <c r="AO949" t="s">
        <v>15146</v>
      </c>
      <c r="AP949" t="s">
        <v>4</v>
      </c>
      <c r="AQ949" t="s">
        <v>5470</v>
      </c>
      <c r="AR949" t="s">
        <v>12</v>
      </c>
      <c r="AS949" t="s">
        <v>12</v>
      </c>
      <c r="AT949" t="s">
        <v>4</v>
      </c>
      <c r="AU949" t="s">
        <v>4</v>
      </c>
      <c r="AV949" t="s">
        <v>4</v>
      </c>
      <c r="AW949" t="s">
        <v>11</v>
      </c>
      <c r="AX949">
        <v>4000</v>
      </c>
      <c r="AY949">
        <v>8900</v>
      </c>
      <c r="AZ949" t="s">
        <v>12</v>
      </c>
      <c r="BA949" t="s">
        <v>12</v>
      </c>
      <c r="BB949" t="s">
        <v>4</v>
      </c>
      <c r="BC949" t="s">
        <v>5515</v>
      </c>
      <c r="BD949" t="s">
        <v>10543</v>
      </c>
      <c r="BE949" t="s">
        <v>4</v>
      </c>
      <c r="BF949" t="s">
        <v>12</v>
      </c>
      <c r="BG949" t="s">
        <v>4</v>
      </c>
      <c r="BH949" t="s">
        <v>12</v>
      </c>
      <c r="BI949" t="s">
        <v>12</v>
      </c>
      <c r="BJ949" t="s">
        <v>628</v>
      </c>
      <c r="BK949" t="s">
        <v>4</v>
      </c>
      <c r="BL949">
        <v>1</v>
      </c>
      <c r="BM949" t="s">
        <v>12</v>
      </c>
      <c r="BN949">
        <v>12900</v>
      </c>
      <c r="BO949" t="s">
        <v>12</v>
      </c>
      <c r="BP949" t="s">
        <v>12</v>
      </c>
      <c r="BQ949" t="s">
        <v>12</v>
      </c>
      <c r="BR949" t="s">
        <v>4</v>
      </c>
      <c r="BS949" t="s">
        <v>4</v>
      </c>
      <c r="BT949" t="s">
        <v>4</v>
      </c>
      <c r="BU949" t="s">
        <v>12</v>
      </c>
      <c r="BV949" t="s">
        <v>4</v>
      </c>
      <c r="BW949" t="s">
        <v>3</v>
      </c>
      <c r="BX949" t="s">
        <v>4</v>
      </c>
      <c r="BY949" t="s">
        <v>12</v>
      </c>
      <c r="BZ949" t="s">
        <v>12</v>
      </c>
      <c r="CA949" t="s">
        <v>12</v>
      </c>
      <c r="CB949" t="s">
        <v>12</v>
      </c>
      <c r="CC949" t="s">
        <v>12</v>
      </c>
      <c r="CD949" t="str" cm="1">
        <f t="array" aca="1" ref="CD949" ca="1">eConcatenar(A949:CB949,"|")</f>
        <v>WCJbrvuzU0NjDVid|COM2021-0372|3|IMPERIAL DE LUJO|TABASCO |PARAISO|PARAISO|2021-2-06|12900|X|X|100|0|x|X|x|X|X|X|X|X|X|X|X|x|X|x|PALMA|PEREZ|HERLINDA|UNION LIBRE|X|X|CALLE EMILIANO ZAPATA SIN NUMERO|QUINTIN ARAUZ|X|9334064173|LIOMEL FLORES GARCIA|BENEFICIARIO 2: BARTOLA PALMA PEREZ|x|RUTA 8 V|X|VIERNES|x|x|X|X|X|DOMICILIO|4000|8900|x|x|X|2021-9-24|2021-10-01|X|x|X|x|x|QUINTIN ARAUZ|X|1|x|12900|x|x|x|X|X|X|x|X|CARDENAS|X|x|x|x|x</v>
      </c>
    </row>
    <row r="950" spans="1:82" x14ac:dyDescent="0.25">
      <c r="A950" t="s">
        <v>15284</v>
      </c>
      <c r="B950" t="s">
        <v>15285</v>
      </c>
      <c r="C950">
        <v>3</v>
      </c>
      <c r="D950" t="s">
        <v>69</v>
      </c>
      <c r="E950" t="s">
        <v>2</v>
      </c>
      <c r="F950" t="s">
        <v>775</v>
      </c>
      <c r="G950" t="s">
        <v>775</v>
      </c>
      <c r="H950" t="s">
        <v>5194</v>
      </c>
      <c r="I950">
        <v>14800</v>
      </c>
      <c r="J950" t="s">
        <v>4</v>
      </c>
      <c r="K950" t="s">
        <v>4</v>
      </c>
      <c r="L950">
        <v>100</v>
      </c>
      <c r="M950">
        <v>0</v>
      </c>
      <c r="N950" t="s">
        <v>12</v>
      </c>
      <c r="O950" t="s">
        <v>4</v>
      </c>
      <c r="P950" t="s">
        <v>12</v>
      </c>
      <c r="Q950" t="s">
        <v>4</v>
      </c>
      <c r="R950" t="s">
        <v>4</v>
      </c>
      <c r="S950" t="s">
        <v>4</v>
      </c>
      <c r="T950" t="s">
        <v>4</v>
      </c>
      <c r="U950" t="s">
        <v>4</v>
      </c>
      <c r="V950" t="s">
        <v>4</v>
      </c>
      <c r="W950" t="s">
        <v>4</v>
      </c>
      <c r="X950" t="s">
        <v>4</v>
      </c>
      <c r="Y950" t="s">
        <v>12</v>
      </c>
      <c r="Z950" t="s">
        <v>4</v>
      </c>
      <c r="AA950" t="s">
        <v>12</v>
      </c>
      <c r="AB950" t="s">
        <v>29</v>
      </c>
      <c r="AC950" t="s">
        <v>558</v>
      </c>
      <c r="AD950" t="s">
        <v>15286</v>
      </c>
      <c r="AE950" t="s">
        <v>30</v>
      </c>
      <c r="AF950" t="s">
        <v>4</v>
      </c>
      <c r="AG950" t="s">
        <v>4</v>
      </c>
      <c r="AH950" t="s">
        <v>15287</v>
      </c>
      <c r="AI950" t="s">
        <v>2228</v>
      </c>
      <c r="AJ950" t="s">
        <v>4</v>
      </c>
      <c r="AK950">
        <v>9331580396</v>
      </c>
      <c r="AL950" t="s">
        <v>15288</v>
      </c>
      <c r="AM950" t="s">
        <v>15289</v>
      </c>
      <c r="AN950" t="s">
        <v>12</v>
      </c>
      <c r="AO950" t="s">
        <v>15146</v>
      </c>
      <c r="AP950" t="s">
        <v>4</v>
      </c>
      <c r="AQ950" t="s">
        <v>5470</v>
      </c>
      <c r="AR950" t="s">
        <v>12</v>
      </c>
      <c r="AS950" t="s">
        <v>12</v>
      </c>
      <c r="AT950" t="s">
        <v>4</v>
      </c>
      <c r="AU950" t="s">
        <v>4</v>
      </c>
      <c r="AV950" t="s">
        <v>4</v>
      </c>
      <c r="AW950" t="s">
        <v>11</v>
      </c>
      <c r="AX950">
        <v>400</v>
      </c>
      <c r="AY950">
        <v>14400</v>
      </c>
      <c r="AZ950" t="s">
        <v>12</v>
      </c>
      <c r="BA950" t="s">
        <v>12</v>
      </c>
      <c r="BB950" t="s">
        <v>4</v>
      </c>
      <c r="BC950" t="s">
        <v>12597</v>
      </c>
      <c r="BD950" t="s">
        <v>5515</v>
      </c>
      <c r="BE950" t="s">
        <v>4</v>
      </c>
      <c r="BF950" t="s">
        <v>12</v>
      </c>
      <c r="BG950" t="s">
        <v>4</v>
      </c>
      <c r="BH950" t="s">
        <v>12</v>
      </c>
      <c r="BI950" t="s">
        <v>12</v>
      </c>
      <c r="BJ950" t="s">
        <v>2228</v>
      </c>
      <c r="BK950" t="s">
        <v>4</v>
      </c>
      <c r="BL950">
        <v>1</v>
      </c>
      <c r="BM950" t="s">
        <v>12</v>
      </c>
      <c r="BN950">
        <v>14800</v>
      </c>
      <c r="BO950" t="s">
        <v>12</v>
      </c>
      <c r="BP950" t="s">
        <v>12</v>
      </c>
      <c r="BQ950" t="s">
        <v>12</v>
      </c>
      <c r="BR950" t="s">
        <v>4</v>
      </c>
      <c r="BS950" t="s">
        <v>4</v>
      </c>
      <c r="BT950" t="s">
        <v>4</v>
      </c>
      <c r="BU950" t="s">
        <v>12</v>
      </c>
      <c r="BV950" t="s">
        <v>4</v>
      </c>
      <c r="BW950" t="s">
        <v>775</v>
      </c>
      <c r="BX950" t="s">
        <v>4</v>
      </c>
      <c r="BY950" t="s">
        <v>12</v>
      </c>
      <c r="BZ950" t="s">
        <v>12</v>
      </c>
      <c r="CA950" t="s">
        <v>12</v>
      </c>
      <c r="CB950" t="s">
        <v>12</v>
      </c>
      <c r="CC950" t="s">
        <v>12</v>
      </c>
      <c r="CD950" t="str" cm="1">
        <f t="array" aca="1" ref="CD950" ca="1">eConcatenar(A950:CB950,"|")</f>
        <v>Fc17fUADSwctMj99|COM2021-2513|3|MEMORIAL|TABASCO|COMALCALCO|COMALCALCO|2021-7-20|14800|X|X|100|0|x|X|x|X|X|X|X|X|X|X|X|x|X|x|CORDOVA|ALCUDIA|GISSELA|CASADA|X|X|CARRETERA VIA CORTA CUNDUACAN SIN NUMERO|BUENA VISTA|X|9331580396|JORGE DE LA CRUZ VALENCIA|BENEFICIARIO 2: ANA LUISA CORDOVA ALCUDIA|x|RUTA 8 V|X|VIERNES|x|x|X|X|X|DOMICILIO|400|14400|x|x|X|2021-8-28|2021-9-24|X|x|X|x|x|BUENA VISTA|X|1|x|14800|x|x|x|X|X|X|x|X|COMALCALCO|X|x|x|x|x</v>
      </c>
    </row>
    <row r="951" spans="1:82" x14ac:dyDescent="0.25">
      <c r="A951" t="s">
        <v>15290</v>
      </c>
      <c r="B951" t="s">
        <v>15291</v>
      </c>
      <c r="C951">
        <v>3</v>
      </c>
      <c r="D951" t="s">
        <v>69</v>
      </c>
      <c r="E951" t="s">
        <v>2</v>
      </c>
      <c r="F951" t="s">
        <v>706</v>
      </c>
      <c r="G951" t="s">
        <v>706</v>
      </c>
      <c r="H951" t="s">
        <v>1190</v>
      </c>
      <c r="I951">
        <v>14800</v>
      </c>
      <c r="J951" t="s">
        <v>4</v>
      </c>
      <c r="K951" t="s">
        <v>4</v>
      </c>
      <c r="L951">
        <v>100</v>
      </c>
      <c r="M951">
        <v>1</v>
      </c>
      <c r="N951" t="s">
        <v>12</v>
      </c>
      <c r="O951" t="s">
        <v>4</v>
      </c>
      <c r="P951" t="s">
        <v>12</v>
      </c>
      <c r="Q951" t="s">
        <v>4</v>
      </c>
      <c r="R951" t="s">
        <v>4</v>
      </c>
      <c r="S951" t="s">
        <v>4</v>
      </c>
      <c r="T951" t="s">
        <v>4</v>
      </c>
      <c r="U951" t="s">
        <v>4</v>
      </c>
      <c r="V951" t="s">
        <v>4</v>
      </c>
      <c r="W951" t="s">
        <v>4</v>
      </c>
      <c r="X951" t="s">
        <v>4</v>
      </c>
      <c r="Y951" t="s">
        <v>12</v>
      </c>
      <c r="Z951" t="s">
        <v>4</v>
      </c>
      <c r="AA951" t="s">
        <v>12</v>
      </c>
      <c r="AB951" t="s">
        <v>38</v>
      </c>
      <c r="AC951" t="s">
        <v>167</v>
      </c>
      <c r="AD951" t="s">
        <v>170</v>
      </c>
      <c r="AE951" t="s">
        <v>15292</v>
      </c>
      <c r="AF951" t="s">
        <v>4</v>
      </c>
      <c r="AG951" t="s">
        <v>4</v>
      </c>
      <c r="AH951" t="s">
        <v>15293</v>
      </c>
      <c r="AI951" t="s">
        <v>15294</v>
      </c>
      <c r="AJ951" t="s">
        <v>4</v>
      </c>
      <c r="AK951">
        <v>9331114923</v>
      </c>
      <c r="AL951" t="s">
        <v>15295</v>
      </c>
      <c r="AM951" t="s">
        <v>15296</v>
      </c>
      <c r="AN951" t="s">
        <v>12</v>
      </c>
      <c r="AO951" t="s">
        <v>15146</v>
      </c>
      <c r="AP951" t="s">
        <v>4</v>
      </c>
      <c r="AQ951" t="s">
        <v>5470</v>
      </c>
      <c r="AR951" t="s">
        <v>12</v>
      </c>
      <c r="AS951" t="s">
        <v>12</v>
      </c>
      <c r="AT951" t="s">
        <v>4</v>
      </c>
      <c r="AU951" t="s">
        <v>4</v>
      </c>
      <c r="AV951" t="s">
        <v>4</v>
      </c>
      <c r="AW951" t="s">
        <v>11</v>
      </c>
      <c r="AX951">
        <v>1000</v>
      </c>
      <c r="AY951">
        <v>13800</v>
      </c>
      <c r="AZ951" t="s">
        <v>12</v>
      </c>
      <c r="BA951" t="s">
        <v>12</v>
      </c>
      <c r="BB951" t="s">
        <v>4</v>
      </c>
      <c r="BC951" t="s">
        <v>1236</v>
      </c>
      <c r="BD951" t="s">
        <v>10543</v>
      </c>
      <c r="BE951" t="s">
        <v>4</v>
      </c>
      <c r="BF951" t="s">
        <v>12</v>
      </c>
      <c r="BG951" t="s">
        <v>4</v>
      </c>
      <c r="BH951" t="s">
        <v>12</v>
      </c>
      <c r="BI951" t="s">
        <v>12</v>
      </c>
      <c r="BJ951" t="s">
        <v>15293</v>
      </c>
      <c r="BK951" t="s">
        <v>4</v>
      </c>
      <c r="BL951">
        <v>0</v>
      </c>
      <c r="BM951" t="s">
        <v>12</v>
      </c>
      <c r="BN951">
        <v>14800</v>
      </c>
      <c r="BO951" t="s">
        <v>12</v>
      </c>
      <c r="BP951" t="s">
        <v>12</v>
      </c>
      <c r="BQ951" t="s">
        <v>12</v>
      </c>
      <c r="BR951" t="s">
        <v>4</v>
      </c>
      <c r="BS951" t="s">
        <v>4</v>
      </c>
      <c r="BT951" t="s">
        <v>4</v>
      </c>
      <c r="BU951" t="s">
        <v>12</v>
      </c>
      <c r="BV951" t="s">
        <v>4</v>
      </c>
      <c r="BW951" t="s">
        <v>706</v>
      </c>
      <c r="BX951" t="s">
        <v>4</v>
      </c>
      <c r="BY951" t="s">
        <v>12</v>
      </c>
      <c r="BZ951" t="s">
        <v>12</v>
      </c>
      <c r="CA951" t="s">
        <v>12</v>
      </c>
      <c r="CB951" t="s">
        <v>12</v>
      </c>
      <c r="CC951" t="s">
        <v>12</v>
      </c>
      <c r="CD951" t="str" cm="1">
        <f t="array" aca="1" ref="CD951" ca="1">eConcatenar(A951:CB951,"|")</f>
        <v>jYbZnYiqTDLSLpLP|PAR2021-2169|3|MEMORIAL|TABASCO|PARAISO|PARAISO|2021-6-24|14800|X|X|100|1|x|X|x|X|X|X|X|X|X|X|X|x|X|x|HERNANDEZ|DE DIOS|JUAN|CASADO   |X|X|RANCHERIA LAS FLORES PRIMERA SECCION |ADALBERTO SANTOS MAGAÑA CALLE PRINCIPAL|X|9331114923|ADRIANA DEL CARMEN HERNANDEZ CHABLE|BENEFICIARIO 2: KRISTELL DEL CARMEN HERNANDEZ CHABLE |x|RUTA 8 V|X|VIERNES|x|x|X|X|X|DOMICILIO|1000|13800|x|x|X|2021-9-4|2021-10-01|X|x|X|x|x|RANCHERIA LAS FLORES PRIMERA SECCION |X|0|x|14800|x|x|x|X|X|X|x|X|PARAISO|X|x|x|x|x</v>
      </c>
    </row>
    <row r="952" spans="1:82" x14ac:dyDescent="0.25">
      <c r="A952" t="s">
        <v>15297</v>
      </c>
      <c r="B952" t="s">
        <v>15298</v>
      </c>
      <c r="C952">
        <v>3</v>
      </c>
      <c r="D952" t="s">
        <v>69</v>
      </c>
      <c r="E952" t="s">
        <v>2</v>
      </c>
      <c r="F952" t="s">
        <v>706</v>
      </c>
      <c r="G952" t="s">
        <v>706</v>
      </c>
      <c r="H952" t="s">
        <v>1175</v>
      </c>
      <c r="I952">
        <v>14800</v>
      </c>
      <c r="J952" t="s">
        <v>4</v>
      </c>
      <c r="K952" t="s">
        <v>4</v>
      </c>
      <c r="L952">
        <v>100</v>
      </c>
      <c r="M952">
        <v>0</v>
      </c>
      <c r="N952" t="s">
        <v>12</v>
      </c>
      <c r="O952" t="s">
        <v>4</v>
      </c>
      <c r="P952" t="s">
        <v>12</v>
      </c>
      <c r="Q952" t="s">
        <v>4</v>
      </c>
      <c r="R952" t="s">
        <v>4</v>
      </c>
      <c r="S952" t="s">
        <v>4</v>
      </c>
      <c r="T952" t="s">
        <v>4</v>
      </c>
      <c r="U952" t="s">
        <v>4</v>
      </c>
      <c r="V952" t="s">
        <v>4</v>
      </c>
      <c r="W952" t="s">
        <v>4</v>
      </c>
      <c r="X952" t="s">
        <v>4</v>
      </c>
      <c r="Y952" t="s">
        <v>12</v>
      </c>
      <c r="Z952" t="s">
        <v>4</v>
      </c>
      <c r="AA952" t="s">
        <v>12</v>
      </c>
      <c r="AB952" t="s">
        <v>38</v>
      </c>
      <c r="AC952" t="s">
        <v>15</v>
      </c>
      <c r="AD952" t="s">
        <v>876</v>
      </c>
      <c r="AE952" t="s">
        <v>63</v>
      </c>
      <c r="AF952" t="s">
        <v>4</v>
      </c>
      <c r="AG952" t="s">
        <v>4</v>
      </c>
      <c r="AH952" t="s">
        <v>15299</v>
      </c>
      <c r="AI952" t="s">
        <v>15169</v>
      </c>
      <c r="AJ952" t="s">
        <v>4</v>
      </c>
      <c r="AK952">
        <v>9331539823</v>
      </c>
      <c r="AL952" t="s">
        <v>15300</v>
      </c>
      <c r="AM952" t="s">
        <v>4</v>
      </c>
      <c r="AN952" t="s">
        <v>12</v>
      </c>
      <c r="AO952" t="s">
        <v>15146</v>
      </c>
      <c r="AP952" t="s">
        <v>4</v>
      </c>
      <c r="AQ952" t="s">
        <v>5470</v>
      </c>
      <c r="AR952" t="s">
        <v>12</v>
      </c>
      <c r="AS952" t="s">
        <v>12</v>
      </c>
      <c r="AT952" t="s">
        <v>4</v>
      </c>
      <c r="AU952" t="s">
        <v>4</v>
      </c>
      <c r="AV952" t="s">
        <v>4</v>
      </c>
      <c r="AW952" t="s">
        <v>11</v>
      </c>
      <c r="AX952">
        <v>850</v>
      </c>
      <c r="AY952">
        <v>13950</v>
      </c>
      <c r="AZ952" t="s">
        <v>12</v>
      </c>
      <c r="BA952" t="s">
        <v>12</v>
      </c>
      <c r="BB952" t="s">
        <v>4</v>
      </c>
      <c r="BC952" t="s">
        <v>5050</v>
      </c>
      <c r="BD952" t="s">
        <v>5515</v>
      </c>
      <c r="BE952" t="s">
        <v>4</v>
      </c>
      <c r="BF952" t="s">
        <v>12</v>
      </c>
      <c r="BG952" t="s">
        <v>4</v>
      </c>
      <c r="BH952" t="s">
        <v>12</v>
      </c>
      <c r="BI952" t="s">
        <v>12</v>
      </c>
      <c r="BJ952" t="s">
        <v>15169</v>
      </c>
      <c r="BK952" t="s">
        <v>4</v>
      </c>
      <c r="BL952">
        <v>0</v>
      </c>
      <c r="BM952" t="s">
        <v>12</v>
      </c>
      <c r="BN952">
        <v>14800</v>
      </c>
      <c r="BO952" t="s">
        <v>12</v>
      </c>
      <c r="BP952" t="s">
        <v>12</v>
      </c>
      <c r="BQ952" t="s">
        <v>12</v>
      </c>
      <c r="BR952" t="s">
        <v>4</v>
      </c>
      <c r="BS952" t="s">
        <v>4</v>
      </c>
      <c r="BT952" t="s">
        <v>4</v>
      </c>
      <c r="BU952" t="s">
        <v>12</v>
      </c>
      <c r="BV952" t="s">
        <v>4</v>
      </c>
      <c r="BW952" t="s">
        <v>706</v>
      </c>
      <c r="BX952" t="s">
        <v>4</v>
      </c>
      <c r="BY952" t="s">
        <v>12</v>
      </c>
      <c r="BZ952" t="s">
        <v>12</v>
      </c>
      <c r="CA952" t="s">
        <v>12</v>
      </c>
      <c r="CB952" t="s">
        <v>12</v>
      </c>
      <c r="CC952" t="s">
        <v>12</v>
      </c>
      <c r="CD952" t="str" cm="1">
        <f t="array" aca="1" ref="CD952" ca="1">eConcatenar(A952:CB952,"|")</f>
        <v>Q5SfJ3OFSCIxgSqU|PAR2021-2148|3|MEMORIAL|TABASCO|PARAISO|PARAISO|2021-6-22|14800|X|X|100|0|x|X|x|X|X|X|X|X|X|X|X|x|X|x|HERNANDEZ|JIMENEZ|MANUEL|CASADO|X|X|CARRETERA FEDERAL COMALCALCO PARAISO|NORTE SEGUNDA SECCION|X|9331539823|DAVID GEREMIAS HERNANDEZ MIRANDA|X|x|RUTA 8 V|X|VIERNES|x|x|X|X|X|DOMICILIO|850|13950|x|x|X|2021-8-27|2021-9-24|X|x|X|x|x|NORTE SEGUNDA SECCION|X|0|x|14800|x|x|x|X|X|X|x|X|PARAISO|X|x|x|x|x</v>
      </c>
    </row>
    <row r="953" spans="1:82" x14ac:dyDescent="0.25">
      <c r="A953" t="s">
        <v>15301</v>
      </c>
      <c r="B953" t="s">
        <v>15302</v>
      </c>
      <c r="C953">
        <v>3</v>
      </c>
      <c r="D953" t="s">
        <v>75</v>
      </c>
      <c r="E953" t="s">
        <v>2</v>
      </c>
      <c r="F953" t="s">
        <v>706</v>
      </c>
      <c r="G953" t="s">
        <v>706</v>
      </c>
      <c r="H953" t="s">
        <v>1170</v>
      </c>
      <c r="I953">
        <v>24500</v>
      </c>
      <c r="J953" t="s">
        <v>4</v>
      </c>
      <c r="K953" t="s">
        <v>4</v>
      </c>
      <c r="L953">
        <v>100</v>
      </c>
      <c r="M953">
        <v>0</v>
      </c>
      <c r="N953" t="s">
        <v>12</v>
      </c>
      <c r="O953" t="s">
        <v>4</v>
      </c>
      <c r="P953" t="s">
        <v>12</v>
      </c>
      <c r="Q953" t="s">
        <v>4</v>
      </c>
      <c r="R953" t="s">
        <v>4</v>
      </c>
      <c r="S953" t="s">
        <v>4</v>
      </c>
      <c r="T953" t="s">
        <v>4</v>
      </c>
      <c r="U953" t="s">
        <v>4</v>
      </c>
      <c r="V953" t="s">
        <v>4</v>
      </c>
      <c r="W953" t="s">
        <v>4</v>
      </c>
      <c r="X953" t="s">
        <v>4</v>
      </c>
      <c r="Y953" t="s">
        <v>12</v>
      </c>
      <c r="Z953" t="s">
        <v>4</v>
      </c>
      <c r="AA953" t="s">
        <v>12</v>
      </c>
      <c r="AB953" t="s">
        <v>15303</v>
      </c>
      <c r="AC953" t="s">
        <v>524</v>
      </c>
      <c r="AD953" t="s">
        <v>15304</v>
      </c>
      <c r="AE953" t="s">
        <v>30</v>
      </c>
      <c r="AF953" t="s">
        <v>4</v>
      </c>
      <c r="AG953" t="s">
        <v>4</v>
      </c>
      <c r="AH953" t="s">
        <v>15305</v>
      </c>
      <c r="AI953" t="s">
        <v>15191</v>
      </c>
      <c r="AJ953" t="s">
        <v>4</v>
      </c>
      <c r="AK953">
        <v>9331301022</v>
      </c>
      <c r="AL953" t="s">
        <v>15306</v>
      </c>
      <c r="AM953" t="s">
        <v>15307</v>
      </c>
      <c r="AN953" t="s">
        <v>12</v>
      </c>
      <c r="AO953" t="s">
        <v>15146</v>
      </c>
      <c r="AP953" t="s">
        <v>4</v>
      </c>
      <c r="AQ953" t="s">
        <v>5470</v>
      </c>
      <c r="AR953" t="s">
        <v>12</v>
      </c>
      <c r="AS953" t="s">
        <v>12</v>
      </c>
      <c r="AT953" t="s">
        <v>4</v>
      </c>
      <c r="AU953" t="s">
        <v>4</v>
      </c>
      <c r="AV953" t="s">
        <v>4</v>
      </c>
      <c r="AW953" t="s">
        <v>11</v>
      </c>
      <c r="AX953">
        <v>2300</v>
      </c>
      <c r="AY953">
        <v>22200</v>
      </c>
      <c r="AZ953" t="s">
        <v>12</v>
      </c>
      <c r="BA953" t="s">
        <v>12</v>
      </c>
      <c r="BB953" t="s">
        <v>4</v>
      </c>
      <c r="BC953" t="s">
        <v>5515</v>
      </c>
      <c r="BD953" t="s">
        <v>10543</v>
      </c>
      <c r="BE953" t="s">
        <v>4</v>
      </c>
      <c r="BF953" t="s">
        <v>12</v>
      </c>
      <c r="BG953" t="s">
        <v>4</v>
      </c>
      <c r="BH953" t="s">
        <v>12</v>
      </c>
      <c r="BI953" t="s">
        <v>12</v>
      </c>
      <c r="BJ953" t="s">
        <v>15191</v>
      </c>
      <c r="BK953" t="s">
        <v>4</v>
      </c>
      <c r="BL953">
        <v>1</v>
      </c>
      <c r="BM953" t="s">
        <v>12</v>
      </c>
      <c r="BN953">
        <v>24500</v>
      </c>
      <c r="BO953" t="s">
        <v>12</v>
      </c>
      <c r="BP953" t="s">
        <v>12</v>
      </c>
      <c r="BQ953" t="s">
        <v>12</v>
      </c>
      <c r="BR953" t="s">
        <v>4</v>
      </c>
      <c r="BS953" t="s">
        <v>4</v>
      </c>
      <c r="BT953" t="s">
        <v>4</v>
      </c>
      <c r="BU953" t="s">
        <v>12</v>
      </c>
      <c r="BV953" t="s">
        <v>4</v>
      </c>
      <c r="BW953" t="s">
        <v>706</v>
      </c>
      <c r="BX953" t="s">
        <v>4</v>
      </c>
      <c r="BY953" t="s">
        <v>12</v>
      </c>
      <c r="BZ953" t="s">
        <v>12</v>
      </c>
      <c r="CA953" t="s">
        <v>12</v>
      </c>
      <c r="CB953" t="s">
        <v>12</v>
      </c>
      <c r="CC953" t="s">
        <v>12</v>
      </c>
      <c r="CD953" t="str" cm="1">
        <f t="array" aca="1" ref="CD953" ca="1">eConcatenar(A953:CB953,"|")</f>
        <v>v09Nriz0HTfom9iI|PAR2021-1995|3|DIGNITY|TABASCO|PARAISO|PARAISO|2021-6-15|24500|X|X|100|0|x|X|x|X|X|X|X|X|X|X|X|x|X|x|DE LA PEÑA |RICARDEZ|YOLIDAVEY|CASADA|X|X|CARRETERA NICOLAS BRAVO|LIBERTAD SEGUNDA SECCION|X|9331301022|AMAIRANI AVALOS DE LA PEÑA|BENEFICIARIO 2: ISAMAR AVALOS DE LA PEÑA|x|RUTA 8 V|X|VIERNES|x|x|X|X|X|DOMICILIO|2300|22200|x|x|X|2021-9-24|2021-10-01|X|x|X|x|x|LIBERTAD SEGUNDA SECCION|X|1|x|24500|x|x|x|X|X|X|x|X|PARAISO|X|x|x|x|x</v>
      </c>
    </row>
    <row r="954" spans="1:82" x14ac:dyDescent="0.25">
      <c r="A954" t="s">
        <v>15308</v>
      </c>
      <c r="B954" t="s">
        <v>15309</v>
      </c>
      <c r="C954">
        <v>3</v>
      </c>
      <c r="D954" t="s">
        <v>69</v>
      </c>
      <c r="E954" t="s">
        <v>2</v>
      </c>
      <c r="F954" t="s">
        <v>706</v>
      </c>
      <c r="G954" t="s">
        <v>706</v>
      </c>
      <c r="H954" t="s">
        <v>1167</v>
      </c>
      <c r="I954">
        <v>14800</v>
      </c>
      <c r="J954" t="s">
        <v>4</v>
      </c>
      <c r="K954" t="s">
        <v>4</v>
      </c>
      <c r="L954">
        <v>100</v>
      </c>
      <c r="M954">
        <v>0</v>
      </c>
      <c r="N954" t="s">
        <v>12</v>
      </c>
      <c r="O954" t="s">
        <v>4</v>
      </c>
      <c r="P954" t="s">
        <v>12</v>
      </c>
      <c r="Q954" t="s">
        <v>4</v>
      </c>
      <c r="R954" t="s">
        <v>4</v>
      </c>
      <c r="S954" t="s">
        <v>4</v>
      </c>
      <c r="T954" t="s">
        <v>4</v>
      </c>
      <c r="U954" t="s">
        <v>4</v>
      </c>
      <c r="V954" t="s">
        <v>4</v>
      </c>
      <c r="W954" t="s">
        <v>4</v>
      </c>
      <c r="X954" t="s">
        <v>4</v>
      </c>
      <c r="Y954" t="s">
        <v>12</v>
      </c>
      <c r="Z954" t="s">
        <v>4</v>
      </c>
      <c r="AA954" t="s">
        <v>12</v>
      </c>
      <c r="AB954" t="s">
        <v>6</v>
      </c>
      <c r="AC954" t="s">
        <v>96</v>
      </c>
      <c r="AD954" t="s">
        <v>15310</v>
      </c>
      <c r="AE954" t="s">
        <v>24</v>
      </c>
      <c r="AF954" t="s">
        <v>4</v>
      </c>
      <c r="AG954" t="s">
        <v>4</v>
      </c>
      <c r="AH954" t="s">
        <v>15311</v>
      </c>
      <c r="AI954" t="s">
        <v>628</v>
      </c>
      <c r="AJ954" t="s">
        <v>4</v>
      </c>
      <c r="AK954">
        <v>9982920947</v>
      </c>
      <c r="AL954" t="s">
        <v>15312</v>
      </c>
      <c r="AM954" t="s">
        <v>15313</v>
      </c>
      <c r="AN954" t="s">
        <v>12</v>
      </c>
      <c r="AO954" t="s">
        <v>15146</v>
      </c>
      <c r="AP954" t="s">
        <v>4</v>
      </c>
      <c r="AQ954" t="s">
        <v>5470</v>
      </c>
      <c r="AR954" t="s">
        <v>12</v>
      </c>
      <c r="AS954" t="s">
        <v>12</v>
      </c>
      <c r="AT954" t="s">
        <v>4</v>
      </c>
      <c r="AU954" t="s">
        <v>4</v>
      </c>
      <c r="AV954" t="s">
        <v>4</v>
      </c>
      <c r="AW954" t="s">
        <v>11</v>
      </c>
      <c r="AX954">
        <v>1700</v>
      </c>
      <c r="AY954">
        <v>13100</v>
      </c>
      <c r="AZ954" t="s">
        <v>12</v>
      </c>
      <c r="BA954" t="s">
        <v>12</v>
      </c>
      <c r="BB954" t="s">
        <v>4</v>
      </c>
      <c r="BC954" t="s">
        <v>5050</v>
      </c>
      <c r="BD954" t="s">
        <v>5515</v>
      </c>
      <c r="BE954" t="s">
        <v>4</v>
      </c>
      <c r="BF954" t="s">
        <v>12</v>
      </c>
      <c r="BG954" t="s">
        <v>4</v>
      </c>
      <c r="BH954" t="s">
        <v>12</v>
      </c>
      <c r="BI954" t="s">
        <v>12</v>
      </c>
      <c r="BJ954" t="s">
        <v>628</v>
      </c>
      <c r="BK954" t="s">
        <v>4</v>
      </c>
      <c r="BL954">
        <v>1</v>
      </c>
      <c r="BM954" t="s">
        <v>12</v>
      </c>
      <c r="BN954">
        <v>14800</v>
      </c>
      <c r="BO954" t="s">
        <v>12</v>
      </c>
      <c r="BP954" t="s">
        <v>12</v>
      </c>
      <c r="BQ954" t="s">
        <v>12</v>
      </c>
      <c r="BR954" t="s">
        <v>4</v>
      </c>
      <c r="BS954" t="s">
        <v>4</v>
      </c>
      <c r="BT954" t="s">
        <v>4</v>
      </c>
      <c r="BU954" t="s">
        <v>12</v>
      </c>
      <c r="BV954" t="s">
        <v>4</v>
      </c>
      <c r="BW954" t="s">
        <v>706</v>
      </c>
      <c r="BX954" t="s">
        <v>4</v>
      </c>
      <c r="BY954" t="s">
        <v>12</v>
      </c>
      <c r="BZ954" t="s">
        <v>12</v>
      </c>
      <c r="CA954" t="s">
        <v>12</v>
      </c>
      <c r="CB954" t="s">
        <v>12</v>
      </c>
      <c r="CC954" t="s">
        <v>12</v>
      </c>
      <c r="CD954" t="str" cm="1">
        <f t="array" aca="1" ref="CD954" ca="1">eConcatenar(A954:CB954,"|")</f>
        <v>HUGNNG2s4uSxHJ8N|PAR2021-1716|3|MEMORIAL|TABASCO|PARAISO|PARAISO|2021-5-20|14800|X|X|100|0|x|X|x|X|X|X|X|X|X|X|X|x|X|x|DE LA CRUZ|MARTINEZ|AQUILINA|UNION LIBRE|X|X|CALLE JAVIER TRUJILLO|QUINTIN ARAUZ|X|9982920947|VICTOR MANUEL TORRES DOMINGUEZ|BENEFICIARIO 2: SANDY ZAPATA DE LA CRUZ|x|RUTA 8 V|X|VIERNES|x|x|X|X|X|DOMICILIO|1700|13100|x|x|X|2021-8-27|2021-9-24|X|x|X|x|x|QUINTIN ARAUZ|X|1|x|14800|x|x|x|X|X|X|x|X|PARAISO|X|x|x|x|x</v>
      </c>
    </row>
    <row r="955" spans="1:82" x14ac:dyDescent="0.25">
      <c r="A955" t="s">
        <v>15314</v>
      </c>
      <c r="B955" t="s">
        <v>15315</v>
      </c>
      <c r="C955">
        <v>3</v>
      </c>
      <c r="D955" t="s">
        <v>75</v>
      </c>
      <c r="E955" t="s">
        <v>2</v>
      </c>
      <c r="F955" t="s">
        <v>706</v>
      </c>
      <c r="G955" t="s">
        <v>706</v>
      </c>
      <c r="H955" t="s">
        <v>1166</v>
      </c>
      <c r="I955">
        <v>24500</v>
      </c>
      <c r="J955" t="s">
        <v>4</v>
      </c>
      <c r="K955" t="s">
        <v>4</v>
      </c>
      <c r="L955">
        <v>200</v>
      </c>
      <c r="M955">
        <v>1</v>
      </c>
      <c r="N955" t="s">
        <v>12</v>
      </c>
      <c r="O955" t="s">
        <v>4</v>
      </c>
      <c r="P955" t="s">
        <v>12</v>
      </c>
      <c r="Q955" t="s">
        <v>4</v>
      </c>
      <c r="R955" t="s">
        <v>4</v>
      </c>
      <c r="S955" t="s">
        <v>4</v>
      </c>
      <c r="T955" t="s">
        <v>4</v>
      </c>
      <c r="U955" t="s">
        <v>4</v>
      </c>
      <c r="V955" t="s">
        <v>4</v>
      </c>
      <c r="W955" t="s">
        <v>4</v>
      </c>
      <c r="X955" t="s">
        <v>4</v>
      </c>
      <c r="Y955" t="s">
        <v>12</v>
      </c>
      <c r="Z955" t="s">
        <v>4</v>
      </c>
      <c r="AA955" t="s">
        <v>12</v>
      </c>
      <c r="AB955" t="s">
        <v>871</v>
      </c>
      <c r="AC955" t="s">
        <v>15316</v>
      </c>
      <c r="AD955" t="s">
        <v>15317</v>
      </c>
      <c r="AE955" t="s">
        <v>63</v>
      </c>
      <c r="AF955" t="s">
        <v>4</v>
      </c>
      <c r="AG955" t="s">
        <v>4</v>
      </c>
      <c r="AH955" t="s">
        <v>15254</v>
      </c>
      <c r="AI955" t="s">
        <v>628</v>
      </c>
      <c r="AJ955" t="s">
        <v>4</v>
      </c>
      <c r="AK955">
        <v>9333276954</v>
      </c>
      <c r="AL955" t="s">
        <v>15318</v>
      </c>
      <c r="AM955" t="s">
        <v>15319</v>
      </c>
      <c r="AN955" t="s">
        <v>12</v>
      </c>
      <c r="AO955" t="s">
        <v>15146</v>
      </c>
      <c r="AP955" t="s">
        <v>4</v>
      </c>
      <c r="AQ955" t="s">
        <v>5470</v>
      </c>
      <c r="AR955" t="s">
        <v>12</v>
      </c>
      <c r="AS955" t="s">
        <v>12</v>
      </c>
      <c r="AT955" t="s">
        <v>4</v>
      </c>
      <c r="AU955" t="s">
        <v>4</v>
      </c>
      <c r="AV955" t="s">
        <v>4</v>
      </c>
      <c r="AW955" t="s">
        <v>11</v>
      </c>
      <c r="AX955">
        <v>1800</v>
      </c>
      <c r="AY955">
        <v>22700</v>
      </c>
      <c r="AZ955" t="s">
        <v>12</v>
      </c>
      <c r="BA955" t="s">
        <v>12</v>
      </c>
      <c r="BB955" t="s">
        <v>4</v>
      </c>
      <c r="BC955" t="s">
        <v>5471</v>
      </c>
      <c r="BD955" t="s">
        <v>10543</v>
      </c>
      <c r="BE955" t="s">
        <v>4</v>
      </c>
      <c r="BF955" t="s">
        <v>12</v>
      </c>
      <c r="BG955" t="s">
        <v>4</v>
      </c>
      <c r="BH955" t="s">
        <v>12</v>
      </c>
      <c r="BI955" t="s">
        <v>12</v>
      </c>
      <c r="BJ955" t="s">
        <v>628</v>
      </c>
      <c r="BK955" t="s">
        <v>4</v>
      </c>
      <c r="BL955">
        <v>0</v>
      </c>
      <c r="BM955" t="s">
        <v>12</v>
      </c>
      <c r="BN955">
        <v>24500</v>
      </c>
      <c r="BO955" t="s">
        <v>12</v>
      </c>
      <c r="BP955" t="s">
        <v>12</v>
      </c>
      <c r="BQ955" t="s">
        <v>12</v>
      </c>
      <c r="BR955" t="s">
        <v>4</v>
      </c>
      <c r="BS955" t="s">
        <v>4</v>
      </c>
      <c r="BT955" t="s">
        <v>4</v>
      </c>
      <c r="BU955" t="s">
        <v>12</v>
      </c>
      <c r="BV955" t="s">
        <v>4</v>
      </c>
      <c r="BW955" t="s">
        <v>706</v>
      </c>
      <c r="BX955" t="s">
        <v>4</v>
      </c>
      <c r="BY955" t="s">
        <v>12</v>
      </c>
      <c r="BZ955" t="s">
        <v>12</v>
      </c>
      <c r="CA955" t="s">
        <v>12</v>
      </c>
      <c r="CB955" t="s">
        <v>12</v>
      </c>
      <c r="CC955" t="s">
        <v>12</v>
      </c>
      <c r="CD955" t="str" cm="1">
        <f t="array" aca="1" ref="CD955" ca="1">eConcatenar(A955:CB955,"|")</f>
        <v>gqatMlaxy8pXluMz|PAR2021-1579|3|DIGNITY|TABASCO|PARAISO|PARAISO|2021-5-14|24500|X|X|200|1|x|X|x|X|X|X|X|X|X|X|X|x|X|x|ROMERO|MILLA|RESTITUTO|CASADO|X|X|CALLE BENIGNO CARRILLO SIN NUMERO|QUINTIN ARAUZ|X|9333276954|DOLORES HERNANDEZ DOMINGUEZ|BENEFICIARIO 2: MARIA GUADALUPE ROMERO HERNANDEZ|x|RUTA 8 V|X|VIERNES|x|x|X|X|X|DOMICILIO|1800|22700|x|x|X|2021-9-3|2021-10-01|X|x|X|x|x|QUINTIN ARAUZ|X|0|x|24500|x|x|x|X|X|X|x|X|PARAISO|X|x|x|x|x</v>
      </c>
    </row>
    <row r="956" spans="1:82" x14ac:dyDescent="0.25">
      <c r="A956" t="s">
        <v>15320</v>
      </c>
      <c r="B956" t="s">
        <v>15321</v>
      </c>
      <c r="C956">
        <v>3</v>
      </c>
      <c r="D956" t="s">
        <v>69</v>
      </c>
      <c r="E956" t="s">
        <v>2</v>
      </c>
      <c r="F956" t="s">
        <v>775</v>
      </c>
      <c r="G956" t="s">
        <v>775</v>
      </c>
      <c r="H956" t="s">
        <v>4923</v>
      </c>
      <c r="I956">
        <v>14800</v>
      </c>
      <c r="J956" t="s">
        <v>4</v>
      </c>
      <c r="K956" t="s">
        <v>4</v>
      </c>
      <c r="L956">
        <v>100</v>
      </c>
      <c r="M956">
        <v>0</v>
      </c>
      <c r="N956" t="s">
        <v>12</v>
      </c>
      <c r="O956" t="s">
        <v>4</v>
      </c>
      <c r="P956" t="s">
        <v>12</v>
      </c>
      <c r="Q956" t="s">
        <v>4</v>
      </c>
      <c r="R956" t="s">
        <v>4</v>
      </c>
      <c r="S956" t="s">
        <v>4</v>
      </c>
      <c r="T956" t="s">
        <v>4</v>
      </c>
      <c r="U956" t="s">
        <v>4</v>
      </c>
      <c r="V956" t="s">
        <v>4</v>
      </c>
      <c r="W956" t="s">
        <v>4</v>
      </c>
      <c r="X956" t="s">
        <v>4</v>
      </c>
      <c r="Y956" t="s">
        <v>12</v>
      </c>
      <c r="Z956" t="s">
        <v>4</v>
      </c>
      <c r="AA956" t="s">
        <v>12</v>
      </c>
      <c r="AB956" t="s">
        <v>385</v>
      </c>
      <c r="AC956" t="s">
        <v>174</v>
      </c>
      <c r="AD956" t="s">
        <v>11792</v>
      </c>
      <c r="AE956" t="s">
        <v>17</v>
      </c>
      <c r="AF956" t="s">
        <v>4</v>
      </c>
      <c r="AG956" t="s">
        <v>4</v>
      </c>
      <c r="AH956" t="s">
        <v>15322</v>
      </c>
      <c r="AI956" t="s">
        <v>42</v>
      </c>
      <c r="AJ956" t="s">
        <v>4</v>
      </c>
      <c r="AK956">
        <v>9331214279</v>
      </c>
      <c r="AL956" t="s">
        <v>15323</v>
      </c>
      <c r="AM956" t="s">
        <v>15324</v>
      </c>
      <c r="AN956" t="s">
        <v>12</v>
      </c>
      <c r="AO956" t="s">
        <v>15146</v>
      </c>
      <c r="AP956" t="s">
        <v>4</v>
      </c>
      <c r="AQ956" t="s">
        <v>5470</v>
      </c>
      <c r="AR956" t="s">
        <v>12</v>
      </c>
      <c r="AS956" t="s">
        <v>12</v>
      </c>
      <c r="AT956" t="s">
        <v>4</v>
      </c>
      <c r="AU956" t="s">
        <v>4</v>
      </c>
      <c r="AV956" t="s">
        <v>4</v>
      </c>
      <c r="AW956" t="s">
        <v>11</v>
      </c>
      <c r="AX956">
        <v>300</v>
      </c>
      <c r="AY956">
        <v>12500</v>
      </c>
      <c r="AZ956" t="s">
        <v>12</v>
      </c>
      <c r="BA956" t="s">
        <v>12</v>
      </c>
      <c r="BB956" t="s">
        <v>4</v>
      </c>
      <c r="BC956" t="s">
        <v>5322</v>
      </c>
      <c r="BD956" t="s">
        <v>5515</v>
      </c>
      <c r="BE956" t="s">
        <v>4</v>
      </c>
      <c r="BF956" t="s">
        <v>12</v>
      </c>
      <c r="BG956" t="s">
        <v>4</v>
      </c>
      <c r="BH956" t="s">
        <v>12</v>
      </c>
      <c r="BI956" t="s">
        <v>12</v>
      </c>
      <c r="BJ956" t="s">
        <v>42</v>
      </c>
      <c r="BK956" t="s">
        <v>4</v>
      </c>
      <c r="BL956">
        <v>0</v>
      </c>
      <c r="BM956" t="s">
        <v>12</v>
      </c>
      <c r="BN956">
        <v>14800</v>
      </c>
      <c r="BO956" t="s">
        <v>12</v>
      </c>
      <c r="BP956" t="s">
        <v>12</v>
      </c>
      <c r="BQ956" t="s">
        <v>12</v>
      </c>
      <c r="BR956" t="s">
        <v>4</v>
      </c>
      <c r="BS956" t="s">
        <v>4</v>
      </c>
      <c r="BT956" t="s">
        <v>4</v>
      </c>
      <c r="BU956" t="s">
        <v>12</v>
      </c>
      <c r="BV956" t="s">
        <v>4</v>
      </c>
      <c r="BW956" t="s">
        <v>775</v>
      </c>
      <c r="BX956" t="s">
        <v>4</v>
      </c>
      <c r="BY956" t="s">
        <v>12</v>
      </c>
      <c r="BZ956" t="s">
        <v>12</v>
      </c>
      <c r="CA956" t="s">
        <v>12</v>
      </c>
      <c r="CB956" t="s">
        <v>12</v>
      </c>
      <c r="CC956" t="s">
        <v>12</v>
      </c>
      <c r="CD956" t="str" cm="1">
        <f t="array" aca="1" ref="CD956" ca="1">eConcatenar(A956:CB956,"|")</f>
        <v>b9InZVVlIOtCZSUV|COM2021-1575|3|MEMORIAL|TABASCO|COMALCALCO|COMALCALCO|2021-5-13|14800|X|X|100|0|x|X|x|X|X|X|X|X|X|X|X|x|X|x|MENDEZ|ALEJANDRO|VICTOR|SOLTERO|X|X|CALLE PEDRO C COLORADO 302 A|CENTRO|X|9331214279|JULIO CESAR GALLEGOS ALEJANDRO|BENEFICIARIO 2: RAUL GILBERTO RODRIGUEZ MENDEZ|x|RUTA 8 V|X|VIERNES|x|x|X|X|X|DOMICILIO|300|12500|x|x|X|2021-7-24|2021-9-24|X|x|X|x|x|CENTRO|X|0|x|14800|x|x|x|X|X|X|x|X|COMALCALCO|X|x|x|x|x</v>
      </c>
    </row>
    <row r="957" spans="1:82" x14ac:dyDescent="0.25">
      <c r="A957" t="s">
        <v>15325</v>
      </c>
      <c r="B957" t="s">
        <v>15326</v>
      </c>
      <c r="C957">
        <v>3</v>
      </c>
      <c r="D957" t="s">
        <v>69</v>
      </c>
      <c r="E957" t="s">
        <v>2</v>
      </c>
      <c r="F957" t="s">
        <v>706</v>
      </c>
      <c r="G957" t="s">
        <v>706</v>
      </c>
      <c r="H957" t="s">
        <v>15967</v>
      </c>
      <c r="I957">
        <v>14800</v>
      </c>
      <c r="J957" t="s">
        <v>4</v>
      </c>
      <c r="K957" t="s">
        <v>4</v>
      </c>
      <c r="L957">
        <v>400</v>
      </c>
      <c r="M957">
        <v>2</v>
      </c>
      <c r="N957" t="s">
        <v>12</v>
      </c>
      <c r="O957" t="s">
        <v>4</v>
      </c>
      <c r="P957" t="s">
        <v>12</v>
      </c>
      <c r="Q957" t="s">
        <v>4</v>
      </c>
      <c r="R957" t="s">
        <v>4</v>
      </c>
      <c r="S957" t="s">
        <v>4</v>
      </c>
      <c r="T957" t="s">
        <v>4</v>
      </c>
      <c r="U957" t="s">
        <v>4</v>
      </c>
      <c r="V957" t="s">
        <v>4</v>
      </c>
      <c r="W957" t="s">
        <v>4</v>
      </c>
      <c r="X957" t="s">
        <v>4</v>
      </c>
      <c r="Y957" t="s">
        <v>12</v>
      </c>
      <c r="Z957" t="s">
        <v>4</v>
      </c>
      <c r="AA957" t="s">
        <v>12</v>
      </c>
      <c r="AB957" t="s">
        <v>431</v>
      </c>
      <c r="AC957" t="s">
        <v>10931</v>
      </c>
      <c r="AD957" t="s">
        <v>15327</v>
      </c>
      <c r="AE957" t="s">
        <v>30</v>
      </c>
      <c r="AF957" t="s">
        <v>4</v>
      </c>
      <c r="AG957" t="s">
        <v>4</v>
      </c>
      <c r="AH957" t="s">
        <v>15328</v>
      </c>
      <c r="AI957" t="s">
        <v>240</v>
      </c>
      <c r="AJ957" t="s">
        <v>4</v>
      </c>
      <c r="AK957">
        <v>9331253422</v>
      </c>
      <c r="AL957" t="s">
        <v>15329</v>
      </c>
      <c r="AM957" t="s">
        <v>15330</v>
      </c>
      <c r="AN957" t="s">
        <v>12</v>
      </c>
      <c r="AO957" t="s">
        <v>15146</v>
      </c>
      <c r="AP957" t="s">
        <v>4</v>
      </c>
      <c r="AQ957" t="s">
        <v>5470</v>
      </c>
      <c r="AR957" t="s">
        <v>12</v>
      </c>
      <c r="AS957" t="s">
        <v>12</v>
      </c>
      <c r="AT957" t="s">
        <v>4</v>
      </c>
      <c r="AU957" t="s">
        <v>4</v>
      </c>
      <c r="AV957" t="s">
        <v>4</v>
      </c>
      <c r="AW957" t="s">
        <v>11</v>
      </c>
      <c r="AX957">
        <v>300</v>
      </c>
      <c r="AY957">
        <v>14500</v>
      </c>
      <c r="AZ957" t="s">
        <v>12</v>
      </c>
      <c r="BA957" t="s">
        <v>12</v>
      </c>
      <c r="BB957" t="s">
        <v>4</v>
      </c>
      <c r="BC957" t="s">
        <v>1224</v>
      </c>
      <c r="BD957" t="s">
        <v>15331</v>
      </c>
      <c r="BE957" t="s">
        <v>4</v>
      </c>
      <c r="BF957" t="s">
        <v>12</v>
      </c>
      <c r="BG957" t="s">
        <v>4</v>
      </c>
      <c r="BH957" t="s">
        <v>12</v>
      </c>
      <c r="BI957" t="s">
        <v>12</v>
      </c>
      <c r="BJ957" t="s">
        <v>240</v>
      </c>
      <c r="BK957" t="s">
        <v>4</v>
      </c>
      <c r="BL957">
        <v>1</v>
      </c>
      <c r="BM957" t="s">
        <v>12</v>
      </c>
      <c r="BN957">
        <v>14800</v>
      </c>
      <c r="BO957" t="s">
        <v>12</v>
      </c>
      <c r="BP957" t="s">
        <v>12</v>
      </c>
      <c r="BQ957" t="s">
        <v>12</v>
      </c>
      <c r="BR957" t="s">
        <v>4</v>
      </c>
      <c r="BS957" t="s">
        <v>4</v>
      </c>
      <c r="BT957" t="s">
        <v>4</v>
      </c>
      <c r="BU957" t="s">
        <v>12</v>
      </c>
      <c r="BV957" t="s">
        <v>4</v>
      </c>
      <c r="BW957" t="s">
        <v>706</v>
      </c>
      <c r="BX957" t="s">
        <v>4</v>
      </c>
      <c r="BY957" t="s">
        <v>12</v>
      </c>
      <c r="BZ957" t="s">
        <v>12</v>
      </c>
      <c r="CA957" t="s">
        <v>12</v>
      </c>
      <c r="CB957" t="s">
        <v>12</v>
      </c>
      <c r="CC957" t="s">
        <v>12</v>
      </c>
      <c r="CD957" t="str" cm="1">
        <f t="array" aca="1" ref="CD957" ca="1">eConcatenar(A957:CB957,"|")</f>
        <v>25UQ8SwSghyEBt9q|PAR2021-1547|3|MEMORIAL|TABASCO|PARAISO|PARAISO|2021-5-07|14800|X|X|400|2|x|X|x|X|X|X|X|X|X|X|X|x|X|x|ARELLANO|ESPINOZA|EUGENIA ROSARIO|CASADA|X|X|CERRADA DE 18 METROS SIN NUMERO|EL LIMON|X|9331253422|BELLA NELLY DE LA CRUZ HERNANDEZ|BENEFICIARIO 2: DAVID SEGURA ARELLANO|x|RUTA 8 V|X|VIERNES|x|x|X|X|X|DOMICILIO|300|14500|x|x|X|2021-8-7|2021-10-09|X|x|X|x|x|EL LIMON|X|1|x|14800|x|x|x|X|X|X|x|X|PARAISO|X|x|x|x|x</v>
      </c>
    </row>
    <row r="958" spans="1:82" x14ac:dyDescent="0.25">
      <c r="A958" t="s">
        <v>15332</v>
      </c>
      <c r="B958" t="s">
        <v>15333</v>
      </c>
      <c r="C958">
        <v>3</v>
      </c>
      <c r="D958" t="s">
        <v>69</v>
      </c>
      <c r="E958" t="s">
        <v>2</v>
      </c>
      <c r="F958" t="s">
        <v>706</v>
      </c>
      <c r="G958" t="s">
        <v>706</v>
      </c>
      <c r="H958" t="s">
        <v>15968</v>
      </c>
      <c r="I958">
        <v>14800</v>
      </c>
      <c r="J958" t="s">
        <v>4</v>
      </c>
      <c r="K958" t="s">
        <v>4</v>
      </c>
      <c r="L958">
        <v>200</v>
      </c>
      <c r="M958">
        <v>1</v>
      </c>
      <c r="N958" t="s">
        <v>12</v>
      </c>
      <c r="O958" t="s">
        <v>4</v>
      </c>
      <c r="P958" t="s">
        <v>12</v>
      </c>
      <c r="Q958" t="s">
        <v>4</v>
      </c>
      <c r="R958" t="s">
        <v>4</v>
      </c>
      <c r="S958" t="s">
        <v>4</v>
      </c>
      <c r="T958" t="s">
        <v>4</v>
      </c>
      <c r="U958" t="s">
        <v>4</v>
      </c>
      <c r="V958" t="s">
        <v>4</v>
      </c>
      <c r="W958" t="s">
        <v>4</v>
      </c>
      <c r="X958" t="s">
        <v>4</v>
      </c>
      <c r="Y958" t="s">
        <v>12</v>
      </c>
      <c r="Z958" t="s">
        <v>4</v>
      </c>
      <c r="AA958" t="s">
        <v>12</v>
      </c>
      <c r="AB958" t="s">
        <v>15334</v>
      </c>
      <c r="AC958" t="s">
        <v>501</v>
      </c>
      <c r="AD958" t="s">
        <v>12471</v>
      </c>
      <c r="AE958" t="s">
        <v>17</v>
      </c>
      <c r="AF958" t="s">
        <v>4</v>
      </c>
      <c r="AG958" t="s">
        <v>4</v>
      </c>
      <c r="AH958" t="s">
        <v>15335</v>
      </c>
      <c r="AI958" t="s">
        <v>628</v>
      </c>
      <c r="AJ958" t="s">
        <v>4</v>
      </c>
      <c r="AK958">
        <v>9933041392</v>
      </c>
      <c r="AL958" t="s">
        <v>15336</v>
      </c>
      <c r="AM958" t="s">
        <v>15337</v>
      </c>
      <c r="AN958" t="s">
        <v>12</v>
      </c>
      <c r="AO958" t="s">
        <v>15146</v>
      </c>
      <c r="AP958" t="s">
        <v>4</v>
      </c>
      <c r="AQ958" t="s">
        <v>5470</v>
      </c>
      <c r="AR958" t="s">
        <v>12</v>
      </c>
      <c r="AS958" t="s">
        <v>12</v>
      </c>
      <c r="AT958" t="s">
        <v>4</v>
      </c>
      <c r="AU958" t="s">
        <v>4</v>
      </c>
      <c r="AV958" t="s">
        <v>4</v>
      </c>
      <c r="AW958" t="s">
        <v>11</v>
      </c>
      <c r="AX958">
        <v>1200</v>
      </c>
      <c r="AY958">
        <v>13600</v>
      </c>
      <c r="AZ958" t="s">
        <v>12</v>
      </c>
      <c r="BA958" t="s">
        <v>12</v>
      </c>
      <c r="BB958" t="s">
        <v>4</v>
      </c>
      <c r="BC958" t="s">
        <v>5515</v>
      </c>
      <c r="BD958" t="s">
        <v>10543</v>
      </c>
      <c r="BE958" t="s">
        <v>4</v>
      </c>
      <c r="BF958" t="s">
        <v>12</v>
      </c>
      <c r="BG958" t="s">
        <v>4</v>
      </c>
      <c r="BH958" t="s">
        <v>12</v>
      </c>
      <c r="BI958" t="s">
        <v>12</v>
      </c>
      <c r="BJ958" t="s">
        <v>628</v>
      </c>
      <c r="BK958" t="s">
        <v>4</v>
      </c>
      <c r="BL958">
        <v>0</v>
      </c>
      <c r="BM958" t="s">
        <v>12</v>
      </c>
      <c r="BN958">
        <v>14800</v>
      </c>
      <c r="BO958" t="s">
        <v>12</v>
      </c>
      <c r="BP958" t="s">
        <v>12</v>
      </c>
      <c r="BQ958" t="s">
        <v>12</v>
      </c>
      <c r="BR958" t="s">
        <v>4</v>
      </c>
      <c r="BS958" t="s">
        <v>4</v>
      </c>
      <c r="BT958" t="s">
        <v>4</v>
      </c>
      <c r="BU958" t="s">
        <v>12</v>
      </c>
      <c r="BV958" t="s">
        <v>4</v>
      </c>
      <c r="BW958" t="s">
        <v>706</v>
      </c>
      <c r="BX958" t="s">
        <v>4</v>
      </c>
      <c r="BY958" t="s">
        <v>12</v>
      </c>
      <c r="BZ958" t="s">
        <v>12</v>
      </c>
      <c r="CA958" t="s">
        <v>12</v>
      </c>
      <c r="CB958" t="s">
        <v>12</v>
      </c>
      <c r="CC958" t="s">
        <v>12</v>
      </c>
      <c r="CD958" t="str" cm="1">
        <f t="array" aca="1" ref="CD958" ca="1">eConcatenar(A958:CB958,"|")</f>
        <v>cKuH6nlibSPBoHYY|PAR2021-1537|3|MEMORIAL|TABASCO|PARAISO|PARAISO|2021-5-06|14800|X|X|200|1|x|X|x|X|X|X|X|X|X|X|X|x|X|x|ALCOSER|CHABLE|OSCAR|SOLTERO|X|X|FRANCISCO TRUJILLO GURRIA SIN NUMERO|QUINTIN ARAUZ|X|9933041392|ISIDRA CHABLE FLORES|BENEFICIARIO 2: JOSUE ALCOSER CHABLE|x|RUTA 8 V|X|VIERNES|x|x|X|X|X|DOMICILIO|1200|13600|x|x|X|2021-9-24|2021-10-01|X|x|X|x|x|QUINTIN ARAUZ|X|0|x|14800|x|x|x|X|X|X|x|X|PARAISO|X|x|x|x|x</v>
      </c>
    </row>
    <row r="959" spans="1:82" x14ac:dyDescent="0.25">
      <c r="A959" t="s">
        <v>15338</v>
      </c>
      <c r="B959" t="s">
        <v>15339</v>
      </c>
      <c r="C959">
        <v>3</v>
      </c>
      <c r="D959" t="s">
        <v>69</v>
      </c>
      <c r="E959" t="s">
        <v>2</v>
      </c>
      <c r="F959" t="s">
        <v>706</v>
      </c>
      <c r="G959" t="s">
        <v>706</v>
      </c>
      <c r="H959" t="s">
        <v>1182</v>
      </c>
      <c r="I959">
        <v>14800</v>
      </c>
      <c r="J959" t="s">
        <v>4</v>
      </c>
      <c r="K959" t="s">
        <v>4</v>
      </c>
      <c r="L959">
        <v>200</v>
      </c>
      <c r="M959">
        <v>1</v>
      </c>
      <c r="N959" t="s">
        <v>12</v>
      </c>
      <c r="O959" t="s">
        <v>4</v>
      </c>
      <c r="P959" t="s">
        <v>12</v>
      </c>
      <c r="Q959" t="s">
        <v>4</v>
      </c>
      <c r="R959" t="s">
        <v>4</v>
      </c>
      <c r="S959" t="s">
        <v>4</v>
      </c>
      <c r="T959" t="s">
        <v>4</v>
      </c>
      <c r="U959" t="s">
        <v>4</v>
      </c>
      <c r="V959" t="s">
        <v>4</v>
      </c>
      <c r="W959" t="s">
        <v>4</v>
      </c>
      <c r="X959" t="s">
        <v>4</v>
      </c>
      <c r="Y959" t="s">
        <v>12</v>
      </c>
      <c r="Z959" t="s">
        <v>4</v>
      </c>
      <c r="AA959" t="s">
        <v>12</v>
      </c>
      <c r="AB959" t="s">
        <v>5185</v>
      </c>
      <c r="AC959" t="s">
        <v>174</v>
      </c>
      <c r="AD959" t="s">
        <v>15340</v>
      </c>
      <c r="AE959" t="s">
        <v>63</v>
      </c>
      <c r="AF959" t="s">
        <v>4</v>
      </c>
      <c r="AG959" t="s">
        <v>4</v>
      </c>
      <c r="AH959" t="s">
        <v>15341</v>
      </c>
      <c r="AI959" t="s">
        <v>628</v>
      </c>
      <c r="AJ959" t="s">
        <v>4</v>
      </c>
      <c r="AK959">
        <v>9331383005</v>
      </c>
      <c r="AL959" t="s">
        <v>15342</v>
      </c>
      <c r="AM959" t="s">
        <v>15343</v>
      </c>
      <c r="AN959" t="s">
        <v>12</v>
      </c>
      <c r="AO959" t="s">
        <v>15146</v>
      </c>
      <c r="AP959" t="s">
        <v>4</v>
      </c>
      <c r="AQ959" t="s">
        <v>5470</v>
      </c>
      <c r="AR959" t="s">
        <v>12</v>
      </c>
      <c r="AS959" t="s">
        <v>12</v>
      </c>
      <c r="AT959" t="s">
        <v>4</v>
      </c>
      <c r="AU959" t="s">
        <v>4</v>
      </c>
      <c r="AV959" t="s">
        <v>4</v>
      </c>
      <c r="AW959" t="s">
        <v>11</v>
      </c>
      <c r="AX959">
        <v>2500</v>
      </c>
      <c r="AY959">
        <v>12300</v>
      </c>
      <c r="AZ959" t="s">
        <v>12</v>
      </c>
      <c r="BA959" t="s">
        <v>12</v>
      </c>
      <c r="BB959" t="s">
        <v>4</v>
      </c>
      <c r="BC959" t="s">
        <v>1236</v>
      </c>
      <c r="BD959" t="s">
        <v>10543</v>
      </c>
      <c r="BE959" t="s">
        <v>4</v>
      </c>
      <c r="BF959" t="s">
        <v>12</v>
      </c>
      <c r="BG959" t="s">
        <v>4</v>
      </c>
      <c r="BH959" t="s">
        <v>12</v>
      </c>
      <c r="BI959" t="s">
        <v>12</v>
      </c>
      <c r="BJ959" t="s">
        <v>628</v>
      </c>
      <c r="BK959" t="s">
        <v>4</v>
      </c>
      <c r="BL959">
        <v>0</v>
      </c>
      <c r="BM959" t="s">
        <v>12</v>
      </c>
      <c r="BN959">
        <v>14800</v>
      </c>
      <c r="BO959" t="s">
        <v>12</v>
      </c>
      <c r="BP959" t="s">
        <v>12</v>
      </c>
      <c r="BQ959" t="s">
        <v>12</v>
      </c>
      <c r="BR959" t="s">
        <v>4</v>
      </c>
      <c r="BS959" t="s">
        <v>4</v>
      </c>
      <c r="BT959" t="s">
        <v>4</v>
      </c>
      <c r="BU959" t="s">
        <v>12</v>
      </c>
      <c r="BV959" t="s">
        <v>4</v>
      </c>
      <c r="BW959" t="s">
        <v>706</v>
      </c>
      <c r="BX959" t="s">
        <v>4</v>
      </c>
      <c r="BY959" t="s">
        <v>12</v>
      </c>
      <c r="BZ959" t="s">
        <v>12</v>
      </c>
      <c r="CA959" t="s">
        <v>12</v>
      </c>
      <c r="CB959" t="s">
        <v>12</v>
      </c>
      <c r="CC959" t="s">
        <v>12</v>
      </c>
      <c r="CD959" t="str" cm="1">
        <f t="array" aca="1" ref="CD959" ca="1">eConcatenar(A959:CB959,"|")</f>
        <v>aRSSPjnxW9ReR3Wm|PAR2021-1510|3|MEMORIAL|TABASCO|PARAISO|PARAISO|2021-4-30|14800|X|X|200|1|x|X|x|X|X|X|X|X|X|X|X|x|X|x|MAGAÑA |ALEJANDRO|CESAR JESUS|CASADO|X|X|ENTRADA AMPARO MAGAÑA VERA|QUINTIN ARAUZ|X|9331383005|ROSA ELENA MAGAÑA ALEJANDRO|BENEFICIARIO 2: ROSELIA ALEJANDRO ARIAS|x|RUTA 8 V|X|VIERNES|x|x|X|X|X|DOMICILIO|2500|12300|x|x|X|2021-9-4|2021-10-01|X|x|X|x|x|QUINTIN ARAUZ|X|0|x|14800|x|x|x|X|X|X|x|X|PARAISO|X|x|x|x|x</v>
      </c>
    </row>
    <row r="960" spans="1:82" x14ac:dyDescent="0.25">
      <c r="A960" t="s">
        <v>15344</v>
      </c>
      <c r="B960" t="s">
        <v>15345</v>
      </c>
      <c r="C960">
        <v>3</v>
      </c>
      <c r="D960" t="s">
        <v>69</v>
      </c>
      <c r="E960" t="s">
        <v>2</v>
      </c>
      <c r="F960" t="s">
        <v>706</v>
      </c>
      <c r="G960" t="s">
        <v>706</v>
      </c>
      <c r="H960" t="s">
        <v>1208</v>
      </c>
      <c r="I960">
        <v>14800</v>
      </c>
      <c r="J960" t="s">
        <v>4</v>
      </c>
      <c r="K960" t="s">
        <v>4</v>
      </c>
      <c r="L960">
        <v>200</v>
      </c>
      <c r="M960">
        <v>1</v>
      </c>
      <c r="N960" t="s">
        <v>12</v>
      </c>
      <c r="O960" t="s">
        <v>4</v>
      </c>
      <c r="P960" t="s">
        <v>12</v>
      </c>
      <c r="Q960" t="s">
        <v>4</v>
      </c>
      <c r="R960" t="s">
        <v>4</v>
      </c>
      <c r="S960" t="s">
        <v>4</v>
      </c>
      <c r="T960" t="s">
        <v>4</v>
      </c>
      <c r="U960" t="s">
        <v>4</v>
      </c>
      <c r="V960" t="s">
        <v>4</v>
      </c>
      <c r="W960" t="s">
        <v>4</v>
      </c>
      <c r="X960" t="s">
        <v>4</v>
      </c>
      <c r="Y960" t="s">
        <v>12</v>
      </c>
      <c r="Z960" t="s">
        <v>4</v>
      </c>
      <c r="AA960" t="s">
        <v>12</v>
      </c>
      <c r="AB960" t="s">
        <v>5235</v>
      </c>
      <c r="AC960" t="s">
        <v>363</v>
      </c>
      <c r="AD960" t="s">
        <v>92</v>
      </c>
      <c r="AE960" t="s">
        <v>30</v>
      </c>
      <c r="AF960" t="s">
        <v>4</v>
      </c>
      <c r="AG960" t="s">
        <v>4</v>
      </c>
      <c r="AH960" t="s">
        <v>15346</v>
      </c>
      <c r="AI960" t="s">
        <v>628</v>
      </c>
      <c r="AJ960" t="s">
        <v>4</v>
      </c>
      <c r="AK960">
        <v>9333277211</v>
      </c>
      <c r="AL960" t="s">
        <v>15347</v>
      </c>
      <c r="AM960" t="s">
        <v>15348</v>
      </c>
      <c r="AN960" t="s">
        <v>12</v>
      </c>
      <c r="AO960" t="s">
        <v>15146</v>
      </c>
      <c r="AP960" t="s">
        <v>4</v>
      </c>
      <c r="AQ960" t="s">
        <v>5470</v>
      </c>
      <c r="AR960" t="s">
        <v>12</v>
      </c>
      <c r="AS960" t="s">
        <v>12</v>
      </c>
      <c r="AT960" t="s">
        <v>4</v>
      </c>
      <c r="AU960" t="s">
        <v>4</v>
      </c>
      <c r="AV960" t="s">
        <v>4</v>
      </c>
      <c r="AW960" t="s">
        <v>11</v>
      </c>
      <c r="AX960">
        <v>3210</v>
      </c>
      <c r="AY960">
        <v>11590</v>
      </c>
      <c r="AZ960" t="s">
        <v>12</v>
      </c>
      <c r="BA960" t="s">
        <v>12</v>
      </c>
      <c r="BB960" t="s">
        <v>4</v>
      </c>
      <c r="BC960" t="s">
        <v>1224</v>
      </c>
      <c r="BD960" t="s">
        <v>10543</v>
      </c>
      <c r="BE960" t="s">
        <v>4</v>
      </c>
      <c r="BF960" t="s">
        <v>12</v>
      </c>
      <c r="BG960" t="s">
        <v>4</v>
      </c>
      <c r="BH960" t="s">
        <v>12</v>
      </c>
      <c r="BI960" t="s">
        <v>12</v>
      </c>
      <c r="BJ960" t="s">
        <v>628</v>
      </c>
      <c r="BK960" t="s">
        <v>4</v>
      </c>
      <c r="BL960">
        <v>1</v>
      </c>
      <c r="BM960" t="s">
        <v>12</v>
      </c>
      <c r="BN960">
        <v>14800</v>
      </c>
      <c r="BO960" t="s">
        <v>12</v>
      </c>
      <c r="BP960" t="s">
        <v>12</v>
      </c>
      <c r="BQ960" t="s">
        <v>12</v>
      </c>
      <c r="BR960" t="s">
        <v>4</v>
      </c>
      <c r="BS960" t="s">
        <v>4</v>
      </c>
      <c r="BT960" t="s">
        <v>4</v>
      </c>
      <c r="BU960" t="s">
        <v>12</v>
      </c>
      <c r="BV960" t="s">
        <v>4</v>
      </c>
      <c r="BW960" t="s">
        <v>706</v>
      </c>
      <c r="BX960" t="s">
        <v>4</v>
      </c>
      <c r="BY960" t="s">
        <v>12</v>
      </c>
      <c r="BZ960" t="s">
        <v>12</v>
      </c>
      <c r="CA960" t="s">
        <v>12</v>
      </c>
      <c r="CB960" t="s">
        <v>12</v>
      </c>
      <c r="CC960" t="s">
        <v>12</v>
      </c>
      <c r="CD960" t="str" cm="1">
        <f t="array" aca="1" ref="CD960" ca="1">eConcatenar(A960:CB960,"|")</f>
        <v>yK6NqY1AYfIEH0kb|PAR2021-1377|3|MEMORIAL|TABASCO|PARAISO|PARAISO|2021-4-19|14800|X|X|200|1|x|X|x|X|X|X|X|X|X|X|X|x|X|x|PEREGRINO|JAVIER|TERESA|CASADA|X|X|ENTRADA DE LOS ÍJIJES|QUINTIN ARAUZ|X|9333277211|NELIN ALEJANDRO ARIAS|BENEFICIARIO 2: YESENIA AVALOS PEREGRINO|x|RUTA 8 V|X|VIERNES|x|x|X|X|X|DOMICILIO|3210|11590|x|x|X|2021-8-7|2021-10-01|X|x|X|x|x|QUINTIN ARAUZ|X|1|x|14800|x|x|x|X|X|X|x|X|PARAISO|X|x|x|x|x</v>
      </c>
    </row>
    <row r="961" spans="1:82" x14ac:dyDescent="0.25">
      <c r="A961" t="s">
        <v>15349</v>
      </c>
      <c r="B961" t="s">
        <v>15350</v>
      </c>
      <c r="C961">
        <v>3</v>
      </c>
      <c r="D961" t="s">
        <v>69</v>
      </c>
      <c r="E961" t="s">
        <v>2</v>
      </c>
      <c r="F961" t="s">
        <v>706</v>
      </c>
      <c r="G961" t="s">
        <v>706</v>
      </c>
      <c r="H961" t="s">
        <v>1208</v>
      </c>
      <c r="I961">
        <v>14800</v>
      </c>
      <c r="J961" t="s">
        <v>4</v>
      </c>
      <c r="K961" t="s">
        <v>4</v>
      </c>
      <c r="L961">
        <v>100</v>
      </c>
      <c r="M961">
        <v>0</v>
      </c>
      <c r="N961" t="s">
        <v>12</v>
      </c>
      <c r="O961" t="s">
        <v>4</v>
      </c>
      <c r="P961" t="s">
        <v>12</v>
      </c>
      <c r="Q961" t="s">
        <v>4</v>
      </c>
      <c r="R961" t="s">
        <v>4</v>
      </c>
      <c r="S961" t="s">
        <v>4</v>
      </c>
      <c r="T961" t="s">
        <v>4</v>
      </c>
      <c r="U961" t="s">
        <v>4</v>
      </c>
      <c r="V961" t="s">
        <v>4</v>
      </c>
      <c r="W961" t="s">
        <v>4</v>
      </c>
      <c r="X961" t="s">
        <v>4</v>
      </c>
      <c r="Y961" t="s">
        <v>12</v>
      </c>
      <c r="Z961" t="s">
        <v>4</v>
      </c>
      <c r="AA961" t="s">
        <v>12</v>
      </c>
      <c r="AB961" t="s">
        <v>108</v>
      </c>
      <c r="AC961" t="s">
        <v>501</v>
      </c>
      <c r="AD961" t="s">
        <v>15211</v>
      </c>
      <c r="AE961" t="s">
        <v>63</v>
      </c>
      <c r="AF961" t="s">
        <v>4</v>
      </c>
      <c r="AG961" t="s">
        <v>4</v>
      </c>
      <c r="AH961" t="s">
        <v>15351</v>
      </c>
      <c r="AI961" t="s">
        <v>2099</v>
      </c>
      <c r="AJ961" t="s">
        <v>4</v>
      </c>
      <c r="AK961">
        <v>2292424327</v>
      </c>
      <c r="AL961" t="s">
        <v>15352</v>
      </c>
      <c r="AM961" t="s">
        <v>15353</v>
      </c>
      <c r="AN961" t="s">
        <v>12</v>
      </c>
      <c r="AO961" t="s">
        <v>15146</v>
      </c>
      <c r="AP961" t="s">
        <v>4</v>
      </c>
      <c r="AQ961" t="s">
        <v>5470</v>
      </c>
      <c r="AR961" t="s">
        <v>12</v>
      </c>
      <c r="AS961" t="s">
        <v>12</v>
      </c>
      <c r="AT961" t="s">
        <v>4</v>
      </c>
      <c r="AU961" t="s">
        <v>4</v>
      </c>
      <c r="AV961" t="s">
        <v>4</v>
      </c>
      <c r="AW961" t="s">
        <v>11</v>
      </c>
      <c r="AX961">
        <v>1800</v>
      </c>
      <c r="AY961">
        <v>13000</v>
      </c>
      <c r="AZ961" t="s">
        <v>12</v>
      </c>
      <c r="BA961" t="s">
        <v>12</v>
      </c>
      <c r="BB961" t="s">
        <v>4</v>
      </c>
      <c r="BC961" t="s">
        <v>1236</v>
      </c>
      <c r="BD961" t="s">
        <v>5515</v>
      </c>
      <c r="BE961" t="s">
        <v>4</v>
      </c>
      <c r="BF961" t="s">
        <v>12</v>
      </c>
      <c r="BG961" t="s">
        <v>4</v>
      </c>
      <c r="BH961" t="s">
        <v>12</v>
      </c>
      <c r="BI961" t="s">
        <v>12</v>
      </c>
      <c r="BJ961" t="s">
        <v>2099</v>
      </c>
      <c r="BK961" t="s">
        <v>4</v>
      </c>
      <c r="BL961">
        <v>0</v>
      </c>
      <c r="BM961" t="s">
        <v>12</v>
      </c>
      <c r="BN961">
        <v>14800</v>
      </c>
      <c r="BO961" t="s">
        <v>12</v>
      </c>
      <c r="BP961" t="s">
        <v>12</v>
      </c>
      <c r="BQ961" t="s">
        <v>12</v>
      </c>
      <c r="BR961" t="s">
        <v>4</v>
      </c>
      <c r="BS961" t="s">
        <v>4</v>
      </c>
      <c r="BT961" t="s">
        <v>4</v>
      </c>
      <c r="BU961" t="s">
        <v>12</v>
      </c>
      <c r="BV961" t="s">
        <v>4</v>
      </c>
      <c r="BW961" t="s">
        <v>706</v>
      </c>
      <c r="BX961" t="s">
        <v>4</v>
      </c>
      <c r="BY961" t="s">
        <v>12</v>
      </c>
      <c r="BZ961" t="s">
        <v>12</v>
      </c>
      <c r="CA961" t="s">
        <v>12</v>
      </c>
      <c r="CB961" t="s">
        <v>12</v>
      </c>
      <c r="CC961" t="s">
        <v>12</v>
      </c>
      <c r="CD961" t="str" cm="1">
        <f t="array" aca="1" ref="CD961" ca="1">eConcatenar(A961:CB961,"|")</f>
        <v>1rFRol5C4dKvxA8K|PAR2021-1367|3|MEMORIAL|TABASCO|PARAISO|PARAISO|2021-4-19|14800|X|X|100|0|x|X|x|X|X|X|X|X|X|X|X|x|X|x|DIAZ|CHABLE|SERGIO|CASADO|X|X|MANUEL BARAJAU PEREZ|PALESTINA|X|2292424327|ESTRELLA LEONOR DIAZ CHABLE|BENEFICIARIO 2: GUADALUPE PEREZ ANGULO|x|RUTA 8 V|X|VIERNES|x|x|X|X|X|DOMICILIO|1800|13000|x|x|X|2021-9-4|2021-9-24|X|x|X|x|x|PALESTINA|X|0|x|14800|x|x|x|X|X|X|x|X|PARAISO|X|x|x|x|x</v>
      </c>
    </row>
    <row r="962" spans="1:82" x14ac:dyDescent="0.25">
      <c r="A962" t="s">
        <v>15354</v>
      </c>
      <c r="B962" t="s">
        <v>15355</v>
      </c>
      <c r="C962">
        <v>3</v>
      </c>
      <c r="D962" t="s">
        <v>69</v>
      </c>
      <c r="E962" t="s">
        <v>2</v>
      </c>
      <c r="F962" t="s">
        <v>706</v>
      </c>
      <c r="G962" t="s">
        <v>706</v>
      </c>
      <c r="H962" t="s">
        <v>16078</v>
      </c>
      <c r="I962">
        <v>14800</v>
      </c>
      <c r="J962" t="s">
        <v>4</v>
      </c>
      <c r="K962" t="s">
        <v>4</v>
      </c>
      <c r="L962">
        <v>100</v>
      </c>
      <c r="M962">
        <v>0</v>
      </c>
      <c r="N962" t="s">
        <v>12</v>
      </c>
      <c r="O962" t="s">
        <v>4</v>
      </c>
      <c r="P962" t="s">
        <v>12</v>
      </c>
      <c r="Q962" t="s">
        <v>4</v>
      </c>
      <c r="R962" t="s">
        <v>4</v>
      </c>
      <c r="S962" t="s">
        <v>4</v>
      </c>
      <c r="T962" t="s">
        <v>4</v>
      </c>
      <c r="U962" t="s">
        <v>4</v>
      </c>
      <c r="V962" t="s">
        <v>4</v>
      </c>
      <c r="W962" t="s">
        <v>4</v>
      </c>
      <c r="X962" t="s">
        <v>4</v>
      </c>
      <c r="Y962" t="s">
        <v>12</v>
      </c>
      <c r="Z962" t="s">
        <v>4</v>
      </c>
      <c r="AA962" t="s">
        <v>12</v>
      </c>
      <c r="AB962" t="s">
        <v>15356</v>
      </c>
      <c r="AC962" t="s">
        <v>15357</v>
      </c>
      <c r="AD962" t="s">
        <v>682</v>
      </c>
      <c r="AE962" t="s">
        <v>24</v>
      </c>
      <c r="AF962" t="s">
        <v>4</v>
      </c>
      <c r="AG962" t="s">
        <v>4</v>
      </c>
      <c r="AH962" t="s">
        <v>15358</v>
      </c>
      <c r="AI962" t="s">
        <v>15359</v>
      </c>
      <c r="AJ962" t="s">
        <v>4</v>
      </c>
      <c r="AK962">
        <v>9331598387</v>
      </c>
      <c r="AL962" t="s">
        <v>15360</v>
      </c>
      <c r="AM962" t="s">
        <v>4</v>
      </c>
      <c r="AN962" t="s">
        <v>12</v>
      </c>
      <c r="AO962" t="s">
        <v>15146</v>
      </c>
      <c r="AP962" t="s">
        <v>4</v>
      </c>
      <c r="AQ962" t="s">
        <v>5470</v>
      </c>
      <c r="AR962" t="s">
        <v>12</v>
      </c>
      <c r="AS962" t="s">
        <v>12</v>
      </c>
      <c r="AT962" t="s">
        <v>4</v>
      </c>
      <c r="AU962" t="s">
        <v>4</v>
      </c>
      <c r="AV962" t="s">
        <v>4</v>
      </c>
      <c r="AW962" t="s">
        <v>11</v>
      </c>
      <c r="AX962">
        <v>2250</v>
      </c>
      <c r="AY962">
        <v>12550</v>
      </c>
      <c r="AZ962" t="s">
        <v>12</v>
      </c>
      <c r="BA962" t="s">
        <v>12</v>
      </c>
      <c r="BB962" t="s">
        <v>4</v>
      </c>
      <c r="BC962" t="s">
        <v>5515</v>
      </c>
      <c r="BD962" t="s">
        <v>10543</v>
      </c>
      <c r="BE962" t="s">
        <v>4</v>
      </c>
      <c r="BF962" t="s">
        <v>12</v>
      </c>
      <c r="BG962" t="s">
        <v>4</v>
      </c>
      <c r="BH962" t="s">
        <v>12</v>
      </c>
      <c r="BI962" t="s">
        <v>12</v>
      </c>
      <c r="BJ962" t="s">
        <v>15361</v>
      </c>
      <c r="BK962" t="s">
        <v>4</v>
      </c>
      <c r="BL962">
        <v>1</v>
      </c>
      <c r="BM962" t="s">
        <v>12</v>
      </c>
      <c r="BN962">
        <v>14800</v>
      </c>
      <c r="BO962" t="s">
        <v>12</v>
      </c>
      <c r="BP962" t="s">
        <v>12</v>
      </c>
      <c r="BQ962" t="s">
        <v>12</v>
      </c>
      <c r="BR962" t="s">
        <v>4</v>
      </c>
      <c r="BS962" t="s">
        <v>4</v>
      </c>
      <c r="BT962" t="s">
        <v>4</v>
      </c>
      <c r="BU962" t="s">
        <v>12</v>
      </c>
      <c r="BV962" t="s">
        <v>4</v>
      </c>
      <c r="BW962" t="s">
        <v>706</v>
      </c>
      <c r="BX962" t="s">
        <v>4</v>
      </c>
      <c r="BY962" t="s">
        <v>12</v>
      </c>
      <c r="BZ962" t="s">
        <v>12</v>
      </c>
      <c r="CA962" t="s">
        <v>12</v>
      </c>
      <c r="CB962" t="s">
        <v>12</v>
      </c>
      <c r="CC962" t="s">
        <v>12</v>
      </c>
      <c r="CD962" t="str" cm="1">
        <f t="array" aca="1" ref="CD962" ca="1">eConcatenar(A962:CB962,"|")</f>
        <v>aLm3Z28SnShjgV39|PAR2021-1353|3|MEMORIAL|TABASCO|PARAISO|PARAISO|2021-4-14|14800|X|X|100|0|x|X|x|X|X|X|X|X|X|X|X|x|X|x|RABANALES |MORENO|ADRIANA|UNION LIBRE|X|X|CALLE ARTURO FLORES SIN NUMERO|ORIENTE SAN CALLETANO|X|9331598387|GONZALO CAMBRANO MATEO|X|x|RUTA 8 V|X|VIERNES|x|x|X|X|X|DOMICILIO|2250|12550|x|x|X|2021-9-24|2021-10-01|X|x|X|x|x|ORIENTE SAN CALLETANO |X|1|x|14800|x|x|x|X|X|X|x|X|PARAISO|X|x|x|x|x</v>
      </c>
    </row>
    <row r="963" spans="1:82" x14ac:dyDescent="0.25">
      <c r="A963" t="s">
        <v>15362</v>
      </c>
      <c r="B963" t="s">
        <v>15363</v>
      </c>
      <c r="C963">
        <v>3</v>
      </c>
      <c r="D963" t="s">
        <v>69</v>
      </c>
      <c r="E963" t="s">
        <v>2</v>
      </c>
      <c r="F963" t="s">
        <v>775</v>
      </c>
      <c r="G963" t="s">
        <v>775</v>
      </c>
      <c r="H963" t="s">
        <v>16127</v>
      </c>
      <c r="I963">
        <v>14800</v>
      </c>
      <c r="J963" t="s">
        <v>4</v>
      </c>
      <c r="K963" t="s">
        <v>4</v>
      </c>
      <c r="L963">
        <v>100</v>
      </c>
      <c r="M963">
        <v>1</v>
      </c>
      <c r="N963" t="s">
        <v>12</v>
      </c>
      <c r="O963" t="s">
        <v>4</v>
      </c>
      <c r="P963" t="s">
        <v>12</v>
      </c>
      <c r="Q963" t="s">
        <v>4</v>
      </c>
      <c r="R963" t="s">
        <v>4</v>
      </c>
      <c r="S963" t="s">
        <v>4</v>
      </c>
      <c r="T963" t="s">
        <v>4</v>
      </c>
      <c r="U963" t="s">
        <v>4</v>
      </c>
      <c r="V963" t="s">
        <v>4</v>
      </c>
      <c r="W963" t="s">
        <v>4</v>
      </c>
      <c r="X963" t="s">
        <v>4</v>
      </c>
      <c r="Y963" t="s">
        <v>12</v>
      </c>
      <c r="Z963" t="s">
        <v>4</v>
      </c>
      <c r="AA963" t="s">
        <v>12</v>
      </c>
      <c r="AB963" t="s">
        <v>322</v>
      </c>
      <c r="AC963" t="s">
        <v>15364</v>
      </c>
      <c r="AD963" t="s">
        <v>15365</v>
      </c>
      <c r="AE963" t="s">
        <v>30</v>
      </c>
      <c r="AF963" t="s">
        <v>4</v>
      </c>
      <c r="AG963" t="s">
        <v>4</v>
      </c>
      <c r="AH963" t="s">
        <v>15366</v>
      </c>
      <c r="AI963" t="s">
        <v>2228</v>
      </c>
      <c r="AJ963" t="s">
        <v>4</v>
      </c>
      <c r="AK963">
        <v>9331277654</v>
      </c>
      <c r="AL963" t="s">
        <v>15367</v>
      </c>
      <c r="AM963" t="s">
        <v>15368</v>
      </c>
      <c r="AN963" t="s">
        <v>12</v>
      </c>
      <c r="AO963" t="s">
        <v>15146</v>
      </c>
      <c r="AP963" t="s">
        <v>4</v>
      </c>
      <c r="AQ963" t="s">
        <v>5470</v>
      </c>
      <c r="AR963" t="s">
        <v>12</v>
      </c>
      <c r="AS963" t="s">
        <v>12</v>
      </c>
      <c r="AT963" t="s">
        <v>4</v>
      </c>
      <c r="AU963" t="s">
        <v>4</v>
      </c>
      <c r="AV963" t="s">
        <v>4</v>
      </c>
      <c r="AW963" t="s">
        <v>11</v>
      </c>
      <c r="AX963">
        <v>750</v>
      </c>
      <c r="AY963">
        <v>14050</v>
      </c>
      <c r="AZ963" t="s">
        <v>12</v>
      </c>
      <c r="BA963" t="s">
        <v>12</v>
      </c>
      <c r="BB963" t="s">
        <v>4</v>
      </c>
      <c r="BC963" t="s">
        <v>5473</v>
      </c>
      <c r="BD963" t="s">
        <v>5515</v>
      </c>
      <c r="BE963" t="s">
        <v>4</v>
      </c>
      <c r="BF963" t="s">
        <v>12</v>
      </c>
      <c r="BG963" t="s">
        <v>4</v>
      </c>
      <c r="BH963" t="s">
        <v>12</v>
      </c>
      <c r="BI963" t="s">
        <v>12</v>
      </c>
      <c r="BJ963" t="s">
        <v>2228</v>
      </c>
      <c r="BK963" t="s">
        <v>4</v>
      </c>
      <c r="BL963">
        <v>1</v>
      </c>
      <c r="BM963" t="s">
        <v>12</v>
      </c>
      <c r="BN963">
        <v>14800</v>
      </c>
      <c r="BO963" t="s">
        <v>12</v>
      </c>
      <c r="BP963" t="s">
        <v>12</v>
      </c>
      <c r="BQ963" t="s">
        <v>12</v>
      </c>
      <c r="BR963" t="s">
        <v>4</v>
      </c>
      <c r="BS963" t="s">
        <v>4</v>
      </c>
      <c r="BT963" t="s">
        <v>4</v>
      </c>
      <c r="BU963" t="s">
        <v>12</v>
      </c>
      <c r="BV963" t="s">
        <v>4</v>
      </c>
      <c r="BW963" t="s">
        <v>775</v>
      </c>
      <c r="BX963" t="s">
        <v>4</v>
      </c>
      <c r="BY963" t="s">
        <v>12</v>
      </c>
      <c r="BZ963" t="s">
        <v>12</v>
      </c>
      <c r="CA963" t="s">
        <v>12</v>
      </c>
      <c r="CB963" t="s">
        <v>12</v>
      </c>
      <c r="CC963" t="s">
        <v>12</v>
      </c>
      <c r="CD963" t="str" cm="1">
        <f t="array" aca="1" ref="CD963" ca="1">eConcatenar(A963:CB963,"|")</f>
        <v>MhpRccJFyyED5sho|COM2021-1314|3|MEMORIAL|TABASCO|COMALCALCO|COMALCALCO|2021-4-07|14800|X|X|100|1|x|X|x|X|X|X|X|X|X|X|X|x|X|x|ARIAS|BRABATA |MARIA REYNA |CASADA|X|X|CARRETERA VECINAL A CHICHICAPA|BUENA VISTA|X|9331277654|ANTONIO DE JESUS ARIAS BRABATA |BENEFICIARIO 2: LILIANA DEL CARMEN MENDOZA HERNANDEZ|x|RUTA 8 V|X|VIERNES|x|x|X|X|X|DOMICILIO|750|14050|x|x|X|2021-8-20|2021-9-24|X|x|X|x|x|BUENA VISTA|X|1|x|14800|x|x|x|X|X|X|x|X|COMALCALCO|X|x|x|x|x</v>
      </c>
    </row>
    <row r="964" spans="1:82" x14ac:dyDescent="0.25">
      <c r="A964" t="s">
        <v>15369</v>
      </c>
      <c r="B964" t="s">
        <v>15370</v>
      </c>
      <c r="C964">
        <v>3</v>
      </c>
      <c r="D964" t="s">
        <v>69</v>
      </c>
      <c r="E964" t="s">
        <v>2</v>
      </c>
      <c r="F964" t="s">
        <v>706</v>
      </c>
      <c r="G964" t="s">
        <v>706</v>
      </c>
      <c r="H964" t="s">
        <v>16118</v>
      </c>
      <c r="I964">
        <v>14800</v>
      </c>
      <c r="J964" t="s">
        <v>4</v>
      </c>
      <c r="K964" t="s">
        <v>4</v>
      </c>
      <c r="L964">
        <v>200</v>
      </c>
      <c r="M964">
        <v>1</v>
      </c>
      <c r="N964" t="s">
        <v>12</v>
      </c>
      <c r="O964" t="s">
        <v>4</v>
      </c>
      <c r="P964" t="s">
        <v>12</v>
      </c>
      <c r="Q964" t="s">
        <v>4</v>
      </c>
      <c r="R964" t="s">
        <v>4</v>
      </c>
      <c r="S964" t="s">
        <v>4</v>
      </c>
      <c r="T964" t="s">
        <v>4</v>
      </c>
      <c r="U964" t="s">
        <v>4</v>
      </c>
      <c r="V964" t="s">
        <v>4</v>
      </c>
      <c r="W964" t="s">
        <v>4</v>
      </c>
      <c r="X964" t="s">
        <v>4</v>
      </c>
      <c r="Y964" t="s">
        <v>12</v>
      </c>
      <c r="Z964" t="s">
        <v>4</v>
      </c>
      <c r="AA964" t="s">
        <v>12</v>
      </c>
      <c r="AB964" t="s">
        <v>15371</v>
      </c>
      <c r="AC964" t="s">
        <v>649</v>
      </c>
      <c r="AD964" t="s">
        <v>15372</v>
      </c>
      <c r="AE964" t="s">
        <v>63</v>
      </c>
      <c r="AF964" t="s">
        <v>4</v>
      </c>
      <c r="AG964" t="s">
        <v>4</v>
      </c>
      <c r="AH964" t="s">
        <v>15373</v>
      </c>
      <c r="AI964" t="s">
        <v>628</v>
      </c>
      <c r="AJ964" t="s">
        <v>4</v>
      </c>
      <c r="AK964">
        <v>9331483686</v>
      </c>
      <c r="AL964" t="s">
        <v>15374</v>
      </c>
      <c r="AM964" t="s">
        <v>15375</v>
      </c>
      <c r="AN964" t="s">
        <v>12</v>
      </c>
      <c r="AO964" t="s">
        <v>15146</v>
      </c>
      <c r="AP964" t="s">
        <v>4</v>
      </c>
      <c r="AQ964" t="s">
        <v>5470</v>
      </c>
      <c r="AR964" t="s">
        <v>12</v>
      </c>
      <c r="AS964" t="s">
        <v>12</v>
      </c>
      <c r="AT964" t="s">
        <v>4</v>
      </c>
      <c r="AU964" t="s">
        <v>4</v>
      </c>
      <c r="AV964" t="s">
        <v>4</v>
      </c>
      <c r="AW964" t="s">
        <v>11</v>
      </c>
      <c r="AX964">
        <v>2400</v>
      </c>
      <c r="AY964">
        <v>12400</v>
      </c>
      <c r="AZ964" t="s">
        <v>12</v>
      </c>
      <c r="BA964" t="s">
        <v>12</v>
      </c>
      <c r="BB964" t="s">
        <v>4</v>
      </c>
      <c r="BC964" t="s">
        <v>5471</v>
      </c>
      <c r="BD964" t="s">
        <v>5515</v>
      </c>
      <c r="BE964" t="s">
        <v>4</v>
      </c>
      <c r="BF964" t="s">
        <v>12</v>
      </c>
      <c r="BG964" t="s">
        <v>4</v>
      </c>
      <c r="BH964" t="s">
        <v>12</v>
      </c>
      <c r="BI964" t="s">
        <v>12</v>
      </c>
      <c r="BJ964" t="s">
        <v>628</v>
      </c>
      <c r="BK964" t="s">
        <v>4</v>
      </c>
      <c r="BL964">
        <v>0</v>
      </c>
      <c r="BM964" t="s">
        <v>12</v>
      </c>
      <c r="BN964">
        <v>14800</v>
      </c>
      <c r="BO964" t="s">
        <v>12</v>
      </c>
      <c r="BP964" t="s">
        <v>12</v>
      </c>
      <c r="BQ964" t="s">
        <v>12</v>
      </c>
      <c r="BR964" t="s">
        <v>4</v>
      </c>
      <c r="BS964" t="s">
        <v>4</v>
      </c>
      <c r="BT964" t="s">
        <v>4</v>
      </c>
      <c r="BU964" t="s">
        <v>12</v>
      </c>
      <c r="BV964" t="s">
        <v>4</v>
      </c>
      <c r="BW964" t="s">
        <v>706</v>
      </c>
      <c r="BX964" t="s">
        <v>4</v>
      </c>
      <c r="BY964" t="s">
        <v>12</v>
      </c>
      <c r="BZ964" t="s">
        <v>12</v>
      </c>
      <c r="CA964" t="s">
        <v>12</v>
      </c>
      <c r="CB964" t="s">
        <v>12</v>
      </c>
      <c r="CC964" t="s">
        <v>12</v>
      </c>
      <c r="CD964" t="str" cm="1">
        <f t="array" aca="1" ref="CD964" ca="1">eConcatenar(A964:CB964,"|")</f>
        <v>NL48sYcgdzLdq351|PAR2021-1196|3|MEMORIAL|TABASCO|PARAISO|PARAISO|2021-4-02|14800|X|X|200|1|x|X|x|X|X|X|X|X|X|X|X|x|X|x|FALCONI|MAGAÑA|HEBER|CASADO|X|X|ENTRADA LAS PALMAS SIN NUMERO |QUINTIN ARAUZ|X|9331483686|BLANCA ESTHER PEREZ ALCUDIA|BENEFICIARIO 2: DANIEL FALCONI PEREZ|x|RUTA 8 V|X|VIERNES|x|x|X|X|X|DOMICILIO|2400|12400|x|x|X|2021-9-3|2021-9-24|X|x|X|x|x|QUINTIN ARAUZ|X|0|x|14800|x|x|x|X|X|X|x|X|PARAISO|X|x|x|x|x</v>
      </c>
    </row>
    <row r="965" spans="1:82" x14ac:dyDescent="0.25">
      <c r="A965" t="s">
        <v>15376</v>
      </c>
      <c r="B965" t="s">
        <v>15377</v>
      </c>
      <c r="C965">
        <v>3</v>
      </c>
      <c r="D965" t="s">
        <v>69</v>
      </c>
      <c r="E965" t="s">
        <v>2</v>
      </c>
      <c r="F965" t="s">
        <v>775</v>
      </c>
      <c r="G965" t="s">
        <v>775</v>
      </c>
      <c r="H965" t="s">
        <v>16119</v>
      </c>
      <c r="I965">
        <v>14800</v>
      </c>
      <c r="J965" t="s">
        <v>4</v>
      </c>
      <c r="K965" t="s">
        <v>4</v>
      </c>
      <c r="L965">
        <v>100</v>
      </c>
      <c r="M965">
        <v>0</v>
      </c>
      <c r="N965" t="s">
        <v>12</v>
      </c>
      <c r="O965" t="s">
        <v>4</v>
      </c>
      <c r="P965" t="s">
        <v>12</v>
      </c>
      <c r="Q965" t="s">
        <v>4</v>
      </c>
      <c r="R965" t="s">
        <v>4</v>
      </c>
      <c r="S965" t="s">
        <v>4</v>
      </c>
      <c r="T965" t="s">
        <v>4</v>
      </c>
      <c r="U965" t="s">
        <v>4</v>
      </c>
      <c r="V965" t="s">
        <v>4</v>
      </c>
      <c r="W965" t="s">
        <v>4</v>
      </c>
      <c r="X965" t="s">
        <v>4</v>
      </c>
      <c r="Y965" t="s">
        <v>12</v>
      </c>
      <c r="Z965" t="s">
        <v>4</v>
      </c>
      <c r="AA965" t="s">
        <v>12</v>
      </c>
      <c r="AB965" t="s">
        <v>4866</v>
      </c>
      <c r="AC965" t="s">
        <v>937</v>
      </c>
      <c r="AD965" t="s">
        <v>199</v>
      </c>
      <c r="AE965" t="s">
        <v>30</v>
      </c>
      <c r="AF965" t="s">
        <v>4</v>
      </c>
      <c r="AG965" t="s">
        <v>4</v>
      </c>
      <c r="AH965" t="s">
        <v>15378</v>
      </c>
      <c r="AI965" t="s">
        <v>15379</v>
      </c>
      <c r="AJ965" t="s">
        <v>4</v>
      </c>
      <c r="AK965">
        <v>9331259698</v>
      </c>
      <c r="AL965" t="s">
        <v>15380</v>
      </c>
      <c r="AM965" t="s">
        <v>15381</v>
      </c>
      <c r="AN965" t="s">
        <v>12</v>
      </c>
      <c r="AO965" t="s">
        <v>15146</v>
      </c>
      <c r="AP965" t="s">
        <v>4</v>
      </c>
      <c r="AQ965" t="s">
        <v>5470</v>
      </c>
      <c r="AR965" t="s">
        <v>12</v>
      </c>
      <c r="AS965" t="s">
        <v>12</v>
      </c>
      <c r="AT965" t="s">
        <v>4</v>
      </c>
      <c r="AU965" t="s">
        <v>4</v>
      </c>
      <c r="AV965" t="s">
        <v>4</v>
      </c>
      <c r="AW965" t="s">
        <v>11</v>
      </c>
      <c r="AX965">
        <v>480</v>
      </c>
      <c r="AY965">
        <v>14320</v>
      </c>
      <c r="AZ965" t="s">
        <v>12</v>
      </c>
      <c r="BA965" t="s">
        <v>12</v>
      </c>
      <c r="BB965" t="s">
        <v>4</v>
      </c>
      <c r="BC965" t="s">
        <v>1222</v>
      </c>
      <c r="BD965" t="s">
        <v>5515</v>
      </c>
      <c r="BE965" t="s">
        <v>4</v>
      </c>
      <c r="BF965" t="s">
        <v>12</v>
      </c>
      <c r="BG965" t="s">
        <v>4</v>
      </c>
      <c r="BH965" t="s">
        <v>12</v>
      </c>
      <c r="BI965" t="s">
        <v>12</v>
      </c>
      <c r="BJ965" t="s">
        <v>2176</v>
      </c>
      <c r="BK965" t="s">
        <v>4</v>
      </c>
      <c r="BL965">
        <v>1</v>
      </c>
      <c r="BM965" t="s">
        <v>12</v>
      </c>
      <c r="BN965">
        <v>14800</v>
      </c>
      <c r="BO965" t="s">
        <v>12</v>
      </c>
      <c r="BP965" t="s">
        <v>12</v>
      </c>
      <c r="BQ965" t="s">
        <v>12</v>
      </c>
      <c r="BR965" t="s">
        <v>4</v>
      </c>
      <c r="BS965" t="s">
        <v>4</v>
      </c>
      <c r="BT965" t="s">
        <v>4</v>
      </c>
      <c r="BU965" t="s">
        <v>12</v>
      </c>
      <c r="BV965" t="s">
        <v>4</v>
      </c>
      <c r="BW965" t="s">
        <v>775</v>
      </c>
      <c r="BX965" t="s">
        <v>4</v>
      </c>
      <c r="BY965" t="s">
        <v>12</v>
      </c>
      <c r="BZ965" t="s">
        <v>12</v>
      </c>
      <c r="CA965" t="s">
        <v>12</v>
      </c>
      <c r="CB965" t="s">
        <v>12</v>
      </c>
      <c r="CC965" t="s">
        <v>12</v>
      </c>
      <c r="CD965" t="str" cm="1">
        <f t="array" aca="1" ref="CD965" ca="1">eConcatenar(A965:CB965,"|")</f>
        <v>YCEjSQ7urR2tTuqx|COM2021-1166|3|MEMORIAL|TABASCO|COMALCALCO|COMALCALCO|2021-3-27|14800|X|X|100|0|x|X|x|X|X|X|X|X|X|X|X|x|X|x|AREVALO|LAZARO|GLORIA|CASADA|X|X|CARRETERA INDEPENDENCIA TERCERA SIN NUMERO |VILLA CHICHICAPA |X|9331259698|JESSICA GONZALEZ AREVALO|BENEFICIARIO 2: DAVID GUSTAVO DE LOS SANTOS AREVALOL|x|RUTA 8 V|X|VIERNES|x|x|X|X|X|DOMICILIO|480|14320|x|x|X|2021-8-6|2021-9-24|X|x|X|x|x|VILLA CHICHICAPA|X|1|x|14800|x|x|x|X|X|X|x|X|COMALCALCO|X|x|x|x|x</v>
      </c>
    </row>
    <row r="966" spans="1:82" x14ac:dyDescent="0.25">
      <c r="A966" t="s">
        <v>15382</v>
      </c>
      <c r="B966" t="s">
        <v>15383</v>
      </c>
      <c r="C966">
        <v>3</v>
      </c>
      <c r="D966" t="s">
        <v>69</v>
      </c>
      <c r="E966" t="s">
        <v>2</v>
      </c>
      <c r="F966" t="s">
        <v>706</v>
      </c>
      <c r="G966" t="s">
        <v>706</v>
      </c>
      <c r="H966" t="s">
        <v>1207</v>
      </c>
      <c r="I966">
        <v>14800</v>
      </c>
      <c r="J966" t="s">
        <v>4</v>
      </c>
      <c r="K966" t="s">
        <v>4</v>
      </c>
      <c r="L966">
        <v>200</v>
      </c>
      <c r="M966">
        <v>1</v>
      </c>
      <c r="N966" t="s">
        <v>12</v>
      </c>
      <c r="O966" t="s">
        <v>4</v>
      </c>
      <c r="P966" t="s">
        <v>12</v>
      </c>
      <c r="Q966" t="s">
        <v>4</v>
      </c>
      <c r="R966" t="s">
        <v>4</v>
      </c>
      <c r="S966" t="s">
        <v>4</v>
      </c>
      <c r="T966" t="s">
        <v>4</v>
      </c>
      <c r="U966" t="s">
        <v>4</v>
      </c>
      <c r="V966" t="s">
        <v>4</v>
      </c>
      <c r="W966" t="s">
        <v>4</v>
      </c>
      <c r="X966" t="s">
        <v>4</v>
      </c>
      <c r="Y966" t="s">
        <v>12</v>
      </c>
      <c r="Z966" t="s">
        <v>4</v>
      </c>
      <c r="AA966" t="s">
        <v>12</v>
      </c>
      <c r="AB966" t="s">
        <v>937</v>
      </c>
      <c r="AC966" t="s">
        <v>38</v>
      </c>
      <c r="AD966" t="s">
        <v>12554</v>
      </c>
      <c r="AE966" t="s">
        <v>63</v>
      </c>
      <c r="AF966" t="s">
        <v>4</v>
      </c>
      <c r="AG966" t="s">
        <v>4</v>
      </c>
      <c r="AH966" t="s">
        <v>15384</v>
      </c>
      <c r="AI966" t="s">
        <v>628</v>
      </c>
      <c r="AJ966" t="s">
        <v>4</v>
      </c>
      <c r="AK966">
        <v>9333334196</v>
      </c>
      <c r="AL966" t="s">
        <v>15385</v>
      </c>
      <c r="AM966" t="s">
        <v>15386</v>
      </c>
      <c r="AN966" t="s">
        <v>12</v>
      </c>
      <c r="AO966" t="s">
        <v>15146</v>
      </c>
      <c r="AP966" t="s">
        <v>4</v>
      </c>
      <c r="AQ966" t="s">
        <v>5470</v>
      </c>
      <c r="AR966" t="s">
        <v>12</v>
      </c>
      <c r="AS966" t="s">
        <v>12</v>
      </c>
      <c r="AT966" t="s">
        <v>4</v>
      </c>
      <c r="AU966" t="s">
        <v>4</v>
      </c>
      <c r="AV966" t="s">
        <v>4</v>
      </c>
      <c r="AW966" t="s">
        <v>11</v>
      </c>
      <c r="AX966">
        <v>2000</v>
      </c>
      <c r="AY966">
        <v>12800</v>
      </c>
      <c r="AZ966" t="s">
        <v>12</v>
      </c>
      <c r="BA966" t="s">
        <v>12</v>
      </c>
      <c r="BB966" t="s">
        <v>4</v>
      </c>
      <c r="BC966" t="s">
        <v>5471</v>
      </c>
      <c r="BD966" t="s">
        <v>5515</v>
      </c>
      <c r="BE966" t="s">
        <v>4</v>
      </c>
      <c r="BF966" t="s">
        <v>12</v>
      </c>
      <c r="BG966" t="s">
        <v>4</v>
      </c>
      <c r="BH966" t="s">
        <v>12</v>
      </c>
      <c r="BI966" t="s">
        <v>12</v>
      </c>
      <c r="BJ966" t="s">
        <v>628</v>
      </c>
      <c r="BK966" t="s">
        <v>4</v>
      </c>
      <c r="BL966">
        <v>0</v>
      </c>
      <c r="BM966" t="s">
        <v>12</v>
      </c>
      <c r="BN966">
        <v>14800</v>
      </c>
      <c r="BO966" t="s">
        <v>12</v>
      </c>
      <c r="BP966" t="s">
        <v>12</v>
      </c>
      <c r="BQ966" t="s">
        <v>12</v>
      </c>
      <c r="BR966" t="s">
        <v>4</v>
      </c>
      <c r="BS966" t="s">
        <v>4</v>
      </c>
      <c r="BT966" t="s">
        <v>4</v>
      </c>
      <c r="BU966" t="s">
        <v>12</v>
      </c>
      <c r="BV966" t="s">
        <v>4</v>
      </c>
      <c r="BW966" t="s">
        <v>706</v>
      </c>
      <c r="BX966" t="s">
        <v>4</v>
      </c>
      <c r="BY966" t="s">
        <v>12</v>
      </c>
      <c r="BZ966" t="s">
        <v>12</v>
      </c>
      <c r="CA966" t="s">
        <v>12</v>
      </c>
      <c r="CB966" t="s">
        <v>12</v>
      </c>
      <c r="CC966" t="s">
        <v>12</v>
      </c>
      <c r="CD966" t="str" cm="1">
        <f t="array" aca="1" ref="CD966" ca="1">eConcatenar(A966:CB966,"|")</f>
        <v>ERQHMAUZwM0M1q3q|PAR2021-1138|3|MEMORIAL|TABASCO|PARAISO|PARAISO|2021-3-23|14800|X|X|200|1|x|X|x|X|X|X|X|X|X|X|X|x|X|x|LAZARO|HERNANDEZ|LORENZO|CASADO|X|X|PROLONGACION FRANCISCO TRUJILLO GURRIA|QUINTIN ARAUZ|X|9333334196|LORENZO LAZARO HERNANDEZ|BENEFICIARIO 2: LINCOLN TROTSKI LAZARO RODRIGUEZ|x|RUTA 8 V|X|VIERNES|x|x|X|X|X|DOMICILIO|2000|12800|x|x|X|2021-9-3|2021-9-24|X|x|X|x|x|QUINTIN ARAUZ|X|0|x|14800|x|x|x|X|X|X|x|X|PARAISO|X|x|x|x|x</v>
      </c>
    </row>
    <row r="967" spans="1:82" x14ac:dyDescent="0.25">
      <c r="A967" t="s">
        <v>15387</v>
      </c>
      <c r="B967" t="s">
        <v>15388</v>
      </c>
      <c r="C967">
        <v>3</v>
      </c>
      <c r="D967" t="s">
        <v>75</v>
      </c>
      <c r="E967" t="s">
        <v>2</v>
      </c>
      <c r="F967" t="s">
        <v>706</v>
      </c>
      <c r="G967" t="s">
        <v>706</v>
      </c>
      <c r="H967" t="s">
        <v>1207</v>
      </c>
      <c r="I967">
        <v>24500</v>
      </c>
      <c r="J967" t="s">
        <v>4</v>
      </c>
      <c r="K967" t="s">
        <v>4</v>
      </c>
      <c r="L967">
        <v>200</v>
      </c>
      <c r="M967">
        <v>1</v>
      </c>
      <c r="N967" t="s">
        <v>12</v>
      </c>
      <c r="O967" t="s">
        <v>4</v>
      </c>
      <c r="P967" t="s">
        <v>12</v>
      </c>
      <c r="Q967" t="s">
        <v>4</v>
      </c>
      <c r="R967" t="s">
        <v>4</v>
      </c>
      <c r="S967" t="s">
        <v>4</v>
      </c>
      <c r="T967" t="s">
        <v>4</v>
      </c>
      <c r="U967" t="s">
        <v>4</v>
      </c>
      <c r="V967" t="s">
        <v>4</v>
      </c>
      <c r="W967" t="s">
        <v>4</v>
      </c>
      <c r="X967" t="s">
        <v>4</v>
      </c>
      <c r="Y967" t="s">
        <v>12</v>
      </c>
      <c r="Z967" t="s">
        <v>4</v>
      </c>
      <c r="AA967" t="s">
        <v>12</v>
      </c>
      <c r="AB967" t="s">
        <v>127</v>
      </c>
      <c r="AC967" t="s">
        <v>38</v>
      </c>
      <c r="AD967" t="s">
        <v>15389</v>
      </c>
      <c r="AE967" t="s">
        <v>479</v>
      </c>
      <c r="AF967" t="s">
        <v>4</v>
      </c>
      <c r="AG967" t="s">
        <v>4</v>
      </c>
      <c r="AH967" t="s">
        <v>4937</v>
      </c>
      <c r="AI967" t="s">
        <v>628</v>
      </c>
      <c r="AJ967" t="s">
        <v>4</v>
      </c>
      <c r="AK967">
        <v>9331012285</v>
      </c>
      <c r="AL967" t="s">
        <v>15390</v>
      </c>
      <c r="AM967" t="s">
        <v>15391</v>
      </c>
      <c r="AN967" t="s">
        <v>12</v>
      </c>
      <c r="AO967" t="s">
        <v>15146</v>
      </c>
      <c r="AP967" t="s">
        <v>4</v>
      </c>
      <c r="AQ967" t="s">
        <v>5470</v>
      </c>
      <c r="AR967" t="s">
        <v>12</v>
      </c>
      <c r="AS967" t="s">
        <v>12</v>
      </c>
      <c r="AT967" t="s">
        <v>4</v>
      </c>
      <c r="AU967" t="s">
        <v>4</v>
      </c>
      <c r="AV967" t="s">
        <v>4</v>
      </c>
      <c r="AW967" t="s">
        <v>11</v>
      </c>
      <c r="AX967">
        <v>2400</v>
      </c>
      <c r="AY967">
        <v>22100</v>
      </c>
      <c r="AZ967" t="s">
        <v>12</v>
      </c>
      <c r="BA967" t="s">
        <v>12</v>
      </c>
      <c r="BB967" t="s">
        <v>4</v>
      </c>
      <c r="BC967" t="s">
        <v>1236</v>
      </c>
      <c r="BD967" t="s">
        <v>5515</v>
      </c>
      <c r="BE967" t="s">
        <v>4</v>
      </c>
      <c r="BF967" t="s">
        <v>12</v>
      </c>
      <c r="BG967" t="s">
        <v>4</v>
      </c>
      <c r="BH967" t="s">
        <v>12</v>
      </c>
      <c r="BI967" t="s">
        <v>12</v>
      </c>
      <c r="BJ967" t="s">
        <v>628</v>
      </c>
      <c r="BK967" t="s">
        <v>4</v>
      </c>
      <c r="BL967">
        <v>1</v>
      </c>
      <c r="BM967" t="s">
        <v>12</v>
      </c>
      <c r="BN967">
        <v>24500</v>
      </c>
      <c r="BO967" t="s">
        <v>12</v>
      </c>
      <c r="BP967" t="s">
        <v>12</v>
      </c>
      <c r="BQ967" t="s">
        <v>12</v>
      </c>
      <c r="BR967" t="s">
        <v>4</v>
      </c>
      <c r="BS967" t="s">
        <v>4</v>
      </c>
      <c r="BT967" t="s">
        <v>4</v>
      </c>
      <c r="BU967" t="s">
        <v>12</v>
      </c>
      <c r="BV967" t="s">
        <v>4</v>
      </c>
      <c r="BW967" t="s">
        <v>706</v>
      </c>
      <c r="BX967" t="s">
        <v>4</v>
      </c>
      <c r="BY967" t="s">
        <v>12</v>
      </c>
      <c r="BZ967" t="s">
        <v>12</v>
      </c>
      <c r="CA967" t="s">
        <v>12</v>
      </c>
      <c r="CB967" t="s">
        <v>12</v>
      </c>
      <c r="CC967" t="s">
        <v>12</v>
      </c>
      <c r="CD967" t="str" cm="1">
        <f t="array" aca="1" ref="CD967" ca="1">eConcatenar(A967:CB967,"|")</f>
        <v>Cu9vz7kNfJUpYz9C|PAR2021-1132|3|DIGNITY|TABASCO|PARAISO|PARAISO|2021-3-23|24500|X|X|200|1|x|X|x|X|X|X|X|X|X|X|X|x|X|x|RODRIGUEZ|HERNANDEZ|RAXANA ADRIANA |UNION LIBRE |X|X|CARRETERA PRINCIPAL SIN NUMERO |QUINTIN ARAUZ|X|9331012285|GERARDO RODRIGUEZ PEREZ|BENEFICIARIO 2: RAUL JIMENEZ ROA |x|RUTA 8 V|X|VIERNES|x|x|X|X|X|DOMICILIO|2400|22100|x|x|X|2021-9-4|2021-9-24|X|x|X|x|x|QUINTIN ARAUZ|X|1|x|24500|x|x|x|X|X|X|x|X|PARAISO|X|x|x|x|x</v>
      </c>
    </row>
    <row r="968" spans="1:82" x14ac:dyDescent="0.25">
      <c r="A968" t="s">
        <v>15392</v>
      </c>
      <c r="B968" t="s">
        <v>15393</v>
      </c>
      <c r="C968">
        <v>3</v>
      </c>
      <c r="D968" t="s">
        <v>69</v>
      </c>
      <c r="E968" t="s">
        <v>2</v>
      </c>
      <c r="F968" t="s">
        <v>775</v>
      </c>
      <c r="G968" t="s">
        <v>775</v>
      </c>
      <c r="H968" t="s">
        <v>5433</v>
      </c>
      <c r="I968">
        <v>14800</v>
      </c>
      <c r="J968" t="s">
        <v>4</v>
      </c>
      <c r="K968" t="s">
        <v>4</v>
      </c>
      <c r="L968">
        <v>200</v>
      </c>
      <c r="M968">
        <v>1</v>
      </c>
      <c r="N968" t="s">
        <v>12</v>
      </c>
      <c r="O968" t="s">
        <v>4</v>
      </c>
      <c r="P968" t="s">
        <v>12</v>
      </c>
      <c r="Q968" t="s">
        <v>4</v>
      </c>
      <c r="R968" t="s">
        <v>4</v>
      </c>
      <c r="S968" t="s">
        <v>4</v>
      </c>
      <c r="T968" t="s">
        <v>4</v>
      </c>
      <c r="U968" t="s">
        <v>4</v>
      </c>
      <c r="V968" t="s">
        <v>4</v>
      </c>
      <c r="W968" t="s">
        <v>4</v>
      </c>
      <c r="X968" t="s">
        <v>4</v>
      </c>
      <c r="Y968" t="s">
        <v>12</v>
      </c>
      <c r="Z968" t="s">
        <v>4</v>
      </c>
      <c r="AA968" t="s">
        <v>12</v>
      </c>
      <c r="AB968" t="s">
        <v>14598</v>
      </c>
      <c r="AC968" t="s">
        <v>957</v>
      </c>
      <c r="AD968" t="s">
        <v>5346</v>
      </c>
      <c r="AE968" t="s">
        <v>30</v>
      </c>
      <c r="AF968" t="s">
        <v>4</v>
      </c>
      <c r="AG968" t="s">
        <v>4</v>
      </c>
      <c r="AH968" t="s">
        <v>15394</v>
      </c>
      <c r="AI968" t="s">
        <v>2304</v>
      </c>
      <c r="AJ968" t="s">
        <v>4</v>
      </c>
      <c r="AK968">
        <v>9331521795</v>
      </c>
      <c r="AL968" t="s">
        <v>15395</v>
      </c>
      <c r="AM968" t="s">
        <v>15396</v>
      </c>
      <c r="AN968" t="s">
        <v>12</v>
      </c>
      <c r="AO968" t="s">
        <v>15146</v>
      </c>
      <c r="AP968" t="s">
        <v>4</v>
      </c>
      <c r="AQ968" t="s">
        <v>15397</v>
      </c>
      <c r="AR968" t="s">
        <v>12</v>
      </c>
      <c r="AS968" t="s">
        <v>12</v>
      </c>
      <c r="AT968" t="s">
        <v>4</v>
      </c>
      <c r="AU968" t="s">
        <v>4</v>
      </c>
      <c r="AV968" t="s">
        <v>4</v>
      </c>
      <c r="AW968" t="s">
        <v>11</v>
      </c>
      <c r="AX968">
        <v>1700</v>
      </c>
      <c r="AY968">
        <v>13100</v>
      </c>
      <c r="AZ968" t="s">
        <v>12</v>
      </c>
      <c r="BA968" t="s">
        <v>12</v>
      </c>
      <c r="BB968" t="s">
        <v>4</v>
      </c>
      <c r="BC968" t="s">
        <v>1209</v>
      </c>
      <c r="BD968" t="s">
        <v>10543</v>
      </c>
      <c r="BE968" t="s">
        <v>4</v>
      </c>
      <c r="BF968" t="s">
        <v>12</v>
      </c>
      <c r="BG968" t="s">
        <v>4</v>
      </c>
      <c r="BH968" t="s">
        <v>12</v>
      </c>
      <c r="BI968" t="s">
        <v>12</v>
      </c>
      <c r="BJ968" t="s">
        <v>2304</v>
      </c>
      <c r="BK968" t="s">
        <v>4</v>
      </c>
      <c r="BL968">
        <v>1</v>
      </c>
      <c r="BM968" t="s">
        <v>12</v>
      </c>
      <c r="BN968">
        <v>14800</v>
      </c>
      <c r="BO968" t="s">
        <v>12</v>
      </c>
      <c r="BP968" t="s">
        <v>12</v>
      </c>
      <c r="BQ968" t="s">
        <v>12</v>
      </c>
      <c r="BR968" t="s">
        <v>4</v>
      </c>
      <c r="BS968" t="s">
        <v>4</v>
      </c>
      <c r="BT968" t="s">
        <v>4</v>
      </c>
      <c r="BU968" t="s">
        <v>12</v>
      </c>
      <c r="BV968" t="s">
        <v>4</v>
      </c>
      <c r="BW968" t="s">
        <v>775</v>
      </c>
      <c r="BX968" t="s">
        <v>4</v>
      </c>
      <c r="BY968" t="s">
        <v>12</v>
      </c>
      <c r="BZ968" t="s">
        <v>12</v>
      </c>
      <c r="CA968" t="s">
        <v>12</v>
      </c>
      <c r="CB968" t="s">
        <v>12</v>
      </c>
      <c r="CC968" t="s">
        <v>12</v>
      </c>
      <c r="CD968" t="str" cm="1">
        <f t="array" aca="1" ref="CD968" ca="1">eConcatenar(A968:CB968,"|")</f>
        <v>DGGX8glEUONbKTLr|COM2021-1107|3|MEMORIAL|TABASCO|COMALCALCO|COMALCALCO|2021-3-19|14800|X|X|200|1|x|X|x|X|X|X|X|X|X|X|X|x|X|x|NARANJO|VICENTE|VIVIANA|CASADA|X|X|ENTRADA AL CAMINO VIEJO|ORIENTE PRIMERA SECCION |X|9331521795|VERONICA GARCIA PEREZ|BENEFICIARIO 2: ELIDER GARCIA PEREZ|x|RUTA 8 V|X|SABADO |x|x|X|X|X|DOMICILIO|1700|13100|x|x|X|2021-9-25|2021-10-01|X|x|X|x|x|ORIENTE PRIMERA SECCION |X|1|x|14800|x|x|x|X|X|X|x|X|COMALCALCO|X|x|x|x|x</v>
      </c>
    </row>
    <row r="969" spans="1:82" x14ac:dyDescent="0.25">
      <c r="A969" t="s">
        <v>15398</v>
      </c>
      <c r="B969" t="s">
        <v>15399</v>
      </c>
      <c r="C969">
        <v>3</v>
      </c>
      <c r="D969" t="s">
        <v>86</v>
      </c>
      <c r="E969" t="s">
        <v>2</v>
      </c>
      <c r="F969" t="s">
        <v>706</v>
      </c>
      <c r="G969" t="s">
        <v>706</v>
      </c>
      <c r="H969" t="s">
        <v>5433</v>
      </c>
      <c r="I969">
        <v>35000</v>
      </c>
      <c r="J969" t="s">
        <v>4</v>
      </c>
      <c r="K969" t="s">
        <v>4</v>
      </c>
      <c r="L969">
        <v>500</v>
      </c>
      <c r="M969">
        <v>1</v>
      </c>
      <c r="N969" t="s">
        <v>12</v>
      </c>
      <c r="O969" t="s">
        <v>4</v>
      </c>
      <c r="P969" t="s">
        <v>12</v>
      </c>
      <c r="Q969" t="s">
        <v>4</v>
      </c>
      <c r="R969" t="s">
        <v>4</v>
      </c>
      <c r="S969" t="s">
        <v>4</v>
      </c>
      <c r="T969" t="s">
        <v>4</v>
      </c>
      <c r="U969" t="s">
        <v>4</v>
      </c>
      <c r="V969" t="s">
        <v>4</v>
      </c>
      <c r="W969" t="s">
        <v>4</v>
      </c>
      <c r="X969" t="s">
        <v>4</v>
      </c>
      <c r="Y969" t="s">
        <v>12</v>
      </c>
      <c r="Z969" t="s">
        <v>4</v>
      </c>
      <c r="AA969" t="s">
        <v>12</v>
      </c>
      <c r="AB969" t="s">
        <v>166</v>
      </c>
      <c r="AC969" t="s">
        <v>15400</v>
      </c>
      <c r="AD969" t="s">
        <v>15401</v>
      </c>
      <c r="AE969" t="s">
        <v>30</v>
      </c>
      <c r="AF969" t="s">
        <v>4</v>
      </c>
      <c r="AG969" t="s">
        <v>4</v>
      </c>
      <c r="AH969" t="s">
        <v>4954</v>
      </c>
      <c r="AI969" t="s">
        <v>5558</v>
      </c>
      <c r="AJ969" t="s">
        <v>4</v>
      </c>
      <c r="AK969">
        <v>9332087921</v>
      </c>
      <c r="AL969" t="s">
        <v>15402</v>
      </c>
      <c r="AM969" t="s">
        <v>15403</v>
      </c>
      <c r="AN969" t="s">
        <v>12</v>
      </c>
      <c r="AO969" t="s">
        <v>15146</v>
      </c>
      <c r="AP969" t="s">
        <v>4</v>
      </c>
      <c r="AQ969" t="s">
        <v>15397</v>
      </c>
      <c r="AR969" t="s">
        <v>12</v>
      </c>
      <c r="AS969" t="s">
        <v>12</v>
      </c>
      <c r="AT969" t="s">
        <v>4</v>
      </c>
      <c r="AU969" t="s">
        <v>4</v>
      </c>
      <c r="AV969" t="s">
        <v>4</v>
      </c>
      <c r="AW969" t="s">
        <v>11</v>
      </c>
      <c r="AX969">
        <v>31800</v>
      </c>
      <c r="AY969">
        <v>3200</v>
      </c>
      <c r="AZ969" t="s">
        <v>12</v>
      </c>
      <c r="BA969" t="s">
        <v>12</v>
      </c>
      <c r="BB969" t="s">
        <v>4</v>
      </c>
      <c r="BC969" t="s">
        <v>1173</v>
      </c>
      <c r="BD969" t="s">
        <v>1178</v>
      </c>
      <c r="BE969" t="s">
        <v>4</v>
      </c>
      <c r="BF969" t="s">
        <v>12</v>
      </c>
      <c r="BG969" t="s">
        <v>4</v>
      </c>
      <c r="BH969" t="s">
        <v>12</v>
      </c>
      <c r="BI969" t="s">
        <v>12</v>
      </c>
      <c r="BJ969" t="s">
        <v>5558</v>
      </c>
      <c r="BK969" t="s">
        <v>4</v>
      </c>
      <c r="BL969">
        <v>1</v>
      </c>
      <c r="BM969" t="s">
        <v>12</v>
      </c>
      <c r="BN969">
        <v>35000</v>
      </c>
      <c r="BO969" t="s">
        <v>12</v>
      </c>
      <c r="BP969" t="s">
        <v>12</v>
      </c>
      <c r="BQ969" t="s">
        <v>12</v>
      </c>
      <c r="BR969" t="s">
        <v>4</v>
      </c>
      <c r="BS969" t="s">
        <v>4</v>
      </c>
      <c r="BT969" t="s">
        <v>4</v>
      </c>
      <c r="BU969" t="s">
        <v>12</v>
      </c>
      <c r="BV969" t="s">
        <v>4</v>
      </c>
      <c r="BW969" t="s">
        <v>706</v>
      </c>
      <c r="BX969" t="s">
        <v>4</v>
      </c>
      <c r="BY969" t="s">
        <v>12</v>
      </c>
      <c r="BZ969" t="s">
        <v>12</v>
      </c>
      <c r="CA969" t="s">
        <v>12</v>
      </c>
      <c r="CB969" t="s">
        <v>12</v>
      </c>
      <c r="CC969" t="s">
        <v>12</v>
      </c>
      <c r="CD969" t="str" cm="1">
        <f t="array" aca="1" ref="CD969" ca="1">eConcatenar(A969:CB969,"|")</f>
        <v>OcBvvB7bDuDaJiq5|PAR2021-1104|3|DELUX|TABASCO|PARAISO|PARAISO|2021-3-19|35000|X|X|500|1|x|X|x|X|X|X|X|X|X|X|X|x|X|x|GONZALEZ|MUÑOZ|SUHEIL|CASADA|X|X|CARRETERA PRINCIPAL |ORIENTE SEGUNDA SECCION |X|9332087921|MELISSA SIGRID MEDINA GONZALEZ|BENEFICIARIO 2: MARIANA GONZALEZ MUÑOZ|x|RUTA 8 V|X|SABADO |x|x|X|X|X|DOMICILIO|31800|3200|x|x|X|2021-6-19|2021-9-18|X|x|X|x|x|ORIENTE SEGUNDA SECCION |X|1|x|35000|x|x|x|X|X|X|x|X|PARAISO|X|x|x|x|x</v>
      </c>
    </row>
    <row r="970" spans="1:82" x14ac:dyDescent="0.25">
      <c r="A970" t="s">
        <v>15404</v>
      </c>
      <c r="B970" t="s">
        <v>15405</v>
      </c>
      <c r="C970">
        <v>3</v>
      </c>
      <c r="D970" t="s">
        <v>69</v>
      </c>
      <c r="E970" t="s">
        <v>2</v>
      </c>
      <c r="F970" t="s">
        <v>775</v>
      </c>
      <c r="G970" t="s">
        <v>775</v>
      </c>
      <c r="H970" t="s">
        <v>16063</v>
      </c>
      <c r="I970">
        <v>14800</v>
      </c>
      <c r="J970" t="s">
        <v>4</v>
      </c>
      <c r="K970" t="s">
        <v>4</v>
      </c>
      <c r="L970">
        <v>200</v>
      </c>
      <c r="M970">
        <v>1</v>
      </c>
      <c r="N970" t="s">
        <v>12</v>
      </c>
      <c r="O970" t="s">
        <v>4</v>
      </c>
      <c r="P970" t="s">
        <v>12</v>
      </c>
      <c r="Q970" t="s">
        <v>4</v>
      </c>
      <c r="R970" t="s">
        <v>4</v>
      </c>
      <c r="S970" t="s">
        <v>4</v>
      </c>
      <c r="T970" t="s">
        <v>4</v>
      </c>
      <c r="U970" t="s">
        <v>4</v>
      </c>
      <c r="V970" t="s">
        <v>4</v>
      </c>
      <c r="W970" t="s">
        <v>4</v>
      </c>
      <c r="X970" t="s">
        <v>4</v>
      </c>
      <c r="Y970" t="s">
        <v>12</v>
      </c>
      <c r="Z970" t="s">
        <v>4</v>
      </c>
      <c r="AA970" t="s">
        <v>12</v>
      </c>
      <c r="AB970" t="s">
        <v>6</v>
      </c>
      <c r="AC970" t="s">
        <v>59</v>
      </c>
      <c r="AD970" t="s">
        <v>92</v>
      </c>
      <c r="AE970" t="s">
        <v>30</v>
      </c>
      <c r="AF970" t="s">
        <v>4</v>
      </c>
      <c r="AG970" t="s">
        <v>4</v>
      </c>
      <c r="AH970" t="s">
        <v>13855</v>
      </c>
      <c r="AI970" t="s">
        <v>15406</v>
      </c>
      <c r="AJ970" t="s">
        <v>4</v>
      </c>
      <c r="AK970">
        <v>9331604700</v>
      </c>
      <c r="AL970" t="s">
        <v>15407</v>
      </c>
      <c r="AM970" t="s">
        <v>15408</v>
      </c>
      <c r="AN970" t="s">
        <v>12</v>
      </c>
      <c r="AO970" t="s">
        <v>15146</v>
      </c>
      <c r="AP970" t="s">
        <v>4</v>
      </c>
      <c r="AQ970" t="s">
        <v>15397</v>
      </c>
      <c r="AR970" t="s">
        <v>12</v>
      </c>
      <c r="AS970" t="s">
        <v>12</v>
      </c>
      <c r="AT970" t="s">
        <v>4</v>
      </c>
      <c r="AU970" t="s">
        <v>4</v>
      </c>
      <c r="AV970" t="s">
        <v>4</v>
      </c>
      <c r="AW970" t="s">
        <v>11</v>
      </c>
      <c r="AX970">
        <v>2300</v>
      </c>
      <c r="AY970">
        <v>12500</v>
      </c>
      <c r="AZ970" t="s">
        <v>12</v>
      </c>
      <c r="BA970" t="s">
        <v>12</v>
      </c>
      <c r="BB970" t="s">
        <v>4</v>
      </c>
      <c r="BC970" t="s">
        <v>1236</v>
      </c>
      <c r="BD970" t="s">
        <v>1178</v>
      </c>
      <c r="BE970" t="s">
        <v>4</v>
      </c>
      <c r="BF970" t="s">
        <v>12</v>
      </c>
      <c r="BG970" t="s">
        <v>4</v>
      </c>
      <c r="BH970" t="s">
        <v>12</v>
      </c>
      <c r="BI970" t="s">
        <v>12</v>
      </c>
      <c r="BJ970" t="s">
        <v>15409</v>
      </c>
      <c r="BK970" t="s">
        <v>4</v>
      </c>
      <c r="BL970">
        <v>1</v>
      </c>
      <c r="BM970" t="s">
        <v>12</v>
      </c>
      <c r="BN970">
        <v>14800</v>
      </c>
      <c r="BO970" t="s">
        <v>12</v>
      </c>
      <c r="BP970" t="s">
        <v>12</v>
      </c>
      <c r="BQ970" t="s">
        <v>12</v>
      </c>
      <c r="BR970" t="s">
        <v>4</v>
      </c>
      <c r="BS970" t="s">
        <v>4</v>
      </c>
      <c r="BT970" t="s">
        <v>4</v>
      </c>
      <c r="BU970" t="s">
        <v>12</v>
      </c>
      <c r="BV970" t="s">
        <v>4</v>
      </c>
      <c r="BW970" t="s">
        <v>775</v>
      </c>
      <c r="BX970" t="s">
        <v>4</v>
      </c>
      <c r="BY970" t="s">
        <v>12</v>
      </c>
      <c r="BZ970" t="s">
        <v>12</v>
      </c>
      <c r="CA970" t="s">
        <v>12</v>
      </c>
      <c r="CB970" t="s">
        <v>12</v>
      </c>
      <c r="CC970" t="s">
        <v>12</v>
      </c>
      <c r="CD970" t="str" cm="1">
        <f t="array" aca="1" ref="CD970" ca="1">eConcatenar(A970:CB970,"|")</f>
        <v>3NufC3jEpJCHSCSm|COM2021-0981|3|MEMORIAL|TABASCO|COMALCALCO|COMALCALCO|2021-3-15|14800|X|X|200|1|x|X|x|X|X|X|X|X|X|X|X|x|X|x|DE LA CRUZ|GARCIA|TERESA|CASADA|X|X|CALLE LAZARO CARDENAS DEL RIO |NORTE PRIMERA|X|9331604700|RICARDO ZACARIAS DE LA CRUZ |BENEFICIARIO 2: DAVID MANUEL ZACARIAS DE LA CRUZ|x|RUTA 8 V|X|SABADO |x|x|X|X|X|DOMICILIO|2300|12500|x|x|X|2021-9-4|2021-9-18|X|x|X|x|x|NORTE PRIMERA |X|1|x|14800|x|x|x|X|X|X|x|X|COMALCALCO|X|x|x|x|x</v>
      </c>
    </row>
    <row r="971" spans="1:82" x14ac:dyDescent="0.25">
      <c r="A971" t="s">
        <v>15410</v>
      </c>
      <c r="B971" t="s">
        <v>15411</v>
      </c>
      <c r="C971">
        <v>3</v>
      </c>
      <c r="D971" t="s">
        <v>69</v>
      </c>
      <c r="E971" t="s">
        <v>2</v>
      </c>
      <c r="F971" t="s">
        <v>706</v>
      </c>
      <c r="G971" t="s">
        <v>706</v>
      </c>
      <c r="H971" t="s">
        <v>16084</v>
      </c>
      <c r="I971">
        <v>14800</v>
      </c>
      <c r="J971" t="s">
        <v>4</v>
      </c>
      <c r="K971" t="s">
        <v>4</v>
      </c>
      <c r="L971">
        <v>200</v>
      </c>
      <c r="M971">
        <v>1</v>
      </c>
      <c r="N971" t="s">
        <v>12</v>
      </c>
      <c r="O971" t="s">
        <v>4</v>
      </c>
      <c r="P971" t="s">
        <v>12</v>
      </c>
      <c r="Q971" t="s">
        <v>4</v>
      </c>
      <c r="R971" t="s">
        <v>4</v>
      </c>
      <c r="S971" t="s">
        <v>4</v>
      </c>
      <c r="T971" t="s">
        <v>4</v>
      </c>
      <c r="U971" t="s">
        <v>4</v>
      </c>
      <c r="V971" t="s">
        <v>4</v>
      </c>
      <c r="W971" t="s">
        <v>4</v>
      </c>
      <c r="X971" t="s">
        <v>4</v>
      </c>
      <c r="Y971" t="s">
        <v>12</v>
      </c>
      <c r="Z971" t="s">
        <v>4</v>
      </c>
      <c r="AA971" t="s">
        <v>12</v>
      </c>
      <c r="AB971" t="s">
        <v>49</v>
      </c>
      <c r="AC971" t="s">
        <v>119</v>
      </c>
      <c r="AD971" t="s">
        <v>15412</v>
      </c>
      <c r="AE971" t="s">
        <v>63</v>
      </c>
      <c r="AF971" t="s">
        <v>4</v>
      </c>
      <c r="AG971" t="s">
        <v>4</v>
      </c>
      <c r="AH971" t="s">
        <v>13885</v>
      </c>
      <c r="AI971" t="s">
        <v>741</v>
      </c>
      <c r="AJ971" t="s">
        <v>4</v>
      </c>
      <c r="AK971">
        <v>9331250389</v>
      </c>
      <c r="AL971" t="s">
        <v>15413</v>
      </c>
      <c r="AM971" t="s">
        <v>15414</v>
      </c>
      <c r="AN971" t="s">
        <v>12</v>
      </c>
      <c r="AO971" t="s">
        <v>15146</v>
      </c>
      <c r="AP971" t="s">
        <v>4</v>
      </c>
      <c r="AQ971" t="s">
        <v>15397</v>
      </c>
      <c r="AR971" t="s">
        <v>12</v>
      </c>
      <c r="AS971" t="s">
        <v>12</v>
      </c>
      <c r="AT971" t="s">
        <v>4</v>
      </c>
      <c r="AU971" t="s">
        <v>4</v>
      </c>
      <c r="AV971" t="s">
        <v>4</v>
      </c>
      <c r="AW971" t="s">
        <v>11</v>
      </c>
      <c r="AX971">
        <v>2100</v>
      </c>
      <c r="AY971">
        <v>12700</v>
      </c>
      <c r="AZ971" t="s">
        <v>12</v>
      </c>
      <c r="BA971" t="s">
        <v>12</v>
      </c>
      <c r="BB971" t="s">
        <v>4</v>
      </c>
      <c r="BC971" t="s">
        <v>1236</v>
      </c>
      <c r="BD971" t="s">
        <v>1178</v>
      </c>
      <c r="BE971" t="s">
        <v>4</v>
      </c>
      <c r="BF971" t="s">
        <v>12</v>
      </c>
      <c r="BG971" t="s">
        <v>4</v>
      </c>
      <c r="BH971" t="s">
        <v>12</v>
      </c>
      <c r="BI971" t="s">
        <v>12</v>
      </c>
      <c r="BJ971" t="s">
        <v>741</v>
      </c>
      <c r="BK971" t="s">
        <v>4</v>
      </c>
      <c r="BL971">
        <v>0</v>
      </c>
      <c r="BM971" t="s">
        <v>12</v>
      </c>
      <c r="BN971">
        <v>14800</v>
      </c>
      <c r="BO971" t="s">
        <v>12</v>
      </c>
      <c r="BP971" t="s">
        <v>12</v>
      </c>
      <c r="BQ971" t="s">
        <v>12</v>
      </c>
      <c r="BR971" t="s">
        <v>4</v>
      </c>
      <c r="BS971" t="s">
        <v>4</v>
      </c>
      <c r="BT971" t="s">
        <v>4</v>
      </c>
      <c r="BU971" t="s">
        <v>12</v>
      </c>
      <c r="BV971" t="s">
        <v>4</v>
      </c>
      <c r="BW971" t="s">
        <v>706</v>
      </c>
      <c r="BX971" t="s">
        <v>4</v>
      </c>
      <c r="BY971" t="s">
        <v>12</v>
      </c>
      <c r="BZ971" t="s">
        <v>12</v>
      </c>
      <c r="CA971" t="s">
        <v>12</v>
      </c>
      <c r="CB971" t="s">
        <v>12</v>
      </c>
      <c r="CC971" t="s">
        <v>12</v>
      </c>
      <c r="CD971" t="str" cm="1">
        <f t="array" aca="1" ref="CD971" ca="1">eConcatenar(A971:CB971,"|")</f>
        <v>U1AFrFJJl3E4EAgD|PAR2021-0967|3|MEMORIAL|TABASCO|PARAISO|PARAISO|2021-3-11|14800|X|X|200|1|x|X|x|X|X|X|X|X|X|X|X|x|X|x|SANCHEZ|PEREZ|JUAN PEDRO |CASADO|X|X|CARRETERA VECINAL PARAISO COMALCALCO |MOCTEZUMA PRIMERA SECCION |X|9331250389|GLORIA GEORGINA SANCHEZ PEREZ|BENEFICIARIO 2: TITO LIVIO SANCHEZ PEREZ|x|RUTA 8 V|X|SABADO |x|x|X|X|X|DOMICILIO|2100|12700|x|x|X|2021-9-4|2021-9-18|X|x|X|x|x|MOCTEZUMA PRIMERA SECCION |X|0|x|14800|x|x|x|X|X|X|x|X|PARAISO|X|x|x|x|x</v>
      </c>
    </row>
    <row r="972" spans="1:82" x14ac:dyDescent="0.25">
      <c r="A972" t="s">
        <v>15415</v>
      </c>
      <c r="B972" t="s">
        <v>15416</v>
      </c>
      <c r="C972">
        <v>3</v>
      </c>
      <c r="D972" t="s">
        <v>69</v>
      </c>
      <c r="E972" t="s">
        <v>2</v>
      </c>
      <c r="F972" t="s">
        <v>706</v>
      </c>
      <c r="G972" t="s">
        <v>706</v>
      </c>
      <c r="H972" t="s">
        <v>16084</v>
      </c>
      <c r="I972">
        <v>14800</v>
      </c>
      <c r="J972" t="s">
        <v>4</v>
      </c>
      <c r="K972" t="s">
        <v>4</v>
      </c>
      <c r="L972">
        <v>200</v>
      </c>
      <c r="M972">
        <v>1</v>
      </c>
      <c r="N972" t="s">
        <v>12</v>
      </c>
      <c r="O972" t="s">
        <v>4</v>
      </c>
      <c r="P972" t="s">
        <v>12</v>
      </c>
      <c r="Q972" t="s">
        <v>4</v>
      </c>
      <c r="R972" t="s">
        <v>4</v>
      </c>
      <c r="S972" t="s">
        <v>4</v>
      </c>
      <c r="T972" t="s">
        <v>4</v>
      </c>
      <c r="U972" t="s">
        <v>4</v>
      </c>
      <c r="V972" t="s">
        <v>4</v>
      </c>
      <c r="W972" t="s">
        <v>4</v>
      </c>
      <c r="X972" t="s">
        <v>4</v>
      </c>
      <c r="Y972" t="s">
        <v>12</v>
      </c>
      <c r="Z972" t="s">
        <v>4</v>
      </c>
      <c r="AA972" t="s">
        <v>12</v>
      </c>
      <c r="AB972" t="s">
        <v>15</v>
      </c>
      <c r="AC972" t="s">
        <v>322</v>
      </c>
      <c r="AD972" t="s">
        <v>15417</v>
      </c>
      <c r="AE972" t="s">
        <v>479</v>
      </c>
      <c r="AF972" t="s">
        <v>4</v>
      </c>
      <c r="AG972" t="s">
        <v>4</v>
      </c>
      <c r="AH972" t="s">
        <v>15418</v>
      </c>
      <c r="AI972" t="s">
        <v>628</v>
      </c>
      <c r="AJ972" t="s">
        <v>4</v>
      </c>
      <c r="AK972">
        <v>9331007519</v>
      </c>
      <c r="AL972" t="s">
        <v>15419</v>
      </c>
      <c r="AM972" t="s">
        <v>15420</v>
      </c>
      <c r="AN972" t="s">
        <v>12</v>
      </c>
      <c r="AO972" t="s">
        <v>15146</v>
      </c>
      <c r="AP972" t="s">
        <v>4</v>
      </c>
      <c r="AQ972" t="s">
        <v>5470</v>
      </c>
      <c r="AR972" t="s">
        <v>12</v>
      </c>
      <c r="AS972" t="s">
        <v>12</v>
      </c>
      <c r="AT972" t="s">
        <v>4</v>
      </c>
      <c r="AU972" t="s">
        <v>4</v>
      </c>
      <c r="AV972" t="s">
        <v>4</v>
      </c>
      <c r="AW972" t="s">
        <v>11</v>
      </c>
      <c r="AX972">
        <v>2500</v>
      </c>
      <c r="AY972">
        <v>12300</v>
      </c>
      <c r="AZ972" t="s">
        <v>12</v>
      </c>
      <c r="BA972" t="s">
        <v>12</v>
      </c>
      <c r="BB972" t="s">
        <v>4</v>
      </c>
      <c r="BC972" t="s">
        <v>5471</v>
      </c>
      <c r="BD972" t="s">
        <v>5474</v>
      </c>
      <c r="BE972" t="s">
        <v>4</v>
      </c>
      <c r="BF972" t="s">
        <v>12</v>
      </c>
      <c r="BG972" t="s">
        <v>4</v>
      </c>
      <c r="BH972" t="s">
        <v>12</v>
      </c>
      <c r="BI972" t="s">
        <v>12</v>
      </c>
      <c r="BJ972" t="s">
        <v>628</v>
      </c>
      <c r="BK972" t="s">
        <v>4</v>
      </c>
      <c r="BL972">
        <v>1</v>
      </c>
      <c r="BM972" t="s">
        <v>12</v>
      </c>
      <c r="BN972">
        <v>14800</v>
      </c>
      <c r="BO972" t="s">
        <v>12</v>
      </c>
      <c r="BP972" t="s">
        <v>12</v>
      </c>
      <c r="BQ972" t="s">
        <v>12</v>
      </c>
      <c r="BR972" t="s">
        <v>4</v>
      </c>
      <c r="BS972" t="s">
        <v>4</v>
      </c>
      <c r="BT972" t="s">
        <v>4</v>
      </c>
      <c r="BU972" t="s">
        <v>12</v>
      </c>
      <c r="BV972" t="s">
        <v>4</v>
      </c>
      <c r="BW972" t="s">
        <v>706</v>
      </c>
      <c r="BX972" t="s">
        <v>4</v>
      </c>
      <c r="BY972" t="s">
        <v>12</v>
      </c>
      <c r="BZ972" t="s">
        <v>12</v>
      </c>
      <c r="CA972" t="s">
        <v>12</v>
      </c>
      <c r="CB972" t="s">
        <v>12</v>
      </c>
      <c r="CC972" t="s">
        <v>12</v>
      </c>
      <c r="CD972" t="str" cm="1">
        <f t="array" aca="1" ref="CD972" ca="1">eConcatenar(A972:CB972,"|")</f>
        <v>8tdXJSkoPLbzFpJc|PAR2021-0962|3|MEMORIAL|TABASCO|PARAISO|PARAISO|2021-3-11|14800|X|X|200|1|x|X|x|X|X|X|X|X|X|X|X|x|X|x|JIMENEZ|ARIAS|ROXANA |UNION LIBRE |X|X|CALLE ROSALINO CANDELERO ENTRADA Y GRIEGA |QUINTIN ARAUZ|X|9331007519|JOSE MARIA JIMENEZ ARIAS |BENEFICIARIO 2: BENJAMIN HERNANDEZ SANTOS |x|RUTA 8 V|X|VIERNES|x|x|X|X|X|DOMICILIO|2500|12300|x|x|X|2021-9-3|2021-9-17|X|x|X|x|x|QUINTIN ARAUZ|X|1|x|14800|x|x|x|X|X|X|x|X|PARAISO|X|x|x|x|x</v>
      </c>
    </row>
    <row r="973" spans="1:82" x14ac:dyDescent="0.25">
      <c r="A973" t="s">
        <v>15421</v>
      </c>
      <c r="B973" t="s">
        <v>15422</v>
      </c>
      <c r="C973">
        <v>3</v>
      </c>
      <c r="D973" t="s">
        <v>1</v>
      </c>
      <c r="E973" t="s">
        <v>2</v>
      </c>
      <c r="F973" t="s">
        <v>706</v>
      </c>
      <c r="G973" t="s">
        <v>706</v>
      </c>
      <c r="H973" t="s">
        <v>16088</v>
      </c>
      <c r="I973">
        <v>12900</v>
      </c>
      <c r="J973" t="s">
        <v>4</v>
      </c>
      <c r="K973" t="s">
        <v>4</v>
      </c>
      <c r="L973">
        <v>100</v>
      </c>
      <c r="M973">
        <v>0</v>
      </c>
      <c r="N973" t="s">
        <v>12</v>
      </c>
      <c r="O973" t="s">
        <v>4</v>
      </c>
      <c r="P973" t="s">
        <v>12</v>
      </c>
      <c r="Q973" t="s">
        <v>4</v>
      </c>
      <c r="R973" t="s">
        <v>4</v>
      </c>
      <c r="S973" t="s">
        <v>4</v>
      </c>
      <c r="T973" t="s">
        <v>4</v>
      </c>
      <c r="U973" t="s">
        <v>4</v>
      </c>
      <c r="V973" t="s">
        <v>4</v>
      </c>
      <c r="W973" t="s">
        <v>4</v>
      </c>
      <c r="X973" t="s">
        <v>4</v>
      </c>
      <c r="Y973" t="s">
        <v>12</v>
      </c>
      <c r="Z973" t="s">
        <v>4</v>
      </c>
      <c r="AA973" t="s">
        <v>12</v>
      </c>
      <c r="AB973" t="s">
        <v>602</v>
      </c>
      <c r="AC973" t="s">
        <v>49</v>
      </c>
      <c r="AD973" t="s">
        <v>12014</v>
      </c>
      <c r="AE973" t="s">
        <v>30</v>
      </c>
      <c r="AF973" t="s">
        <v>4</v>
      </c>
      <c r="AG973" t="s">
        <v>4</v>
      </c>
      <c r="AH973" t="s">
        <v>15423</v>
      </c>
      <c r="AI973" t="s">
        <v>15424</v>
      </c>
      <c r="AJ973" t="s">
        <v>4</v>
      </c>
      <c r="AK973">
        <v>9331217973</v>
      </c>
      <c r="AL973" t="s">
        <v>15425</v>
      </c>
      <c r="AM973" t="s">
        <v>15426</v>
      </c>
      <c r="AN973" t="s">
        <v>12</v>
      </c>
      <c r="AO973" t="s">
        <v>15146</v>
      </c>
      <c r="AP973" t="s">
        <v>4</v>
      </c>
      <c r="AQ973" t="s">
        <v>15397</v>
      </c>
      <c r="AR973" t="s">
        <v>12</v>
      </c>
      <c r="AS973" t="s">
        <v>12</v>
      </c>
      <c r="AT973" t="s">
        <v>4</v>
      </c>
      <c r="AU973" t="s">
        <v>4</v>
      </c>
      <c r="AV973" t="s">
        <v>4</v>
      </c>
      <c r="AW973" t="s">
        <v>11</v>
      </c>
      <c r="AX973">
        <v>2900</v>
      </c>
      <c r="AY973">
        <v>10000</v>
      </c>
      <c r="AZ973" t="s">
        <v>12</v>
      </c>
      <c r="BA973" t="s">
        <v>12</v>
      </c>
      <c r="BB973" t="s">
        <v>4</v>
      </c>
      <c r="BC973" s="27" t="s">
        <v>5021</v>
      </c>
      <c r="BD973" t="s">
        <v>10543</v>
      </c>
      <c r="BE973" t="s">
        <v>4</v>
      </c>
      <c r="BF973" t="s">
        <v>12</v>
      </c>
      <c r="BG973" t="s">
        <v>4</v>
      </c>
      <c r="BH973" t="s">
        <v>12</v>
      </c>
      <c r="BI973" t="s">
        <v>12</v>
      </c>
      <c r="BJ973" t="s">
        <v>2099</v>
      </c>
      <c r="BK973" t="s">
        <v>4</v>
      </c>
      <c r="BL973">
        <v>1</v>
      </c>
      <c r="BM973" t="s">
        <v>12</v>
      </c>
      <c r="BN973">
        <v>12900</v>
      </c>
      <c r="BO973" t="s">
        <v>12</v>
      </c>
      <c r="BP973" t="s">
        <v>12</v>
      </c>
      <c r="BQ973" t="s">
        <v>12</v>
      </c>
      <c r="BR973" t="s">
        <v>4</v>
      </c>
      <c r="BS973" t="s">
        <v>4</v>
      </c>
      <c r="BT973" t="s">
        <v>4</v>
      </c>
      <c r="BU973" t="s">
        <v>12</v>
      </c>
      <c r="BV973" t="s">
        <v>4</v>
      </c>
      <c r="BW973" t="s">
        <v>706</v>
      </c>
      <c r="BX973" t="s">
        <v>4</v>
      </c>
      <c r="BY973" t="s">
        <v>12</v>
      </c>
      <c r="BZ973" t="s">
        <v>12</v>
      </c>
      <c r="CA973" t="s">
        <v>12</v>
      </c>
      <c r="CB973" t="s">
        <v>12</v>
      </c>
      <c r="CC973" t="s">
        <v>12</v>
      </c>
      <c r="CD973" t="str" cm="1">
        <f t="array" aca="1" ref="CD973" ca="1">eConcatenar(A973:CB973,"|")</f>
        <v>7dfFiy3XVJwrP1Od|PAR2021-0785|3|IMPERIAL DE LUJO|TABASCO|PARAISO|PARAISO|2021-3-01|12900|X|X|100|0|x|X|x|X|X|X|X|X|X|X|X|x|X|x|TRINIDAD|SANCHEZ|BEATRIZ|CASADA|X|X|CALLE JUAN ESCUTIA |PALESTINA |X|9331217973|JUANITA TRINIDAD CHABLE |BENEFICIARIO 2: VICTOR MANUEL SANCHEZ VENTURA |x|RUTA 8 V|X|SABADO |x|x|X|X|X|DOMICILIO|2900|10000|x|x|X|2021-2-25|2021-10-01|X|x|X|x|x|PALESTINA|X|1|x|12900|x|x|x|X|X|X|x|X|PARAISO|X|x|x|x|x</v>
      </c>
    </row>
    <row r="974" spans="1:82" x14ac:dyDescent="0.25">
      <c r="A974" t="s">
        <v>15427</v>
      </c>
      <c r="B974" t="s">
        <v>15428</v>
      </c>
      <c r="C974">
        <v>3</v>
      </c>
      <c r="D974" t="s">
        <v>1</v>
      </c>
      <c r="E974" t="s">
        <v>2</v>
      </c>
      <c r="F974" t="s">
        <v>775</v>
      </c>
      <c r="G974" t="s">
        <v>775</v>
      </c>
      <c r="H974" t="s">
        <v>16100</v>
      </c>
      <c r="I974">
        <v>12900</v>
      </c>
      <c r="J974" t="s">
        <v>4</v>
      </c>
      <c r="K974" t="s">
        <v>4</v>
      </c>
      <c r="L974">
        <v>200</v>
      </c>
      <c r="M974">
        <v>1</v>
      </c>
      <c r="N974" t="s">
        <v>12</v>
      </c>
      <c r="O974" t="s">
        <v>4</v>
      </c>
      <c r="P974" t="s">
        <v>12</v>
      </c>
      <c r="Q974" t="s">
        <v>4</v>
      </c>
      <c r="R974" t="s">
        <v>4</v>
      </c>
      <c r="S974" t="s">
        <v>4</v>
      </c>
      <c r="T974" t="s">
        <v>4</v>
      </c>
      <c r="U974" t="s">
        <v>4</v>
      </c>
      <c r="V974" t="s">
        <v>4</v>
      </c>
      <c r="W974" t="s">
        <v>4</v>
      </c>
      <c r="X974" t="s">
        <v>4</v>
      </c>
      <c r="Y974" t="s">
        <v>12</v>
      </c>
      <c r="Z974" t="s">
        <v>4</v>
      </c>
      <c r="AA974" t="s">
        <v>12</v>
      </c>
      <c r="AB974" t="s">
        <v>38</v>
      </c>
      <c r="AC974" t="s">
        <v>385</v>
      </c>
      <c r="AD974" t="s">
        <v>12896</v>
      </c>
      <c r="AE974" t="s">
        <v>4872</v>
      </c>
      <c r="AF974" t="s">
        <v>4</v>
      </c>
      <c r="AG974" t="s">
        <v>4</v>
      </c>
      <c r="AH974" t="s">
        <v>15429</v>
      </c>
      <c r="AI974" t="s">
        <v>15430</v>
      </c>
      <c r="AJ974" t="s">
        <v>4</v>
      </c>
      <c r="AK974">
        <v>9331115165</v>
      </c>
      <c r="AL974" t="s">
        <v>15431</v>
      </c>
      <c r="AM974" t="s">
        <v>15432</v>
      </c>
      <c r="AN974" t="s">
        <v>12</v>
      </c>
      <c r="AO974" t="s">
        <v>15146</v>
      </c>
      <c r="AP974" t="s">
        <v>4</v>
      </c>
      <c r="AQ974" t="s">
        <v>15397</v>
      </c>
      <c r="AR974" t="s">
        <v>12</v>
      </c>
      <c r="AS974" t="s">
        <v>12</v>
      </c>
      <c r="AT974" t="s">
        <v>4</v>
      </c>
      <c r="AU974" t="s">
        <v>4</v>
      </c>
      <c r="AV974" t="s">
        <v>4</v>
      </c>
      <c r="AW974" t="s">
        <v>11</v>
      </c>
      <c r="AX974">
        <v>6700</v>
      </c>
      <c r="AY974">
        <v>6200</v>
      </c>
      <c r="AZ974" t="s">
        <v>12</v>
      </c>
      <c r="BA974" t="s">
        <v>12</v>
      </c>
      <c r="BB974" t="s">
        <v>4</v>
      </c>
      <c r="BC974" t="s">
        <v>1236</v>
      </c>
      <c r="BD974" t="s">
        <v>1178</v>
      </c>
      <c r="BE974" t="s">
        <v>4</v>
      </c>
      <c r="BF974" t="s">
        <v>12</v>
      </c>
      <c r="BG974" t="s">
        <v>4</v>
      </c>
      <c r="BH974" t="s">
        <v>12</v>
      </c>
      <c r="BI974" t="s">
        <v>12</v>
      </c>
      <c r="BJ974" t="s">
        <v>15430</v>
      </c>
      <c r="BK974" t="s">
        <v>4</v>
      </c>
      <c r="BL974">
        <v>0</v>
      </c>
      <c r="BM974" t="s">
        <v>12</v>
      </c>
      <c r="BN974">
        <v>12900</v>
      </c>
      <c r="BO974" t="s">
        <v>12</v>
      </c>
      <c r="BP974" t="s">
        <v>12</v>
      </c>
      <c r="BQ974" t="s">
        <v>12</v>
      </c>
      <c r="BR974" t="s">
        <v>4</v>
      </c>
      <c r="BS974" t="s">
        <v>4</v>
      </c>
      <c r="BT974" t="s">
        <v>4</v>
      </c>
      <c r="BU974" t="s">
        <v>12</v>
      </c>
      <c r="BV974" t="s">
        <v>4</v>
      </c>
      <c r="BW974" t="s">
        <v>775</v>
      </c>
      <c r="BX974" t="s">
        <v>4</v>
      </c>
      <c r="BY974" t="s">
        <v>12</v>
      </c>
      <c r="BZ974" t="s">
        <v>12</v>
      </c>
      <c r="CA974" t="s">
        <v>12</v>
      </c>
      <c r="CB974" t="s">
        <v>12</v>
      </c>
      <c r="CC974" t="s">
        <v>12</v>
      </c>
      <c r="CD974" t="str" cm="1">
        <f t="array" aca="1" ref="CD974" ca="1">eConcatenar(A974:CB974,"|")</f>
        <v>HH362blGD6b2siax|COM2021-0710|3|IMPERIAL DE LUJO|TABASCO|COMALCALCO|COMALCALCO|2021-2-22|12900|X|X|200|1|x|X|x|X|X|X|X|X|X|X|X|x|X|x|HERNANDEZ|MENDEZ|ISIDRO |VIUDO |X|X|CARRETERA A CHICHICAPA |INDEPENDENCIA PRIMERA SECCION |X|9331115165|LUIS ALBERTO HERNANDEZ CAMPO|BENEFICIARIO 2: JESUS MANUEL HERNANDEZ CAMPO |x|RUTA 8 V|X|SABADO |x|x|X|X|X|DOMICILIO|6700|6200|x|x|X|2021-9-4|2021-9-18|X|x|X|x|x|INDEPENDENCIA PRIMERA SECCION |X|0|x|12900|x|x|x|X|X|X|x|X|COMALCALCO|X|x|x|x|x</v>
      </c>
    </row>
    <row r="975" spans="1:82" x14ac:dyDescent="0.25">
      <c r="A975" t="s">
        <v>15433</v>
      </c>
      <c r="B975" t="s">
        <v>15434</v>
      </c>
      <c r="C975">
        <v>3</v>
      </c>
      <c r="D975" t="s">
        <v>1</v>
      </c>
      <c r="E975" t="s">
        <v>2</v>
      </c>
      <c r="F975" t="s">
        <v>706</v>
      </c>
      <c r="G975" t="s">
        <v>706</v>
      </c>
      <c r="H975" t="s">
        <v>1217</v>
      </c>
      <c r="I975">
        <v>12900</v>
      </c>
      <c r="J975" t="s">
        <v>4</v>
      </c>
      <c r="K975" t="s">
        <v>4</v>
      </c>
      <c r="L975">
        <v>200</v>
      </c>
      <c r="M975">
        <v>1</v>
      </c>
      <c r="N975" t="s">
        <v>12</v>
      </c>
      <c r="O975" t="s">
        <v>4</v>
      </c>
      <c r="P975" t="s">
        <v>12</v>
      </c>
      <c r="Q975" t="s">
        <v>4</v>
      </c>
      <c r="R975" t="s">
        <v>4</v>
      </c>
      <c r="S975" t="s">
        <v>4</v>
      </c>
      <c r="T975" t="s">
        <v>4</v>
      </c>
      <c r="U975" t="s">
        <v>4</v>
      </c>
      <c r="V975" t="s">
        <v>4</v>
      </c>
      <c r="W975" t="s">
        <v>4</v>
      </c>
      <c r="X975" t="s">
        <v>4</v>
      </c>
      <c r="Y975" t="s">
        <v>12</v>
      </c>
      <c r="Z975" t="s">
        <v>4</v>
      </c>
      <c r="AA975" t="s">
        <v>12</v>
      </c>
      <c r="AB975" t="s">
        <v>602</v>
      </c>
      <c r="AC975" t="s">
        <v>5022</v>
      </c>
      <c r="AD975" t="s">
        <v>5317</v>
      </c>
      <c r="AE975" t="s">
        <v>63</v>
      </c>
      <c r="AF975" t="s">
        <v>4</v>
      </c>
      <c r="AG975" t="s">
        <v>4</v>
      </c>
      <c r="AH975" t="s">
        <v>15435</v>
      </c>
      <c r="AI975" t="s">
        <v>15436</v>
      </c>
      <c r="AJ975" t="s">
        <v>4</v>
      </c>
      <c r="AK975">
        <v>9331133021</v>
      </c>
      <c r="AL975" t="s">
        <v>15437</v>
      </c>
      <c r="AM975" t="s">
        <v>15438</v>
      </c>
      <c r="AN975" t="s">
        <v>12</v>
      </c>
      <c r="AO975" t="s">
        <v>15146</v>
      </c>
      <c r="AP975" t="s">
        <v>4</v>
      </c>
      <c r="AQ975" t="s">
        <v>15397</v>
      </c>
      <c r="AR975" t="s">
        <v>12</v>
      </c>
      <c r="AS975" t="s">
        <v>12</v>
      </c>
      <c r="AT975" t="s">
        <v>4</v>
      </c>
      <c r="AU975" t="s">
        <v>4</v>
      </c>
      <c r="AV975" t="s">
        <v>4</v>
      </c>
      <c r="AW975" t="s">
        <v>11</v>
      </c>
      <c r="AX975">
        <v>2000</v>
      </c>
      <c r="AY975">
        <v>10900</v>
      </c>
      <c r="AZ975" t="s">
        <v>12</v>
      </c>
      <c r="BA975" t="s">
        <v>12</v>
      </c>
      <c r="BB975" t="s">
        <v>4</v>
      </c>
      <c r="BC975" t="s">
        <v>1228</v>
      </c>
      <c r="BD975" t="s">
        <v>1178</v>
      </c>
      <c r="BE975" t="s">
        <v>4</v>
      </c>
      <c r="BF975" t="s">
        <v>12</v>
      </c>
      <c r="BG975" t="s">
        <v>4</v>
      </c>
      <c r="BH975" t="s">
        <v>12</v>
      </c>
      <c r="BI975" t="s">
        <v>12</v>
      </c>
      <c r="BJ975" t="s">
        <v>15436</v>
      </c>
      <c r="BK975" t="s">
        <v>4</v>
      </c>
      <c r="BL975">
        <v>0</v>
      </c>
      <c r="BM975" t="s">
        <v>12</v>
      </c>
      <c r="BN975">
        <v>12900</v>
      </c>
      <c r="BO975" t="s">
        <v>12</v>
      </c>
      <c r="BP975" t="s">
        <v>12</v>
      </c>
      <c r="BQ975" t="s">
        <v>12</v>
      </c>
      <c r="BR975" t="s">
        <v>4</v>
      </c>
      <c r="BS975" t="s">
        <v>4</v>
      </c>
      <c r="BT975" t="s">
        <v>4</v>
      </c>
      <c r="BU975" t="s">
        <v>12</v>
      </c>
      <c r="BV975" t="s">
        <v>4</v>
      </c>
      <c r="BW975" t="s">
        <v>706</v>
      </c>
      <c r="BX975" t="s">
        <v>4</v>
      </c>
      <c r="BY975" t="s">
        <v>12</v>
      </c>
      <c r="BZ975" t="s">
        <v>12</v>
      </c>
      <c r="CA975" t="s">
        <v>12</v>
      </c>
      <c r="CB975" t="s">
        <v>12</v>
      </c>
      <c r="CC975" t="s">
        <v>12</v>
      </c>
      <c r="CD975" t="str" cm="1">
        <f t="array" aca="1" ref="CD975" ca="1">eConcatenar(A975:CB975,"|")</f>
        <v>MLLLh2DwTdTJmmZA|PAR2021-0535|3|IMPERIAL DE LUJO|TABASCO|PARAISO|PARAISO|2021-2-13|12900|X|X|200|1|x|X|x|X|X|X|X|X|X|X|X|x|X|x|TRINIDAD|ARJONA|RENE|CASADO|X|X|CALLE CAMINO VIEJO SIN NUMERO |ORIENTE PRIMERA |X|9331133021|ELIZABETH TRINIDAD GARCIA |BENEFICIARIO 2: PATRICIA TRINIDAD GARCIA |x|RUTA 8 V|X|SABADO |x|x|X|X|X|DOMICILIO|2000|10900|x|x|X|2021-8-21|2021-9-18|X|x|X|x|x|ORIENTE PRIMERA |X|0|x|12900|x|x|x|X|X|X|x|X|PARAISO|X|x|x|x|x</v>
      </c>
    </row>
    <row r="976" spans="1:82" x14ac:dyDescent="0.25">
      <c r="A976" t="s">
        <v>15439</v>
      </c>
      <c r="B976" t="s">
        <v>15440</v>
      </c>
      <c r="C976">
        <v>3</v>
      </c>
      <c r="D976" t="s">
        <v>1</v>
      </c>
      <c r="E976" t="s">
        <v>2</v>
      </c>
      <c r="F976" t="s">
        <v>706</v>
      </c>
      <c r="G976" t="s">
        <v>706</v>
      </c>
      <c r="H976" t="s">
        <v>1203</v>
      </c>
      <c r="I976">
        <v>12900</v>
      </c>
      <c r="J976" t="s">
        <v>4</v>
      </c>
      <c r="K976" t="s">
        <v>4</v>
      </c>
      <c r="L976">
        <v>200</v>
      </c>
      <c r="M976">
        <v>1</v>
      </c>
      <c r="N976" t="s">
        <v>12</v>
      </c>
      <c r="O976" t="s">
        <v>4</v>
      </c>
      <c r="P976" t="s">
        <v>12</v>
      </c>
      <c r="Q976" t="s">
        <v>4</v>
      </c>
      <c r="R976" t="s">
        <v>4</v>
      </c>
      <c r="S976" t="s">
        <v>4</v>
      </c>
      <c r="T976" t="s">
        <v>4</v>
      </c>
      <c r="U976" t="s">
        <v>4</v>
      </c>
      <c r="V976" t="s">
        <v>4</v>
      </c>
      <c r="W976" t="s">
        <v>4</v>
      </c>
      <c r="X976" t="s">
        <v>4</v>
      </c>
      <c r="Y976" t="s">
        <v>12</v>
      </c>
      <c r="Z976" t="s">
        <v>4</v>
      </c>
      <c r="AA976" t="s">
        <v>12</v>
      </c>
      <c r="AB976" t="s">
        <v>11810</v>
      </c>
      <c r="AC976" t="s">
        <v>13853</v>
      </c>
      <c r="AD976" t="s">
        <v>12573</v>
      </c>
      <c r="AE976" t="s">
        <v>15292</v>
      </c>
      <c r="AF976" t="s">
        <v>4</v>
      </c>
      <c r="AG976" t="s">
        <v>4</v>
      </c>
      <c r="AH976" t="s">
        <v>15441</v>
      </c>
      <c r="AI976" t="s">
        <v>628</v>
      </c>
      <c r="AJ976" t="s">
        <v>4</v>
      </c>
      <c r="AK976">
        <v>9331641849</v>
      </c>
      <c r="AL976" t="s">
        <v>15442</v>
      </c>
      <c r="AM976" t="s">
        <v>15443</v>
      </c>
      <c r="AN976" t="s">
        <v>12</v>
      </c>
      <c r="AO976" t="s">
        <v>15146</v>
      </c>
      <c r="AP976" t="s">
        <v>4</v>
      </c>
      <c r="AQ976" t="s">
        <v>15397</v>
      </c>
      <c r="AR976" t="s">
        <v>12</v>
      </c>
      <c r="AS976" t="s">
        <v>12</v>
      </c>
      <c r="AT976" t="s">
        <v>4</v>
      </c>
      <c r="AU976" t="s">
        <v>4</v>
      </c>
      <c r="AV976" t="s">
        <v>4</v>
      </c>
      <c r="AW976" t="s">
        <v>11</v>
      </c>
      <c r="AX976">
        <v>2600</v>
      </c>
      <c r="AY976">
        <v>10300</v>
      </c>
      <c r="AZ976" t="s">
        <v>12</v>
      </c>
      <c r="BA976" t="s">
        <v>12</v>
      </c>
      <c r="BB976" t="s">
        <v>4</v>
      </c>
      <c r="BC976" t="s">
        <v>5471</v>
      </c>
      <c r="BD976" t="s">
        <v>1178</v>
      </c>
      <c r="BE976" t="s">
        <v>4</v>
      </c>
      <c r="BF976" t="s">
        <v>12</v>
      </c>
      <c r="BG976" t="s">
        <v>4</v>
      </c>
      <c r="BH976" t="s">
        <v>12</v>
      </c>
      <c r="BI976" t="s">
        <v>12</v>
      </c>
      <c r="BJ976" t="s">
        <v>628</v>
      </c>
      <c r="BK976" t="s">
        <v>4</v>
      </c>
      <c r="BL976">
        <v>0</v>
      </c>
      <c r="BM976" t="s">
        <v>12</v>
      </c>
      <c r="BN976">
        <v>12900</v>
      </c>
      <c r="BO976" t="s">
        <v>12</v>
      </c>
      <c r="BP976" t="s">
        <v>12</v>
      </c>
      <c r="BQ976" t="s">
        <v>12</v>
      </c>
      <c r="BR976" t="s">
        <v>4</v>
      </c>
      <c r="BS976" t="s">
        <v>4</v>
      </c>
      <c r="BT976" t="s">
        <v>4</v>
      </c>
      <c r="BU976" t="s">
        <v>12</v>
      </c>
      <c r="BV976" t="s">
        <v>4</v>
      </c>
      <c r="BW976" t="s">
        <v>706</v>
      </c>
      <c r="BX976" t="s">
        <v>4</v>
      </c>
      <c r="BY976" t="s">
        <v>12</v>
      </c>
      <c r="BZ976" t="s">
        <v>12</v>
      </c>
      <c r="CA976" t="s">
        <v>12</v>
      </c>
      <c r="CB976" t="s">
        <v>12</v>
      </c>
      <c r="CC976" t="s">
        <v>12</v>
      </c>
      <c r="CD976" t="str" cm="1">
        <f t="array" aca="1" ref="CD976" ca="1">eConcatenar(A976:CB976,"|")</f>
        <v>ANacpFnSH5rLZx9M|PAR2021-0518|3|IMPERIAL DE LUJO|TABASCO|PARAISO|PARAISO|2021-2-10|12900|X|X|200|1|x|X|x|X|X|X|X|X|X|X|X|x|X|x|PALMA|ROMERO |ROGER|CASADO   |X|X|ENTRADA DEL IDEFTAB SIN NUMERO |QUINTIN ARAUZ|X|9331641849|MARIA ALEJANDRO LOPEZ|BENEFICIARIO 2: JONATAN PALMA ALEJANDRO |x|RUTA 8 V|X|SABADO |x|x|X|X|X|DOMICILIO|2600|10300|x|x|X|2021-9-3|2021-9-18|X|x|X|x|x|QUINTIN ARAUZ|X|0|x|12900|x|x|x|X|X|X|x|X|PARAISO|X|x|x|x|x</v>
      </c>
    </row>
    <row r="977" spans="1:82" x14ac:dyDescent="0.25">
      <c r="A977" t="s">
        <v>15444</v>
      </c>
      <c r="B977" t="s">
        <v>15445</v>
      </c>
      <c r="C977">
        <v>3</v>
      </c>
      <c r="D977" t="s">
        <v>1</v>
      </c>
      <c r="E977" t="s">
        <v>2</v>
      </c>
      <c r="F977" t="s">
        <v>706</v>
      </c>
      <c r="G977" t="s">
        <v>706</v>
      </c>
      <c r="H977" t="s">
        <v>15974</v>
      </c>
      <c r="I977">
        <v>12900</v>
      </c>
      <c r="J977" t="s">
        <v>4</v>
      </c>
      <c r="K977" t="s">
        <v>4</v>
      </c>
      <c r="L977">
        <v>200</v>
      </c>
      <c r="M977">
        <v>1</v>
      </c>
      <c r="N977" t="s">
        <v>12</v>
      </c>
      <c r="O977" t="s">
        <v>4</v>
      </c>
      <c r="P977" t="s">
        <v>12</v>
      </c>
      <c r="Q977" t="s">
        <v>4</v>
      </c>
      <c r="R977" t="s">
        <v>4</v>
      </c>
      <c r="S977" t="s">
        <v>4</v>
      </c>
      <c r="T977" t="s">
        <v>4</v>
      </c>
      <c r="U977" t="s">
        <v>4</v>
      </c>
      <c r="V977" t="s">
        <v>4</v>
      </c>
      <c r="W977" t="s">
        <v>4</v>
      </c>
      <c r="X977" t="s">
        <v>4</v>
      </c>
      <c r="Y977" t="s">
        <v>12</v>
      </c>
      <c r="Z977" t="s">
        <v>4</v>
      </c>
      <c r="AA977" t="s">
        <v>12</v>
      </c>
      <c r="AB977" t="s">
        <v>87</v>
      </c>
      <c r="AC977" t="s">
        <v>732</v>
      </c>
      <c r="AD977" t="s">
        <v>15446</v>
      </c>
      <c r="AE977" t="s">
        <v>51</v>
      </c>
      <c r="AF977" t="s">
        <v>4</v>
      </c>
      <c r="AG977" t="s">
        <v>4</v>
      </c>
      <c r="AH977" t="s">
        <v>15447</v>
      </c>
      <c r="AI977" t="s">
        <v>628</v>
      </c>
      <c r="AJ977" t="s">
        <v>4</v>
      </c>
      <c r="AK977">
        <v>9331347393</v>
      </c>
      <c r="AL977" t="s">
        <v>15448</v>
      </c>
      <c r="AM977" t="s">
        <v>15449</v>
      </c>
      <c r="AN977" t="s">
        <v>12</v>
      </c>
      <c r="AO977" t="s">
        <v>15146</v>
      </c>
      <c r="AP977" t="s">
        <v>4</v>
      </c>
      <c r="AQ977" t="s">
        <v>5470</v>
      </c>
      <c r="AR977" t="s">
        <v>12</v>
      </c>
      <c r="AS977" t="s">
        <v>12</v>
      </c>
      <c r="AT977" t="s">
        <v>4</v>
      </c>
      <c r="AU977" t="s">
        <v>4</v>
      </c>
      <c r="AV977" t="s">
        <v>4</v>
      </c>
      <c r="AW977" t="s">
        <v>11</v>
      </c>
      <c r="AX977">
        <v>2400</v>
      </c>
      <c r="AY977">
        <v>10500</v>
      </c>
      <c r="AZ977" t="s">
        <v>12</v>
      </c>
      <c r="BA977" t="s">
        <v>12</v>
      </c>
      <c r="BB977" t="s">
        <v>4</v>
      </c>
      <c r="BC977" t="s">
        <v>5471</v>
      </c>
      <c r="BD977" t="s">
        <v>5474</v>
      </c>
      <c r="BE977" t="s">
        <v>4</v>
      </c>
      <c r="BF977" t="s">
        <v>12</v>
      </c>
      <c r="BG977" t="s">
        <v>4</v>
      </c>
      <c r="BH977" t="s">
        <v>12</v>
      </c>
      <c r="BI977" t="s">
        <v>12</v>
      </c>
      <c r="BJ977" t="s">
        <v>628</v>
      </c>
      <c r="BK977" t="s">
        <v>4</v>
      </c>
      <c r="BL977">
        <v>1</v>
      </c>
      <c r="BM977" t="s">
        <v>12</v>
      </c>
      <c r="BN977">
        <v>12900</v>
      </c>
      <c r="BO977" t="s">
        <v>12</v>
      </c>
      <c r="BP977" t="s">
        <v>12</v>
      </c>
      <c r="BQ977" t="s">
        <v>12</v>
      </c>
      <c r="BR977" t="s">
        <v>4</v>
      </c>
      <c r="BS977" t="s">
        <v>4</v>
      </c>
      <c r="BT977" t="s">
        <v>4</v>
      </c>
      <c r="BU977" t="s">
        <v>12</v>
      </c>
      <c r="BV977" t="s">
        <v>4</v>
      </c>
      <c r="BW977" t="s">
        <v>706</v>
      </c>
      <c r="BX977" t="s">
        <v>4</v>
      </c>
      <c r="BY977" t="s">
        <v>12</v>
      </c>
      <c r="BZ977" t="s">
        <v>12</v>
      </c>
      <c r="CA977" t="s">
        <v>12</v>
      </c>
      <c r="CB977" t="s">
        <v>12</v>
      </c>
      <c r="CC977" t="s">
        <v>12</v>
      </c>
      <c r="CD977" t="str" cm="1">
        <f t="array" aca="1" ref="CD977" ca="1">eConcatenar(A977:CB977,"|")</f>
        <v>kMXZE2yo2kPBlSpn|PAR2021-0384|3|IMPERIAL DE LUJO|TABASCO|PARAISO|PARAISO|2021-2-09|12900|X|X|200|1|x|X|x|X|X|X|X|X|X|X|X|x|X|x|LOPEZ|IZQUIERDO|RAMIRO |SOLTERA|X|X|CALLE LA MERCED REAL |QUINTIN ARAUZ|X|9331347393|ROSA MARIA IZQUIERDO CARRILLO|BENEFICIARIO 2: ROGELIO PEREZ CASTELLANO |x|RUTA 8 V|X|VIERNES|x|x|X|X|X|DOMICILIO|2400|10500|x|x|X|2021-9-3|2021-9-17|X|x|X|x|x|QUINTIN ARAUZ|X|1|x|12900|x|x|x|X|X|X|x|X|PARAISO|X|x|x|x|x</v>
      </c>
    </row>
    <row r="978" spans="1:82" x14ac:dyDescent="0.25">
      <c r="A978" t="s">
        <v>15450</v>
      </c>
      <c r="B978" t="s">
        <v>15451</v>
      </c>
      <c r="C978">
        <v>3</v>
      </c>
      <c r="D978" t="s">
        <v>1</v>
      </c>
      <c r="E978" t="s">
        <v>2</v>
      </c>
      <c r="F978" t="s">
        <v>706</v>
      </c>
      <c r="G978" t="s">
        <v>706</v>
      </c>
      <c r="H978" t="s">
        <v>16113</v>
      </c>
      <c r="I978">
        <v>12900</v>
      </c>
      <c r="J978" t="s">
        <v>4</v>
      </c>
      <c r="K978" t="s">
        <v>4</v>
      </c>
      <c r="L978">
        <v>200</v>
      </c>
      <c r="M978">
        <v>1</v>
      </c>
      <c r="N978" t="s">
        <v>12</v>
      </c>
      <c r="O978" t="s">
        <v>4</v>
      </c>
      <c r="P978" t="s">
        <v>12</v>
      </c>
      <c r="Q978" t="s">
        <v>4</v>
      </c>
      <c r="R978" t="s">
        <v>4</v>
      </c>
      <c r="S978" t="s">
        <v>4</v>
      </c>
      <c r="T978" t="s">
        <v>4</v>
      </c>
      <c r="U978" t="s">
        <v>4</v>
      </c>
      <c r="V978" t="s">
        <v>4</v>
      </c>
      <c r="W978" t="s">
        <v>4</v>
      </c>
      <c r="X978" t="s">
        <v>4</v>
      </c>
      <c r="Y978" t="s">
        <v>12</v>
      </c>
      <c r="Z978" t="s">
        <v>4</v>
      </c>
      <c r="AA978" t="s">
        <v>12</v>
      </c>
      <c r="AB978" t="s">
        <v>10604</v>
      </c>
      <c r="AC978" t="s">
        <v>674</v>
      </c>
      <c r="AD978" t="s">
        <v>15452</v>
      </c>
      <c r="AE978" t="s">
        <v>146</v>
      </c>
      <c r="AF978" t="s">
        <v>4</v>
      </c>
      <c r="AG978" t="s">
        <v>4</v>
      </c>
      <c r="AH978" t="s">
        <v>15453</v>
      </c>
      <c r="AI978" t="s">
        <v>628</v>
      </c>
      <c r="AJ978" t="s">
        <v>4</v>
      </c>
      <c r="AK978">
        <v>9331367212</v>
      </c>
      <c r="AL978" t="s">
        <v>15454</v>
      </c>
      <c r="AM978" t="s">
        <v>15455</v>
      </c>
      <c r="AN978" t="s">
        <v>12</v>
      </c>
      <c r="AO978" t="s">
        <v>15146</v>
      </c>
      <c r="AP978" t="s">
        <v>4</v>
      </c>
      <c r="AQ978" t="s">
        <v>5470</v>
      </c>
      <c r="AR978" t="s">
        <v>12</v>
      </c>
      <c r="AS978" t="s">
        <v>12</v>
      </c>
      <c r="AT978" t="s">
        <v>4</v>
      </c>
      <c r="AU978" t="s">
        <v>4</v>
      </c>
      <c r="AV978" t="s">
        <v>4</v>
      </c>
      <c r="AW978" t="s">
        <v>11</v>
      </c>
      <c r="AX978">
        <v>3000</v>
      </c>
      <c r="AY978">
        <v>9900</v>
      </c>
      <c r="AZ978" t="s">
        <v>12</v>
      </c>
      <c r="BA978" t="s">
        <v>12</v>
      </c>
      <c r="BB978" t="s">
        <v>4</v>
      </c>
      <c r="BC978" t="s">
        <v>5471</v>
      </c>
      <c r="BD978" t="s">
        <v>5474</v>
      </c>
      <c r="BE978" t="s">
        <v>4</v>
      </c>
      <c r="BF978" t="s">
        <v>12</v>
      </c>
      <c r="BG978" t="s">
        <v>4</v>
      </c>
      <c r="BH978" t="s">
        <v>12</v>
      </c>
      <c r="BI978" t="s">
        <v>12</v>
      </c>
      <c r="BJ978" t="s">
        <v>628</v>
      </c>
      <c r="BK978" t="s">
        <v>4</v>
      </c>
      <c r="BL978">
        <v>1</v>
      </c>
      <c r="BM978" t="s">
        <v>12</v>
      </c>
      <c r="BN978">
        <v>12900</v>
      </c>
      <c r="BO978" t="s">
        <v>12</v>
      </c>
      <c r="BP978" t="s">
        <v>12</v>
      </c>
      <c r="BQ978" t="s">
        <v>12</v>
      </c>
      <c r="BR978" t="s">
        <v>4</v>
      </c>
      <c r="BS978" t="s">
        <v>4</v>
      </c>
      <c r="BT978" t="s">
        <v>4</v>
      </c>
      <c r="BU978" t="s">
        <v>12</v>
      </c>
      <c r="BV978" t="s">
        <v>4</v>
      </c>
      <c r="BW978" t="s">
        <v>706</v>
      </c>
      <c r="BX978" t="s">
        <v>4</v>
      </c>
      <c r="BY978" t="s">
        <v>12</v>
      </c>
      <c r="BZ978" t="s">
        <v>12</v>
      </c>
      <c r="CA978" t="s">
        <v>12</v>
      </c>
      <c r="CB978" t="s">
        <v>12</v>
      </c>
      <c r="CC978" t="s">
        <v>12</v>
      </c>
      <c r="CD978" t="str" cm="1">
        <f t="array" aca="1" ref="CD978" ca="1">eConcatenar(A978:CB978,"|")</f>
        <v>10F0at6fYfWEWkxq|PAR2021-0383|3|IMPERIAL DE LUJO|TABASCO|PARAISO|PARAISO|2021-2-06|12900|X|X|200|1|x|X|x|X|X|X|X|X|X|X|X|x|X|x|LANDERO |ALEJANDRO |LUCIA|VIUDA|X|X|BULEVAR MANUEL A ROMERO ZURITA |QUINTIN ARAUZ|X|9331367212|LAURA CRISTINA HERNANDEZ CHABLE |BENEFICIARIO 2: DAVID GUSTAVO HERNANDEZ LANDERO |x|RUTA 8 V|X|VIERNES|x|x|X|X|X|DOMICILIO|3000|9900|x|x|X|2021-9-3|2021-9-17|X|x|X|x|x|QUINTIN ARAUZ|X|1|x|12900|x|x|x|X|X|X|x|X|PARAISO|X|x|x|x|x</v>
      </c>
    </row>
    <row r="979" spans="1:82" x14ac:dyDescent="0.25">
      <c r="A979" t="s">
        <v>15456</v>
      </c>
      <c r="B979" t="s">
        <v>15457</v>
      </c>
      <c r="C979">
        <v>3</v>
      </c>
      <c r="D979" t="s">
        <v>13041</v>
      </c>
      <c r="E979" t="s">
        <v>2</v>
      </c>
      <c r="F979" t="s">
        <v>706</v>
      </c>
      <c r="G979" t="s">
        <v>706</v>
      </c>
      <c r="H979" t="s">
        <v>16096</v>
      </c>
      <c r="I979">
        <v>41500</v>
      </c>
      <c r="J979" t="s">
        <v>4</v>
      </c>
      <c r="K979" t="s">
        <v>4</v>
      </c>
      <c r="L979">
        <v>400</v>
      </c>
      <c r="M979">
        <v>1</v>
      </c>
      <c r="N979" t="s">
        <v>12</v>
      </c>
      <c r="O979" t="s">
        <v>4</v>
      </c>
      <c r="P979" t="s">
        <v>12</v>
      </c>
      <c r="Q979" t="s">
        <v>4</v>
      </c>
      <c r="R979" t="s">
        <v>4</v>
      </c>
      <c r="S979" t="s">
        <v>4</v>
      </c>
      <c r="T979" t="s">
        <v>4</v>
      </c>
      <c r="U979" t="s">
        <v>4</v>
      </c>
      <c r="V979" t="s">
        <v>4</v>
      </c>
      <c r="W979" t="s">
        <v>4</v>
      </c>
      <c r="X979" t="s">
        <v>4</v>
      </c>
      <c r="Y979" t="s">
        <v>12</v>
      </c>
      <c r="Z979" t="s">
        <v>4</v>
      </c>
      <c r="AA979" t="s">
        <v>12</v>
      </c>
      <c r="AB979" t="s">
        <v>15</v>
      </c>
      <c r="AC979" t="s">
        <v>119</v>
      </c>
      <c r="AD979" t="s">
        <v>15458</v>
      </c>
      <c r="AE979" t="s">
        <v>4961</v>
      </c>
      <c r="AF979" t="s">
        <v>4</v>
      </c>
      <c r="AG979" t="s">
        <v>4</v>
      </c>
      <c r="AH979" t="s">
        <v>15459</v>
      </c>
      <c r="AI979" t="s">
        <v>2304</v>
      </c>
      <c r="AJ979" t="s">
        <v>4</v>
      </c>
      <c r="AK979">
        <v>9331189846</v>
      </c>
      <c r="AL979" t="s">
        <v>15460</v>
      </c>
      <c r="AM979" t="s">
        <v>15461</v>
      </c>
      <c r="AN979" t="s">
        <v>12</v>
      </c>
      <c r="AO979" t="s">
        <v>15146</v>
      </c>
      <c r="AP979" t="s">
        <v>4</v>
      </c>
      <c r="AQ979" t="s">
        <v>15397</v>
      </c>
      <c r="AR979" t="s">
        <v>12</v>
      </c>
      <c r="AS979" t="s">
        <v>12</v>
      </c>
      <c r="AT979" t="s">
        <v>4</v>
      </c>
      <c r="AU979" t="s">
        <v>4</v>
      </c>
      <c r="AV979" t="s">
        <v>4</v>
      </c>
      <c r="AW979" t="s">
        <v>11</v>
      </c>
      <c r="AX979">
        <v>7500</v>
      </c>
      <c r="AY979">
        <v>34000</v>
      </c>
      <c r="AZ979" t="s">
        <v>12</v>
      </c>
      <c r="BA979" t="s">
        <v>12</v>
      </c>
      <c r="BB979" t="s">
        <v>4</v>
      </c>
      <c r="BC979" t="s">
        <v>1236</v>
      </c>
      <c r="BD979" t="s">
        <v>1178</v>
      </c>
      <c r="BE979" t="s">
        <v>4</v>
      </c>
      <c r="BF979" t="s">
        <v>12</v>
      </c>
      <c r="BG979" t="s">
        <v>4</v>
      </c>
      <c r="BH979" t="s">
        <v>12</v>
      </c>
      <c r="BI979" t="s">
        <v>12</v>
      </c>
      <c r="BJ979" t="s">
        <v>2304</v>
      </c>
      <c r="BK979" t="s">
        <v>4</v>
      </c>
      <c r="BL979">
        <v>1</v>
      </c>
      <c r="BM979" t="s">
        <v>12</v>
      </c>
      <c r="BN979">
        <v>41500</v>
      </c>
      <c r="BO979" t="s">
        <v>12</v>
      </c>
      <c r="BP979" t="s">
        <v>12</v>
      </c>
      <c r="BQ979" t="s">
        <v>12</v>
      </c>
      <c r="BR979" t="s">
        <v>4</v>
      </c>
      <c r="BS979" t="s">
        <v>4</v>
      </c>
      <c r="BT979" t="s">
        <v>4</v>
      </c>
      <c r="BU979" t="s">
        <v>12</v>
      </c>
      <c r="BV979" t="s">
        <v>4</v>
      </c>
      <c r="BW979" t="s">
        <v>706</v>
      </c>
      <c r="BX979" t="s">
        <v>4</v>
      </c>
      <c r="BY979" t="s">
        <v>12</v>
      </c>
      <c r="BZ979" t="s">
        <v>12</v>
      </c>
      <c r="CA979" t="s">
        <v>12</v>
      </c>
      <c r="CB979" t="s">
        <v>12</v>
      </c>
      <c r="CC979" t="s">
        <v>12</v>
      </c>
      <c r="CD979" t="str" cm="1">
        <f t="array" aca="1" ref="CD979" ca="1">eConcatenar(A979:CB979,"|")</f>
        <v>D8KhkOWDkPuppMh4|PAR2021-0354|3|GOBERNADOR |TABASCO|PARAISO|PARAISO|2021-2-03|41500|X|X|400|1|x|X|x|X|X|X|X|X|X|X|X|x|X|x|JIMENEZ|PEREZ|ZOILA |SOLTERA |X|X| CARRETERA FEDERAL PARAISO COMALCALCO SIN NUMERO |ORIENTE PRIMERA SECCION |X|9331189846|LUCAS JIMENEZ PEREZ|BENEFICIARIO : CRISTAL LISSETE JIMENEZ JIMENEZ|x|RUTA 8 V|X|SABADO |x|x|X|X|X|DOMICILIO|7500|34000|x|x|X|2021-9-4|2021-9-18|X|x|X|x|x|ORIENTE PRIMERA SECCION |X|1|x|41500|x|x|x|X|X|X|x|X|PARAISO|X|x|x|x|x</v>
      </c>
    </row>
    <row r="980" spans="1:82" x14ac:dyDescent="0.25">
      <c r="A980" t="s">
        <v>15462</v>
      </c>
      <c r="B980" t="s">
        <v>15463</v>
      </c>
      <c r="C980">
        <v>3</v>
      </c>
      <c r="D980" t="s">
        <v>1</v>
      </c>
      <c r="E980" t="s">
        <v>2</v>
      </c>
      <c r="F980" t="s">
        <v>706</v>
      </c>
      <c r="G980" t="s">
        <v>706</v>
      </c>
      <c r="H980" t="s">
        <v>16018</v>
      </c>
      <c r="I980">
        <v>12900</v>
      </c>
      <c r="J980" t="s">
        <v>4</v>
      </c>
      <c r="K980" t="s">
        <v>4</v>
      </c>
      <c r="L980">
        <v>200</v>
      </c>
      <c r="M980">
        <v>1</v>
      </c>
      <c r="N980" t="s">
        <v>12</v>
      </c>
      <c r="O980" t="s">
        <v>4</v>
      </c>
      <c r="P980" t="s">
        <v>12</v>
      </c>
      <c r="Q980" t="s">
        <v>4</v>
      </c>
      <c r="R980" t="s">
        <v>4</v>
      </c>
      <c r="S980" t="s">
        <v>4</v>
      </c>
      <c r="T980" t="s">
        <v>4</v>
      </c>
      <c r="U980" t="s">
        <v>4</v>
      </c>
      <c r="V980" t="s">
        <v>4</v>
      </c>
      <c r="W980" t="s">
        <v>4</v>
      </c>
      <c r="X980" t="s">
        <v>4</v>
      </c>
      <c r="Y980" t="s">
        <v>12</v>
      </c>
      <c r="Z980" t="s">
        <v>4</v>
      </c>
      <c r="AA980" t="s">
        <v>12</v>
      </c>
      <c r="AB980" t="s">
        <v>49</v>
      </c>
      <c r="AC980" t="s">
        <v>119</v>
      </c>
      <c r="AD980" t="s">
        <v>15464</v>
      </c>
      <c r="AE980" t="s">
        <v>4961</v>
      </c>
      <c r="AF980" t="s">
        <v>4</v>
      </c>
      <c r="AG980" t="s">
        <v>4</v>
      </c>
      <c r="AH980" t="s">
        <v>15465</v>
      </c>
      <c r="AI980" t="s">
        <v>628</v>
      </c>
      <c r="AJ980" t="s">
        <v>4</v>
      </c>
      <c r="AK980">
        <v>9331117468</v>
      </c>
      <c r="AL980" t="s">
        <v>15466</v>
      </c>
      <c r="AM980" t="s">
        <v>15467</v>
      </c>
      <c r="AN980" t="s">
        <v>12</v>
      </c>
      <c r="AO980" t="s">
        <v>15146</v>
      </c>
      <c r="AP980" t="s">
        <v>4</v>
      </c>
      <c r="AQ980" t="s">
        <v>5470</v>
      </c>
      <c r="AR980" t="s">
        <v>12</v>
      </c>
      <c r="AS980" t="s">
        <v>12</v>
      </c>
      <c r="AT980" t="s">
        <v>4</v>
      </c>
      <c r="AU980" t="s">
        <v>4</v>
      </c>
      <c r="AV980" t="s">
        <v>4</v>
      </c>
      <c r="AW980" t="s">
        <v>11</v>
      </c>
      <c r="AX980">
        <v>11500</v>
      </c>
      <c r="AY980">
        <v>1400</v>
      </c>
      <c r="AZ980" t="s">
        <v>12</v>
      </c>
      <c r="BA980" t="s">
        <v>12</v>
      </c>
      <c r="BB980" t="s">
        <v>4</v>
      </c>
      <c r="BC980" t="s">
        <v>5471</v>
      </c>
      <c r="BD980" t="s">
        <v>5474</v>
      </c>
      <c r="BE980" t="s">
        <v>4</v>
      </c>
      <c r="BF980" t="s">
        <v>12</v>
      </c>
      <c r="BG980" t="s">
        <v>4</v>
      </c>
      <c r="BH980" t="s">
        <v>12</v>
      </c>
      <c r="BI980" t="s">
        <v>12</v>
      </c>
      <c r="BJ980" t="s">
        <v>628</v>
      </c>
      <c r="BK980" t="s">
        <v>4</v>
      </c>
      <c r="BL980">
        <v>1</v>
      </c>
      <c r="BM980" t="s">
        <v>12</v>
      </c>
      <c r="BN980">
        <v>12900</v>
      </c>
      <c r="BO980" t="s">
        <v>12</v>
      </c>
      <c r="BP980" t="s">
        <v>12</v>
      </c>
      <c r="BQ980" t="s">
        <v>12</v>
      </c>
      <c r="BR980" t="s">
        <v>4</v>
      </c>
      <c r="BS980" t="s">
        <v>4</v>
      </c>
      <c r="BT980" t="s">
        <v>4</v>
      </c>
      <c r="BU980" t="s">
        <v>12</v>
      </c>
      <c r="BV980" t="s">
        <v>4</v>
      </c>
      <c r="BW980" t="s">
        <v>706</v>
      </c>
      <c r="BX980" t="s">
        <v>4</v>
      </c>
      <c r="BY980" t="s">
        <v>12</v>
      </c>
      <c r="BZ980" t="s">
        <v>12</v>
      </c>
      <c r="CA980" t="s">
        <v>12</v>
      </c>
      <c r="CB980" t="s">
        <v>12</v>
      </c>
      <c r="CC980" t="s">
        <v>12</v>
      </c>
      <c r="CD980" t="str" cm="1">
        <f t="array" aca="1" ref="CD980" ca="1">eConcatenar(A980:CB980,"|")</f>
        <v>SkZtZZKyotgLZyr5|PAR2021-0343|3|IMPERIAL DE LUJO|TABASCO|PARAISO|PARAISO|2021-2-02|12900|X|X|200|1|x|X|x|X|X|X|X|X|X|X|X|x|X|x|SANCHEZ|PEREZ|MARIA NIEVES |SOLTERA |X|X|CALLE ROSALINO HERNANDEZ SIN NUMERO |QUINTIN ARAUZ|X|9331117468|LUCIA OSORIO PEREZ|BENEFICIARIO 2: CELIA SANCHEZ PEREZ |x|RUTA 8 V|X|VIERNES|x|x|X|X|X|DOMICILIO|11500|1400|x|x|X|2021-9-3|2021-9-17|X|x|X|x|x|QUINTIN ARAUZ|X|1|x|12900|x|x|x|X|X|X|x|X|PARAISO|X|x|x|x|x</v>
      </c>
    </row>
    <row r="981" spans="1:82" x14ac:dyDescent="0.25">
      <c r="A981" t="s">
        <v>15468</v>
      </c>
      <c r="B981" t="s">
        <v>15469</v>
      </c>
      <c r="C981">
        <v>3</v>
      </c>
      <c r="D981" t="s">
        <v>1</v>
      </c>
      <c r="E981" t="s">
        <v>2</v>
      </c>
      <c r="F981" t="s">
        <v>706</v>
      </c>
      <c r="G981" t="s">
        <v>706</v>
      </c>
      <c r="H981" t="s">
        <v>16085</v>
      </c>
      <c r="I981">
        <v>12900</v>
      </c>
      <c r="J981" t="s">
        <v>4</v>
      </c>
      <c r="K981" t="s">
        <v>4</v>
      </c>
      <c r="L981">
        <v>200</v>
      </c>
      <c r="M981">
        <v>1</v>
      </c>
      <c r="N981" t="s">
        <v>12</v>
      </c>
      <c r="O981" t="s">
        <v>4</v>
      </c>
      <c r="P981" t="s">
        <v>12</v>
      </c>
      <c r="Q981" t="s">
        <v>4</v>
      </c>
      <c r="R981" t="s">
        <v>4</v>
      </c>
      <c r="S981" t="s">
        <v>4</v>
      </c>
      <c r="T981" t="s">
        <v>4</v>
      </c>
      <c r="U981" t="s">
        <v>4</v>
      </c>
      <c r="V981" t="s">
        <v>4</v>
      </c>
      <c r="W981" t="s">
        <v>4</v>
      </c>
      <c r="X981" t="s">
        <v>4</v>
      </c>
      <c r="Y981" t="s">
        <v>12</v>
      </c>
      <c r="Z981" t="s">
        <v>4</v>
      </c>
      <c r="AA981" t="s">
        <v>12</v>
      </c>
      <c r="AB981" t="s">
        <v>87</v>
      </c>
      <c r="AC981" t="s">
        <v>945</v>
      </c>
      <c r="AD981" t="s">
        <v>12006</v>
      </c>
      <c r="AE981" t="s">
        <v>63</v>
      </c>
      <c r="AF981" t="s">
        <v>4</v>
      </c>
      <c r="AG981" t="s">
        <v>4</v>
      </c>
      <c r="AH981" t="s">
        <v>15470</v>
      </c>
      <c r="AI981" t="s">
        <v>628</v>
      </c>
      <c r="AJ981" t="s">
        <v>4</v>
      </c>
      <c r="AK981">
        <v>9331456014</v>
      </c>
      <c r="AL981" t="s">
        <v>15471</v>
      </c>
      <c r="AM981" t="s">
        <v>15472</v>
      </c>
      <c r="AN981" t="s">
        <v>12</v>
      </c>
      <c r="AO981" t="s">
        <v>15146</v>
      </c>
      <c r="AP981" t="s">
        <v>4</v>
      </c>
      <c r="AQ981" t="s">
        <v>15397</v>
      </c>
      <c r="AR981" t="s">
        <v>12</v>
      </c>
      <c r="AS981" t="s">
        <v>12</v>
      </c>
      <c r="AT981" t="s">
        <v>4</v>
      </c>
      <c r="AU981" t="s">
        <v>4</v>
      </c>
      <c r="AV981" t="s">
        <v>4</v>
      </c>
      <c r="AW981" t="s">
        <v>11</v>
      </c>
      <c r="AX981">
        <v>3300</v>
      </c>
      <c r="AY981">
        <v>9600</v>
      </c>
      <c r="AZ981" t="s">
        <v>12</v>
      </c>
      <c r="BA981" t="s">
        <v>12</v>
      </c>
      <c r="BB981" t="s">
        <v>4</v>
      </c>
      <c r="BC981" t="s">
        <v>1236</v>
      </c>
      <c r="BD981" t="s">
        <v>1178</v>
      </c>
      <c r="BE981" t="s">
        <v>4</v>
      </c>
      <c r="BF981" t="s">
        <v>12</v>
      </c>
      <c r="BG981" t="s">
        <v>4</v>
      </c>
      <c r="BH981" t="s">
        <v>12</v>
      </c>
      <c r="BI981" t="s">
        <v>12</v>
      </c>
      <c r="BJ981" t="s">
        <v>628</v>
      </c>
      <c r="BK981" t="s">
        <v>4</v>
      </c>
      <c r="BL981">
        <v>0</v>
      </c>
      <c r="BM981" t="s">
        <v>12</v>
      </c>
      <c r="BN981">
        <v>12900</v>
      </c>
      <c r="BO981" t="s">
        <v>12</v>
      </c>
      <c r="BP981" t="s">
        <v>12</v>
      </c>
      <c r="BQ981" t="s">
        <v>12</v>
      </c>
      <c r="BR981" t="s">
        <v>4</v>
      </c>
      <c r="BS981" t="s">
        <v>4</v>
      </c>
      <c r="BT981" t="s">
        <v>4</v>
      </c>
      <c r="BU981" t="s">
        <v>12</v>
      </c>
      <c r="BV981" t="s">
        <v>4</v>
      </c>
      <c r="BW981" t="s">
        <v>706</v>
      </c>
      <c r="BX981" t="s">
        <v>4</v>
      </c>
      <c r="BY981" t="s">
        <v>12</v>
      </c>
      <c r="BZ981" t="s">
        <v>12</v>
      </c>
      <c r="CA981" t="s">
        <v>12</v>
      </c>
      <c r="CB981" t="s">
        <v>12</v>
      </c>
      <c r="CC981" t="s">
        <v>12</v>
      </c>
      <c r="CD981" t="str" cm="1">
        <f t="array" aca="1" ref="CD981" ca="1">eConcatenar(A981:CB981,"|")</f>
        <v>wnN2VH8Dm4l1BrWS|PAR2021-0318|3|IMPERIAL DE LUJO|TABASCO|PARAISO|PARAISO|2021-1-28|12900|X|X|200|1|x|X|x|X|X|X|X|X|X|X|X|x|X|x|LOPEZ|CUPIL|DENIS|CASADO|X|X|MERCED REAL INTERIOR SIN NUMERO |QUINTIN ARAUZ|X|9331456014|NATIVIDAD FELIX JIMENEZ|BENEFICIARIO 2: DORIAN LOPEZ CUPIL|x|RUTA 8 V|X|SABADO |x|x|X|X|X|DOMICILIO|3300|9600|x|x|X|2021-9-4|2021-9-18|X|x|X|x|x|QUINTIN ARAUZ|X|0|x|12900|x|x|x|X|X|X|x|X|PARAISO|X|x|x|x|x</v>
      </c>
    </row>
    <row r="982" spans="1:82" x14ac:dyDescent="0.25">
      <c r="A982" t="s">
        <v>15473</v>
      </c>
      <c r="B982" t="s">
        <v>15474</v>
      </c>
      <c r="C982">
        <v>3</v>
      </c>
      <c r="D982" t="s">
        <v>4958</v>
      </c>
      <c r="E982" t="s">
        <v>2</v>
      </c>
      <c r="F982" t="s">
        <v>706</v>
      </c>
      <c r="G982" t="s">
        <v>706</v>
      </c>
      <c r="H982" t="s">
        <v>16085</v>
      </c>
      <c r="I982">
        <v>19800</v>
      </c>
      <c r="J982" t="s">
        <v>4</v>
      </c>
      <c r="K982" t="s">
        <v>4</v>
      </c>
      <c r="L982">
        <v>200</v>
      </c>
      <c r="M982">
        <v>1</v>
      </c>
      <c r="N982" t="s">
        <v>12</v>
      </c>
      <c r="O982" t="s">
        <v>4</v>
      </c>
      <c r="P982" t="s">
        <v>12</v>
      </c>
      <c r="Q982" t="s">
        <v>4</v>
      </c>
      <c r="R982" t="s">
        <v>4</v>
      </c>
      <c r="S982" t="s">
        <v>4</v>
      </c>
      <c r="T982" t="s">
        <v>4</v>
      </c>
      <c r="U982" t="s">
        <v>4</v>
      </c>
      <c r="V982" t="s">
        <v>4</v>
      </c>
      <c r="W982" t="s">
        <v>4</v>
      </c>
      <c r="X982" t="s">
        <v>4</v>
      </c>
      <c r="Y982" t="s">
        <v>12</v>
      </c>
      <c r="Z982" t="s">
        <v>4</v>
      </c>
      <c r="AA982" t="s">
        <v>12</v>
      </c>
      <c r="AB982" t="s">
        <v>674</v>
      </c>
      <c r="AC982" t="s">
        <v>87</v>
      </c>
      <c r="AD982" t="s">
        <v>15475</v>
      </c>
      <c r="AE982" t="s">
        <v>63</v>
      </c>
      <c r="AF982" t="s">
        <v>4</v>
      </c>
      <c r="AG982" t="s">
        <v>4</v>
      </c>
      <c r="AH982" t="s">
        <v>15476</v>
      </c>
      <c r="AI982" t="s">
        <v>628</v>
      </c>
      <c r="AJ982" t="s">
        <v>4</v>
      </c>
      <c r="AK982">
        <v>9331575072</v>
      </c>
      <c r="AL982" t="s">
        <v>15477</v>
      </c>
      <c r="AM982" t="s">
        <v>15478</v>
      </c>
      <c r="AN982" t="s">
        <v>12</v>
      </c>
      <c r="AO982" t="s">
        <v>15146</v>
      </c>
      <c r="AP982" t="s">
        <v>4</v>
      </c>
      <c r="AQ982" t="s">
        <v>5470</v>
      </c>
      <c r="AR982" t="s">
        <v>12</v>
      </c>
      <c r="AS982" t="s">
        <v>12</v>
      </c>
      <c r="AT982" t="s">
        <v>4</v>
      </c>
      <c r="AU982" t="s">
        <v>4</v>
      </c>
      <c r="AV982" t="s">
        <v>4</v>
      </c>
      <c r="AW982" t="s">
        <v>11</v>
      </c>
      <c r="AX982">
        <v>3100</v>
      </c>
      <c r="AY982">
        <v>16700</v>
      </c>
      <c r="AZ982" t="s">
        <v>12</v>
      </c>
      <c r="BA982" t="s">
        <v>12</v>
      </c>
      <c r="BB982" t="s">
        <v>4</v>
      </c>
      <c r="BC982" t="s">
        <v>5471</v>
      </c>
      <c r="BD982" t="s">
        <v>5474</v>
      </c>
      <c r="BE982" t="s">
        <v>4</v>
      </c>
      <c r="BF982" t="s">
        <v>12</v>
      </c>
      <c r="BG982" t="s">
        <v>4</v>
      </c>
      <c r="BH982" t="s">
        <v>12</v>
      </c>
      <c r="BI982" t="s">
        <v>12</v>
      </c>
      <c r="BJ982" t="s">
        <v>628</v>
      </c>
      <c r="BK982" t="s">
        <v>4</v>
      </c>
      <c r="BL982">
        <v>0</v>
      </c>
      <c r="BM982" t="s">
        <v>12</v>
      </c>
      <c r="BN982">
        <v>19800</v>
      </c>
      <c r="BO982" t="s">
        <v>12</v>
      </c>
      <c r="BP982" t="s">
        <v>12</v>
      </c>
      <c r="BQ982" t="s">
        <v>12</v>
      </c>
      <c r="BR982" t="s">
        <v>4</v>
      </c>
      <c r="BS982" t="s">
        <v>4</v>
      </c>
      <c r="BT982" t="s">
        <v>4</v>
      </c>
      <c r="BU982" t="s">
        <v>12</v>
      </c>
      <c r="BV982" t="s">
        <v>4</v>
      </c>
      <c r="BW982" t="s">
        <v>706</v>
      </c>
      <c r="BX982" t="s">
        <v>4</v>
      </c>
      <c r="BY982" t="s">
        <v>12</v>
      </c>
      <c r="BZ982" t="s">
        <v>12</v>
      </c>
      <c r="CA982" t="s">
        <v>12</v>
      </c>
      <c r="CB982" t="s">
        <v>12</v>
      </c>
      <c r="CC982" t="s">
        <v>12</v>
      </c>
      <c r="CD982" t="str" cm="1">
        <f t="array" aca="1" ref="CD982" ca="1">eConcatenar(A982:CB982,"|")</f>
        <v>HcVfVXRJqMmzNeHs|PAR2021-0315|3|ZAFIRO |TABASCO|PARAISO|PARAISO|2021-1-28|19800|X|X|200|1|x|X|x|X|X|X|X|X|X|X|X|x|X|x|ALEJANDRO |LOPEZ|AUBIN|CASADO|X|X|ENTRADA LAS PILAS SIN NUMERO |QUINTIN ARAUZ|X|9331575072|MARCELA DOMINGUEZ JAVIER|BENEFICIARIO 2: CARLOS ALEJANDRO DOMINGUEZ|x|RUTA 8 V|X|VIERNES|x|x|X|X|X|DOMICILIO|3100|16700|x|x|X|2021-9-3|2021-9-17|X|x|X|x|x|QUINTIN ARAUZ|X|0|x|19800|x|x|x|X|X|X|x|X|PARAISO|X|x|x|x|x</v>
      </c>
    </row>
    <row r="983" spans="1:82" x14ac:dyDescent="0.25">
      <c r="A983" t="s">
        <v>15479</v>
      </c>
      <c r="B983" t="s">
        <v>15480</v>
      </c>
      <c r="C983">
        <v>3</v>
      </c>
      <c r="D983" t="s">
        <v>1</v>
      </c>
      <c r="E983" t="s">
        <v>2</v>
      </c>
      <c r="F983" t="s">
        <v>775</v>
      </c>
      <c r="G983" t="s">
        <v>775</v>
      </c>
      <c r="H983" t="s">
        <v>16094</v>
      </c>
      <c r="I983">
        <v>12900</v>
      </c>
      <c r="J983" t="s">
        <v>4</v>
      </c>
      <c r="K983" t="s">
        <v>4</v>
      </c>
      <c r="L983">
        <v>200</v>
      </c>
      <c r="M983">
        <v>1</v>
      </c>
      <c r="N983" t="s">
        <v>12</v>
      </c>
      <c r="O983" t="s">
        <v>4</v>
      </c>
      <c r="P983" t="s">
        <v>12</v>
      </c>
      <c r="Q983" t="s">
        <v>4</v>
      </c>
      <c r="R983" t="s">
        <v>4</v>
      </c>
      <c r="S983" t="s">
        <v>4</v>
      </c>
      <c r="T983" t="s">
        <v>4</v>
      </c>
      <c r="U983" t="s">
        <v>4</v>
      </c>
      <c r="V983" t="s">
        <v>4</v>
      </c>
      <c r="W983" t="s">
        <v>4</v>
      </c>
      <c r="X983" t="s">
        <v>4</v>
      </c>
      <c r="Y983" t="s">
        <v>12</v>
      </c>
      <c r="Z983" t="s">
        <v>4</v>
      </c>
      <c r="AA983" t="s">
        <v>12</v>
      </c>
      <c r="AB983" t="s">
        <v>15481</v>
      </c>
      <c r="AC983" t="s">
        <v>59</v>
      </c>
      <c r="AD983" t="s">
        <v>15482</v>
      </c>
      <c r="AE983" t="s">
        <v>30</v>
      </c>
      <c r="AF983" t="s">
        <v>4</v>
      </c>
      <c r="AG983" t="s">
        <v>4</v>
      </c>
      <c r="AH983" t="s">
        <v>15483</v>
      </c>
      <c r="AI983" t="s">
        <v>2304</v>
      </c>
      <c r="AJ983" t="s">
        <v>4</v>
      </c>
      <c r="AK983">
        <v>9331496890</v>
      </c>
      <c r="AL983" t="s">
        <v>15484</v>
      </c>
      <c r="AM983" t="s">
        <v>15485</v>
      </c>
      <c r="AN983" t="s">
        <v>12</v>
      </c>
      <c r="AO983" t="s">
        <v>15146</v>
      </c>
      <c r="AP983" t="s">
        <v>4</v>
      </c>
      <c r="AQ983" t="s">
        <v>5470</v>
      </c>
      <c r="AR983" t="s">
        <v>12</v>
      </c>
      <c r="AS983" t="s">
        <v>12</v>
      </c>
      <c r="AT983" t="s">
        <v>4</v>
      </c>
      <c r="AU983" t="s">
        <v>4</v>
      </c>
      <c r="AV983" t="s">
        <v>4</v>
      </c>
      <c r="AW983" t="s">
        <v>11</v>
      </c>
      <c r="AX983">
        <v>2600</v>
      </c>
      <c r="AY983">
        <v>10300</v>
      </c>
      <c r="AZ983" t="s">
        <v>12</v>
      </c>
      <c r="BA983" t="s">
        <v>12</v>
      </c>
      <c r="BB983" t="s">
        <v>4</v>
      </c>
      <c r="BC983" t="s">
        <v>1228</v>
      </c>
      <c r="BD983" t="s">
        <v>1178</v>
      </c>
      <c r="BE983" t="s">
        <v>4</v>
      </c>
      <c r="BF983" t="s">
        <v>12</v>
      </c>
      <c r="BG983" t="s">
        <v>4</v>
      </c>
      <c r="BH983" t="s">
        <v>12</v>
      </c>
      <c r="BI983" t="s">
        <v>12</v>
      </c>
      <c r="BJ983" t="s">
        <v>2304</v>
      </c>
      <c r="BK983" t="s">
        <v>4</v>
      </c>
      <c r="BL983">
        <v>1</v>
      </c>
      <c r="BM983" t="s">
        <v>12</v>
      </c>
      <c r="BN983">
        <v>12900</v>
      </c>
      <c r="BO983" t="s">
        <v>12</v>
      </c>
      <c r="BP983" t="s">
        <v>12</v>
      </c>
      <c r="BQ983" t="s">
        <v>12</v>
      </c>
      <c r="BR983" t="s">
        <v>4</v>
      </c>
      <c r="BS983" t="s">
        <v>4</v>
      </c>
      <c r="BT983" t="s">
        <v>4</v>
      </c>
      <c r="BU983" t="s">
        <v>12</v>
      </c>
      <c r="BV983" t="s">
        <v>4</v>
      </c>
      <c r="BW983" t="s">
        <v>775</v>
      </c>
      <c r="BX983" t="s">
        <v>4</v>
      </c>
      <c r="BY983" t="s">
        <v>12</v>
      </c>
      <c r="BZ983" t="s">
        <v>12</v>
      </c>
      <c r="CA983" t="s">
        <v>12</v>
      </c>
      <c r="CB983" t="s">
        <v>12</v>
      </c>
      <c r="CC983" t="s">
        <v>12</v>
      </c>
      <c r="CD983" t="str" cm="1">
        <f t="array" aca="1" ref="CD983" ca="1">eConcatenar(A983:CB983,"|")</f>
        <v>iMIhyBC3Y2RWj9O6|COM2021-0226|3|IMPERIAL DE LUJO|TABASCO|COMALCALCO|COMALCALCO|2021-1-23|12900|X|X|200|1|x|X|x|X|X|X|X|X|X|X|X|x|X|x|GASGA|GARCIA|ROSITA |CASADA|X|X|CARRETERA FEDERAL COMALCALCO CARDENAS|ORIENTE PRIMERA SECCION |X|9331496890|VICTOR HUGO RAMIREZ GASGA |BENEFICIARIO 2: EUGENIO MANUEL RAMIREZ GASGA|x|RUTA 8 V|X|VIERNES|x|x|X|X|X|DOMICILIO|2600|10300|x|x|X|2021-8-21|2021-9-18|X|x|X|x|x|ORIENTE PRIMERA SECCION |X|1|x|12900|x|x|x|X|X|X|x|X|COMALCALCO|X|x|x|x|x</v>
      </c>
    </row>
    <row r="984" spans="1:82" x14ac:dyDescent="0.25">
      <c r="A984" t="s">
        <v>15486</v>
      </c>
      <c r="B984" t="s">
        <v>15487</v>
      </c>
      <c r="C984">
        <v>3</v>
      </c>
      <c r="D984" t="s">
        <v>1</v>
      </c>
      <c r="E984" t="s">
        <v>2</v>
      </c>
      <c r="F984" t="s">
        <v>706</v>
      </c>
      <c r="G984" t="s">
        <v>706</v>
      </c>
      <c r="H984" t="s">
        <v>1214</v>
      </c>
      <c r="I984">
        <v>12900</v>
      </c>
      <c r="J984" t="s">
        <v>4</v>
      </c>
      <c r="K984" t="s">
        <v>4</v>
      </c>
      <c r="L984">
        <v>200</v>
      </c>
      <c r="M984">
        <v>1</v>
      </c>
      <c r="N984" t="s">
        <v>12</v>
      </c>
      <c r="O984" t="s">
        <v>4</v>
      </c>
      <c r="P984" t="s">
        <v>12</v>
      </c>
      <c r="Q984" t="s">
        <v>4</v>
      </c>
      <c r="R984" t="s">
        <v>4</v>
      </c>
      <c r="S984" t="s">
        <v>4</v>
      </c>
      <c r="T984" t="s">
        <v>4</v>
      </c>
      <c r="U984" t="s">
        <v>4</v>
      </c>
      <c r="V984" t="s">
        <v>4</v>
      </c>
      <c r="W984" t="s">
        <v>4</v>
      </c>
      <c r="X984" t="s">
        <v>4</v>
      </c>
      <c r="Y984" t="s">
        <v>12</v>
      </c>
      <c r="Z984" t="s">
        <v>4</v>
      </c>
      <c r="AA984" t="s">
        <v>12</v>
      </c>
      <c r="AB984" t="s">
        <v>4874</v>
      </c>
      <c r="AC984" t="s">
        <v>29</v>
      </c>
      <c r="AD984" t="s">
        <v>5437</v>
      </c>
      <c r="AE984" t="s">
        <v>63</v>
      </c>
      <c r="AF984" t="s">
        <v>4</v>
      </c>
      <c r="AG984" t="s">
        <v>4</v>
      </c>
      <c r="AH984" t="s">
        <v>15488</v>
      </c>
      <c r="AI984" t="s">
        <v>628</v>
      </c>
      <c r="AJ984" t="s">
        <v>4</v>
      </c>
      <c r="AK984">
        <v>9331270485</v>
      </c>
      <c r="AL984" t="s">
        <v>15489</v>
      </c>
      <c r="AM984" t="s">
        <v>15490</v>
      </c>
      <c r="AN984" t="s">
        <v>12</v>
      </c>
      <c r="AO984" t="s">
        <v>15146</v>
      </c>
      <c r="AP984" t="s">
        <v>4</v>
      </c>
      <c r="AQ984" t="s">
        <v>5470</v>
      </c>
      <c r="AR984" t="s">
        <v>12</v>
      </c>
      <c r="AS984" t="s">
        <v>12</v>
      </c>
      <c r="AT984" t="s">
        <v>4</v>
      </c>
      <c r="AU984" t="s">
        <v>4</v>
      </c>
      <c r="AV984" t="s">
        <v>4</v>
      </c>
      <c r="AW984" t="s">
        <v>11</v>
      </c>
      <c r="AX984">
        <v>6400</v>
      </c>
      <c r="AY984">
        <v>6500</v>
      </c>
      <c r="AZ984" t="s">
        <v>12</v>
      </c>
      <c r="BA984" t="s">
        <v>12</v>
      </c>
      <c r="BB984" t="s">
        <v>4</v>
      </c>
      <c r="BC984" t="s">
        <v>5471</v>
      </c>
      <c r="BD984" t="s">
        <v>5474</v>
      </c>
      <c r="BE984" t="s">
        <v>4</v>
      </c>
      <c r="BF984" t="s">
        <v>12</v>
      </c>
      <c r="BG984" t="s">
        <v>4</v>
      </c>
      <c r="BH984" t="s">
        <v>12</v>
      </c>
      <c r="BI984" t="s">
        <v>12</v>
      </c>
      <c r="BJ984" t="s">
        <v>628</v>
      </c>
      <c r="BK984" t="s">
        <v>4</v>
      </c>
      <c r="BL984">
        <v>0</v>
      </c>
      <c r="BM984" t="s">
        <v>12</v>
      </c>
      <c r="BN984">
        <v>12900</v>
      </c>
      <c r="BO984" t="s">
        <v>12</v>
      </c>
      <c r="BP984" t="s">
        <v>12</v>
      </c>
      <c r="BQ984" t="s">
        <v>12</v>
      </c>
      <c r="BR984" t="s">
        <v>4</v>
      </c>
      <c r="BS984" t="s">
        <v>4</v>
      </c>
      <c r="BT984" t="s">
        <v>4</v>
      </c>
      <c r="BU984" t="s">
        <v>12</v>
      </c>
      <c r="BV984" t="s">
        <v>4</v>
      </c>
      <c r="BW984" t="s">
        <v>706</v>
      </c>
      <c r="BX984" t="s">
        <v>4</v>
      </c>
      <c r="BY984" t="s">
        <v>12</v>
      </c>
      <c r="BZ984" t="s">
        <v>12</v>
      </c>
      <c r="CA984" t="s">
        <v>12</v>
      </c>
      <c r="CB984" t="s">
        <v>12</v>
      </c>
      <c r="CC984" t="s">
        <v>12</v>
      </c>
      <c r="CD984" t="str" cm="1">
        <f t="array" aca="1" ref="CD984" ca="1">eConcatenar(A984:CB984,"|")</f>
        <v>ky8ABMVy2DVNeZNO|PAR2021-0199|3|IMPERIAL DE LUJO|TABASCO|PARAISO|PARAISO|2021-1-26|12900|X|X|200|1|x|X|x|X|X|X|X|X|X|X|X|x|X|x|IZQUIERDO |CORDOVA|RENAN|CASADO|X|X| CARRETERA FEDERAL PARAISO COMALCALCO|QUINTIN ARAUZ|X|9331270485|LETICIA AVALOS ALEJANDRO |BENEFICIARIO 2: LEIDY CRISTHEL IZQUIERDO AVALOS|x|RUTA 8 V|X|VIERNES|x|x|X|X|X|DOMICILIO|6400|6500|x|x|X|2021-9-3|2021-9-17|X|x|X|x|x|QUINTIN ARAUZ|X|0|x|12900|x|x|x|X|X|X|x|X|PARAISO|X|x|x|x|x</v>
      </c>
    </row>
    <row r="985" spans="1:82" x14ac:dyDescent="0.25">
      <c r="A985" t="s">
        <v>15491</v>
      </c>
      <c r="B985" t="s">
        <v>15492</v>
      </c>
      <c r="C985">
        <v>3</v>
      </c>
      <c r="D985" t="s">
        <v>1</v>
      </c>
      <c r="E985" t="s">
        <v>2</v>
      </c>
      <c r="F985" t="s">
        <v>775</v>
      </c>
      <c r="G985" t="s">
        <v>775</v>
      </c>
      <c r="H985" t="s">
        <v>16094</v>
      </c>
      <c r="I985">
        <v>12900</v>
      </c>
      <c r="J985" t="s">
        <v>4</v>
      </c>
      <c r="K985" t="s">
        <v>4</v>
      </c>
      <c r="L985">
        <v>200</v>
      </c>
      <c r="M985">
        <v>1</v>
      </c>
      <c r="N985" t="s">
        <v>12</v>
      </c>
      <c r="O985" t="s">
        <v>4</v>
      </c>
      <c r="P985" t="s">
        <v>12</v>
      </c>
      <c r="Q985" t="s">
        <v>4</v>
      </c>
      <c r="R985" t="s">
        <v>4</v>
      </c>
      <c r="S985" t="s">
        <v>4</v>
      </c>
      <c r="T985" t="s">
        <v>4</v>
      </c>
      <c r="U985" t="s">
        <v>4</v>
      </c>
      <c r="V985" t="s">
        <v>4</v>
      </c>
      <c r="W985" t="s">
        <v>4</v>
      </c>
      <c r="X985" t="s">
        <v>4</v>
      </c>
      <c r="Y985" t="s">
        <v>12</v>
      </c>
      <c r="Z985" t="s">
        <v>4</v>
      </c>
      <c r="AA985" t="s">
        <v>12</v>
      </c>
      <c r="AB985" t="s">
        <v>38</v>
      </c>
      <c r="AC985" t="s">
        <v>49</v>
      </c>
      <c r="AD985" t="s">
        <v>5302</v>
      </c>
      <c r="AE985" t="s">
        <v>30</v>
      </c>
      <c r="AF985" t="s">
        <v>4</v>
      </c>
      <c r="AG985" t="s">
        <v>4</v>
      </c>
      <c r="AH985" t="s">
        <v>15493</v>
      </c>
      <c r="AI985" t="s">
        <v>15494</v>
      </c>
      <c r="AJ985" t="s">
        <v>4</v>
      </c>
      <c r="AK985">
        <v>9332042979</v>
      </c>
      <c r="AL985" t="s">
        <v>15495</v>
      </c>
      <c r="AM985" t="s">
        <v>15496</v>
      </c>
      <c r="AN985" t="s">
        <v>12</v>
      </c>
      <c r="AO985" t="s">
        <v>15146</v>
      </c>
      <c r="AP985" t="s">
        <v>4</v>
      </c>
      <c r="AQ985" t="s">
        <v>15397</v>
      </c>
      <c r="AR985" t="s">
        <v>12</v>
      </c>
      <c r="AS985" t="s">
        <v>12</v>
      </c>
      <c r="AT985" t="s">
        <v>4</v>
      </c>
      <c r="AU985" t="s">
        <v>4</v>
      </c>
      <c r="AV985" t="s">
        <v>4</v>
      </c>
      <c r="AW985" t="s">
        <v>11</v>
      </c>
      <c r="AX985">
        <v>5450</v>
      </c>
      <c r="AY985">
        <v>7450</v>
      </c>
      <c r="AZ985" t="s">
        <v>12</v>
      </c>
      <c r="BA985" t="s">
        <v>12</v>
      </c>
      <c r="BB985" t="s">
        <v>4</v>
      </c>
      <c r="BC985" t="s">
        <v>1236</v>
      </c>
      <c r="BD985" t="s">
        <v>1178</v>
      </c>
      <c r="BE985" t="s">
        <v>4</v>
      </c>
      <c r="BF985" t="s">
        <v>12</v>
      </c>
      <c r="BG985" t="s">
        <v>4</v>
      </c>
      <c r="BH985" t="s">
        <v>12</v>
      </c>
      <c r="BI985" t="s">
        <v>12</v>
      </c>
      <c r="BJ985" t="s">
        <v>15497</v>
      </c>
      <c r="BK985" t="s">
        <v>4</v>
      </c>
      <c r="BL985">
        <v>1</v>
      </c>
      <c r="BM985" t="s">
        <v>12</v>
      </c>
      <c r="BN985">
        <v>12900</v>
      </c>
      <c r="BO985" t="s">
        <v>12</v>
      </c>
      <c r="BP985" t="s">
        <v>12</v>
      </c>
      <c r="BQ985" t="s">
        <v>12</v>
      </c>
      <c r="BR985" t="s">
        <v>4</v>
      </c>
      <c r="BS985" t="s">
        <v>4</v>
      </c>
      <c r="BT985" t="s">
        <v>4</v>
      </c>
      <c r="BU985" t="s">
        <v>12</v>
      </c>
      <c r="BV985" t="s">
        <v>4</v>
      </c>
      <c r="BW985" t="s">
        <v>775</v>
      </c>
      <c r="BX985" t="s">
        <v>4</v>
      </c>
      <c r="BY985" t="s">
        <v>12</v>
      </c>
      <c r="BZ985" t="s">
        <v>12</v>
      </c>
      <c r="CA985" t="s">
        <v>12</v>
      </c>
      <c r="CB985" t="s">
        <v>12</v>
      </c>
      <c r="CC985" t="s">
        <v>12</v>
      </c>
      <c r="CD985" t="str" cm="1">
        <f t="array" aca="1" ref="CD985" ca="1">eConcatenar(A985:CB985,"|")</f>
        <v>nIjgKY1rhbhaNo5M|COM2021-0192|3|IMPERIAL DE LUJO|TABASCO|COMALCALCO|COMALCALCO|2021-1-23|12900|X|X|200|1|x|X|x|X|X|X|X|X|X|X|X|x|X|x|HERNANDEZ|SANCHEZ|NORMA|CASADA|X|X|CARRETERA COMALCALCO PARAISO |NORTE SEGUNDA |X|9332042979|DAVID PALMA ZAPOTE |BENEFICIARIO 2: MARIA ISABELHERNANDEZ SANCHEZ|x|RUTA 8 V|X|SABADO |x|x|X|X|X|DOMICILIO|5450|7450|x|x|X|2021-9-4|2021-9-18|X|x|X|x|x|NORTE SEGUNDA|X|1|x|12900|x|x|x|X|X|X|x|X|COMALCALCO|X|x|x|x|x</v>
      </c>
    </row>
    <row r="986" spans="1:82" x14ac:dyDescent="0.25">
      <c r="A986" t="s">
        <v>15498</v>
      </c>
      <c r="B986" t="s">
        <v>15499</v>
      </c>
      <c r="C986">
        <v>3</v>
      </c>
      <c r="D986" t="s">
        <v>1</v>
      </c>
      <c r="E986" t="s">
        <v>2</v>
      </c>
      <c r="F986" t="s">
        <v>706</v>
      </c>
      <c r="G986" t="s">
        <v>706</v>
      </c>
      <c r="H986" t="s">
        <v>16137</v>
      </c>
      <c r="I986">
        <v>12900</v>
      </c>
      <c r="J986" t="s">
        <v>4</v>
      </c>
      <c r="K986" t="s">
        <v>4</v>
      </c>
      <c r="L986">
        <v>200</v>
      </c>
      <c r="M986">
        <v>1</v>
      </c>
      <c r="N986" t="s">
        <v>12</v>
      </c>
      <c r="O986" t="s">
        <v>4</v>
      </c>
      <c r="P986" t="s">
        <v>12</v>
      </c>
      <c r="Q986" t="s">
        <v>4</v>
      </c>
      <c r="R986" t="s">
        <v>4</v>
      </c>
      <c r="S986" t="s">
        <v>4</v>
      </c>
      <c r="T986" t="s">
        <v>4</v>
      </c>
      <c r="U986" t="s">
        <v>4</v>
      </c>
      <c r="V986" t="s">
        <v>4</v>
      </c>
      <c r="W986" t="s">
        <v>4</v>
      </c>
      <c r="X986" t="s">
        <v>4</v>
      </c>
      <c r="Y986" t="s">
        <v>12</v>
      </c>
      <c r="Z986" t="s">
        <v>4</v>
      </c>
      <c r="AA986" t="s">
        <v>12</v>
      </c>
      <c r="AB986" t="s">
        <v>15</v>
      </c>
      <c r="AC986" t="s">
        <v>363</v>
      </c>
      <c r="AD986" t="s">
        <v>15500</v>
      </c>
      <c r="AE986" t="s">
        <v>63</v>
      </c>
      <c r="AF986" t="s">
        <v>4</v>
      </c>
      <c r="AG986" t="s">
        <v>4</v>
      </c>
      <c r="AH986" t="s">
        <v>15501</v>
      </c>
      <c r="AI986" t="s">
        <v>15361</v>
      </c>
      <c r="AJ986" t="s">
        <v>4</v>
      </c>
      <c r="AK986">
        <v>9331001306</v>
      </c>
      <c r="AL986" t="s">
        <v>15502</v>
      </c>
      <c r="AM986" t="s">
        <v>15503</v>
      </c>
      <c r="AN986" t="s">
        <v>12</v>
      </c>
      <c r="AO986" t="s">
        <v>15146</v>
      </c>
      <c r="AP986" t="s">
        <v>4</v>
      </c>
      <c r="AQ986" t="s">
        <v>15397</v>
      </c>
      <c r="AR986" t="s">
        <v>12</v>
      </c>
      <c r="AS986" t="s">
        <v>12</v>
      </c>
      <c r="AT986" t="s">
        <v>4</v>
      </c>
      <c r="AU986" t="s">
        <v>4</v>
      </c>
      <c r="AV986" t="s">
        <v>4</v>
      </c>
      <c r="AW986" t="s">
        <v>11</v>
      </c>
      <c r="AX986">
        <v>1400</v>
      </c>
      <c r="AY986">
        <v>11500</v>
      </c>
      <c r="AZ986" t="s">
        <v>12</v>
      </c>
      <c r="BA986" t="s">
        <v>12</v>
      </c>
      <c r="BB986" t="s">
        <v>4</v>
      </c>
      <c r="BC986" t="s">
        <v>15504</v>
      </c>
      <c r="BD986" t="s">
        <v>1178</v>
      </c>
      <c r="BE986" t="s">
        <v>4</v>
      </c>
      <c r="BF986" t="s">
        <v>12</v>
      </c>
      <c r="BG986" t="s">
        <v>4</v>
      </c>
      <c r="BH986" t="s">
        <v>12</v>
      </c>
      <c r="BI986" t="s">
        <v>12</v>
      </c>
      <c r="BJ986" t="s">
        <v>15361</v>
      </c>
      <c r="BK986" t="s">
        <v>4</v>
      </c>
      <c r="BL986">
        <v>0</v>
      </c>
      <c r="BM986" t="s">
        <v>12</v>
      </c>
      <c r="BN986">
        <v>12900</v>
      </c>
      <c r="BO986" t="s">
        <v>12</v>
      </c>
      <c r="BP986" t="s">
        <v>12</v>
      </c>
      <c r="BQ986" t="s">
        <v>12</v>
      </c>
      <c r="BR986" t="s">
        <v>4</v>
      </c>
      <c r="BS986" t="s">
        <v>4</v>
      </c>
      <c r="BT986" t="s">
        <v>4</v>
      </c>
      <c r="BU986" t="s">
        <v>12</v>
      </c>
      <c r="BV986" t="s">
        <v>4</v>
      </c>
      <c r="BW986" t="s">
        <v>706</v>
      </c>
      <c r="BX986" t="s">
        <v>4</v>
      </c>
      <c r="BY986" t="s">
        <v>12</v>
      </c>
      <c r="BZ986" t="s">
        <v>12</v>
      </c>
      <c r="CA986" t="s">
        <v>12</v>
      </c>
      <c r="CB986" t="s">
        <v>12</v>
      </c>
      <c r="CC986" t="s">
        <v>12</v>
      </c>
      <c r="CD986" t="str" cm="1">
        <f t="array" aca="1" ref="CD986" ca="1">eConcatenar(A986:CB986,"|")</f>
        <v>Qsj0sJ8TRB4okSm9|PAR2021-0189|3|IMPERIAL DE LUJO|TABASCO|PARAISO|PARAISO|2021-1-22|12900|X|X|200|1|x|X|x|X|X|X|X|X|X|X|X|x|X|x|JIMENEZ|JAVIER|JESUS MANUEL |CASADO|X|X|CALLE CIRO PEREZ ALEJANDRO |ORIENTE SAN CALLETANO |X|9331001306|YUDI VIANEY PEREZ QUINTANA |BENEFICIARIO 2: JESUS MANUEL MARQUEZ |x|RUTA 8 V|X|SABADO |x|x|X|X|X|DOMICILIO|1400|11500|x|x|X|2021-5-21|2021-9-18|X|x|X|x|x|ORIENTE SAN CALLETANO |X|0|x|12900|x|x|x|X|X|X|x|X|PARAISO|X|x|x|x|x</v>
      </c>
    </row>
    <row r="987" spans="1:82" x14ac:dyDescent="0.25">
      <c r="A987" t="s">
        <v>15505</v>
      </c>
      <c r="B987" t="s">
        <v>15506</v>
      </c>
      <c r="C987">
        <v>3</v>
      </c>
      <c r="D987" t="s">
        <v>1</v>
      </c>
      <c r="E987" t="s">
        <v>2</v>
      </c>
      <c r="F987" t="s">
        <v>706</v>
      </c>
      <c r="G987" t="s">
        <v>706</v>
      </c>
      <c r="H987" t="s">
        <v>15920</v>
      </c>
      <c r="I987">
        <v>12900</v>
      </c>
      <c r="J987" t="s">
        <v>4</v>
      </c>
      <c r="K987" t="s">
        <v>4</v>
      </c>
      <c r="L987">
        <v>200</v>
      </c>
      <c r="M987">
        <v>1</v>
      </c>
      <c r="N987" t="s">
        <v>12</v>
      </c>
      <c r="O987" t="s">
        <v>4</v>
      </c>
      <c r="P987" t="s">
        <v>12</v>
      </c>
      <c r="Q987" t="s">
        <v>4</v>
      </c>
      <c r="R987" t="s">
        <v>4</v>
      </c>
      <c r="S987" t="s">
        <v>4</v>
      </c>
      <c r="T987" t="s">
        <v>4</v>
      </c>
      <c r="U987" t="s">
        <v>4</v>
      </c>
      <c r="V987" t="s">
        <v>4</v>
      </c>
      <c r="W987" t="s">
        <v>4</v>
      </c>
      <c r="X987" t="s">
        <v>4</v>
      </c>
      <c r="Y987" t="s">
        <v>12</v>
      </c>
      <c r="Z987" t="s">
        <v>4</v>
      </c>
      <c r="AA987" t="s">
        <v>12</v>
      </c>
      <c r="AB987" t="s">
        <v>87</v>
      </c>
      <c r="AC987" t="s">
        <v>5431</v>
      </c>
      <c r="AD987" t="s">
        <v>11507</v>
      </c>
      <c r="AE987" t="s">
        <v>63</v>
      </c>
      <c r="AF987" t="s">
        <v>4</v>
      </c>
      <c r="AG987" t="s">
        <v>4</v>
      </c>
      <c r="AH987" t="s">
        <v>15507</v>
      </c>
      <c r="AI987" t="s">
        <v>15436</v>
      </c>
      <c r="AJ987" t="s">
        <v>4</v>
      </c>
      <c r="AK987">
        <v>9331178742</v>
      </c>
      <c r="AL987" t="s">
        <v>15508</v>
      </c>
      <c r="AM987" t="s">
        <v>15509</v>
      </c>
      <c r="AN987" t="s">
        <v>12</v>
      </c>
      <c r="AO987" t="s">
        <v>15146</v>
      </c>
      <c r="AP987" t="s">
        <v>4</v>
      </c>
      <c r="AQ987" t="s">
        <v>5470</v>
      </c>
      <c r="AR987" t="s">
        <v>12</v>
      </c>
      <c r="AS987" t="s">
        <v>12</v>
      </c>
      <c r="AT987" t="s">
        <v>4</v>
      </c>
      <c r="AU987" t="s">
        <v>4</v>
      </c>
      <c r="AV987" t="s">
        <v>4</v>
      </c>
      <c r="AW987" t="s">
        <v>11</v>
      </c>
      <c r="AX987">
        <v>10700</v>
      </c>
      <c r="AY987">
        <v>2200</v>
      </c>
      <c r="AZ987" t="s">
        <v>12</v>
      </c>
      <c r="BA987" t="s">
        <v>12</v>
      </c>
      <c r="BB987" t="s">
        <v>4</v>
      </c>
      <c r="BC987" t="s">
        <v>1236</v>
      </c>
      <c r="BD987" t="s">
        <v>1178</v>
      </c>
      <c r="BE987" t="s">
        <v>4</v>
      </c>
      <c r="BF987" t="s">
        <v>12</v>
      </c>
      <c r="BG987" t="s">
        <v>4</v>
      </c>
      <c r="BH987" t="s">
        <v>12</v>
      </c>
      <c r="BI987" t="s">
        <v>12</v>
      </c>
      <c r="BJ987" t="s">
        <v>15510</v>
      </c>
      <c r="BK987" t="s">
        <v>4</v>
      </c>
      <c r="BL987">
        <v>0</v>
      </c>
      <c r="BM987" t="s">
        <v>12</v>
      </c>
      <c r="BN987">
        <v>12900</v>
      </c>
      <c r="BO987" t="s">
        <v>12</v>
      </c>
      <c r="BP987" t="s">
        <v>12</v>
      </c>
      <c r="BQ987" t="s">
        <v>12</v>
      </c>
      <c r="BR987" t="s">
        <v>4</v>
      </c>
      <c r="BS987" t="s">
        <v>4</v>
      </c>
      <c r="BT987" t="s">
        <v>4</v>
      </c>
      <c r="BU987" t="s">
        <v>12</v>
      </c>
      <c r="BV987" t="s">
        <v>4</v>
      </c>
      <c r="BW987" t="s">
        <v>706</v>
      </c>
      <c r="BX987" t="s">
        <v>4</v>
      </c>
      <c r="BY987" t="s">
        <v>12</v>
      </c>
      <c r="BZ987" t="s">
        <v>12</v>
      </c>
      <c r="CA987" t="s">
        <v>12</v>
      </c>
      <c r="CB987" t="s">
        <v>12</v>
      </c>
      <c r="CC987" t="s">
        <v>12</v>
      </c>
      <c r="CD987" t="str" cm="1">
        <f t="array" aca="1" ref="CD987" ca="1">eConcatenar(A987:CB987,"|")</f>
        <v>y2TZ74MXzHKSY9Dj|PAR2021-0184|3|IMPERIAL DE LUJO|TABASCO|PARAISO|PARAISO|2021-1-21|12900|X|X|200|1|x|X|x|X|X|X|X|X|X|X|X|x|X|x|LOPEZ|QUINTANA |SAUL |CASADO|X|X|CALLE PRINCIPAL MERCED REAL |ORIENTE PRIMERA |X|9331178742|URI MAGAÑA FLORES |BENEFICIARIO 2: SAUL ENRIQUE LOPEZ MAGAÑA |x|RUTA 8 V|X|VIERNES|x|x|X|X|X|DOMICILIO|10700|2200|x|x|X|2021-9-4|2021-9-18|X|x|X|x|x|ORIENTE PRIMERA|X|0|x|12900|x|x|x|X|X|X|x|X|PARAISO|X|x|x|x|x</v>
      </c>
    </row>
    <row r="988" spans="1:82" x14ac:dyDescent="0.25">
      <c r="A988" t="s">
        <v>15511</v>
      </c>
      <c r="B988" t="s">
        <v>15512</v>
      </c>
      <c r="C988">
        <v>3</v>
      </c>
      <c r="D988" t="s">
        <v>4988</v>
      </c>
      <c r="E988" t="s">
        <v>2</v>
      </c>
      <c r="F988" t="s">
        <v>706</v>
      </c>
      <c r="G988" t="s">
        <v>706</v>
      </c>
      <c r="H988" t="s">
        <v>15958</v>
      </c>
      <c r="I988">
        <v>12900</v>
      </c>
      <c r="J988" t="s">
        <v>4</v>
      </c>
      <c r="K988" t="s">
        <v>4</v>
      </c>
      <c r="L988">
        <v>200</v>
      </c>
      <c r="M988">
        <v>1</v>
      </c>
      <c r="N988" t="s">
        <v>12</v>
      </c>
      <c r="O988" t="s">
        <v>4</v>
      </c>
      <c r="P988" t="s">
        <v>12</v>
      </c>
      <c r="Q988" t="s">
        <v>4</v>
      </c>
      <c r="R988" t="s">
        <v>4</v>
      </c>
      <c r="S988" t="s">
        <v>4</v>
      </c>
      <c r="T988" t="s">
        <v>4</v>
      </c>
      <c r="U988" t="s">
        <v>4</v>
      </c>
      <c r="V988" t="s">
        <v>4</v>
      </c>
      <c r="W988" t="s">
        <v>4</v>
      </c>
      <c r="X988" t="s">
        <v>4</v>
      </c>
      <c r="Y988" t="s">
        <v>12</v>
      </c>
      <c r="Z988" t="s">
        <v>4</v>
      </c>
      <c r="AA988" t="s">
        <v>12</v>
      </c>
      <c r="AB988" t="s">
        <v>119</v>
      </c>
      <c r="AC988" t="s">
        <v>127</v>
      </c>
      <c r="AD988" t="s">
        <v>11189</v>
      </c>
      <c r="AE988" t="s">
        <v>63</v>
      </c>
      <c r="AF988" t="s">
        <v>4</v>
      </c>
      <c r="AG988" t="s">
        <v>4</v>
      </c>
      <c r="AH988" t="s">
        <v>15513</v>
      </c>
      <c r="AI988" t="s">
        <v>15424</v>
      </c>
      <c r="AJ988" t="s">
        <v>4</v>
      </c>
      <c r="AK988">
        <v>9333271888</v>
      </c>
      <c r="AL988" t="s">
        <v>15514</v>
      </c>
      <c r="AM988" t="s">
        <v>15515</v>
      </c>
      <c r="AN988" t="s">
        <v>12</v>
      </c>
      <c r="AO988" t="s">
        <v>15146</v>
      </c>
      <c r="AP988" t="s">
        <v>4</v>
      </c>
      <c r="AQ988" t="s">
        <v>15397</v>
      </c>
      <c r="AR988" t="s">
        <v>12</v>
      </c>
      <c r="AS988" t="s">
        <v>12</v>
      </c>
      <c r="AT988" t="s">
        <v>4</v>
      </c>
      <c r="AU988" t="s">
        <v>4</v>
      </c>
      <c r="AV988" t="s">
        <v>4</v>
      </c>
      <c r="AW988" t="s">
        <v>11</v>
      </c>
      <c r="AX988">
        <v>6150</v>
      </c>
      <c r="AY988">
        <v>6750</v>
      </c>
      <c r="AZ988" t="s">
        <v>12</v>
      </c>
      <c r="BA988" t="s">
        <v>12</v>
      </c>
      <c r="BB988" t="s">
        <v>4</v>
      </c>
      <c r="BC988" t="s">
        <v>1228</v>
      </c>
      <c r="BD988" t="s">
        <v>1178</v>
      </c>
      <c r="BE988" t="s">
        <v>4</v>
      </c>
      <c r="BF988" t="s">
        <v>12</v>
      </c>
      <c r="BG988" t="s">
        <v>4</v>
      </c>
      <c r="BH988" t="s">
        <v>12</v>
      </c>
      <c r="BI988" t="s">
        <v>12</v>
      </c>
      <c r="BJ988" t="s">
        <v>2099</v>
      </c>
      <c r="BK988" t="s">
        <v>4</v>
      </c>
      <c r="BL988">
        <v>0</v>
      </c>
      <c r="BM988" t="s">
        <v>12</v>
      </c>
      <c r="BN988">
        <v>12900</v>
      </c>
      <c r="BO988" t="s">
        <v>12</v>
      </c>
      <c r="BP988" t="s">
        <v>12</v>
      </c>
      <c r="BQ988" t="s">
        <v>12</v>
      </c>
      <c r="BR988" t="s">
        <v>4</v>
      </c>
      <c r="BS988" t="s">
        <v>4</v>
      </c>
      <c r="BT988" t="s">
        <v>4</v>
      </c>
      <c r="BU988" t="s">
        <v>12</v>
      </c>
      <c r="BV988" t="s">
        <v>4</v>
      </c>
      <c r="BW988" t="s">
        <v>706</v>
      </c>
      <c r="BX988" t="s">
        <v>4</v>
      </c>
      <c r="BY988" t="s">
        <v>12</v>
      </c>
      <c r="BZ988" t="s">
        <v>12</v>
      </c>
      <c r="CA988" t="s">
        <v>12</v>
      </c>
      <c r="CB988" t="s">
        <v>12</v>
      </c>
      <c r="CC988" t="s">
        <v>12</v>
      </c>
      <c r="CD988" t="str" cm="1">
        <f t="array" aca="1" ref="CD988" ca="1">eConcatenar(A988:CB988,"|")</f>
        <v>Om1gfY1Bg2PbpBpt|PAR2021-0176|3|IMPERIAL DE LUJO |TABASCO|PARAISO|PARAISO|2021-1-20|12900|X|X|200|1|x|X|x|X|X|X|X|X|X|X|X|x|X|x|PEREZ|RODRIGUEZ|ROBERTO |CASADO|X|X|CALLE AGUSTIN MADRIGAL|PALESTINA |X|9333271888|PERLA ITZEL DOMINGUEZ CHABLE |BENEFICIARIO 2: DALINDA CHABLE HERNANDEZ |x|RUTA 8 V|X|SABADO |x|x|X|X|X|DOMICILIO|6150|6750|x|x|X|2021-8-21|2021-9-18|X|x|X|x|x|PALESTINA|X|0|x|12900|x|x|x|X|X|X|x|X|PARAISO|X|x|x|x|x</v>
      </c>
    </row>
    <row r="989" spans="1:82" x14ac:dyDescent="0.25">
      <c r="A989" t="s">
        <v>15516</v>
      </c>
      <c r="B989" t="s">
        <v>15517</v>
      </c>
      <c r="C989">
        <v>3</v>
      </c>
      <c r="D989" t="s">
        <v>1</v>
      </c>
      <c r="E989" t="s">
        <v>2</v>
      </c>
      <c r="F989" t="s">
        <v>706</v>
      </c>
      <c r="G989" t="s">
        <v>706</v>
      </c>
      <c r="H989" t="s">
        <v>15958</v>
      </c>
      <c r="I989">
        <v>12900</v>
      </c>
      <c r="J989" t="s">
        <v>4</v>
      </c>
      <c r="K989" t="s">
        <v>4</v>
      </c>
      <c r="L989">
        <v>200</v>
      </c>
      <c r="M989">
        <v>1</v>
      </c>
      <c r="N989" t="s">
        <v>12</v>
      </c>
      <c r="O989" t="s">
        <v>4</v>
      </c>
      <c r="P989" t="s">
        <v>12</v>
      </c>
      <c r="Q989" t="s">
        <v>4</v>
      </c>
      <c r="R989" t="s">
        <v>4</v>
      </c>
      <c r="S989" t="s">
        <v>4</v>
      </c>
      <c r="T989" t="s">
        <v>4</v>
      </c>
      <c r="U989" t="s">
        <v>4</v>
      </c>
      <c r="V989" t="s">
        <v>4</v>
      </c>
      <c r="W989" t="s">
        <v>4</v>
      </c>
      <c r="X989" t="s">
        <v>4</v>
      </c>
      <c r="Y989" t="s">
        <v>12</v>
      </c>
      <c r="Z989" t="s">
        <v>4</v>
      </c>
      <c r="AA989" t="s">
        <v>12</v>
      </c>
      <c r="AB989" t="s">
        <v>437</v>
      </c>
      <c r="AC989" t="s">
        <v>108</v>
      </c>
      <c r="AD989" t="s">
        <v>15518</v>
      </c>
      <c r="AE989" t="s">
        <v>30</v>
      </c>
      <c r="AF989" t="s">
        <v>4</v>
      </c>
      <c r="AG989" t="s">
        <v>4</v>
      </c>
      <c r="AH989" t="s">
        <v>15519</v>
      </c>
      <c r="AI989" t="s">
        <v>15520</v>
      </c>
      <c r="AJ989" t="s">
        <v>4</v>
      </c>
      <c r="AK989">
        <v>9333033077</v>
      </c>
      <c r="AL989" t="s">
        <v>15521</v>
      </c>
      <c r="AM989" t="s">
        <v>15522</v>
      </c>
      <c r="AN989" t="s">
        <v>12</v>
      </c>
      <c r="AO989" t="s">
        <v>15146</v>
      </c>
      <c r="AP989" t="s">
        <v>4</v>
      </c>
      <c r="AQ989" t="s">
        <v>5501</v>
      </c>
      <c r="AR989" t="s">
        <v>12</v>
      </c>
      <c r="AS989" t="s">
        <v>12</v>
      </c>
      <c r="AT989" t="s">
        <v>4</v>
      </c>
      <c r="AU989" t="s">
        <v>4</v>
      </c>
      <c r="AV989" t="s">
        <v>4</v>
      </c>
      <c r="AW989" t="s">
        <v>11</v>
      </c>
      <c r="AX989">
        <v>3400</v>
      </c>
      <c r="AY989">
        <v>9500</v>
      </c>
      <c r="AZ989" t="s">
        <v>12</v>
      </c>
      <c r="BA989" t="s">
        <v>12</v>
      </c>
      <c r="BB989" t="s">
        <v>4</v>
      </c>
      <c r="BC989" t="s">
        <v>1236</v>
      </c>
      <c r="BD989" t="s">
        <v>1178</v>
      </c>
      <c r="BE989" t="s">
        <v>4</v>
      </c>
      <c r="BF989" t="s">
        <v>12</v>
      </c>
      <c r="BG989" t="s">
        <v>4</v>
      </c>
      <c r="BH989" t="s">
        <v>12</v>
      </c>
      <c r="BI989" t="s">
        <v>12</v>
      </c>
      <c r="BJ989" t="s">
        <v>15523</v>
      </c>
      <c r="BK989" t="s">
        <v>4</v>
      </c>
      <c r="BL989">
        <v>1</v>
      </c>
      <c r="BM989" t="s">
        <v>12</v>
      </c>
      <c r="BN989">
        <v>12900</v>
      </c>
      <c r="BO989" t="s">
        <v>12</v>
      </c>
      <c r="BP989" t="s">
        <v>12</v>
      </c>
      <c r="BQ989" t="s">
        <v>12</v>
      </c>
      <c r="BR989" t="s">
        <v>4</v>
      </c>
      <c r="BS989" t="s">
        <v>4</v>
      </c>
      <c r="BT989" t="s">
        <v>4</v>
      </c>
      <c r="BU989" t="s">
        <v>12</v>
      </c>
      <c r="BV989" t="s">
        <v>4</v>
      </c>
      <c r="BW989" t="s">
        <v>706</v>
      </c>
      <c r="BX989" t="s">
        <v>4</v>
      </c>
      <c r="BY989" t="s">
        <v>12</v>
      </c>
      <c r="BZ989" t="s">
        <v>12</v>
      </c>
      <c r="CA989" t="s">
        <v>12</v>
      </c>
      <c r="CB989" t="s">
        <v>12</v>
      </c>
      <c r="CC989" t="s">
        <v>12</v>
      </c>
      <c r="CD989" t="str" cm="1">
        <f t="array" aca="1" ref="CD989" ca="1">eConcatenar(A989:CB989,"|")</f>
        <v>s9ERMlBoi8ZJVxgF|PAR2021-0170|3|IMPERIAL DE LUJO|TABASCO|PARAISO|PARAISO|2021-1-20|12900|X|X|200|1|x|X|x|X|X|X|X|X|X|X|X|x|X|x|CHABLE |DIAZ|MARIA FELIPA |CASADA|X|X|ENTRADA AL CAMELLON SIN NUMERO |ORIENTE SEGUNDA|X|9333033077|HILARIO DOMINGUEZ CORDOVA|BENEFICIARIO 2: JUAN DIEGO DOMINGUEZ CHABLE |x|RUTA 8 V|X|SABADO|x|x|X|X|X|DOMICILIO|3400|9500|x|x|X|2021-9-4|2021-9-18|X|x|X|x|x|ORIENTE SEGUNDA  |X|1|x|12900|x|x|x|X|X|X|x|X|PARAISO|X|x|x|x|x</v>
      </c>
    </row>
    <row r="990" spans="1:82" x14ac:dyDescent="0.25">
      <c r="A990" t="s">
        <v>15524</v>
      </c>
      <c r="B990" t="s">
        <v>15525</v>
      </c>
      <c r="C990">
        <v>3</v>
      </c>
      <c r="D990" t="s">
        <v>1</v>
      </c>
      <c r="E990" t="s">
        <v>2</v>
      </c>
      <c r="F990" t="s">
        <v>775</v>
      </c>
      <c r="G990" t="s">
        <v>775</v>
      </c>
      <c r="H990" t="s">
        <v>16083</v>
      </c>
      <c r="I990">
        <v>12900</v>
      </c>
      <c r="J990" t="s">
        <v>4</v>
      </c>
      <c r="K990" t="s">
        <v>4</v>
      </c>
      <c r="L990">
        <v>200</v>
      </c>
      <c r="M990">
        <v>1</v>
      </c>
      <c r="N990" t="s">
        <v>12</v>
      </c>
      <c r="O990" t="s">
        <v>4</v>
      </c>
      <c r="P990" t="s">
        <v>12</v>
      </c>
      <c r="Q990" t="s">
        <v>4</v>
      </c>
      <c r="R990" t="s">
        <v>4</v>
      </c>
      <c r="S990" t="s">
        <v>4</v>
      </c>
      <c r="T990" t="s">
        <v>4</v>
      </c>
      <c r="U990" t="s">
        <v>4</v>
      </c>
      <c r="V990" t="s">
        <v>4</v>
      </c>
      <c r="W990" t="s">
        <v>4</v>
      </c>
      <c r="X990" t="s">
        <v>4</v>
      </c>
      <c r="Y990" t="s">
        <v>12</v>
      </c>
      <c r="Z990" t="s">
        <v>4</v>
      </c>
      <c r="AA990" t="s">
        <v>12</v>
      </c>
      <c r="AB990" t="s">
        <v>11810</v>
      </c>
      <c r="AC990" t="s">
        <v>334</v>
      </c>
      <c r="AD990" t="s">
        <v>470</v>
      </c>
      <c r="AE990" t="s">
        <v>15292</v>
      </c>
      <c r="AF990" t="s">
        <v>4</v>
      </c>
      <c r="AG990" t="s">
        <v>4</v>
      </c>
      <c r="AH990" t="s">
        <v>15526</v>
      </c>
      <c r="AI990" t="s">
        <v>2320</v>
      </c>
      <c r="AJ990" t="s">
        <v>4</v>
      </c>
      <c r="AK990">
        <v>9141213266</v>
      </c>
      <c r="AL990" t="s">
        <v>15527</v>
      </c>
      <c r="AM990" t="s">
        <v>15528</v>
      </c>
      <c r="AN990" t="s">
        <v>12</v>
      </c>
      <c r="AO990" t="s">
        <v>15146</v>
      </c>
      <c r="AP990" t="s">
        <v>4</v>
      </c>
      <c r="AQ990" t="s">
        <v>15397</v>
      </c>
      <c r="AR990" t="s">
        <v>12</v>
      </c>
      <c r="AS990" t="s">
        <v>12</v>
      </c>
      <c r="AT990" t="s">
        <v>4</v>
      </c>
      <c r="AU990" t="s">
        <v>4</v>
      </c>
      <c r="AV990" t="s">
        <v>4</v>
      </c>
      <c r="AW990" t="s">
        <v>11</v>
      </c>
      <c r="AX990">
        <v>8200</v>
      </c>
      <c r="AY990">
        <v>4700</v>
      </c>
      <c r="AZ990" t="s">
        <v>12</v>
      </c>
      <c r="BA990" t="s">
        <v>12</v>
      </c>
      <c r="BB990" t="s">
        <v>4</v>
      </c>
      <c r="BC990" t="s">
        <v>1236</v>
      </c>
      <c r="BD990" t="s">
        <v>1178</v>
      </c>
      <c r="BE990" t="s">
        <v>4</v>
      </c>
      <c r="BF990" t="s">
        <v>12</v>
      </c>
      <c r="BG990" t="s">
        <v>4</v>
      </c>
      <c r="BH990" t="s">
        <v>12</v>
      </c>
      <c r="BI990" t="s">
        <v>12</v>
      </c>
      <c r="BJ990" t="s">
        <v>15169</v>
      </c>
      <c r="BK990" t="s">
        <v>4</v>
      </c>
      <c r="BL990">
        <v>0</v>
      </c>
      <c r="BM990" t="s">
        <v>12</v>
      </c>
      <c r="BN990">
        <v>12900</v>
      </c>
      <c r="BO990" t="s">
        <v>12</v>
      </c>
      <c r="BP990" t="s">
        <v>12</v>
      </c>
      <c r="BQ990" t="s">
        <v>12</v>
      </c>
      <c r="BR990" t="s">
        <v>4</v>
      </c>
      <c r="BS990" t="s">
        <v>4</v>
      </c>
      <c r="BT990" t="s">
        <v>4</v>
      </c>
      <c r="BU990" t="s">
        <v>12</v>
      </c>
      <c r="BV990" t="s">
        <v>4</v>
      </c>
      <c r="BW990" t="s">
        <v>775</v>
      </c>
      <c r="BX990" t="s">
        <v>4</v>
      </c>
      <c r="BY990" t="s">
        <v>12</v>
      </c>
      <c r="BZ990" t="s">
        <v>12</v>
      </c>
      <c r="CA990" t="s">
        <v>12</v>
      </c>
      <c r="CB990" t="s">
        <v>12</v>
      </c>
      <c r="CC990" t="s">
        <v>12</v>
      </c>
      <c r="CD990" t="str" cm="1">
        <f t="array" aca="1" ref="CD990" ca="1">eConcatenar(A990:CB990,"|")</f>
        <v>cSh6TDqFY2WVxyKO|COM2021-0048|3|IMPERIAL DE LUJO|TABASCO|COMALCALCO|COMALCALCO|2021-1-09|12900|X|X|200|1|x|X|x|X|X|X|X|X|X|X|X|x|X|x|PALMA|CASTELLANO|GUADALUPE |CASADO   |X|X|CARRETERA FEDERAL COMALCALCO PARAISO |NORTE SEGUNDA SECCION |X|9141213266|KAREN CARRILO MARQUEZ|BENEFICIARIO 2: GABRIELA DEL CARMEN MORENO PALMA |x|RUTA 8 V|X|SABADO |x|x|X|X|X|DOMICILIO|8200|4700|x|x|X|2021-9-4|2021-9-18|X|x|X|x|x|NORTE SEGUNDA SECCION|X|0|x|12900|x|x|x|X|X|X|x|X|COMALCALCO|X|x|x|x|x</v>
      </c>
    </row>
    <row r="991" spans="1:82" x14ac:dyDescent="0.25">
      <c r="A991" t="s">
        <v>15529</v>
      </c>
      <c r="B991" t="s">
        <v>15530</v>
      </c>
      <c r="C991">
        <v>3</v>
      </c>
      <c r="D991" t="s">
        <v>1</v>
      </c>
      <c r="E991" t="s">
        <v>2</v>
      </c>
      <c r="F991" t="s">
        <v>775</v>
      </c>
      <c r="G991" t="s">
        <v>775</v>
      </c>
      <c r="H991" t="s">
        <v>15977</v>
      </c>
      <c r="I991">
        <v>12900</v>
      </c>
      <c r="J991" t="s">
        <v>4</v>
      </c>
      <c r="K991" t="s">
        <v>4</v>
      </c>
      <c r="L991">
        <v>200</v>
      </c>
      <c r="M991">
        <v>1</v>
      </c>
      <c r="N991" t="s">
        <v>12</v>
      </c>
      <c r="O991" t="s">
        <v>4</v>
      </c>
      <c r="P991" t="s">
        <v>12</v>
      </c>
      <c r="Q991" t="s">
        <v>4</v>
      </c>
      <c r="R991" t="s">
        <v>4</v>
      </c>
      <c r="S991" t="s">
        <v>4</v>
      </c>
      <c r="T991" t="s">
        <v>4</v>
      </c>
      <c r="U991" t="s">
        <v>4</v>
      </c>
      <c r="V991" t="s">
        <v>4</v>
      </c>
      <c r="W991" t="s">
        <v>4</v>
      </c>
      <c r="X991" t="s">
        <v>4</v>
      </c>
      <c r="Y991" t="s">
        <v>12</v>
      </c>
      <c r="Z991" t="s">
        <v>4</v>
      </c>
      <c r="AA991" t="s">
        <v>12</v>
      </c>
      <c r="AB991" t="s">
        <v>22</v>
      </c>
      <c r="AC991" t="s">
        <v>29</v>
      </c>
      <c r="AD991" t="s">
        <v>5071</v>
      </c>
      <c r="AE991" t="s">
        <v>15292</v>
      </c>
      <c r="AF991" t="s">
        <v>4</v>
      </c>
      <c r="AG991" t="s">
        <v>4</v>
      </c>
      <c r="AH991" t="s">
        <v>15526</v>
      </c>
      <c r="AI991" t="s">
        <v>15531</v>
      </c>
      <c r="AJ991" t="s">
        <v>4</v>
      </c>
      <c r="AK991">
        <v>9331034654</v>
      </c>
      <c r="AL991" t="s">
        <v>15532</v>
      </c>
      <c r="AM991" t="s">
        <v>15533</v>
      </c>
      <c r="AN991" t="s">
        <v>12</v>
      </c>
      <c r="AO991" t="s">
        <v>15146</v>
      </c>
      <c r="AP991" t="s">
        <v>4</v>
      </c>
      <c r="AQ991" t="s">
        <v>15397</v>
      </c>
      <c r="AR991" t="s">
        <v>12</v>
      </c>
      <c r="AS991" t="s">
        <v>12</v>
      </c>
      <c r="AT991" t="s">
        <v>4</v>
      </c>
      <c r="AU991" t="s">
        <v>4</v>
      </c>
      <c r="AV991" t="s">
        <v>4</v>
      </c>
      <c r="AW991" t="s">
        <v>11</v>
      </c>
      <c r="AX991">
        <v>1800</v>
      </c>
      <c r="AY991">
        <v>11100</v>
      </c>
      <c r="AZ991" t="s">
        <v>12</v>
      </c>
      <c r="BA991" t="s">
        <v>12</v>
      </c>
      <c r="BB991" t="s">
        <v>4</v>
      </c>
      <c r="BC991" t="s">
        <v>5513</v>
      </c>
      <c r="BD991" t="s">
        <v>1178</v>
      </c>
      <c r="BE991" t="s">
        <v>4</v>
      </c>
      <c r="BF991" t="s">
        <v>12</v>
      </c>
      <c r="BG991" t="s">
        <v>4</v>
      </c>
      <c r="BH991" t="s">
        <v>12</v>
      </c>
      <c r="BI991" t="s">
        <v>12</v>
      </c>
      <c r="BJ991" t="s">
        <v>15169</v>
      </c>
      <c r="BK991" t="s">
        <v>4</v>
      </c>
      <c r="BL991">
        <v>0</v>
      </c>
      <c r="BM991" t="s">
        <v>12</v>
      </c>
      <c r="BN991">
        <v>12900</v>
      </c>
      <c r="BO991" t="s">
        <v>12</v>
      </c>
      <c r="BP991" t="s">
        <v>12</v>
      </c>
      <c r="BQ991" t="s">
        <v>12</v>
      </c>
      <c r="BR991" t="s">
        <v>4</v>
      </c>
      <c r="BS991" t="s">
        <v>4</v>
      </c>
      <c r="BT991" t="s">
        <v>4</v>
      </c>
      <c r="BU991" t="s">
        <v>12</v>
      </c>
      <c r="BV991" t="s">
        <v>4</v>
      </c>
      <c r="BW991" t="s">
        <v>775</v>
      </c>
      <c r="BX991" t="s">
        <v>4</v>
      </c>
      <c r="BY991" t="s">
        <v>12</v>
      </c>
      <c r="BZ991" t="s">
        <v>12</v>
      </c>
      <c r="CA991" t="s">
        <v>12</v>
      </c>
      <c r="CB991" t="s">
        <v>12</v>
      </c>
      <c r="CC991" t="s">
        <v>12</v>
      </c>
      <c r="CD991" t="str" cm="1">
        <f t="array" aca="1" ref="CD991" ca="1">eConcatenar(A991:CB991,"|")</f>
        <v>5bzAIdtwJNhKHkJJ|COM2021-0043|3|IMPERIAL DE LUJO|TABASCO|COMALCALCO|COMALCALCO|2021-1-08|12900|X|X|200|1|x|X|x|X|X|X|X|X|X|X|X|x|X|x|JIMENEZ |CORDOVA|JOSE LUIS|CASADO   |X|X|CARRETERA FEDERAL COMALCALCO PARAISO |NORTE SEGUNDA SECCION  |X|9331034654|ISIDRA DOMINGUEZ PALMA|BENEFICIARIO 2: LUIS ANGEL HIMENEZ DOMINGUEZ |x|RUTA 8 V|X|SABADO |x|x|X|X|X|DOMICILIO|1800|11100|x|x|X|2021-7-17|2021-9-18|X|x|X|x|x|NORTE SEGUNDA SECCION|X|0|x|12900|x|x|x|X|X|X|x|X|COMALCALCO|X|x|x|x|x</v>
      </c>
    </row>
    <row r="992" spans="1:82" x14ac:dyDescent="0.25">
      <c r="A992" t="s">
        <v>15534</v>
      </c>
      <c r="B992" t="s">
        <v>15535</v>
      </c>
      <c r="C992">
        <v>3</v>
      </c>
      <c r="D992" t="s">
        <v>69</v>
      </c>
      <c r="E992" t="s">
        <v>2</v>
      </c>
      <c r="F992" t="s">
        <v>775</v>
      </c>
      <c r="G992" t="s">
        <v>775</v>
      </c>
      <c r="H992" t="s">
        <v>1172</v>
      </c>
      <c r="I992">
        <v>14800</v>
      </c>
      <c r="J992" t="s">
        <v>4</v>
      </c>
      <c r="K992" t="s">
        <v>4</v>
      </c>
      <c r="L992">
        <v>200</v>
      </c>
      <c r="M992">
        <v>1</v>
      </c>
      <c r="N992" t="s">
        <v>4</v>
      </c>
      <c r="O992" t="s">
        <v>4</v>
      </c>
      <c r="P992" t="s">
        <v>4</v>
      </c>
      <c r="Q992" t="s">
        <v>4</v>
      </c>
      <c r="R992" t="s">
        <v>4</v>
      </c>
      <c r="S992" t="s">
        <v>4</v>
      </c>
      <c r="T992" t="s">
        <v>4</v>
      </c>
      <c r="U992" t="s">
        <v>4</v>
      </c>
      <c r="V992" t="s">
        <v>4</v>
      </c>
      <c r="W992" t="s">
        <v>4</v>
      </c>
      <c r="X992" t="s">
        <v>4</v>
      </c>
      <c r="Y992" t="s">
        <v>4</v>
      </c>
      <c r="Z992" t="s">
        <v>4</v>
      </c>
      <c r="AA992" t="s">
        <v>4</v>
      </c>
      <c r="AB992" t="s">
        <v>2563</v>
      </c>
      <c r="AC992" t="s">
        <v>4</v>
      </c>
      <c r="AD992" t="s">
        <v>15536</v>
      </c>
      <c r="AE992" t="s">
        <v>214</v>
      </c>
      <c r="AF992" t="s">
        <v>4</v>
      </c>
      <c r="AG992" t="s">
        <v>4</v>
      </c>
      <c r="AH992" t="s">
        <v>15537</v>
      </c>
      <c r="AI992" t="s">
        <v>1475</v>
      </c>
      <c r="AJ992" t="s">
        <v>4</v>
      </c>
      <c r="AK992">
        <v>9331336703</v>
      </c>
      <c r="AL992" t="s">
        <v>15538</v>
      </c>
      <c r="AM992" t="s">
        <v>15539</v>
      </c>
      <c r="AN992" t="s">
        <v>4</v>
      </c>
      <c r="AO992" t="s">
        <v>15146</v>
      </c>
      <c r="AP992" t="s">
        <v>4</v>
      </c>
      <c r="AQ992" t="s">
        <v>5470</v>
      </c>
      <c r="AR992" t="s">
        <v>4</v>
      </c>
      <c r="AS992" t="s">
        <v>4</v>
      </c>
      <c r="AT992" t="s">
        <v>4</v>
      </c>
      <c r="AU992" t="s">
        <v>4</v>
      </c>
      <c r="AV992" t="s">
        <v>4</v>
      </c>
      <c r="AW992" t="s">
        <v>11</v>
      </c>
      <c r="AX992">
        <v>1200</v>
      </c>
      <c r="AY992">
        <v>13600</v>
      </c>
      <c r="AZ992" t="s">
        <v>4</v>
      </c>
      <c r="BA992" t="s">
        <v>4</v>
      </c>
      <c r="BB992" t="s">
        <v>4</v>
      </c>
      <c r="BC992" t="s">
        <v>5471</v>
      </c>
      <c r="BD992" t="s">
        <v>10543</v>
      </c>
      <c r="BE992" t="s">
        <v>4</v>
      </c>
      <c r="BF992" t="s">
        <v>4</v>
      </c>
      <c r="BG992" t="s">
        <v>4</v>
      </c>
      <c r="BH992" t="s">
        <v>4</v>
      </c>
      <c r="BI992" t="s">
        <v>4</v>
      </c>
      <c r="BJ992" t="s">
        <v>2270</v>
      </c>
      <c r="BK992" t="s">
        <v>4</v>
      </c>
      <c r="BL992">
        <v>1</v>
      </c>
      <c r="BM992" t="s">
        <v>4</v>
      </c>
      <c r="BN992">
        <v>14800</v>
      </c>
      <c r="BO992" t="s">
        <v>4</v>
      </c>
      <c r="BP992" t="s">
        <v>4</v>
      </c>
      <c r="BQ992" t="s">
        <v>4</v>
      </c>
      <c r="BR992" t="s">
        <v>4</v>
      </c>
      <c r="BS992" t="s">
        <v>4</v>
      </c>
      <c r="BT992" t="s">
        <v>4</v>
      </c>
      <c r="BU992" t="s">
        <v>4</v>
      </c>
      <c r="BV992" t="s">
        <v>4</v>
      </c>
      <c r="BW992" t="s">
        <v>15540</v>
      </c>
      <c r="BX992" t="s">
        <v>4</v>
      </c>
      <c r="BY992" t="s">
        <v>12</v>
      </c>
      <c r="BZ992" t="s">
        <v>12</v>
      </c>
      <c r="CA992" t="s">
        <v>12</v>
      </c>
      <c r="CB992" t="s">
        <v>12</v>
      </c>
      <c r="CC992" t="s">
        <v>12</v>
      </c>
      <c r="CD992" t="str" cm="1">
        <f t="array" aca="1" ref="CD992" ca="1">eConcatenar(A992:CB992,"|")</f>
        <v>4aRmxUcg2O3QQng1|COMAL2021-2113|3|MEMORIAL|TABASCO|COMALCALCO|COMALCALCO|2021-6-16|14800|X|X|200|1|X|X|X|X|X|X|X|X|X|X|X|X|X|X|MARIN|X|GREISY|CASADO |X|X|AL CHIVERO|SAN FERNANDO|X|9331336703|MARIA ISABEL PEREZ HERNANDEZ|ISIDRO PALMA HERNANDEZ|X|RUTA 8 V|X|VIERNES|X|X|X|X|X|DOMICILIO|1200|13600|X|X|X|2021-9-3|2021-10-01|X|X|X|X|X|SAN FERNANDO PUEBLO NUEVO|X|1|X|14800|X|X|X|X|X|X|X|X|CAR|X|x|x|x|x</v>
      </c>
    </row>
    <row r="993" spans="1:82" x14ac:dyDescent="0.25">
      <c r="A993" t="s">
        <v>15541</v>
      </c>
      <c r="B993" s="19" t="s">
        <v>16142</v>
      </c>
      <c r="C993">
        <v>3</v>
      </c>
      <c r="D993" t="s">
        <v>69</v>
      </c>
      <c r="E993" t="s">
        <v>2</v>
      </c>
      <c r="F993" t="s">
        <v>706</v>
      </c>
      <c r="G993" t="s">
        <v>706</v>
      </c>
      <c r="H993" t="s">
        <v>15968</v>
      </c>
      <c r="I993">
        <v>14800</v>
      </c>
      <c r="J993" t="s">
        <v>4</v>
      </c>
      <c r="K993" t="s">
        <v>4</v>
      </c>
      <c r="L993">
        <v>200</v>
      </c>
      <c r="M993">
        <v>1</v>
      </c>
      <c r="N993" t="s">
        <v>4</v>
      </c>
      <c r="O993" t="s">
        <v>4</v>
      </c>
      <c r="P993" t="s">
        <v>4</v>
      </c>
      <c r="Q993" t="s">
        <v>4</v>
      </c>
      <c r="R993" t="s">
        <v>4</v>
      </c>
      <c r="S993" t="s">
        <v>4</v>
      </c>
      <c r="T993" t="s">
        <v>4</v>
      </c>
      <c r="U993" t="s">
        <v>4</v>
      </c>
      <c r="V993" t="s">
        <v>4</v>
      </c>
      <c r="W993" t="s">
        <v>4</v>
      </c>
      <c r="X993" t="s">
        <v>4</v>
      </c>
      <c r="Y993" t="s">
        <v>4</v>
      </c>
      <c r="Z993" t="s">
        <v>4</v>
      </c>
      <c r="AA993" t="s">
        <v>4</v>
      </c>
      <c r="AB993" t="s">
        <v>4993</v>
      </c>
      <c r="AC993" t="s">
        <v>707</v>
      </c>
      <c r="AD993" t="s">
        <v>10138</v>
      </c>
      <c r="AE993" t="s">
        <v>51</v>
      </c>
      <c r="AF993" t="s">
        <v>4</v>
      </c>
      <c r="AG993" t="s">
        <v>4</v>
      </c>
      <c r="AH993" t="s">
        <v>15191</v>
      </c>
      <c r="AI993" t="s">
        <v>15542</v>
      </c>
      <c r="AJ993" t="s">
        <v>4</v>
      </c>
      <c r="AK993">
        <v>9331371837</v>
      </c>
      <c r="AL993" t="s">
        <v>15543</v>
      </c>
      <c r="AM993" t="s">
        <v>15544</v>
      </c>
      <c r="AN993" t="s">
        <v>4</v>
      </c>
      <c r="AO993" t="s">
        <v>15146</v>
      </c>
      <c r="AP993" t="s">
        <v>4</v>
      </c>
      <c r="AQ993" t="s">
        <v>5470</v>
      </c>
      <c r="AR993" t="s">
        <v>4</v>
      </c>
      <c r="AS993" t="s">
        <v>4</v>
      </c>
      <c r="AT993" t="s">
        <v>4</v>
      </c>
      <c r="AU993" t="s">
        <v>4</v>
      </c>
      <c r="AV993" t="s">
        <v>4</v>
      </c>
      <c r="AW993" t="s">
        <v>11</v>
      </c>
      <c r="AX993">
        <v>3500</v>
      </c>
      <c r="AY993">
        <v>11300</v>
      </c>
      <c r="AZ993" t="s">
        <v>4</v>
      </c>
      <c r="BA993" t="s">
        <v>4</v>
      </c>
      <c r="BB993" t="s">
        <v>4</v>
      </c>
      <c r="BC993" t="s">
        <v>5471</v>
      </c>
      <c r="BD993" t="s">
        <v>10543</v>
      </c>
      <c r="BE993" t="s">
        <v>4</v>
      </c>
      <c r="BF993" t="s">
        <v>4</v>
      </c>
      <c r="BG993" t="s">
        <v>4</v>
      </c>
      <c r="BH993" t="s">
        <v>4</v>
      </c>
      <c r="BI993" t="s">
        <v>4</v>
      </c>
      <c r="BJ993" t="s">
        <v>15191</v>
      </c>
      <c r="BK993" t="s">
        <v>4</v>
      </c>
      <c r="BL993">
        <v>1</v>
      </c>
      <c r="BM993" t="s">
        <v>4</v>
      </c>
      <c r="BN993">
        <v>14800</v>
      </c>
      <c r="BO993" t="s">
        <v>4</v>
      </c>
      <c r="BP993" t="s">
        <v>4</v>
      </c>
      <c r="BQ993" t="s">
        <v>4</v>
      </c>
      <c r="BR993" t="s">
        <v>4</v>
      </c>
      <c r="BS993" t="s">
        <v>4</v>
      </c>
      <c r="BT993" t="s">
        <v>4</v>
      </c>
      <c r="BU993" t="s">
        <v>4</v>
      </c>
      <c r="BV993" t="s">
        <v>4</v>
      </c>
      <c r="BW993" t="s">
        <v>15540</v>
      </c>
      <c r="BX993" t="s">
        <v>4</v>
      </c>
      <c r="BY993" t="s">
        <v>12</v>
      </c>
      <c r="BZ993" t="s">
        <v>12</v>
      </c>
      <c r="CA993" t="s">
        <v>12</v>
      </c>
      <c r="CB993" t="s">
        <v>12</v>
      </c>
      <c r="CC993" t="s">
        <v>12</v>
      </c>
      <c r="CD993" t="str" cm="1">
        <f t="array" aca="1" ref="CD993" ca="1">eConcatenar(A993:CB993,"|")</f>
        <v>H1FbNDUEDieMw9Kb|PAR2021-1535|3|MEMORIAL|TABASCO|PARAISO|PARAISO|2021-5-06|14800|X|X|200|1|X|X|X|X|X|X|X|X|X|X|X|X|X|X|MARQUEZ |FLORES|MARITZA|SOLTERA|X|X|LIBERTAD SEGUNDA SECCION|LAS ISABELES|X|9331371837|LUCIA FLORES HERNANDEZ|JUAN INOCENTE FLORES HERNANDEZ|X|RUTA 8 V|X|VIERNES|X|X|X|X|X|DOMICILIO|3500|11300|X|X|X|2021-9-3|2021-10-01|X|X|X|X|X|LIBERTAD SEGUNDA SECCION|X|1|X|14800|X|X|X|X|X|X|X|X|CAR|X|x|x|x|x</v>
      </c>
    </row>
    <row r="994" spans="1:82" x14ac:dyDescent="0.25">
      <c r="A994" t="s">
        <v>15545</v>
      </c>
      <c r="B994" t="s">
        <v>16143</v>
      </c>
      <c r="C994">
        <v>3</v>
      </c>
      <c r="D994" t="s">
        <v>69</v>
      </c>
      <c r="E994" t="s">
        <v>2</v>
      </c>
      <c r="F994" t="s">
        <v>706</v>
      </c>
      <c r="G994" t="s">
        <v>706</v>
      </c>
      <c r="H994" t="s">
        <v>16123</v>
      </c>
      <c r="I994">
        <v>14800</v>
      </c>
      <c r="J994" t="s">
        <v>4</v>
      </c>
      <c r="K994" t="s">
        <v>4</v>
      </c>
      <c r="L994">
        <v>200</v>
      </c>
      <c r="M994">
        <v>1</v>
      </c>
      <c r="N994" t="s">
        <v>4</v>
      </c>
      <c r="O994" t="s">
        <v>4</v>
      </c>
      <c r="P994" t="s">
        <v>4</v>
      </c>
      <c r="Q994" t="s">
        <v>4</v>
      </c>
      <c r="R994" t="s">
        <v>4</v>
      </c>
      <c r="S994" t="s">
        <v>4</v>
      </c>
      <c r="T994" t="s">
        <v>4</v>
      </c>
      <c r="U994" t="s">
        <v>4</v>
      </c>
      <c r="V994" t="s">
        <v>4</v>
      </c>
      <c r="W994" t="s">
        <v>4</v>
      </c>
      <c r="X994" t="s">
        <v>4</v>
      </c>
      <c r="Y994" t="s">
        <v>4</v>
      </c>
      <c r="Z994" t="s">
        <v>4</v>
      </c>
      <c r="AA994" t="s">
        <v>4</v>
      </c>
      <c r="AB994" t="s">
        <v>301</v>
      </c>
      <c r="AC994" t="s">
        <v>913</v>
      </c>
      <c r="AD994" t="s">
        <v>11955</v>
      </c>
      <c r="AE994" t="s">
        <v>63</v>
      </c>
      <c r="AF994" t="s">
        <v>4</v>
      </c>
      <c r="AG994" t="s">
        <v>4</v>
      </c>
      <c r="AH994" t="s">
        <v>15546</v>
      </c>
      <c r="AI994" t="s">
        <v>15547</v>
      </c>
      <c r="AJ994" t="s">
        <v>4</v>
      </c>
      <c r="AK994">
        <v>9331560492</v>
      </c>
      <c r="AL994" t="s">
        <v>15548</v>
      </c>
      <c r="AM994" t="s">
        <v>15549</v>
      </c>
      <c r="AN994" t="s">
        <v>4</v>
      </c>
      <c r="AO994" t="s">
        <v>15146</v>
      </c>
      <c r="AP994" t="s">
        <v>4</v>
      </c>
      <c r="AQ994" t="s">
        <v>5470</v>
      </c>
      <c r="AR994" t="s">
        <v>4</v>
      </c>
      <c r="AS994" t="s">
        <v>4</v>
      </c>
      <c r="AT994" t="s">
        <v>4</v>
      </c>
      <c r="AU994" t="s">
        <v>4</v>
      </c>
      <c r="AV994" t="s">
        <v>4</v>
      </c>
      <c r="AW994" t="s">
        <v>11</v>
      </c>
      <c r="AX994">
        <v>2200</v>
      </c>
      <c r="AY994">
        <v>12600</v>
      </c>
      <c r="AZ994" t="s">
        <v>4</v>
      </c>
      <c r="BA994" t="s">
        <v>4</v>
      </c>
      <c r="BB994" t="s">
        <v>4</v>
      </c>
      <c r="BC994" t="s">
        <v>5471</v>
      </c>
      <c r="BD994" t="s">
        <v>10543</v>
      </c>
      <c r="BE994" t="s">
        <v>4</v>
      </c>
      <c r="BF994" t="s">
        <v>4</v>
      </c>
      <c r="BG994" t="s">
        <v>4</v>
      </c>
      <c r="BH994" t="s">
        <v>4</v>
      </c>
      <c r="BI994" t="s">
        <v>4</v>
      </c>
      <c r="BJ994" t="s">
        <v>15228</v>
      </c>
      <c r="BK994" t="s">
        <v>4</v>
      </c>
      <c r="BL994">
        <v>0</v>
      </c>
      <c r="BM994" t="s">
        <v>4</v>
      </c>
      <c r="BN994">
        <v>14800</v>
      </c>
      <c r="BO994" t="s">
        <v>4</v>
      </c>
      <c r="BP994" t="s">
        <v>4</v>
      </c>
      <c r="BQ994" t="s">
        <v>4</v>
      </c>
      <c r="BR994" t="s">
        <v>4</v>
      </c>
      <c r="BS994" t="s">
        <v>4</v>
      </c>
      <c r="BT994" t="s">
        <v>4</v>
      </c>
      <c r="BU994" t="s">
        <v>4</v>
      </c>
      <c r="BV994" t="s">
        <v>4</v>
      </c>
      <c r="BW994" t="s">
        <v>15540</v>
      </c>
      <c r="BX994" t="s">
        <v>4</v>
      </c>
      <c r="BY994" t="s">
        <v>12</v>
      </c>
      <c r="BZ994" t="s">
        <v>12</v>
      </c>
      <c r="CA994" t="s">
        <v>12</v>
      </c>
      <c r="CB994" t="s">
        <v>12</v>
      </c>
      <c r="CC994" t="s">
        <v>12</v>
      </c>
      <c r="CD994" t="str" cm="1">
        <f t="array" aca="1" ref="CD994" ca="1">eConcatenar(A994:CB994,"|")</f>
        <v>kl9ezBrtITD9aEVJ|PAR2121-1369|3|MEMORIAL|TABASCO|PARAISO|PARAISO|2021-4-16|14800|X|X|200|1|X|X|X|X|X|X|X|X|X|X|X|X|X|X|CRUZ|CANO|RAUL|CASADO|X|X|LIBERTAD PRIMERA SECCIO|LA MONTAÑITA|X|9331560492|JUANITA CRUZ CORDOVA|AGUSTIN ZAMARANO PLALTELCA|X|RUTA 8 V|X|VIERNES|X|X|X|X|X|DOMICILIO|2200|12600|X|X|X|2021-9-3|2021-10-01|X|X|X|X|X|LIBERTAD PRIMERA SECCION|X|0|X|14800|X|X|X|X|X|X|X|X|CAR|X|x|x|x|x</v>
      </c>
    </row>
    <row r="995" spans="1:82" x14ac:dyDescent="0.25">
      <c r="A995" t="s">
        <v>15550</v>
      </c>
      <c r="B995" t="s">
        <v>15551</v>
      </c>
      <c r="C995">
        <v>3</v>
      </c>
      <c r="D995" t="s">
        <v>69</v>
      </c>
      <c r="E995" t="s">
        <v>2</v>
      </c>
      <c r="F995" t="s">
        <v>775</v>
      </c>
      <c r="G995" t="s">
        <v>775</v>
      </c>
      <c r="H995" t="s">
        <v>16111</v>
      </c>
      <c r="I995">
        <v>14800</v>
      </c>
      <c r="J995" t="s">
        <v>4</v>
      </c>
      <c r="K995" t="s">
        <v>4</v>
      </c>
      <c r="L995">
        <v>200</v>
      </c>
      <c r="M995">
        <v>1</v>
      </c>
      <c r="N995" t="s">
        <v>4</v>
      </c>
      <c r="O995" t="s">
        <v>4</v>
      </c>
      <c r="P995" t="s">
        <v>4</v>
      </c>
      <c r="Q995" t="s">
        <v>4</v>
      </c>
      <c r="R995" t="s">
        <v>4</v>
      </c>
      <c r="S995" t="s">
        <v>4</v>
      </c>
      <c r="T995" t="s">
        <v>4</v>
      </c>
      <c r="U995" t="s">
        <v>4</v>
      </c>
      <c r="V995" t="s">
        <v>4</v>
      </c>
      <c r="W995" t="s">
        <v>4</v>
      </c>
      <c r="X995" t="s">
        <v>4</v>
      </c>
      <c r="Y995" t="s">
        <v>4</v>
      </c>
      <c r="Z995" t="s">
        <v>4</v>
      </c>
      <c r="AA995" t="s">
        <v>4</v>
      </c>
      <c r="AB995" t="s">
        <v>29</v>
      </c>
      <c r="AC995" t="s">
        <v>513</v>
      </c>
      <c r="AD995" t="s">
        <v>327</v>
      </c>
      <c r="AE995" t="s">
        <v>336</v>
      </c>
      <c r="AF995" t="s">
        <v>4</v>
      </c>
      <c r="AG995" t="s">
        <v>4</v>
      </c>
      <c r="AH995" t="s">
        <v>15552</v>
      </c>
      <c r="AI995" t="s">
        <v>15553</v>
      </c>
      <c r="AJ995" t="s">
        <v>4</v>
      </c>
      <c r="AK995">
        <v>9332072448</v>
      </c>
      <c r="AL995" t="s">
        <v>15554</v>
      </c>
      <c r="AM995" t="s">
        <v>15555</v>
      </c>
      <c r="AN995" t="s">
        <v>4</v>
      </c>
      <c r="AO995" t="s">
        <v>15146</v>
      </c>
      <c r="AP995" t="s">
        <v>4</v>
      </c>
      <c r="AQ995" t="s">
        <v>5470</v>
      </c>
      <c r="AR995" t="s">
        <v>4</v>
      </c>
      <c r="AS995" t="s">
        <v>4</v>
      </c>
      <c r="AT995" t="s">
        <v>4</v>
      </c>
      <c r="AU995" t="s">
        <v>4</v>
      </c>
      <c r="AV995" t="s">
        <v>4</v>
      </c>
      <c r="AW995" t="s">
        <v>11</v>
      </c>
      <c r="AX995">
        <v>2000</v>
      </c>
      <c r="AY995">
        <v>12800</v>
      </c>
      <c r="AZ995" t="s">
        <v>4</v>
      </c>
      <c r="BA995" t="s">
        <v>4</v>
      </c>
      <c r="BB995" t="s">
        <v>4</v>
      </c>
      <c r="BC995" t="s">
        <v>1236</v>
      </c>
      <c r="BD995" t="s">
        <v>10543</v>
      </c>
      <c r="BE995" t="s">
        <v>4</v>
      </c>
      <c r="BF995" t="s">
        <v>4</v>
      </c>
      <c r="BG995" t="s">
        <v>4</v>
      </c>
      <c r="BH995" t="s">
        <v>4</v>
      </c>
      <c r="BI995" t="s">
        <v>4</v>
      </c>
      <c r="BJ995" t="s">
        <v>2228</v>
      </c>
      <c r="BK995" t="s">
        <v>4</v>
      </c>
      <c r="BL995">
        <v>0</v>
      </c>
      <c r="BM995" t="s">
        <v>4</v>
      </c>
      <c r="BN995">
        <v>14800</v>
      </c>
      <c r="BO995" t="s">
        <v>4</v>
      </c>
      <c r="BP995" t="s">
        <v>4</v>
      </c>
      <c r="BQ995" t="s">
        <v>4</v>
      </c>
      <c r="BR995" t="s">
        <v>4</v>
      </c>
      <c r="BS995" t="s">
        <v>4</v>
      </c>
      <c r="BT995" t="s">
        <v>4</v>
      </c>
      <c r="BU995" t="s">
        <v>4</v>
      </c>
      <c r="BV995" t="s">
        <v>4</v>
      </c>
      <c r="BW995" t="s">
        <v>15540</v>
      </c>
      <c r="BX995" t="s">
        <v>4</v>
      </c>
      <c r="BY995" t="s">
        <v>12</v>
      </c>
      <c r="BZ995" t="s">
        <v>12</v>
      </c>
      <c r="CA995" t="s">
        <v>12</v>
      </c>
      <c r="CB995" t="s">
        <v>12</v>
      </c>
      <c r="CC995" t="s">
        <v>12</v>
      </c>
      <c r="CD995" t="str" cm="1">
        <f t="array" aca="1" ref="CD995" ca="1">eConcatenar(A995:CB995,"|")</f>
        <v>IS8h0L5A4TJiLZxT|COMAL2021-1307|3|MEMORIAL|TABASCO|COMALCALCO|COMALCALCO|2021-4-03|14800|X|X|200|1|X|X|X|X|X|X|X|X|X|X|X|X|X|X|CORDOVA|AGUILAR|ANDRES|VIUDO|X|X|BUENA VISTA |CHICHICAPA SIN NUMERO|X|9332072448|DULCE ARACELY CORDOVA VENTURA|FLORDELIS CORDOVA VENTURA|X|RUTA 8 V|X|VIERNES|X|X|X|X|X|DOMICILIO|2000|12800|X|X|X|2021-9-4|2021-10-01|X|X|X|X|X|BUENA VISTA|X|0|X|14800|X|X|X|X|X|X|X|X|CAR|X|x|x|x|x</v>
      </c>
    </row>
    <row r="996" spans="1:82" x14ac:dyDescent="0.25">
      <c r="A996" t="s">
        <v>15556</v>
      </c>
      <c r="B996" t="s">
        <v>16144</v>
      </c>
      <c r="C996">
        <v>3</v>
      </c>
      <c r="D996" t="s">
        <v>75</v>
      </c>
      <c r="E996" t="s">
        <v>2</v>
      </c>
      <c r="F996" t="s">
        <v>706</v>
      </c>
      <c r="G996" t="s">
        <v>706</v>
      </c>
      <c r="H996" t="s">
        <v>11444</v>
      </c>
      <c r="I996">
        <v>24500</v>
      </c>
      <c r="J996" t="s">
        <v>4</v>
      </c>
      <c r="K996" t="s">
        <v>4</v>
      </c>
      <c r="L996">
        <v>200</v>
      </c>
      <c r="M996">
        <v>1</v>
      </c>
      <c r="N996" t="s">
        <v>4</v>
      </c>
      <c r="O996" t="s">
        <v>4</v>
      </c>
      <c r="P996" t="s">
        <v>4</v>
      </c>
      <c r="Q996" t="s">
        <v>4</v>
      </c>
      <c r="R996" t="s">
        <v>4</v>
      </c>
      <c r="S996" t="s">
        <v>4</v>
      </c>
      <c r="T996" t="s">
        <v>4</v>
      </c>
      <c r="U996" t="s">
        <v>4</v>
      </c>
      <c r="V996" t="s">
        <v>4</v>
      </c>
      <c r="W996" t="s">
        <v>4</v>
      </c>
      <c r="X996" t="s">
        <v>4</v>
      </c>
      <c r="Y996" t="s">
        <v>4</v>
      </c>
      <c r="Z996" t="s">
        <v>4</v>
      </c>
      <c r="AA996" t="s">
        <v>4</v>
      </c>
      <c r="AB996" t="s">
        <v>245</v>
      </c>
      <c r="AC996" t="s">
        <v>776</v>
      </c>
      <c r="AD996" t="s">
        <v>12020</v>
      </c>
      <c r="AE996" t="s">
        <v>63</v>
      </c>
      <c r="AF996" t="s">
        <v>4</v>
      </c>
      <c r="AG996" t="s">
        <v>4</v>
      </c>
      <c r="AH996" t="s">
        <v>15228</v>
      </c>
      <c r="AI996" t="s">
        <v>15557</v>
      </c>
      <c r="AJ996" t="s">
        <v>15558</v>
      </c>
      <c r="AK996">
        <v>9331672004</v>
      </c>
      <c r="AL996" t="s">
        <v>15559</v>
      </c>
      <c r="AM996" t="s">
        <v>15560</v>
      </c>
      <c r="AN996" t="s">
        <v>4</v>
      </c>
      <c r="AO996" t="s">
        <v>15146</v>
      </c>
      <c r="AP996" t="s">
        <v>4</v>
      </c>
      <c r="AQ996" t="s">
        <v>5470</v>
      </c>
      <c r="AR996" t="s">
        <v>4</v>
      </c>
      <c r="AS996" t="s">
        <v>4</v>
      </c>
      <c r="AT996" t="s">
        <v>4</v>
      </c>
      <c r="AU996" t="s">
        <v>4</v>
      </c>
      <c r="AV996" t="s">
        <v>4</v>
      </c>
      <c r="AW996" t="s">
        <v>11</v>
      </c>
      <c r="AX996">
        <v>2200</v>
      </c>
      <c r="AY996">
        <v>22300</v>
      </c>
      <c r="AZ996" t="s">
        <v>4</v>
      </c>
      <c r="BA996" t="s">
        <v>4</v>
      </c>
      <c r="BB996" t="s">
        <v>4</v>
      </c>
      <c r="BC996" t="s">
        <v>5471</v>
      </c>
      <c r="BD996" t="s">
        <v>5474</v>
      </c>
      <c r="BE996" t="s">
        <v>4</v>
      </c>
      <c r="BF996" t="s">
        <v>4</v>
      </c>
      <c r="BG996" t="s">
        <v>4</v>
      </c>
      <c r="BH996" t="s">
        <v>4</v>
      </c>
      <c r="BI996" t="s">
        <v>4</v>
      </c>
      <c r="BJ996" t="s">
        <v>15228</v>
      </c>
      <c r="BK996" t="s">
        <v>4</v>
      </c>
      <c r="BL996">
        <v>1</v>
      </c>
      <c r="BM996" t="s">
        <v>4</v>
      </c>
      <c r="BN996">
        <v>24500</v>
      </c>
      <c r="BO996" t="s">
        <v>4</v>
      </c>
      <c r="BP996" t="s">
        <v>4</v>
      </c>
      <c r="BQ996" t="s">
        <v>4</v>
      </c>
      <c r="BR996" t="s">
        <v>4</v>
      </c>
      <c r="BS996" t="s">
        <v>4</v>
      </c>
      <c r="BT996" t="s">
        <v>4</v>
      </c>
      <c r="BU996" t="s">
        <v>4</v>
      </c>
      <c r="BV996" t="s">
        <v>4</v>
      </c>
      <c r="BW996" t="s">
        <v>15540</v>
      </c>
      <c r="BX996" t="s">
        <v>4</v>
      </c>
      <c r="BY996" t="s">
        <v>12</v>
      </c>
      <c r="BZ996" t="s">
        <v>12</v>
      </c>
      <c r="CA996" t="s">
        <v>12</v>
      </c>
      <c r="CB996" t="s">
        <v>12</v>
      </c>
      <c r="CC996" t="s">
        <v>12</v>
      </c>
      <c r="CD996" t="str" cm="1">
        <f t="array" aca="1" ref="CD996" ca="1">eConcatenar(A996:CB996,"|")</f>
        <v>jFV1RQJkvxjNQIDi|PAR2021-1192|3|DIGNITY|TABASCO|PARAISO|PARAISO|2021-3-31|24500|X|X|200|1|X|X|X|X|X|X|X|X|X|X|X|X|X|X|CARRILLO|VAZQUEZ|ANTONIO|CASADO|X|X|LIBERTAD PRIMERA SECCION|PALMAHUACA|LIBERTAD PRIMERA SANTA CRUZ|9331672004|MIRIAM DOMINGUEZ JIMENEZ|CECILIA DOMINGUEZ JIMENEZ|X|RUTA 8 V|X|VIERNES|X|X|X|X|X|DOMICILIO|2200|22300|X|X|X|2021-9-3|2021-9-17|X|X|X|X|X|LIBERTAD PRIMERA SECCION|X|1|X|24500|X|X|X|X|X|X|X|X|CAR|X|x|x|x|x</v>
      </c>
    </row>
    <row r="997" spans="1:82" x14ac:dyDescent="0.25">
      <c r="A997" t="s">
        <v>15561</v>
      </c>
      <c r="B997" t="s">
        <v>16145</v>
      </c>
      <c r="C997">
        <v>3</v>
      </c>
      <c r="D997" t="s">
        <v>14</v>
      </c>
      <c r="E997" t="s">
        <v>2</v>
      </c>
      <c r="F997" t="s">
        <v>706</v>
      </c>
      <c r="G997" t="s">
        <v>706</v>
      </c>
      <c r="H997" t="s">
        <v>16085</v>
      </c>
      <c r="I997">
        <v>19800</v>
      </c>
      <c r="J997" t="s">
        <v>4</v>
      </c>
      <c r="K997" t="s">
        <v>4</v>
      </c>
      <c r="L997">
        <v>200</v>
      </c>
      <c r="M997">
        <v>1</v>
      </c>
      <c r="N997" t="s">
        <v>4</v>
      </c>
      <c r="O997" t="s">
        <v>4</v>
      </c>
      <c r="P997" t="s">
        <v>4</v>
      </c>
      <c r="Q997" t="s">
        <v>4</v>
      </c>
      <c r="R997" t="s">
        <v>4</v>
      </c>
      <c r="S997" t="s">
        <v>4</v>
      </c>
      <c r="T997" t="s">
        <v>4</v>
      </c>
      <c r="U997" t="s">
        <v>4</v>
      </c>
      <c r="V997" t="s">
        <v>4</v>
      </c>
      <c r="W997" t="s">
        <v>4</v>
      </c>
      <c r="X997" t="s">
        <v>4</v>
      </c>
      <c r="Y997" t="s">
        <v>4</v>
      </c>
      <c r="Z997" t="s">
        <v>4</v>
      </c>
      <c r="AA997" t="s">
        <v>4</v>
      </c>
      <c r="AB997" t="s">
        <v>655</v>
      </c>
      <c r="AC997" t="s">
        <v>837</v>
      </c>
      <c r="AD997" t="s">
        <v>15562</v>
      </c>
      <c r="AE997" t="s">
        <v>63</v>
      </c>
      <c r="AF997" t="s">
        <v>4</v>
      </c>
      <c r="AG997" t="s">
        <v>4</v>
      </c>
      <c r="AH997" t="s">
        <v>628</v>
      </c>
      <c r="AI997" t="s">
        <v>15563</v>
      </c>
      <c r="AJ997" t="s">
        <v>4</v>
      </c>
      <c r="AK997">
        <v>9331555472</v>
      </c>
      <c r="AL997" t="s">
        <v>15564</v>
      </c>
      <c r="AM997" t="s">
        <v>15565</v>
      </c>
      <c r="AN997" t="s">
        <v>4</v>
      </c>
      <c r="AO997" t="s">
        <v>15146</v>
      </c>
      <c r="AP997" t="s">
        <v>4</v>
      </c>
      <c r="AQ997" t="s">
        <v>5470</v>
      </c>
      <c r="AR997" t="s">
        <v>4</v>
      </c>
      <c r="AS997" t="s">
        <v>4</v>
      </c>
      <c r="AT997" t="s">
        <v>4</v>
      </c>
      <c r="AU997" t="s">
        <v>4</v>
      </c>
      <c r="AV997" t="s">
        <v>4</v>
      </c>
      <c r="AW997" t="s">
        <v>11</v>
      </c>
      <c r="AX997">
        <v>2800</v>
      </c>
      <c r="AY997">
        <v>17000</v>
      </c>
      <c r="AZ997" t="s">
        <v>4</v>
      </c>
      <c r="BA997" t="s">
        <v>4</v>
      </c>
      <c r="BB997" t="s">
        <v>4</v>
      </c>
      <c r="BC997" t="s">
        <v>5381</v>
      </c>
      <c r="BD997" t="s">
        <v>5474</v>
      </c>
      <c r="BE997" t="s">
        <v>4</v>
      </c>
      <c r="BF997" t="s">
        <v>4</v>
      </c>
      <c r="BG997" t="s">
        <v>4</v>
      </c>
      <c r="BH997" t="s">
        <v>4</v>
      </c>
      <c r="BI997" t="s">
        <v>4</v>
      </c>
      <c r="BJ997" t="s">
        <v>628</v>
      </c>
      <c r="BK997" t="s">
        <v>4</v>
      </c>
      <c r="BL997">
        <v>0</v>
      </c>
      <c r="BM997" t="s">
        <v>4</v>
      </c>
      <c r="BN997">
        <v>19800</v>
      </c>
      <c r="BO997" t="s">
        <v>4</v>
      </c>
      <c r="BP997" t="s">
        <v>4</v>
      </c>
      <c r="BQ997" t="s">
        <v>4</v>
      </c>
      <c r="BR997" t="s">
        <v>4</v>
      </c>
      <c r="BS997" t="s">
        <v>4</v>
      </c>
      <c r="BT997" t="s">
        <v>4</v>
      </c>
      <c r="BU997" t="s">
        <v>4</v>
      </c>
      <c r="BV997" t="s">
        <v>4</v>
      </c>
      <c r="BW997" t="s">
        <v>15540</v>
      </c>
      <c r="BX997" t="s">
        <v>4</v>
      </c>
      <c r="BY997" t="s">
        <v>12</v>
      </c>
      <c r="BZ997" t="s">
        <v>12</v>
      </c>
      <c r="CA997" t="s">
        <v>12</v>
      </c>
      <c r="CB997" t="s">
        <v>12</v>
      </c>
      <c r="CC997" t="s">
        <v>12</v>
      </c>
      <c r="CD997" t="str" cm="1">
        <f t="array" aca="1" ref="CD997" ca="1">eConcatenar(A997:CB997,"|")</f>
        <v>1BYDTbBh2NZlBw6U|PAR2021-0326|3|ZAFIRO|TABASCO|PARAISO|PARAISO|2021-1-28|19800|X|X|200|1|X|X|X|X|X|X|X|X|X|X|X|X|X|X|GERONIMO|MARQUEZ|JOSE POMPILIO|CASADO|X|X|QUINTIN ARAUZ|FEDERAL PARAISO COMALCALCO|X|9331555472|ROSA ALEJANDRO PEREZ|LUIS GUSTAVO GERONIMO ALEJANDRO|X|RUTA 8 V|X|VIERNES|X|X|X|X|X|DOMICILIO|2800|17000|X|X|X|2021-8-14|2021-9-17|X|X|X|X|X|QUINTIN ARAUZ|X|0|X|19800|X|X|X|X|X|X|X|X|CAR|X|x|x|x|x</v>
      </c>
    </row>
    <row r="998" spans="1:82" x14ac:dyDescent="0.25">
      <c r="A998" t="s">
        <v>15566</v>
      </c>
      <c r="B998" t="s">
        <v>15567</v>
      </c>
      <c r="C998">
        <v>3</v>
      </c>
      <c r="D998" t="s">
        <v>221</v>
      </c>
      <c r="E998" t="s">
        <v>2</v>
      </c>
      <c r="F998" t="s">
        <v>775</v>
      </c>
      <c r="G998" t="s">
        <v>775</v>
      </c>
      <c r="H998" t="s">
        <v>16113</v>
      </c>
      <c r="I998">
        <v>12900</v>
      </c>
      <c r="J998" t="s">
        <v>4</v>
      </c>
      <c r="K998" t="s">
        <v>4</v>
      </c>
      <c r="L998">
        <v>200</v>
      </c>
      <c r="M998">
        <v>1</v>
      </c>
      <c r="N998" t="s">
        <v>4</v>
      </c>
      <c r="O998" t="s">
        <v>4</v>
      </c>
      <c r="P998" t="s">
        <v>4</v>
      </c>
      <c r="Q998" t="s">
        <v>4</v>
      </c>
      <c r="R998" t="s">
        <v>4</v>
      </c>
      <c r="S998" t="s">
        <v>4</v>
      </c>
      <c r="T998" t="s">
        <v>4</v>
      </c>
      <c r="U998" t="s">
        <v>4</v>
      </c>
      <c r="V998" t="s">
        <v>4</v>
      </c>
      <c r="W998" t="s">
        <v>4</v>
      </c>
      <c r="X998" t="s">
        <v>4</v>
      </c>
      <c r="Y998" t="s">
        <v>4</v>
      </c>
      <c r="Z998" t="s">
        <v>4</v>
      </c>
      <c r="AA998" t="s">
        <v>4</v>
      </c>
      <c r="AB998" t="s">
        <v>732</v>
      </c>
      <c r="AC998" t="s">
        <v>11810</v>
      </c>
      <c r="AD998" t="s">
        <v>521</v>
      </c>
      <c r="AE998" t="s">
        <v>63</v>
      </c>
      <c r="AF998" t="s">
        <v>4</v>
      </c>
      <c r="AG998" t="s">
        <v>4</v>
      </c>
      <c r="AH998" t="s">
        <v>15497</v>
      </c>
      <c r="AI998" t="s">
        <v>15568</v>
      </c>
      <c r="AJ998" t="s">
        <v>4</v>
      </c>
      <c r="AK998">
        <v>9331630543</v>
      </c>
      <c r="AL998" t="s">
        <v>15569</v>
      </c>
      <c r="AM998" t="s">
        <v>15570</v>
      </c>
      <c r="AN998" t="s">
        <v>4</v>
      </c>
      <c r="AO998" t="s">
        <v>15146</v>
      </c>
      <c r="AP998" t="s">
        <v>4</v>
      </c>
      <c r="AQ998" t="s">
        <v>5470</v>
      </c>
      <c r="AR998" t="s">
        <v>4</v>
      </c>
      <c r="AS998" t="s">
        <v>4</v>
      </c>
      <c r="AT998" t="s">
        <v>4</v>
      </c>
      <c r="AU998" t="s">
        <v>4</v>
      </c>
      <c r="AV998" t="s">
        <v>4</v>
      </c>
      <c r="AW998" t="s">
        <v>11</v>
      </c>
      <c r="AX998">
        <v>2900</v>
      </c>
      <c r="AY998">
        <v>10000</v>
      </c>
      <c r="AZ998" t="s">
        <v>4</v>
      </c>
      <c r="BA998" t="s">
        <v>4</v>
      </c>
      <c r="BB998" t="s">
        <v>4</v>
      </c>
      <c r="BC998" t="s">
        <v>5471</v>
      </c>
      <c r="BD998" t="s">
        <v>10543</v>
      </c>
      <c r="BE998" t="s">
        <v>4</v>
      </c>
      <c r="BF998" t="s">
        <v>4</v>
      </c>
      <c r="BG998" t="s">
        <v>4</v>
      </c>
      <c r="BH998" t="s">
        <v>4</v>
      </c>
      <c r="BI998" t="s">
        <v>4</v>
      </c>
      <c r="BJ998" t="s">
        <v>15497</v>
      </c>
      <c r="BK998" t="s">
        <v>4</v>
      </c>
      <c r="BL998">
        <v>1</v>
      </c>
      <c r="BM998" t="s">
        <v>4</v>
      </c>
      <c r="BN998">
        <v>12900</v>
      </c>
      <c r="BO998" t="s">
        <v>4</v>
      </c>
      <c r="BP998" t="s">
        <v>4</v>
      </c>
      <c r="BQ998" t="s">
        <v>4</v>
      </c>
      <c r="BR998" t="s">
        <v>4</v>
      </c>
      <c r="BS998" t="s">
        <v>4</v>
      </c>
      <c r="BT998" t="s">
        <v>4</v>
      </c>
      <c r="BU998" t="s">
        <v>4</v>
      </c>
      <c r="BV998" t="s">
        <v>4</v>
      </c>
      <c r="BW998" t="s">
        <v>15540</v>
      </c>
      <c r="BX998" t="s">
        <v>4</v>
      </c>
      <c r="BY998" t="s">
        <v>12</v>
      </c>
      <c r="BZ998" t="s">
        <v>12</v>
      </c>
      <c r="CA998" t="s">
        <v>12</v>
      </c>
      <c r="CB998" t="s">
        <v>12</v>
      </c>
      <c r="CC998" t="s">
        <v>12</v>
      </c>
      <c r="CD998" t="str" cm="1">
        <f t="array" aca="1" ref="CD998" ca="1">eConcatenar(A998:CB998,"|")</f>
        <v>wRyemvDoxiYQm2zw|COMAL2021-0395|3|IMPERIAL|TABASCO|COMALCALCO|COMALCALCO|2021-2-06|12900|X|X|200|1|X|X|X|X|X|X|X|X|X|X|X|X|X|X|IZQUIERDO|PALMA|MARIA JESUS|CASADO|X|X|NORTE SEGUNDA|COMALCO PARAISO|X|9331630543|REYNOL VELENZUELA ROMERO|ERNERTO VALENSUELA IZQUIERDO|X|RUTA 8 V|X|VIERNES|X|X|X|X|X|DOMICILIO|2900|10000|X|X|X|2021-9-3|2021-10-01|X|X|X|X|X|NORTE SEGUNDA|X|1|X|12900|X|X|X|X|X|X|X|X|CAR|X|x|x|x|x</v>
      </c>
    </row>
    <row r="999" spans="1:82" x14ac:dyDescent="0.25">
      <c r="A999" t="s">
        <v>15571</v>
      </c>
      <c r="B999" t="s">
        <v>16146</v>
      </c>
      <c r="C999">
        <v>3</v>
      </c>
      <c r="D999" t="s">
        <v>14</v>
      </c>
      <c r="E999" t="s">
        <v>2</v>
      </c>
      <c r="F999" t="s">
        <v>706</v>
      </c>
      <c r="G999" t="s">
        <v>706</v>
      </c>
      <c r="H999" t="s">
        <v>16109</v>
      </c>
      <c r="I999">
        <v>19800</v>
      </c>
      <c r="J999" t="s">
        <v>4</v>
      </c>
      <c r="K999" t="s">
        <v>4</v>
      </c>
      <c r="L999">
        <v>200</v>
      </c>
      <c r="M999">
        <v>1</v>
      </c>
      <c r="N999" t="s">
        <v>4</v>
      </c>
      <c r="O999" t="s">
        <v>4</v>
      </c>
      <c r="P999" t="s">
        <v>4</v>
      </c>
      <c r="Q999" t="s">
        <v>4</v>
      </c>
      <c r="R999" t="s">
        <v>4</v>
      </c>
      <c r="S999" t="s">
        <v>4</v>
      </c>
      <c r="T999" t="s">
        <v>4</v>
      </c>
      <c r="U999" t="s">
        <v>4</v>
      </c>
      <c r="V999" t="s">
        <v>4</v>
      </c>
      <c r="W999" t="s">
        <v>4</v>
      </c>
      <c r="X999" t="s">
        <v>4</v>
      </c>
      <c r="Y999" t="s">
        <v>4</v>
      </c>
      <c r="Z999" t="s">
        <v>4</v>
      </c>
      <c r="AA999" t="s">
        <v>4</v>
      </c>
      <c r="AB999" t="s">
        <v>291</v>
      </c>
      <c r="AC999" t="s">
        <v>38</v>
      </c>
      <c r="AD999" t="s">
        <v>566</v>
      </c>
      <c r="AE999" t="s">
        <v>30</v>
      </c>
      <c r="AF999" t="s">
        <v>4</v>
      </c>
      <c r="AG999" t="s">
        <v>4</v>
      </c>
      <c r="AH999" t="s">
        <v>15520</v>
      </c>
      <c r="AI999" t="s">
        <v>15563</v>
      </c>
      <c r="AJ999" t="s">
        <v>15572</v>
      </c>
      <c r="AK999">
        <v>9331544723</v>
      </c>
      <c r="AL999" t="s">
        <v>15573</v>
      </c>
      <c r="AM999" t="s">
        <v>15574</v>
      </c>
      <c r="AN999" t="s">
        <v>4</v>
      </c>
      <c r="AO999" t="s">
        <v>15146</v>
      </c>
      <c r="AP999" t="s">
        <v>4</v>
      </c>
      <c r="AQ999" t="s">
        <v>5470</v>
      </c>
      <c r="AR999" t="s">
        <v>4</v>
      </c>
      <c r="AS999" t="s">
        <v>4</v>
      </c>
      <c r="AT999" t="s">
        <v>4</v>
      </c>
      <c r="AU999" t="s">
        <v>4</v>
      </c>
      <c r="AV999" t="s">
        <v>4</v>
      </c>
      <c r="AW999" t="s">
        <v>11</v>
      </c>
      <c r="AX999">
        <v>3000</v>
      </c>
      <c r="AY999">
        <v>16800</v>
      </c>
      <c r="AZ999" t="s">
        <v>4</v>
      </c>
      <c r="BA999" t="s">
        <v>4</v>
      </c>
      <c r="BB999" t="s">
        <v>4</v>
      </c>
      <c r="BC999" t="s">
        <v>5471</v>
      </c>
      <c r="BD999" t="s">
        <v>5474</v>
      </c>
      <c r="BE999" t="s">
        <v>4</v>
      </c>
      <c r="BF999" t="s">
        <v>4</v>
      </c>
      <c r="BG999" t="s">
        <v>4</v>
      </c>
      <c r="BH999" t="s">
        <v>4</v>
      </c>
      <c r="BI999" t="s">
        <v>4</v>
      </c>
      <c r="BJ999" t="s">
        <v>15520</v>
      </c>
      <c r="BK999" t="s">
        <v>4</v>
      </c>
      <c r="BL999">
        <v>1</v>
      </c>
      <c r="BM999" t="s">
        <v>4</v>
      </c>
      <c r="BN999">
        <v>19800</v>
      </c>
      <c r="BO999" t="s">
        <v>4</v>
      </c>
      <c r="BP999" t="s">
        <v>4</v>
      </c>
      <c r="BQ999" t="s">
        <v>4</v>
      </c>
      <c r="BR999" t="s">
        <v>4</v>
      </c>
      <c r="BS999" t="s">
        <v>4</v>
      </c>
      <c r="BT999" t="s">
        <v>4</v>
      </c>
      <c r="BU999" t="s">
        <v>4</v>
      </c>
      <c r="BV999" t="s">
        <v>4</v>
      </c>
      <c r="BW999" t="s">
        <v>15540</v>
      </c>
      <c r="BX999" t="s">
        <v>4</v>
      </c>
      <c r="BY999" t="s">
        <v>12</v>
      </c>
      <c r="BZ999" t="s">
        <v>12</v>
      </c>
      <c r="CA999" t="s">
        <v>12</v>
      </c>
      <c r="CB999" t="s">
        <v>12</v>
      </c>
      <c r="CC999" t="s">
        <v>12</v>
      </c>
      <c r="CD999" t="str" cm="1">
        <f t="array" aca="1" ref="CD999" ca="1">eConcatenar(A999:CB999,"|")</f>
        <v>PbCAlayrCHAmDZCs|PAR2021-0355|3|ZAFIRO|TABASCO|PARAISO|PARAISO|2021-2-01|19800|X|X|200|1|X|X|X|X|X|X|X|X|X|X|X|X|X|X|DOMINGUEZ|HERNANDEZ|ROSA MARIA|CASADA|X|X|ORIENTE SEGUNDA|FEDERAL PARAISO COMALCALCO|PALMA HUACAPAL|9331544723|ANDRES DE LA CRUZ GONZALES|ANDRES AARON DE LA CRUZ DOMINGUEZ|X|RUTA 8 V|X|VIERNES|X|X|X|X|X|DOMICILIO|3000|16800|X|X|X|2021-9-3|2021-9-17|X|X|X|X|X|ORIENTE SEGUNDA|X|1|X|19800|X|X|X|X|X|X|X|X|CAR|X|x|x|x|x</v>
      </c>
    </row>
    <row r="1000" spans="1:82" x14ac:dyDescent="0.25">
      <c r="A1000" t="s">
        <v>15575</v>
      </c>
      <c r="B1000" t="s">
        <v>16148</v>
      </c>
      <c r="C1000">
        <v>3</v>
      </c>
      <c r="D1000" t="s">
        <v>69</v>
      </c>
      <c r="E1000" t="s">
        <v>2</v>
      </c>
      <c r="F1000" t="s">
        <v>706</v>
      </c>
      <c r="G1000" t="s">
        <v>706</v>
      </c>
      <c r="H1000" t="s">
        <v>15982</v>
      </c>
      <c r="I1000">
        <v>14800</v>
      </c>
      <c r="J1000" t="s">
        <v>4</v>
      </c>
      <c r="K1000" t="s">
        <v>4</v>
      </c>
      <c r="L1000">
        <v>200</v>
      </c>
      <c r="M1000">
        <v>1</v>
      </c>
      <c r="N1000" t="s">
        <v>4</v>
      </c>
      <c r="O1000" t="s">
        <v>4</v>
      </c>
      <c r="P1000" t="s">
        <v>4</v>
      </c>
      <c r="Q1000" t="s">
        <v>4</v>
      </c>
      <c r="R1000" t="s">
        <v>4</v>
      </c>
      <c r="S1000" t="s">
        <v>4</v>
      </c>
      <c r="T1000" t="s">
        <v>4</v>
      </c>
      <c r="U1000" t="s">
        <v>4</v>
      </c>
      <c r="V1000" t="s">
        <v>4</v>
      </c>
      <c r="W1000" t="s">
        <v>4</v>
      </c>
      <c r="X1000" t="s">
        <v>4</v>
      </c>
      <c r="Y1000" t="s">
        <v>4</v>
      </c>
      <c r="Z1000" t="s">
        <v>4</v>
      </c>
      <c r="AA1000" t="s">
        <v>4</v>
      </c>
      <c r="AB1000" t="s">
        <v>59</v>
      </c>
      <c r="AC1000" t="s">
        <v>49</v>
      </c>
      <c r="AD1000" t="s">
        <v>15576</v>
      </c>
      <c r="AE1000" t="s">
        <v>63</v>
      </c>
      <c r="AF1000" t="s">
        <v>4</v>
      </c>
      <c r="AG1000" t="s">
        <v>4</v>
      </c>
      <c r="AH1000" t="s">
        <v>15577</v>
      </c>
      <c r="AI1000" t="s">
        <v>15578</v>
      </c>
      <c r="AJ1000" t="s">
        <v>4</v>
      </c>
      <c r="AK1000">
        <v>9331373405</v>
      </c>
      <c r="AL1000" t="s">
        <v>15579</v>
      </c>
      <c r="AM1000" t="s">
        <v>15580</v>
      </c>
      <c r="AN1000" t="s">
        <v>4</v>
      </c>
      <c r="AO1000" t="s">
        <v>15146</v>
      </c>
      <c r="AP1000" t="s">
        <v>4</v>
      </c>
      <c r="AQ1000" t="s">
        <v>5470</v>
      </c>
      <c r="AR1000" t="s">
        <v>4</v>
      </c>
      <c r="AS1000" t="s">
        <v>4</v>
      </c>
      <c r="AT1000" t="s">
        <v>4</v>
      </c>
      <c r="AU1000" t="s">
        <v>4</v>
      </c>
      <c r="AV1000" t="s">
        <v>4</v>
      </c>
      <c r="AW1000" t="s">
        <v>11</v>
      </c>
      <c r="AX1000">
        <v>2200</v>
      </c>
      <c r="AY1000">
        <v>12600</v>
      </c>
      <c r="AZ1000" t="s">
        <v>4</v>
      </c>
      <c r="BA1000" t="s">
        <v>4</v>
      </c>
      <c r="BB1000" t="s">
        <v>4</v>
      </c>
      <c r="BC1000" t="s">
        <v>5471</v>
      </c>
      <c r="BD1000" t="s">
        <v>5474</v>
      </c>
      <c r="BE1000" t="s">
        <v>4</v>
      </c>
      <c r="BF1000" t="s">
        <v>4</v>
      </c>
      <c r="BG1000" t="s">
        <v>4</v>
      </c>
      <c r="BH1000" t="s">
        <v>4</v>
      </c>
      <c r="BI1000" t="s">
        <v>4</v>
      </c>
      <c r="BJ1000" t="s">
        <v>15577</v>
      </c>
      <c r="BK1000" t="s">
        <v>4</v>
      </c>
      <c r="BL1000">
        <v>0</v>
      </c>
      <c r="BM1000" t="s">
        <v>4</v>
      </c>
      <c r="BN1000">
        <v>14800</v>
      </c>
      <c r="BO1000" t="s">
        <v>4</v>
      </c>
      <c r="BP1000" t="s">
        <v>4</v>
      </c>
      <c r="BQ1000" t="s">
        <v>4</v>
      </c>
      <c r="BR1000" t="s">
        <v>4</v>
      </c>
      <c r="BS1000" t="s">
        <v>4</v>
      </c>
      <c r="BT1000" t="s">
        <v>4</v>
      </c>
      <c r="BU1000" t="s">
        <v>4</v>
      </c>
      <c r="BV1000" t="s">
        <v>4</v>
      </c>
      <c r="BW1000" t="s">
        <v>15540</v>
      </c>
      <c r="BX1000" t="s">
        <v>4</v>
      </c>
      <c r="BY1000" t="s">
        <v>12</v>
      </c>
      <c r="BZ1000" t="s">
        <v>12</v>
      </c>
      <c r="CA1000" t="s">
        <v>12</v>
      </c>
      <c r="CB1000" t="s">
        <v>12</v>
      </c>
      <c r="CC1000" t="s">
        <v>12</v>
      </c>
      <c r="CD1000" t="str" cm="1">
        <f t="array" aca="1" ref="CD1000" ca="1">eConcatenar(A1000:CB1000,"|")</f>
        <v>ZT0Vonb0015HybNp|PAR2021-1105|3|MEMORIAL|TABASCO|PARAISO|PARAISO|2021-3-18|14800|X|X|200|1|X|X|X|X|X|X|X|X|X|X|X|X|X|X|GARCIA|SANCHEZ|DIOGENES|CASADO|X|X|ORIENTE PRIMERA SECCION|MERCEDE REAL|X|9331373405|SANDRA HERNANDEZ DOMINGUEZ|DAVID ANTONIO IZQUIERDO MARQUEZ|X|RUTA 8 V|X|VIERNES|X|X|X|X|X|DOMICILIO|2200|12600|X|X|X|2021-9-3|2021-9-17|X|X|X|X|X|ORIENTE PRIMERA SECCION|X|0|X|14800|X|X|X|X|X|X|X|X|CAR|X|x|x|x|x</v>
      </c>
    </row>
    <row r="1001" spans="1:82" x14ac:dyDescent="0.25">
      <c r="A1001" t="s">
        <v>15581</v>
      </c>
      <c r="B1001" t="s">
        <v>16147</v>
      </c>
      <c r="C1001">
        <v>3</v>
      </c>
      <c r="D1001" t="s">
        <v>221</v>
      </c>
      <c r="E1001" t="s">
        <v>2</v>
      </c>
      <c r="F1001" t="s">
        <v>706</v>
      </c>
      <c r="G1001" t="s">
        <v>706</v>
      </c>
      <c r="H1001" t="s">
        <v>16115</v>
      </c>
      <c r="I1001">
        <v>12900</v>
      </c>
      <c r="J1001" t="s">
        <v>4</v>
      </c>
      <c r="K1001" t="s">
        <v>4</v>
      </c>
      <c r="L1001">
        <v>200</v>
      </c>
      <c r="M1001">
        <v>1</v>
      </c>
      <c r="N1001" t="s">
        <v>4</v>
      </c>
      <c r="O1001" t="s">
        <v>4</v>
      </c>
      <c r="P1001" t="s">
        <v>4</v>
      </c>
      <c r="Q1001" t="s">
        <v>4</v>
      </c>
      <c r="R1001" t="s">
        <v>4</v>
      </c>
      <c r="S1001" t="s">
        <v>4</v>
      </c>
      <c r="T1001" t="s">
        <v>4</v>
      </c>
      <c r="U1001" t="s">
        <v>4</v>
      </c>
      <c r="V1001" t="s">
        <v>4</v>
      </c>
      <c r="W1001" t="s">
        <v>4</v>
      </c>
      <c r="X1001" t="s">
        <v>4</v>
      </c>
      <c r="Y1001" t="s">
        <v>4</v>
      </c>
      <c r="Z1001" t="s">
        <v>4</v>
      </c>
      <c r="AA1001" t="s">
        <v>4</v>
      </c>
      <c r="AB1001" t="s">
        <v>291</v>
      </c>
      <c r="AC1001" t="s">
        <v>815</v>
      </c>
      <c r="AD1001" t="s">
        <v>12690</v>
      </c>
      <c r="AE1001" t="s">
        <v>63</v>
      </c>
      <c r="AF1001" t="s">
        <v>4</v>
      </c>
      <c r="AG1001" t="s">
        <v>4</v>
      </c>
      <c r="AH1001" t="s">
        <v>2120</v>
      </c>
      <c r="AI1001" t="s">
        <v>116</v>
      </c>
      <c r="AJ1001" t="s">
        <v>4</v>
      </c>
      <c r="AK1001">
        <v>9333296345</v>
      </c>
      <c r="AL1001" t="s">
        <v>15582</v>
      </c>
      <c r="AM1001" t="s">
        <v>15583</v>
      </c>
      <c r="AN1001" t="s">
        <v>4</v>
      </c>
      <c r="AO1001" t="s">
        <v>15146</v>
      </c>
      <c r="AP1001" t="s">
        <v>4</v>
      </c>
      <c r="AQ1001" t="s">
        <v>5470</v>
      </c>
      <c r="AR1001" t="s">
        <v>4</v>
      </c>
      <c r="AS1001" t="s">
        <v>4</v>
      </c>
      <c r="AT1001" t="s">
        <v>4</v>
      </c>
      <c r="AU1001" t="s">
        <v>4</v>
      </c>
      <c r="AV1001" t="s">
        <v>4</v>
      </c>
      <c r="AW1001" t="s">
        <v>11</v>
      </c>
      <c r="AX1001">
        <v>3200</v>
      </c>
      <c r="AY1001">
        <v>9700</v>
      </c>
      <c r="AZ1001" t="s">
        <v>4</v>
      </c>
      <c r="BA1001" t="s">
        <v>4</v>
      </c>
      <c r="BB1001" t="s">
        <v>4</v>
      </c>
      <c r="BC1001" t="s">
        <v>5471</v>
      </c>
      <c r="BD1001" t="s">
        <v>5474</v>
      </c>
      <c r="BE1001" t="s">
        <v>4</v>
      </c>
      <c r="BF1001" t="s">
        <v>4</v>
      </c>
      <c r="BG1001" t="s">
        <v>4</v>
      </c>
      <c r="BH1001" t="s">
        <v>4</v>
      </c>
      <c r="BI1001" t="s">
        <v>4</v>
      </c>
      <c r="BJ1001" t="s">
        <v>2120</v>
      </c>
      <c r="BK1001" t="s">
        <v>4</v>
      </c>
      <c r="BL1001">
        <v>0</v>
      </c>
      <c r="BM1001" t="s">
        <v>4</v>
      </c>
      <c r="BN1001">
        <v>12900</v>
      </c>
      <c r="BO1001" t="s">
        <v>4</v>
      </c>
      <c r="BP1001" t="s">
        <v>4</v>
      </c>
      <c r="BQ1001" t="s">
        <v>4</v>
      </c>
      <c r="BR1001" t="s">
        <v>4</v>
      </c>
      <c r="BS1001" t="s">
        <v>4</v>
      </c>
      <c r="BT1001" t="s">
        <v>4</v>
      </c>
      <c r="BU1001" t="s">
        <v>4</v>
      </c>
      <c r="BV1001" t="s">
        <v>4</v>
      </c>
      <c r="BW1001" t="s">
        <v>15540</v>
      </c>
      <c r="BX1001" t="s">
        <v>4</v>
      </c>
      <c r="BY1001" t="s">
        <v>12</v>
      </c>
      <c r="BZ1001" t="s">
        <v>12</v>
      </c>
      <c r="CA1001" t="s">
        <v>12</v>
      </c>
      <c r="CB1001" t="s">
        <v>12</v>
      </c>
      <c r="CC1001" t="s">
        <v>12</v>
      </c>
      <c r="CD1001" t="str" cm="1">
        <f t="array" aca="1" ref="CD1001" ca="1">eConcatenar(A1001:CB1001,"|")</f>
        <v>cVInHZsFP0fsE2Lf|PAR2021-0305|3|IMPERIAL|TABASCO|PARAISO|PARAISO|2021-1-25|12900|X|X|200|1|X|X|X|X|X|X|X|X|X|X|X|X|X|X|DOMINGUEZ|CASTELLANOS|GAMALIEL|CASADO|X|X|MONTE ADENTRO|PRINCIPAL|X|9333296345|DARVIN DOMINGUEZ DOMINGUEZ|YOLY DAVEY DOMINGUEZ DOMINGUEZ|X|RUTA 8 V|X|VIERNES|X|X|X|X|X|DOMICILIO|3200|9700|X|X|X|2021-9-3|2021-9-17|X|X|X|X|X|MONTE ADENTRO|X|0|X|12900|X|X|X|X|X|X|X|X|CAR|X|x|x|x|x</v>
      </c>
    </row>
    <row r="1002" spans="1:82" x14ac:dyDescent="0.25">
      <c r="A1002" t="s">
        <v>15584</v>
      </c>
      <c r="B1002" t="s">
        <v>15585</v>
      </c>
      <c r="C1002">
        <v>3</v>
      </c>
      <c r="D1002" t="s">
        <v>221</v>
      </c>
      <c r="E1002" t="s">
        <v>2</v>
      </c>
      <c r="F1002" t="s">
        <v>775</v>
      </c>
      <c r="G1002" t="s">
        <v>775</v>
      </c>
      <c r="H1002" t="s">
        <v>16091</v>
      </c>
      <c r="I1002">
        <v>12900</v>
      </c>
      <c r="J1002" t="s">
        <v>4</v>
      </c>
      <c r="K1002" t="s">
        <v>4</v>
      </c>
      <c r="L1002">
        <v>200</v>
      </c>
      <c r="M1002">
        <v>1</v>
      </c>
      <c r="N1002" t="s">
        <v>4</v>
      </c>
      <c r="O1002" t="s">
        <v>4</v>
      </c>
      <c r="P1002" t="s">
        <v>4</v>
      </c>
      <c r="Q1002" t="s">
        <v>4</v>
      </c>
      <c r="R1002" t="s">
        <v>4</v>
      </c>
      <c r="S1002" t="s">
        <v>4</v>
      </c>
      <c r="T1002" t="s">
        <v>4</v>
      </c>
      <c r="U1002" t="s">
        <v>4</v>
      </c>
      <c r="V1002" t="s">
        <v>4</v>
      </c>
      <c r="W1002" t="s">
        <v>4</v>
      </c>
      <c r="X1002" t="s">
        <v>4</v>
      </c>
      <c r="Y1002" t="s">
        <v>4</v>
      </c>
      <c r="Z1002" t="s">
        <v>4</v>
      </c>
      <c r="AA1002" t="s">
        <v>4</v>
      </c>
      <c r="AB1002" t="s">
        <v>29</v>
      </c>
      <c r="AC1002" t="s">
        <v>38</v>
      </c>
      <c r="AD1002" t="s">
        <v>15586</v>
      </c>
      <c r="AE1002" t="s">
        <v>30</v>
      </c>
      <c r="AF1002" t="s">
        <v>4</v>
      </c>
      <c r="AG1002" t="s">
        <v>4</v>
      </c>
      <c r="AH1002" t="s">
        <v>15497</v>
      </c>
      <c r="AI1002" t="s">
        <v>15563</v>
      </c>
      <c r="AJ1002" t="s">
        <v>4</v>
      </c>
      <c r="AK1002">
        <v>9331213180</v>
      </c>
      <c r="AL1002" t="s">
        <v>15587</v>
      </c>
      <c r="AM1002" t="s">
        <v>15588</v>
      </c>
      <c r="AN1002" t="s">
        <v>4</v>
      </c>
      <c r="AO1002" t="s">
        <v>15146</v>
      </c>
      <c r="AP1002" t="s">
        <v>4</v>
      </c>
      <c r="AQ1002" t="s">
        <v>5470</v>
      </c>
      <c r="AR1002" t="s">
        <v>4</v>
      </c>
      <c r="AS1002" t="s">
        <v>4</v>
      </c>
      <c r="AT1002" t="s">
        <v>4</v>
      </c>
      <c r="AU1002" t="s">
        <v>4</v>
      </c>
      <c r="AV1002" t="s">
        <v>4</v>
      </c>
      <c r="AW1002" t="s">
        <v>11</v>
      </c>
      <c r="AX1002">
        <v>3400</v>
      </c>
      <c r="AY1002">
        <v>9500</v>
      </c>
      <c r="AZ1002" t="s">
        <v>4</v>
      </c>
      <c r="BA1002" t="s">
        <v>4</v>
      </c>
      <c r="BB1002" t="s">
        <v>4</v>
      </c>
      <c r="BC1002" t="s">
        <v>5471</v>
      </c>
      <c r="BD1002" t="s">
        <v>5474</v>
      </c>
      <c r="BE1002" t="s">
        <v>4</v>
      </c>
      <c r="BF1002" t="s">
        <v>4</v>
      </c>
      <c r="BG1002" t="s">
        <v>4</v>
      </c>
      <c r="BH1002" t="s">
        <v>4</v>
      </c>
      <c r="BI1002" t="s">
        <v>4</v>
      </c>
      <c r="BJ1002" t="s">
        <v>15497</v>
      </c>
      <c r="BK1002" t="s">
        <v>4</v>
      </c>
      <c r="BL1002">
        <v>1</v>
      </c>
      <c r="BM1002" t="s">
        <v>4</v>
      </c>
      <c r="BN1002">
        <v>12900</v>
      </c>
      <c r="BO1002" t="s">
        <v>4</v>
      </c>
      <c r="BP1002" t="s">
        <v>4</v>
      </c>
      <c r="BQ1002" t="s">
        <v>4</v>
      </c>
      <c r="BR1002" t="s">
        <v>4</v>
      </c>
      <c r="BS1002" t="s">
        <v>4</v>
      </c>
      <c r="BT1002" t="s">
        <v>4</v>
      </c>
      <c r="BU1002" t="s">
        <v>4</v>
      </c>
      <c r="BV1002" t="s">
        <v>4</v>
      </c>
      <c r="BW1002" t="s">
        <v>15540</v>
      </c>
      <c r="BX1002" t="s">
        <v>4</v>
      </c>
      <c r="BY1002" t="s">
        <v>12</v>
      </c>
      <c r="BZ1002" t="s">
        <v>12</v>
      </c>
      <c r="CA1002" t="s">
        <v>12</v>
      </c>
      <c r="CB1002" t="s">
        <v>12</v>
      </c>
      <c r="CC1002" t="s">
        <v>12</v>
      </c>
      <c r="CD1002" t="str" cm="1">
        <f t="array" aca="1" ref="CD1002" ca="1">eConcatenar(A1002:CB1002,"|")</f>
        <v>ctdUhMqu5td9kogL|COMAL2021-0135|3|IMPERIAL|TABASCO|COMALCALCO|COMALCALCO|2021-1-11|12900|X|X|200|1|X|X|X|X|X|X|X|X|X|X|X|X|X|X|CORDOVA|HERNANDEZ|LILI|CASADA|X|X|NORTE SEGUNDA|FEDERAL PARAISO COMALCALCO|X|9331213180|WILLIAM MARTINEZ HERNANDEZ|BERSALLI MARTINEZ CORDOVA|X|RUTA 8 V|X|VIERNES|X|X|X|X|X|DOMICILIO|3400|9500|X|X|X|2021-9-3|2021-9-17|X|X|X|X|X|NORTE SEGUNDA|X|1|X|12900|X|X|X|X|X|X|X|X|CAR|X|x|x|x|x</v>
      </c>
    </row>
    <row r="1003" spans="1:82" x14ac:dyDescent="0.25">
      <c r="A1003" t="s">
        <v>15589</v>
      </c>
      <c r="B1003" t="s">
        <v>16149</v>
      </c>
      <c r="C1003">
        <v>3</v>
      </c>
      <c r="D1003" t="s">
        <v>14</v>
      </c>
      <c r="E1003" t="s">
        <v>2</v>
      </c>
      <c r="F1003" t="s">
        <v>706</v>
      </c>
      <c r="G1003" t="s">
        <v>706</v>
      </c>
      <c r="H1003" t="s">
        <v>16137</v>
      </c>
      <c r="I1003">
        <v>19800</v>
      </c>
      <c r="J1003" t="s">
        <v>4</v>
      </c>
      <c r="K1003" t="s">
        <v>4</v>
      </c>
      <c r="L1003">
        <v>200</v>
      </c>
      <c r="M1003">
        <v>1</v>
      </c>
      <c r="N1003" t="s">
        <v>4</v>
      </c>
      <c r="O1003" t="s">
        <v>4</v>
      </c>
      <c r="P1003" t="s">
        <v>4</v>
      </c>
      <c r="Q1003" t="s">
        <v>4</v>
      </c>
      <c r="R1003" t="s">
        <v>4</v>
      </c>
      <c r="S1003" t="s">
        <v>4</v>
      </c>
      <c r="T1003" t="s">
        <v>4</v>
      </c>
      <c r="U1003" t="s">
        <v>4</v>
      </c>
      <c r="V1003" t="s">
        <v>4</v>
      </c>
      <c r="W1003" t="s">
        <v>4</v>
      </c>
      <c r="X1003" t="s">
        <v>4</v>
      </c>
      <c r="Y1003" t="s">
        <v>4</v>
      </c>
      <c r="Z1003" t="s">
        <v>4</v>
      </c>
      <c r="AA1003" t="s">
        <v>4</v>
      </c>
      <c r="AB1003" t="s">
        <v>6</v>
      </c>
      <c r="AC1003" t="s">
        <v>312</v>
      </c>
      <c r="AD1003" t="s">
        <v>15590</v>
      </c>
      <c r="AE1003" t="s">
        <v>51</v>
      </c>
      <c r="AF1003" t="s">
        <v>4</v>
      </c>
      <c r="AG1003" t="s">
        <v>4</v>
      </c>
      <c r="AH1003" t="s">
        <v>628</v>
      </c>
      <c r="AI1003" t="s">
        <v>506</v>
      </c>
      <c r="AJ1003" t="s">
        <v>4</v>
      </c>
      <c r="AK1003">
        <v>9331291451</v>
      </c>
      <c r="AL1003" t="s">
        <v>15591</v>
      </c>
      <c r="AM1003" t="s">
        <v>15592</v>
      </c>
      <c r="AN1003" t="s">
        <v>4</v>
      </c>
      <c r="AO1003" t="s">
        <v>15146</v>
      </c>
      <c r="AP1003" t="s">
        <v>4</v>
      </c>
      <c r="AQ1003" t="s">
        <v>5470</v>
      </c>
      <c r="AR1003" t="s">
        <v>4</v>
      </c>
      <c r="AS1003" t="s">
        <v>4</v>
      </c>
      <c r="AT1003" t="s">
        <v>4</v>
      </c>
      <c r="AU1003" t="s">
        <v>4</v>
      </c>
      <c r="AV1003" t="s">
        <v>4</v>
      </c>
      <c r="AW1003" t="s">
        <v>11</v>
      </c>
      <c r="AX1003">
        <v>3000</v>
      </c>
      <c r="AY1003">
        <v>16800</v>
      </c>
      <c r="AZ1003" t="s">
        <v>4</v>
      </c>
      <c r="BA1003" t="s">
        <v>4</v>
      </c>
      <c r="BB1003" t="s">
        <v>4</v>
      </c>
      <c r="BC1003" t="s">
        <v>1224</v>
      </c>
      <c r="BD1003" t="s">
        <v>5474</v>
      </c>
      <c r="BE1003" t="s">
        <v>4</v>
      </c>
      <c r="BF1003" t="s">
        <v>4</v>
      </c>
      <c r="BG1003" t="s">
        <v>4</v>
      </c>
      <c r="BH1003" t="s">
        <v>4</v>
      </c>
      <c r="BI1003" t="s">
        <v>4</v>
      </c>
      <c r="BJ1003" t="s">
        <v>628</v>
      </c>
      <c r="BK1003" t="s">
        <v>4</v>
      </c>
      <c r="BL1003">
        <v>1</v>
      </c>
      <c r="BM1003" t="s">
        <v>4</v>
      </c>
      <c r="BN1003">
        <v>19800</v>
      </c>
      <c r="BO1003" t="s">
        <v>4</v>
      </c>
      <c r="BP1003" t="s">
        <v>4</v>
      </c>
      <c r="BQ1003" t="s">
        <v>4</v>
      </c>
      <c r="BR1003" t="s">
        <v>4</v>
      </c>
      <c r="BS1003" t="s">
        <v>4</v>
      </c>
      <c r="BT1003" t="s">
        <v>4</v>
      </c>
      <c r="BU1003" t="s">
        <v>4</v>
      </c>
      <c r="BV1003" t="s">
        <v>4</v>
      </c>
      <c r="BW1003" t="s">
        <v>15540</v>
      </c>
      <c r="BX1003" t="s">
        <v>4</v>
      </c>
      <c r="BY1003" t="s">
        <v>12</v>
      </c>
      <c r="BZ1003" t="s">
        <v>12</v>
      </c>
      <c r="CA1003" t="s">
        <v>12</v>
      </c>
      <c r="CB1003" t="s">
        <v>12</v>
      </c>
      <c r="CC1003" t="s">
        <v>12</v>
      </c>
      <c r="CD1003" t="str" cm="1">
        <f t="array" aca="1" ref="CD1003" ca="1">eConcatenar(A1003:CB1003,"|")</f>
        <v>Jsj1vdtJiJiUM0On|PAR2021-0191|3|ZAFIRO|TABASCO|PARAISO|PARAISO|2021-1-22|19800|X|X|200|1|X|X|X|X|X|X|X|X|X|X|X|X|X|X|DE LA CRUZ|MORALES|MIREYA|SOLTERA|X|X|QUINTIN ARAUZ|EMILIANO ZAPATA|X|9331291451|AURELIANO TRINIDAD JIMENEZ|ROSA TRINIDAD ANGULO|X|RUTA 8 V|X|VIERNES|X|X|X|X|X|DOMICILIO|3000|16800|X|X|X|2021-8-7|2021-9-17|X|X|X|X|X|QUINTIN ARAUZ|X|1|X|19800|X|X|X|X|X|X|X|X|CAR|X|x|x|x|x</v>
      </c>
    </row>
    <row r="1004" spans="1:82" x14ac:dyDescent="0.25">
      <c r="A1004" t="s">
        <v>15593</v>
      </c>
      <c r="B1004" t="s">
        <v>15594</v>
      </c>
      <c r="C1004">
        <v>3</v>
      </c>
      <c r="D1004" t="s">
        <v>221</v>
      </c>
      <c r="E1004" t="s">
        <v>2</v>
      </c>
      <c r="F1004" t="s">
        <v>775</v>
      </c>
      <c r="G1004" t="s">
        <v>775</v>
      </c>
      <c r="H1004" t="s">
        <v>15977</v>
      </c>
      <c r="I1004">
        <v>12900</v>
      </c>
      <c r="J1004" t="s">
        <v>4</v>
      </c>
      <c r="K1004" t="s">
        <v>4</v>
      </c>
      <c r="L1004">
        <v>200</v>
      </c>
      <c r="M1004">
        <v>1</v>
      </c>
      <c r="N1004" t="s">
        <v>4</v>
      </c>
      <c r="O1004" t="s">
        <v>4</v>
      </c>
      <c r="P1004" t="s">
        <v>4</v>
      </c>
      <c r="Q1004" t="s">
        <v>4</v>
      </c>
      <c r="R1004" t="s">
        <v>4</v>
      </c>
      <c r="S1004" t="s">
        <v>4</v>
      </c>
      <c r="T1004" t="s">
        <v>4</v>
      </c>
      <c r="U1004" t="s">
        <v>4</v>
      </c>
      <c r="V1004" t="s">
        <v>4</v>
      </c>
      <c r="W1004" t="s">
        <v>4</v>
      </c>
      <c r="X1004" t="s">
        <v>4</v>
      </c>
      <c r="Y1004" t="s">
        <v>4</v>
      </c>
      <c r="Z1004" t="s">
        <v>4</v>
      </c>
      <c r="AA1004" t="s">
        <v>4</v>
      </c>
      <c r="AB1004" t="s">
        <v>11810</v>
      </c>
      <c r="AC1004" t="s">
        <v>385</v>
      </c>
      <c r="AD1004" t="s">
        <v>15595</v>
      </c>
      <c r="AE1004" t="s">
        <v>17</v>
      </c>
      <c r="AF1004" t="s">
        <v>4</v>
      </c>
      <c r="AG1004" t="s">
        <v>4</v>
      </c>
      <c r="AH1004" t="s">
        <v>15497</v>
      </c>
      <c r="AI1004" t="s">
        <v>15563</v>
      </c>
      <c r="AJ1004" t="s">
        <v>4</v>
      </c>
      <c r="AK1004">
        <v>9331602525</v>
      </c>
      <c r="AL1004" t="s">
        <v>15596</v>
      </c>
      <c r="AM1004" t="s">
        <v>15597</v>
      </c>
      <c r="AN1004" t="s">
        <v>4</v>
      </c>
      <c r="AO1004" t="s">
        <v>15146</v>
      </c>
      <c r="AP1004" t="s">
        <v>4</v>
      </c>
      <c r="AQ1004" t="s">
        <v>5470</v>
      </c>
      <c r="AR1004" t="s">
        <v>4</v>
      </c>
      <c r="AS1004" t="s">
        <v>4</v>
      </c>
      <c r="AT1004" t="s">
        <v>4</v>
      </c>
      <c r="AU1004" t="s">
        <v>4</v>
      </c>
      <c r="AV1004" t="s">
        <v>4</v>
      </c>
      <c r="AW1004" t="s">
        <v>11</v>
      </c>
      <c r="AX1004">
        <v>2700</v>
      </c>
      <c r="AY1004">
        <v>10200</v>
      </c>
      <c r="AZ1004" t="s">
        <v>4</v>
      </c>
      <c r="BA1004" t="s">
        <v>4</v>
      </c>
      <c r="BB1004" t="s">
        <v>4</v>
      </c>
      <c r="BC1004" t="s">
        <v>1222</v>
      </c>
      <c r="BD1004" t="s">
        <v>5474</v>
      </c>
      <c r="BE1004" t="s">
        <v>4</v>
      </c>
      <c r="BF1004" t="s">
        <v>4</v>
      </c>
      <c r="BG1004" t="s">
        <v>4</v>
      </c>
      <c r="BH1004" t="s">
        <v>4</v>
      </c>
      <c r="BI1004" t="s">
        <v>4</v>
      </c>
      <c r="BJ1004" t="s">
        <v>15497</v>
      </c>
      <c r="BK1004" t="s">
        <v>4</v>
      </c>
      <c r="BL1004">
        <v>0</v>
      </c>
      <c r="BM1004" t="s">
        <v>4</v>
      </c>
      <c r="BN1004">
        <v>12900</v>
      </c>
      <c r="BO1004" t="s">
        <v>4</v>
      </c>
      <c r="BP1004" t="s">
        <v>4</v>
      </c>
      <c r="BQ1004" t="s">
        <v>4</v>
      </c>
      <c r="BR1004" t="s">
        <v>4</v>
      </c>
      <c r="BS1004" t="s">
        <v>4</v>
      </c>
      <c r="BT1004" t="s">
        <v>4</v>
      </c>
      <c r="BU1004" t="s">
        <v>4</v>
      </c>
      <c r="BV1004" t="s">
        <v>4</v>
      </c>
      <c r="BW1004" t="s">
        <v>15540</v>
      </c>
      <c r="BX1004" t="s">
        <v>4</v>
      </c>
      <c r="BY1004" t="s">
        <v>12</v>
      </c>
      <c r="BZ1004" t="s">
        <v>12</v>
      </c>
      <c r="CA1004" t="s">
        <v>12</v>
      </c>
      <c r="CB1004" t="s">
        <v>12</v>
      </c>
      <c r="CC1004" t="s">
        <v>12</v>
      </c>
      <c r="CD1004" t="str" cm="1">
        <f t="array" aca="1" ref="CD1004" ca="1">eConcatenar(A1004:CB1004,"|")</f>
        <v>pI2yvUD9L23ZlOlc|COMAL2021-0185|3|IMPERIAL|TABASCO|COMALCALCO|COMALCALCO|2021-1-08|12900|X|X|200|1|X|X|X|X|X|X|X|X|X|X|X|X|X|X|PALMA|MENDEZ|JOSE   |SOLTERO|X|X|NORTE SEGUNDA|FEDERAL PARAISO COMALCALCO|X|9331602525|DAMIAN PALMA ZAPATA|TRINO PALMA MENDEZ|X|RUTA 8 V|X|VIERNES|X|X|X|X|X|DOMICILIO|2700|10200|X|X|X|2021-8-6|2021-9-17|X|X|X|X|X|NORTE SEGUNDA|X|0|X|12900|X|X|X|X|X|X|X|X|CAR|X|x|x|x|x</v>
      </c>
    </row>
    <row r="1005" spans="1:82" x14ac:dyDescent="0.25">
      <c r="A1005" t="s">
        <v>15598</v>
      </c>
      <c r="B1005" t="s">
        <v>16150</v>
      </c>
      <c r="C1005">
        <v>3</v>
      </c>
      <c r="D1005" t="s">
        <v>221</v>
      </c>
      <c r="E1005" t="s">
        <v>2</v>
      </c>
      <c r="F1005" t="s">
        <v>706</v>
      </c>
      <c r="G1005" t="s">
        <v>706</v>
      </c>
      <c r="H1005" t="s">
        <v>16129</v>
      </c>
      <c r="I1005">
        <v>12900</v>
      </c>
      <c r="J1005" t="s">
        <v>4</v>
      </c>
      <c r="K1005" t="s">
        <v>4</v>
      </c>
      <c r="L1005">
        <v>200</v>
      </c>
      <c r="M1005">
        <v>1</v>
      </c>
      <c r="N1005" t="s">
        <v>4</v>
      </c>
      <c r="O1005" t="s">
        <v>4</v>
      </c>
      <c r="P1005" t="s">
        <v>4</v>
      </c>
      <c r="Q1005" t="s">
        <v>4</v>
      </c>
      <c r="R1005" t="s">
        <v>4</v>
      </c>
      <c r="S1005" t="s">
        <v>4</v>
      </c>
      <c r="T1005" t="s">
        <v>4</v>
      </c>
      <c r="U1005" t="s">
        <v>4</v>
      </c>
      <c r="V1005" t="s">
        <v>4</v>
      </c>
      <c r="W1005" t="s">
        <v>4</v>
      </c>
      <c r="X1005" t="s">
        <v>4</v>
      </c>
      <c r="Y1005" t="s">
        <v>4</v>
      </c>
      <c r="Z1005" t="s">
        <v>4</v>
      </c>
      <c r="AA1005" t="s">
        <v>4</v>
      </c>
      <c r="AB1005" t="s">
        <v>501</v>
      </c>
      <c r="AC1005" t="s">
        <v>102</v>
      </c>
      <c r="AD1005" t="s">
        <v>15599</v>
      </c>
      <c r="AE1005" t="s">
        <v>30</v>
      </c>
      <c r="AF1005" t="s">
        <v>4</v>
      </c>
      <c r="AG1005" t="s">
        <v>4</v>
      </c>
      <c r="AH1005" t="s">
        <v>15600</v>
      </c>
      <c r="AI1005" t="s">
        <v>15601</v>
      </c>
      <c r="AJ1005" t="s">
        <v>4</v>
      </c>
      <c r="AK1005">
        <v>9331181592</v>
      </c>
      <c r="AL1005" t="s">
        <v>15602</v>
      </c>
      <c r="AM1005" t="s">
        <v>15603</v>
      </c>
      <c r="AN1005" t="s">
        <v>4</v>
      </c>
      <c r="AO1005" t="s">
        <v>15146</v>
      </c>
      <c r="AP1005" t="s">
        <v>4</v>
      </c>
      <c r="AQ1005" t="s">
        <v>5470</v>
      </c>
      <c r="AR1005" t="s">
        <v>4</v>
      </c>
      <c r="AS1005" t="s">
        <v>4</v>
      </c>
      <c r="AT1005" t="s">
        <v>4</v>
      </c>
      <c r="AU1005" t="s">
        <v>4</v>
      </c>
      <c r="AV1005" t="s">
        <v>4</v>
      </c>
      <c r="AW1005" t="s">
        <v>11</v>
      </c>
      <c r="AX1005">
        <v>3200</v>
      </c>
      <c r="AY1005">
        <v>9700</v>
      </c>
      <c r="AZ1005" t="s">
        <v>4</v>
      </c>
      <c r="BA1005" t="s">
        <v>4</v>
      </c>
      <c r="BB1005" t="s">
        <v>4</v>
      </c>
      <c r="BC1005" t="s">
        <v>5471</v>
      </c>
      <c r="BD1005" t="s">
        <v>5474</v>
      </c>
      <c r="BE1005" t="s">
        <v>4</v>
      </c>
      <c r="BF1005" t="s">
        <v>4</v>
      </c>
      <c r="BG1005" t="s">
        <v>4</v>
      </c>
      <c r="BH1005" t="s">
        <v>4</v>
      </c>
      <c r="BI1005" t="s">
        <v>4</v>
      </c>
      <c r="BJ1005" t="s">
        <v>15228</v>
      </c>
      <c r="BK1005" t="s">
        <v>4</v>
      </c>
      <c r="BL1005">
        <v>1</v>
      </c>
      <c r="BM1005" t="s">
        <v>4</v>
      </c>
      <c r="BN1005">
        <v>12900</v>
      </c>
      <c r="BO1005" t="s">
        <v>4</v>
      </c>
      <c r="BP1005" t="s">
        <v>4</v>
      </c>
      <c r="BQ1005" t="s">
        <v>4</v>
      </c>
      <c r="BR1005" t="s">
        <v>4</v>
      </c>
      <c r="BS1005" t="s">
        <v>4</v>
      </c>
      <c r="BT1005" t="s">
        <v>4</v>
      </c>
      <c r="BU1005" t="s">
        <v>4</v>
      </c>
      <c r="BV1005" t="s">
        <v>4</v>
      </c>
      <c r="BW1005" t="s">
        <v>15540</v>
      </c>
      <c r="BX1005" t="s">
        <v>4</v>
      </c>
      <c r="BY1005" t="s">
        <v>12</v>
      </c>
      <c r="BZ1005" t="s">
        <v>12</v>
      </c>
      <c r="CA1005" t="s">
        <v>12</v>
      </c>
      <c r="CB1005" t="s">
        <v>12</v>
      </c>
      <c r="CC1005" t="s">
        <v>12</v>
      </c>
      <c r="CD1005" t="str" cm="1">
        <f t="array" aca="1" ref="CD1005" ca="1">eConcatenar(A1005:CB1005,"|")</f>
        <v>czUFHRTrNO16hhhv|PAR2021-0147|3|IMPERIAL|TABASCO|PARAISO|PARAISO|2021-1-14|12900|X|X|200|1|X|X|X|X|X|X|X|X|X|X|X|X|X|X|CHABLE|GOMEZ|MARIA JULIA|CASADA|X|X|LIBERTAD PRIMERA|PALMA HUACA|X|9331181592|POTRONILLA RODRIGUEZ CHABLE|TOMAS RODRIGUEZ CHABLE|X|RUTA 8 V|X|VIERNES|X|X|X|X|X|DOMICILIO|3200|9700|X|X|X|2021-9-3|2021-9-17|X|X|X|X|X|LIBERTAD PRIMERA SECCION|X|1|X|12900|X|X|X|X|X|X|X|X|CAR|X|x|x|x|x</v>
      </c>
    </row>
    <row r="1006" spans="1:82" x14ac:dyDescent="0.25">
      <c r="A1006" t="s">
        <v>15604</v>
      </c>
      <c r="B1006" t="s">
        <v>16151</v>
      </c>
      <c r="C1006">
        <v>3</v>
      </c>
      <c r="D1006" t="s">
        <v>14</v>
      </c>
      <c r="E1006" t="s">
        <v>2</v>
      </c>
      <c r="F1006" t="s">
        <v>706</v>
      </c>
      <c r="G1006" t="s">
        <v>706</v>
      </c>
      <c r="H1006" t="s">
        <v>15920</v>
      </c>
      <c r="I1006">
        <v>19800</v>
      </c>
      <c r="J1006" t="s">
        <v>4</v>
      </c>
      <c r="K1006" t="s">
        <v>4</v>
      </c>
      <c r="L1006">
        <v>200</v>
      </c>
      <c r="M1006">
        <v>1</v>
      </c>
      <c r="N1006" t="s">
        <v>4</v>
      </c>
      <c r="O1006" t="s">
        <v>4</v>
      </c>
      <c r="P1006" t="s">
        <v>4</v>
      </c>
      <c r="Q1006" t="s">
        <v>4</v>
      </c>
      <c r="R1006" t="s">
        <v>4</v>
      </c>
      <c r="S1006" t="s">
        <v>4</v>
      </c>
      <c r="T1006" t="s">
        <v>4</v>
      </c>
      <c r="U1006" t="s">
        <v>4</v>
      </c>
      <c r="V1006" t="s">
        <v>4</v>
      </c>
      <c r="W1006" t="s">
        <v>4</v>
      </c>
      <c r="X1006" t="s">
        <v>4</v>
      </c>
      <c r="Y1006" t="s">
        <v>4</v>
      </c>
      <c r="Z1006" t="s">
        <v>4</v>
      </c>
      <c r="AA1006" t="s">
        <v>4</v>
      </c>
      <c r="AB1006" t="s">
        <v>291</v>
      </c>
      <c r="AC1006" t="s">
        <v>127</v>
      </c>
      <c r="AD1006" t="s">
        <v>199</v>
      </c>
      <c r="AE1006" t="s">
        <v>146</v>
      </c>
      <c r="AF1006" t="s">
        <v>4</v>
      </c>
      <c r="AG1006" t="s">
        <v>4</v>
      </c>
      <c r="AH1006" t="s">
        <v>15359</v>
      </c>
      <c r="AI1006" t="s">
        <v>15605</v>
      </c>
      <c r="AJ1006" t="s">
        <v>4</v>
      </c>
      <c r="AK1006">
        <v>9331299064</v>
      </c>
      <c r="AL1006" t="s">
        <v>15606</v>
      </c>
      <c r="AM1006" t="s">
        <v>15607</v>
      </c>
      <c r="AN1006" t="s">
        <v>4</v>
      </c>
      <c r="AO1006" t="s">
        <v>15146</v>
      </c>
      <c r="AP1006" t="s">
        <v>4</v>
      </c>
      <c r="AQ1006" t="s">
        <v>5470</v>
      </c>
      <c r="AR1006" t="s">
        <v>4</v>
      </c>
      <c r="AS1006" t="s">
        <v>4</v>
      </c>
      <c r="AT1006" t="s">
        <v>4</v>
      </c>
      <c r="AU1006" t="s">
        <v>4</v>
      </c>
      <c r="AV1006" t="s">
        <v>4</v>
      </c>
      <c r="AW1006" t="s">
        <v>11</v>
      </c>
      <c r="AX1006">
        <v>3200</v>
      </c>
      <c r="AY1006">
        <v>16600</v>
      </c>
      <c r="AZ1006" t="s">
        <v>4</v>
      </c>
      <c r="BA1006" t="s">
        <v>4</v>
      </c>
      <c r="BB1006" t="s">
        <v>4</v>
      </c>
      <c r="BC1006" t="s">
        <v>5471</v>
      </c>
      <c r="BD1006" t="s">
        <v>5474</v>
      </c>
      <c r="BE1006" t="s">
        <v>4</v>
      </c>
      <c r="BF1006" t="s">
        <v>4</v>
      </c>
      <c r="BG1006" t="s">
        <v>4</v>
      </c>
      <c r="BH1006" t="s">
        <v>4</v>
      </c>
      <c r="BI1006" t="s">
        <v>4</v>
      </c>
      <c r="BJ1006" t="s">
        <v>15359</v>
      </c>
      <c r="BK1006" t="s">
        <v>4</v>
      </c>
      <c r="BL1006">
        <v>1</v>
      </c>
      <c r="BM1006" t="s">
        <v>4</v>
      </c>
      <c r="BN1006">
        <v>19800</v>
      </c>
      <c r="BO1006" t="s">
        <v>4</v>
      </c>
      <c r="BP1006" t="s">
        <v>4</v>
      </c>
      <c r="BQ1006" t="s">
        <v>4</v>
      </c>
      <c r="BR1006" t="s">
        <v>4</v>
      </c>
      <c r="BS1006" t="s">
        <v>4</v>
      </c>
      <c r="BT1006" t="s">
        <v>4</v>
      </c>
      <c r="BU1006" t="s">
        <v>4</v>
      </c>
      <c r="BV1006" t="s">
        <v>4</v>
      </c>
      <c r="BW1006" t="s">
        <v>15540</v>
      </c>
      <c r="BX1006" t="s">
        <v>4</v>
      </c>
      <c r="BY1006" t="s">
        <v>12</v>
      </c>
      <c r="BZ1006" t="s">
        <v>12</v>
      </c>
      <c r="CA1006" t="s">
        <v>12</v>
      </c>
      <c r="CB1006" t="s">
        <v>12</v>
      </c>
      <c r="CC1006" t="s">
        <v>12</v>
      </c>
      <c r="CD1006" t="str" cm="1">
        <f t="array" aca="1" ref="CD1006" ca="1">eConcatenar(A1006:CB1006,"|")</f>
        <v>gYXmAWFGmr5yRemk|PAR2021-0188|3|ZAFIRO|TABASCO|PARAISO|PARAISO|2021-1-21|19800|X|X|200|1|X|X|X|X|X|X|X|X|X|X|X|X|X|X|DOMINGUEZ|RODRIGUEZ|GLORIA|VIUDA|X|X|ORIENTE SAN CALLETANO|ALDEMIR MAGAGA|X|9331299064|ALDAIR HERNANDEZ DOMINGUEZ|NANCI ELOIZA HERNANDEZ DOMINGUEZ|X|RUTA 8 V|X|VIERNES|X|X|X|X|X|DOMICILIO|3200|16600|X|X|X|2021-9-3|2021-9-17|X|X|X|X|X|ORIENTE SAN CALLETANO|X|1|X|19800|X|X|X|X|X|X|X|X|CAR|X|x|x|x|x</v>
      </c>
    </row>
    <row r="1007" spans="1:82" x14ac:dyDescent="0.25">
      <c r="A1007" t="s">
        <v>15608</v>
      </c>
      <c r="B1007" t="s">
        <v>16152</v>
      </c>
      <c r="C1007">
        <v>3</v>
      </c>
      <c r="D1007" t="s">
        <v>221</v>
      </c>
      <c r="E1007" t="s">
        <v>2</v>
      </c>
      <c r="F1007" t="s">
        <v>706</v>
      </c>
      <c r="G1007" t="s">
        <v>706</v>
      </c>
      <c r="H1007" t="s">
        <v>15958</v>
      </c>
      <c r="I1007">
        <v>12900</v>
      </c>
      <c r="J1007" t="s">
        <v>4</v>
      </c>
      <c r="K1007" t="s">
        <v>4</v>
      </c>
      <c r="L1007">
        <v>200</v>
      </c>
      <c r="M1007">
        <v>1</v>
      </c>
      <c r="N1007" t="s">
        <v>4</v>
      </c>
      <c r="O1007" t="s">
        <v>4</v>
      </c>
      <c r="P1007" t="s">
        <v>4</v>
      </c>
      <c r="Q1007" t="s">
        <v>4</v>
      </c>
      <c r="R1007" t="s">
        <v>4</v>
      </c>
      <c r="S1007" t="s">
        <v>4</v>
      </c>
      <c r="T1007" t="s">
        <v>4</v>
      </c>
      <c r="U1007" t="s">
        <v>4</v>
      </c>
      <c r="V1007" t="s">
        <v>4</v>
      </c>
      <c r="W1007" t="s">
        <v>4</v>
      </c>
      <c r="X1007" t="s">
        <v>4</v>
      </c>
      <c r="Y1007" t="s">
        <v>4</v>
      </c>
      <c r="Z1007" t="s">
        <v>4</v>
      </c>
      <c r="AA1007" t="s">
        <v>4</v>
      </c>
      <c r="AB1007" t="s">
        <v>334</v>
      </c>
      <c r="AC1007" t="s">
        <v>15</v>
      </c>
      <c r="AD1007" t="s">
        <v>5042</v>
      </c>
      <c r="AE1007" t="s">
        <v>17</v>
      </c>
      <c r="AF1007" t="s">
        <v>4</v>
      </c>
      <c r="AG1007" t="s">
        <v>4</v>
      </c>
      <c r="AH1007" t="s">
        <v>15577</v>
      </c>
      <c r="AI1007" t="s">
        <v>15609</v>
      </c>
      <c r="AJ1007" t="s">
        <v>4</v>
      </c>
      <c r="AK1007">
        <v>9331594793</v>
      </c>
      <c r="AL1007" t="s">
        <v>15610</v>
      </c>
      <c r="AM1007" t="s">
        <v>15611</v>
      </c>
      <c r="AN1007" t="s">
        <v>4</v>
      </c>
      <c r="AO1007" t="s">
        <v>15146</v>
      </c>
      <c r="AP1007" t="s">
        <v>4</v>
      </c>
      <c r="AQ1007" t="s">
        <v>5470</v>
      </c>
      <c r="AR1007" t="s">
        <v>4</v>
      </c>
      <c r="AS1007" t="s">
        <v>4</v>
      </c>
      <c r="AT1007" t="s">
        <v>4</v>
      </c>
      <c r="AU1007" t="s">
        <v>4</v>
      </c>
      <c r="AV1007" t="s">
        <v>4</v>
      </c>
      <c r="AW1007" t="s">
        <v>11</v>
      </c>
      <c r="AX1007">
        <v>3200</v>
      </c>
      <c r="AY1007">
        <v>9700</v>
      </c>
      <c r="AZ1007" t="s">
        <v>4</v>
      </c>
      <c r="BA1007" t="s">
        <v>4</v>
      </c>
      <c r="BB1007" t="s">
        <v>4</v>
      </c>
      <c r="BC1007" t="s">
        <v>5471</v>
      </c>
      <c r="BD1007" t="s">
        <v>5474</v>
      </c>
      <c r="BE1007" t="s">
        <v>4</v>
      </c>
      <c r="BF1007" t="s">
        <v>4</v>
      </c>
      <c r="BG1007" t="s">
        <v>4</v>
      </c>
      <c r="BH1007" t="s">
        <v>4</v>
      </c>
      <c r="BI1007" t="s">
        <v>4</v>
      </c>
      <c r="BJ1007" t="s">
        <v>15577</v>
      </c>
      <c r="BK1007" t="s">
        <v>4</v>
      </c>
      <c r="BL1007">
        <v>0</v>
      </c>
      <c r="BM1007" t="s">
        <v>4</v>
      </c>
      <c r="BN1007">
        <v>12900</v>
      </c>
      <c r="BO1007" t="s">
        <v>4</v>
      </c>
      <c r="BP1007" t="s">
        <v>4</v>
      </c>
      <c r="BQ1007" t="s">
        <v>4</v>
      </c>
      <c r="BR1007" t="s">
        <v>4</v>
      </c>
      <c r="BS1007" t="s">
        <v>4</v>
      </c>
      <c r="BT1007" t="s">
        <v>4</v>
      </c>
      <c r="BU1007" t="s">
        <v>4</v>
      </c>
      <c r="BV1007" t="s">
        <v>4</v>
      </c>
      <c r="BW1007" t="s">
        <v>15540</v>
      </c>
      <c r="BX1007" t="s">
        <v>4</v>
      </c>
      <c r="BY1007" t="s">
        <v>12</v>
      </c>
      <c r="BZ1007" t="s">
        <v>12</v>
      </c>
      <c r="CA1007" t="s">
        <v>12</v>
      </c>
      <c r="CB1007" t="s">
        <v>12</v>
      </c>
      <c r="CC1007" t="s">
        <v>12</v>
      </c>
      <c r="CD1007" t="str" cm="1">
        <f t="array" aca="1" ref="CD1007" ca="1">eConcatenar(A1007:CB1007,"|")</f>
        <v>d3Es81OBG6nF5jHA|PAR2021-0183|3|IMPERIAL|TABASCO|PARAISO|PARAISO|2021-1-20|12900|X|X|200|1|X|X|X|X|X|X|X|X|X|X|X|X|X|X|CASTELLANO|JIMENEZ|JESUS MANUEL|SOLTERO|X|X|ORIENTE PRIMERA SECCION|MERCED REAL|X|9331594793|AMPARO CASTELLANO JIMENEZ|JULIO CESAR CASTELLANO JIMENEZ|X|RUTA 8 V|X|VIERNES|X|X|X|X|X|DOMICILIO|3200|9700|X|X|X|2021-9-3|2021-9-17|X|X|X|X|X|ORIENTE PRIMERA SECCION|X|0|X|12900|X|X|X|X|X|X|X|X|CAR|X|x|x|x|x</v>
      </c>
    </row>
    <row r="1008" spans="1:82" x14ac:dyDescent="0.25">
      <c r="A1008" t="s">
        <v>15612</v>
      </c>
      <c r="B1008" t="s">
        <v>16153</v>
      </c>
      <c r="C1008">
        <v>3</v>
      </c>
      <c r="D1008" t="s">
        <v>14</v>
      </c>
      <c r="E1008" t="s">
        <v>2</v>
      </c>
      <c r="F1008" t="s">
        <v>706</v>
      </c>
      <c r="G1008" t="s">
        <v>706</v>
      </c>
      <c r="H1008" t="s">
        <v>15920</v>
      </c>
      <c r="I1008">
        <v>19800</v>
      </c>
      <c r="J1008" t="s">
        <v>4</v>
      </c>
      <c r="K1008" t="s">
        <v>4</v>
      </c>
      <c r="L1008">
        <v>200</v>
      </c>
      <c r="M1008">
        <v>1</v>
      </c>
      <c r="N1008" t="s">
        <v>4</v>
      </c>
      <c r="O1008" t="s">
        <v>4</v>
      </c>
      <c r="P1008" t="s">
        <v>4</v>
      </c>
      <c r="Q1008" t="s">
        <v>4</v>
      </c>
      <c r="R1008" t="s">
        <v>4</v>
      </c>
      <c r="S1008" t="s">
        <v>4</v>
      </c>
      <c r="T1008" t="s">
        <v>4</v>
      </c>
      <c r="U1008" t="s">
        <v>4</v>
      </c>
      <c r="V1008" t="s">
        <v>4</v>
      </c>
      <c r="W1008" t="s">
        <v>4</v>
      </c>
      <c r="X1008" t="s">
        <v>4</v>
      </c>
      <c r="Y1008" t="s">
        <v>4</v>
      </c>
      <c r="Z1008" t="s">
        <v>4</v>
      </c>
      <c r="AA1008" t="s">
        <v>4</v>
      </c>
      <c r="AB1008" t="s">
        <v>87</v>
      </c>
      <c r="AC1008" t="s">
        <v>6</v>
      </c>
      <c r="AD1008" t="s">
        <v>12367</v>
      </c>
      <c r="AE1008" t="s">
        <v>146</v>
      </c>
      <c r="AF1008" t="s">
        <v>4</v>
      </c>
      <c r="AG1008" t="s">
        <v>4</v>
      </c>
      <c r="AH1008" t="s">
        <v>15359</v>
      </c>
      <c r="AI1008" t="s">
        <v>15605</v>
      </c>
      <c r="AJ1008" t="s">
        <v>15613</v>
      </c>
      <c r="AK1008">
        <v>9331374674</v>
      </c>
      <c r="AL1008" t="s">
        <v>15614</v>
      </c>
      <c r="AM1008" t="s">
        <v>15615</v>
      </c>
      <c r="AN1008" t="s">
        <v>4</v>
      </c>
      <c r="AO1008" t="s">
        <v>15146</v>
      </c>
      <c r="AP1008" t="s">
        <v>4</v>
      </c>
      <c r="AQ1008" t="s">
        <v>5470</v>
      </c>
      <c r="AR1008" t="s">
        <v>4</v>
      </c>
      <c r="AS1008" t="s">
        <v>4</v>
      </c>
      <c r="AT1008" t="s">
        <v>4</v>
      </c>
      <c r="AU1008" t="s">
        <v>4</v>
      </c>
      <c r="AV1008" t="s">
        <v>4</v>
      </c>
      <c r="AW1008" t="s">
        <v>11</v>
      </c>
      <c r="AX1008">
        <v>5700</v>
      </c>
      <c r="AY1008">
        <v>14100</v>
      </c>
      <c r="AZ1008" t="s">
        <v>4</v>
      </c>
      <c r="BA1008" t="s">
        <v>4</v>
      </c>
      <c r="BB1008" t="s">
        <v>4</v>
      </c>
      <c r="BC1008" t="s">
        <v>5471</v>
      </c>
      <c r="BD1008" t="s">
        <v>5474</v>
      </c>
      <c r="BE1008" t="s">
        <v>4</v>
      </c>
      <c r="BF1008" t="s">
        <v>4</v>
      </c>
      <c r="BG1008" t="s">
        <v>4</v>
      </c>
      <c r="BH1008" t="s">
        <v>4</v>
      </c>
      <c r="BI1008" t="s">
        <v>4</v>
      </c>
      <c r="BJ1008" t="s">
        <v>15359</v>
      </c>
      <c r="BK1008" t="s">
        <v>4</v>
      </c>
      <c r="BL1008">
        <v>1</v>
      </c>
      <c r="BM1008" t="s">
        <v>4</v>
      </c>
      <c r="BN1008">
        <v>19800</v>
      </c>
      <c r="BO1008" t="s">
        <v>4</v>
      </c>
      <c r="BP1008" t="s">
        <v>4</v>
      </c>
      <c r="BQ1008" t="s">
        <v>4</v>
      </c>
      <c r="BR1008" t="s">
        <v>4</v>
      </c>
      <c r="BS1008" t="s">
        <v>4</v>
      </c>
      <c r="BT1008" t="s">
        <v>4</v>
      </c>
      <c r="BU1008" t="s">
        <v>4</v>
      </c>
      <c r="BV1008" t="s">
        <v>4</v>
      </c>
      <c r="BW1008" t="s">
        <v>15540</v>
      </c>
      <c r="BX1008" t="s">
        <v>4</v>
      </c>
      <c r="BY1008" t="s">
        <v>12</v>
      </c>
      <c r="BZ1008" t="s">
        <v>12</v>
      </c>
      <c r="CA1008" t="s">
        <v>12</v>
      </c>
      <c r="CB1008" t="s">
        <v>12</v>
      </c>
      <c r="CC1008" t="s">
        <v>12</v>
      </c>
      <c r="CD1008" t="str" cm="1">
        <f t="array" aca="1" ref="CD1008" ca="1">eConcatenar(A1008:CB1008,"|")</f>
        <v>CUekApLwxdKndaKQ|PAR2021-0186|3|ZAFIRO|TABASCO|PARAISO|PARAISO|2021-1-21|19800|X|X|200|1|X|X|X|X|X|X|X|X|X|X|X|X|X|X|LOPEZ|DE LA CRUZ|YRMA|VIUDA|X|X|ORIENTE SAN CALLETANO|ALDEMIR MAGAGA|PASANDO LA GALAPA|9331374674|NORMA HERNANDEZ LOPEZ|YANNY HERNANDEZ LOPEZ|X|RUTA 8 V|X|VIERNES|X|X|X|X|X|DOMICILIO|5700|14100|X|X|X|2021-9-3|2021-9-17|X|X|X|X|X|ORIENTE SAN CALLETANO|X|1|X|19800|X|X|X|X|X|X|X|X|CAR|X|x|x|x|x</v>
      </c>
    </row>
    <row r="1009" spans="1:82" x14ac:dyDescent="0.25">
      <c r="A1009" t="s">
        <v>15616</v>
      </c>
      <c r="B1009" t="s">
        <v>16154</v>
      </c>
      <c r="C1009">
        <v>3</v>
      </c>
      <c r="D1009" t="s">
        <v>14</v>
      </c>
      <c r="E1009" t="s">
        <v>2</v>
      </c>
      <c r="F1009" t="s">
        <v>706</v>
      </c>
      <c r="G1009" t="s">
        <v>706</v>
      </c>
      <c r="H1009" t="s">
        <v>15975</v>
      </c>
      <c r="I1009">
        <v>19800</v>
      </c>
      <c r="J1009" t="s">
        <v>4</v>
      </c>
      <c r="K1009" t="s">
        <v>4</v>
      </c>
      <c r="L1009">
        <v>200</v>
      </c>
      <c r="M1009">
        <v>1</v>
      </c>
      <c r="N1009" t="s">
        <v>4</v>
      </c>
      <c r="O1009" t="s">
        <v>4</v>
      </c>
      <c r="P1009" t="s">
        <v>4</v>
      </c>
      <c r="Q1009" t="s">
        <v>4</v>
      </c>
      <c r="R1009" t="s">
        <v>4</v>
      </c>
      <c r="S1009" t="s">
        <v>4</v>
      </c>
      <c r="T1009" t="s">
        <v>4</v>
      </c>
      <c r="U1009" t="s">
        <v>4</v>
      </c>
      <c r="V1009" t="s">
        <v>4</v>
      </c>
      <c r="W1009" t="s">
        <v>4</v>
      </c>
      <c r="X1009" t="s">
        <v>4</v>
      </c>
      <c r="Y1009" t="s">
        <v>4</v>
      </c>
      <c r="Z1009" t="s">
        <v>4</v>
      </c>
      <c r="AA1009" t="s">
        <v>4</v>
      </c>
      <c r="AB1009" t="s">
        <v>38</v>
      </c>
      <c r="AC1009" t="s">
        <v>59</v>
      </c>
      <c r="AD1009" t="s">
        <v>15617</v>
      </c>
      <c r="AE1009" t="s">
        <v>30</v>
      </c>
      <c r="AF1009" t="s">
        <v>4</v>
      </c>
      <c r="AG1009" t="s">
        <v>4</v>
      </c>
      <c r="AH1009" t="s">
        <v>15577</v>
      </c>
      <c r="AI1009" t="s">
        <v>15563</v>
      </c>
      <c r="AJ1009" t="s">
        <v>4</v>
      </c>
      <c r="AK1009">
        <v>9336881695</v>
      </c>
      <c r="AL1009" t="s">
        <v>15618</v>
      </c>
      <c r="AM1009" t="s">
        <v>15619</v>
      </c>
      <c r="AN1009" t="s">
        <v>4</v>
      </c>
      <c r="AO1009" t="s">
        <v>15146</v>
      </c>
      <c r="AP1009" t="s">
        <v>4</v>
      </c>
      <c r="AQ1009" t="s">
        <v>5470</v>
      </c>
      <c r="AR1009" t="s">
        <v>4</v>
      </c>
      <c r="AS1009" t="s">
        <v>4</v>
      </c>
      <c r="AT1009" t="s">
        <v>4</v>
      </c>
      <c r="AU1009" t="s">
        <v>4</v>
      </c>
      <c r="AV1009" t="s">
        <v>4</v>
      </c>
      <c r="AW1009" t="s">
        <v>11</v>
      </c>
      <c r="AX1009">
        <v>3400</v>
      </c>
      <c r="AY1009">
        <v>16400</v>
      </c>
      <c r="AZ1009" t="s">
        <v>4</v>
      </c>
      <c r="BA1009" t="s">
        <v>4</v>
      </c>
      <c r="BB1009" t="s">
        <v>4</v>
      </c>
      <c r="BC1009" t="s">
        <v>5471</v>
      </c>
      <c r="BD1009" t="s">
        <v>5474</v>
      </c>
      <c r="BE1009" t="s">
        <v>4</v>
      </c>
      <c r="BF1009" t="s">
        <v>4</v>
      </c>
      <c r="BG1009" t="s">
        <v>4</v>
      </c>
      <c r="BH1009" t="s">
        <v>4</v>
      </c>
      <c r="BI1009" t="s">
        <v>4</v>
      </c>
      <c r="BJ1009" t="s">
        <v>15577</v>
      </c>
      <c r="BK1009" t="s">
        <v>4</v>
      </c>
      <c r="BL1009">
        <v>0</v>
      </c>
      <c r="BM1009" t="s">
        <v>4</v>
      </c>
      <c r="BN1009">
        <v>19800</v>
      </c>
      <c r="BO1009" t="s">
        <v>4</v>
      </c>
      <c r="BP1009" t="s">
        <v>4</v>
      </c>
      <c r="BQ1009" t="s">
        <v>4</v>
      </c>
      <c r="BR1009" t="s">
        <v>4</v>
      </c>
      <c r="BS1009" t="s">
        <v>4</v>
      </c>
      <c r="BT1009" t="s">
        <v>4</v>
      </c>
      <c r="BU1009" t="s">
        <v>4</v>
      </c>
      <c r="BV1009" t="s">
        <v>4</v>
      </c>
      <c r="BW1009" t="s">
        <v>15540</v>
      </c>
      <c r="BX1009" t="s">
        <v>4</v>
      </c>
      <c r="BY1009" t="s">
        <v>12</v>
      </c>
      <c r="BZ1009" t="s">
        <v>12</v>
      </c>
      <c r="CA1009" t="s">
        <v>12</v>
      </c>
      <c r="CB1009" t="s">
        <v>12</v>
      </c>
      <c r="CC1009" t="s">
        <v>12</v>
      </c>
      <c r="CD1009" t="str" cm="1">
        <f t="array" aca="1" ref="CD1009" ca="1">eConcatenar(A1009:CB1009,"|")</f>
        <v>pNRgWHYAzsHqmLmx|PAR2021-0171|3|ZAFIRO|TABASCO|PARAISO|PARAISO|2021-1-18|19800|X|X|200|1|X|X|X|X|X|X|X|X|X|X|X|X|X|X|HERNANDEZ|GARCIA|EDUARDO|CASADA|X|X|ORIENTE PRIMERA SECCION|FEDERAL PARAISO COMALCALCO|X|9336881695|ELVA PEREZ SOTO|CARLOS ALBERTO HERNANDEZ PEREZ|X|RUTA 8 V|X|VIERNES|X|X|X|X|X|DOMICILIO|3400|16400|X|X|X|2021-9-3|2021-9-17|X|X|X|X|X|ORIENTE PRIMERA SECCION|X|0|X|19800|X|X|X|X|X|X|X|X|CAR|X|x|x|x|x</v>
      </c>
    </row>
    <row r="1010" spans="1:82" x14ac:dyDescent="0.25">
      <c r="A1010" t="s">
        <v>15620</v>
      </c>
      <c r="B1010" t="s">
        <v>16155</v>
      </c>
      <c r="C1010">
        <v>3</v>
      </c>
      <c r="D1010" t="s">
        <v>221</v>
      </c>
      <c r="E1010" t="s">
        <v>2</v>
      </c>
      <c r="F1010" t="s">
        <v>706</v>
      </c>
      <c r="G1010" t="s">
        <v>706</v>
      </c>
      <c r="H1010" t="s">
        <v>16136</v>
      </c>
      <c r="I1010">
        <v>12900</v>
      </c>
      <c r="J1010" t="s">
        <v>4</v>
      </c>
      <c r="K1010" t="s">
        <v>4</v>
      </c>
      <c r="L1010">
        <v>200</v>
      </c>
      <c r="M1010">
        <v>1</v>
      </c>
      <c r="N1010" t="s">
        <v>4</v>
      </c>
      <c r="O1010" t="s">
        <v>4</v>
      </c>
      <c r="P1010" t="s">
        <v>4</v>
      </c>
      <c r="Q1010" t="s">
        <v>4</v>
      </c>
      <c r="R1010" t="s">
        <v>4</v>
      </c>
      <c r="S1010" t="s">
        <v>4</v>
      </c>
      <c r="T1010" t="s">
        <v>4</v>
      </c>
      <c r="U1010" t="s">
        <v>4</v>
      </c>
      <c r="V1010" t="s">
        <v>4</v>
      </c>
      <c r="W1010" t="s">
        <v>4</v>
      </c>
      <c r="X1010" t="s">
        <v>4</v>
      </c>
      <c r="Y1010" t="s">
        <v>4</v>
      </c>
      <c r="Z1010" t="s">
        <v>4</v>
      </c>
      <c r="AA1010" t="s">
        <v>4</v>
      </c>
      <c r="AB1010" t="s">
        <v>16</v>
      </c>
      <c r="AC1010" t="s">
        <v>871</v>
      </c>
      <c r="AD1010" t="s">
        <v>15621</v>
      </c>
      <c r="AE1010" t="s">
        <v>30</v>
      </c>
      <c r="AF1010" t="s">
        <v>4</v>
      </c>
      <c r="AG1010" t="s">
        <v>4</v>
      </c>
      <c r="AH1010" t="s">
        <v>15577</v>
      </c>
      <c r="AI1010" t="s">
        <v>4</v>
      </c>
      <c r="AJ1010" t="s">
        <v>4</v>
      </c>
      <c r="AK1010">
        <v>9331022655</v>
      </c>
      <c r="AL1010" t="s">
        <v>15622</v>
      </c>
      <c r="AM1010" t="s">
        <v>15623</v>
      </c>
      <c r="AN1010" t="s">
        <v>4</v>
      </c>
      <c r="AO1010" t="s">
        <v>15146</v>
      </c>
      <c r="AP1010" t="s">
        <v>4</v>
      </c>
      <c r="AQ1010" t="s">
        <v>5470</v>
      </c>
      <c r="AR1010" t="s">
        <v>4</v>
      </c>
      <c r="AS1010" t="s">
        <v>4</v>
      </c>
      <c r="AT1010" t="s">
        <v>4</v>
      </c>
      <c r="AU1010" t="s">
        <v>4</v>
      </c>
      <c r="AV1010" t="s">
        <v>4</v>
      </c>
      <c r="AW1010" t="s">
        <v>11</v>
      </c>
      <c r="AX1010">
        <v>6500</v>
      </c>
      <c r="AY1010">
        <v>6500</v>
      </c>
      <c r="AZ1010" t="s">
        <v>4</v>
      </c>
      <c r="BA1010" t="s">
        <v>4</v>
      </c>
      <c r="BB1010" t="s">
        <v>4</v>
      </c>
      <c r="BC1010" t="s">
        <v>5471</v>
      </c>
      <c r="BD1010" t="s">
        <v>5474</v>
      </c>
      <c r="BE1010" t="s">
        <v>4</v>
      </c>
      <c r="BF1010" t="s">
        <v>4</v>
      </c>
      <c r="BG1010" t="s">
        <v>4</v>
      </c>
      <c r="BH1010" t="s">
        <v>4</v>
      </c>
      <c r="BI1010" t="s">
        <v>4</v>
      </c>
      <c r="BJ1010" t="s">
        <v>15577</v>
      </c>
      <c r="BK1010" t="s">
        <v>4</v>
      </c>
      <c r="BL1010">
        <v>0</v>
      </c>
      <c r="BM1010" t="s">
        <v>4</v>
      </c>
      <c r="BN1010">
        <v>12900</v>
      </c>
      <c r="BO1010" t="s">
        <v>4</v>
      </c>
      <c r="BP1010" t="s">
        <v>4</v>
      </c>
      <c r="BQ1010" t="s">
        <v>4</v>
      </c>
      <c r="BR1010" t="s">
        <v>4</v>
      </c>
      <c r="BS1010" t="s">
        <v>4</v>
      </c>
      <c r="BT1010" t="s">
        <v>4</v>
      </c>
      <c r="BU1010" t="s">
        <v>4</v>
      </c>
      <c r="BV1010" t="s">
        <v>4</v>
      </c>
      <c r="BW1010" t="s">
        <v>15540</v>
      </c>
      <c r="BX1010" t="s">
        <v>4</v>
      </c>
      <c r="BY1010" t="s">
        <v>12</v>
      </c>
      <c r="BZ1010" t="s">
        <v>12</v>
      </c>
      <c r="CA1010" t="s">
        <v>12</v>
      </c>
      <c r="CB1010" t="s">
        <v>12</v>
      </c>
      <c r="CC1010" t="s">
        <v>12</v>
      </c>
      <c r="CD1010" t="str" cm="1">
        <f t="array" aca="1" ref="CD1010" ca="1">eConcatenar(A1010:CB1010,"|")</f>
        <v>EkJjFRFJ5di4O8M8|PAR2021-0155|3|IMPERIAL|TABASCO|PARAISO|PARAISO|2021-1-15|12900|X|X|200|1|X|X|X|X|X|X|X|X|X|X|X|X|X|X|SANTOS|ROMERO|TOMAS|CASADA|X|X|ORIENTE PRIMERA SECCION|X|X|9331022655|MARIA ASUNCION PEREZ JIMENES|MARIA DEL CARMEN SANTOS PEREZ|X|RUTA 8 V|X|VIERNES|X|X|X|X|X|DOMICILIO|6500|6500|X|X|X|2021-9-3|2021-9-17|X|X|X|X|X|ORIENTE PRIMERA SECCION|X|0|X|12900|X|X|X|X|X|X|X|X|CAR|X|x|x|x|x</v>
      </c>
    </row>
    <row r="1011" spans="1:82" x14ac:dyDescent="0.25">
      <c r="A1011" t="s">
        <v>15624</v>
      </c>
      <c r="B1011" t="s">
        <v>15625</v>
      </c>
      <c r="C1011">
        <v>3</v>
      </c>
      <c r="D1011" t="s">
        <v>221</v>
      </c>
      <c r="E1011" t="s">
        <v>2</v>
      </c>
      <c r="F1011" t="s">
        <v>775</v>
      </c>
      <c r="G1011" t="s">
        <v>775</v>
      </c>
      <c r="H1011" t="s">
        <v>15980</v>
      </c>
      <c r="I1011">
        <v>12900</v>
      </c>
      <c r="J1011" t="s">
        <v>4</v>
      </c>
      <c r="K1011" t="s">
        <v>4</v>
      </c>
      <c r="L1011">
        <v>200</v>
      </c>
      <c r="M1011">
        <v>1</v>
      </c>
      <c r="N1011" t="s">
        <v>4</v>
      </c>
      <c r="O1011" t="s">
        <v>4</v>
      </c>
      <c r="P1011" t="s">
        <v>4</v>
      </c>
      <c r="Q1011" t="s">
        <v>4</v>
      </c>
      <c r="R1011" t="s">
        <v>4</v>
      </c>
      <c r="S1011" t="s">
        <v>4</v>
      </c>
      <c r="T1011" t="s">
        <v>4</v>
      </c>
      <c r="U1011" t="s">
        <v>4</v>
      </c>
      <c r="V1011" t="s">
        <v>4</v>
      </c>
      <c r="W1011" t="s">
        <v>4</v>
      </c>
      <c r="X1011" t="s">
        <v>4</v>
      </c>
      <c r="Y1011" t="s">
        <v>4</v>
      </c>
      <c r="Z1011" t="s">
        <v>4</v>
      </c>
      <c r="AA1011" t="s">
        <v>4</v>
      </c>
      <c r="AB1011" t="s">
        <v>815</v>
      </c>
      <c r="AC1011" t="s">
        <v>15626</v>
      </c>
      <c r="AD1011" t="s">
        <v>218</v>
      </c>
      <c r="AE1011" t="s">
        <v>30</v>
      </c>
      <c r="AF1011" t="s">
        <v>4</v>
      </c>
      <c r="AG1011" t="s">
        <v>4</v>
      </c>
      <c r="AH1011" t="s">
        <v>61</v>
      </c>
      <c r="AI1011" t="s">
        <v>15627</v>
      </c>
      <c r="AJ1011" t="s">
        <v>4</v>
      </c>
      <c r="AK1011">
        <v>9331199068</v>
      </c>
      <c r="AL1011" t="s">
        <v>15628</v>
      </c>
      <c r="AM1011" t="s">
        <v>15629</v>
      </c>
      <c r="AN1011" t="s">
        <v>4</v>
      </c>
      <c r="AO1011" t="s">
        <v>15146</v>
      </c>
      <c r="AP1011" t="s">
        <v>4</v>
      </c>
      <c r="AQ1011" t="s">
        <v>5470</v>
      </c>
      <c r="AR1011" t="s">
        <v>4</v>
      </c>
      <c r="AS1011" t="s">
        <v>4</v>
      </c>
      <c r="AT1011" t="s">
        <v>4</v>
      </c>
      <c r="AU1011" t="s">
        <v>4</v>
      </c>
      <c r="AV1011" t="s">
        <v>4</v>
      </c>
      <c r="AW1011" t="s">
        <v>11</v>
      </c>
      <c r="AX1011">
        <v>2500</v>
      </c>
      <c r="AY1011">
        <v>10400</v>
      </c>
      <c r="AZ1011" t="s">
        <v>4</v>
      </c>
      <c r="BA1011" t="s">
        <v>4</v>
      </c>
      <c r="BB1011" t="s">
        <v>4</v>
      </c>
      <c r="BC1011" t="s">
        <v>5471</v>
      </c>
      <c r="BD1011" t="s">
        <v>5474</v>
      </c>
      <c r="BE1011" t="s">
        <v>4</v>
      </c>
      <c r="BF1011" t="s">
        <v>4</v>
      </c>
      <c r="BG1011" t="s">
        <v>4</v>
      </c>
      <c r="BH1011" t="s">
        <v>4</v>
      </c>
      <c r="BI1011" t="s">
        <v>4</v>
      </c>
      <c r="BJ1011" t="s">
        <v>11045</v>
      </c>
      <c r="BK1011" t="s">
        <v>4</v>
      </c>
      <c r="BL1011">
        <v>0</v>
      </c>
      <c r="BM1011" t="s">
        <v>4</v>
      </c>
      <c r="BN1011">
        <v>12900</v>
      </c>
      <c r="BO1011" t="s">
        <v>4</v>
      </c>
      <c r="BP1011" t="s">
        <v>4</v>
      </c>
      <c r="BQ1011" t="s">
        <v>4</v>
      </c>
      <c r="BR1011" t="s">
        <v>4</v>
      </c>
      <c r="BS1011" t="s">
        <v>4</v>
      </c>
      <c r="BT1011" t="s">
        <v>4</v>
      </c>
      <c r="BU1011" t="s">
        <v>4</v>
      </c>
      <c r="BV1011" t="s">
        <v>4</v>
      </c>
      <c r="BW1011" t="s">
        <v>15540</v>
      </c>
      <c r="BX1011" t="s">
        <v>4</v>
      </c>
      <c r="BY1011" t="s">
        <v>12</v>
      </c>
      <c r="BZ1011" t="s">
        <v>12</v>
      </c>
      <c r="CA1011" t="s">
        <v>12</v>
      </c>
      <c r="CB1011" t="s">
        <v>12</v>
      </c>
      <c r="CC1011" t="s">
        <v>12</v>
      </c>
      <c r="CD1011" t="str" cm="1">
        <f t="array" aca="1" ref="CD1011" ca="1">eConcatenar(A1011:CB1011,"|")</f>
        <v>s4v4q3LPAIYSOthO|COMAL2021-0939|3|IMPERIAL|TABASCO|COMALCALCO|COMALCALCO|2021-3-06|12900|X|X|200|1|X|X|X|X|X|X|X|X|X|X|X|X|X|X|CASTELLANOS|MERITO|ROBERTO|CASADA|X|X|PUEBLO NUEVO|PRINCIPAL 47 SAN FRANCISCO|X|9331199068|LEONOR CASTELLANOS DIAZ|MATEA DIAZ ALMEIDA|X|RUTA 8 V|X|VIERNES|X|X|X|X|X|DOMICILIO|2500|10400|X|X|X|2021-9-3|2021-9-17|X|X|X|X|X|PUEBLO NUEVO |X|0|X|12900|X|X|X|X|X|X|X|X|CAR|X|x|x|x|x</v>
      </c>
    </row>
    <row r="1012" spans="1:82" x14ac:dyDescent="0.25">
      <c r="A1012" t="s">
        <v>15630</v>
      </c>
      <c r="B1012" t="s">
        <v>15631</v>
      </c>
      <c r="C1012">
        <v>3</v>
      </c>
      <c r="D1012" t="s">
        <v>69</v>
      </c>
      <c r="E1012" t="s">
        <v>2</v>
      </c>
      <c r="F1012" t="s">
        <v>775</v>
      </c>
      <c r="G1012" t="s">
        <v>775</v>
      </c>
      <c r="H1012" t="s">
        <v>15983</v>
      </c>
      <c r="I1012">
        <v>14800</v>
      </c>
      <c r="J1012" t="s">
        <v>4</v>
      </c>
      <c r="K1012" t="s">
        <v>4</v>
      </c>
      <c r="L1012">
        <v>200</v>
      </c>
      <c r="M1012">
        <v>1</v>
      </c>
      <c r="N1012" t="s">
        <v>4</v>
      </c>
      <c r="O1012" t="s">
        <v>4</v>
      </c>
      <c r="P1012" t="s">
        <v>4</v>
      </c>
      <c r="Q1012" t="s">
        <v>4</v>
      </c>
      <c r="R1012" t="s">
        <v>4</v>
      </c>
      <c r="S1012" t="s">
        <v>4</v>
      </c>
      <c r="T1012" t="s">
        <v>4</v>
      </c>
      <c r="U1012" t="s">
        <v>4</v>
      </c>
      <c r="V1012" t="s">
        <v>4</v>
      </c>
      <c r="W1012" t="s">
        <v>4</v>
      </c>
      <c r="X1012" t="s">
        <v>4</v>
      </c>
      <c r="Y1012" t="s">
        <v>4</v>
      </c>
      <c r="Z1012" t="s">
        <v>4</v>
      </c>
      <c r="AA1012" t="s">
        <v>4</v>
      </c>
      <c r="AB1012" t="s">
        <v>1013</v>
      </c>
      <c r="AC1012" t="s">
        <v>38</v>
      </c>
      <c r="AD1012" t="s">
        <v>15632</v>
      </c>
      <c r="AE1012" t="s">
        <v>63</v>
      </c>
      <c r="AF1012" t="s">
        <v>4</v>
      </c>
      <c r="AG1012" t="s">
        <v>4</v>
      </c>
      <c r="AH1012" t="s">
        <v>15497</v>
      </c>
      <c r="AI1012" t="s">
        <v>15633</v>
      </c>
      <c r="AJ1012" t="s">
        <v>4</v>
      </c>
      <c r="AK1012">
        <v>9334065332</v>
      </c>
      <c r="AL1012" t="s">
        <v>15634</v>
      </c>
      <c r="AM1012" t="s">
        <v>15635</v>
      </c>
      <c r="AN1012" t="s">
        <v>4</v>
      </c>
      <c r="AO1012" t="s">
        <v>15146</v>
      </c>
      <c r="AP1012" t="s">
        <v>4</v>
      </c>
      <c r="AQ1012" t="s">
        <v>5470</v>
      </c>
      <c r="AR1012" t="s">
        <v>4</v>
      </c>
      <c r="AS1012" t="s">
        <v>4</v>
      </c>
      <c r="AT1012" t="s">
        <v>4</v>
      </c>
      <c r="AU1012" t="s">
        <v>4</v>
      </c>
      <c r="AV1012" t="s">
        <v>4</v>
      </c>
      <c r="AW1012" t="s">
        <v>11</v>
      </c>
      <c r="AX1012">
        <v>5200</v>
      </c>
      <c r="AY1012">
        <v>9600</v>
      </c>
      <c r="AZ1012" t="s">
        <v>4</v>
      </c>
      <c r="BA1012" t="s">
        <v>4</v>
      </c>
      <c r="BB1012" t="s">
        <v>4</v>
      </c>
      <c r="BC1012" t="s">
        <v>5471</v>
      </c>
      <c r="BD1012" t="s">
        <v>5474</v>
      </c>
      <c r="BE1012" t="s">
        <v>4</v>
      </c>
      <c r="BF1012" t="s">
        <v>4</v>
      </c>
      <c r="BG1012" t="s">
        <v>4</v>
      </c>
      <c r="BH1012" t="s">
        <v>4</v>
      </c>
      <c r="BI1012" t="s">
        <v>4</v>
      </c>
      <c r="BJ1012" t="s">
        <v>15497</v>
      </c>
      <c r="BK1012" t="s">
        <v>4</v>
      </c>
      <c r="BL1012">
        <v>0</v>
      </c>
      <c r="BM1012" t="s">
        <v>4</v>
      </c>
      <c r="BN1012">
        <v>14800</v>
      </c>
      <c r="BO1012" t="s">
        <v>4</v>
      </c>
      <c r="BP1012" t="s">
        <v>4</v>
      </c>
      <c r="BQ1012" t="s">
        <v>4</v>
      </c>
      <c r="BR1012" t="s">
        <v>4</v>
      </c>
      <c r="BS1012" t="s">
        <v>4</v>
      </c>
      <c r="BT1012" t="s">
        <v>4</v>
      </c>
      <c r="BU1012" t="s">
        <v>4</v>
      </c>
      <c r="BV1012" t="s">
        <v>4</v>
      </c>
      <c r="BW1012" t="s">
        <v>15540</v>
      </c>
      <c r="BX1012" t="s">
        <v>4</v>
      </c>
      <c r="BY1012" t="s">
        <v>12</v>
      </c>
      <c r="BZ1012" t="s">
        <v>12</v>
      </c>
      <c r="CA1012" t="s">
        <v>12</v>
      </c>
      <c r="CB1012" t="s">
        <v>12</v>
      </c>
      <c r="CC1012" t="s">
        <v>12</v>
      </c>
      <c r="CD1012" t="str" cm="1">
        <f t="array" aca="1" ref="CD1012" ca="1">eConcatenar(A1012:CB1012,"|")</f>
        <v>cVKk3NLWhLNxkehe|COMAL2021-0974|3|MEMORIAL|TABASCO|COMALCALCO|COMALCALCO|2021-3-12|14800|X|X|200|1|X|X|X|X|X|X|X|X|X|X|X|X|X|X|ALBERTO|HERNANDEZ|ISAAC|CASADO|X|X|NORTE SEGUNDA|LOS GIRASOLES|X|9334065332|MARIA DEL ROSARIO ALBERTO MENDEZ|ISIDRA ALBERTO MENDEZ|X|RUTA 8 V|X|VIERNES|X|X|X|X|X|DOMICILIO|5200|9600|X|X|X|2021-9-3|2021-9-17|X|X|X|X|X|NORTE SEGUNDA|X|0|X|14800|X|X|X|X|X|X|X|X|CAR|X|x|x|x|x</v>
      </c>
    </row>
    <row r="1013" spans="1:82" x14ac:dyDescent="0.25">
      <c r="A1013" t="s">
        <v>15636</v>
      </c>
      <c r="B1013" t="s">
        <v>16156</v>
      </c>
      <c r="C1013">
        <v>3</v>
      </c>
      <c r="D1013" t="s">
        <v>14</v>
      </c>
      <c r="E1013" t="s">
        <v>2</v>
      </c>
      <c r="F1013" t="s">
        <v>706</v>
      </c>
      <c r="G1013" t="s">
        <v>706</v>
      </c>
      <c r="H1013" t="s">
        <v>16116</v>
      </c>
      <c r="I1013">
        <v>19800</v>
      </c>
      <c r="J1013" t="s">
        <v>4</v>
      </c>
      <c r="K1013" t="s">
        <v>4</v>
      </c>
      <c r="L1013">
        <v>200</v>
      </c>
      <c r="M1013">
        <v>1</v>
      </c>
      <c r="N1013" t="s">
        <v>4</v>
      </c>
      <c r="O1013" t="s">
        <v>4</v>
      </c>
      <c r="P1013" t="s">
        <v>4</v>
      </c>
      <c r="Q1013" t="s">
        <v>4</v>
      </c>
      <c r="R1013" t="s">
        <v>4</v>
      </c>
      <c r="S1013" t="s">
        <v>4</v>
      </c>
      <c r="T1013" t="s">
        <v>4</v>
      </c>
      <c r="U1013" t="s">
        <v>4</v>
      </c>
      <c r="V1013" t="s">
        <v>4</v>
      </c>
      <c r="W1013" t="s">
        <v>4</v>
      </c>
      <c r="X1013" t="s">
        <v>4</v>
      </c>
      <c r="Y1013" t="s">
        <v>4</v>
      </c>
      <c r="Z1013" t="s">
        <v>4</v>
      </c>
      <c r="AA1013" t="s">
        <v>4</v>
      </c>
      <c r="AB1013" t="s">
        <v>385</v>
      </c>
      <c r="AC1013" t="s">
        <v>524</v>
      </c>
      <c r="AD1013" t="s">
        <v>15637</v>
      </c>
      <c r="AE1013" t="s">
        <v>146</v>
      </c>
      <c r="AF1013" t="s">
        <v>4</v>
      </c>
      <c r="AG1013" t="s">
        <v>4</v>
      </c>
      <c r="AH1013" t="s">
        <v>15191</v>
      </c>
      <c r="AI1013" t="s">
        <v>885</v>
      </c>
      <c r="AJ1013" t="s">
        <v>4</v>
      </c>
      <c r="AK1013">
        <v>9331551373</v>
      </c>
      <c r="AL1013" t="s">
        <v>15638</v>
      </c>
      <c r="AM1013" t="s">
        <v>15639</v>
      </c>
      <c r="AN1013" t="s">
        <v>4</v>
      </c>
      <c r="AO1013" t="s">
        <v>15146</v>
      </c>
      <c r="AP1013" t="s">
        <v>4</v>
      </c>
      <c r="AQ1013" t="s">
        <v>5470</v>
      </c>
      <c r="AR1013" t="s">
        <v>4</v>
      </c>
      <c r="AS1013" t="s">
        <v>4</v>
      </c>
      <c r="AT1013" t="s">
        <v>4</v>
      </c>
      <c r="AU1013" t="s">
        <v>4</v>
      </c>
      <c r="AV1013" t="s">
        <v>4</v>
      </c>
      <c r="AW1013" t="s">
        <v>11</v>
      </c>
      <c r="AX1013">
        <v>2400</v>
      </c>
      <c r="AY1013">
        <v>17400</v>
      </c>
      <c r="AZ1013" t="s">
        <v>4</v>
      </c>
      <c r="BA1013" t="s">
        <v>4</v>
      </c>
      <c r="BB1013" t="s">
        <v>4</v>
      </c>
      <c r="BC1013" t="s">
        <v>5471</v>
      </c>
      <c r="BD1013" t="s">
        <v>5474</v>
      </c>
      <c r="BE1013" t="s">
        <v>4</v>
      </c>
      <c r="BF1013" t="s">
        <v>4</v>
      </c>
      <c r="BG1013" t="s">
        <v>4</v>
      </c>
      <c r="BH1013" t="s">
        <v>4</v>
      </c>
      <c r="BI1013" t="s">
        <v>4</v>
      </c>
      <c r="BJ1013" t="s">
        <v>15191</v>
      </c>
      <c r="BK1013" t="s">
        <v>4</v>
      </c>
      <c r="BL1013">
        <v>1</v>
      </c>
      <c r="BM1013" t="s">
        <v>4</v>
      </c>
      <c r="BN1013">
        <v>19800</v>
      </c>
      <c r="BO1013" t="s">
        <v>4</v>
      </c>
      <c r="BP1013" t="s">
        <v>4</v>
      </c>
      <c r="BQ1013" t="s">
        <v>4</v>
      </c>
      <c r="BR1013" t="s">
        <v>4</v>
      </c>
      <c r="BS1013" t="s">
        <v>4</v>
      </c>
      <c r="BT1013" t="s">
        <v>4</v>
      </c>
      <c r="BU1013" t="s">
        <v>4</v>
      </c>
      <c r="BV1013" t="s">
        <v>4</v>
      </c>
      <c r="BW1013" t="s">
        <v>15540</v>
      </c>
      <c r="BX1013" t="s">
        <v>4</v>
      </c>
      <c r="BY1013" t="s">
        <v>12</v>
      </c>
      <c r="BZ1013" t="s">
        <v>12</v>
      </c>
      <c r="CA1013" t="s">
        <v>12</v>
      </c>
      <c r="CB1013" t="s">
        <v>12</v>
      </c>
      <c r="CC1013" t="s">
        <v>12</v>
      </c>
      <c r="CD1013" t="str" cm="1">
        <f t="array" aca="1" ref="CD1013" ca="1">eConcatenar(A1013:CB1013,"|")</f>
        <v>WGPYBiRCpL3zzVlc|PAR2021-0788|3|ZAFIRO|TABASCO|PARAISO|PARAISO|2021-3-02|19800|X|X|200|1|X|X|X|X|X|X|X|X|X|X|X|X|X|X|MENDEZ|RICARDEZ|MIRIAM|VIUDA|X|X|LIBERTAD SEGUNDA SECCION|NICOLAS BRAVO|X|9331551373|LAUDY JULISSA SANCHEZ MENDEZ|CANDELARIA SANCHEZ MENDEZ|X|RUTA 8 V|X|VIERNES|X|X|X|X|X|DOMICILIO|2400|17400|X|X|X|2021-9-3|2021-9-17|X|X|X|X|X|LIBERTAD SEGUNDA SECCION|X|1|X|19800|X|X|X|X|X|X|X|X|CAR|X|x|x|x|x</v>
      </c>
    </row>
    <row r="1014" spans="1:82" x14ac:dyDescent="0.25">
      <c r="A1014" t="s">
        <v>15640</v>
      </c>
      <c r="B1014" t="s">
        <v>15641</v>
      </c>
      <c r="C1014">
        <v>3</v>
      </c>
      <c r="D1014" t="s">
        <v>221</v>
      </c>
      <c r="E1014" t="s">
        <v>2</v>
      </c>
      <c r="F1014" t="s">
        <v>775</v>
      </c>
      <c r="G1014" t="s">
        <v>775</v>
      </c>
      <c r="H1014" t="s">
        <v>16100</v>
      </c>
      <c r="I1014">
        <v>12900</v>
      </c>
      <c r="J1014" t="s">
        <v>4</v>
      </c>
      <c r="K1014" t="s">
        <v>4</v>
      </c>
      <c r="L1014">
        <v>200</v>
      </c>
      <c r="M1014">
        <v>1</v>
      </c>
      <c r="N1014" t="s">
        <v>4</v>
      </c>
      <c r="O1014" t="s">
        <v>4</v>
      </c>
      <c r="P1014" t="s">
        <v>4</v>
      </c>
      <c r="Q1014" t="s">
        <v>4</v>
      </c>
      <c r="R1014" t="s">
        <v>4</v>
      </c>
      <c r="S1014" t="s">
        <v>4</v>
      </c>
      <c r="T1014" t="s">
        <v>4</v>
      </c>
      <c r="U1014" t="s">
        <v>4</v>
      </c>
      <c r="V1014" t="s">
        <v>4</v>
      </c>
      <c r="W1014" t="s">
        <v>4</v>
      </c>
      <c r="X1014" t="s">
        <v>4</v>
      </c>
      <c r="Y1014" t="s">
        <v>4</v>
      </c>
      <c r="Z1014" t="s">
        <v>4</v>
      </c>
      <c r="AA1014" t="s">
        <v>4</v>
      </c>
      <c r="AB1014" t="s">
        <v>38</v>
      </c>
      <c r="AC1014" t="s">
        <v>897</v>
      </c>
      <c r="AD1014" t="s">
        <v>15642</v>
      </c>
      <c r="AE1014" t="s">
        <v>30</v>
      </c>
      <c r="AF1014" t="s">
        <v>4</v>
      </c>
      <c r="AG1014" t="s">
        <v>4</v>
      </c>
      <c r="AH1014" t="s">
        <v>15150</v>
      </c>
      <c r="AI1014" t="s">
        <v>148</v>
      </c>
      <c r="AJ1014" t="s">
        <v>4</v>
      </c>
      <c r="AK1014">
        <v>9331301913</v>
      </c>
      <c r="AL1014" t="s">
        <v>15643</v>
      </c>
      <c r="AM1014" t="s">
        <v>15644</v>
      </c>
      <c r="AN1014" t="s">
        <v>4</v>
      </c>
      <c r="AO1014" t="s">
        <v>15146</v>
      </c>
      <c r="AP1014" t="s">
        <v>4</v>
      </c>
      <c r="AQ1014" t="s">
        <v>5470</v>
      </c>
      <c r="AR1014" t="s">
        <v>4</v>
      </c>
      <c r="AS1014" t="s">
        <v>4</v>
      </c>
      <c r="AT1014" t="s">
        <v>4</v>
      </c>
      <c r="AU1014" t="s">
        <v>4</v>
      </c>
      <c r="AV1014" t="s">
        <v>4</v>
      </c>
      <c r="AW1014" t="s">
        <v>11</v>
      </c>
      <c r="AX1014">
        <v>6900</v>
      </c>
      <c r="AY1014">
        <v>6000</v>
      </c>
      <c r="AZ1014" t="s">
        <v>4</v>
      </c>
      <c r="BA1014" t="s">
        <v>4</v>
      </c>
      <c r="BB1014" t="s">
        <v>4</v>
      </c>
      <c r="BC1014" t="s">
        <v>5471</v>
      </c>
      <c r="BD1014" t="s">
        <v>5474</v>
      </c>
      <c r="BE1014" t="s">
        <v>4</v>
      </c>
      <c r="BF1014" t="s">
        <v>4</v>
      </c>
      <c r="BG1014" t="s">
        <v>4</v>
      </c>
      <c r="BH1014" t="s">
        <v>4</v>
      </c>
      <c r="BI1014" t="s">
        <v>4</v>
      </c>
      <c r="BJ1014" t="s">
        <v>15150</v>
      </c>
      <c r="BK1014" t="s">
        <v>4</v>
      </c>
      <c r="BL1014">
        <v>1</v>
      </c>
      <c r="BM1014" t="s">
        <v>4</v>
      </c>
      <c r="BN1014">
        <v>12900</v>
      </c>
      <c r="BO1014" t="s">
        <v>4</v>
      </c>
      <c r="BP1014" t="s">
        <v>4</v>
      </c>
      <c r="BQ1014" t="s">
        <v>4</v>
      </c>
      <c r="BR1014" t="s">
        <v>4</v>
      </c>
      <c r="BS1014" t="s">
        <v>4</v>
      </c>
      <c r="BT1014" t="s">
        <v>4</v>
      </c>
      <c r="BU1014" t="s">
        <v>4</v>
      </c>
      <c r="BV1014" t="s">
        <v>4</v>
      </c>
      <c r="BW1014" t="s">
        <v>15540</v>
      </c>
      <c r="BX1014" t="s">
        <v>4</v>
      </c>
      <c r="BY1014" t="s">
        <v>12</v>
      </c>
      <c r="BZ1014" t="s">
        <v>12</v>
      </c>
      <c r="CA1014" t="s">
        <v>12</v>
      </c>
      <c r="CB1014" t="s">
        <v>12</v>
      </c>
      <c r="CC1014" t="s">
        <v>12</v>
      </c>
      <c r="CD1014" t="str" cm="1">
        <f t="array" aca="1" ref="CD1014" ca="1">eConcatenar(A1014:CB1014,"|")</f>
        <v>6CeWX2ncsufWVhWP|COMAL2021-0711|3|IMPERIAL|TABASCO|COMALCALCO|COMALCALCO|2021-2-22|12900|X|X|200|1|X|X|X|X|X|X|X|X|X|X|X|X|X|X|HERNANDEZ|ALVARADO|DIOSELINA|CASADA|X|X|INDEPENDENCIA PRIMERA SECCION|LOS PINOS|X|9331301913|HERNANDEZ HELRIZ HERNANDEZ ALVARADO|ALFREDO DE LA CRUZ JIMENEZ|X|RUTA 8 V|X|VIERNES|X|X|X|X|X|DOMICILIO|6900|6000|X|X|X|2021-9-3|2021-9-17|X|X|X|X|X|INDEPENDENCIA PRIMERA SECCION|X|1|X|12900|X|X|X|X|X|X|X|X|CAR|X|x|x|x|x</v>
      </c>
    </row>
    <row r="1015" spans="1:82" x14ac:dyDescent="0.25">
      <c r="A1015" t="s">
        <v>15645</v>
      </c>
      <c r="B1015" t="s">
        <v>16157</v>
      </c>
      <c r="C1015">
        <v>3</v>
      </c>
      <c r="D1015" t="s">
        <v>221</v>
      </c>
      <c r="E1015" t="s">
        <v>2</v>
      </c>
      <c r="F1015" t="s">
        <v>706</v>
      </c>
      <c r="G1015" t="s">
        <v>706</v>
      </c>
      <c r="H1015" t="s">
        <v>16099</v>
      </c>
      <c r="I1015">
        <v>12900</v>
      </c>
      <c r="J1015" t="s">
        <v>4</v>
      </c>
      <c r="K1015" t="s">
        <v>4</v>
      </c>
      <c r="L1015">
        <v>200</v>
      </c>
      <c r="M1015">
        <v>1</v>
      </c>
      <c r="N1015" t="s">
        <v>4</v>
      </c>
      <c r="O1015" t="s">
        <v>4</v>
      </c>
      <c r="P1015" t="s">
        <v>4</v>
      </c>
      <c r="Q1015" t="s">
        <v>4</v>
      </c>
      <c r="R1015" t="s">
        <v>4</v>
      </c>
      <c r="S1015" t="s">
        <v>4</v>
      </c>
      <c r="T1015" t="s">
        <v>4</v>
      </c>
      <c r="U1015" t="s">
        <v>4</v>
      </c>
      <c r="V1015" t="s">
        <v>4</v>
      </c>
      <c r="W1015" t="s">
        <v>4</v>
      </c>
      <c r="X1015" t="s">
        <v>4</v>
      </c>
      <c r="Y1015" t="s">
        <v>4</v>
      </c>
      <c r="Z1015" t="s">
        <v>4</v>
      </c>
      <c r="AA1015" t="s">
        <v>4</v>
      </c>
      <c r="AB1015" t="s">
        <v>649</v>
      </c>
      <c r="AC1015" t="s">
        <v>6</v>
      </c>
      <c r="AD1015" t="s">
        <v>15646</v>
      </c>
      <c r="AE1015" t="s">
        <v>24</v>
      </c>
      <c r="AF1015" t="s">
        <v>4</v>
      </c>
      <c r="AG1015" t="s">
        <v>4</v>
      </c>
      <c r="AH1015" t="s">
        <v>15520</v>
      </c>
      <c r="AI1015" t="s">
        <v>4</v>
      </c>
      <c r="AJ1015" t="s">
        <v>4</v>
      </c>
      <c r="AK1015">
        <v>9331266238</v>
      </c>
      <c r="AL1015" t="s">
        <v>15647</v>
      </c>
      <c r="AM1015" t="s">
        <v>15648</v>
      </c>
      <c r="AN1015" t="s">
        <v>4</v>
      </c>
      <c r="AO1015" t="s">
        <v>15146</v>
      </c>
      <c r="AP1015" t="s">
        <v>4</v>
      </c>
      <c r="AQ1015" t="s">
        <v>5470</v>
      </c>
      <c r="AR1015" t="s">
        <v>4</v>
      </c>
      <c r="AS1015" t="s">
        <v>4</v>
      </c>
      <c r="AT1015" t="s">
        <v>4</v>
      </c>
      <c r="AU1015" t="s">
        <v>4</v>
      </c>
      <c r="AV1015" t="s">
        <v>4</v>
      </c>
      <c r="AW1015" t="s">
        <v>11</v>
      </c>
      <c r="AX1015">
        <v>2300</v>
      </c>
      <c r="AY1015">
        <v>10600</v>
      </c>
      <c r="AZ1015" t="s">
        <v>4</v>
      </c>
      <c r="BA1015" t="s">
        <v>4</v>
      </c>
      <c r="BB1015" t="s">
        <v>4</v>
      </c>
      <c r="BC1015" t="s">
        <v>5471</v>
      </c>
      <c r="BD1015" t="s">
        <v>5474</v>
      </c>
      <c r="BE1015" t="s">
        <v>4</v>
      </c>
      <c r="BF1015" t="s">
        <v>4</v>
      </c>
      <c r="BG1015" t="s">
        <v>4</v>
      </c>
      <c r="BH1015" t="s">
        <v>4</v>
      </c>
      <c r="BI1015" t="s">
        <v>4</v>
      </c>
      <c r="BJ1015" t="s">
        <v>15520</v>
      </c>
      <c r="BK1015" t="s">
        <v>4</v>
      </c>
      <c r="BL1015">
        <v>1</v>
      </c>
      <c r="BM1015" t="s">
        <v>4</v>
      </c>
      <c r="BN1015">
        <v>12900</v>
      </c>
      <c r="BO1015" t="s">
        <v>4</v>
      </c>
      <c r="BP1015" t="s">
        <v>4</v>
      </c>
      <c r="BQ1015" t="s">
        <v>4</v>
      </c>
      <c r="BR1015" t="s">
        <v>4</v>
      </c>
      <c r="BS1015" t="s">
        <v>4</v>
      </c>
      <c r="BT1015" t="s">
        <v>4</v>
      </c>
      <c r="BU1015" t="s">
        <v>4</v>
      </c>
      <c r="BV1015" t="s">
        <v>4</v>
      </c>
      <c r="BW1015" t="s">
        <v>15540</v>
      </c>
      <c r="BX1015" t="s">
        <v>4</v>
      </c>
      <c r="BY1015" t="s">
        <v>12</v>
      </c>
      <c r="BZ1015" t="s">
        <v>12</v>
      </c>
      <c r="CA1015" t="s">
        <v>12</v>
      </c>
      <c r="CB1015" t="s">
        <v>12</v>
      </c>
      <c r="CC1015" t="s">
        <v>12</v>
      </c>
      <c r="CD1015" t="str" cm="1">
        <f t="array" aca="1" ref="CD1015" ca="1">eConcatenar(A1015:CB1015,"|")</f>
        <v>bpBjbBx3dyWVSP83|PAR2021-0168|3|IMPERIAL|TABASCO|PARAISO|PARAISO|2021-1-16|12900|X|X|200|1|X|X|X|X|X|X|X|X|X|X|X|X|X|X|MAGAÑA|DE LA CRUZ|DEISY JAQUELIN|UNION LIBRE|X|X|ORIENTE SEGUNDA|X|X|9331266238|SARA ISELA MAGAÑA DE LA CRUZ|LETICIA DE LA CRUZ GONZALEZ|X|RUTA 8 V|X|VIERNES|X|X|X|X|X|DOMICILIO|2300|10600|X|X|X|2021-9-3|2021-9-17|X|X|X|X|X|ORIENTE SEGUNDA|X|1|X|12900|X|X|X|X|X|X|X|X|CAR|X|x|x|x|x</v>
      </c>
    </row>
    <row r="1016" spans="1:82" x14ac:dyDescent="0.25">
      <c r="A1016" t="s">
        <v>15649</v>
      </c>
      <c r="B1016" t="s">
        <v>16158</v>
      </c>
      <c r="C1016">
        <v>3</v>
      </c>
      <c r="D1016" t="s">
        <v>221</v>
      </c>
      <c r="E1016" t="s">
        <v>2</v>
      </c>
      <c r="F1016" t="s">
        <v>706</v>
      </c>
      <c r="G1016" t="s">
        <v>706</v>
      </c>
      <c r="H1016" t="s">
        <v>16138</v>
      </c>
      <c r="I1016">
        <v>12900</v>
      </c>
      <c r="J1016" t="s">
        <v>4</v>
      </c>
      <c r="K1016" t="s">
        <v>4</v>
      </c>
      <c r="L1016">
        <v>200</v>
      </c>
      <c r="M1016">
        <v>1</v>
      </c>
      <c r="N1016" t="s">
        <v>4</v>
      </c>
      <c r="O1016" t="s">
        <v>4</v>
      </c>
      <c r="P1016" t="s">
        <v>4</v>
      </c>
      <c r="Q1016" t="s">
        <v>4</v>
      </c>
      <c r="R1016" t="s">
        <v>4</v>
      </c>
      <c r="S1016" t="s">
        <v>4</v>
      </c>
      <c r="T1016" t="s">
        <v>4</v>
      </c>
      <c r="U1016" t="s">
        <v>4</v>
      </c>
      <c r="V1016" t="s">
        <v>4</v>
      </c>
      <c r="W1016" t="s">
        <v>4</v>
      </c>
      <c r="X1016" t="s">
        <v>4</v>
      </c>
      <c r="Y1016" t="s">
        <v>4</v>
      </c>
      <c r="Z1016" t="s">
        <v>4</v>
      </c>
      <c r="AA1016" t="s">
        <v>4</v>
      </c>
      <c r="AB1016" t="s">
        <v>5</v>
      </c>
      <c r="AC1016" t="s">
        <v>6</v>
      </c>
      <c r="AD1016" t="s">
        <v>15650</v>
      </c>
      <c r="AE1016" t="s">
        <v>146</v>
      </c>
      <c r="AF1016" t="s">
        <v>4</v>
      </c>
      <c r="AG1016" t="s">
        <v>4</v>
      </c>
      <c r="AH1016" t="s">
        <v>15520</v>
      </c>
      <c r="AI1016" t="s">
        <v>15601</v>
      </c>
      <c r="AJ1016" t="s">
        <v>4</v>
      </c>
      <c r="AK1016">
        <v>9331700747</v>
      </c>
      <c r="AL1016" t="s">
        <v>15651</v>
      </c>
      <c r="AM1016" t="s">
        <v>15652</v>
      </c>
      <c r="AN1016" t="s">
        <v>4</v>
      </c>
      <c r="AO1016" t="s">
        <v>15146</v>
      </c>
      <c r="AP1016" t="s">
        <v>4</v>
      </c>
      <c r="AQ1016" t="s">
        <v>5470</v>
      </c>
      <c r="AR1016" t="s">
        <v>4</v>
      </c>
      <c r="AS1016" t="s">
        <v>4</v>
      </c>
      <c r="AT1016" t="s">
        <v>4</v>
      </c>
      <c r="AU1016" t="s">
        <v>4</v>
      </c>
      <c r="AV1016" t="s">
        <v>4</v>
      </c>
      <c r="AW1016" t="s">
        <v>11</v>
      </c>
      <c r="AX1016">
        <v>2700</v>
      </c>
      <c r="AY1016">
        <v>10200</v>
      </c>
      <c r="AZ1016" t="s">
        <v>4</v>
      </c>
      <c r="BA1016" t="s">
        <v>4</v>
      </c>
      <c r="BB1016" t="s">
        <v>4</v>
      </c>
      <c r="BC1016" t="s">
        <v>1222</v>
      </c>
      <c r="BD1016" t="s">
        <v>5474</v>
      </c>
      <c r="BE1016" t="s">
        <v>4</v>
      </c>
      <c r="BF1016" t="s">
        <v>4</v>
      </c>
      <c r="BG1016" t="s">
        <v>4</v>
      </c>
      <c r="BH1016" t="s">
        <v>4</v>
      </c>
      <c r="BI1016" t="s">
        <v>4</v>
      </c>
      <c r="BJ1016" t="s">
        <v>15520</v>
      </c>
      <c r="BK1016" t="s">
        <v>4</v>
      </c>
      <c r="BL1016">
        <v>1</v>
      </c>
      <c r="BM1016" t="s">
        <v>4</v>
      </c>
      <c r="BN1016">
        <v>12900</v>
      </c>
      <c r="BO1016" t="s">
        <v>4</v>
      </c>
      <c r="BP1016" t="s">
        <v>4</v>
      </c>
      <c r="BQ1016" t="s">
        <v>4</v>
      </c>
      <c r="BR1016" t="s">
        <v>4</v>
      </c>
      <c r="BS1016" t="s">
        <v>4</v>
      </c>
      <c r="BT1016" t="s">
        <v>4</v>
      </c>
      <c r="BU1016" t="s">
        <v>4</v>
      </c>
      <c r="BV1016" t="s">
        <v>4</v>
      </c>
      <c r="BW1016" t="s">
        <v>15540</v>
      </c>
      <c r="BX1016" t="s">
        <v>4</v>
      </c>
      <c r="BY1016" t="s">
        <v>12</v>
      </c>
      <c r="BZ1016" t="s">
        <v>12</v>
      </c>
      <c r="CA1016" t="s">
        <v>12</v>
      </c>
      <c r="CB1016" t="s">
        <v>12</v>
      </c>
      <c r="CC1016" t="s">
        <v>12</v>
      </c>
      <c r="CD1016" t="str" cm="1">
        <f t="array" aca="1" ref="CD1016" ca="1">eConcatenar(A1016:CB1016,"|")</f>
        <v>rUDIkjwR81IJNgbo|PAR2021-0162|3|IMPERIAL|TABASCO|PARAISO|PARAISO|2021-1-12|12900|X|X|200|1|X|X|X|X|X|X|X|X|X|X|X|X|X|X|VENTURA|DE LA CRUZ|PETRONILA|VIUDA|X|X|ORIENTE SEGUNDA|PALMA HUACA|X|9331700747|LORENA SANCHEZ VENTURA|ESTRELLA SANCHEZ VENTURA|X|RUTA 8 V|X|VIERNES|X|X|X|X|X|DOMICILIO|2700|10200|X|X|X|2021-8-6|2021-9-17|X|X|X|X|X|ORIENTE SEGUNDA|X|1|X|12900|X|X|X|X|X|X|X|X|CAR|X|x|x|x|x</v>
      </c>
    </row>
    <row r="1017" spans="1:82" x14ac:dyDescent="0.25">
      <c r="A1017" t="s">
        <v>15653</v>
      </c>
      <c r="B1017" t="s">
        <v>15654</v>
      </c>
      <c r="C1017">
        <v>3</v>
      </c>
      <c r="D1017" t="s">
        <v>15655</v>
      </c>
      <c r="E1017" t="s">
        <v>2</v>
      </c>
      <c r="F1017" t="s">
        <v>775</v>
      </c>
      <c r="G1017" t="s">
        <v>775</v>
      </c>
      <c r="H1017" t="s">
        <v>16117</v>
      </c>
      <c r="I1017">
        <v>31500</v>
      </c>
      <c r="J1017" t="s">
        <v>4</v>
      </c>
      <c r="K1017" t="s">
        <v>4</v>
      </c>
      <c r="L1017">
        <v>200</v>
      </c>
      <c r="M1017">
        <v>1</v>
      </c>
      <c r="N1017" t="s">
        <v>4</v>
      </c>
      <c r="O1017" t="s">
        <v>4</v>
      </c>
      <c r="P1017" t="s">
        <v>4</v>
      </c>
      <c r="Q1017" t="s">
        <v>4</v>
      </c>
      <c r="R1017" t="s">
        <v>4</v>
      </c>
      <c r="S1017" t="s">
        <v>4</v>
      </c>
      <c r="T1017" t="s">
        <v>4</v>
      </c>
      <c r="U1017" t="s">
        <v>4</v>
      </c>
      <c r="V1017" t="s">
        <v>4</v>
      </c>
      <c r="W1017" t="s">
        <v>4</v>
      </c>
      <c r="X1017" t="s">
        <v>4</v>
      </c>
      <c r="Y1017" t="s">
        <v>4</v>
      </c>
      <c r="Z1017" t="s">
        <v>4</v>
      </c>
      <c r="AA1017" t="s">
        <v>4</v>
      </c>
      <c r="AB1017" t="s">
        <v>38</v>
      </c>
      <c r="AC1017" t="s">
        <v>87</v>
      </c>
      <c r="AD1017" t="s">
        <v>599</v>
      </c>
      <c r="AE1017" t="s">
        <v>63</v>
      </c>
      <c r="AF1017" t="s">
        <v>4</v>
      </c>
      <c r="AG1017" t="s">
        <v>4</v>
      </c>
      <c r="AH1017" t="s">
        <v>2176</v>
      </c>
      <c r="AI1017" t="s">
        <v>15656</v>
      </c>
      <c r="AJ1017" t="s">
        <v>4</v>
      </c>
      <c r="AK1017">
        <v>9331473338</v>
      </c>
      <c r="AL1017" t="s">
        <v>15657</v>
      </c>
      <c r="AM1017" t="s">
        <v>15658</v>
      </c>
      <c r="AN1017" t="s">
        <v>4</v>
      </c>
      <c r="AO1017" t="s">
        <v>15146</v>
      </c>
      <c r="AP1017" t="s">
        <v>4</v>
      </c>
      <c r="AQ1017" t="s">
        <v>5470</v>
      </c>
      <c r="AR1017" t="s">
        <v>4</v>
      </c>
      <c r="AS1017" t="s">
        <v>4</v>
      </c>
      <c r="AT1017" t="s">
        <v>4</v>
      </c>
      <c r="AU1017" t="s">
        <v>4</v>
      </c>
      <c r="AV1017" t="s">
        <v>4</v>
      </c>
      <c r="AW1017" t="s">
        <v>11</v>
      </c>
      <c r="AX1017">
        <v>6350</v>
      </c>
      <c r="AY1017">
        <v>25150</v>
      </c>
      <c r="AZ1017" t="s">
        <v>4</v>
      </c>
      <c r="BA1017" t="s">
        <v>4</v>
      </c>
      <c r="BB1017" t="s">
        <v>4</v>
      </c>
      <c r="BC1017" t="s">
        <v>5471</v>
      </c>
      <c r="BD1017" t="s">
        <v>5474</v>
      </c>
      <c r="BE1017" t="s">
        <v>4</v>
      </c>
      <c r="BF1017" t="s">
        <v>4</v>
      </c>
      <c r="BG1017" t="s">
        <v>4</v>
      </c>
      <c r="BH1017" t="s">
        <v>4</v>
      </c>
      <c r="BI1017" t="s">
        <v>4</v>
      </c>
      <c r="BJ1017" t="s">
        <v>2176</v>
      </c>
      <c r="BK1017" t="s">
        <v>4</v>
      </c>
      <c r="BL1017">
        <v>0</v>
      </c>
      <c r="BM1017" t="s">
        <v>4</v>
      </c>
      <c r="BN1017">
        <v>31500</v>
      </c>
      <c r="BO1017" t="s">
        <v>4</v>
      </c>
      <c r="BP1017" t="s">
        <v>4</v>
      </c>
      <c r="BQ1017" t="s">
        <v>4</v>
      </c>
      <c r="BR1017" t="s">
        <v>4</v>
      </c>
      <c r="BS1017" t="s">
        <v>4</v>
      </c>
      <c r="BT1017" t="s">
        <v>4</v>
      </c>
      <c r="BU1017" t="s">
        <v>4</v>
      </c>
      <c r="BV1017" t="s">
        <v>4</v>
      </c>
      <c r="BW1017" t="s">
        <v>15540</v>
      </c>
      <c r="BX1017" t="s">
        <v>4</v>
      </c>
      <c r="BY1017" t="s">
        <v>12</v>
      </c>
      <c r="BZ1017" t="s">
        <v>12</v>
      </c>
      <c r="CA1017" t="s">
        <v>12</v>
      </c>
      <c r="CB1017" t="s">
        <v>12</v>
      </c>
      <c r="CC1017" t="s">
        <v>12</v>
      </c>
      <c r="CD1017" t="str" cm="1">
        <f t="array" aca="1" ref="CD1017" ca="1">eConcatenar(A1017:CB1017,"|")</f>
        <v>EJ1o8O2H6hFmOINf|COMAL2021-0544|3|PRECIDENCIAL|TABASCO|COMALCALCO|COMALCALCO|2021-2-12|31500|X|X|200|1|X|X|X|X|X|X|X|X|X|X|X|X|X|X|HERNANDEZ|LOPEZ|JUAN CARLOS|CASADO|X|X|VILLA CHICHICAPA|ZONA ARQUEOLOGICA|X|9331473338|MARIA CRUZ LOPEZ HERNANDEZ|MARIA LUISA HERNANDEZ DE LA CRUZ|X|RUTA 8 V|X|VIERNES|X|X|X|X|X|DOMICILIO|6350|25150|X|X|X|2021-9-3|2021-9-17|X|X|X|X|X|VILLA CHICHICAPA|X|0|X|31500|X|X|X|X|X|X|X|X|CAR|X|x|x|x|x</v>
      </c>
    </row>
    <row r="1018" spans="1:82" x14ac:dyDescent="0.25">
      <c r="A1018" t="s">
        <v>15659</v>
      </c>
      <c r="B1018" t="s">
        <v>15660</v>
      </c>
      <c r="C1018">
        <v>3</v>
      </c>
      <c r="D1018" t="s">
        <v>221</v>
      </c>
      <c r="E1018" t="s">
        <v>2</v>
      </c>
      <c r="F1018" t="s">
        <v>775</v>
      </c>
      <c r="G1018" t="s">
        <v>775</v>
      </c>
      <c r="H1018" t="s">
        <v>5126</v>
      </c>
      <c r="I1018">
        <v>12900</v>
      </c>
      <c r="J1018" t="s">
        <v>4</v>
      </c>
      <c r="K1018" t="s">
        <v>4</v>
      </c>
      <c r="L1018">
        <v>200</v>
      </c>
      <c r="M1018">
        <v>1</v>
      </c>
      <c r="N1018" t="s">
        <v>4</v>
      </c>
      <c r="O1018" t="s">
        <v>4</v>
      </c>
      <c r="P1018" t="s">
        <v>4</v>
      </c>
      <c r="Q1018" t="s">
        <v>4</v>
      </c>
      <c r="R1018" t="s">
        <v>4</v>
      </c>
      <c r="S1018" t="s">
        <v>4</v>
      </c>
      <c r="T1018" t="s">
        <v>4</v>
      </c>
      <c r="U1018" t="s">
        <v>4</v>
      </c>
      <c r="V1018" t="s">
        <v>4</v>
      </c>
      <c r="W1018" t="s">
        <v>4</v>
      </c>
      <c r="X1018" t="s">
        <v>4</v>
      </c>
      <c r="Y1018" t="s">
        <v>4</v>
      </c>
      <c r="Z1018" t="s">
        <v>4</v>
      </c>
      <c r="AA1018" t="s">
        <v>4</v>
      </c>
      <c r="AB1018" t="s">
        <v>127</v>
      </c>
      <c r="AC1018" t="s">
        <v>87</v>
      </c>
      <c r="AD1018" t="s">
        <v>832</v>
      </c>
      <c r="AE1018" t="s">
        <v>30</v>
      </c>
      <c r="AF1018" t="s">
        <v>4</v>
      </c>
      <c r="AG1018" t="s">
        <v>4</v>
      </c>
      <c r="AH1018" t="s">
        <v>15406</v>
      </c>
      <c r="AI1018" t="s">
        <v>15563</v>
      </c>
      <c r="AJ1018" t="s">
        <v>4</v>
      </c>
      <c r="AK1018">
        <v>9331270822</v>
      </c>
      <c r="AL1018" t="s">
        <v>15661</v>
      </c>
      <c r="AM1018" t="s">
        <v>15662</v>
      </c>
      <c r="AN1018" t="s">
        <v>4</v>
      </c>
      <c r="AO1018" t="s">
        <v>15146</v>
      </c>
      <c r="AP1018" t="s">
        <v>4</v>
      </c>
      <c r="AQ1018" t="s">
        <v>5470</v>
      </c>
      <c r="AR1018" t="s">
        <v>4</v>
      </c>
      <c r="AS1018" t="s">
        <v>4</v>
      </c>
      <c r="AT1018" t="s">
        <v>4</v>
      </c>
      <c r="AU1018" t="s">
        <v>4</v>
      </c>
      <c r="AV1018" t="s">
        <v>4</v>
      </c>
      <c r="AW1018" t="s">
        <v>11</v>
      </c>
      <c r="AX1018">
        <v>2800</v>
      </c>
      <c r="AY1018">
        <v>10100</v>
      </c>
      <c r="AZ1018" t="s">
        <v>4</v>
      </c>
      <c r="BA1018" t="s">
        <v>4</v>
      </c>
      <c r="BB1018" t="s">
        <v>4</v>
      </c>
      <c r="BC1018" t="s">
        <v>5471</v>
      </c>
      <c r="BD1018" t="s">
        <v>5474</v>
      </c>
      <c r="BE1018" t="s">
        <v>4</v>
      </c>
      <c r="BF1018" t="s">
        <v>4</v>
      </c>
      <c r="BG1018" t="s">
        <v>4</v>
      </c>
      <c r="BH1018" t="s">
        <v>4</v>
      </c>
      <c r="BI1018" t="s">
        <v>4</v>
      </c>
      <c r="BJ1018" t="s">
        <v>15663</v>
      </c>
      <c r="BK1018" t="s">
        <v>4</v>
      </c>
      <c r="BL1018">
        <v>1</v>
      </c>
      <c r="BM1018" t="s">
        <v>4</v>
      </c>
      <c r="BN1018">
        <v>12900</v>
      </c>
      <c r="BO1018" t="s">
        <v>4</v>
      </c>
      <c r="BP1018" t="s">
        <v>4</v>
      </c>
      <c r="BQ1018" t="s">
        <v>4</v>
      </c>
      <c r="BR1018" t="s">
        <v>4</v>
      </c>
      <c r="BS1018" t="s">
        <v>4</v>
      </c>
      <c r="BT1018" t="s">
        <v>4</v>
      </c>
      <c r="BU1018" t="s">
        <v>4</v>
      </c>
      <c r="BV1018" t="s">
        <v>4</v>
      </c>
      <c r="BW1018" t="s">
        <v>15540</v>
      </c>
      <c r="BX1018" t="s">
        <v>4</v>
      </c>
      <c r="BY1018" t="s">
        <v>12</v>
      </c>
      <c r="BZ1018" t="s">
        <v>12</v>
      </c>
      <c r="CA1018" t="s">
        <v>12</v>
      </c>
      <c r="CB1018" t="s">
        <v>12</v>
      </c>
      <c r="CC1018" t="s">
        <v>12</v>
      </c>
      <c r="CD1018" t="str" cm="1">
        <f t="array" aca="1" ref="CD1018" ca="1">eConcatenar(A1018:CB1018,"|")</f>
        <v>azCmax2eWjcWSg4r|COMAL2021-0569|3|IMPERIAL|TABASCO|COMALCALCO|COMALCALCO|2021-2-16|12900|X|X|200|1|X|X|X|X|X|X|X|X|X|X|X|X|X|X|RODRIGUEZ|LOPEZ|MARIA GUADALUPE|CASADA|X|X|NORTE PRIMERA|FEDERAL PARAISO COMALCALCO|X|9331270822|WILIAM DE JESUS HERNANDEZ DE LA CRUZ|TRAUL RODRIGUEZ LOPEZ|X|RUTA 8 V|X|VIERNES|X|X|X|X|X|DOMICILIO|2800|10100|X|X|X|2021-9-3|2021-9-17|X|X|X|X|X|NORTTE PRIMERA|X|1|X|12900|X|X|X|X|X|X|X|X|CAR|X|x|x|x|x</v>
      </c>
    </row>
    <row r="1019" spans="1:82" x14ac:dyDescent="0.25">
      <c r="A1019" t="s">
        <v>15664</v>
      </c>
      <c r="B1019" t="s">
        <v>15665</v>
      </c>
      <c r="C1019">
        <v>3</v>
      </c>
      <c r="D1019" t="s">
        <v>14</v>
      </c>
      <c r="E1019" t="s">
        <v>2</v>
      </c>
      <c r="F1019" t="s">
        <v>775</v>
      </c>
      <c r="G1019" t="s">
        <v>775</v>
      </c>
      <c r="H1019" s="27" t="s">
        <v>1205</v>
      </c>
      <c r="I1019">
        <v>19800</v>
      </c>
      <c r="J1019" t="s">
        <v>4</v>
      </c>
      <c r="K1019" t="s">
        <v>4</v>
      </c>
      <c r="L1019">
        <v>200</v>
      </c>
      <c r="M1019">
        <v>1</v>
      </c>
      <c r="N1019" t="s">
        <v>4</v>
      </c>
      <c r="O1019" t="s">
        <v>4</v>
      </c>
      <c r="P1019" t="s">
        <v>4</v>
      </c>
      <c r="Q1019" t="s">
        <v>4</v>
      </c>
      <c r="R1019" t="s">
        <v>4</v>
      </c>
      <c r="S1019" t="s">
        <v>4</v>
      </c>
      <c r="T1019" t="s">
        <v>4</v>
      </c>
      <c r="U1019" t="s">
        <v>4</v>
      </c>
      <c r="V1019" t="s">
        <v>4</v>
      </c>
      <c r="W1019" t="s">
        <v>4</v>
      </c>
      <c r="X1019" t="s">
        <v>4</v>
      </c>
      <c r="Y1019" t="s">
        <v>4</v>
      </c>
      <c r="Z1019" t="s">
        <v>4</v>
      </c>
      <c r="AA1019" t="s">
        <v>4</v>
      </c>
      <c r="AB1019" t="s">
        <v>59</v>
      </c>
      <c r="AC1019" t="s">
        <v>937</v>
      </c>
      <c r="AD1019" t="s">
        <v>10434</v>
      </c>
      <c r="AE1019" t="s">
        <v>30</v>
      </c>
      <c r="AF1019" t="s">
        <v>4</v>
      </c>
      <c r="AG1019" t="s">
        <v>4</v>
      </c>
      <c r="AH1019" t="s">
        <v>15666</v>
      </c>
      <c r="AI1019" t="s">
        <v>885</v>
      </c>
      <c r="AJ1019" t="s">
        <v>4</v>
      </c>
      <c r="AK1019">
        <v>9331165696</v>
      </c>
      <c r="AL1019" t="s">
        <v>15667</v>
      </c>
      <c r="AM1019" t="s">
        <v>15668</v>
      </c>
      <c r="AN1019" t="s">
        <v>4</v>
      </c>
      <c r="AO1019" t="s">
        <v>15146</v>
      </c>
      <c r="AP1019" t="s">
        <v>4</v>
      </c>
      <c r="AQ1019" t="s">
        <v>5470</v>
      </c>
      <c r="AR1019" t="s">
        <v>4</v>
      </c>
      <c r="AS1019" t="s">
        <v>4</v>
      </c>
      <c r="AT1019" t="s">
        <v>4</v>
      </c>
      <c r="AU1019" t="s">
        <v>4</v>
      </c>
      <c r="AV1019" t="s">
        <v>4</v>
      </c>
      <c r="AW1019" t="s">
        <v>11</v>
      </c>
      <c r="AX1019">
        <v>3100</v>
      </c>
      <c r="AY1019">
        <v>16700</v>
      </c>
      <c r="AZ1019" t="s">
        <v>4</v>
      </c>
      <c r="BA1019" t="s">
        <v>4</v>
      </c>
      <c r="BB1019" t="s">
        <v>4</v>
      </c>
      <c r="BC1019" t="s">
        <v>5471</v>
      </c>
      <c r="BD1019" t="s">
        <v>5474</v>
      </c>
      <c r="BE1019" t="s">
        <v>4</v>
      </c>
      <c r="BF1019" t="s">
        <v>4</v>
      </c>
      <c r="BG1019" t="s">
        <v>4</v>
      </c>
      <c r="BH1019" t="s">
        <v>4</v>
      </c>
      <c r="BI1019" t="s">
        <v>4</v>
      </c>
      <c r="BJ1019" t="s">
        <v>15199</v>
      </c>
      <c r="BK1019" t="s">
        <v>4</v>
      </c>
      <c r="BL1019">
        <v>1</v>
      </c>
      <c r="BM1019" t="s">
        <v>4</v>
      </c>
      <c r="BN1019">
        <v>19800</v>
      </c>
      <c r="BO1019" t="s">
        <v>4</v>
      </c>
      <c r="BP1019" t="s">
        <v>4</v>
      </c>
      <c r="BQ1019" t="s">
        <v>4</v>
      </c>
      <c r="BR1019" t="s">
        <v>4</v>
      </c>
      <c r="BS1019" t="s">
        <v>4</v>
      </c>
      <c r="BT1019" t="s">
        <v>4</v>
      </c>
      <c r="BU1019" t="s">
        <v>4</v>
      </c>
      <c r="BV1019" t="s">
        <v>4</v>
      </c>
      <c r="BW1019" t="s">
        <v>15540</v>
      </c>
      <c r="BX1019" t="s">
        <v>4</v>
      </c>
      <c r="BY1019" t="s">
        <v>12</v>
      </c>
      <c r="BZ1019" t="s">
        <v>12</v>
      </c>
      <c r="CA1019" t="s">
        <v>12</v>
      </c>
      <c r="CB1019" t="s">
        <v>12</v>
      </c>
      <c r="CC1019" t="s">
        <v>12</v>
      </c>
      <c r="CD1019" t="str" cm="1">
        <f t="array" aca="1" ref="CD1019" ca="1">eConcatenar(A1019:CB1019,"|")</f>
        <v>XmMw59mqLdrleeKl|COMAL2021-0597|3|ZAFIRO|TABASCO|COMALCALCO|COMALCALCO|2021-2-19|19800|X|X|200|1|X|X|X|X|X|X|X|X|X|X|X|X|X|X|GARCIA|LAZARO|MARIA ISABEL|CASADA|X|X|INDEPENDEMCIA SEGUNDA SECCION|NICOLAS BRAVO|X|9331165696|ISMAEL RICARDEZ GARCIA|ISELA RICARDEZ GARCIA|X|RUTA 8 V|X|VIERNES|X|X|X|X|X|DOMICILIO|3100|16700|X|X|X|2021-9-3|2021-9-17|X|X|X|X|X|INDEPENDENCIA SEGUNDA SECCION|X|1|X|19800|X|X|X|X|X|X|X|X|CAR|X|x|x|x|x</v>
      </c>
    </row>
    <row r="1020" spans="1:82" x14ac:dyDescent="0.25">
      <c r="A1020" t="s">
        <v>15669</v>
      </c>
      <c r="B1020" t="s">
        <v>15670</v>
      </c>
      <c r="C1020">
        <v>3</v>
      </c>
      <c r="D1020" t="s">
        <v>221</v>
      </c>
      <c r="E1020" t="s">
        <v>2</v>
      </c>
      <c r="F1020" t="s">
        <v>775</v>
      </c>
      <c r="G1020" t="s">
        <v>775</v>
      </c>
      <c r="H1020" t="s">
        <v>16090</v>
      </c>
      <c r="I1020">
        <v>12900</v>
      </c>
      <c r="J1020" t="s">
        <v>4</v>
      </c>
      <c r="K1020" t="s">
        <v>4</v>
      </c>
      <c r="L1020">
        <v>200</v>
      </c>
      <c r="M1020">
        <v>1</v>
      </c>
      <c r="N1020" t="s">
        <v>4</v>
      </c>
      <c r="O1020" t="s">
        <v>4</v>
      </c>
      <c r="P1020" t="s">
        <v>4</v>
      </c>
      <c r="Q1020" t="s">
        <v>4</v>
      </c>
      <c r="R1020" t="s">
        <v>4</v>
      </c>
      <c r="S1020" t="s">
        <v>4</v>
      </c>
      <c r="T1020" t="s">
        <v>4</v>
      </c>
      <c r="U1020" t="s">
        <v>4</v>
      </c>
      <c r="V1020" t="s">
        <v>4</v>
      </c>
      <c r="W1020" t="s">
        <v>4</v>
      </c>
      <c r="X1020" t="s">
        <v>4</v>
      </c>
      <c r="Y1020" t="s">
        <v>4</v>
      </c>
      <c r="Z1020" t="s">
        <v>4</v>
      </c>
      <c r="AA1020" t="s">
        <v>4</v>
      </c>
      <c r="AB1020" t="s">
        <v>334</v>
      </c>
      <c r="AC1020" t="s">
        <v>11874</v>
      </c>
      <c r="AD1020" t="s">
        <v>832</v>
      </c>
      <c r="AE1020" t="s">
        <v>51</v>
      </c>
      <c r="AF1020" t="s">
        <v>4</v>
      </c>
      <c r="AG1020" t="s">
        <v>4</v>
      </c>
      <c r="AH1020" t="s">
        <v>15169</v>
      </c>
      <c r="AI1020" t="s">
        <v>15563</v>
      </c>
      <c r="AJ1020" t="s">
        <v>4</v>
      </c>
      <c r="AK1020">
        <v>9932244098</v>
      </c>
      <c r="AL1020" t="s">
        <v>15671</v>
      </c>
      <c r="AM1020" t="s">
        <v>15672</v>
      </c>
      <c r="AN1020" t="s">
        <v>4</v>
      </c>
      <c r="AO1020" t="s">
        <v>15146</v>
      </c>
      <c r="AP1020" t="s">
        <v>4</v>
      </c>
      <c r="AQ1020" t="s">
        <v>5470</v>
      </c>
      <c r="AR1020" t="s">
        <v>4</v>
      </c>
      <c r="AS1020" t="s">
        <v>4</v>
      </c>
      <c r="AT1020" t="s">
        <v>4</v>
      </c>
      <c r="AU1020" t="s">
        <v>4</v>
      </c>
      <c r="AV1020" t="s">
        <v>4</v>
      </c>
      <c r="AW1020" t="s">
        <v>11</v>
      </c>
      <c r="AX1020">
        <v>3400</v>
      </c>
      <c r="AY1020">
        <v>9500</v>
      </c>
      <c r="AZ1020" t="s">
        <v>4</v>
      </c>
      <c r="BA1020" t="s">
        <v>4</v>
      </c>
      <c r="BB1020" t="s">
        <v>4</v>
      </c>
      <c r="BC1020" t="s">
        <v>5471</v>
      </c>
      <c r="BD1020" t="s">
        <v>5474</v>
      </c>
      <c r="BE1020" t="s">
        <v>4</v>
      </c>
      <c r="BF1020" t="s">
        <v>4</v>
      </c>
      <c r="BG1020" t="s">
        <v>4</v>
      </c>
      <c r="BH1020" t="s">
        <v>4</v>
      </c>
      <c r="BI1020" t="s">
        <v>4</v>
      </c>
      <c r="BJ1020" t="s">
        <v>15169</v>
      </c>
      <c r="BK1020" t="s">
        <v>4</v>
      </c>
      <c r="BL1020">
        <v>1</v>
      </c>
      <c r="BM1020" t="s">
        <v>4</v>
      </c>
      <c r="BN1020">
        <v>12900</v>
      </c>
      <c r="BO1020" t="s">
        <v>4</v>
      </c>
      <c r="BP1020" t="s">
        <v>4</v>
      </c>
      <c r="BQ1020" t="s">
        <v>4</v>
      </c>
      <c r="BR1020" t="s">
        <v>4</v>
      </c>
      <c r="BS1020" t="s">
        <v>4</v>
      </c>
      <c r="BT1020" t="s">
        <v>4</v>
      </c>
      <c r="BU1020" t="s">
        <v>4</v>
      </c>
      <c r="BV1020" t="s">
        <v>4</v>
      </c>
      <c r="BW1020" t="s">
        <v>15540</v>
      </c>
      <c r="BX1020" t="s">
        <v>4</v>
      </c>
      <c r="BY1020" t="s">
        <v>12</v>
      </c>
      <c r="BZ1020" t="s">
        <v>12</v>
      </c>
      <c r="CA1020" t="s">
        <v>12</v>
      </c>
      <c r="CB1020" t="s">
        <v>12</v>
      </c>
      <c r="CC1020" t="s">
        <v>12</v>
      </c>
      <c r="CD1020" t="str" cm="1">
        <f t="array" aca="1" ref="CD1020" ca="1">eConcatenar(A1020:CB1020,"|")</f>
        <v>9o7mSfTXTDprNftA|COMAL2021-0031|3|IMPERIAL|TABASCO|COMALCALCO|COMALCALCO|2021-1-07|12900|X|X|200|1|X|X|X|X|X|X|X|X|X|X|X|X|X|X|CASTELLANO|MONTEJO|MARIA GUADALUPE|SOLTERA|X|X|NORTE SEGUNDA SECCION|FEDERAL PARAISO COMALCALCO|X|9932244098|JOSE GUADALUPE CASTELLANOS RICARDEZ|RUDACINDA MONTEJO GONZALEZ|X|RUTA 8 V|X|VIERNES|X|X|X|X|X|DOMICILIO|3400|9500|X|X|X|2021-9-3|2021-9-17|X|X|X|X|X|NORTE SEGUNDA SECCION|X|1|X|12900|X|X|X|X|X|X|X|X|CAR|X|x|x|x|x</v>
      </c>
    </row>
    <row r="1021" spans="1:82" x14ac:dyDescent="0.25">
      <c r="A1021" t="s">
        <v>15673</v>
      </c>
      <c r="B1021" t="s">
        <v>15674</v>
      </c>
      <c r="C1021">
        <v>3</v>
      </c>
      <c r="D1021" t="s">
        <v>221</v>
      </c>
      <c r="E1021" t="s">
        <v>2</v>
      </c>
      <c r="F1021" t="s">
        <v>775</v>
      </c>
      <c r="G1021" t="s">
        <v>775</v>
      </c>
      <c r="H1021" t="s">
        <v>16090</v>
      </c>
      <c r="I1021">
        <v>12900</v>
      </c>
      <c r="J1021" t="s">
        <v>4</v>
      </c>
      <c r="K1021" t="s">
        <v>4</v>
      </c>
      <c r="L1021">
        <v>200</v>
      </c>
      <c r="M1021">
        <v>1</v>
      </c>
      <c r="N1021" t="s">
        <v>4</v>
      </c>
      <c r="O1021" t="s">
        <v>4</v>
      </c>
      <c r="P1021" t="s">
        <v>4</v>
      </c>
      <c r="Q1021" t="s">
        <v>4</v>
      </c>
      <c r="R1021" t="s">
        <v>4</v>
      </c>
      <c r="S1021" t="s">
        <v>4</v>
      </c>
      <c r="T1021" t="s">
        <v>4</v>
      </c>
      <c r="U1021" t="s">
        <v>4</v>
      </c>
      <c r="V1021" t="s">
        <v>4</v>
      </c>
      <c r="W1021" t="s">
        <v>4</v>
      </c>
      <c r="X1021" t="s">
        <v>4</v>
      </c>
      <c r="Y1021" t="s">
        <v>4</v>
      </c>
      <c r="Z1021" t="s">
        <v>4</v>
      </c>
      <c r="AA1021" t="s">
        <v>4</v>
      </c>
      <c r="AB1021" t="s">
        <v>239</v>
      </c>
      <c r="AC1021" t="s">
        <v>871</v>
      </c>
      <c r="AD1021" t="s">
        <v>15675</v>
      </c>
      <c r="AE1021" t="s">
        <v>30</v>
      </c>
      <c r="AF1021" t="s">
        <v>4</v>
      </c>
      <c r="AG1021" t="s">
        <v>4</v>
      </c>
      <c r="AH1021" t="s">
        <v>15169</v>
      </c>
      <c r="AI1021" t="s">
        <v>15676</v>
      </c>
      <c r="AJ1021" t="s">
        <v>15677</v>
      </c>
      <c r="AK1021">
        <v>9331635044</v>
      </c>
      <c r="AL1021" t="s">
        <v>15678</v>
      </c>
      <c r="AM1021" t="s">
        <v>15679</v>
      </c>
      <c r="AN1021" t="s">
        <v>4</v>
      </c>
      <c r="AO1021" t="s">
        <v>15146</v>
      </c>
      <c r="AP1021" t="s">
        <v>4</v>
      </c>
      <c r="AQ1021" t="s">
        <v>5470</v>
      </c>
      <c r="AR1021" t="s">
        <v>4</v>
      </c>
      <c r="AS1021" t="s">
        <v>4</v>
      </c>
      <c r="AT1021" t="s">
        <v>4</v>
      </c>
      <c r="AU1021" t="s">
        <v>4</v>
      </c>
      <c r="AV1021" t="s">
        <v>4</v>
      </c>
      <c r="AW1021" t="s">
        <v>11</v>
      </c>
      <c r="AX1021">
        <v>3400</v>
      </c>
      <c r="AY1021">
        <v>9500</v>
      </c>
      <c r="AZ1021" t="s">
        <v>4</v>
      </c>
      <c r="BA1021" t="s">
        <v>4</v>
      </c>
      <c r="BB1021" t="s">
        <v>4</v>
      </c>
      <c r="BC1021" t="s">
        <v>5471</v>
      </c>
      <c r="BD1021" t="s">
        <v>5474</v>
      </c>
      <c r="BE1021" t="s">
        <v>4</v>
      </c>
      <c r="BF1021" t="s">
        <v>4</v>
      </c>
      <c r="BG1021" t="s">
        <v>4</v>
      </c>
      <c r="BH1021" t="s">
        <v>4</v>
      </c>
      <c r="BI1021" t="s">
        <v>4</v>
      </c>
      <c r="BJ1021" t="s">
        <v>15169</v>
      </c>
      <c r="BK1021" t="s">
        <v>4</v>
      </c>
      <c r="BL1021">
        <v>1</v>
      </c>
      <c r="BM1021" t="s">
        <v>4</v>
      </c>
      <c r="BN1021">
        <v>12900</v>
      </c>
      <c r="BO1021" t="s">
        <v>4</v>
      </c>
      <c r="BP1021" t="s">
        <v>4</v>
      </c>
      <c r="BQ1021" t="s">
        <v>4</v>
      </c>
      <c r="BR1021" t="s">
        <v>4</v>
      </c>
      <c r="BS1021" t="s">
        <v>4</v>
      </c>
      <c r="BT1021" t="s">
        <v>4</v>
      </c>
      <c r="BU1021" t="s">
        <v>4</v>
      </c>
      <c r="BV1021" t="s">
        <v>4</v>
      </c>
      <c r="BW1021" t="s">
        <v>15540</v>
      </c>
      <c r="BX1021" t="s">
        <v>4</v>
      </c>
      <c r="BY1021" t="s">
        <v>12</v>
      </c>
      <c r="BZ1021" t="s">
        <v>12</v>
      </c>
      <c r="CA1021" t="s">
        <v>12</v>
      </c>
      <c r="CB1021" t="s">
        <v>12</v>
      </c>
      <c r="CC1021" t="s">
        <v>12</v>
      </c>
      <c r="CD1021" t="str" cm="1">
        <f t="array" aca="1" ref="CD1021" ca="1">eConcatenar(A1021:CB1021,"|")</f>
        <v>V8ja2hWCkw3HHvKl|COMAL2021-0037|3|IMPERIAL|TABASCO|COMALCALCO|COMALCALCO|2021-1-07|12900|X|X|200|1|X|X|X|X|X|X|X|X|X|X|X|X|X|X|DE LOS SANTOS|ROMERO|NADIA|CASADA|X|X|NORTE SEGUNDA SECCION|EJIDO HERNAN|FEDERAL COMALCALCO|9331635044|NANCI DAYANA GONZALES DE LOS SANTOS|LIZ MARLEYT GONZALES DE LOS DSANTOS|X|RUTA 8 V|X|VIERNES|X|X|X|X|X|DOMICILIO|3400|9500|X|X|X|2021-9-3|2021-9-17|X|X|X|X|X|NORTE SEGUNDA SECCION|X|1|X|12900|X|X|X|X|X|X|X|X|CAR|X|x|x|x|x</v>
      </c>
    </row>
    <row r="1022" spans="1:82" x14ac:dyDescent="0.25">
      <c r="A1022" t="s">
        <v>15680</v>
      </c>
      <c r="B1022" t="s">
        <v>15681</v>
      </c>
      <c r="C1022">
        <v>3</v>
      </c>
      <c r="D1022" t="s">
        <v>221</v>
      </c>
      <c r="E1022" t="s">
        <v>2</v>
      </c>
      <c r="F1022" t="s">
        <v>775</v>
      </c>
      <c r="G1022" t="s">
        <v>775</v>
      </c>
      <c r="H1022" t="s">
        <v>15977</v>
      </c>
      <c r="I1022">
        <v>12900</v>
      </c>
      <c r="J1022" t="s">
        <v>4</v>
      </c>
      <c r="K1022" t="s">
        <v>4</v>
      </c>
      <c r="L1022">
        <v>200</v>
      </c>
      <c r="M1022">
        <v>1</v>
      </c>
      <c r="N1022" t="s">
        <v>4</v>
      </c>
      <c r="O1022" t="s">
        <v>4</v>
      </c>
      <c r="P1022" t="s">
        <v>4</v>
      </c>
      <c r="Q1022" t="s">
        <v>4</v>
      </c>
      <c r="R1022" t="s">
        <v>4</v>
      </c>
      <c r="S1022" t="s">
        <v>4</v>
      </c>
      <c r="T1022" t="s">
        <v>4</v>
      </c>
      <c r="U1022" t="s">
        <v>4</v>
      </c>
      <c r="V1022" t="s">
        <v>4</v>
      </c>
      <c r="W1022" t="s">
        <v>4</v>
      </c>
      <c r="X1022" t="s">
        <v>4</v>
      </c>
      <c r="Y1022" t="s">
        <v>4</v>
      </c>
      <c r="Z1022" t="s">
        <v>4</v>
      </c>
      <c r="AA1022" t="s">
        <v>4</v>
      </c>
      <c r="AB1022" t="s">
        <v>1026</v>
      </c>
      <c r="AC1022" t="s">
        <v>815</v>
      </c>
      <c r="AD1022" t="s">
        <v>15682</v>
      </c>
      <c r="AE1022" t="s">
        <v>30</v>
      </c>
      <c r="AF1022" t="s">
        <v>4</v>
      </c>
      <c r="AG1022" t="s">
        <v>4</v>
      </c>
      <c r="AH1022" t="s">
        <v>15169</v>
      </c>
      <c r="AI1022" t="s">
        <v>15563</v>
      </c>
      <c r="AJ1022" t="s">
        <v>4</v>
      </c>
      <c r="AK1022">
        <v>9331309987</v>
      </c>
      <c r="AL1022" t="s">
        <v>15683</v>
      </c>
      <c r="AM1022" t="s">
        <v>15684</v>
      </c>
      <c r="AN1022" t="s">
        <v>4</v>
      </c>
      <c r="AO1022" t="s">
        <v>15146</v>
      </c>
      <c r="AP1022" t="s">
        <v>4</v>
      </c>
      <c r="AQ1022" t="s">
        <v>5470</v>
      </c>
      <c r="AR1022" t="s">
        <v>4</v>
      </c>
      <c r="AS1022" t="s">
        <v>4</v>
      </c>
      <c r="AT1022" t="s">
        <v>4</v>
      </c>
      <c r="AU1022" t="s">
        <v>4</v>
      </c>
      <c r="AV1022" t="s">
        <v>4</v>
      </c>
      <c r="AW1022" t="s">
        <v>11</v>
      </c>
      <c r="AX1022">
        <v>3200</v>
      </c>
      <c r="AY1022">
        <v>9700</v>
      </c>
      <c r="AZ1022" t="s">
        <v>4</v>
      </c>
      <c r="BA1022" t="s">
        <v>4</v>
      </c>
      <c r="BB1022" t="s">
        <v>4</v>
      </c>
      <c r="BC1022" t="s">
        <v>5471</v>
      </c>
      <c r="BD1022" t="s">
        <v>5474</v>
      </c>
      <c r="BE1022" t="s">
        <v>4</v>
      </c>
      <c r="BF1022" t="s">
        <v>4</v>
      </c>
      <c r="BG1022" t="s">
        <v>4</v>
      </c>
      <c r="BH1022" t="s">
        <v>4</v>
      </c>
      <c r="BI1022" t="s">
        <v>4</v>
      </c>
      <c r="BJ1022" t="s">
        <v>15169</v>
      </c>
      <c r="BK1022" t="s">
        <v>4</v>
      </c>
      <c r="BL1022">
        <v>1</v>
      </c>
      <c r="BM1022" t="s">
        <v>4</v>
      </c>
      <c r="BN1022">
        <v>12900</v>
      </c>
      <c r="BO1022" t="s">
        <v>4</v>
      </c>
      <c r="BP1022" t="s">
        <v>4</v>
      </c>
      <c r="BQ1022" t="s">
        <v>4</v>
      </c>
      <c r="BR1022" t="s">
        <v>4</v>
      </c>
      <c r="BS1022" t="s">
        <v>4</v>
      </c>
      <c r="BT1022" t="s">
        <v>4</v>
      </c>
      <c r="BU1022" t="s">
        <v>4</v>
      </c>
      <c r="BV1022" t="s">
        <v>4</v>
      </c>
      <c r="BW1022" t="s">
        <v>15540</v>
      </c>
      <c r="BX1022" t="s">
        <v>4</v>
      </c>
      <c r="BY1022" t="s">
        <v>12</v>
      </c>
      <c r="BZ1022" t="s">
        <v>12</v>
      </c>
      <c r="CA1022" t="s">
        <v>12</v>
      </c>
      <c r="CB1022" t="s">
        <v>12</v>
      </c>
      <c r="CC1022" t="s">
        <v>12</v>
      </c>
      <c r="CD1022" t="str" cm="1">
        <f t="array" aca="1" ref="CD1022" ca="1">eConcatenar(A1022:CB1022,"|")</f>
        <v>F68znHynG9msWXWg|COMAL2021-0047|3|IMPERIAL|TABASCO|COMALCALCO|COMALCALCO|2021-1-08|12900|X|X|200|1|X|X|X|X|X|X|X|X|X|X|X|X|X|X|FUENTES|CASTELLANOS|MAYRA ALEJANDRA|CASADA|X|X|NORTE SEGUNDA SECCION|FEDERAL PARAISO COMALCALCO|X|9331309987|ERIKA DEL CARMEN CASTELLANOS FUENTES|CONCEPCION PALMA FLORES|X|RUTA 8 V|X|VIERNES|X|X|X|X|X|DOMICILIO|3200|9700|X|X|X|2021-9-3|2021-9-17|X|X|X|X|X|NORTE SEGUNDA SECCION|X|1|X|12900|X|X|X|X|X|X|X|X|CAR|X|x|x|x|x</v>
      </c>
    </row>
    <row r="1023" spans="1:82" x14ac:dyDescent="0.25">
      <c r="A1023" t="s">
        <v>15685</v>
      </c>
      <c r="B1023" t="s">
        <v>15686</v>
      </c>
      <c r="C1023">
        <v>3</v>
      </c>
      <c r="D1023" t="s">
        <v>221</v>
      </c>
      <c r="E1023" t="s">
        <v>2</v>
      </c>
      <c r="F1023" t="s">
        <v>775</v>
      </c>
      <c r="G1023" t="s">
        <v>775</v>
      </c>
      <c r="H1023" t="s">
        <v>16083</v>
      </c>
      <c r="I1023">
        <v>12900</v>
      </c>
      <c r="J1023" t="s">
        <v>4</v>
      </c>
      <c r="K1023" t="s">
        <v>4</v>
      </c>
      <c r="L1023">
        <v>200</v>
      </c>
      <c r="M1023">
        <v>1</v>
      </c>
      <c r="N1023" t="s">
        <v>4</v>
      </c>
      <c r="O1023" t="s">
        <v>4</v>
      </c>
      <c r="P1023" t="s">
        <v>4</v>
      </c>
      <c r="Q1023" t="s">
        <v>4</v>
      </c>
      <c r="R1023" t="s">
        <v>4</v>
      </c>
      <c r="S1023" t="s">
        <v>4</v>
      </c>
      <c r="T1023" t="s">
        <v>4</v>
      </c>
      <c r="U1023" t="s">
        <v>4</v>
      </c>
      <c r="V1023" t="s">
        <v>4</v>
      </c>
      <c r="W1023" t="s">
        <v>4</v>
      </c>
      <c r="X1023" t="s">
        <v>4</v>
      </c>
      <c r="Y1023" t="s">
        <v>4</v>
      </c>
      <c r="Z1023" t="s">
        <v>4</v>
      </c>
      <c r="AA1023" t="s">
        <v>4</v>
      </c>
      <c r="AB1023" t="s">
        <v>29</v>
      </c>
      <c r="AC1023" t="s">
        <v>205</v>
      </c>
      <c r="AD1023" t="s">
        <v>13756</v>
      </c>
      <c r="AE1023" t="s">
        <v>30</v>
      </c>
      <c r="AF1023" t="s">
        <v>4</v>
      </c>
      <c r="AG1023" t="s">
        <v>4</v>
      </c>
      <c r="AH1023" t="s">
        <v>15169</v>
      </c>
      <c r="AI1023" t="s">
        <v>15563</v>
      </c>
      <c r="AJ1023" t="s">
        <v>4</v>
      </c>
      <c r="AK1023">
        <v>9331733699</v>
      </c>
      <c r="AL1023" t="s">
        <v>15687</v>
      </c>
      <c r="AM1023" t="s">
        <v>15688</v>
      </c>
      <c r="AN1023" t="s">
        <v>4</v>
      </c>
      <c r="AO1023" t="s">
        <v>15146</v>
      </c>
      <c r="AP1023" t="s">
        <v>4</v>
      </c>
      <c r="AQ1023" t="s">
        <v>5470</v>
      </c>
      <c r="AR1023" t="s">
        <v>4</v>
      </c>
      <c r="AS1023" t="s">
        <v>4</v>
      </c>
      <c r="AT1023" t="s">
        <v>4</v>
      </c>
      <c r="AU1023" t="s">
        <v>4</v>
      </c>
      <c r="AV1023" t="s">
        <v>4</v>
      </c>
      <c r="AW1023" t="s">
        <v>11</v>
      </c>
      <c r="AX1023">
        <v>3400</v>
      </c>
      <c r="AY1023">
        <v>9500</v>
      </c>
      <c r="AZ1023" t="s">
        <v>4</v>
      </c>
      <c r="BA1023" t="s">
        <v>4</v>
      </c>
      <c r="BB1023" t="s">
        <v>4</v>
      </c>
      <c r="BC1023" t="s">
        <v>5471</v>
      </c>
      <c r="BD1023" t="s">
        <v>5474</v>
      </c>
      <c r="BE1023" t="s">
        <v>4</v>
      </c>
      <c r="BF1023" t="s">
        <v>4</v>
      </c>
      <c r="BG1023" t="s">
        <v>4</v>
      </c>
      <c r="BH1023" t="s">
        <v>4</v>
      </c>
      <c r="BI1023" t="s">
        <v>4</v>
      </c>
      <c r="BJ1023" t="s">
        <v>15169</v>
      </c>
      <c r="BK1023" t="s">
        <v>4</v>
      </c>
      <c r="BL1023">
        <v>1</v>
      </c>
      <c r="BM1023" t="s">
        <v>4</v>
      </c>
      <c r="BN1023">
        <v>12900</v>
      </c>
      <c r="BO1023" t="s">
        <v>4</v>
      </c>
      <c r="BP1023" t="s">
        <v>4</v>
      </c>
      <c r="BQ1023" t="s">
        <v>4</v>
      </c>
      <c r="BR1023" t="s">
        <v>4</v>
      </c>
      <c r="BS1023" t="s">
        <v>4</v>
      </c>
      <c r="BT1023" t="s">
        <v>4</v>
      </c>
      <c r="BU1023" t="s">
        <v>4</v>
      </c>
      <c r="BV1023" t="s">
        <v>4</v>
      </c>
      <c r="BW1023" t="s">
        <v>15540</v>
      </c>
      <c r="BX1023" t="s">
        <v>4</v>
      </c>
      <c r="BY1023" t="s">
        <v>12</v>
      </c>
      <c r="BZ1023" t="s">
        <v>12</v>
      </c>
      <c r="CA1023" t="s">
        <v>12</v>
      </c>
      <c r="CB1023" t="s">
        <v>12</v>
      </c>
      <c r="CC1023" t="s">
        <v>12</v>
      </c>
      <c r="CD1023" t="str" cm="1">
        <f t="array" aca="1" ref="CD1023" ca="1">eConcatenar(A1023:CB1023,"|")</f>
        <v>eOwoqDuP9jiQ2hOW|COMAL2021-0054|3|IMPERIAL|TABASCO|COMALCALCO|COMALCALCO|2021-1-09|12900|X|X|200|1|X|X|X|X|X|X|X|X|X|X|X|X|X|X|CORDOVA|OLAN|MARTINA|CASADA|X|X|NORTE SEGUNDA SECCION|FEDERAL PARAISO COMALCALCO|X|9331733699|VICTOR MANUEL CASTELLANOS PEREZ|ADRIAN CASTELLANOS CORDOVA|X|RUTA 8 V|X|VIERNES|X|X|X|X|X|DOMICILIO|3400|9500|X|X|X|2021-9-3|2021-9-17|X|X|X|X|X|NORTE SEGUNDA SECCION|X|1|X|12900|X|X|X|X|X|X|X|X|CAR|X|x|x|x|x</v>
      </c>
    </row>
    <row r="1024" spans="1:82" x14ac:dyDescent="0.25">
      <c r="A1024" t="s">
        <v>15689</v>
      </c>
      <c r="B1024" t="s">
        <v>16159</v>
      </c>
      <c r="C1024">
        <v>3</v>
      </c>
      <c r="D1024" t="s">
        <v>213</v>
      </c>
      <c r="E1024" t="s">
        <v>2</v>
      </c>
      <c r="F1024" t="s">
        <v>706</v>
      </c>
      <c r="G1024" t="s">
        <v>706</v>
      </c>
      <c r="H1024" t="s">
        <v>15986</v>
      </c>
      <c r="I1024">
        <v>12900</v>
      </c>
      <c r="J1024" t="s">
        <v>4</v>
      </c>
      <c r="K1024" t="s">
        <v>4</v>
      </c>
      <c r="L1024">
        <v>200</v>
      </c>
      <c r="M1024">
        <v>1</v>
      </c>
      <c r="N1024" t="s">
        <v>4</v>
      </c>
      <c r="O1024" t="s">
        <v>4</v>
      </c>
      <c r="P1024" t="s">
        <v>4</v>
      </c>
      <c r="Q1024" t="s">
        <v>4</v>
      </c>
      <c r="R1024" t="s">
        <v>4</v>
      </c>
      <c r="S1024" t="s">
        <v>4</v>
      </c>
      <c r="T1024" t="s">
        <v>4</v>
      </c>
      <c r="U1024" t="s">
        <v>4</v>
      </c>
      <c r="V1024" t="s">
        <v>4</v>
      </c>
      <c r="W1024" t="s">
        <v>4</v>
      </c>
      <c r="X1024" t="s">
        <v>4</v>
      </c>
      <c r="Y1024" t="s">
        <v>4</v>
      </c>
      <c r="Z1024" t="s">
        <v>4</v>
      </c>
      <c r="AA1024" t="s">
        <v>4</v>
      </c>
      <c r="AB1024" t="s">
        <v>38</v>
      </c>
      <c r="AC1024" t="s">
        <v>359</v>
      </c>
      <c r="AD1024" t="s">
        <v>401</v>
      </c>
      <c r="AE1024" t="s">
        <v>63</v>
      </c>
      <c r="AF1024" t="s">
        <v>4</v>
      </c>
      <c r="AG1024" t="s">
        <v>4</v>
      </c>
      <c r="AH1024" t="s">
        <v>15191</v>
      </c>
      <c r="AI1024" t="s">
        <v>885</v>
      </c>
      <c r="AJ1024" t="s">
        <v>4</v>
      </c>
      <c r="AK1024">
        <v>9331352993</v>
      </c>
      <c r="AL1024" t="s">
        <v>15690</v>
      </c>
      <c r="AM1024" t="s">
        <v>15691</v>
      </c>
      <c r="AN1024" t="s">
        <v>4</v>
      </c>
      <c r="AO1024" t="s">
        <v>15146</v>
      </c>
      <c r="AP1024" t="s">
        <v>4</v>
      </c>
      <c r="AQ1024" t="s">
        <v>5470</v>
      </c>
      <c r="AR1024" t="s">
        <v>4</v>
      </c>
      <c r="AS1024" t="s">
        <v>4</v>
      </c>
      <c r="AT1024" t="s">
        <v>4</v>
      </c>
      <c r="AU1024" t="s">
        <v>4</v>
      </c>
      <c r="AV1024" t="s">
        <v>4</v>
      </c>
      <c r="AW1024" t="s">
        <v>11</v>
      </c>
      <c r="AX1024">
        <v>6000</v>
      </c>
      <c r="AY1024">
        <v>6900</v>
      </c>
      <c r="AZ1024" t="s">
        <v>4</v>
      </c>
      <c r="BA1024" t="s">
        <v>4</v>
      </c>
      <c r="BB1024" t="s">
        <v>4</v>
      </c>
      <c r="BC1024" t="s">
        <v>5471</v>
      </c>
      <c r="BD1024" t="s">
        <v>5474</v>
      </c>
      <c r="BE1024" t="s">
        <v>4</v>
      </c>
      <c r="BF1024" t="s">
        <v>4</v>
      </c>
      <c r="BG1024" t="s">
        <v>4</v>
      </c>
      <c r="BH1024" t="s">
        <v>4</v>
      </c>
      <c r="BI1024" t="s">
        <v>4</v>
      </c>
      <c r="BJ1024" t="s">
        <v>15191</v>
      </c>
      <c r="BK1024" t="s">
        <v>4</v>
      </c>
      <c r="BL1024">
        <v>0</v>
      </c>
      <c r="BM1024" t="s">
        <v>4</v>
      </c>
      <c r="BN1024">
        <v>12900</v>
      </c>
      <c r="BO1024" t="s">
        <v>4</v>
      </c>
      <c r="BP1024" t="s">
        <v>4</v>
      </c>
      <c r="BQ1024" t="s">
        <v>4</v>
      </c>
      <c r="BR1024" t="s">
        <v>4</v>
      </c>
      <c r="BS1024" t="s">
        <v>4</v>
      </c>
      <c r="BT1024" t="s">
        <v>4</v>
      </c>
      <c r="BU1024" t="s">
        <v>4</v>
      </c>
      <c r="BV1024" t="s">
        <v>4</v>
      </c>
      <c r="BW1024" t="s">
        <v>15540</v>
      </c>
      <c r="BX1024" t="s">
        <v>4</v>
      </c>
      <c r="BY1024" t="s">
        <v>12</v>
      </c>
      <c r="BZ1024" t="s">
        <v>12</v>
      </c>
      <c r="CA1024" t="s">
        <v>12</v>
      </c>
      <c r="CB1024" t="s">
        <v>12</v>
      </c>
      <c r="CC1024" t="s">
        <v>12</v>
      </c>
      <c r="CD1024" t="str" cm="1">
        <f t="array" aca="1" ref="CD1024" ca="1">eConcatenar(A1024:CB1024,"|")</f>
        <v>KAgdgw2u5tzEjuZk|PAR2020-0713|3|ECONOLINE|TABASCO|PARAISO|PARAISO|2020-3-11|12900|X|X|200|1|X|X|X|X|X|X|X|X|X|X|X|X|X|X|HERNANDEZ|CASTILLO|ARMANDO|CASADO|X|X|LIBERTAD SEGUNDA SECCION|NICOLAS BRAVO|X|9331352993|LETICIA PEREZ|LUZ ELENA HERNANDEZ PEREZ|X|RUTA 8 V|X|VIERNES|X|X|X|X|X|DOMICILIO|6000|6900|X|X|X|2021-9-3|2021-9-17|X|X|X|X|X|LIBERTAD SEGUNDA SECCION|X|0|X|12900|X|X|X|X|X|X|X|X|CAR|X|x|x|x|x</v>
      </c>
    </row>
    <row r="1025" spans="1:82" x14ac:dyDescent="0.25">
      <c r="A1025" t="s">
        <v>15692</v>
      </c>
      <c r="B1025" t="s">
        <v>15693</v>
      </c>
      <c r="C1025">
        <v>3</v>
      </c>
      <c r="D1025" t="s">
        <v>69</v>
      </c>
      <c r="E1025" t="s">
        <v>2</v>
      </c>
      <c r="F1025" t="s">
        <v>706</v>
      </c>
      <c r="G1025" t="s">
        <v>706</v>
      </c>
      <c r="H1025" t="s">
        <v>16139</v>
      </c>
      <c r="I1025">
        <v>14800</v>
      </c>
      <c r="J1025" t="s">
        <v>4</v>
      </c>
      <c r="K1025" t="s">
        <v>4</v>
      </c>
      <c r="L1025">
        <v>100</v>
      </c>
      <c r="M1025">
        <v>0</v>
      </c>
      <c r="N1025" t="s">
        <v>12</v>
      </c>
      <c r="O1025" t="s">
        <v>4</v>
      </c>
      <c r="P1025" t="s">
        <v>12</v>
      </c>
      <c r="Q1025" t="s">
        <v>4</v>
      </c>
      <c r="R1025" t="s">
        <v>4</v>
      </c>
      <c r="S1025" t="s">
        <v>4</v>
      </c>
      <c r="T1025" t="s">
        <v>4</v>
      </c>
      <c r="U1025" t="s">
        <v>4</v>
      </c>
      <c r="V1025" t="s">
        <v>4</v>
      </c>
      <c r="W1025" t="s">
        <v>4</v>
      </c>
      <c r="X1025" t="s">
        <v>4</v>
      </c>
      <c r="Y1025" t="s">
        <v>12</v>
      </c>
      <c r="Z1025" t="s">
        <v>4</v>
      </c>
      <c r="AA1025" t="s">
        <v>12</v>
      </c>
      <c r="AB1025" t="s">
        <v>589</v>
      </c>
      <c r="AC1025" t="s">
        <v>6</v>
      </c>
      <c r="AD1025" t="s">
        <v>12290</v>
      </c>
      <c r="AE1025" t="s">
        <v>63</v>
      </c>
      <c r="AF1025" t="s">
        <v>4</v>
      </c>
      <c r="AG1025" t="s">
        <v>4</v>
      </c>
      <c r="AH1025" t="s">
        <v>15694</v>
      </c>
      <c r="AI1025" t="s">
        <v>15552</v>
      </c>
      <c r="AJ1025" t="s">
        <v>15695</v>
      </c>
      <c r="AK1025">
        <v>9935134582</v>
      </c>
      <c r="AL1025" t="s">
        <v>15696</v>
      </c>
      <c r="AM1025" t="s">
        <v>15697</v>
      </c>
      <c r="AN1025" t="s">
        <v>12</v>
      </c>
      <c r="AO1025" t="s">
        <v>15698</v>
      </c>
      <c r="AP1025" t="s">
        <v>4</v>
      </c>
      <c r="AQ1025" t="s">
        <v>5470</v>
      </c>
      <c r="AR1025" t="s">
        <v>12</v>
      </c>
      <c r="AS1025" t="s">
        <v>12</v>
      </c>
      <c r="AT1025" t="s">
        <v>4</v>
      </c>
      <c r="AU1025" t="s">
        <v>4</v>
      </c>
      <c r="AV1025" t="s">
        <v>4</v>
      </c>
      <c r="AW1025" t="s">
        <v>11</v>
      </c>
      <c r="AX1025">
        <v>2300</v>
      </c>
      <c r="AY1025">
        <v>12500</v>
      </c>
      <c r="AZ1025" t="s">
        <v>12</v>
      </c>
      <c r="BA1025" t="s">
        <v>12</v>
      </c>
      <c r="BB1025" t="s">
        <v>829</v>
      </c>
      <c r="BC1025" t="s">
        <v>5515</v>
      </c>
      <c r="BD1025" t="s">
        <v>10543</v>
      </c>
      <c r="BE1025" t="s">
        <v>4</v>
      </c>
      <c r="BF1025" t="s">
        <v>12</v>
      </c>
      <c r="BG1025" t="s">
        <v>4</v>
      </c>
      <c r="BH1025" t="s">
        <v>12</v>
      </c>
      <c r="BI1025" t="s">
        <v>12</v>
      </c>
      <c r="BJ1025" t="s">
        <v>2228</v>
      </c>
      <c r="BK1025" t="s">
        <v>4</v>
      </c>
      <c r="BL1025">
        <v>0</v>
      </c>
      <c r="BM1025" t="s">
        <v>12</v>
      </c>
      <c r="BN1025">
        <v>14800</v>
      </c>
      <c r="BO1025" t="s">
        <v>12</v>
      </c>
      <c r="BP1025" t="s">
        <v>12</v>
      </c>
      <c r="BQ1025" t="s">
        <v>12</v>
      </c>
      <c r="BR1025" t="s">
        <v>4</v>
      </c>
      <c r="BS1025" t="s">
        <v>4</v>
      </c>
      <c r="BT1025" t="s">
        <v>4</v>
      </c>
      <c r="BU1025" t="s">
        <v>12</v>
      </c>
      <c r="BV1025" t="s">
        <v>4</v>
      </c>
      <c r="BW1025" t="s">
        <v>3</v>
      </c>
      <c r="BX1025" t="s">
        <v>4</v>
      </c>
      <c r="BY1025" t="s">
        <v>12</v>
      </c>
      <c r="BZ1025" t="s">
        <v>12</v>
      </c>
      <c r="CA1025" t="s">
        <v>12</v>
      </c>
      <c r="CB1025" t="s">
        <v>12</v>
      </c>
      <c r="CC1025" t="s">
        <v>12</v>
      </c>
      <c r="CD1025" t="str" cm="1">
        <f t="array" aca="1" ref="CD1025" ca="1">eConcatenar(A1025:CB1025,"|")</f>
        <v>vroIYg9zvmtzfw4Z|PAR2021-1308|3|MEMORIAL|TABASCO|PARAISO|PARAISO|2021-4-05|14800|X|X|100|0|x|X|x|X|X|X|X|X|X|X|X|x|X|x|HERRERA|DE LA CRUZ|JAIME|CASADO|X|X|CARRETERA VECINAL A CHICHICAPA SIN NUMERO |BUENA VISTA |ENTRE ENTRADA LOS GHERRERAS Y CARRETERA DE SONA ARQUEOLOGICA|9935134582|JOSE ANTONIO HERRERA RODRIGUEZ|BENEFICIARIO 2: YESENIA HERRERA RODRIGUEZ|x|RUTA 8 V |X|VIERNES|x|x|X|X|X|DOMICILIO|2300|12500|x|x|RETRASO 2|2021-9-24|2021-10-01|X|x|X|x|x|BUENA VISTA|X|0|x|14800|x|x|x|X|X|X|x|X|CARDENAS|X|x|x|x|x</v>
      </c>
    </row>
    <row r="1026" spans="1:82" x14ac:dyDescent="0.25">
      <c r="A1026" t="s">
        <v>15699</v>
      </c>
      <c r="B1026" t="s">
        <v>15700</v>
      </c>
      <c r="C1026">
        <v>3</v>
      </c>
      <c r="D1026" t="s">
        <v>1</v>
      </c>
      <c r="E1026" t="s">
        <v>2</v>
      </c>
      <c r="F1026" t="s">
        <v>775</v>
      </c>
      <c r="G1026" t="s">
        <v>775</v>
      </c>
      <c r="H1026" t="s">
        <v>16091</v>
      </c>
      <c r="I1026">
        <v>12900</v>
      </c>
      <c r="J1026" t="s">
        <v>4</v>
      </c>
      <c r="K1026" t="s">
        <v>4</v>
      </c>
      <c r="L1026">
        <v>100</v>
      </c>
      <c r="M1026">
        <v>0</v>
      </c>
      <c r="N1026" t="s">
        <v>12</v>
      </c>
      <c r="O1026" t="s">
        <v>4</v>
      </c>
      <c r="P1026" t="s">
        <v>12</v>
      </c>
      <c r="Q1026" t="s">
        <v>4</v>
      </c>
      <c r="R1026" t="s">
        <v>4</v>
      </c>
      <c r="S1026" t="s">
        <v>4</v>
      </c>
      <c r="T1026" t="s">
        <v>4</v>
      </c>
      <c r="U1026" t="s">
        <v>4</v>
      </c>
      <c r="V1026" t="s">
        <v>4</v>
      </c>
      <c r="W1026" t="s">
        <v>4</v>
      </c>
      <c r="X1026" t="s">
        <v>4</v>
      </c>
      <c r="Y1026" t="s">
        <v>12</v>
      </c>
      <c r="Z1026" t="s">
        <v>4</v>
      </c>
      <c r="AA1026" t="s">
        <v>12</v>
      </c>
      <c r="AB1026" t="s">
        <v>49</v>
      </c>
      <c r="AC1026" t="s">
        <v>29</v>
      </c>
      <c r="AD1026" t="s">
        <v>15701</v>
      </c>
      <c r="AE1026" t="s">
        <v>24</v>
      </c>
      <c r="AF1026" t="s">
        <v>4</v>
      </c>
      <c r="AG1026" t="s">
        <v>4</v>
      </c>
      <c r="AH1026" t="s">
        <v>15702</v>
      </c>
      <c r="AI1026" t="s">
        <v>778</v>
      </c>
      <c r="AJ1026" t="s">
        <v>15703</v>
      </c>
      <c r="AK1026">
        <v>9984194664</v>
      </c>
      <c r="AL1026" t="s">
        <v>15704</v>
      </c>
      <c r="AM1026" t="s">
        <v>15705</v>
      </c>
      <c r="AN1026" t="s">
        <v>12</v>
      </c>
      <c r="AO1026" t="s">
        <v>15698</v>
      </c>
      <c r="AP1026" t="s">
        <v>4</v>
      </c>
      <c r="AQ1026" t="s">
        <v>5470</v>
      </c>
      <c r="AR1026" t="s">
        <v>12</v>
      </c>
      <c r="AS1026" t="s">
        <v>12</v>
      </c>
      <c r="AT1026" t="s">
        <v>4</v>
      </c>
      <c r="AU1026" t="s">
        <v>4</v>
      </c>
      <c r="AV1026" t="s">
        <v>4</v>
      </c>
      <c r="AW1026" t="s">
        <v>11</v>
      </c>
      <c r="AX1026">
        <v>3800</v>
      </c>
      <c r="AY1026">
        <v>9100</v>
      </c>
      <c r="AZ1026" t="s">
        <v>12</v>
      </c>
      <c r="BA1026" t="s">
        <v>12</v>
      </c>
      <c r="BB1026" t="s">
        <v>4</v>
      </c>
      <c r="BC1026" t="s">
        <v>1209</v>
      </c>
      <c r="BD1026" t="s">
        <v>10543</v>
      </c>
      <c r="BE1026" t="s">
        <v>4</v>
      </c>
      <c r="BF1026" t="s">
        <v>12</v>
      </c>
      <c r="BG1026" t="s">
        <v>4</v>
      </c>
      <c r="BH1026" t="s">
        <v>12</v>
      </c>
      <c r="BI1026" t="s">
        <v>12</v>
      </c>
      <c r="BJ1026" t="s">
        <v>778</v>
      </c>
      <c r="BK1026" t="s">
        <v>4</v>
      </c>
      <c r="BL1026">
        <v>1</v>
      </c>
      <c r="BM1026" t="s">
        <v>12</v>
      </c>
      <c r="BN1026">
        <v>12900</v>
      </c>
      <c r="BO1026" t="s">
        <v>12</v>
      </c>
      <c r="BP1026" t="s">
        <v>12</v>
      </c>
      <c r="BQ1026" t="s">
        <v>12</v>
      </c>
      <c r="BR1026" t="s">
        <v>4</v>
      </c>
      <c r="BS1026" t="s">
        <v>4</v>
      </c>
      <c r="BT1026" t="s">
        <v>4</v>
      </c>
      <c r="BU1026" t="s">
        <v>12</v>
      </c>
      <c r="BV1026" t="s">
        <v>4</v>
      </c>
      <c r="BW1026" t="s">
        <v>3</v>
      </c>
      <c r="BX1026" t="s">
        <v>4</v>
      </c>
      <c r="BY1026" t="s">
        <v>12</v>
      </c>
      <c r="BZ1026" t="s">
        <v>12</v>
      </c>
      <c r="CA1026" t="s">
        <v>12</v>
      </c>
      <c r="CB1026" t="s">
        <v>12</v>
      </c>
      <c r="CC1026" t="s">
        <v>12</v>
      </c>
      <c r="CD1026" t="str" cm="1">
        <f t="array" aca="1" ref="CD1026" ca="1">eConcatenar(A1026:CB1026,"|")</f>
        <v>IcMLbUF2I8qkqJ7J|COM2021-0055|3|IMPERIAL DE LUJO|TABASCO|COMALCALCO|COMALCALCO|2021-1-11|12900|X|X|100|0|x|X|x|X|X|X|X|X|X|X|X|x|X|x|SANCHEZ|CORDOVA|DORALIA|UNION LIBRE|X|X|ENTRADA A SAN JULIAN SIN NUMERO|NORTE PRIMERA SECCION |EN LA ENTRADA SAN JULIA|9984194664|MIGUEL ALBARELIS AVALOS SANCHEZ|BENEFICIARIO 2: DORICITEL DE LA CRUZ SANCHEZ|x|RUTA 8 V |X|VIERNES|x|x|X|X|X|DOMICILIO|3800|9100|x|x|X|2021-9-25|2021-10-01|X|x|X|x|x|NORTE PRIMERA SECCION |X|1|x|12900|x|x|x|X|X|X|x|X|CARDENAS|X|x|x|x|x</v>
      </c>
    </row>
    <row r="1027" spans="1:82" x14ac:dyDescent="0.25">
      <c r="A1027" t="s">
        <v>15706</v>
      </c>
      <c r="B1027" t="s">
        <v>15707</v>
      </c>
      <c r="C1027">
        <v>3</v>
      </c>
      <c r="D1027" t="s">
        <v>69</v>
      </c>
      <c r="E1027" t="s">
        <v>2</v>
      </c>
      <c r="F1027" t="s">
        <v>706</v>
      </c>
      <c r="G1027" t="s">
        <v>706</v>
      </c>
      <c r="H1027" t="s">
        <v>1179</v>
      </c>
      <c r="I1027">
        <v>14800</v>
      </c>
      <c r="J1027" t="s">
        <v>4</v>
      </c>
      <c r="K1027" t="s">
        <v>4</v>
      </c>
      <c r="L1027">
        <v>100</v>
      </c>
      <c r="M1027">
        <v>0</v>
      </c>
      <c r="N1027" t="s">
        <v>12</v>
      </c>
      <c r="O1027" t="s">
        <v>4</v>
      </c>
      <c r="P1027" t="s">
        <v>12</v>
      </c>
      <c r="Q1027" t="s">
        <v>4</v>
      </c>
      <c r="R1027" t="s">
        <v>4</v>
      </c>
      <c r="S1027" t="s">
        <v>4</v>
      </c>
      <c r="T1027" t="s">
        <v>4</v>
      </c>
      <c r="U1027" t="s">
        <v>4</v>
      </c>
      <c r="V1027" t="s">
        <v>4</v>
      </c>
      <c r="W1027" t="s">
        <v>4</v>
      </c>
      <c r="X1027" t="s">
        <v>4</v>
      </c>
      <c r="Y1027" t="s">
        <v>12</v>
      </c>
      <c r="Z1027" t="s">
        <v>4</v>
      </c>
      <c r="AA1027" t="s">
        <v>12</v>
      </c>
      <c r="AB1027" t="s">
        <v>76</v>
      </c>
      <c r="AC1027" t="s">
        <v>12395</v>
      </c>
      <c r="AD1027" t="s">
        <v>768</v>
      </c>
      <c r="AE1027" t="s">
        <v>63</v>
      </c>
      <c r="AF1027" t="s">
        <v>4</v>
      </c>
      <c r="AG1027" t="s">
        <v>4</v>
      </c>
      <c r="AH1027" t="s">
        <v>100</v>
      </c>
      <c r="AI1027" t="s">
        <v>2460</v>
      </c>
      <c r="AJ1027" t="s">
        <v>4</v>
      </c>
      <c r="AK1027">
        <v>9331343131</v>
      </c>
      <c r="AL1027" t="s">
        <v>15708</v>
      </c>
      <c r="AM1027" t="s">
        <v>15709</v>
      </c>
      <c r="AN1027" t="s">
        <v>12</v>
      </c>
      <c r="AO1027" t="s">
        <v>15698</v>
      </c>
      <c r="AP1027" t="s">
        <v>4</v>
      </c>
      <c r="AQ1027" t="s">
        <v>5470</v>
      </c>
      <c r="AR1027" t="s">
        <v>12</v>
      </c>
      <c r="AS1027" t="s">
        <v>12</v>
      </c>
      <c r="AT1027" t="s">
        <v>4</v>
      </c>
      <c r="AU1027" t="s">
        <v>4</v>
      </c>
      <c r="AV1027" t="s">
        <v>4</v>
      </c>
      <c r="AW1027" t="s">
        <v>11</v>
      </c>
      <c r="AX1027">
        <v>2300</v>
      </c>
      <c r="AY1027">
        <v>12500</v>
      </c>
      <c r="AZ1027" t="s">
        <v>12</v>
      </c>
      <c r="BA1027" t="s">
        <v>12</v>
      </c>
      <c r="BB1027" t="s">
        <v>4</v>
      </c>
      <c r="BC1027" t="s">
        <v>1209</v>
      </c>
      <c r="BD1027" t="s">
        <v>10543</v>
      </c>
      <c r="BE1027" t="s">
        <v>4</v>
      </c>
      <c r="BF1027" t="s">
        <v>12</v>
      </c>
      <c r="BG1027" t="s">
        <v>4</v>
      </c>
      <c r="BH1027" t="s">
        <v>12</v>
      </c>
      <c r="BI1027" t="s">
        <v>12</v>
      </c>
      <c r="BJ1027" t="s">
        <v>2129</v>
      </c>
      <c r="BK1027" t="s">
        <v>4</v>
      </c>
      <c r="BL1027">
        <v>0</v>
      </c>
      <c r="BM1027" t="s">
        <v>12</v>
      </c>
      <c r="BN1027">
        <v>14800</v>
      </c>
      <c r="BO1027" t="s">
        <v>12</v>
      </c>
      <c r="BP1027" t="s">
        <v>12</v>
      </c>
      <c r="BQ1027" t="s">
        <v>12</v>
      </c>
      <c r="BR1027" t="s">
        <v>4</v>
      </c>
      <c r="BS1027" t="s">
        <v>4</v>
      </c>
      <c r="BT1027" t="s">
        <v>4</v>
      </c>
      <c r="BU1027" t="s">
        <v>12</v>
      </c>
      <c r="BV1027" t="s">
        <v>4</v>
      </c>
      <c r="BW1027" t="s">
        <v>3</v>
      </c>
      <c r="BX1027" t="s">
        <v>4</v>
      </c>
      <c r="BY1027" t="s">
        <v>12</v>
      </c>
      <c r="BZ1027" t="s">
        <v>12</v>
      </c>
      <c r="CA1027" t="s">
        <v>12</v>
      </c>
      <c r="CB1027" t="s">
        <v>12</v>
      </c>
      <c r="CC1027" t="s">
        <v>12</v>
      </c>
      <c r="CD1027" t="str" cm="1">
        <f t="array" aca="1" ref="CD1027" ca="1">eConcatenar(A1027:CB1027,"|")</f>
        <v>BCaX5ahO6rda1vni|PAR2021-1289|3|MEMORIAL|TABASCO|PARAISO|PARAISO|2021-4-22|14800|X|X|100|0|x|X|x|X|X|X|X|X|X|X|X|x|X|x|GOMEZ |OCAÑA|CARLOS|CASADO|X|X|CARRETERA PRINCIPAL|LIBERTAD PRIMERA SECCION |X|9331343131|JUAN DIEGO GOMEZ MENDEZ |BENEFICIARIO 2: CARLA EDITH GOMEZ MENDEZ|x|RUTA 8 V |X|VIERNES|x|x|X|X|X|DOMICILIO|2300|12500|x|x|X|2021-9-25|2021-10-01|X|x|X|x|x|LIBERTAD SEGUNDA SECCION |X|0|x|14800|x|x|x|X|X|X|x|X|CARDENAS|X|x|x|x|x</v>
      </c>
    </row>
    <row r="1028" spans="1:82" x14ac:dyDescent="0.25">
      <c r="A1028" t="s">
        <v>15710</v>
      </c>
      <c r="B1028" t="s">
        <v>15711</v>
      </c>
      <c r="C1028">
        <v>3</v>
      </c>
      <c r="D1028" t="s">
        <v>213</v>
      </c>
      <c r="E1028" t="s">
        <v>2</v>
      </c>
      <c r="F1028" t="s">
        <v>775</v>
      </c>
      <c r="G1028" s="1" t="s">
        <v>775</v>
      </c>
      <c r="H1028" t="s">
        <v>16140</v>
      </c>
      <c r="I1028">
        <v>14800</v>
      </c>
      <c r="J1028" t="s">
        <v>4</v>
      </c>
      <c r="K1028" t="s">
        <v>4</v>
      </c>
      <c r="L1028">
        <v>100</v>
      </c>
      <c r="M1028">
        <v>0</v>
      </c>
      <c r="N1028" t="s">
        <v>12</v>
      </c>
      <c r="O1028" t="s">
        <v>4</v>
      </c>
      <c r="P1028" t="s">
        <v>12</v>
      </c>
      <c r="Q1028" t="s">
        <v>4</v>
      </c>
      <c r="R1028" t="s">
        <v>4</v>
      </c>
      <c r="S1028" t="s">
        <v>4</v>
      </c>
      <c r="T1028" t="s">
        <v>4</v>
      </c>
      <c r="U1028" t="s">
        <v>4</v>
      </c>
      <c r="V1028" t="s">
        <v>4</v>
      </c>
      <c r="W1028" t="s">
        <v>4</v>
      </c>
      <c r="X1028" t="s">
        <v>4</v>
      </c>
      <c r="Y1028" t="s">
        <v>12</v>
      </c>
      <c r="Z1028" t="s">
        <v>4</v>
      </c>
      <c r="AA1028" t="s">
        <v>12</v>
      </c>
      <c r="AB1028" t="s">
        <v>119</v>
      </c>
      <c r="AC1028" t="s">
        <v>10181</v>
      </c>
      <c r="AD1028" t="s">
        <v>876</v>
      </c>
      <c r="AE1028" t="s">
        <v>51</v>
      </c>
      <c r="AF1028" t="s">
        <v>4</v>
      </c>
      <c r="AG1028" t="s">
        <v>4</v>
      </c>
      <c r="AH1028" t="s">
        <v>15206</v>
      </c>
      <c r="AI1028" t="s">
        <v>15712</v>
      </c>
      <c r="AJ1028" t="s">
        <v>4</v>
      </c>
      <c r="AK1028">
        <v>9331599360</v>
      </c>
      <c r="AL1028" t="s">
        <v>15713</v>
      </c>
      <c r="AM1028" t="s">
        <v>15714</v>
      </c>
      <c r="AN1028" t="s">
        <v>12</v>
      </c>
      <c r="AO1028" t="s">
        <v>15698</v>
      </c>
      <c r="AP1028" t="s">
        <v>4</v>
      </c>
      <c r="AQ1028" t="s">
        <v>5470</v>
      </c>
      <c r="AR1028" t="s">
        <v>12</v>
      </c>
      <c r="AS1028" t="s">
        <v>12</v>
      </c>
      <c r="AT1028" t="s">
        <v>4</v>
      </c>
      <c r="AU1028" t="s">
        <v>4</v>
      </c>
      <c r="AV1028" t="s">
        <v>4</v>
      </c>
      <c r="AW1028" t="s">
        <v>11</v>
      </c>
      <c r="AX1028">
        <v>1150</v>
      </c>
      <c r="AY1028">
        <v>13650</v>
      </c>
      <c r="AZ1028" t="s">
        <v>12</v>
      </c>
      <c r="BA1028" t="s">
        <v>12</v>
      </c>
      <c r="BB1028" t="s">
        <v>4</v>
      </c>
      <c r="BC1028" t="s">
        <v>1209</v>
      </c>
      <c r="BD1028" t="s">
        <v>10543</v>
      </c>
      <c r="BE1028" t="s">
        <v>4</v>
      </c>
      <c r="BF1028" t="s">
        <v>12</v>
      </c>
      <c r="BG1028" t="s">
        <v>4</v>
      </c>
      <c r="BH1028" t="s">
        <v>12</v>
      </c>
      <c r="BI1028" t="s">
        <v>12</v>
      </c>
      <c r="BJ1028" t="s">
        <v>15712</v>
      </c>
      <c r="BK1028" t="s">
        <v>4</v>
      </c>
      <c r="BL1028">
        <v>0</v>
      </c>
      <c r="BM1028" t="s">
        <v>12</v>
      </c>
      <c r="BN1028">
        <v>14800</v>
      </c>
      <c r="BO1028" t="s">
        <v>12</v>
      </c>
      <c r="BP1028" t="s">
        <v>12</v>
      </c>
      <c r="BQ1028" t="s">
        <v>12</v>
      </c>
      <c r="BR1028" t="s">
        <v>4</v>
      </c>
      <c r="BS1028" t="s">
        <v>4</v>
      </c>
      <c r="BT1028" t="s">
        <v>4</v>
      </c>
      <c r="BU1028" t="s">
        <v>12</v>
      </c>
      <c r="BV1028" t="s">
        <v>4</v>
      </c>
      <c r="BW1028" t="s">
        <v>3</v>
      </c>
      <c r="BX1028" t="s">
        <v>4</v>
      </c>
      <c r="BY1028" t="s">
        <v>12</v>
      </c>
      <c r="BZ1028" t="s">
        <v>12</v>
      </c>
      <c r="CA1028" t="s">
        <v>12</v>
      </c>
      <c r="CB1028" t="s">
        <v>12</v>
      </c>
      <c r="CC1028" t="s">
        <v>12</v>
      </c>
      <c r="CD1028" t="str" cm="1">
        <f t="array" aca="1" ref="CD1028" ca="1">eConcatenar(A1028:CB1028,"|")</f>
        <v>yKN2zAYxQmt2Xwgs|COM2020-0339|3|ECONOLINE|TABASCO|COMALCALCO|COMALCALCO|2002-1-27|14800|X|X|100|0|x|X|x|X|X|X|X|X|X|X|X|x|X|x|PEREZ|ESCALANTE|MANUEL|SOLTERA|X|X|CARRETERA A NICOLAS BRAVO|INDEPENDENCIA|X|9331599360|GUADALUPE PEREZ ESCALANTE|BENEFICIARIO 2: ALEJANDRO PEREZ ESCALANTE|x|RUTA 8 V |X|VIERNES|x|x|X|X|X|DOMICILIO|1150|13650|x|x|X|2021-9-25|2021-10-01|X|x|X|x|x|INDEPENDENCIA|X|0|x|14800|x|x|x|X|X|X|x|X|CARDENAS|X|x|x|x|x</v>
      </c>
    </row>
    <row r="1029" spans="1:82" x14ac:dyDescent="0.25">
      <c r="A1029" t="s">
        <v>15715</v>
      </c>
      <c r="B1029" t="s">
        <v>15716</v>
      </c>
      <c r="C1029">
        <v>3</v>
      </c>
      <c r="D1029" t="s">
        <v>1</v>
      </c>
      <c r="E1029" t="s">
        <v>2</v>
      </c>
      <c r="F1029" t="s">
        <v>706</v>
      </c>
      <c r="G1029" t="s">
        <v>706</v>
      </c>
      <c r="H1029" t="s">
        <v>15979</v>
      </c>
      <c r="I1029">
        <v>12900</v>
      </c>
      <c r="J1029" t="s">
        <v>4</v>
      </c>
      <c r="K1029" t="s">
        <v>4</v>
      </c>
      <c r="L1029">
        <v>400</v>
      </c>
      <c r="M1029">
        <v>2</v>
      </c>
      <c r="N1029" t="s">
        <v>12</v>
      </c>
      <c r="O1029" t="s">
        <v>4</v>
      </c>
      <c r="P1029" t="s">
        <v>12</v>
      </c>
      <c r="Q1029" t="s">
        <v>4</v>
      </c>
      <c r="R1029" t="s">
        <v>4</v>
      </c>
      <c r="S1029" t="s">
        <v>4</v>
      </c>
      <c r="T1029" t="s">
        <v>4</v>
      </c>
      <c r="U1029" t="s">
        <v>4</v>
      </c>
      <c r="V1029" t="s">
        <v>4</v>
      </c>
      <c r="W1029" t="s">
        <v>4</v>
      </c>
      <c r="X1029" t="s">
        <v>4</v>
      </c>
      <c r="Y1029" t="s">
        <v>12</v>
      </c>
      <c r="Z1029" t="s">
        <v>4</v>
      </c>
      <c r="AA1029" t="s">
        <v>12</v>
      </c>
      <c r="AB1029" t="s">
        <v>291</v>
      </c>
      <c r="AC1029" t="s">
        <v>108</v>
      </c>
      <c r="AD1029" t="s">
        <v>13801</v>
      </c>
      <c r="AE1029" t="s">
        <v>51</v>
      </c>
      <c r="AF1029" t="s">
        <v>4</v>
      </c>
      <c r="AG1029" t="s">
        <v>4</v>
      </c>
      <c r="AH1029" t="s">
        <v>2129</v>
      </c>
      <c r="AI1029" t="s">
        <v>2129</v>
      </c>
      <c r="AJ1029" t="s">
        <v>4</v>
      </c>
      <c r="AK1029">
        <v>9331355467</v>
      </c>
      <c r="AL1029" t="s">
        <v>15717</v>
      </c>
      <c r="AM1029" t="s">
        <v>15718</v>
      </c>
      <c r="AN1029" t="s">
        <v>12</v>
      </c>
      <c r="AO1029" t="s">
        <v>15698</v>
      </c>
      <c r="AP1029" t="s">
        <v>4</v>
      </c>
      <c r="AQ1029" t="s">
        <v>5470</v>
      </c>
      <c r="AR1029" t="s">
        <v>12</v>
      </c>
      <c r="AS1029" t="s">
        <v>12</v>
      </c>
      <c r="AT1029" t="s">
        <v>4</v>
      </c>
      <c r="AU1029" t="s">
        <v>4</v>
      </c>
      <c r="AV1029" t="s">
        <v>4</v>
      </c>
      <c r="AW1029" t="s">
        <v>11</v>
      </c>
      <c r="AX1029">
        <v>1500</v>
      </c>
      <c r="AY1029">
        <v>11400</v>
      </c>
      <c r="AZ1029" t="s">
        <v>12</v>
      </c>
      <c r="BA1029" t="s">
        <v>12</v>
      </c>
      <c r="BB1029" t="s">
        <v>829</v>
      </c>
      <c r="BC1029" t="s">
        <v>1209</v>
      </c>
      <c r="BD1029" t="s">
        <v>15719</v>
      </c>
      <c r="BE1029" t="s">
        <v>4</v>
      </c>
      <c r="BF1029" t="s">
        <v>12</v>
      </c>
      <c r="BG1029" t="s">
        <v>4</v>
      </c>
      <c r="BH1029" t="s">
        <v>12</v>
      </c>
      <c r="BI1029" t="s">
        <v>12</v>
      </c>
      <c r="BJ1029" t="s">
        <v>2129</v>
      </c>
      <c r="BK1029" t="s">
        <v>4</v>
      </c>
      <c r="BL1029">
        <v>1</v>
      </c>
      <c r="BM1029" t="s">
        <v>12</v>
      </c>
      <c r="BN1029">
        <v>12900</v>
      </c>
      <c r="BO1029" t="s">
        <v>12</v>
      </c>
      <c r="BP1029" t="s">
        <v>12</v>
      </c>
      <c r="BQ1029" t="s">
        <v>12</v>
      </c>
      <c r="BR1029" t="s">
        <v>4</v>
      </c>
      <c r="BS1029" t="s">
        <v>4</v>
      </c>
      <c r="BT1029" t="s">
        <v>4</v>
      </c>
      <c r="BU1029" t="s">
        <v>12</v>
      </c>
      <c r="BV1029" t="s">
        <v>4</v>
      </c>
      <c r="BW1029" t="s">
        <v>3</v>
      </c>
      <c r="BX1029" t="s">
        <v>4</v>
      </c>
      <c r="BY1029" t="s">
        <v>12</v>
      </c>
      <c r="BZ1029" t="s">
        <v>12</v>
      </c>
      <c r="CA1029" t="s">
        <v>12</v>
      </c>
      <c r="CB1029" t="s">
        <v>12</v>
      </c>
      <c r="CC1029" t="s">
        <v>12</v>
      </c>
      <c r="CD1029" t="str" cm="1">
        <f t="array" aca="1" ref="CD1029" ca="1">eConcatenar(A1029:CB1029,"|")</f>
        <v>5vOYpBmOYUJpATph|PAR2021-0900|3|IMPERIAL DE LUJO|TABASCO|PARAISO|PARAISO|2021-3-04|12900|X|X|400|2|x|X|x|X|X|X|X|X|X|X|X|x|X|x|DOMINGUEZ|DIAZ|MARIA LUZ|SOLTERA|X|X|LIBERTAD SEGUNDA SECCION |LIBERTAD SEGUNDA SECCION |X|9331355467|ROBERTH DE LA CRUZ DOMINGUEZ|BENEFICIARIO 2: CRISTHIAN DOMINGUEZ DIAZ|x|RUTA 8 V |X|VIERNES|x|x|X|X|X|DOMICILIO|1500|11400|x|x|RETRASO 2|2021-9-25|2021-11-05|X|x|X|x|x|LIBERTAD SEGUNDA SECCION |X|1|x|12900|x|x|x|X|X|X|x|X|CARDENAS|X|x|x|x|x</v>
      </c>
    </row>
    <row r="1030" spans="1:82" x14ac:dyDescent="0.25">
      <c r="A1030" t="s">
        <v>15720</v>
      </c>
      <c r="B1030" t="s">
        <v>15721</v>
      </c>
      <c r="C1030">
        <v>3</v>
      </c>
      <c r="D1030" t="s">
        <v>69</v>
      </c>
      <c r="E1030" t="s">
        <v>2</v>
      </c>
      <c r="F1030" t="s">
        <v>706</v>
      </c>
      <c r="G1030" t="s">
        <v>706</v>
      </c>
      <c r="H1030" t="s">
        <v>16139</v>
      </c>
      <c r="I1030">
        <v>14800</v>
      </c>
      <c r="J1030" t="s">
        <v>4</v>
      </c>
      <c r="K1030" t="s">
        <v>4</v>
      </c>
      <c r="L1030">
        <v>100</v>
      </c>
      <c r="M1030">
        <v>0</v>
      </c>
      <c r="N1030" t="s">
        <v>12</v>
      </c>
      <c r="O1030" t="s">
        <v>4</v>
      </c>
      <c r="P1030" t="s">
        <v>12</v>
      </c>
      <c r="Q1030" t="s">
        <v>4</v>
      </c>
      <c r="R1030" t="s">
        <v>4</v>
      </c>
      <c r="S1030" t="s">
        <v>4</v>
      </c>
      <c r="T1030" t="s">
        <v>4</v>
      </c>
      <c r="U1030" t="s">
        <v>4</v>
      </c>
      <c r="V1030" t="s">
        <v>4</v>
      </c>
      <c r="W1030" t="s">
        <v>4</v>
      </c>
      <c r="X1030" t="s">
        <v>4</v>
      </c>
      <c r="Y1030" t="s">
        <v>12</v>
      </c>
      <c r="Z1030" t="s">
        <v>4</v>
      </c>
      <c r="AA1030" t="s">
        <v>12</v>
      </c>
      <c r="AB1030" t="s">
        <v>76</v>
      </c>
      <c r="AC1030" t="s">
        <v>6</v>
      </c>
      <c r="AD1030" t="s">
        <v>292</v>
      </c>
      <c r="AE1030" t="s">
        <v>63</v>
      </c>
      <c r="AF1030" t="s">
        <v>4</v>
      </c>
      <c r="AG1030" t="s">
        <v>4</v>
      </c>
      <c r="AH1030" t="s">
        <v>15722</v>
      </c>
      <c r="AI1030" t="s">
        <v>2099</v>
      </c>
      <c r="AJ1030" t="s">
        <v>4</v>
      </c>
      <c r="AK1030">
        <v>9331662635</v>
      </c>
      <c r="AL1030" t="s">
        <v>15723</v>
      </c>
      <c r="AM1030" t="s">
        <v>15724</v>
      </c>
      <c r="AN1030" t="s">
        <v>12</v>
      </c>
      <c r="AO1030" t="s">
        <v>15698</v>
      </c>
      <c r="AP1030" t="s">
        <v>4</v>
      </c>
      <c r="AQ1030" t="s">
        <v>5470</v>
      </c>
      <c r="AR1030" t="s">
        <v>12</v>
      </c>
      <c r="AS1030" t="s">
        <v>12</v>
      </c>
      <c r="AT1030" t="s">
        <v>4</v>
      </c>
      <c r="AU1030" t="s">
        <v>4</v>
      </c>
      <c r="AV1030" t="s">
        <v>4</v>
      </c>
      <c r="AW1030" t="s">
        <v>11</v>
      </c>
      <c r="AX1030">
        <v>2500</v>
      </c>
      <c r="AY1030">
        <v>12300</v>
      </c>
      <c r="AZ1030" t="s">
        <v>12</v>
      </c>
      <c r="BA1030" t="s">
        <v>12</v>
      </c>
      <c r="BB1030" t="s">
        <v>4</v>
      </c>
      <c r="BC1030" t="s">
        <v>1209</v>
      </c>
      <c r="BD1030" t="s">
        <v>10543</v>
      </c>
      <c r="BE1030" t="s">
        <v>4</v>
      </c>
      <c r="BF1030" t="s">
        <v>12</v>
      </c>
      <c r="BG1030" t="s">
        <v>4</v>
      </c>
      <c r="BH1030" t="s">
        <v>12</v>
      </c>
      <c r="BI1030" t="s">
        <v>12</v>
      </c>
      <c r="BJ1030" t="s">
        <v>2099</v>
      </c>
      <c r="BK1030" t="s">
        <v>4</v>
      </c>
      <c r="BL1030">
        <v>0</v>
      </c>
      <c r="BM1030" t="s">
        <v>12</v>
      </c>
      <c r="BN1030">
        <v>14800</v>
      </c>
      <c r="BO1030" t="s">
        <v>12</v>
      </c>
      <c r="BP1030" t="s">
        <v>12</v>
      </c>
      <c r="BQ1030" t="s">
        <v>12</v>
      </c>
      <c r="BR1030" t="s">
        <v>4</v>
      </c>
      <c r="BS1030" t="s">
        <v>4</v>
      </c>
      <c r="BT1030" t="s">
        <v>4</v>
      </c>
      <c r="BU1030" t="s">
        <v>12</v>
      </c>
      <c r="BV1030" t="s">
        <v>4</v>
      </c>
      <c r="BW1030" t="s">
        <v>3</v>
      </c>
      <c r="BX1030" t="s">
        <v>4</v>
      </c>
      <c r="BY1030" t="s">
        <v>12</v>
      </c>
      <c r="BZ1030" t="s">
        <v>12</v>
      </c>
      <c r="CA1030" t="s">
        <v>12</v>
      </c>
      <c r="CB1030" t="s">
        <v>12</v>
      </c>
      <c r="CC1030" t="s">
        <v>12</v>
      </c>
      <c r="CD1030" t="str" cm="1">
        <f t="array" aca="1" ref="CD1030" ca="1">eConcatenar(A1030:CB1030,"|")</f>
        <v>LNIWM4spsvw21Byi|PAR2021-1313|3|MEMORIAL|TABASCO|PARAISO|PARAISO|2021-4-05|14800|X|X|100|0|x|X|x|X|X|X|X|X|X|X|X|x|X|x|GOMEZ |DE LA CRUZ|SALOMON|CASADO|X|X|CALLE FRANCISCO MARQUEZ SIN NUMERO|PALESTINA|X|9331662635|ISIDRA JIMENEZ SANCHEZ|BENEFICIARIO 2: FERNANDO GOMEZ JIMENEZ|x|RUTA 8 V |X|VIERNES|x|x|X|X|X|DOMICILIO|2500|12300|x|x|X|2021-9-25|2021-10-01|X|x|X|x|x|PALESTINA|X|0|x|14800|x|x|x|X|X|X|x|X|CARDENAS|X|x|x|x|x</v>
      </c>
    </row>
    <row r="1031" spans="1:82" x14ac:dyDescent="0.25">
      <c r="A1031" t="s">
        <v>15725</v>
      </c>
      <c r="B1031" t="s">
        <v>15711</v>
      </c>
      <c r="C1031">
        <v>3</v>
      </c>
      <c r="D1031" t="s">
        <v>213</v>
      </c>
      <c r="E1031" t="s">
        <v>2</v>
      </c>
      <c r="F1031" t="s">
        <v>775</v>
      </c>
      <c r="G1031" t="s">
        <v>775</v>
      </c>
      <c r="H1031" t="s">
        <v>1196</v>
      </c>
      <c r="I1031">
        <v>14800</v>
      </c>
      <c r="J1031" t="s">
        <v>4</v>
      </c>
      <c r="K1031" t="s">
        <v>4</v>
      </c>
      <c r="L1031">
        <v>100</v>
      </c>
      <c r="M1031">
        <v>0</v>
      </c>
      <c r="N1031" t="s">
        <v>12</v>
      </c>
      <c r="O1031" t="s">
        <v>4</v>
      </c>
      <c r="P1031" t="s">
        <v>12</v>
      </c>
      <c r="Q1031" t="s">
        <v>4</v>
      </c>
      <c r="R1031" t="s">
        <v>4</v>
      </c>
      <c r="S1031" t="s">
        <v>4</v>
      </c>
      <c r="T1031" t="s">
        <v>4</v>
      </c>
      <c r="U1031" t="s">
        <v>4</v>
      </c>
      <c r="V1031" t="s">
        <v>4</v>
      </c>
      <c r="W1031" t="s">
        <v>4</v>
      </c>
      <c r="X1031" t="s">
        <v>4</v>
      </c>
      <c r="Y1031" t="s">
        <v>12</v>
      </c>
      <c r="Z1031" t="s">
        <v>4</v>
      </c>
      <c r="AA1031" t="s">
        <v>12</v>
      </c>
      <c r="AB1031" t="s">
        <v>119</v>
      </c>
      <c r="AC1031" t="s">
        <v>10181</v>
      </c>
      <c r="AD1031" t="s">
        <v>876</v>
      </c>
      <c r="AE1031" t="s">
        <v>4</v>
      </c>
      <c r="AF1031" t="s">
        <v>4</v>
      </c>
      <c r="AG1031" t="s">
        <v>4</v>
      </c>
      <c r="AH1031" t="s">
        <v>15206</v>
      </c>
      <c r="AI1031" t="s">
        <v>15712</v>
      </c>
      <c r="AJ1031" t="s">
        <v>4</v>
      </c>
      <c r="AK1031">
        <v>9331599</v>
      </c>
      <c r="AL1031" t="s">
        <v>4</v>
      </c>
      <c r="AM1031" t="s">
        <v>4</v>
      </c>
      <c r="AN1031" t="s">
        <v>12</v>
      </c>
      <c r="AO1031" t="s">
        <v>15698</v>
      </c>
      <c r="AP1031" t="s">
        <v>4</v>
      </c>
      <c r="AQ1031" t="s">
        <v>5470</v>
      </c>
      <c r="AR1031" t="s">
        <v>12</v>
      </c>
      <c r="AS1031" t="s">
        <v>12</v>
      </c>
      <c r="AT1031" t="s">
        <v>4</v>
      </c>
      <c r="AU1031" t="s">
        <v>4</v>
      </c>
      <c r="AV1031" t="s">
        <v>4</v>
      </c>
      <c r="AW1031" t="s">
        <v>11</v>
      </c>
      <c r="AX1031">
        <v>9000</v>
      </c>
      <c r="AY1031">
        <v>5800</v>
      </c>
      <c r="AZ1031" t="s">
        <v>12</v>
      </c>
      <c r="BA1031" t="s">
        <v>12</v>
      </c>
      <c r="BB1031" t="s">
        <v>4</v>
      </c>
      <c r="BC1031" t="s">
        <v>1209</v>
      </c>
      <c r="BD1031" t="s">
        <v>10543</v>
      </c>
      <c r="BE1031" t="s">
        <v>4</v>
      </c>
      <c r="BF1031" t="s">
        <v>12</v>
      </c>
      <c r="BG1031" t="s">
        <v>4</v>
      </c>
      <c r="BH1031" t="s">
        <v>12</v>
      </c>
      <c r="BI1031" t="s">
        <v>12</v>
      </c>
      <c r="BJ1031" t="s">
        <v>15712</v>
      </c>
      <c r="BK1031" t="s">
        <v>4</v>
      </c>
      <c r="BL1031">
        <v>0</v>
      </c>
      <c r="BM1031" t="s">
        <v>12</v>
      </c>
      <c r="BN1031">
        <v>14800</v>
      </c>
      <c r="BO1031" t="s">
        <v>12</v>
      </c>
      <c r="BP1031" t="s">
        <v>12</v>
      </c>
      <c r="BQ1031" t="s">
        <v>12</v>
      </c>
      <c r="BR1031" t="s">
        <v>4</v>
      </c>
      <c r="BS1031" t="s">
        <v>4</v>
      </c>
      <c r="BT1031" t="s">
        <v>4</v>
      </c>
      <c r="BU1031" t="s">
        <v>12</v>
      </c>
      <c r="BV1031" t="s">
        <v>4</v>
      </c>
      <c r="BW1031" t="s">
        <v>3</v>
      </c>
      <c r="BX1031" t="s">
        <v>4</v>
      </c>
      <c r="BY1031" t="s">
        <v>12</v>
      </c>
      <c r="BZ1031" t="s">
        <v>12</v>
      </c>
      <c r="CA1031" t="s">
        <v>12</v>
      </c>
      <c r="CB1031" t="s">
        <v>12</v>
      </c>
      <c r="CC1031" t="s">
        <v>12</v>
      </c>
      <c r="CD1031" t="str" cm="1">
        <f t="array" aca="1" ref="CD1031" ca="1">eConcatenar(A1031:CB1031,"|")</f>
        <v>ENg9HaBktnXFTBdM|COM2020-0339|3|ECONOLINE|TABASCO|COMALCALCO|COMALCALCO|2020-1-27|14800|X|X|100|0|x|X|x|X|X|X|X|X|X|X|X|x|X|x|PEREZ|ESCALANTE|MANUEL|X|X|X|CARRETERA A NICOLAS BRAVO|INDEPENDENCIA|X|9331599|X|X|x|RUTA 8 V |X|VIERNES|x|x|X|X|X|DOMICILIO|9000|5800|x|x|X|2021-9-25|2021-10-01|X|x|X|x|x|INDEPENDENCIA|X|0|x|14800|x|x|x|X|X|X|x|X|CARDENAS|X|x|x|x|x</v>
      </c>
    </row>
    <row r="1032" spans="1:82" x14ac:dyDescent="0.25">
      <c r="A1032" t="s">
        <v>15726</v>
      </c>
      <c r="B1032" t="s">
        <v>15727</v>
      </c>
      <c r="C1032">
        <v>3</v>
      </c>
      <c r="D1032" t="s">
        <v>69</v>
      </c>
      <c r="E1032" t="s">
        <v>2</v>
      </c>
      <c r="F1032" t="s">
        <v>706</v>
      </c>
      <c r="G1032" t="s">
        <v>706</v>
      </c>
      <c r="H1032" t="s">
        <v>1179</v>
      </c>
      <c r="I1032">
        <v>14800</v>
      </c>
      <c r="J1032" t="s">
        <v>4</v>
      </c>
      <c r="K1032" t="s">
        <v>4</v>
      </c>
      <c r="L1032">
        <v>100</v>
      </c>
      <c r="M1032">
        <v>0</v>
      </c>
      <c r="N1032" t="s">
        <v>12</v>
      </c>
      <c r="O1032" t="s">
        <v>4</v>
      </c>
      <c r="P1032" t="s">
        <v>12</v>
      </c>
      <c r="Q1032" t="s">
        <v>4</v>
      </c>
      <c r="R1032" t="s">
        <v>4</v>
      </c>
      <c r="S1032" t="s">
        <v>4</v>
      </c>
      <c r="T1032" t="s">
        <v>4</v>
      </c>
      <c r="U1032" t="s">
        <v>4</v>
      </c>
      <c r="V1032" t="s">
        <v>4</v>
      </c>
      <c r="W1032" t="s">
        <v>4</v>
      </c>
      <c r="X1032" t="s">
        <v>4</v>
      </c>
      <c r="Y1032" t="s">
        <v>12</v>
      </c>
      <c r="Z1032" t="s">
        <v>4</v>
      </c>
      <c r="AA1032" t="s">
        <v>12</v>
      </c>
      <c r="AB1032" t="s">
        <v>127</v>
      </c>
      <c r="AC1032" t="s">
        <v>239</v>
      </c>
      <c r="AD1032" t="s">
        <v>4936</v>
      </c>
      <c r="AE1032" t="s">
        <v>24</v>
      </c>
      <c r="AF1032" t="s">
        <v>4</v>
      </c>
      <c r="AG1032" t="s">
        <v>4</v>
      </c>
      <c r="AH1032" t="s">
        <v>15728</v>
      </c>
      <c r="AI1032" t="s">
        <v>2099</v>
      </c>
      <c r="AJ1032" t="s">
        <v>15729</v>
      </c>
      <c r="AK1032">
        <v>9331478740</v>
      </c>
      <c r="AL1032" t="s">
        <v>15730</v>
      </c>
      <c r="AM1032" t="s">
        <v>15731</v>
      </c>
      <c r="AN1032" t="s">
        <v>12</v>
      </c>
      <c r="AO1032" t="s">
        <v>15698</v>
      </c>
      <c r="AP1032" t="s">
        <v>4</v>
      </c>
      <c r="AQ1032" t="s">
        <v>5470</v>
      </c>
      <c r="AR1032" t="s">
        <v>12</v>
      </c>
      <c r="AS1032" t="s">
        <v>12</v>
      </c>
      <c r="AT1032" t="s">
        <v>4</v>
      </c>
      <c r="AU1032" t="s">
        <v>4</v>
      </c>
      <c r="AV1032" t="s">
        <v>4</v>
      </c>
      <c r="AW1032" t="s">
        <v>11</v>
      </c>
      <c r="AX1032">
        <v>3300</v>
      </c>
      <c r="AY1032">
        <v>12500</v>
      </c>
      <c r="AZ1032" t="s">
        <v>12</v>
      </c>
      <c r="BA1032" t="s">
        <v>12</v>
      </c>
      <c r="BB1032" t="s">
        <v>4</v>
      </c>
      <c r="BC1032" t="s">
        <v>1209</v>
      </c>
      <c r="BD1032" t="s">
        <v>10543</v>
      </c>
      <c r="BE1032" t="s">
        <v>4</v>
      </c>
      <c r="BF1032" t="s">
        <v>12</v>
      </c>
      <c r="BG1032" t="s">
        <v>4</v>
      </c>
      <c r="BH1032" t="s">
        <v>12</v>
      </c>
      <c r="BI1032" t="s">
        <v>12</v>
      </c>
      <c r="BJ1032" t="s">
        <v>2099</v>
      </c>
      <c r="BK1032" t="s">
        <v>4</v>
      </c>
      <c r="BL1032">
        <v>0</v>
      </c>
      <c r="BM1032" t="s">
        <v>12</v>
      </c>
      <c r="BN1032">
        <v>14800</v>
      </c>
      <c r="BO1032" t="s">
        <v>12</v>
      </c>
      <c r="BP1032" t="s">
        <v>12</v>
      </c>
      <c r="BQ1032" t="s">
        <v>12</v>
      </c>
      <c r="BR1032" t="s">
        <v>4</v>
      </c>
      <c r="BS1032" t="s">
        <v>4</v>
      </c>
      <c r="BT1032" t="s">
        <v>4</v>
      </c>
      <c r="BU1032" t="s">
        <v>12</v>
      </c>
      <c r="BV1032" t="s">
        <v>4</v>
      </c>
      <c r="BW1032" t="s">
        <v>3</v>
      </c>
      <c r="BX1032" t="s">
        <v>4</v>
      </c>
      <c r="BY1032" t="s">
        <v>12</v>
      </c>
      <c r="BZ1032" t="s">
        <v>12</v>
      </c>
      <c r="CA1032" t="s">
        <v>12</v>
      </c>
      <c r="CB1032" t="s">
        <v>12</v>
      </c>
      <c r="CC1032" t="s">
        <v>12</v>
      </c>
      <c r="CD1032" t="str" cm="1">
        <f t="array" aca="1" ref="CD1032" ca="1">eConcatenar(A1032:CB1032,"|")</f>
        <v>kiekCv0b61di2dSg|PAR2021_1369|3|MEMORIAL|TABASCO|PARAISO|PARAISO|2021-4-22|14800|X|X|100|0|x|X|x|X|X|X|X|X|X|X|X|x|X|x|RODRIGUEZ|DE LOS SANTOS|AGENOR|UNION LIBRE|X|X|AVENIDA MANUEL BARAJAU PEREZ|PALESTINA|POR LA CARRETERA COMALCALCO PARAISO|9331478740|MARIA ASUNCION CHABLE MONTIEL|BENEFICIARIO 2: UBENE MONTIEL CORDOVA|x|RUTA 8 V |X|VIERNES|x|x|X|X|X|DOMICILIO|3300|12500|x|x|X|2021-9-25|2021-10-01|X|x|X|x|x|PALESTINA|X|0|x|14800|x|x|x|X|X|X|x|X|CARDENAS|X|x|x|x|x</v>
      </c>
    </row>
    <row r="1033" spans="1:82" x14ac:dyDescent="0.25">
      <c r="A1033" t="s">
        <v>15732</v>
      </c>
      <c r="B1033" t="s">
        <v>15733</v>
      </c>
      <c r="C1033">
        <v>3</v>
      </c>
      <c r="D1033" t="s">
        <v>1</v>
      </c>
      <c r="E1033" t="s">
        <v>2</v>
      </c>
      <c r="F1033" t="s">
        <v>706</v>
      </c>
      <c r="G1033" t="s">
        <v>706</v>
      </c>
      <c r="H1033" t="s">
        <v>16096</v>
      </c>
      <c r="I1033">
        <v>12900</v>
      </c>
      <c r="J1033" t="s">
        <v>4</v>
      </c>
      <c r="K1033" t="s">
        <v>4</v>
      </c>
      <c r="L1033">
        <v>100</v>
      </c>
      <c r="M1033">
        <v>0</v>
      </c>
      <c r="N1033" t="s">
        <v>12</v>
      </c>
      <c r="O1033" t="s">
        <v>4</v>
      </c>
      <c r="P1033" t="s">
        <v>12</v>
      </c>
      <c r="Q1033" t="s">
        <v>4</v>
      </c>
      <c r="R1033" t="s">
        <v>4</v>
      </c>
      <c r="S1033" t="s">
        <v>4</v>
      </c>
      <c r="T1033" t="s">
        <v>4</v>
      </c>
      <c r="U1033" t="s">
        <v>4</v>
      </c>
      <c r="V1033" t="s">
        <v>4</v>
      </c>
      <c r="W1033" t="s">
        <v>4</v>
      </c>
      <c r="X1033" t="s">
        <v>4</v>
      </c>
      <c r="Y1033" t="s">
        <v>12</v>
      </c>
      <c r="Z1033" t="s">
        <v>4</v>
      </c>
      <c r="AA1033" t="s">
        <v>12</v>
      </c>
      <c r="AB1033" t="s">
        <v>14091</v>
      </c>
      <c r="AC1033" t="s">
        <v>127</v>
      </c>
      <c r="AD1033" t="s">
        <v>4942</v>
      </c>
      <c r="AE1033" t="s">
        <v>63</v>
      </c>
      <c r="AF1033" t="s">
        <v>4</v>
      </c>
      <c r="AG1033" t="s">
        <v>4</v>
      </c>
      <c r="AH1033" t="s">
        <v>15373</v>
      </c>
      <c r="AI1033" t="s">
        <v>628</v>
      </c>
      <c r="AJ1033" t="s">
        <v>15734</v>
      </c>
      <c r="AK1033">
        <v>9331321096</v>
      </c>
      <c r="AL1033" t="s">
        <v>15735</v>
      </c>
      <c r="AM1033" t="s">
        <v>15736</v>
      </c>
      <c r="AN1033" t="s">
        <v>12</v>
      </c>
      <c r="AO1033" t="s">
        <v>15698</v>
      </c>
      <c r="AP1033" t="s">
        <v>4</v>
      </c>
      <c r="AQ1033" t="s">
        <v>5470</v>
      </c>
      <c r="AR1033" t="s">
        <v>12</v>
      </c>
      <c r="AS1033" t="s">
        <v>12</v>
      </c>
      <c r="AT1033" t="s">
        <v>4</v>
      </c>
      <c r="AU1033" t="s">
        <v>4</v>
      </c>
      <c r="AV1033" t="s">
        <v>4</v>
      </c>
      <c r="AW1033" t="s">
        <v>11</v>
      </c>
      <c r="AX1033">
        <v>3700</v>
      </c>
      <c r="AY1033">
        <v>9200</v>
      </c>
      <c r="AZ1033" t="s">
        <v>12</v>
      </c>
      <c r="BA1033" t="s">
        <v>12</v>
      </c>
      <c r="BB1033" t="s">
        <v>4</v>
      </c>
      <c r="BC1033" t="s">
        <v>1209</v>
      </c>
      <c r="BD1033" t="s">
        <v>10543</v>
      </c>
      <c r="BE1033" t="s">
        <v>4</v>
      </c>
      <c r="BF1033" t="s">
        <v>12</v>
      </c>
      <c r="BG1033" t="s">
        <v>4</v>
      </c>
      <c r="BH1033" t="s">
        <v>12</v>
      </c>
      <c r="BI1033" t="s">
        <v>12</v>
      </c>
      <c r="BJ1033" t="s">
        <v>628</v>
      </c>
      <c r="BK1033" t="s">
        <v>4</v>
      </c>
      <c r="BL1033">
        <v>0</v>
      </c>
      <c r="BM1033" t="s">
        <v>12</v>
      </c>
      <c r="BN1033">
        <v>12900</v>
      </c>
      <c r="BO1033" t="s">
        <v>12</v>
      </c>
      <c r="BP1033" t="s">
        <v>12</v>
      </c>
      <c r="BQ1033" t="s">
        <v>12</v>
      </c>
      <c r="BR1033" t="s">
        <v>4</v>
      </c>
      <c r="BS1033" t="s">
        <v>4</v>
      </c>
      <c r="BT1033" t="s">
        <v>4</v>
      </c>
      <c r="BU1033" t="s">
        <v>12</v>
      </c>
      <c r="BV1033" t="s">
        <v>4</v>
      </c>
      <c r="BW1033" t="s">
        <v>3</v>
      </c>
      <c r="BX1033" t="s">
        <v>4</v>
      </c>
      <c r="BY1033" t="s">
        <v>12</v>
      </c>
      <c r="BZ1033" t="s">
        <v>12</v>
      </c>
      <c r="CA1033" t="s">
        <v>12</v>
      </c>
      <c r="CB1033" t="s">
        <v>12</v>
      </c>
      <c r="CC1033" t="s">
        <v>12</v>
      </c>
      <c r="CD1033" t="str" cm="1">
        <f t="array" aca="1" ref="CD1033" ca="1">eConcatenar(A1033:CB1033,"|")</f>
        <v>EipnAYvUGUligQVZ|PAR2021-0356|3|IMPERIAL DE LUJO|TABASCO|PARAISO|PARAISO|2021-2-03|12900|X|X|100|0|x|X|x|X|X|X|X|X|X|X|X|x|X|x|TRINIDAD |RODRIGUEZ|JOSE DE LA CRUZ|CASADO|X|X|ENTRADA LAS PALMAS SIN NUMERO |QUINTIN ARAUZ|CARRETERA FEDERAL A PARAISO|9331321096|NORMA DEL CARMEN ALEJANDRO DOMINGUEZ|BENEFICIARIO 2: LAURA PATRICIA TRINIDAD ALEJANDRO|x|RUTA 8 V |X|VIERNES|x|x|X|X|X|DOMICILIO|3700|9200|x|x|X|2021-9-25|2021-10-01|X|x|X|x|x|QUINTIN ARAUZ|X|0|x|12900|x|x|x|X|X|X|x|X|CARDENAS|X|x|x|x|x</v>
      </c>
    </row>
    <row r="1034" spans="1:82" x14ac:dyDescent="0.25">
      <c r="A1034" t="s">
        <v>15737</v>
      </c>
      <c r="B1034" t="s">
        <v>15738</v>
      </c>
      <c r="C1034">
        <v>3</v>
      </c>
      <c r="D1034" t="s">
        <v>14</v>
      </c>
      <c r="E1034" t="s">
        <v>2</v>
      </c>
      <c r="F1034" t="s">
        <v>706</v>
      </c>
      <c r="G1034" t="s">
        <v>706</v>
      </c>
      <c r="H1034" t="s">
        <v>1204</v>
      </c>
      <c r="I1034">
        <v>19800</v>
      </c>
      <c r="J1034" t="s">
        <v>4</v>
      </c>
      <c r="K1034" t="s">
        <v>4</v>
      </c>
      <c r="L1034">
        <v>100</v>
      </c>
      <c r="M1034">
        <v>0</v>
      </c>
      <c r="N1034" t="s">
        <v>12</v>
      </c>
      <c r="O1034" t="s">
        <v>4</v>
      </c>
      <c r="P1034" t="s">
        <v>12</v>
      </c>
      <c r="Q1034" t="s">
        <v>4</v>
      </c>
      <c r="R1034" t="s">
        <v>4</v>
      </c>
      <c r="S1034" t="s">
        <v>4</v>
      </c>
      <c r="T1034" t="s">
        <v>4</v>
      </c>
      <c r="U1034" t="s">
        <v>4</v>
      </c>
      <c r="V1034" t="s">
        <v>4</v>
      </c>
      <c r="W1034" t="s">
        <v>4</v>
      </c>
      <c r="X1034" t="s">
        <v>4</v>
      </c>
      <c r="Y1034" t="s">
        <v>12</v>
      </c>
      <c r="Z1034" t="s">
        <v>4</v>
      </c>
      <c r="AA1034" t="s">
        <v>12</v>
      </c>
      <c r="AB1034" t="s">
        <v>4970</v>
      </c>
      <c r="AC1034" t="s">
        <v>87</v>
      </c>
      <c r="AD1034" t="s">
        <v>13297</v>
      </c>
      <c r="AE1034" t="s">
        <v>30</v>
      </c>
      <c r="AF1034" t="s">
        <v>4</v>
      </c>
      <c r="AG1034" t="s">
        <v>4</v>
      </c>
      <c r="AH1034" t="s">
        <v>15739</v>
      </c>
      <c r="AI1034" t="s">
        <v>2120</v>
      </c>
      <c r="AJ1034" t="s">
        <v>4</v>
      </c>
      <c r="AK1034">
        <v>9331525660</v>
      </c>
      <c r="AL1034" t="s">
        <v>15740</v>
      </c>
      <c r="AM1034" t="s">
        <v>15741</v>
      </c>
      <c r="AN1034" t="s">
        <v>12</v>
      </c>
      <c r="AO1034" t="s">
        <v>15698</v>
      </c>
      <c r="AP1034" t="s">
        <v>4</v>
      </c>
      <c r="AQ1034" t="s">
        <v>5470</v>
      </c>
      <c r="AR1034" t="s">
        <v>12</v>
      </c>
      <c r="AS1034" t="s">
        <v>12</v>
      </c>
      <c r="AT1034" t="s">
        <v>4</v>
      </c>
      <c r="AU1034" t="s">
        <v>4</v>
      </c>
      <c r="AV1034" t="s">
        <v>4</v>
      </c>
      <c r="AW1034" t="s">
        <v>11</v>
      </c>
      <c r="AX1034">
        <v>10200</v>
      </c>
      <c r="AY1034">
        <v>9600</v>
      </c>
      <c r="AZ1034" t="s">
        <v>12</v>
      </c>
      <c r="BA1034" t="s">
        <v>12</v>
      </c>
      <c r="BB1034" t="s">
        <v>4</v>
      </c>
      <c r="BC1034" t="s">
        <v>1209</v>
      </c>
      <c r="BD1034" t="s">
        <v>10543</v>
      </c>
      <c r="BE1034" t="s">
        <v>4</v>
      </c>
      <c r="BF1034" t="s">
        <v>12</v>
      </c>
      <c r="BG1034" t="s">
        <v>4</v>
      </c>
      <c r="BH1034" t="s">
        <v>12</v>
      </c>
      <c r="BI1034" t="s">
        <v>12</v>
      </c>
      <c r="BJ1034" t="s">
        <v>2120</v>
      </c>
      <c r="BK1034" t="s">
        <v>4</v>
      </c>
      <c r="BL1034">
        <v>1</v>
      </c>
      <c r="BM1034" t="s">
        <v>12</v>
      </c>
      <c r="BN1034">
        <v>19800</v>
      </c>
      <c r="BO1034" t="s">
        <v>12</v>
      </c>
      <c r="BP1034" t="s">
        <v>12</v>
      </c>
      <c r="BQ1034" t="s">
        <v>12</v>
      </c>
      <c r="BR1034" t="s">
        <v>4</v>
      </c>
      <c r="BS1034" t="s">
        <v>4</v>
      </c>
      <c r="BT1034" t="s">
        <v>4</v>
      </c>
      <c r="BU1034" t="s">
        <v>12</v>
      </c>
      <c r="BV1034" t="s">
        <v>4</v>
      </c>
      <c r="BW1034" t="s">
        <v>3</v>
      </c>
      <c r="BX1034" t="s">
        <v>4</v>
      </c>
      <c r="BY1034" t="s">
        <v>12</v>
      </c>
      <c r="BZ1034" t="s">
        <v>12</v>
      </c>
      <c r="CA1034" t="s">
        <v>12</v>
      </c>
      <c r="CB1034" t="s">
        <v>12</v>
      </c>
      <c r="CC1034" t="s">
        <v>12</v>
      </c>
      <c r="CD1034" t="str" cm="1">
        <f t="array" aca="1" ref="CD1034" ca="1">eConcatenar(A1034:CB1034,"|")</f>
        <v>G4NpBtX9a3KKcr5F|PAR2021-0327|3|ZAFIRO|TABASCO|PARAISO|PARAISO|2021-1-30|19800|X|X|100|0|x|X|x|X|X|X|X|X|X|X|X|x|X|x|DIAZ |LOPEZ|FLORA|CASADA|X|X|ENTRADA A LA ESCUELA SIN NUMERO |MONTE ADENTRO|X|9331525660|EDUARDO ANGULO LOPEZ|BENEFICIARIO 2: MANUEL ALFREDO ESCOBAR DIAZ|x|RUTA 8 V |X|VIERNES|x|x|X|X|X|DOMICILIO|10200|9600|x|x|X|2021-9-25|2021-10-01|X|x|X|x|x|MONTE ADENTRO|X|1|x|19800|x|x|x|X|X|X|x|X|CARDENAS|X|x|x|x|x</v>
      </c>
    </row>
    <row r="1035" spans="1:82" x14ac:dyDescent="0.25">
      <c r="A1035" t="s">
        <v>15742</v>
      </c>
      <c r="B1035" t="s">
        <v>15743</v>
      </c>
      <c r="C1035">
        <v>3</v>
      </c>
      <c r="D1035" t="s">
        <v>1</v>
      </c>
      <c r="E1035" t="s">
        <v>2</v>
      </c>
      <c r="F1035" t="s">
        <v>706</v>
      </c>
      <c r="G1035" t="s">
        <v>706</v>
      </c>
      <c r="H1035" t="s">
        <v>15974</v>
      </c>
      <c r="I1035">
        <v>12900</v>
      </c>
      <c r="J1035" t="s">
        <v>4</v>
      </c>
      <c r="K1035" t="s">
        <v>4</v>
      </c>
      <c r="L1035">
        <v>100</v>
      </c>
      <c r="M1035">
        <v>0</v>
      </c>
      <c r="N1035" t="s">
        <v>12</v>
      </c>
      <c r="O1035" t="s">
        <v>4</v>
      </c>
      <c r="P1035" t="s">
        <v>12</v>
      </c>
      <c r="Q1035" t="s">
        <v>4</v>
      </c>
      <c r="R1035" t="s">
        <v>4</v>
      </c>
      <c r="S1035" t="s">
        <v>4</v>
      </c>
      <c r="T1035" t="s">
        <v>4</v>
      </c>
      <c r="U1035" t="s">
        <v>4</v>
      </c>
      <c r="V1035" t="s">
        <v>4</v>
      </c>
      <c r="W1035" t="s">
        <v>4</v>
      </c>
      <c r="X1035" t="s">
        <v>4</v>
      </c>
      <c r="Y1035" t="s">
        <v>12</v>
      </c>
      <c r="Z1035" t="s">
        <v>4</v>
      </c>
      <c r="AA1035" t="s">
        <v>12</v>
      </c>
      <c r="AB1035" t="s">
        <v>119</v>
      </c>
      <c r="AC1035" t="s">
        <v>119</v>
      </c>
      <c r="AD1035" t="s">
        <v>15744</v>
      </c>
      <c r="AE1035" t="s">
        <v>30</v>
      </c>
      <c r="AF1035" t="s">
        <v>4</v>
      </c>
      <c r="AG1035" t="s">
        <v>4</v>
      </c>
      <c r="AH1035" t="s">
        <v>15745</v>
      </c>
      <c r="AI1035" t="s">
        <v>628</v>
      </c>
      <c r="AJ1035" t="s">
        <v>15746</v>
      </c>
      <c r="AK1035">
        <v>9331346154</v>
      </c>
      <c r="AL1035" t="s">
        <v>15747</v>
      </c>
      <c r="AM1035" t="s">
        <v>15748</v>
      </c>
      <c r="AN1035" t="s">
        <v>12</v>
      </c>
      <c r="AO1035" t="s">
        <v>15698</v>
      </c>
      <c r="AP1035" t="s">
        <v>4</v>
      </c>
      <c r="AQ1035" t="s">
        <v>5470</v>
      </c>
      <c r="AR1035" t="s">
        <v>12</v>
      </c>
      <c r="AS1035" t="s">
        <v>12</v>
      </c>
      <c r="AT1035" t="s">
        <v>4</v>
      </c>
      <c r="AU1035" t="s">
        <v>4</v>
      </c>
      <c r="AV1035" t="s">
        <v>4</v>
      </c>
      <c r="AW1035" t="s">
        <v>11</v>
      </c>
      <c r="AX1035">
        <v>3300</v>
      </c>
      <c r="AY1035">
        <v>3400</v>
      </c>
      <c r="AZ1035" t="s">
        <v>12</v>
      </c>
      <c r="BA1035" t="s">
        <v>12</v>
      </c>
      <c r="BB1035" t="s">
        <v>4</v>
      </c>
      <c r="BC1035" t="s">
        <v>1209</v>
      </c>
      <c r="BD1035" t="s">
        <v>10543</v>
      </c>
      <c r="BE1035" t="s">
        <v>4</v>
      </c>
      <c r="BF1035" t="s">
        <v>12</v>
      </c>
      <c r="BG1035" t="s">
        <v>4</v>
      </c>
      <c r="BH1035" t="s">
        <v>12</v>
      </c>
      <c r="BI1035" t="s">
        <v>12</v>
      </c>
      <c r="BJ1035" t="s">
        <v>628</v>
      </c>
      <c r="BK1035" t="s">
        <v>4</v>
      </c>
      <c r="BL1035">
        <v>1</v>
      </c>
      <c r="BM1035" t="s">
        <v>12</v>
      </c>
      <c r="BN1035">
        <v>12900</v>
      </c>
      <c r="BO1035" t="s">
        <v>12</v>
      </c>
      <c r="BP1035" t="s">
        <v>12</v>
      </c>
      <c r="BQ1035" t="s">
        <v>12</v>
      </c>
      <c r="BR1035" t="s">
        <v>4</v>
      </c>
      <c r="BS1035" t="s">
        <v>4</v>
      </c>
      <c r="BT1035" t="s">
        <v>4</v>
      </c>
      <c r="BU1035" t="s">
        <v>12</v>
      </c>
      <c r="BV1035" t="s">
        <v>4</v>
      </c>
      <c r="BW1035" t="s">
        <v>3</v>
      </c>
      <c r="BX1035" t="s">
        <v>4</v>
      </c>
      <c r="BY1035" t="s">
        <v>12</v>
      </c>
      <c r="BZ1035" t="s">
        <v>12</v>
      </c>
      <c r="CA1035" t="s">
        <v>12</v>
      </c>
      <c r="CB1035" t="s">
        <v>12</v>
      </c>
      <c r="CC1035" t="s">
        <v>12</v>
      </c>
      <c r="CD1035" t="str" cm="1">
        <f t="array" aca="1" ref="CD1035" ca="1">eConcatenar(A1035:CB1035,"|")</f>
        <v>BrLXlb7ryyRvv7pw|PAR2021-0393|3|IMPERIAL DE LUJO|TABASCO|PARAISO|PARAISO|2021-2-09|12900|X|X|100|0|x|X|x|X|X|X|X|X|X|X|X|x|X|x|PEREZ|PEREZ|LETICIA CANDELARIA |CASADA|X|X|CALLE BUGAMBILIA|QUINTIN ARAUZ|POR BOULEVARD PARAISO|9331346154|SUSANA DE LA ROSA PEREZ|BENEFICIARIO 2: PATRICIA DE LA ROSA PEREZ|x|RUTA 8 V |X|VIERNES|x|x|X|X|X|DOMICILIO|3300|3400|x|x|X|2021-9-25|2021-10-01|X|x|X|x|x|QUINTIN ARAUZ|X|1|x|12900|x|x|x|X|X|X|x|X|CARDENAS|X|x|x|x|x</v>
      </c>
    </row>
    <row r="1036" spans="1:82" x14ac:dyDescent="0.25">
      <c r="A1036" t="s">
        <v>15749</v>
      </c>
      <c r="B1036" t="s">
        <v>15750</v>
      </c>
      <c r="C1036">
        <v>3</v>
      </c>
      <c r="D1036" t="s">
        <v>69</v>
      </c>
      <c r="E1036" t="s">
        <v>2</v>
      </c>
      <c r="F1036" t="s">
        <v>706</v>
      </c>
      <c r="G1036" t="s">
        <v>706</v>
      </c>
      <c r="H1036" t="s">
        <v>5146</v>
      </c>
      <c r="I1036">
        <v>14800</v>
      </c>
      <c r="J1036" t="s">
        <v>4</v>
      </c>
      <c r="K1036" t="s">
        <v>4</v>
      </c>
      <c r="L1036">
        <v>100</v>
      </c>
      <c r="M1036">
        <v>0</v>
      </c>
      <c r="N1036" t="s">
        <v>12</v>
      </c>
      <c r="O1036" t="s">
        <v>4</v>
      </c>
      <c r="P1036" t="s">
        <v>12</v>
      </c>
      <c r="Q1036" t="s">
        <v>4</v>
      </c>
      <c r="R1036" t="s">
        <v>4</v>
      </c>
      <c r="S1036" t="s">
        <v>4</v>
      </c>
      <c r="T1036" t="s">
        <v>4</v>
      </c>
      <c r="U1036" t="s">
        <v>4</v>
      </c>
      <c r="V1036" t="s">
        <v>4</v>
      </c>
      <c r="W1036" t="s">
        <v>4</v>
      </c>
      <c r="X1036" t="s">
        <v>4</v>
      </c>
      <c r="Y1036" t="s">
        <v>12</v>
      </c>
      <c r="Z1036" t="s">
        <v>4</v>
      </c>
      <c r="AA1036" t="s">
        <v>12</v>
      </c>
      <c r="AB1036" t="s">
        <v>49</v>
      </c>
      <c r="AC1036" t="s">
        <v>291</v>
      </c>
      <c r="AD1036" t="s">
        <v>15751</v>
      </c>
      <c r="AE1036" t="s">
        <v>4</v>
      </c>
      <c r="AF1036" t="s">
        <v>4</v>
      </c>
      <c r="AG1036" t="s">
        <v>4</v>
      </c>
      <c r="AH1036" t="s">
        <v>15752</v>
      </c>
      <c r="AI1036" t="s">
        <v>42</v>
      </c>
      <c r="AJ1036" t="s">
        <v>4</v>
      </c>
      <c r="AK1036">
        <v>9331312423</v>
      </c>
      <c r="AL1036" t="s">
        <v>4</v>
      </c>
      <c r="AM1036" t="s">
        <v>4</v>
      </c>
      <c r="AN1036" t="s">
        <v>12</v>
      </c>
      <c r="AO1036" t="s">
        <v>15698</v>
      </c>
      <c r="AP1036" t="s">
        <v>4</v>
      </c>
      <c r="AQ1036" t="s">
        <v>5470</v>
      </c>
      <c r="AR1036" t="s">
        <v>12</v>
      </c>
      <c r="AS1036" t="s">
        <v>12</v>
      </c>
      <c r="AT1036" t="s">
        <v>4</v>
      </c>
      <c r="AU1036" t="s">
        <v>4</v>
      </c>
      <c r="AV1036" t="s">
        <v>4</v>
      </c>
      <c r="AW1036" t="s">
        <v>11</v>
      </c>
      <c r="AX1036">
        <v>2400</v>
      </c>
      <c r="AY1036">
        <v>12400</v>
      </c>
      <c r="AZ1036" t="s">
        <v>12</v>
      </c>
      <c r="BA1036" t="s">
        <v>12</v>
      </c>
      <c r="BB1036" t="s">
        <v>4</v>
      </c>
      <c r="BC1036" t="s">
        <v>1209</v>
      </c>
      <c r="BD1036" t="s">
        <v>10543</v>
      </c>
      <c r="BE1036" t="s">
        <v>4</v>
      </c>
      <c r="BF1036" t="s">
        <v>12</v>
      </c>
      <c r="BG1036" t="s">
        <v>4</v>
      </c>
      <c r="BH1036" t="s">
        <v>12</v>
      </c>
      <c r="BI1036" t="s">
        <v>12</v>
      </c>
      <c r="BJ1036" t="s">
        <v>42</v>
      </c>
      <c r="BK1036" t="s">
        <v>4</v>
      </c>
      <c r="BL1036">
        <v>0</v>
      </c>
      <c r="BM1036" t="s">
        <v>12</v>
      </c>
      <c r="BN1036">
        <v>14800</v>
      </c>
      <c r="BO1036" t="s">
        <v>12</v>
      </c>
      <c r="BP1036" t="s">
        <v>12</v>
      </c>
      <c r="BQ1036" t="s">
        <v>12</v>
      </c>
      <c r="BR1036" t="s">
        <v>4</v>
      </c>
      <c r="BS1036" t="s">
        <v>4</v>
      </c>
      <c r="BT1036" t="s">
        <v>4</v>
      </c>
      <c r="BU1036" t="s">
        <v>12</v>
      </c>
      <c r="BV1036" t="s">
        <v>4</v>
      </c>
      <c r="BW1036" t="s">
        <v>3</v>
      </c>
      <c r="BX1036" t="s">
        <v>4</v>
      </c>
      <c r="BY1036" t="s">
        <v>12</v>
      </c>
      <c r="BZ1036" t="s">
        <v>12</v>
      </c>
      <c r="CA1036" t="s">
        <v>12</v>
      </c>
      <c r="CB1036" t="s">
        <v>12</v>
      </c>
      <c r="CC1036" t="s">
        <v>12</v>
      </c>
      <c r="CD1036" t="str" cm="1">
        <f t="array" aca="1" ref="CD1036" ca="1">eConcatenar(A1036:CB1036,"|")</f>
        <v>w0t186HBr7ydr0wz|PAR2021-1380|3|MEMORIAL|TABASCO|PARAISO|PARAISO|2021-4-20|14800|X|X|100|0|x|X|x|X|X|X|X|X|X|X|X|x|X|x|SANCHEZ|DOMINGUEZ|JAIRO ALBERTO|X|X|X|CALLE NICOLAS BRAVO|CENTRO|X|9331312423|X|X|x|RUTA 8 V |X|VIERNES|x|x|X|X|X|DOMICILIO|2400|12400|x|x|X|2021-9-25|2021-10-01|X|x|X|x|x|CENTRO|X|0|x|14800|x|x|x|X|X|X|x|X|CARDENAS|X|x|x|x|x</v>
      </c>
    </row>
    <row r="1037" spans="1:82" x14ac:dyDescent="0.25">
      <c r="A1037" t="s">
        <v>15753</v>
      </c>
      <c r="B1037" t="s">
        <v>15754</v>
      </c>
      <c r="C1037">
        <v>3</v>
      </c>
      <c r="D1037" t="s">
        <v>69</v>
      </c>
      <c r="E1037" t="s">
        <v>2</v>
      </c>
      <c r="F1037" t="s">
        <v>706</v>
      </c>
      <c r="G1037" t="s">
        <v>706</v>
      </c>
      <c r="H1037" t="s">
        <v>15967</v>
      </c>
      <c r="I1037">
        <v>14800</v>
      </c>
      <c r="J1037" t="s">
        <v>4</v>
      </c>
      <c r="K1037" t="s">
        <v>4</v>
      </c>
      <c r="L1037">
        <v>100</v>
      </c>
      <c r="M1037">
        <v>0</v>
      </c>
      <c r="N1037" t="s">
        <v>12</v>
      </c>
      <c r="O1037" t="s">
        <v>4</v>
      </c>
      <c r="P1037" t="s">
        <v>12</v>
      </c>
      <c r="Q1037" t="s">
        <v>4</v>
      </c>
      <c r="R1037" t="s">
        <v>4</v>
      </c>
      <c r="S1037" t="s">
        <v>4</v>
      </c>
      <c r="T1037" t="s">
        <v>4</v>
      </c>
      <c r="U1037" t="s">
        <v>4</v>
      </c>
      <c r="V1037" t="s">
        <v>4</v>
      </c>
      <c r="W1037" t="s">
        <v>4</v>
      </c>
      <c r="X1037" t="s">
        <v>4</v>
      </c>
      <c r="Y1037" t="s">
        <v>12</v>
      </c>
      <c r="Z1037" t="s">
        <v>4</v>
      </c>
      <c r="AA1037" t="s">
        <v>12</v>
      </c>
      <c r="AB1037" t="s">
        <v>385</v>
      </c>
      <c r="AC1037" t="s">
        <v>102</v>
      </c>
      <c r="AD1037" t="s">
        <v>14688</v>
      </c>
      <c r="AE1037" t="s">
        <v>30</v>
      </c>
      <c r="AF1037" t="s">
        <v>4</v>
      </c>
      <c r="AG1037" t="s">
        <v>4</v>
      </c>
      <c r="AH1037" t="s">
        <v>15755</v>
      </c>
      <c r="AI1037" t="s">
        <v>240</v>
      </c>
      <c r="AJ1037" t="s">
        <v>4</v>
      </c>
      <c r="AK1037">
        <v>9331214849</v>
      </c>
      <c r="AL1037" t="s">
        <v>15756</v>
      </c>
      <c r="AM1037" t="s">
        <v>15757</v>
      </c>
      <c r="AN1037" t="s">
        <v>12</v>
      </c>
      <c r="AO1037" t="s">
        <v>15698</v>
      </c>
      <c r="AP1037" t="s">
        <v>4</v>
      </c>
      <c r="AQ1037" t="s">
        <v>5470</v>
      </c>
      <c r="AR1037" t="s">
        <v>12</v>
      </c>
      <c r="AS1037" t="s">
        <v>12</v>
      </c>
      <c r="AT1037" t="s">
        <v>4</v>
      </c>
      <c r="AU1037" t="s">
        <v>4</v>
      </c>
      <c r="AV1037" t="s">
        <v>4</v>
      </c>
      <c r="AW1037" t="s">
        <v>11</v>
      </c>
      <c r="AX1037">
        <v>2100</v>
      </c>
      <c r="AY1037">
        <v>12700</v>
      </c>
      <c r="AZ1037" t="s">
        <v>12</v>
      </c>
      <c r="BA1037" t="s">
        <v>12</v>
      </c>
      <c r="BB1037" t="s">
        <v>4</v>
      </c>
      <c r="BC1037" t="s">
        <v>1209</v>
      </c>
      <c r="BD1037" t="s">
        <v>10543</v>
      </c>
      <c r="BE1037" t="s">
        <v>4</v>
      </c>
      <c r="BF1037" t="s">
        <v>12</v>
      </c>
      <c r="BG1037" t="s">
        <v>4</v>
      </c>
      <c r="BH1037" t="s">
        <v>12</v>
      </c>
      <c r="BI1037" t="s">
        <v>12</v>
      </c>
      <c r="BJ1037" t="s">
        <v>240</v>
      </c>
      <c r="BK1037" t="s">
        <v>4</v>
      </c>
      <c r="BL1037">
        <v>1</v>
      </c>
      <c r="BM1037" t="s">
        <v>12</v>
      </c>
      <c r="BN1037">
        <v>14800</v>
      </c>
      <c r="BO1037" t="s">
        <v>12</v>
      </c>
      <c r="BP1037" t="s">
        <v>12</v>
      </c>
      <c r="BQ1037" t="s">
        <v>12</v>
      </c>
      <c r="BR1037" t="s">
        <v>4</v>
      </c>
      <c r="BS1037" t="s">
        <v>4</v>
      </c>
      <c r="BT1037" t="s">
        <v>4</v>
      </c>
      <c r="BU1037" t="s">
        <v>12</v>
      </c>
      <c r="BV1037" t="s">
        <v>4</v>
      </c>
      <c r="BW1037" t="s">
        <v>3</v>
      </c>
      <c r="BX1037" t="s">
        <v>4</v>
      </c>
      <c r="BY1037" t="s">
        <v>12</v>
      </c>
      <c r="BZ1037" t="s">
        <v>12</v>
      </c>
      <c r="CA1037" t="s">
        <v>12</v>
      </c>
      <c r="CB1037" t="s">
        <v>12</v>
      </c>
      <c r="CC1037" t="s">
        <v>12</v>
      </c>
      <c r="CD1037" t="str" cm="1">
        <f t="array" aca="1" ref="CD1037" ca="1">eConcatenar(A1037:CB1037,"|")</f>
        <v>MHXt33vnSKu2EE9T|PAR2021-1548|3|MEMORIAL|TABASCO|PARAISO|PARAISO|2021-5-07|14800|X|X|100|0|x|X|x|X|X|X|X|X|X|X|X|x|X|x|MENDEZ|GOMEZ|ANGELA|CASADA|X|X|CARRETERA FEDERAL DOS BOCAS|EL LIMON|X|9331214849|MARTHA TRINIDAD SANTOS MENDEZ|BENEFICIARIO 2: SAR SANTOS MENDEZ|x|RUTA 8 V |X|VIERNES|x|x|X|X|X|DOMICILIO|2100|12700|x|x|X|2021-9-25|2021-10-01|X|x|X|x|x|EL LIMON|X|1|x|14800|x|x|x|X|X|X|x|X|CARDENAS|X|x|x|x|x</v>
      </c>
    </row>
    <row r="1038" spans="1:82" x14ac:dyDescent="0.25">
      <c r="A1038" t="s">
        <v>15758</v>
      </c>
      <c r="B1038" t="s">
        <v>15759</v>
      </c>
      <c r="C1038">
        <v>3</v>
      </c>
      <c r="D1038" t="s">
        <v>69</v>
      </c>
      <c r="E1038" t="s">
        <v>2</v>
      </c>
      <c r="F1038" t="s">
        <v>706</v>
      </c>
      <c r="G1038" t="s">
        <v>706</v>
      </c>
      <c r="H1038" t="s">
        <v>15967</v>
      </c>
      <c r="I1038">
        <v>14800</v>
      </c>
      <c r="J1038" t="s">
        <v>4</v>
      </c>
      <c r="K1038" t="s">
        <v>4</v>
      </c>
      <c r="L1038">
        <v>100</v>
      </c>
      <c r="M1038">
        <v>0</v>
      </c>
      <c r="N1038" t="s">
        <v>12</v>
      </c>
      <c r="O1038" t="s">
        <v>4</v>
      </c>
      <c r="P1038" t="s">
        <v>12</v>
      </c>
      <c r="Q1038" t="s">
        <v>4</v>
      </c>
      <c r="R1038" t="s">
        <v>4</v>
      </c>
      <c r="S1038" t="s">
        <v>4</v>
      </c>
      <c r="T1038" t="s">
        <v>4</v>
      </c>
      <c r="U1038" t="s">
        <v>4</v>
      </c>
      <c r="V1038" t="s">
        <v>4</v>
      </c>
      <c r="W1038" t="s">
        <v>4</v>
      </c>
      <c r="X1038" t="s">
        <v>4</v>
      </c>
      <c r="Y1038" t="s">
        <v>12</v>
      </c>
      <c r="Z1038" t="s">
        <v>4</v>
      </c>
      <c r="AA1038" t="s">
        <v>12</v>
      </c>
      <c r="AB1038" t="s">
        <v>342</v>
      </c>
      <c r="AC1038" t="s">
        <v>245</v>
      </c>
      <c r="AD1038" t="s">
        <v>88</v>
      </c>
      <c r="AE1038" t="s">
        <v>146</v>
      </c>
      <c r="AF1038" t="s">
        <v>4</v>
      </c>
      <c r="AG1038" t="s">
        <v>4</v>
      </c>
      <c r="AH1038" t="s">
        <v>15760</v>
      </c>
      <c r="AI1038" t="s">
        <v>15761</v>
      </c>
      <c r="AJ1038" t="s">
        <v>4</v>
      </c>
      <c r="AK1038">
        <v>9331997487</v>
      </c>
      <c r="AL1038" t="s">
        <v>15762</v>
      </c>
      <c r="AM1038" t="s">
        <v>15763</v>
      </c>
      <c r="AN1038" t="s">
        <v>12</v>
      </c>
      <c r="AO1038" t="s">
        <v>15698</v>
      </c>
      <c r="AP1038" t="s">
        <v>4</v>
      </c>
      <c r="AQ1038" t="s">
        <v>5470</v>
      </c>
      <c r="AR1038" t="s">
        <v>12</v>
      </c>
      <c r="AS1038" t="s">
        <v>12</v>
      </c>
      <c r="AT1038" t="s">
        <v>4</v>
      </c>
      <c r="AU1038" t="s">
        <v>4</v>
      </c>
      <c r="AV1038" t="s">
        <v>4</v>
      </c>
      <c r="AW1038" t="s">
        <v>11</v>
      </c>
      <c r="AX1038">
        <v>2750</v>
      </c>
      <c r="AY1038">
        <v>12050</v>
      </c>
      <c r="AZ1038" t="s">
        <v>12</v>
      </c>
      <c r="BA1038" t="s">
        <v>12</v>
      </c>
      <c r="BB1038" t="s">
        <v>4</v>
      </c>
      <c r="BC1038" t="s">
        <v>1209</v>
      </c>
      <c r="BD1038" t="s">
        <v>10543</v>
      </c>
      <c r="BE1038" t="s">
        <v>4</v>
      </c>
      <c r="BF1038" t="s">
        <v>12</v>
      </c>
      <c r="BG1038" t="s">
        <v>4</v>
      </c>
      <c r="BH1038" t="s">
        <v>12</v>
      </c>
      <c r="BI1038" t="s">
        <v>12</v>
      </c>
      <c r="BJ1038" t="s">
        <v>15761</v>
      </c>
      <c r="BK1038" t="s">
        <v>4</v>
      </c>
      <c r="BL1038">
        <v>1</v>
      </c>
      <c r="BM1038" t="s">
        <v>12</v>
      </c>
      <c r="BN1038">
        <v>14800</v>
      </c>
      <c r="BO1038" t="s">
        <v>12</v>
      </c>
      <c r="BP1038" t="s">
        <v>12</v>
      </c>
      <c r="BQ1038" t="s">
        <v>12</v>
      </c>
      <c r="BR1038" t="s">
        <v>4</v>
      </c>
      <c r="BS1038" t="s">
        <v>4</v>
      </c>
      <c r="BT1038" t="s">
        <v>4</v>
      </c>
      <c r="BU1038" t="s">
        <v>12</v>
      </c>
      <c r="BV1038" t="s">
        <v>4</v>
      </c>
      <c r="BW1038" t="s">
        <v>3</v>
      </c>
      <c r="BX1038" t="s">
        <v>4</v>
      </c>
      <c r="BY1038" t="s">
        <v>12</v>
      </c>
      <c r="BZ1038" t="s">
        <v>12</v>
      </c>
      <c r="CA1038" t="s">
        <v>12</v>
      </c>
      <c r="CB1038" t="s">
        <v>12</v>
      </c>
      <c r="CC1038" t="s">
        <v>12</v>
      </c>
      <c r="CD1038" t="str" cm="1">
        <f t="array" aca="1" ref="CD1038" ca="1">eConcatenar(A1038:CB1038,"|")</f>
        <v>wGaihiVBgBgS1Tbs|PAR2021-1549|3|MEMORIAL|TABASCO|PARAISO|PARAISO|2021-5-07|14800|X|X|100|0|x|X|x|X|X|X|X|X|X|X|X|x|X|x|LOPEZ |CARRILLO|GUADALUPE|VIUDA|X|X|CALLE LAS FLORES PRIMERA|ADALBERTO SANTOS|X|9331997487|CARLOS MARIO VALENZUELA LOPEZ|BENEFICIARIO 2: FLEDDYSSIN VALENZUELA LOPEZ|x|RUTA 8 V |X|VIERNES|x|x|X|X|X|DOMICILIO|2750|12050|x|x|X|2021-9-25|2021-10-01|X|x|X|x|x|ADALBERTO SANTOS|X|1|x|14800|x|x|x|X|X|X|x|X|CARDENAS|X|x|x|x|x</v>
      </c>
    </row>
    <row r="1039" spans="1:82" x14ac:dyDescent="0.25">
      <c r="A1039" t="s">
        <v>15764</v>
      </c>
      <c r="B1039" t="s">
        <v>15765</v>
      </c>
      <c r="C1039">
        <v>3</v>
      </c>
      <c r="D1039" t="s">
        <v>1</v>
      </c>
      <c r="E1039" t="s">
        <v>2</v>
      </c>
      <c r="F1039" t="s">
        <v>706</v>
      </c>
      <c r="G1039" t="s">
        <v>706</v>
      </c>
      <c r="H1039" t="s">
        <v>16077</v>
      </c>
      <c r="I1039">
        <v>12900</v>
      </c>
      <c r="J1039" t="s">
        <v>4</v>
      </c>
      <c r="K1039" t="s">
        <v>4</v>
      </c>
      <c r="L1039">
        <v>100</v>
      </c>
      <c r="M1039">
        <v>0</v>
      </c>
      <c r="N1039" t="s">
        <v>12</v>
      </c>
      <c r="O1039" t="s">
        <v>4</v>
      </c>
      <c r="P1039" t="s">
        <v>12</v>
      </c>
      <c r="Q1039" t="s">
        <v>4</v>
      </c>
      <c r="R1039" t="s">
        <v>4</v>
      </c>
      <c r="S1039" t="s">
        <v>4</v>
      </c>
      <c r="T1039" t="s">
        <v>4</v>
      </c>
      <c r="U1039" t="s">
        <v>4</v>
      </c>
      <c r="V1039" t="s">
        <v>4</v>
      </c>
      <c r="W1039" t="s">
        <v>4</v>
      </c>
      <c r="X1039" t="s">
        <v>4</v>
      </c>
      <c r="Y1039" t="s">
        <v>12</v>
      </c>
      <c r="Z1039" t="s">
        <v>4</v>
      </c>
      <c r="AA1039" t="s">
        <v>12</v>
      </c>
      <c r="AB1039" t="s">
        <v>167</v>
      </c>
      <c r="AC1039" t="s">
        <v>1026</v>
      </c>
      <c r="AD1039" t="s">
        <v>15766</v>
      </c>
      <c r="AE1039" t="s">
        <v>30</v>
      </c>
      <c r="AF1039" t="s">
        <v>4</v>
      </c>
      <c r="AG1039" t="s">
        <v>4</v>
      </c>
      <c r="AH1039" t="s">
        <v>15767</v>
      </c>
      <c r="AI1039" t="s">
        <v>628</v>
      </c>
      <c r="AJ1039" t="s">
        <v>4</v>
      </c>
      <c r="AK1039">
        <v>9331537257</v>
      </c>
      <c r="AL1039" t="s">
        <v>15768</v>
      </c>
      <c r="AM1039" t="s">
        <v>15769</v>
      </c>
      <c r="AN1039" t="s">
        <v>12</v>
      </c>
      <c r="AO1039" t="s">
        <v>15698</v>
      </c>
      <c r="AP1039" t="s">
        <v>4</v>
      </c>
      <c r="AQ1039" t="s">
        <v>5470</v>
      </c>
      <c r="AR1039" t="s">
        <v>12</v>
      </c>
      <c r="AS1039" t="s">
        <v>12</v>
      </c>
      <c r="AT1039" t="s">
        <v>4</v>
      </c>
      <c r="AU1039" t="s">
        <v>4</v>
      </c>
      <c r="AV1039" t="s">
        <v>4</v>
      </c>
      <c r="AW1039" t="s">
        <v>11</v>
      </c>
      <c r="AX1039">
        <v>3700</v>
      </c>
      <c r="AY1039">
        <v>9200</v>
      </c>
      <c r="AZ1039" t="s">
        <v>12</v>
      </c>
      <c r="BA1039" t="s">
        <v>12</v>
      </c>
      <c r="BB1039" t="s">
        <v>4</v>
      </c>
      <c r="BC1039" t="s">
        <v>1209</v>
      </c>
      <c r="BD1039" t="s">
        <v>10543</v>
      </c>
      <c r="BE1039" t="s">
        <v>4</v>
      </c>
      <c r="BF1039" t="s">
        <v>12</v>
      </c>
      <c r="BG1039" t="s">
        <v>4</v>
      </c>
      <c r="BH1039" t="s">
        <v>12</v>
      </c>
      <c r="BI1039" t="s">
        <v>12</v>
      </c>
      <c r="BJ1039" t="s">
        <v>628</v>
      </c>
      <c r="BK1039" t="s">
        <v>4</v>
      </c>
      <c r="BL1039">
        <v>1</v>
      </c>
      <c r="BM1039" t="s">
        <v>12</v>
      </c>
      <c r="BN1039">
        <v>12900</v>
      </c>
      <c r="BO1039" t="s">
        <v>12</v>
      </c>
      <c r="BP1039" t="s">
        <v>12</v>
      </c>
      <c r="BQ1039" t="s">
        <v>12</v>
      </c>
      <c r="BR1039" t="s">
        <v>4</v>
      </c>
      <c r="BS1039" t="s">
        <v>4</v>
      </c>
      <c r="BT1039" t="s">
        <v>4</v>
      </c>
      <c r="BU1039" t="s">
        <v>12</v>
      </c>
      <c r="BV1039" t="s">
        <v>4</v>
      </c>
      <c r="BW1039" t="s">
        <v>3</v>
      </c>
      <c r="BX1039" t="s">
        <v>4</v>
      </c>
      <c r="BY1039" t="s">
        <v>12</v>
      </c>
      <c r="BZ1039" t="s">
        <v>12</v>
      </c>
      <c r="CA1039" t="s">
        <v>12</v>
      </c>
      <c r="CB1039" t="s">
        <v>12</v>
      </c>
      <c r="CC1039" t="s">
        <v>12</v>
      </c>
      <c r="CD1039" t="str" cm="1">
        <f t="array" aca="1" ref="CD1039" ca="1">eConcatenar(A1039:CB1039,"|")</f>
        <v>d5YkIN3NM7HpvJ0x|PAR2021-0307|3|IMPERIAL DE LUJO|TABASCO|PARAISO|PARAISO|2021-1-27|12900|X|X|100|0|x|X|x|X|X|X|X|X|X|X|X|x|X|x|DE DIOS|FUENTES|JUANA MARIA|CASADA|X|X|CARRETERA PARAISO COMALCALCO|QUINTIN ARAUZ|X|9331537257|ITZEL GUADALUPE PEREZ DE DIOS|BENEFICIARIO 2: DELIDIO PEREZ TRINIDAD|x|RUTA 8 V |X|VIERNES|x|x|X|X|X|DOMICILIO|3700|9200|x|x|X|2021-9-25|2021-10-01|X|x|X|x|x|QUINTIN ARAUZ|X|1|x|12900|x|x|x|X|X|X|x|X|CARDENAS|X|x|x|x|x</v>
      </c>
    </row>
    <row r="1040" spans="1:82" x14ac:dyDescent="0.25">
      <c r="A1040" t="s">
        <v>15770</v>
      </c>
      <c r="B1040" t="s">
        <v>15771</v>
      </c>
      <c r="C1040">
        <v>3</v>
      </c>
      <c r="D1040" t="s">
        <v>69</v>
      </c>
      <c r="E1040" t="s">
        <v>2</v>
      </c>
      <c r="F1040" t="s">
        <v>706</v>
      </c>
      <c r="G1040" t="s">
        <v>706</v>
      </c>
      <c r="H1040" t="s">
        <v>15886</v>
      </c>
      <c r="I1040">
        <v>14800</v>
      </c>
      <c r="J1040" t="s">
        <v>4</v>
      </c>
      <c r="K1040" t="s">
        <v>4</v>
      </c>
      <c r="L1040">
        <v>100</v>
      </c>
      <c r="M1040">
        <v>0</v>
      </c>
      <c r="N1040" t="s">
        <v>12</v>
      </c>
      <c r="O1040" t="s">
        <v>4</v>
      </c>
      <c r="P1040" t="s">
        <v>12</v>
      </c>
      <c r="Q1040" t="s">
        <v>4</v>
      </c>
      <c r="R1040" t="s">
        <v>4</v>
      </c>
      <c r="S1040" t="s">
        <v>4</v>
      </c>
      <c r="T1040" t="s">
        <v>4</v>
      </c>
      <c r="U1040" t="s">
        <v>4</v>
      </c>
      <c r="V1040" t="s">
        <v>4</v>
      </c>
      <c r="W1040" t="s">
        <v>4</v>
      </c>
      <c r="X1040" t="s">
        <v>4</v>
      </c>
      <c r="Y1040" t="s">
        <v>12</v>
      </c>
      <c r="Z1040" t="s">
        <v>4</v>
      </c>
      <c r="AA1040" t="s">
        <v>12</v>
      </c>
      <c r="AB1040" t="s">
        <v>15</v>
      </c>
      <c r="AC1040" t="s">
        <v>818</v>
      </c>
      <c r="AD1040" t="s">
        <v>4830</v>
      </c>
      <c r="AE1040" t="s">
        <v>63</v>
      </c>
      <c r="AF1040" t="s">
        <v>4</v>
      </c>
      <c r="AG1040" t="s">
        <v>4</v>
      </c>
      <c r="AH1040" t="s">
        <v>604</v>
      </c>
      <c r="AI1040" t="s">
        <v>628</v>
      </c>
      <c r="AJ1040" t="s">
        <v>4</v>
      </c>
      <c r="AK1040">
        <v>9331542061</v>
      </c>
      <c r="AL1040" t="s">
        <v>15772</v>
      </c>
      <c r="AM1040" t="s">
        <v>15773</v>
      </c>
      <c r="AN1040" t="s">
        <v>12</v>
      </c>
      <c r="AO1040" t="s">
        <v>15698</v>
      </c>
      <c r="AP1040" t="s">
        <v>4</v>
      </c>
      <c r="AQ1040" t="s">
        <v>5470</v>
      </c>
      <c r="AR1040" t="s">
        <v>12</v>
      </c>
      <c r="AS1040" t="s">
        <v>12</v>
      </c>
      <c r="AT1040" t="s">
        <v>4</v>
      </c>
      <c r="AU1040" t="s">
        <v>4</v>
      </c>
      <c r="AV1040" t="s">
        <v>4</v>
      </c>
      <c r="AW1040" t="s">
        <v>11</v>
      </c>
      <c r="AX1040">
        <v>7650</v>
      </c>
      <c r="AY1040">
        <v>7150</v>
      </c>
      <c r="AZ1040" t="s">
        <v>12</v>
      </c>
      <c r="BA1040" t="s">
        <v>12</v>
      </c>
      <c r="BB1040" t="s">
        <v>4</v>
      </c>
      <c r="BC1040" t="s">
        <v>1209</v>
      </c>
      <c r="BD1040" t="s">
        <v>10543</v>
      </c>
      <c r="BE1040" t="s">
        <v>4</v>
      </c>
      <c r="BF1040" t="s">
        <v>12</v>
      </c>
      <c r="BG1040" t="s">
        <v>4</v>
      </c>
      <c r="BH1040" t="s">
        <v>12</v>
      </c>
      <c r="BI1040" t="s">
        <v>12</v>
      </c>
      <c r="BJ1040" t="s">
        <v>628</v>
      </c>
      <c r="BK1040" t="s">
        <v>4</v>
      </c>
      <c r="BL1040">
        <v>1</v>
      </c>
      <c r="BM1040" t="s">
        <v>12</v>
      </c>
      <c r="BN1040">
        <v>14800</v>
      </c>
      <c r="BO1040" t="s">
        <v>12</v>
      </c>
      <c r="BP1040" t="s">
        <v>12</v>
      </c>
      <c r="BQ1040" t="s">
        <v>12</v>
      </c>
      <c r="BR1040" t="s">
        <v>4</v>
      </c>
      <c r="BS1040" t="s">
        <v>4</v>
      </c>
      <c r="BT1040" t="s">
        <v>4</v>
      </c>
      <c r="BU1040" t="s">
        <v>12</v>
      </c>
      <c r="BV1040" t="s">
        <v>4</v>
      </c>
      <c r="BW1040" t="s">
        <v>3</v>
      </c>
      <c r="BX1040" t="s">
        <v>4</v>
      </c>
      <c r="BY1040" t="s">
        <v>12</v>
      </c>
      <c r="BZ1040" t="s">
        <v>12</v>
      </c>
      <c r="CA1040" t="s">
        <v>12</v>
      </c>
      <c r="CB1040" t="s">
        <v>12</v>
      </c>
      <c r="CC1040" t="s">
        <v>12</v>
      </c>
      <c r="CD1040" t="str" cm="1">
        <f t="array" aca="1" ref="CD1040" ca="1">eConcatenar(A1040:CB1040,"|")</f>
        <v>2ly0TqG80v9C8nH7|PAR2021-1160|3|MEMORIAL|TABASCO|PARAISO|PARAISO|2021-3-26|14800|X|X|100|0|x|X|x|X|X|X|X|X|X|X|X|x|X|x|JIMENEZ|ANGULO|JOSE REYES|CASADO|X|X|CALLE PRINCIPAL SIN NUMERO |QUINTIN ARAUZ|X|9331542061|RAFAELA JAVIER FLORES|BENEFICIARIO 2: LEYDI JIMENEZ JAVIER|x|RUTA 8 V |X|VIERNES|x|x|X|X|X|DOMICILIO|7650|7150|x|x|X|2021-9-25|2021-10-01|X|x|X|x|x|QUINTIN ARAUZ|X|1|x|14800|x|x|x|X|X|X|x|X|CARDENAS|X|x|x|x|x</v>
      </c>
    </row>
    <row r="1041" spans="1:82" x14ac:dyDescent="0.25">
      <c r="A1041" t="s">
        <v>15774</v>
      </c>
      <c r="B1041" t="s">
        <v>15775</v>
      </c>
      <c r="C1041">
        <v>3</v>
      </c>
      <c r="D1041" t="s">
        <v>1</v>
      </c>
      <c r="E1041" t="s">
        <v>2</v>
      </c>
      <c r="F1041" t="s">
        <v>775</v>
      </c>
      <c r="G1041" t="s">
        <v>775</v>
      </c>
      <c r="H1041" t="s">
        <v>1214</v>
      </c>
      <c r="I1041">
        <v>12900</v>
      </c>
      <c r="J1041" t="s">
        <v>4</v>
      </c>
      <c r="K1041" t="s">
        <v>4</v>
      </c>
      <c r="L1041">
        <v>100</v>
      </c>
      <c r="M1041">
        <v>0</v>
      </c>
      <c r="N1041" t="s">
        <v>12</v>
      </c>
      <c r="O1041" t="s">
        <v>4</v>
      </c>
      <c r="P1041" t="s">
        <v>12</v>
      </c>
      <c r="Q1041" t="s">
        <v>4</v>
      </c>
      <c r="R1041" t="s">
        <v>4</v>
      </c>
      <c r="S1041" t="s">
        <v>4</v>
      </c>
      <c r="T1041" t="s">
        <v>4</v>
      </c>
      <c r="U1041" t="s">
        <v>4</v>
      </c>
      <c r="V1041" t="s">
        <v>4</v>
      </c>
      <c r="W1041" t="s">
        <v>4</v>
      </c>
      <c r="X1041" t="s">
        <v>4</v>
      </c>
      <c r="Y1041" t="s">
        <v>12</v>
      </c>
      <c r="Z1041" t="s">
        <v>4</v>
      </c>
      <c r="AA1041" t="s">
        <v>12</v>
      </c>
      <c r="AB1041" t="s">
        <v>38</v>
      </c>
      <c r="AC1041" t="s">
        <v>38</v>
      </c>
      <c r="AD1041" t="s">
        <v>15776</v>
      </c>
      <c r="AE1041" t="s">
        <v>30</v>
      </c>
      <c r="AF1041" t="s">
        <v>4</v>
      </c>
      <c r="AG1041" t="s">
        <v>4</v>
      </c>
      <c r="AH1041" t="s">
        <v>15777</v>
      </c>
      <c r="AI1041" t="s">
        <v>2304</v>
      </c>
      <c r="AJ1041" t="s">
        <v>4</v>
      </c>
      <c r="AK1041">
        <v>9331338166</v>
      </c>
      <c r="AL1041" t="s">
        <v>15778</v>
      </c>
      <c r="AM1041" t="s">
        <v>15779</v>
      </c>
      <c r="AN1041" t="s">
        <v>12</v>
      </c>
      <c r="AO1041" t="s">
        <v>15698</v>
      </c>
      <c r="AP1041" t="s">
        <v>4</v>
      </c>
      <c r="AQ1041" t="s">
        <v>5470</v>
      </c>
      <c r="AR1041" t="s">
        <v>12</v>
      </c>
      <c r="AS1041" t="s">
        <v>12</v>
      </c>
      <c r="AT1041" t="s">
        <v>4</v>
      </c>
      <c r="AU1041" t="s">
        <v>4</v>
      </c>
      <c r="AV1041" t="s">
        <v>4</v>
      </c>
      <c r="AW1041" t="s">
        <v>11</v>
      </c>
      <c r="AX1041">
        <v>4700</v>
      </c>
      <c r="AY1041">
        <v>8200</v>
      </c>
      <c r="AZ1041" t="s">
        <v>12</v>
      </c>
      <c r="BA1041" t="s">
        <v>12</v>
      </c>
      <c r="BB1041" t="s">
        <v>4</v>
      </c>
      <c r="BC1041" t="s">
        <v>1209</v>
      </c>
      <c r="BD1041" t="s">
        <v>10543</v>
      </c>
      <c r="BE1041" t="s">
        <v>4</v>
      </c>
      <c r="BF1041" t="s">
        <v>12</v>
      </c>
      <c r="BG1041" t="s">
        <v>4</v>
      </c>
      <c r="BH1041" t="s">
        <v>12</v>
      </c>
      <c r="BI1041" t="s">
        <v>12</v>
      </c>
      <c r="BJ1041" t="s">
        <v>15436</v>
      </c>
      <c r="BK1041" t="s">
        <v>4</v>
      </c>
      <c r="BL1041">
        <v>1</v>
      </c>
      <c r="BM1041" t="s">
        <v>12</v>
      </c>
      <c r="BN1041">
        <v>12900</v>
      </c>
      <c r="BO1041" t="s">
        <v>12</v>
      </c>
      <c r="BP1041" t="s">
        <v>12</v>
      </c>
      <c r="BQ1041" t="s">
        <v>12</v>
      </c>
      <c r="BR1041" t="s">
        <v>4</v>
      </c>
      <c r="BS1041" t="s">
        <v>4</v>
      </c>
      <c r="BT1041" t="s">
        <v>4</v>
      </c>
      <c r="BU1041" t="s">
        <v>12</v>
      </c>
      <c r="BV1041" t="s">
        <v>4</v>
      </c>
      <c r="BW1041" t="s">
        <v>3</v>
      </c>
      <c r="BX1041" t="s">
        <v>4</v>
      </c>
      <c r="BY1041" t="s">
        <v>12</v>
      </c>
      <c r="BZ1041" t="s">
        <v>12</v>
      </c>
      <c r="CA1041" t="s">
        <v>12</v>
      </c>
      <c r="CB1041" t="s">
        <v>12</v>
      </c>
      <c r="CC1041" t="s">
        <v>12</v>
      </c>
      <c r="CD1041" t="str" cm="1">
        <f t="array" aca="1" ref="CD1041" ca="1">eConcatenar(A1041:CB1041,"|")</f>
        <v>aOd5A4z4oOUmeUiA|COM2021-0197|3|IMPERIAL DE LUJO|TABASCO|COMALCALCO|COMALCALCO|2021-1-26|12900|X|X|100|0|x|X|x|X|X|X|X|X|X|X|X|x|X|x|HERNANDEZ|HERNANDEZ|RADAY|CASADA|X|X|CARRETERA FEDERAL PARAISO COMALCALCO|ORIENTE PRIMERA SECCION |X|9331338166|EXQUIO GOMEZ PEREZ|BENEFICIARIO 2: YANINE GOMEZ HERNANDEZ|x|RUTA 8 V |X|VIERNES|x|x|X|X|X|DOMICILIO|4700|8200|x|x|X|2021-9-25|2021-10-01|X|x|X|x|x|ORIENTE PRIMERA |X|1|x|12900|x|x|x|X|X|X|x|X|CARDENAS|X|x|x|x|x</v>
      </c>
    </row>
    <row r="1042" spans="1:82" x14ac:dyDescent="0.25">
      <c r="A1042" t="s">
        <v>15780</v>
      </c>
      <c r="B1042" t="s">
        <v>15781</v>
      </c>
      <c r="C1042">
        <v>3</v>
      </c>
      <c r="D1042" t="s">
        <v>14</v>
      </c>
      <c r="E1042" t="s">
        <v>2</v>
      </c>
      <c r="F1042" t="s">
        <v>706</v>
      </c>
      <c r="G1042" t="s">
        <v>706</v>
      </c>
      <c r="H1042" t="s">
        <v>1217</v>
      </c>
      <c r="I1042">
        <v>19800</v>
      </c>
      <c r="J1042" t="s">
        <v>4</v>
      </c>
      <c r="K1042" t="s">
        <v>4</v>
      </c>
      <c r="L1042">
        <v>100</v>
      </c>
      <c r="M1042">
        <v>0</v>
      </c>
      <c r="N1042" t="s">
        <v>12</v>
      </c>
      <c r="O1042" t="s">
        <v>4</v>
      </c>
      <c r="P1042" t="s">
        <v>12</v>
      </c>
      <c r="Q1042" t="s">
        <v>4</v>
      </c>
      <c r="R1042" t="s">
        <v>4</v>
      </c>
      <c r="S1042" t="s">
        <v>4</v>
      </c>
      <c r="T1042" t="s">
        <v>4</v>
      </c>
      <c r="U1042" t="s">
        <v>4</v>
      </c>
      <c r="V1042" t="s">
        <v>4</v>
      </c>
      <c r="W1042" t="s">
        <v>4</v>
      </c>
      <c r="X1042" t="s">
        <v>4</v>
      </c>
      <c r="Y1042" t="s">
        <v>12</v>
      </c>
      <c r="Z1042" t="s">
        <v>4</v>
      </c>
      <c r="AA1042" t="s">
        <v>12</v>
      </c>
      <c r="AB1042" t="s">
        <v>38</v>
      </c>
      <c r="AC1042" t="s">
        <v>119</v>
      </c>
      <c r="AD1042" t="s">
        <v>15782</v>
      </c>
      <c r="AE1042" t="s">
        <v>4</v>
      </c>
      <c r="AF1042" t="s">
        <v>4</v>
      </c>
      <c r="AG1042" t="s">
        <v>4</v>
      </c>
      <c r="AH1042" t="s">
        <v>15777</v>
      </c>
      <c r="AI1042" t="s">
        <v>2304</v>
      </c>
      <c r="AJ1042" t="s">
        <v>4</v>
      </c>
      <c r="AK1042">
        <v>9331379176</v>
      </c>
      <c r="AL1042" t="s">
        <v>4</v>
      </c>
      <c r="AM1042" t="s">
        <v>4</v>
      </c>
      <c r="AN1042" t="s">
        <v>12</v>
      </c>
      <c r="AO1042" t="s">
        <v>15698</v>
      </c>
      <c r="AP1042" t="s">
        <v>4</v>
      </c>
      <c r="AQ1042" t="s">
        <v>5470</v>
      </c>
      <c r="AR1042" t="s">
        <v>12</v>
      </c>
      <c r="AS1042" t="s">
        <v>12</v>
      </c>
      <c r="AT1042" t="s">
        <v>4</v>
      </c>
      <c r="AU1042" t="s">
        <v>4</v>
      </c>
      <c r="AV1042" t="s">
        <v>4</v>
      </c>
      <c r="AW1042" t="s">
        <v>11</v>
      </c>
      <c r="AX1042">
        <v>3100</v>
      </c>
      <c r="AY1042">
        <v>16700</v>
      </c>
      <c r="AZ1042" t="s">
        <v>12</v>
      </c>
      <c r="BA1042" t="s">
        <v>12</v>
      </c>
      <c r="BB1042" t="s">
        <v>4</v>
      </c>
      <c r="BC1042" t="s">
        <v>1209</v>
      </c>
      <c r="BD1042" t="s">
        <v>10543</v>
      </c>
      <c r="BE1042" t="s">
        <v>4</v>
      </c>
      <c r="BF1042" t="s">
        <v>12</v>
      </c>
      <c r="BG1042" t="s">
        <v>4</v>
      </c>
      <c r="BH1042" t="s">
        <v>12</v>
      </c>
      <c r="BI1042" t="s">
        <v>12</v>
      </c>
      <c r="BJ1042" t="s">
        <v>15436</v>
      </c>
      <c r="BK1042" t="s">
        <v>4</v>
      </c>
      <c r="BL1042">
        <v>1</v>
      </c>
      <c r="BM1042" t="s">
        <v>12</v>
      </c>
      <c r="BN1042">
        <v>19800</v>
      </c>
      <c r="BO1042" t="s">
        <v>12</v>
      </c>
      <c r="BP1042" t="s">
        <v>12</v>
      </c>
      <c r="BQ1042" t="s">
        <v>12</v>
      </c>
      <c r="BR1042" t="s">
        <v>4</v>
      </c>
      <c r="BS1042" t="s">
        <v>4</v>
      </c>
      <c r="BT1042" t="s">
        <v>4</v>
      </c>
      <c r="BU1042" t="s">
        <v>12</v>
      </c>
      <c r="BV1042" t="s">
        <v>4</v>
      </c>
      <c r="BW1042" t="s">
        <v>3</v>
      </c>
      <c r="BX1042" t="s">
        <v>4</v>
      </c>
      <c r="BY1042" t="s">
        <v>12</v>
      </c>
      <c r="BZ1042" t="s">
        <v>12</v>
      </c>
      <c r="CA1042" t="s">
        <v>12</v>
      </c>
      <c r="CB1042" t="s">
        <v>12</v>
      </c>
      <c r="CC1042" t="s">
        <v>12</v>
      </c>
      <c r="CD1042" t="str" cm="1">
        <f t="array" aca="1" ref="CD1042" ca="1">eConcatenar(A1042:CB1042,"|")</f>
        <v>JCEDfZpNhJ7xtkDL|PAR2021-0532|3|ZAFIRO|TABASCO|PARAISO|PARAISO|2021-2-13|19800|X|X|100|0|x|X|x|X|X|X|X|X|X|X|X|x|X|x|HERNANDEZ|PEREZ|MICDALIA|X|X|X|CARRETERA FEDERAL PARAISO COMALCALCO|ORIENTE PRIMERA SECCION |X|9331379176|X|X|x|RUTA 8 V |X|VIERNES|x|x|X|X|X|DOMICILIO|3100|16700|x|x|X|2021-9-25|2021-10-01|X|x|X|x|x|ORIENTE PRIMERA |X|1|x|19800|x|x|x|X|X|X|x|X|CARDENAS|X|x|x|x|x</v>
      </c>
    </row>
    <row r="1043" spans="1:82" x14ac:dyDescent="0.25">
      <c r="A1043" t="s">
        <v>15783</v>
      </c>
      <c r="B1043" t="s">
        <v>15784</v>
      </c>
      <c r="C1043">
        <v>3</v>
      </c>
      <c r="D1043" t="s">
        <v>1</v>
      </c>
      <c r="E1043" t="s">
        <v>2</v>
      </c>
      <c r="F1043" t="s">
        <v>775</v>
      </c>
      <c r="G1043" t="s">
        <v>775</v>
      </c>
      <c r="H1043" t="s">
        <v>16091</v>
      </c>
      <c r="I1043">
        <v>12900</v>
      </c>
      <c r="J1043" t="s">
        <v>4</v>
      </c>
      <c r="K1043" t="s">
        <v>4</v>
      </c>
      <c r="L1043">
        <v>100</v>
      </c>
      <c r="M1043">
        <v>0</v>
      </c>
      <c r="N1043" t="s">
        <v>12</v>
      </c>
      <c r="O1043" t="s">
        <v>4</v>
      </c>
      <c r="P1043" t="s">
        <v>12</v>
      </c>
      <c r="Q1043" t="s">
        <v>4</v>
      </c>
      <c r="R1043" t="s">
        <v>4</v>
      </c>
      <c r="S1043" t="s">
        <v>4</v>
      </c>
      <c r="T1043" t="s">
        <v>4</v>
      </c>
      <c r="U1043" t="s">
        <v>4</v>
      </c>
      <c r="V1043" t="s">
        <v>4</v>
      </c>
      <c r="W1043" t="s">
        <v>4</v>
      </c>
      <c r="X1043" t="s">
        <v>4</v>
      </c>
      <c r="Y1043" t="s">
        <v>12</v>
      </c>
      <c r="Z1043" t="s">
        <v>4</v>
      </c>
      <c r="AA1043" t="s">
        <v>12</v>
      </c>
      <c r="AB1043" t="s">
        <v>205</v>
      </c>
      <c r="AC1043" t="s">
        <v>174</v>
      </c>
      <c r="AD1043" t="s">
        <v>4836</v>
      </c>
      <c r="AE1043" t="s">
        <v>336</v>
      </c>
      <c r="AF1043" t="s">
        <v>4</v>
      </c>
      <c r="AG1043" t="s">
        <v>4</v>
      </c>
      <c r="AH1043" t="s">
        <v>15299</v>
      </c>
      <c r="AI1043" t="s">
        <v>778</v>
      </c>
      <c r="AJ1043" t="s">
        <v>4</v>
      </c>
      <c r="AK1043">
        <v>9331556784</v>
      </c>
      <c r="AL1043" t="s">
        <v>15785</v>
      </c>
      <c r="AM1043" t="s">
        <v>15786</v>
      </c>
      <c r="AN1043" t="s">
        <v>12</v>
      </c>
      <c r="AO1043" t="s">
        <v>15698</v>
      </c>
      <c r="AP1043" t="s">
        <v>4</v>
      </c>
      <c r="AQ1043" t="s">
        <v>5470</v>
      </c>
      <c r="AR1043" t="s">
        <v>12</v>
      </c>
      <c r="AS1043" t="s">
        <v>12</v>
      </c>
      <c r="AT1043" t="s">
        <v>4</v>
      </c>
      <c r="AU1043" t="s">
        <v>4</v>
      </c>
      <c r="AV1043" t="s">
        <v>4</v>
      </c>
      <c r="AW1043" t="s">
        <v>11</v>
      </c>
      <c r="AX1043">
        <v>3300</v>
      </c>
      <c r="AY1043">
        <v>9600</v>
      </c>
      <c r="AZ1043" t="s">
        <v>12</v>
      </c>
      <c r="BA1043" t="s">
        <v>12</v>
      </c>
      <c r="BB1043" t="s">
        <v>4</v>
      </c>
      <c r="BC1043" t="s">
        <v>1209</v>
      </c>
      <c r="BD1043" t="s">
        <v>10543</v>
      </c>
      <c r="BE1043" t="s">
        <v>4</v>
      </c>
      <c r="BF1043" t="s">
        <v>12</v>
      </c>
      <c r="BG1043" t="s">
        <v>4</v>
      </c>
      <c r="BH1043" t="s">
        <v>12</v>
      </c>
      <c r="BI1043" t="s">
        <v>12</v>
      </c>
      <c r="BJ1043" t="s">
        <v>15436</v>
      </c>
      <c r="BK1043" t="s">
        <v>4</v>
      </c>
      <c r="BL1043">
        <v>0</v>
      </c>
      <c r="BM1043" t="s">
        <v>12</v>
      </c>
      <c r="BN1043">
        <v>14800</v>
      </c>
      <c r="BO1043" t="s">
        <v>12</v>
      </c>
      <c r="BP1043" t="s">
        <v>12</v>
      </c>
      <c r="BQ1043" t="s">
        <v>12</v>
      </c>
      <c r="BR1043" t="s">
        <v>4</v>
      </c>
      <c r="BS1043" t="s">
        <v>4</v>
      </c>
      <c r="BT1043" t="s">
        <v>4</v>
      </c>
      <c r="BU1043" t="s">
        <v>12</v>
      </c>
      <c r="BV1043" t="s">
        <v>4</v>
      </c>
      <c r="BW1043" t="s">
        <v>3</v>
      </c>
      <c r="BX1043" t="s">
        <v>4</v>
      </c>
      <c r="BY1043" t="s">
        <v>12</v>
      </c>
      <c r="BZ1043" t="s">
        <v>12</v>
      </c>
      <c r="CA1043" t="s">
        <v>12</v>
      </c>
      <c r="CB1043" t="s">
        <v>12</v>
      </c>
      <c r="CC1043" t="s">
        <v>12</v>
      </c>
      <c r="CD1043" t="str" cm="1">
        <f t="array" aca="1" ref="CD1043" ca="1">eConcatenar(A1043:CB1043,"|")</f>
        <v>UzH2ZinO0HMVtVqc|COM2021-0050|3|IMPERIAL DE LUJO|TABASCO|COMALCALCO|COMALCALCO|2021-1-11|12900|X|X|100|0|x|X|x|X|X|X|X|X|X|X|X|x|X|x|OLAN|ALEJANDRO|JESUS|VIUDO|X|X|CARRETERA FEDERAL COMALCALCO PARAISO|NORTE PRIMERA SECCION |X|9331556784|ANGELA OLAN FUENTES|BENEFICIARIO 2: ROSA OLAN FUENTES|x|RUTA 8 V |X|VIERNES|x|x|X|X|X|DOMICILIO|3300|9600|x|x|X|2021-9-25|2021-10-01|X|x|X|x|x|ORIENTE PRIMERA |X|0|x|14800|x|x|x|X|X|X|x|X|CARDENAS|X|x|x|x|x</v>
      </c>
    </row>
    <row r="1044" spans="1:82" x14ac:dyDescent="0.25">
      <c r="A1044" t="s">
        <v>15787</v>
      </c>
      <c r="B1044" t="s">
        <v>15788</v>
      </c>
      <c r="C1044">
        <v>3</v>
      </c>
      <c r="D1044" t="s">
        <v>1</v>
      </c>
      <c r="E1044" t="s">
        <v>2</v>
      </c>
      <c r="F1044" t="s">
        <v>775</v>
      </c>
      <c r="G1044" t="s">
        <v>775</v>
      </c>
      <c r="H1044" t="s">
        <v>15980</v>
      </c>
      <c r="I1044">
        <v>12900</v>
      </c>
      <c r="J1044" t="s">
        <v>4</v>
      </c>
      <c r="K1044" t="s">
        <v>4</v>
      </c>
      <c r="L1044">
        <v>100</v>
      </c>
      <c r="M1044">
        <v>0</v>
      </c>
      <c r="N1044" t="s">
        <v>12</v>
      </c>
      <c r="O1044" t="s">
        <v>4</v>
      </c>
      <c r="P1044" t="s">
        <v>12</v>
      </c>
      <c r="Q1044" t="s">
        <v>4</v>
      </c>
      <c r="R1044" t="s">
        <v>4</v>
      </c>
      <c r="S1044" t="s">
        <v>4</v>
      </c>
      <c r="T1044" t="s">
        <v>4</v>
      </c>
      <c r="U1044" t="s">
        <v>4</v>
      </c>
      <c r="V1044" t="s">
        <v>4</v>
      </c>
      <c r="W1044" t="s">
        <v>4</v>
      </c>
      <c r="X1044" t="s">
        <v>4</v>
      </c>
      <c r="Y1044" t="s">
        <v>12</v>
      </c>
      <c r="Z1044" t="s">
        <v>4</v>
      </c>
      <c r="AA1044" t="s">
        <v>12</v>
      </c>
      <c r="AB1044" t="s">
        <v>15789</v>
      </c>
      <c r="AC1044" t="s">
        <v>732</v>
      </c>
      <c r="AD1044" t="s">
        <v>5375</v>
      </c>
      <c r="AE1044" t="s">
        <v>146</v>
      </c>
      <c r="AF1044" t="s">
        <v>4</v>
      </c>
      <c r="AG1044" t="s">
        <v>4</v>
      </c>
      <c r="AH1044" t="s">
        <v>15526</v>
      </c>
      <c r="AI1044" t="s">
        <v>778</v>
      </c>
      <c r="AJ1044" t="s">
        <v>4</v>
      </c>
      <c r="AK1044">
        <v>9331229966</v>
      </c>
      <c r="AL1044" t="s">
        <v>15790</v>
      </c>
      <c r="AM1044" t="s">
        <v>15791</v>
      </c>
      <c r="AN1044" t="s">
        <v>12</v>
      </c>
      <c r="AO1044" t="s">
        <v>15698</v>
      </c>
      <c r="AP1044" t="s">
        <v>4</v>
      </c>
      <c r="AQ1044" t="s">
        <v>5470</v>
      </c>
      <c r="AR1044" t="s">
        <v>12</v>
      </c>
      <c r="AS1044" t="s">
        <v>12</v>
      </c>
      <c r="AT1044" t="s">
        <v>4</v>
      </c>
      <c r="AU1044" t="s">
        <v>4</v>
      </c>
      <c r="AV1044" t="s">
        <v>4</v>
      </c>
      <c r="AW1044" t="s">
        <v>11</v>
      </c>
      <c r="AX1044">
        <v>2600</v>
      </c>
      <c r="AY1044">
        <v>10300</v>
      </c>
      <c r="AZ1044" t="s">
        <v>12</v>
      </c>
      <c r="BA1044" t="s">
        <v>12</v>
      </c>
      <c r="BB1044" t="s">
        <v>4</v>
      </c>
      <c r="BC1044" t="s">
        <v>1209</v>
      </c>
      <c r="BD1044" t="s">
        <v>10543</v>
      </c>
      <c r="BE1044" t="s">
        <v>4</v>
      </c>
      <c r="BF1044" t="s">
        <v>12</v>
      </c>
      <c r="BG1044" t="s">
        <v>4</v>
      </c>
      <c r="BH1044" t="s">
        <v>12</v>
      </c>
      <c r="BI1044" t="s">
        <v>12</v>
      </c>
      <c r="BJ1044" t="s">
        <v>778</v>
      </c>
      <c r="BK1044" t="s">
        <v>4</v>
      </c>
      <c r="BL1044">
        <v>1</v>
      </c>
      <c r="BM1044" t="s">
        <v>12</v>
      </c>
      <c r="BN1044">
        <v>12900</v>
      </c>
      <c r="BO1044" t="s">
        <v>12</v>
      </c>
      <c r="BP1044" t="s">
        <v>12</v>
      </c>
      <c r="BQ1044" t="s">
        <v>12</v>
      </c>
      <c r="BR1044" t="s">
        <v>4</v>
      </c>
      <c r="BS1044" t="s">
        <v>4</v>
      </c>
      <c r="BT1044" t="s">
        <v>4</v>
      </c>
      <c r="BU1044" t="s">
        <v>12</v>
      </c>
      <c r="BV1044" t="s">
        <v>4</v>
      </c>
      <c r="BW1044" t="s">
        <v>3</v>
      </c>
      <c r="BX1044" t="s">
        <v>4</v>
      </c>
      <c r="BY1044" t="s">
        <v>12</v>
      </c>
      <c r="BZ1044" t="s">
        <v>12</v>
      </c>
      <c r="CA1044" t="s">
        <v>12</v>
      </c>
      <c r="CB1044" t="s">
        <v>12</v>
      </c>
      <c r="CC1044" t="s">
        <v>12</v>
      </c>
      <c r="CD1044" t="str" cm="1">
        <f t="array" aca="1" ref="CD1044" ca="1">eConcatenar(A1044:CB1044,"|")</f>
        <v>gnKP3iDAzFRtDxez|COM2021-0936|3|IMPERIAL DE LUJO|TABASCO|COMALCALCO|COMALCALCO|2021-3-06|12900|X|X|100|0|x|X|x|X|X|X|X|X|X|X|X|x|X|x|LIMBER|IZQUIERDO|MINERVA|VIUDA|X|X|CARRETERA FEDERAL COMALCALCO PARAISO |NORTE PRIMERA SECCION |X|9331229966|LILIA VALENZUELA LIMBER|BENEFICIARIO 2: MARGARITA ROQUE LIMBER|x|RUTA 8 V |X|VIERNES|x|x|X|X|X|DOMICILIO|2600|10300|x|x|X|2021-9-25|2021-10-01|X|x|X|x|x|NORTE PRIMERA SECCION |X|1|x|12900|x|x|x|X|X|X|x|X|CARDENAS|X|x|x|x|x</v>
      </c>
    </row>
    <row r="1045" spans="1:82" x14ac:dyDescent="0.25">
      <c r="A1045" t="s">
        <v>15792</v>
      </c>
      <c r="B1045" t="s">
        <v>15793</v>
      </c>
      <c r="C1045">
        <v>3</v>
      </c>
      <c r="D1045" t="s">
        <v>1</v>
      </c>
      <c r="E1045" t="s">
        <v>2</v>
      </c>
      <c r="F1045" t="s">
        <v>775</v>
      </c>
      <c r="G1045" t="s">
        <v>775</v>
      </c>
      <c r="H1045" t="s">
        <v>16088</v>
      </c>
      <c r="I1045">
        <v>12900</v>
      </c>
      <c r="J1045" t="s">
        <v>4</v>
      </c>
      <c r="K1045" t="s">
        <v>4</v>
      </c>
      <c r="L1045">
        <v>100</v>
      </c>
      <c r="M1045">
        <v>0</v>
      </c>
      <c r="N1045" t="s">
        <v>12</v>
      </c>
      <c r="O1045" t="s">
        <v>4</v>
      </c>
      <c r="P1045" t="s">
        <v>12</v>
      </c>
      <c r="Q1045" t="s">
        <v>4</v>
      </c>
      <c r="R1045" t="s">
        <v>4</v>
      </c>
      <c r="S1045" t="s">
        <v>4</v>
      </c>
      <c r="T1045" t="s">
        <v>4</v>
      </c>
      <c r="U1045" t="s">
        <v>4</v>
      </c>
      <c r="V1045" t="s">
        <v>4</v>
      </c>
      <c r="W1045" t="s">
        <v>4</v>
      </c>
      <c r="X1045" t="s">
        <v>4</v>
      </c>
      <c r="Y1045" t="s">
        <v>12</v>
      </c>
      <c r="Z1045" t="s">
        <v>4</v>
      </c>
      <c r="AA1045" t="s">
        <v>12</v>
      </c>
      <c r="AB1045" t="s">
        <v>501</v>
      </c>
      <c r="AC1045" t="s">
        <v>87</v>
      </c>
      <c r="AD1045" t="s">
        <v>15794</v>
      </c>
      <c r="AE1045" t="s">
        <v>17</v>
      </c>
      <c r="AF1045" t="s">
        <v>4</v>
      </c>
      <c r="AG1045" t="s">
        <v>4</v>
      </c>
      <c r="AH1045" t="s">
        <v>15795</v>
      </c>
      <c r="AI1045" t="s">
        <v>15430</v>
      </c>
      <c r="AJ1045" t="s">
        <v>4</v>
      </c>
      <c r="AK1045">
        <v>9932813125</v>
      </c>
      <c r="AL1045" t="s">
        <v>15796</v>
      </c>
      <c r="AM1045" t="s">
        <v>15797</v>
      </c>
      <c r="AN1045" t="s">
        <v>12</v>
      </c>
      <c r="AO1045" t="s">
        <v>15698</v>
      </c>
      <c r="AP1045" t="s">
        <v>4</v>
      </c>
      <c r="AQ1045" t="s">
        <v>5470</v>
      </c>
      <c r="AR1045" t="s">
        <v>12</v>
      </c>
      <c r="AS1045" t="s">
        <v>12</v>
      </c>
      <c r="AT1045" t="s">
        <v>4</v>
      </c>
      <c r="AU1045" t="s">
        <v>4</v>
      </c>
      <c r="AV1045" t="s">
        <v>4</v>
      </c>
      <c r="AW1045" t="s">
        <v>11</v>
      </c>
      <c r="AX1045">
        <v>2250</v>
      </c>
      <c r="AY1045">
        <v>10650</v>
      </c>
      <c r="AZ1045" t="s">
        <v>12</v>
      </c>
      <c r="BA1045" t="s">
        <v>12</v>
      </c>
      <c r="BB1045" t="s">
        <v>829</v>
      </c>
      <c r="BC1045" t="s">
        <v>5474</v>
      </c>
      <c r="BD1045" t="s">
        <v>10543</v>
      </c>
      <c r="BE1045" t="s">
        <v>4</v>
      </c>
      <c r="BF1045" t="s">
        <v>12</v>
      </c>
      <c r="BG1045" t="s">
        <v>4</v>
      </c>
      <c r="BH1045" t="s">
        <v>12</v>
      </c>
      <c r="BI1045" t="s">
        <v>12</v>
      </c>
      <c r="BJ1045" t="s">
        <v>15430</v>
      </c>
      <c r="BK1045" t="s">
        <v>4</v>
      </c>
      <c r="BL1045">
        <v>0</v>
      </c>
      <c r="BM1045" t="s">
        <v>12</v>
      </c>
      <c r="BN1045">
        <v>12900</v>
      </c>
      <c r="BO1045" t="s">
        <v>12</v>
      </c>
      <c r="BP1045" t="s">
        <v>12</v>
      </c>
      <c r="BQ1045" t="s">
        <v>12</v>
      </c>
      <c r="BR1045" t="s">
        <v>4</v>
      </c>
      <c r="BS1045" t="s">
        <v>4</v>
      </c>
      <c r="BT1045" t="s">
        <v>4</v>
      </c>
      <c r="BU1045" t="s">
        <v>12</v>
      </c>
      <c r="BV1045" t="s">
        <v>4</v>
      </c>
      <c r="BW1045" t="s">
        <v>3</v>
      </c>
      <c r="BX1045" t="s">
        <v>4</v>
      </c>
      <c r="BY1045" t="s">
        <v>12</v>
      </c>
      <c r="BZ1045" t="s">
        <v>12</v>
      </c>
      <c r="CA1045" t="s">
        <v>12</v>
      </c>
      <c r="CB1045" t="s">
        <v>12</v>
      </c>
      <c r="CC1045" t="s">
        <v>12</v>
      </c>
      <c r="CD1045" t="str" cm="1">
        <f t="array" aca="1" ref="CD1045" ca="1">eConcatenar(A1045:CB1045,"|")</f>
        <v>GAUgxCisizst01hB|COM2021-0776|3|IMPERIAL DE LUJO|TABASCO|COMALCALCO|COMALCALCO|2021-3-01|12900|X|X|100|0|x|X|x|X|X|X|X|X|X|X|X|x|X|x|CHABLE|LOPEZ|EDI|SOLTERO|X|X|CARRETERA INDEPENDENCIA|INDEPENDENCIA PRIMERA SECCION |X|9932813125|NAYELI CHABLE HERNANDEZ|BENEFICIARIO 2: ABRAHAM CHABLE LOPEZ|x|RUTA 8 V |X|VIERNES|x|x|X|X|X|DOMICILIO|2250|10650|x|x|RETRASO 2|2021-9-17|2021-10-01|X|x|X|x|x|INDEPENDENCIA PRIMERA SECCION |X|0|x|12900|x|x|x|X|X|X|x|X|CARDENAS|X|x|x|x|x</v>
      </c>
    </row>
    <row r="1046" spans="1:82" x14ac:dyDescent="0.25">
      <c r="A1046" t="s">
        <v>15798</v>
      </c>
      <c r="B1046" t="s">
        <v>15799</v>
      </c>
      <c r="C1046">
        <v>3</v>
      </c>
      <c r="D1046" t="s">
        <v>1</v>
      </c>
      <c r="E1046" t="s">
        <v>2</v>
      </c>
      <c r="F1046" t="s">
        <v>706</v>
      </c>
      <c r="G1046" t="s">
        <v>706</v>
      </c>
      <c r="H1046" t="s">
        <v>16088</v>
      </c>
      <c r="I1046">
        <v>12900</v>
      </c>
      <c r="J1046" t="s">
        <v>4</v>
      </c>
      <c r="K1046" t="s">
        <v>4</v>
      </c>
      <c r="L1046">
        <v>100</v>
      </c>
      <c r="M1046">
        <v>0</v>
      </c>
      <c r="N1046" t="s">
        <v>12</v>
      </c>
      <c r="O1046" t="s">
        <v>4</v>
      </c>
      <c r="P1046" t="s">
        <v>12</v>
      </c>
      <c r="Q1046" t="s">
        <v>4</v>
      </c>
      <c r="R1046" t="s">
        <v>4</v>
      </c>
      <c r="S1046" t="s">
        <v>4</v>
      </c>
      <c r="T1046" t="s">
        <v>4</v>
      </c>
      <c r="U1046" t="s">
        <v>4</v>
      </c>
      <c r="V1046" t="s">
        <v>4</v>
      </c>
      <c r="W1046" t="s">
        <v>4</v>
      </c>
      <c r="X1046" t="s">
        <v>4</v>
      </c>
      <c r="Y1046" t="s">
        <v>12</v>
      </c>
      <c r="Z1046" t="s">
        <v>4</v>
      </c>
      <c r="AA1046" t="s">
        <v>12</v>
      </c>
      <c r="AB1046" t="s">
        <v>49</v>
      </c>
      <c r="AC1046" t="s">
        <v>438</v>
      </c>
      <c r="AD1046" t="s">
        <v>14943</v>
      </c>
      <c r="AE1046" t="s">
        <v>30</v>
      </c>
      <c r="AF1046" t="s">
        <v>4</v>
      </c>
      <c r="AG1046" t="s">
        <v>4</v>
      </c>
      <c r="AH1046" t="s">
        <v>15800</v>
      </c>
      <c r="AI1046" t="s">
        <v>2099</v>
      </c>
      <c r="AJ1046" t="s">
        <v>4</v>
      </c>
      <c r="AK1046">
        <v>9331139176</v>
      </c>
      <c r="AL1046" t="s">
        <v>15801</v>
      </c>
      <c r="AM1046" t="s">
        <v>15802</v>
      </c>
      <c r="AN1046" t="s">
        <v>12</v>
      </c>
      <c r="AO1046" t="s">
        <v>15698</v>
      </c>
      <c r="AP1046" t="s">
        <v>4</v>
      </c>
      <c r="AQ1046" t="s">
        <v>5470</v>
      </c>
      <c r="AR1046" t="s">
        <v>12</v>
      </c>
      <c r="AS1046" t="s">
        <v>12</v>
      </c>
      <c r="AT1046" t="s">
        <v>4</v>
      </c>
      <c r="AU1046" t="s">
        <v>4</v>
      </c>
      <c r="AV1046" t="s">
        <v>4</v>
      </c>
      <c r="AW1046" t="s">
        <v>11</v>
      </c>
      <c r="AX1046">
        <v>2450</v>
      </c>
      <c r="AY1046">
        <v>10450</v>
      </c>
      <c r="AZ1046" t="s">
        <v>12</v>
      </c>
      <c r="BA1046" t="s">
        <v>12</v>
      </c>
      <c r="BB1046" t="s">
        <v>829</v>
      </c>
      <c r="BC1046" t="s">
        <v>1178</v>
      </c>
      <c r="BD1046" t="s">
        <v>10543</v>
      </c>
      <c r="BE1046" t="s">
        <v>4</v>
      </c>
      <c r="BF1046" t="s">
        <v>12</v>
      </c>
      <c r="BG1046" t="s">
        <v>4</v>
      </c>
      <c r="BH1046" t="s">
        <v>12</v>
      </c>
      <c r="BI1046" t="s">
        <v>12</v>
      </c>
      <c r="BJ1046" t="s">
        <v>2099</v>
      </c>
      <c r="BK1046" t="s">
        <v>4</v>
      </c>
      <c r="BL1046">
        <v>1</v>
      </c>
      <c r="BM1046" t="s">
        <v>12</v>
      </c>
      <c r="BN1046">
        <v>12900</v>
      </c>
      <c r="BO1046" t="s">
        <v>12</v>
      </c>
      <c r="BP1046" t="s">
        <v>12</v>
      </c>
      <c r="BQ1046" t="s">
        <v>12</v>
      </c>
      <c r="BR1046" t="s">
        <v>4</v>
      </c>
      <c r="BS1046" t="s">
        <v>4</v>
      </c>
      <c r="BT1046" t="s">
        <v>4</v>
      </c>
      <c r="BU1046" t="s">
        <v>12</v>
      </c>
      <c r="BV1046" t="s">
        <v>4</v>
      </c>
      <c r="BW1046" t="s">
        <v>3</v>
      </c>
      <c r="BX1046" t="s">
        <v>4</v>
      </c>
      <c r="BY1046" t="s">
        <v>12</v>
      </c>
      <c r="BZ1046" t="s">
        <v>12</v>
      </c>
      <c r="CA1046" t="s">
        <v>12</v>
      </c>
      <c r="CB1046" t="s">
        <v>12</v>
      </c>
      <c r="CC1046" t="s">
        <v>12</v>
      </c>
      <c r="CD1046" t="str" cm="1">
        <f t="array" aca="1" ref="CD1046" ca="1">eConcatenar(A1046:CB1046,"|")</f>
        <v>C0LfXWHNLkL77vyH|PAR2021-0784|3|IMPERIAL DE LUJO|TABASCO|PARAISO|PARAISO|2021-3-01|12900|X|X|100|0|x|X|x|X|X|X|X|X|X|X|X|x|X|x|SANCHEZ|CARRASCO|MARIA CRUZ|CASADA|X|X|CALLE FERNANDO MONTES DE OCA|PALESTINA|X|9331139176|MARIA GUADALUPE DE LA CRUZ SANCHEZ|BENEFICIARIO 2: MARTHA PATRICIA DE LA CRUZ SANCHEZ|x|RUTA 8 V |X|VIERNES|x|x|X|X|X|DOMICILIO|2450|10450|x|x|RETRASO 2|2021-9-18|2021-10-01|X|x|X|x|x|PALESTINA|X|1|x|12900|x|x|x|X|X|X|x|X|CARDENAS|X|x|x|x|x</v>
      </c>
    </row>
    <row r="1047" spans="1:82" x14ac:dyDescent="0.25">
      <c r="A1047" t="s">
        <v>15803</v>
      </c>
      <c r="B1047" t="s">
        <v>15804</v>
      </c>
      <c r="C1047">
        <v>3</v>
      </c>
      <c r="D1047" t="s">
        <v>1</v>
      </c>
      <c r="E1047" t="s">
        <v>2</v>
      </c>
      <c r="F1047" t="s">
        <v>775</v>
      </c>
      <c r="G1047" t="s">
        <v>775</v>
      </c>
      <c r="H1047" t="s">
        <v>16112</v>
      </c>
      <c r="I1047">
        <v>12900</v>
      </c>
      <c r="J1047" t="s">
        <v>4</v>
      </c>
      <c r="K1047" t="s">
        <v>4</v>
      </c>
      <c r="L1047">
        <v>100</v>
      </c>
      <c r="M1047">
        <v>0</v>
      </c>
      <c r="N1047" t="s">
        <v>12</v>
      </c>
      <c r="O1047" t="s">
        <v>4</v>
      </c>
      <c r="P1047" t="s">
        <v>12</v>
      </c>
      <c r="Q1047" t="s">
        <v>4</v>
      </c>
      <c r="R1047" t="s">
        <v>4</v>
      </c>
      <c r="S1047" t="s">
        <v>4</v>
      </c>
      <c r="T1047" t="s">
        <v>4</v>
      </c>
      <c r="U1047" t="s">
        <v>4</v>
      </c>
      <c r="V1047" t="s">
        <v>4</v>
      </c>
      <c r="W1047" t="s">
        <v>4</v>
      </c>
      <c r="X1047" t="s">
        <v>4</v>
      </c>
      <c r="Y1047" t="s">
        <v>12</v>
      </c>
      <c r="Z1047" t="s">
        <v>4</v>
      </c>
      <c r="AA1047" t="s">
        <v>12</v>
      </c>
      <c r="AB1047" t="s">
        <v>119</v>
      </c>
      <c r="AC1047" t="s">
        <v>227</v>
      </c>
      <c r="AD1047" t="s">
        <v>699</v>
      </c>
      <c r="AE1047" t="s">
        <v>24</v>
      </c>
      <c r="AF1047" t="s">
        <v>4</v>
      </c>
      <c r="AG1047" t="s">
        <v>4</v>
      </c>
      <c r="AH1047" t="s">
        <v>15206</v>
      </c>
      <c r="AI1047" t="s">
        <v>15805</v>
      </c>
      <c r="AJ1047" t="s">
        <v>4</v>
      </c>
      <c r="AK1047">
        <v>9983812620</v>
      </c>
      <c r="AL1047" t="s">
        <v>15806</v>
      </c>
      <c r="AM1047" t="s">
        <v>15807</v>
      </c>
      <c r="AN1047" t="s">
        <v>12</v>
      </c>
      <c r="AO1047" t="s">
        <v>15698</v>
      </c>
      <c r="AP1047" t="s">
        <v>4</v>
      </c>
      <c r="AQ1047" t="s">
        <v>5470</v>
      </c>
      <c r="AR1047" t="s">
        <v>12</v>
      </c>
      <c r="AS1047" t="s">
        <v>12</v>
      </c>
      <c r="AT1047" t="s">
        <v>4</v>
      </c>
      <c r="AU1047" t="s">
        <v>4</v>
      </c>
      <c r="AV1047" t="s">
        <v>4</v>
      </c>
      <c r="AW1047" t="s">
        <v>11</v>
      </c>
      <c r="AX1047">
        <v>2600</v>
      </c>
      <c r="AY1047">
        <v>10300</v>
      </c>
      <c r="AZ1047" t="s">
        <v>12</v>
      </c>
      <c r="BA1047" t="s">
        <v>12</v>
      </c>
      <c r="BB1047" t="s">
        <v>11292</v>
      </c>
      <c r="BC1047" t="s">
        <v>5474</v>
      </c>
      <c r="BD1047" t="s">
        <v>10543</v>
      </c>
      <c r="BE1047" t="s">
        <v>4</v>
      </c>
      <c r="BF1047" t="s">
        <v>12</v>
      </c>
      <c r="BG1047" t="s">
        <v>4</v>
      </c>
      <c r="BH1047" t="s">
        <v>12</v>
      </c>
      <c r="BI1047" t="s">
        <v>12</v>
      </c>
      <c r="BJ1047" t="s">
        <v>15808</v>
      </c>
      <c r="BK1047" t="s">
        <v>4</v>
      </c>
      <c r="BL1047">
        <v>0</v>
      </c>
      <c r="BM1047" t="s">
        <v>12</v>
      </c>
      <c r="BN1047">
        <v>12900</v>
      </c>
      <c r="BO1047" t="s">
        <v>12</v>
      </c>
      <c r="BP1047" t="s">
        <v>12</v>
      </c>
      <c r="BQ1047" t="s">
        <v>12</v>
      </c>
      <c r="BR1047" t="s">
        <v>4</v>
      </c>
      <c r="BS1047" t="s">
        <v>4</v>
      </c>
      <c r="BT1047" t="s">
        <v>4</v>
      </c>
      <c r="BU1047" t="s">
        <v>12</v>
      </c>
      <c r="BV1047" t="s">
        <v>4</v>
      </c>
      <c r="BW1047" t="s">
        <v>3</v>
      </c>
      <c r="BX1047" t="s">
        <v>4</v>
      </c>
      <c r="BY1047" t="s">
        <v>12</v>
      </c>
      <c r="BZ1047" t="s">
        <v>12</v>
      </c>
      <c r="CA1047" t="s">
        <v>12</v>
      </c>
      <c r="CB1047" t="s">
        <v>12</v>
      </c>
      <c r="CC1047" t="s">
        <v>12</v>
      </c>
      <c r="CD1047" t="str" cm="1">
        <f t="array" aca="1" ref="CD1047" ca="1">eConcatenar(A1047:CB1047,"|")</f>
        <v>pY25Ww9ZO8px2dUX|COM2021-0790|3|IMPERIAL DE LUJO|TABASCO|COMALCALCO|COMALCALCO|2021-3-03|12900|X|X|100|0|x|X|x|X|X|X|X|X|X|X|X|x|X|x|PEREZ|OSORIO|CANDELARIO|UNION LIBRE|X|X|CARRETERA A NICOLAS BRAVO|INDEPENDENCIA SEGUNDA |X|9983812620|JUANA PEREZ CORDOVA|BENEFICIARIO 2: ESPERANZA CORDOVA JIMENEZ|x|RUTA 8 V |X|VIERNES|x|x|X|X|X|DOMICILIO|2600|10300|x|x|RETRASO 1|2021-9-17|2021-10-01|X|x|X|x|x|INDEPENDENCIA SEGUNDA|X|0|x|12900|x|x|x|X|X|X|x|X|CARDENAS|X|x|x|x|x</v>
      </c>
    </row>
    <row r="1048" spans="1:82" x14ac:dyDescent="0.25">
      <c r="A1048" t="s">
        <v>15809</v>
      </c>
      <c r="B1048" t="s">
        <v>15810</v>
      </c>
      <c r="C1048">
        <v>3</v>
      </c>
      <c r="D1048" t="s">
        <v>69</v>
      </c>
      <c r="E1048" t="s">
        <v>2</v>
      </c>
      <c r="F1048" t="s">
        <v>775</v>
      </c>
      <c r="G1048" t="s">
        <v>775</v>
      </c>
      <c r="H1048" t="s">
        <v>4919</v>
      </c>
      <c r="I1048">
        <v>14800</v>
      </c>
      <c r="J1048" t="s">
        <v>4</v>
      </c>
      <c r="K1048" t="s">
        <v>4</v>
      </c>
      <c r="L1048">
        <v>100</v>
      </c>
      <c r="M1048">
        <v>0</v>
      </c>
      <c r="N1048" t="s">
        <v>12</v>
      </c>
      <c r="O1048" t="s">
        <v>4</v>
      </c>
      <c r="P1048" t="s">
        <v>12</v>
      </c>
      <c r="Q1048" t="s">
        <v>4</v>
      </c>
      <c r="R1048" t="s">
        <v>4</v>
      </c>
      <c r="S1048" t="s">
        <v>4</v>
      </c>
      <c r="T1048" t="s">
        <v>4</v>
      </c>
      <c r="U1048" t="s">
        <v>4</v>
      </c>
      <c r="V1048" t="s">
        <v>4</v>
      </c>
      <c r="W1048" t="s">
        <v>4</v>
      </c>
      <c r="X1048" t="s">
        <v>4</v>
      </c>
      <c r="Y1048" t="s">
        <v>12</v>
      </c>
      <c r="Z1048" t="s">
        <v>4</v>
      </c>
      <c r="AA1048" t="s">
        <v>12</v>
      </c>
      <c r="AB1048" t="s">
        <v>119</v>
      </c>
      <c r="AC1048" t="s">
        <v>38</v>
      </c>
      <c r="AD1048" t="s">
        <v>950</v>
      </c>
      <c r="AE1048" t="s">
        <v>17</v>
      </c>
      <c r="AF1048" t="s">
        <v>4</v>
      </c>
      <c r="AG1048" t="s">
        <v>4</v>
      </c>
      <c r="AH1048" t="s">
        <v>15811</v>
      </c>
      <c r="AI1048" t="s">
        <v>1475</v>
      </c>
      <c r="AJ1048" t="s">
        <v>4</v>
      </c>
      <c r="AK1048">
        <v>9331026616</v>
      </c>
      <c r="AL1048" t="s">
        <v>15812</v>
      </c>
      <c r="AM1048" t="s">
        <v>15813</v>
      </c>
      <c r="AN1048" t="s">
        <v>12</v>
      </c>
      <c r="AO1048" t="s">
        <v>15698</v>
      </c>
      <c r="AP1048" t="s">
        <v>4</v>
      </c>
      <c r="AQ1048" t="s">
        <v>5470</v>
      </c>
      <c r="AR1048" t="s">
        <v>12</v>
      </c>
      <c r="AS1048" t="s">
        <v>12</v>
      </c>
      <c r="AT1048" t="s">
        <v>4</v>
      </c>
      <c r="AU1048" t="s">
        <v>4</v>
      </c>
      <c r="AV1048" t="s">
        <v>4</v>
      </c>
      <c r="AW1048" t="s">
        <v>11</v>
      </c>
      <c r="AX1048">
        <v>11800</v>
      </c>
      <c r="AY1048">
        <v>3000</v>
      </c>
      <c r="AZ1048" t="s">
        <v>12</v>
      </c>
      <c r="BA1048" t="s">
        <v>12</v>
      </c>
      <c r="BB1048" t="s">
        <v>4</v>
      </c>
      <c r="BC1048" t="s">
        <v>1178</v>
      </c>
      <c r="BD1048" t="s">
        <v>10543</v>
      </c>
      <c r="BE1048" t="s">
        <v>4</v>
      </c>
      <c r="BF1048" t="s">
        <v>12</v>
      </c>
      <c r="BG1048" t="s">
        <v>4</v>
      </c>
      <c r="BH1048" t="s">
        <v>12</v>
      </c>
      <c r="BI1048" t="s">
        <v>12</v>
      </c>
      <c r="BJ1048" t="s">
        <v>1475</v>
      </c>
      <c r="BK1048" t="s">
        <v>4</v>
      </c>
      <c r="BL1048">
        <v>0</v>
      </c>
      <c r="BM1048" t="s">
        <v>12</v>
      </c>
      <c r="BN1048">
        <v>14800</v>
      </c>
      <c r="BO1048" t="s">
        <v>12</v>
      </c>
      <c r="BP1048" t="s">
        <v>12</v>
      </c>
      <c r="BQ1048" t="s">
        <v>12</v>
      </c>
      <c r="BR1048" t="s">
        <v>4</v>
      </c>
      <c r="BS1048" t="s">
        <v>4</v>
      </c>
      <c r="BT1048" t="s">
        <v>4</v>
      </c>
      <c r="BU1048" t="s">
        <v>12</v>
      </c>
      <c r="BV1048" t="s">
        <v>4</v>
      </c>
      <c r="BW1048" t="s">
        <v>3</v>
      </c>
      <c r="BX1048" t="s">
        <v>4</v>
      </c>
      <c r="BY1048" t="s">
        <v>12</v>
      </c>
      <c r="BZ1048" t="s">
        <v>12</v>
      </c>
      <c r="CA1048" t="s">
        <v>12</v>
      </c>
      <c r="CB1048" t="s">
        <v>12</v>
      </c>
      <c r="CC1048" t="s">
        <v>12</v>
      </c>
      <c r="CD1048" t="str" cm="1">
        <f t="array" aca="1" ref="CD1048" ca="1">eConcatenar(A1048:CB1048,"|")</f>
        <v>9Bxu2O0AaO3gVYHP|COM2021-1956|3|MEMORIAL|TABASCO|COMALCALCO|COMALCALCO|2021-6-10|14800|X|X|100|0|x|X|x|X|X|X|X|X|X|X|X|x|X|x|PEREZ|HERNANDEZ|MARCO ANTONIO|SOLTERO|X|X|CARRETERA AL CHIVERO|SAN FERNANDO|X|9331026616|CARMITA HERNANDEZ PALMA|BENEFICIARIO 2: MARIA CRISTINA PEREZ HERNANDEZ|x|RUTA 8 V |X|VIERNES|x|x|X|X|X|DOMICILIO|11800|3000|x|x|X|2021-9-18|2021-10-01|X|x|X|x|x|SAN FERNANDO|X|0|x|14800|x|x|x|X|X|X|x|X|CARDENAS|X|x|x|x|x</v>
      </c>
    </row>
    <row r="1049" spans="1:82" x14ac:dyDescent="0.25">
      <c r="A1049" t="s">
        <v>15814</v>
      </c>
      <c r="B1049" t="s">
        <v>15815</v>
      </c>
      <c r="C1049">
        <v>3</v>
      </c>
      <c r="D1049" t="s">
        <v>69</v>
      </c>
      <c r="E1049" t="s">
        <v>2</v>
      </c>
      <c r="F1049" t="s">
        <v>775</v>
      </c>
      <c r="G1049" t="s">
        <v>775</v>
      </c>
      <c r="H1049" t="s">
        <v>1172</v>
      </c>
      <c r="I1049">
        <v>14800</v>
      </c>
      <c r="J1049" t="s">
        <v>4</v>
      </c>
      <c r="K1049" t="s">
        <v>4</v>
      </c>
      <c r="L1049">
        <v>50</v>
      </c>
      <c r="M1049">
        <v>1</v>
      </c>
      <c r="N1049" t="s">
        <v>4</v>
      </c>
      <c r="O1049" t="s">
        <v>4</v>
      </c>
      <c r="P1049" t="s">
        <v>4</v>
      </c>
      <c r="Q1049" t="s">
        <v>4</v>
      </c>
      <c r="R1049" t="s">
        <v>4</v>
      </c>
      <c r="S1049" t="s">
        <v>4</v>
      </c>
      <c r="T1049" t="s">
        <v>4</v>
      </c>
      <c r="U1049" t="s">
        <v>4</v>
      </c>
      <c r="V1049" t="s">
        <v>4</v>
      </c>
      <c r="W1049" t="s">
        <v>4</v>
      </c>
      <c r="X1049" t="s">
        <v>4</v>
      </c>
      <c r="Y1049" t="s">
        <v>4</v>
      </c>
      <c r="Z1049" t="s">
        <v>4</v>
      </c>
      <c r="AA1049" t="s">
        <v>4</v>
      </c>
      <c r="AB1049" t="s">
        <v>2563</v>
      </c>
      <c r="AC1049" t="s">
        <v>4</v>
      </c>
      <c r="AD1049" t="s">
        <v>15536</v>
      </c>
      <c r="AE1049" t="s">
        <v>214</v>
      </c>
      <c r="AF1049" t="s">
        <v>4</v>
      </c>
      <c r="AG1049" t="s">
        <v>4</v>
      </c>
      <c r="AH1049" t="s">
        <v>15537</v>
      </c>
      <c r="AI1049" t="s">
        <v>1475</v>
      </c>
      <c r="AJ1049" t="s">
        <v>4</v>
      </c>
      <c r="AK1049">
        <v>9331336703</v>
      </c>
      <c r="AL1049" t="s">
        <v>15538</v>
      </c>
      <c r="AM1049" t="s">
        <v>15539</v>
      </c>
      <c r="AN1049" t="s">
        <v>4</v>
      </c>
      <c r="AO1049" t="s">
        <v>15146</v>
      </c>
      <c r="AP1049" t="s">
        <v>4</v>
      </c>
      <c r="AQ1049" t="s">
        <v>5470</v>
      </c>
      <c r="AR1049" t="s">
        <v>4</v>
      </c>
      <c r="AS1049" t="s">
        <v>4</v>
      </c>
      <c r="AT1049" t="s">
        <v>4</v>
      </c>
      <c r="AU1049" t="s">
        <v>4</v>
      </c>
      <c r="AV1049" t="s">
        <v>4</v>
      </c>
      <c r="AW1049" t="s">
        <v>11</v>
      </c>
      <c r="AX1049">
        <v>1200</v>
      </c>
      <c r="AY1049">
        <v>13600</v>
      </c>
      <c r="AZ1049" t="s">
        <v>4</v>
      </c>
      <c r="BA1049" t="s">
        <v>4</v>
      </c>
      <c r="BB1049" t="s">
        <v>4</v>
      </c>
      <c r="BC1049" t="s">
        <v>5471</v>
      </c>
      <c r="BD1049" t="s">
        <v>10543</v>
      </c>
      <c r="BE1049" t="s">
        <v>4</v>
      </c>
      <c r="BF1049" t="s">
        <v>4</v>
      </c>
      <c r="BG1049" t="s">
        <v>4</v>
      </c>
      <c r="BH1049" t="s">
        <v>4</v>
      </c>
      <c r="BI1049" t="s">
        <v>4</v>
      </c>
      <c r="BJ1049" t="s">
        <v>2270</v>
      </c>
      <c r="BK1049" t="s">
        <v>4</v>
      </c>
      <c r="BL1049">
        <v>1</v>
      </c>
      <c r="BM1049" t="s">
        <v>4</v>
      </c>
      <c r="BN1049">
        <v>14800</v>
      </c>
      <c r="BO1049" t="s">
        <v>4</v>
      </c>
      <c r="BP1049" t="s">
        <v>4</v>
      </c>
      <c r="BQ1049" t="s">
        <v>4</v>
      </c>
      <c r="BR1049" t="s">
        <v>4</v>
      </c>
      <c r="BS1049" t="s">
        <v>4</v>
      </c>
      <c r="BT1049" t="s">
        <v>4</v>
      </c>
      <c r="BU1049" t="s">
        <v>4</v>
      </c>
      <c r="BV1049" t="s">
        <v>4</v>
      </c>
      <c r="BW1049" t="s">
        <v>15540</v>
      </c>
      <c r="BX1049" t="s">
        <v>4</v>
      </c>
      <c r="BY1049" t="s">
        <v>12</v>
      </c>
      <c r="BZ1049" t="s">
        <v>12</v>
      </c>
      <c r="CA1049" t="s">
        <v>12</v>
      </c>
      <c r="CB1049" t="s">
        <v>12</v>
      </c>
      <c r="CC1049" t="s">
        <v>12</v>
      </c>
      <c r="CD1049" t="str" cm="1">
        <f t="array" aca="1" ref="CD1049" ca="1">eConcatenar(A1049:CB1049,"|")</f>
        <v>6iklBuJQuxUMywUl|COM 2021-2113|3|MEMORIAL|TABASCO|COMALCALCO|COMALCALCO|2021-6-16|14800|X|X|50|1|X|X|X|X|X|X|X|X|X|X|X|X|X|X|MARIN|X|GREISY|CASADO |X|X|AL CHIVERO|SAN FERNANDO|X|9331336703|MARIA ISABEL PEREZ HERNANDEZ|ISIDRO PALMA HERNANDEZ|X|RUTA 8 V|X|VIERNES|X|X|X|X|X|DOMICILIO|1200|13600|X|X|X|2021-9-3|2021-10-01|X|X|X|X|X|SAN FERNANDO PUEBLO NUEVO|X|1|X|14800|X|X|X|X|X|X|X|X|CAR|X|x|x|x|x</v>
      </c>
    </row>
    <row r="1050" spans="1:82" x14ac:dyDescent="0.25">
      <c r="A1050" t="s">
        <v>15816</v>
      </c>
      <c r="B1050" t="s">
        <v>15817</v>
      </c>
      <c r="C1050">
        <v>3</v>
      </c>
      <c r="D1050" t="s">
        <v>69</v>
      </c>
      <c r="E1050" t="s">
        <v>2</v>
      </c>
      <c r="F1050" t="s">
        <v>706</v>
      </c>
      <c r="G1050" t="s">
        <v>706</v>
      </c>
      <c r="H1050" t="s">
        <v>15968</v>
      </c>
      <c r="I1050">
        <v>14800</v>
      </c>
      <c r="J1050" t="s">
        <v>4</v>
      </c>
      <c r="K1050" t="s">
        <v>4</v>
      </c>
      <c r="L1050">
        <v>50</v>
      </c>
      <c r="M1050">
        <v>1</v>
      </c>
      <c r="N1050" t="s">
        <v>4</v>
      </c>
      <c r="O1050" t="s">
        <v>4</v>
      </c>
      <c r="P1050" t="s">
        <v>4</v>
      </c>
      <c r="Q1050" t="s">
        <v>4</v>
      </c>
      <c r="R1050" t="s">
        <v>4</v>
      </c>
      <c r="S1050" t="s">
        <v>4</v>
      </c>
      <c r="T1050" t="s">
        <v>4</v>
      </c>
      <c r="U1050" t="s">
        <v>4</v>
      </c>
      <c r="V1050" t="s">
        <v>4</v>
      </c>
      <c r="W1050" t="s">
        <v>4</v>
      </c>
      <c r="X1050" t="s">
        <v>4</v>
      </c>
      <c r="Y1050" t="s">
        <v>4</v>
      </c>
      <c r="Z1050" t="s">
        <v>4</v>
      </c>
      <c r="AA1050" t="s">
        <v>4</v>
      </c>
      <c r="AB1050" t="s">
        <v>4993</v>
      </c>
      <c r="AC1050" t="s">
        <v>707</v>
      </c>
      <c r="AD1050" t="s">
        <v>10138</v>
      </c>
      <c r="AE1050" t="s">
        <v>51</v>
      </c>
      <c r="AF1050" t="s">
        <v>4</v>
      </c>
      <c r="AG1050" t="s">
        <v>4</v>
      </c>
      <c r="AH1050" t="s">
        <v>15191</v>
      </c>
      <c r="AI1050" t="s">
        <v>15542</v>
      </c>
      <c r="AJ1050" t="s">
        <v>4</v>
      </c>
      <c r="AK1050">
        <v>9331371837</v>
      </c>
      <c r="AL1050" t="s">
        <v>15543</v>
      </c>
      <c r="AM1050" t="s">
        <v>15544</v>
      </c>
      <c r="AN1050" t="s">
        <v>4</v>
      </c>
      <c r="AO1050" t="s">
        <v>15146</v>
      </c>
      <c r="AP1050" t="s">
        <v>4</v>
      </c>
      <c r="AQ1050" t="s">
        <v>5470</v>
      </c>
      <c r="AR1050" t="s">
        <v>4</v>
      </c>
      <c r="AS1050" t="s">
        <v>4</v>
      </c>
      <c r="AT1050" t="s">
        <v>4</v>
      </c>
      <c r="AU1050" t="s">
        <v>4</v>
      </c>
      <c r="AV1050" t="s">
        <v>4</v>
      </c>
      <c r="AW1050" t="s">
        <v>11</v>
      </c>
      <c r="AX1050">
        <v>3500</v>
      </c>
      <c r="AY1050">
        <v>11300</v>
      </c>
      <c r="AZ1050" t="s">
        <v>4</v>
      </c>
      <c r="BA1050" t="s">
        <v>4</v>
      </c>
      <c r="BB1050" t="s">
        <v>4</v>
      </c>
      <c r="BC1050" t="s">
        <v>5471</v>
      </c>
      <c r="BD1050" t="s">
        <v>10543</v>
      </c>
      <c r="BE1050" t="s">
        <v>4</v>
      </c>
      <c r="BF1050" t="s">
        <v>4</v>
      </c>
      <c r="BG1050" t="s">
        <v>4</v>
      </c>
      <c r="BH1050" t="s">
        <v>4</v>
      </c>
      <c r="BI1050" t="s">
        <v>4</v>
      </c>
      <c r="BJ1050" t="s">
        <v>15191</v>
      </c>
      <c r="BK1050" t="s">
        <v>4</v>
      </c>
      <c r="BL1050">
        <v>1</v>
      </c>
      <c r="BM1050" t="s">
        <v>4</v>
      </c>
      <c r="BN1050">
        <v>14800</v>
      </c>
      <c r="BO1050" t="s">
        <v>4</v>
      </c>
      <c r="BP1050" t="s">
        <v>4</v>
      </c>
      <c r="BQ1050" t="s">
        <v>4</v>
      </c>
      <c r="BR1050" t="s">
        <v>4</v>
      </c>
      <c r="BS1050" t="s">
        <v>4</v>
      </c>
      <c r="BT1050" t="s">
        <v>4</v>
      </c>
      <c r="BU1050" t="s">
        <v>4</v>
      </c>
      <c r="BV1050" t="s">
        <v>4</v>
      </c>
      <c r="BW1050" t="s">
        <v>15540</v>
      </c>
      <c r="BX1050" t="s">
        <v>4</v>
      </c>
      <c r="BY1050" t="s">
        <v>12</v>
      </c>
      <c r="BZ1050" t="s">
        <v>12</v>
      </c>
      <c r="CA1050" t="s">
        <v>12</v>
      </c>
      <c r="CB1050" t="s">
        <v>12</v>
      </c>
      <c r="CC1050" t="s">
        <v>12</v>
      </c>
      <c r="CD1050" t="str" cm="1">
        <f t="array" aca="1" ref="CD1050" ca="1">eConcatenar(A1050:CB1050,"|")</f>
        <v>bti8jmO1S5dARWwC|COM 2021-1535|3|MEMORIAL|TABASCO|PARAISO|PARAISO|2021-5-06|14800|X|X|50|1|X|X|X|X|X|X|X|X|X|X|X|X|X|X|MARQUEZ |FLORES|MARITZA|SOLTERA|X|X|LIBERTAD SEGUNDA SECCION|LAS ISABELES|X|9331371837|LUCIA FLORES HERNANDEZ|JUAN INOCENTE FLORES HERNANDEZ|X|RUTA 8 V|X|VIERNES|X|X|X|X|X|DOMICILIO|3500|11300|X|X|X|2021-9-3|2021-10-01|X|X|X|X|X|LIBERTAD SEGUNDA SECCION|X|1|X|14800|X|X|X|X|X|X|X|X|CAR|X|x|x|x|x</v>
      </c>
    </row>
    <row r="1051" spans="1:82" x14ac:dyDescent="0.25">
      <c r="A1051" t="s">
        <v>15818</v>
      </c>
      <c r="B1051" t="s">
        <v>15819</v>
      </c>
      <c r="C1051">
        <v>3</v>
      </c>
      <c r="D1051" t="s">
        <v>69</v>
      </c>
      <c r="E1051" t="s">
        <v>2</v>
      </c>
      <c r="F1051" t="s">
        <v>706</v>
      </c>
      <c r="G1051" t="s">
        <v>706</v>
      </c>
      <c r="H1051" t="s">
        <v>16123</v>
      </c>
      <c r="I1051">
        <v>14800</v>
      </c>
      <c r="J1051" t="s">
        <v>4</v>
      </c>
      <c r="K1051" t="s">
        <v>4</v>
      </c>
      <c r="L1051">
        <v>50</v>
      </c>
      <c r="M1051">
        <v>1</v>
      </c>
      <c r="N1051" t="s">
        <v>4</v>
      </c>
      <c r="O1051" t="s">
        <v>4</v>
      </c>
      <c r="P1051" t="s">
        <v>4</v>
      </c>
      <c r="Q1051" t="s">
        <v>4</v>
      </c>
      <c r="R1051" t="s">
        <v>4</v>
      </c>
      <c r="S1051" t="s">
        <v>4</v>
      </c>
      <c r="T1051" t="s">
        <v>4</v>
      </c>
      <c r="U1051" t="s">
        <v>4</v>
      </c>
      <c r="V1051" t="s">
        <v>4</v>
      </c>
      <c r="W1051" t="s">
        <v>4</v>
      </c>
      <c r="X1051" t="s">
        <v>4</v>
      </c>
      <c r="Y1051" t="s">
        <v>4</v>
      </c>
      <c r="Z1051" t="s">
        <v>4</v>
      </c>
      <c r="AA1051" t="s">
        <v>4</v>
      </c>
      <c r="AB1051" t="s">
        <v>301</v>
      </c>
      <c r="AC1051" t="s">
        <v>913</v>
      </c>
      <c r="AD1051" t="s">
        <v>11955</v>
      </c>
      <c r="AE1051" t="s">
        <v>63</v>
      </c>
      <c r="AF1051" t="s">
        <v>4</v>
      </c>
      <c r="AG1051" t="s">
        <v>4</v>
      </c>
      <c r="AH1051" t="s">
        <v>15546</v>
      </c>
      <c r="AI1051" t="s">
        <v>15547</v>
      </c>
      <c r="AJ1051" t="s">
        <v>4</v>
      </c>
      <c r="AK1051">
        <v>9331560492</v>
      </c>
      <c r="AL1051" t="s">
        <v>15548</v>
      </c>
      <c r="AM1051" t="s">
        <v>15549</v>
      </c>
      <c r="AN1051" t="s">
        <v>4</v>
      </c>
      <c r="AO1051" t="s">
        <v>15146</v>
      </c>
      <c r="AP1051" t="s">
        <v>4</v>
      </c>
      <c r="AQ1051" t="s">
        <v>5470</v>
      </c>
      <c r="AR1051" t="s">
        <v>4</v>
      </c>
      <c r="AS1051" t="s">
        <v>4</v>
      </c>
      <c r="AT1051" t="s">
        <v>4</v>
      </c>
      <c r="AU1051" t="s">
        <v>4</v>
      </c>
      <c r="AV1051" t="s">
        <v>4</v>
      </c>
      <c r="AW1051" t="s">
        <v>11</v>
      </c>
      <c r="AX1051">
        <v>2200</v>
      </c>
      <c r="AY1051">
        <v>12600</v>
      </c>
      <c r="AZ1051" t="s">
        <v>4</v>
      </c>
      <c r="BA1051" t="s">
        <v>4</v>
      </c>
      <c r="BB1051" t="s">
        <v>4</v>
      </c>
      <c r="BC1051" t="s">
        <v>5471</v>
      </c>
      <c r="BD1051" t="s">
        <v>10543</v>
      </c>
      <c r="BE1051" t="s">
        <v>4</v>
      </c>
      <c r="BF1051" t="s">
        <v>4</v>
      </c>
      <c r="BG1051" t="s">
        <v>4</v>
      </c>
      <c r="BH1051" t="s">
        <v>4</v>
      </c>
      <c r="BI1051" t="s">
        <v>4</v>
      </c>
      <c r="BJ1051" t="s">
        <v>15228</v>
      </c>
      <c r="BK1051" t="s">
        <v>4</v>
      </c>
      <c r="BL1051">
        <v>0</v>
      </c>
      <c r="BM1051" t="s">
        <v>4</v>
      </c>
      <c r="BN1051">
        <v>14800</v>
      </c>
      <c r="BO1051" t="s">
        <v>4</v>
      </c>
      <c r="BP1051" t="s">
        <v>4</v>
      </c>
      <c r="BQ1051" t="s">
        <v>4</v>
      </c>
      <c r="BR1051" t="s">
        <v>4</v>
      </c>
      <c r="BS1051" t="s">
        <v>4</v>
      </c>
      <c r="BT1051" t="s">
        <v>4</v>
      </c>
      <c r="BU1051" t="s">
        <v>4</v>
      </c>
      <c r="BV1051" t="s">
        <v>4</v>
      </c>
      <c r="BW1051" t="s">
        <v>15540</v>
      </c>
      <c r="BX1051" t="s">
        <v>4</v>
      </c>
      <c r="BY1051" t="s">
        <v>12</v>
      </c>
      <c r="BZ1051" t="s">
        <v>12</v>
      </c>
      <c r="CA1051" t="s">
        <v>12</v>
      </c>
      <c r="CB1051" t="s">
        <v>12</v>
      </c>
      <c r="CC1051" t="s">
        <v>12</v>
      </c>
      <c r="CD1051" t="str" cm="1">
        <f t="array" aca="1" ref="CD1051" ca="1">eConcatenar(A1051:CB1051,"|")</f>
        <v>J2Zu8ypUvIoA671K|COM 2121-1369|3|MEMORIAL|TABASCO|PARAISO|PARAISO|2021-4-16|14800|X|X|50|1|X|X|X|X|X|X|X|X|X|X|X|X|X|X|CRUZ|CANO|RAUL|CASADO|X|X|LIBERTAD PRIMERA SECCIO|LA MONTAÑITA|X|9331560492|JUANITA CRUZ CORDOVA|AGUSTIN ZAMARANO PLALTELCA|X|RUTA 8 V|X|VIERNES|X|X|X|X|X|DOMICILIO|2200|12600|X|X|X|2021-9-3|2021-10-01|X|X|X|X|X|LIBERTAD PRIMERA SECCION|X|0|X|14800|X|X|X|X|X|X|X|X|CAR|X|x|x|x|x</v>
      </c>
    </row>
    <row r="1052" spans="1:82" x14ac:dyDescent="0.25">
      <c r="A1052" t="s">
        <v>15820</v>
      </c>
      <c r="B1052" t="s">
        <v>15821</v>
      </c>
      <c r="C1052">
        <v>3</v>
      </c>
      <c r="D1052" t="s">
        <v>69</v>
      </c>
      <c r="E1052" t="s">
        <v>2</v>
      </c>
      <c r="F1052" t="s">
        <v>775</v>
      </c>
      <c r="G1052" t="s">
        <v>775</v>
      </c>
      <c r="H1052" t="s">
        <v>16111</v>
      </c>
      <c r="I1052">
        <v>14800</v>
      </c>
      <c r="J1052" t="s">
        <v>4</v>
      </c>
      <c r="K1052" t="s">
        <v>4</v>
      </c>
      <c r="L1052">
        <v>50</v>
      </c>
      <c r="M1052">
        <v>1</v>
      </c>
      <c r="N1052" t="s">
        <v>4</v>
      </c>
      <c r="O1052" t="s">
        <v>4</v>
      </c>
      <c r="P1052" t="s">
        <v>4</v>
      </c>
      <c r="Q1052" t="s">
        <v>4</v>
      </c>
      <c r="R1052" t="s">
        <v>4</v>
      </c>
      <c r="S1052" t="s">
        <v>4</v>
      </c>
      <c r="T1052" t="s">
        <v>4</v>
      </c>
      <c r="U1052" t="s">
        <v>4</v>
      </c>
      <c r="V1052" t="s">
        <v>4</v>
      </c>
      <c r="W1052" t="s">
        <v>4</v>
      </c>
      <c r="X1052" t="s">
        <v>4</v>
      </c>
      <c r="Y1052" t="s">
        <v>4</v>
      </c>
      <c r="Z1052" t="s">
        <v>4</v>
      </c>
      <c r="AA1052" t="s">
        <v>4</v>
      </c>
      <c r="AB1052" t="s">
        <v>29</v>
      </c>
      <c r="AC1052" t="s">
        <v>513</v>
      </c>
      <c r="AD1052" t="s">
        <v>327</v>
      </c>
      <c r="AE1052" t="s">
        <v>336</v>
      </c>
      <c r="AF1052" t="s">
        <v>4</v>
      </c>
      <c r="AG1052" t="s">
        <v>4</v>
      </c>
      <c r="AH1052" t="s">
        <v>15552</v>
      </c>
      <c r="AI1052" t="s">
        <v>15553</v>
      </c>
      <c r="AJ1052" t="s">
        <v>4</v>
      </c>
      <c r="AK1052">
        <v>9332072448</v>
      </c>
      <c r="AL1052" t="s">
        <v>15554</v>
      </c>
      <c r="AM1052" t="s">
        <v>15555</v>
      </c>
      <c r="AN1052" t="s">
        <v>4</v>
      </c>
      <c r="AO1052" t="s">
        <v>15146</v>
      </c>
      <c r="AP1052" t="s">
        <v>4</v>
      </c>
      <c r="AQ1052" t="s">
        <v>5470</v>
      </c>
      <c r="AR1052" t="s">
        <v>4</v>
      </c>
      <c r="AS1052" t="s">
        <v>4</v>
      </c>
      <c r="AT1052" t="s">
        <v>4</v>
      </c>
      <c r="AU1052" t="s">
        <v>4</v>
      </c>
      <c r="AV1052" t="s">
        <v>4</v>
      </c>
      <c r="AW1052" t="s">
        <v>11</v>
      </c>
      <c r="AX1052">
        <v>2000</v>
      </c>
      <c r="AY1052">
        <v>12800</v>
      </c>
      <c r="AZ1052" t="s">
        <v>4</v>
      </c>
      <c r="BA1052" t="s">
        <v>4</v>
      </c>
      <c r="BB1052">
        <v>1</v>
      </c>
      <c r="BC1052" t="s">
        <v>1236</v>
      </c>
      <c r="BD1052" t="s">
        <v>10543</v>
      </c>
      <c r="BE1052" t="s">
        <v>4</v>
      </c>
      <c r="BF1052" t="s">
        <v>4</v>
      </c>
      <c r="BG1052" t="s">
        <v>4</v>
      </c>
      <c r="BH1052" t="s">
        <v>4</v>
      </c>
      <c r="BI1052" t="s">
        <v>4</v>
      </c>
      <c r="BJ1052" t="s">
        <v>2228</v>
      </c>
      <c r="BK1052" t="s">
        <v>4</v>
      </c>
      <c r="BL1052">
        <v>0</v>
      </c>
      <c r="BM1052" t="s">
        <v>4</v>
      </c>
      <c r="BN1052">
        <v>14800</v>
      </c>
      <c r="BO1052" t="s">
        <v>4</v>
      </c>
      <c r="BP1052" t="s">
        <v>4</v>
      </c>
      <c r="BQ1052" t="s">
        <v>4</v>
      </c>
      <c r="BR1052" t="s">
        <v>4</v>
      </c>
      <c r="BS1052" t="s">
        <v>4</v>
      </c>
      <c r="BT1052" t="s">
        <v>4</v>
      </c>
      <c r="BU1052" t="s">
        <v>4</v>
      </c>
      <c r="BV1052" t="s">
        <v>4</v>
      </c>
      <c r="BW1052" t="s">
        <v>15540</v>
      </c>
      <c r="BX1052" t="s">
        <v>4</v>
      </c>
      <c r="BY1052" t="s">
        <v>12</v>
      </c>
      <c r="BZ1052" t="s">
        <v>12</v>
      </c>
      <c r="CA1052" t="s">
        <v>12</v>
      </c>
      <c r="CB1052" t="s">
        <v>12</v>
      </c>
      <c r="CC1052" t="s">
        <v>12</v>
      </c>
      <c r="CD1052" t="str" cm="1">
        <f t="array" aca="1" ref="CD1052" ca="1">eConcatenar(A1052:CB1052,"|")</f>
        <v>8gbCQKdglFEHzVco|COM 2021-1307|3|MEMORIAL|TABASCO|COMALCALCO|COMALCALCO|2021-4-03|14800|X|X|50|1|X|X|X|X|X|X|X|X|X|X|X|X|X|X|CORDOVA|AGUILAR|ANDRES|VIUDO|X|X|BUENA VISTA |CHICHICAPA SIN NUMERO|X|9332072448|DULCE ARACELY CORDOVA VENTURA|FLORDELIS CORDOVA VENTURA|X|RUTA 8 V|X|VIERNES|X|X|X|X|X|DOMICILIO|2000|12800|X|X|1|2021-9-4|2021-10-01|X|X|X|X|X|BUENA VISTA|X|0|X|14800|X|X|X|X|X|X|X|X|CAR|X|x|x|x|x</v>
      </c>
    </row>
    <row r="1053" spans="1:82" x14ac:dyDescent="0.25">
      <c r="A1053" t="s">
        <v>15822</v>
      </c>
      <c r="B1053" t="s">
        <v>15823</v>
      </c>
      <c r="C1053">
        <v>3</v>
      </c>
      <c r="D1053" t="s">
        <v>75</v>
      </c>
      <c r="E1053" t="s">
        <v>2</v>
      </c>
      <c r="F1053" t="s">
        <v>706</v>
      </c>
      <c r="G1053" t="s">
        <v>706</v>
      </c>
      <c r="H1053" t="s">
        <v>11444</v>
      </c>
      <c r="I1053">
        <v>24500</v>
      </c>
      <c r="J1053" t="s">
        <v>4</v>
      </c>
      <c r="K1053" t="s">
        <v>4</v>
      </c>
      <c r="L1053">
        <v>50</v>
      </c>
      <c r="M1053">
        <v>1</v>
      </c>
      <c r="N1053" t="s">
        <v>4</v>
      </c>
      <c r="O1053" t="s">
        <v>4</v>
      </c>
      <c r="P1053" t="s">
        <v>4</v>
      </c>
      <c r="Q1053" t="s">
        <v>4</v>
      </c>
      <c r="R1053" t="s">
        <v>4</v>
      </c>
      <c r="S1053" t="s">
        <v>4</v>
      </c>
      <c r="T1053" t="s">
        <v>4</v>
      </c>
      <c r="U1053" t="s">
        <v>4</v>
      </c>
      <c r="V1053" t="s">
        <v>4</v>
      </c>
      <c r="W1053" t="s">
        <v>4</v>
      </c>
      <c r="X1053" t="s">
        <v>4</v>
      </c>
      <c r="Y1053" t="s">
        <v>4</v>
      </c>
      <c r="Z1053" t="s">
        <v>4</v>
      </c>
      <c r="AA1053" t="s">
        <v>4</v>
      </c>
      <c r="AB1053" t="s">
        <v>245</v>
      </c>
      <c r="AC1053" t="s">
        <v>776</v>
      </c>
      <c r="AD1053" t="s">
        <v>12020</v>
      </c>
      <c r="AE1053" t="s">
        <v>63</v>
      </c>
      <c r="AF1053" t="s">
        <v>4</v>
      </c>
      <c r="AG1053" t="s">
        <v>4</v>
      </c>
      <c r="AH1053" t="s">
        <v>15228</v>
      </c>
      <c r="AI1053" t="s">
        <v>15557</v>
      </c>
      <c r="AJ1053" t="s">
        <v>15558</v>
      </c>
      <c r="AK1053">
        <v>9331672004</v>
      </c>
      <c r="AL1053" t="s">
        <v>15559</v>
      </c>
      <c r="AM1053" t="s">
        <v>15560</v>
      </c>
      <c r="AN1053" t="s">
        <v>4</v>
      </c>
      <c r="AO1053" t="s">
        <v>15146</v>
      </c>
      <c r="AP1053" t="s">
        <v>4</v>
      </c>
      <c r="AQ1053" t="s">
        <v>5470</v>
      </c>
      <c r="AR1053" t="s">
        <v>4</v>
      </c>
      <c r="AS1053" t="s">
        <v>4</v>
      </c>
      <c r="AT1053" t="s">
        <v>4</v>
      </c>
      <c r="AU1053" t="s">
        <v>4</v>
      </c>
      <c r="AV1053" t="s">
        <v>4</v>
      </c>
      <c r="AW1053" t="s">
        <v>11</v>
      </c>
      <c r="AX1053">
        <v>2200</v>
      </c>
      <c r="AY1053">
        <v>22300</v>
      </c>
      <c r="AZ1053" t="s">
        <v>4</v>
      </c>
      <c r="BA1053" t="s">
        <v>4</v>
      </c>
      <c r="BB1053" t="s">
        <v>4</v>
      </c>
      <c r="BC1053" t="s">
        <v>5471</v>
      </c>
      <c r="BD1053" t="s">
        <v>5474</v>
      </c>
      <c r="BE1053" t="s">
        <v>4</v>
      </c>
      <c r="BF1053" t="s">
        <v>4</v>
      </c>
      <c r="BG1053" t="s">
        <v>4</v>
      </c>
      <c r="BH1053" t="s">
        <v>4</v>
      </c>
      <c r="BI1053" t="s">
        <v>4</v>
      </c>
      <c r="BJ1053" t="s">
        <v>15228</v>
      </c>
      <c r="BK1053" t="s">
        <v>4</v>
      </c>
      <c r="BL1053">
        <v>1</v>
      </c>
      <c r="BM1053" t="s">
        <v>4</v>
      </c>
      <c r="BN1053">
        <v>24500</v>
      </c>
      <c r="BO1053" t="s">
        <v>4</v>
      </c>
      <c r="BP1053" t="s">
        <v>4</v>
      </c>
      <c r="BQ1053" t="s">
        <v>4</v>
      </c>
      <c r="BR1053" t="s">
        <v>4</v>
      </c>
      <c r="BS1053" t="s">
        <v>4</v>
      </c>
      <c r="BT1053" t="s">
        <v>4</v>
      </c>
      <c r="BU1053" t="s">
        <v>4</v>
      </c>
      <c r="BV1053" t="s">
        <v>4</v>
      </c>
      <c r="BW1053" t="s">
        <v>15540</v>
      </c>
      <c r="BX1053" t="s">
        <v>4</v>
      </c>
      <c r="BY1053" t="s">
        <v>12</v>
      </c>
      <c r="BZ1053" t="s">
        <v>12</v>
      </c>
      <c r="CA1053" t="s">
        <v>12</v>
      </c>
      <c r="CB1053" t="s">
        <v>12</v>
      </c>
      <c r="CC1053" t="s">
        <v>12</v>
      </c>
      <c r="CD1053" t="str" cm="1">
        <f t="array" aca="1" ref="CD1053" ca="1">eConcatenar(A1053:CB1053,"|")</f>
        <v>cX1SNOQoHejizRtR|COM 2021-1192|3|DIGNITY|TABASCO|PARAISO|PARAISO|2021-3-31|24500|X|X|50|1|X|X|X|X|X|X|X|X|X|X|X|X|X|X|CARRILLO|VAZQUEZ|ANTONIO|CASADO|X|X|LIBERTAD PRIMERA SECCION|PALMAHUACA|LIBERTAD PRIMERA SANTA CRUZ|9331672004|MIRIAM DOMINGUEZ JIMENEZ|CECILIA DOMINGUEZ JIMENEZ|X|RUTA 8 V|X|VIERNES|X|X|X|X|X|DOMICILIO|2200|22300|X|X|X|2021-9-3|2021-9-17|X|X|X|X|X|LIBERTAD PRIMERA SECCION|X|1|X|24500|X|X|X|X|X|X|X|X|CAR|X|x|x|x|x</v>
      </c>
    </row>
    <row r="1054" spans="1:82" x14ac:dyDescent="0.25">
      <c r="A1054" t="s">
        <v>15824</v>
      </c>
      <c r="B1054" t="s">
        <v>15825</v>
      </c>
      <c r="C1054">
        <v>3</v>
      </c>
      <c r="D1054" t="s">
        <v>14</v>
      </c>
      <c r="E1054" t="s">
        <v>2</v>
      </c>
      <c r="F1054" t="s">
        <v>706</v>
      </c>
      <c r="G1054" t="s">
        <v>706</v>
      </c>
      <c r="H1054" t="s">
        <v>16085</v>
      </c>
      <c r="I1054">
        <v>19800</v>
      </c>
      <c r="J1054" t="s">
        <v>4</v>
      </c>
      <c r="K1054" t="s">
        <v>4</v>
      </c>
      <c r="L1054">
        <v>50</v>
      </c>
      <c r="M1054">
        <v>1</v>
      </c>
      <c r="N1054" t="s">
        <v>4</v>
      </c>
      <c r="O1054" t="s">
        <v>4</v>
      </c>
      <c r="P1054" t="s">
        <v>4</v>
      </c>
      <c r="Q1054" t="s">
        <v>4</v>
      </c>
      <c r="R1054" t="s">
        <v>4</v>
      </c>
      <c r="S1054" t="s">
        <v>4</v>
      </c>
      <c r="T1054" t="s">
        <v>4</v>
      </c>
      <c r="U1054" t="s">
        <v>4</v>
      </c>
      <c r="V1054" t="s">
        <v>4</v>
      </c>
      <c r="W1054" t="s">
        <v>4</v>
      </c>
      <c r="X1054" t="s">
        <v>4</v>
      </c>
      <c r="Y1054" t="s">
        <v>4</v>
      </c>
      <c r="Z1054" t="s">
        <v>4</v>
      </c>
      <c r="AA1054" t="s">
        <v>4</v>
      </c>
      <c r="AB1054" t="s">
        <v>655</v>
      </c>
      <c r="AC1054" t="s">
        <v>837</v>
      </c>
      <c r="AD1054" t="s">
        <v>15562</v>
      </c>
      <c r="AE1054" t="s">
        <v>63</v>
      </c>
      <c r="AF1054" t="s">
        <v>4</v>
      </c>
      <c r="AG1054" t="s">
        <v>4</v>
      </c>
      <c r="AH1054" t="s">
        <v>628</v>
      </c>
      <c r="AI1054" t="s">
        <v>15563</v>
      </c>
      <c r="AJ1054" t="s">
        <v>4</v>
      </c>
      <c r="AK1054">
        <v>9331555472</v>
      </c>
      <c r="AL1054" t="s">
        <v>15564</v>
      </c>
      <c r="AM1054" t="s">
        <v>15565</v>
      </c>
      <c r="AN1054" t="s">
        <v>4</v>
      </c>
      <c r="AO1054" t="s">
        <v>15146</v>
      </c>
      <c r="AP1054" t="s">
        <v>4</v>
      </c>
      <c r="AQ1054" t="s">
        <v>5470</v>
      </c>
      <c r="AR1054" t="s">
        <v>4</v>
      </c>
      <c r="AS1054" t="s">
        <v>4</v>
      </c>
      <c r="AT1054" t="s">
        <v>4</v>
      </c>
      <c r="AU1054" t="s">
        <v>4</v>
      </c>
      <c r="AV1054" t="s">
        <v>4</v>
      </c>
      <c r="AW1054" t="s">
        <v>11</v>
      </c>
      <c r="AX1054">
        <v>2800</v>
      </c>
      <c r="AY1054">
        <v>17000</v>
      </c>
      <c r="AZ1054" t="s">
        <v>4</v>
      </c>
      <c r="BA1054" t="s">
        <v>4</v>
      </c>
      <c r="BB1054" t="s">
        <v>4</v>
      </c>
      <c r="BC1054" t="s">
        <v>5381</v>
      </c>
      <c r="BD1054" t="s">
        <v>5474</v>
      </c>
      <c r="BE1054" t="s">
        <v>4</v>
      </c>
      <c r="BF1054" t="s">
        <v>4</v>
      </c>
      <c r="BG1054" t="s">
        <v>4</v>
      </c>
      <c r="BH1054" t="s">
        <v>4</v>
      </c>
      <c r="BI1054" t="s">
        <v>4</v>
      </c>
      <c r="BJ1054" t="s">
        <v>628</v>
      </c>
      <c r="BK1054" t="s">
        <v>4</v>
      </c>
      <c r="BL1054">
        <v>0</v>
      </c>
      <c r="BM1054" t="s">
        <v>4</v>
      </c>
      <c r="BN1054">
        <v>19800</v>
      </c>
      <c r="BO1054" t="s">
        <v>4</v>
      </c>
      <c r="BP1054" t="s">
        <v>4</v>
      </c>
      <c r="BQ1054" t="s">
        <v>4</v>
      </c>
      <c r="BR1054" t="s">
        <v>4</v>
      </c>
      <c r="BS1054" t="s">
        <v>4</v>
      </c>
      <c r="BT1054" t="s">
        <v>4</v>
      </c>
      <c r="BU1054" t="s">
        <v>4</v>
      </c>
      <c r="BV1054" t="s">
        <v>4</v>
      </c>
      <c r="BW1054" t="s">
        <v>15540</v>
      </c>
      <c r="BX1054" t="s">
        <v>4</v>
      </c>
      <c r="BY1054" t="s">
        <v>12</v>
      </c>
      <c r="BZ1054" t="s">
        <v>12</v>
      </c>
      <c r="CA1054" t="s">
        <v>12</v>
      </c>
      <c r="CB1054" t="s">
        <v>12</v>
      </c>
      <c r="CC1054" t="s">
        <v>12</v>
      </c>
      <c r="CD1054" t="str" cm="1">
        <f t="array" aca="1" ref="CD1054" ca="1">eConcatenar(A1054:CB1054,"|")</f>
        <v>9FX5qkgh85NlircH|COM 2021-0326|3|ZAFIRO|TABASCO|PARAISO|PARAISO|2021-1-28|19800|X|X|50|1|X|X|X|X|X|X|X|X|X|X|X|X|X|X|GERONIMO|MARQUEZ|JOSE POMPILIO|CASADO|X|X|QUINTIN ARAUZ|FEDERAL PARAISO COMALCALCO|X|9331555472|ROSA ALEJANDRO PEREZ|LUIS GUSTAVO GERONIMO ALEJANDRO|X|RUTA 8 V|X|VIERNES|X|X|X|X|X|DOMICILIO|2800|17000|X|X|X|2021-8-14|2021-9-17|X|X|X|X|X|QUINTIN ARAUZ|X|0|X|19800|X|X|X|X|X|X|X|X|CAR|X|x|x|x|x</v>
      </c>
    </row>
    <row r="1055" spans="1:82" x14ac:dyDescent="0.25">
      <c r="A1055" t="s">
        <v>15826</v>
      </c>
      <c r="B1055" t="s">
        <v>15827</v>
      </c>
      <c r="C1055">
        <v>3</v>
      </c>
      <c r="D1055" t="s">
        <v>221</v>
      </c>
      <c r="E1055" t="s">
        <v>2</v>
      </c>
      <c r="F1055" t="s">
        <v>775</v>
      </c>
      <c r="G1055" t="s">
        <v>775</v>
      </c>
      <c r="H1055" t="s">
        <v>16113</v>
      </c>
      <c r="I1055">
        <v>12900</v>
      </c>
      <c r="J1055" t="s">
        <v>4</v>
      </c>
      <c r="K1055" t="s">
        <v>4</v>
      </c>
      <c r="L1055">
        <v>50</v>
      </c>
      <c r="M1055">
        <v>1</v>
      </c>
      <c r="N1055" t="s">
        <v>4</v>
      </c>
      <c r="O1055" t="s">
        <v>4</v>
      </c>
      <c r="P1055" t="s">
        <v>4</v>
      </c>
      <c r="Q1055" t="s">
        <v>4</v>
      </c>
      <c r="R1055" t="s">
        <v>4</v>
      </c>
      <c r="S1055" t="s">
        <v>4</v>
      </c>
      <c r="T1055" t="s">
        <v>4</v>
      </c>
      <c r="U1055" t="s">
        <v>4</v>
      </c>
      <c r="V1055" t="s">
        <v>4</v>
      </c>
      <c r="W1055" t="s">
        <v>4</v>
      </c>
      <c r="X1055" t="s">
        <v>4</v>
      </c>
      <c r="Y1055" t="s">
        <v>4</v>
      </c>
      <c r="Z1055" t="s">
        <v>4</v>
      </c>
      <c r="AA1055" t="s">
        <v>4</v>
      </c>
      <c r="AB1055" t="s">
        <v>732</v>
      </c>
      <c r="AC1055" t="s">
        <v>11810</v>
      </c>
      <c r="AD1055" t="s">
        <v>521</v>
      </c>
      <c r="AE1055" t="s">
        <v>63</v>
      </c>
      <c r="AF1055" t="s">
        <v>4</v>
      </c>
      <c r="AG1055" t="s">
        <v>4</v>
      </c>
      <c r="AH1055" t="s">
        <v>15497</v>
      </c>
      <c r="AI1055" t="s">
        <v>15568</v>
      </c>
      <c r="AJ1055" t="s">
        <v>4</v>
      </c>
      <c r="AK1055">
        <v>9331630543</v>
      </c>
      <c r="AL1055" t="s">
        <v>15569</v>
      </c>
      <c r="AM1055" t="s">
        <v>15570</v>
      </c>
      <c r="AN1055" t="s">
        <v>4</v>
      </c>
      <c r="AO1055" t="s">
        <v>15146</v>
      </c>
      <c r="AP1055" t="s">
        <v>4</v>
      </c>
      <c r="AQ1055" t="s">
        <v>5470</v>
      </c>
      <c r="AR1055" t="s">
        <v>4</v>
      </c>
      <c r="AS1055" t="s">
        <v>4</v>
      </c>
      <c r="AT1055" t="s">
        <v>4</v>
      </c>
      <c r="AU1055" t="s">
        <v>4</v>
      </c>
      <c r="AV1055" t="s">
        <v>4</v>
      </c>
      <c r="AW1055" t="s">
        <v>11</v>
      </c>
      <c r="AX1055">
        <v>2900</v>
      </c>
      <c r="AY1055">
        <v>10000</v>
      </c>
      <c r="AZ1055" t="s">
        <v>4</v>
      </c>
      <c r="BA1055" t="s">
        <v>4</v>
      </c>
      <c r="BB1055" t="s">
        <v>4</v>
      </c>
      <c r="BC1055" t="s">
        <v>5471</v>
      </c>
      <c r="BD1055" t="s">
        <v>15828</v>
      </c>
      <c r="BE1055" t="s">
        <v>4</v>
      </c>
      <c r="BF1055" t="s">
        <v>4</v>
      </c>
      <c r="BG1055" t="s">
        <v>4</v>
      </c>
      <c r="BH1055" t="s">
        <v>4</v>
      </c>
      <c r="BI1055" t="s">
        <v>4</v>
      </c>
      <c r="BJ1055" t="s">
        <v>15497</v>
      </c>
      <c r="BK1055" t="s">
        <v>4</v>
      </c>
      <c r="BL1055">
        <v>1</v>
      </c>
      <c r="BM1055" t="s">
        <v>4</v>
      </c>
      <c r="BN1055">
        <v>12900</v>
      </c>
      <c r="BO1055" t="s">
        <v>4</v>
      </c>
      <c r="BP1055" t="s">
        <v>4</v>
      </c>
      <c r="BQ1055" t="s">
        <v>4</v>
      </c>
      <c r="BR1055" t="s">
        <v>4</v>
      </c>
      <c r="BS1055" t="s">
        <v>4</v>
      </c>
      <c r="BT1055" t="s">
        <v>4</v>
      </c>
      <c r="BU1055" t="s">
        <v>4</v>
      </c>
      <c r="BV1055" t="s">
        <v>4</v>
      </c>
      <c r="BW1055" t="s">
        <v>15540</v>
      </c>
      <c r="BX1055" t="s">
        <v>4</v>
      </c>
      <c r="BY1055" t="s">
        <v>12</v>
      </c>
      <c r="BZ1055" t="s">
        <v>12</v>
      </c>
      <c r="CA1055" t="s">
        <v>12</v>
      </c>
      <c r="CB1055" t="s">
        <v>12</v>
      </c>
      <c r="CC1055" t="s">
        <v>12</v>
      </c>
      <c r="CD1055" t="str" cm="1">
        <f t="array" aca="1" ref="CD1055" ca="1">eConcatenar(A1055:CB1055,"|")</f>
        <v>1YtVSTw3EGiz51W7|COM 2021-0395|3|IMPERIAL|TABASCO|COMALCALCO|COMALCALCO|2021-2-06|12900|X|X|50|1|X|X|X|X|X|X|X|X|X|X|X|X|X|X|IZQUIERDO|PALMA|MARIA JESUS|CASADO|X|X|NORTE SEGUNDA|COMALCO PARAISO|X|9331630543|REYNOL VELENZUELA ROMERO|ERNERTO VALENSUELA IZQUIERDO|X|RUTA 8 V|X|VIERNES|X|X|X|X|X|DOMICILIO|2900|10000|X|X|X|2021-9-3|2021-9-01|X|X|X|X|X|NORTE SEGUNDA|X|1|X|12900|X|X|X|X|X|X|X|X|CAR|X|x|x|x|x</v>
      </c>
    </row>
    <row r="1056" spans="1:82" x14ac:dyDescent="0.25">
      <c r="A1056" t="s">
        <v>15829</v>
      </c>
      <c r="B1056" t="s">
        <v>15830</v>
      </c>
      <c r="C1056">
        <v>3</v>
      </c>
      <c r="D1056" t="s">
        <v>14</v>
      </c>
      <c r="E1056" t="s">
        <v>2</v>
      </c>
      <c r="F1056" t="s">
        <v>706</v>
      </c>
      <c r="G1056" t="s">
        <v>706</v>
      </c>
      <c r="H1056" t="s">
        <v>16109</v>
      </c>
      <c r="I1056">
        <v>19800</v>
      </c>
      <c r="J1056" t="s">
        <v>4</v>
      </c>
      <c r="K1056" t="s">
        <v>4</v>
      </c>
      <c r="L1056">
        <v>50</v>
      </c>
      <c r="M1056">
        <v>1</v>
      </c>
      <c r="N1056" t="s">
        <v>4</v>
      </c>
      <c r="O1056" t="s">
        <v>4</v>
      </c>
      <c r="P1056" t="s">
        <v>4</v>
      </c>
      <c r="Q1056" t="s">
        <v>4</v>
      </c>
      <c r="R1056" t="s">
        <v>4</v>
      </c>
      <c r="S1056" t="s">
        <v>4</v>
      </c>
      <c r="T1056" t="s">
        <v>4</v>
      </c>
      <c r="U1056" t="s">
        <v>4</v>
      </c>
      <c r="V1056" t="s">
        <v>4</v>
      </c>
      <c r="W1056" t="s">
        <v>4</v>
      </c>
      <c r="X1056" t="s">
        <v>4</v>
      </c>
      <c r="Y1056" t="s">
        <v>4</v>
      </c>
      <c r="Z1056" t="s">
        <v>4</v>
      </c>
      <c r="AA1056" t="s">
        <v>4</v>
      </c>
      <c r="AB1056" t="s">
        <v>291</v>
      </c>
      <c r="AC1056" t="s">
        <v>38</v>
      </c>
      <c r="AD1056" t="s">
        <v>566</v>
      </c>
      <c r="AE1056" t="s">
        <v>30</v>
      </c>
      <c r="AF1056" t="s">
        <v>4</v>
      </c>
      <c r="AG1056" t="s">
        <v>4</v>
      </c>
      <c r="AH1056" t="s">
        <v>15520</v>
      </c>
      <c r="AI1056" t="s">
        <v>15563</v>
      </c>
      <c r="AJ1056" t="s">
        <v>15572</v>
      </c>
      <c r="AK1056">
        <v>9331544723</v>
      </c>
      <c r="AL1056" t="s">
        <v>15573</v>
      </c>
      <c r="AM1056" t="s">
        <v>15574</v>
      </c>
      <c r="AN1056" t="s">
        <v>4</v>
      </c>
      <c r="AO1056" t="s">
        <v>15146</v>
      </c>
      <c r="AP1056" t="s">
        <v>4</v>
      </c>
      <c r="AQ1056" t="s">
        <v>5470</v>
      </c>
      <c r="AR1056" t="s">
        <v>4</v>
      </c>
      <c r="AS1056" t="s">
        <v>4</v>
      </c>
      <c r="AT1056" t="s">
        <v>4</v>
      </c>
      <c r="AU1056" t="s">
        <v>4</v>
      </c>
      <c r="AV1056" t="s">
        <v>4</v>
      </c>
      <c r="AW1056" t="s">
        <v>11</v>
      </c>
      <c r="AX1056">
        <v>3000</v>
      </c>
      <c r="AY1056">
        <v>16800</v>
      </c>
      <c r="AZ1056" t="s">
        <v>4</v>
      </c>
      <c r="BA1056" t="s">
        <v>4</v>
      </c>
      <c r="BB1056" t="s">
        <v>4</v>
      </c>
      <c r="BC1056" t="s">
        <v>5471</v>
      </c>
      <c r="BD1056" t="s">
        <v>5474</v>
      </c>
      <c r="BE1056" t="s">
        <v>4</v>
      </c>
      <c r="BF1056" t="s">
        <v>4</v>
      </c>
      <c r="BG1056" t="s">
        <v>4</v>
      </c>
      <c r="BH1056" t="s">
        <v>4</v>
      </c>
      <c r="BI1056" t="s">
        <v>4</v>
      </c>
      <c r="BJ1056" t="s">
        <v>15520</v>
      </c>
      <c r="BK1056" t="s">
        <v>4</v>
      </c>
      <c r="BL1056">
        <v>1</v>
      </c>
      <c r="BM1056" t="s">
        <v>4</v>
      </c>
      <c r="BN1056">
        <v>19800</v>
      </c>
      <c r="BO1056" t="s">
        <v>4</v>
      </c>
      <c r="BP1056" t="s">
        <v>4</v>
      </c>
      <c r="BQ1056" t="s">
        <v>4</v>
      </c>
      <c r="BR1056" t="s">
        <v>4</v>
      </c>
      <c r="BS1056" t="s">
        <v>4</v>
      </c>
      <c r="BT1056" t="s">
        <v>4</v>
      </c>
      <c r="BU1056" t="s">
        <v>4</v>
      </c>
      <c r="BV1056" t="s">
        <v>4</v>
      </c>
      <c r="BW1056" t="s">
        <v>15540</v>
      </c>
      <c r="BX1056" t="s">
        <v>4</v>
      </c>
      <c r="BY1056" t="s">
        <v>12</v>
      </c>
      <c r="BZ1056" t="s">
        <v>12</v>
      </c>
      <c r="CA1056" t="s">
        <v>12</v>
      </c>
      <c r="CB1056" t="s">
        <v>12</v>
      </c>
      <c r="CC1056" t="s">
        <v>12</v>
      </c>
      <c r="CD1056" t="str" cm="1">
        <f t="array" aca="1" ref="CD1056" ca="1">eConcatenar(A1056:CB1056,"|")</f>
        <v>tmtsfgm3Xpy5X6Ct|COM 2021-0355|3|ZAFIRO|TABASCO|PARAISO|PARAISO|2021-2-01|19800|X|X|50|1|X|X|X|X|X|X|X|X|X|X|X|X|X|X|DOMINGUEZ|HERNANDEZ|ROSA MARIA|CASADA|X|X|ORIENTE SEGUNDA|FEDERAL PARAISO COMALCALCO|PALMA HUACAPAL|9331544723|ANDRES DE LA CRUZ GONZALES|ANDRES AARON DE LA CRUZ DOMINGUEZ|X|RUTA 8 V|X|VIERNES|X|X|X|X|X|DOMICILIO|3000|16800|X|X|X|2021-9-3|2021-9-17|X|X|X|X|X|ORIENTE SEGUNDA|X|1|X|19800|X|X|X|X|X|X|X|X|CAR|X|x|x|x|x</v>
      </c>
    </row>
    <row r="1057" spans="1:82" x14ac:dyDescent="0.25">
      <c r="A1057" t="s">
        <v>15831</v>
      </c>
      <c r="B1057" t="s">
        <v>15832</v>
      </c>
      <c r="C1057">
        <v>3</v>
      </c>
      <c r="D1057" t="s">
        <v>69</v>
      </c>
      <c r="E1057" t="s">
        <v>2</v>
      </c>
      <c r="F1057" t="s">
        <v>706</v>
      </c>
      <c r="G1057" t="s">
        <v>706</v>
      </c>
      <c r="H1057" t="s">
        <v>15982</v>
      </c>
      <c r="I1057">
        <v>14800</v>
      </c>
      <c r="J1057" t="s">
        <v>4</v>
      </c>
      <c r="K1057" t="s">
        <v>4</v>
      </c>
      <c r="L1057">
        <v>50</v>
      </c>
      <c r="M1057">
        <v>1</v>
      </c>
      <c r="N1057" t="s">
        <v>4</v>
      </c>
      <c r="O1057" t="s">
        <v>4</v>
      </c>
      <c r="P1057" t="s">
        <v>4</v>
      </c>
      <c r="Q1057" t="s">
        <v>4</v>
      </c>
      <c r="R1057" t="s">
        <v>4</v>
      </c>
      <c r="S1057" t="s">
        <v>4</v>
      </c>
      <c r="T1057" t="s">
        <v>4</v>
      </c>
      <c r="U1057" t="s">
        <v>4</v>
      </c>
      <c r="V1057" t="s">
        <v>4</v>
      </c>
      <c r="W1057" t="s">
        <v>4</v>
      </c>
      <c r="X1057" t="s">
        <v>4</v>
      </c>
      <c r="Y1057" t="s">
        <v>4</v>
      </c>
      <c r="Z1057" t="s">
        <v>4</v>
      </c>
      <c r="AA1057" t="s">
        <v>4</v>
      </c>
      <c r="AB1057" t="s">
        <v>59</v>
      </c>
      <c r="AC1057" t="s">
        <v>49</v>
      </c>
      <c r="AD1057" t="s">
        <v>15576</v>
      </c>
      <c r="AE1057" t="s">
        <v>63</v>
      </c>
      <c r="AF1057" t="s">
        <v>4</v>
      </c>
      <c r="AG1057" t="s">
        <v>4</v>
      </c>
      <c r="AH1057" t="s">
        <v>15577</v>
      </c>
      <c r="AI1057" t="s">
        <v>15578</v>
      </c>
      <c r="AJ1057" t="s">
        <v>4</v>
      </c>
      <c r="AK1057">
        <v>9331373405</v>
      </c>
      <c r="AL1057" t="s">
        <v>15579</v>
      </c>
      <c r="AM1057" t="s">
        <v>15580</v>
      </c>
      <c r="AN1057" t="s">
        <v>4</v>
      </c>
      <c r="AO1057" t="s">
        <v>15146</v>
      </c>
      <c r="AP1057" t="s">
        <v>4</v>
      </c>
      <c r="AQ1057" t="s">
        <v>5470</v>
      </c>
      <c r="AR1057" t="s">
        <v>4</v>
      </c>
      <c r="AS1057" t="s">
        <v>4</v>
      </c>
      <c r="AT1057" t="s">
        <v>4</v>
      </c>
      <c r="AU1057" t="s">
        <v>4</v>
      </c>
      <c r="AV1057" t="s">
        <v>4</v>
      </c>
      <c r="AW1057" t="s">
        <v>11</v>
      </c>
      <c r="AX1057">
        <v>2200</v>
      </c>
      <c r="AY1057">
        <v>12600</v>
      </c>
      <c r="AZ1057" t="s">
        <v>4</v>
      </c>
      <c r="BA1057" t="s">
        <v>4</v>
      </c>
      <c r="BB1057" t="s">
        <v>4</v>
      </c>
      <c r="BC1057" t="s">
        <v>5471</v>
      </c>
      <c r="BD1057" t="s">
        <v>5474</v>
      </c>
      <c r="BE1057" t="s">
        <v>4</v>
      </c>
      <c r="BF1057" t="s">
        <v>4</v>
      </c>
      <c r="BG1057" t="s">
        <v>4</v>
      </c>
      <c r="BH1057" t="s">
        <v>4</v>
      </c>
      <c r="BI1057" t="s">
        <v>4</v>
      </c>
      <c r="BJ1057" t="s">
        <v>15577</v>
      </c>
      <c r="BK1057" t="s">
        <v>4</v>
      </c>
      <c r="BL1057">
        <v>0</v>
      </c>
      <c r="BM1057" t="s">
        <v>4</v>
      </c>
      <c r="BN1057">
        <v>14800</v>
      </c>
      <c r="BO1057" t="s">
        <v>4</v>
      </c>
      <c r="BP1057" t="s">
        <v>4</v>
      </c>
      <c r="BQ1057" t="s">
        <v>4</v>
      </c>
      <c r="BR1057" t="s">
        <v>4</v>
      </c>
      <c r="BS1057" t="s">
        <v>4</v>
      </c>
      <c r="BT1057" t="s">
        <v>4</v>
      </c>
      <c r="BU1057" t="s">
        <v>4</v>
      </c>
      <c r="BV1057" t="s">
        <v>4</v>
      </c>
      <c r="BW1057" t="s">
        <v>15540</v>
      </c>
      <c r="BX1057" t="s">
        <v>4</v>
      </c>
      <c r="BY1057" t="s">
        <v>12</v>
      </c>
      <c r="BZ1057" t="s">
        <v>12</v>
      </c>
      <c r="CA1057" t="s">
        <v>12</v>
      </c>
      <c r="CB1057" t="s">
        <v>12</v>
      </c>
      <c r="CC1057" t="s">
        <v>12</v>
      </c>
      <c r="CD1057" t="str" cm="1">
        <f t="array" aca="1" ref="CD1057" ca="1">eConcatenar(A1057:CB1057,"|")</f>
        <v>pQ4Y2cDUXVku2F3i|COM 2021-1105|3|MEMORIAL|TABASCO|PARAISO|PARAISO|2021-3-18|14800|X|X|50|1|X|X|X|X|X|X|X|X|X|X|X|X|X|X|GARCIA|SANCHEZ|DIOGENES|CASADO|X|X|ORIENTE PRIMERA SECCION|MERCEDE REAL|X|9331373405|SANDRA HERNANDEZ DOMINGUEZ|DAVID ANTONIO IZQUIERDO MARQUEZ|X|RUTA 8 V|X|VIERNES|X|X|X|X|X|DOMICILIO|2200|12600|X|X|X|2021-9-3|2021-9-17|X|X|X|X|X|ORIENTE PRIMERA SECCION|X|0|X|14800|X|X|X|X|X|X|X|X|CAR|X|x|x|x|x</v>
      </c>
    </row>
    <row r="1058" spans="1:82" x14ac:dyDescent="0.25">
      <c r="A1058" t="s">
        <v>15833</v>
      </c>
      <c r="B1058" t="s">
        <v>15834</v>
      </c>
      <c r="C1058">
        <v>3</v>
      </c>
      <c r="D1058" t="s">
        <v>221</v>
      </c>
      <c r="E1058" t="s">
        <v>2</v>
      </c>
      <c r="F1058" t="s">
        <v>706</v>
      </c>
      <c r="G1058" t="s">
        <v>706</v>
      </c>
      <c r="H1058" t="s">
        <v>16115</v>
      </c>
      <c r="I1058">
        <v>12900</v>
      </c>
      <c r="J1058" t="s">
        <v>4</v>
      </c>
      <c r="K1058" t="s">
        <v>4</v>
      </c>
      <c r="L1058">
        <v>50</v>
      </c>
      <c r="M1058">
        <v>1</v>
      </c>
      <c r="N1058" t="s">
        <v>4</v>
      </c>
      <c r="O1058" t="s">
        <v>4</v>
      </c>
      <c r="P1058" t="s">
        <v>4</v>
      </c>
      <c r="Q1058" t="s">
        <v>4</v>
      </c>
      <c r="R1058" t="s">
        <v>4</v>
      </c>
      <c r="S1058" t="s">
        <v>4</v>
      </c>
      <c r="T1058" t="s">
        <v>4</v>
      </c>
      <c r="U1058" t="s">
        <v>4</v>
      </c>
      <c r="V1058" t="s">
        <v>4</v>
      </c>
      <c r="W1058" t="s">
        <v>4</v>
      </c>
      <c r="X1058" t="s">
        <v>4</v>
      </c>
      <c r="Y1058" t="s">
        <v>4</v>
      </c>
      <c r="Z1058" t="s">
        <v>4</v>
      </c>
      <c r="AA1058" t="s">
        <v>4</v>
      </c>
      <c r="AB1058" t="s">
        <v>291</v>
      </c>
      <c r="AC1058" t="s">
        <v>815</v>
      </c>
      <c r="AD1058" t="s">
        <v>12690</v>
      </c>
      <c r="AE1058" t="s">
        <v>63</v>
      </c>
      <c r="AF1058" t="s">
        <v>4</v>
      </c>
      <c r="AG1058" t="s">
        <v>4</v>
      </c>
      <c r="AH1058" t="s">
        <v>2120</v>
      </c>
      <c r="AI1058" t="s">
        <v>116</v>
      </c>
      <c r="AJ1058" t="s">
        <v>4</v>
      </c>
      <c r="AK1058">
        <v>9333296345</v>
      </c>
      <c r="AL1058" t="s">
        <v>15582</v>
      </c>
      <c r="AM1058" t="s">
        <v>15583</v>
      </c>
      <c r="AN1058" t="s">
        <v>4</v>
      </c>
      <c r="AO1058" t="s">
        <v>15146</v>
      </c>
      <c r="AP1058" t="s">
        <v>4</v>
      </c>
      <c r="AQ1058" t="s">
        <v>5470</v>
      </c>
      <c r="AR1058" t="s">
        <v>4</v>
      </c>
      <c r="AS1058" t="s">
        <v>4</v>
      </c>
      <c r="AT1058" t="s">
        <v>4</v>
      </c>
      <c r="AU1058" t="s">
        <v>4</v>
      </c>
      <c r="AV1058" t="s">
        <v>4</v>
      </c>
      <c r="AW1058" t="s">
        <v>11</v>
      </c>
      <c r="AX1058">
        <v>3200</v>
      </c>
      <c r="AY1058">
        <v>9700</v>
      </c>
      <c r="AZ1058" t="s">
        <v>4</v>
      </c>
      <c r="BA1058" t="s">
        <v>4</v>
      </c>
      <c r="BB1058" t="s">
        <v>4</v>
      </c>
      <c r="BC1058" t="s">
        <v>5471</v>
      </c>
      <c r="BD1058" t="s">
        <v>5474</v>
      </c>
      <c r="BE1058" t="s">
        <v>4</v>
      </c>
      <c r="BF1058" t="s">
        <v>4</v>
      </c>
      <c r="BG1058" t="s">
        <v>4</v>
      </c>
      <c r="BH1058" t="s">
        <v>4</v>
      </c>
      <c r="BI1058" t="s">
        <v>4</v>
      </c>
      <c r="BJ1058" t="s">
        <v>2120</v>
      </c>
      <c r="BK1058" t="s">
        <v>4</v>
      </c>
      <c r="BL1058">
        <v>0</v>
      </c>
      <c r="BM1058" t="s">
        <v>4</v>
      </c>
      <c r="BN1058">
        <v>12900</v>
      </c>
      <c r="BO1058" t="s">
        <v>4</v>
      </c>
      <c r="BP1058" t="s">
        <v>4</v>
      </c>
      <c r="BQ1058" t="s">
        <v>4</v>
      </c>
      <c r="BR1058" t="s">
        <v>4</v>
      </c>
      <c r="BS1058" t="s">
        <v>4</v>
      </c>
      <c r="BT1058" t="s">
        <v>4</v>
      </c>
      <c r="BU1058" t="s">
        <v>4</v>
      </c>
      <c r="BV1058" t="s">
        <v>4</v>
      </c>
      <c r="BW1058" t="s">
        <v>15540</v>
      </c>
      <c r="BX1058" t="s">
        <v>4</v>
      </c>
      <c r="BY1058" t="s">
        <v>12</v>
      </c>
      <c r="BZ1058" t="s">
        <v>12</v>
      </c>
      <c r="CA1058" t="s">
        <v>12</v>
      </c>
      <c r="CB1058" t="s">
        <v>12</v>
      </c>
      <c r="CC1058" t="s">
        <v>12</v>
      </c>
      <c r="CD1058" t="str" cm="1">
        <f t="array" aca="1" ref="CD1058" ca="1">eConcatenar(A1058:CB1058,"|")</f>
        <v>jN5ivVHCDNqTc0Zb|COM 2021-0305|3|IMPERIAL|TABASCO|PARAISO|PARAISO|2021-1-25|12900|X|X|50|1|X|X|X|X|X|X|X|X|X|X|X|X|X|X|DOMINGUEZ|CASTELLANOS|GAMALIEL|CASADO|X|X|MONTE ADENTRO|PRINCIPAL|X|9333296345|DARVIN DOMINGUEZ DOMINGUEZ|YOLY DAVEY DOMINGUEZ DOMINGUEZ|X|RUTA 8 V|X|VIERNES|X|X|X|X|X|DOMICILIO|3200|9700|X|X|X|2021-9-3|2021-9-17|X|X|X|X|X|MONTE ADENTRO|X|0|X|12900|X|X|X|X|X|X|X|X|CAR|X|x|x|x|x</v>
      </c>
    </row>
    <row r="1059" spans="1:82" x14ac:dyDescent="0.25">
      <c r="A1059" t="s">
        <v>15835</v>
      </c>
      <c r="B1059" t="s">
        <v>15836</v>
      </c>
      <c r="C1059">
        <v>3</v>
      </c>
      <c r="D1059" t="s">
        <v>221</v>
      </c>
      <c r="E1059" t="s">
        <v>2</v>
      </c>
      <c r="F1059" t="s">
        <v>775</v>
      </c>
      <c r="G1059" t="s">
        <v>775</v>
      </c>
      <c r="H1059" t="s">
        <v>16091</v>
      </c>
      <c r="I1059">
        <v>12900</v>
      </c>
      <c r="J1059" t="s">
        <v>4</v>
      </c>
      <c r="K1059" t="s">
        <v>4</v>
      </c>
      <c r="L1059">
        <v>50</v>
      </c>
      <c r="M1059">
        <v>1</v>
      </c>
      <c r="N1059" t="s">
        <v>4</v>
      </c>
      <c r="O1059" t="s">
        <v>4</v>
      </c>
      <c r="P1059" t="s">
        <v>4</v>
      </c>
      <c r="Q1059" t="s">
        <v>4</v>
      </c>
      <c r="R1059" t="s">
        <v>4</v>
      </c>
      <c r="S1059" t="s">
        <v>4</v>
      </c>
      <c r="T1059" t="s">
        <v>4</v>
      </c>
      <c r="U1059" t="s">
        <v>4</v>
      </c>
      <c r="V1059" t="s">
        <v>4</v>
      </c>
      <c r="W1059" t="s">
        <v>4</v>
      </c>
      <c r="X1059" t="s">
        <v>4</v>
      </c>
      <c r="Y1059" t="s">
        <v>4</v>
      </c>
      <c r="Z1059" t="s">
        <v>4</v>
      </c>
      <c r="AA1059" t="s">
        <v>4</v>
      </c>
      <c r="AB1059" t="s">
        <v>29</v>
      </c>
      <c r="AC1059" t="s">
        <v>38</v>
      </c>
      <c r="AD1059" t="s">
        <v>15586</v>
      </c>
      <c r="AE1059" t="s">
        <v>30</v>
      </c>
      <c r="AF1059" t="s">
        <v>4</v>
      </c>
      <c r="AG1059" t="s">
        <v>4</v>
      </c>
      <c r="AH1059" t="s">
        <v>15497</v>
      </c>
      <c r="AI1059" t="s">
        <v>15563</v>
      </c>
      <c r="AJ1059" t="s">
        <v>4</v>
      </c>
      <c r="AK1059">
        <v>9331213180</v>
      </c>
      <c r="AL1059" t="s">
        <v>15587</v>
      </c>
      <c r="AM1059" t="s">
        <v>15588</v>
      </c>
      <c r="AN1059" t="s">
        <v>4</v>
      </c>
      <c r="AO1059" t="s">
        <v>15146</v>
      </c>
      <c r="AP1059" t="s">
        <v>4</v>
      </c>
      <c r="AQ1059" t="s">
        <v>5470</v>
      </c>
      <c r="AR1059" t="s">
        <v>4</v>
      </c>
      <c r="AS1059" t="s">
        <v>4</v>
      </c>
      <c r="AT1059" t="s">
        <v>4</v>
      </c>
      <c r="AU1059" t="s">
        <v>4</v>
      </c>
      <c r="AV1059" t="s">
        <v>4</v>
      </c>
      <c r="AW1059" t="s">
        <v>11</v>
      </c>
      <c r="AX1059">
        <v>3400</v>
      </c>
      <c r="AY1059">
        <v>9500</v>
      </c>
      <c r="AZ1059" t="s">
        <v>4</v>
      </c>
      <c r="BA1059" t="s">
        <v>4</v>
      </c>
      <c r="BB1059" t="s">
        <v>4</v>
      </c>
      <c r="BC1059" t="s">
        <v>5471</v>
      </c>
      <c r="BD1059" t="s">
        <v>5474</v>
      </c>
      <c r="BE1059" t="s">
        <v>4</v>
      </c>
      <c r="BF1059" t="s">
        <v>4</v>
      </c>
      <c r="BG1059" t="s">
        <v>4</v>
      </c>
      <c r="BH1059" t="s">
        <v>4</v>
      </c>
      <c r="BI1059" t="s">
        <v>4</v>
      </c>
      <c r="BJ1059" t="s">
        <v>15497</v>
      </c>
      <c r="BK1059" t="s">
        <v>4</v>
      </c>
      <c r="BL1059">
        <v>1</v>
      </c>
      <c r="BM1059" t="s">
        <v>4</v>
      </c>
      <c r="BN1059">
        <v>12900</v>
      </c>
      <c r="BO1059" t="s">
        <v>4</v>
      </c>
      <c r="BP1059" t="s">
        <v>4</v>
      </c>
      <c r="BQ1059" t="s">
        <v>4</v>
      </c>
      <c r="BR1059" t="s">
        <v>4</v>
      </c>
      <c r="BS1059" t="s">
        <v>4</v>
      </c>
      <c r="BT1059" t="s">
        <v>4</v>
      </c>
      <c r="BU1059" t="s">
        <v>4</v>
      </c>
      <c r="BV1059" t="s">
        <v>4</v>
      </c>
      <c r="BW1059" t="s">
        <v>15540</v>
      </c>
      <c r="BX1059" t="s">
        <v>4</v>
      </c>
      <c r="BY1059" t="s">
        <v>12</v>
      </c>
      <c r="BZ1059" t="s">
        <v>12</v>
      </c>
      <c r="CA1059" t="s">
        <v>12</v>
      </c>
      <c r="CB1059" t="s">
        <v>12</v>
      </c>
      <c r="CC1059" t="s">
        <v>12</v>
      </c>
      <c r="CD1059" t="str" cm="1">
        <f t="array" aca="1" ref="CD1059" ca="1">eConcatenar(A1059:CB1059,"|")</f>
        <v>xdz3REW54eI9n5UB|COM 2021-0135|3|IMPERIAL|TABASCO|COMALCALCO|COMALCALCO|2021-1-11|12900|X|X|50|1|X|X|X|X|X|X|X|X|X|X|X|X|X|X|CORDOVA|HERNANDEZ|LILI|CASADA|X|X|NORTE SEGUNDA|FEDERAL PARAISO COMALCALCO|X|9331213180|WILLIAM MARTINEZ HERNANDEZ|BERSALLI MARTINEZ CORDOVA|X|RUTA 8 V|X|VIERNES|X|X|X|X|X|DOMICILIO|3400|9500|X|X|X|2021-9-3|2021-9-17|X|X|X|X|X|NORTE SEGUNDA|X|1|X|12900|X|X|X|X|X|X|X|X|CAR|X|x|x|x|x</v>
      </c>
    </row>
    <row r="1060" spans="1:82" x14ac:dyDescent="0.25">
      <c r="A1060" t="s">
        <v>15837</v>
      </c>
      <c r="B1060" t="s">
        <v>15838</v>
      </c>
      <c r="C1060">
        <v>3</v>
      </c>
      <c r="D1060" t="s">
        <v>14</v>
      </c>
      <c r="E1060" t="s">
        <v>2</v>
      </c>
      <c r="F1060" t="s">
        <v>706</v>
      </c>
      <c r="G1060" t="s">
        <v>706</v>
      </c>
      <c r="H1060" t="s">
        <v>16137</v>
      </c>
      <c r="I1060">
        <v>19800</v>
      </c>
      <c r="J1060" t="s">
        <v>4</v>
      </c>
      <c r="K1060" t="s">
        <v>4</v>
      </c>
      <c r="L1060">
        <v>50</v>
      </c>
      <c r="M1060">
        <v>1</v>
      </c>
      <c r="N1060" t="s">
        <v>4</v>
      </c>
      <c r="O1060" t="s">
        <v>4</v>
      </c>
      <c r="P1060" t="s">
        <v>4</v>
      </c>
      <c r="Q1060" t="s">
        <v>4</v>
      </c>
      <c r="R1060" t="s">
        <v>4</v>
      </c>
      <c r="S1060" t="s">
        <v>4</v>
      </c>
      <c r="T1060" t="s">
        <v>4</v>
      </c>
      <c r="U1060" t="s">
        <v>4</v>
      </c>
      <c r="V1060" t="s">
        <v>4</v>
      </c>
      <c r="W1060" t="s">
        <v>4</v>
      </c>
      <c r="X1060" t="s">
        <v>4</v>
      </c>
      <c r="Y1060" t="s">
        <v>4</v>
      </c>
      <c r="Z1060" t="s">
        <v>4</v>
      </c>
      <c r="AA1060" t="s">
        <v>4</v>
      </c>
      <c r="AB1060" t="s">
        <v>6</v>
      </c>
      <c r="AC1060" t="s">
        <v>312</v>
      </c>
      <c r="AD1060" t="s">
        <v>15590</v>
      </c>
      <c r="AE1060" t="s">
        <v>51</v>
      </c>
      <c r="AF1060" t="s">
        <v>4</v>
      </c>
      <c r="AG1060" t="s">
        <v>4</v>
      </c>
      <c r="AH1060" t="s">
        <v>628</v>
      </c>
      <c r="AI1060" t="s">
        <v>506</v>
      </c>
      <c r="AJ1060" t="s">
        <v>4</v>
      </c>
      <c r="AK1060">
        <v>9331291451</v>
      </c>
      <c r="AL1060" t="s">
        <v>15591</v>
      </c>
      <c r="AM1060" t="s">
        <v>15592</v>
      </c>
      <c r="AN1060" t="s">
        <v>4</v>
      </c>
      <c r="AO1060" t="s">
        <v>15146</v>
      </c>
      <c r="AP1060" t="s">
        <v>4</v>
      </c>
      <c r="AQ1060" t="s">
        <v>5470</v>
      </c>
      <c r="AR1060" t="s">
        <v>4</v>
      </c>
      <c r="AS1060" t="s">
        <v>4</v>
      </c>
      <c r="AT1060" t="s">
        <v>4</v>
      </c>
      <c r="AU1060" t="s">
        <v>4</v>
      </c>
      <c r="AV1060" t="s">
        <v>4</v>
      </c>
      <c r="AW1060" t="s">
        <v>11</v>
      </c>
      <c r="AX1060">
        <v>3000</v>
      </c>
      <c r="AY1060">
        <v>16800</v>
      </c>
      <c r="AZ1060" t="s">
        <v>4</v>
      </c>
      <c r="BA1060" t="s">
        <v>4</v>
      </c>
      <c r="BB1060">
        <v>1</v>
      </c>
      <c r="BC1060" t="s">
        <v>1224</v>
      </c>
      <c r="BD1060" t="s">
        <v>5474</v>
      </c>
      <c r="BE1060" t="s">
        <v>4</v>
      </c>
      <c r="BF1060" t="s">
        <v>4</v>
      </c>
      <c r="BG1060" t="s">
        <v>4</v>
      </c>
      <c r="BH1060" t="s">
        <v>4</v>
      </c>
      <c r="BI1060" t="s">
        <v>4</v>
      </c>
      <c r="BJ1060" t="s">
        <v>628</v>
      </c>
      <c r="BK1060" t="s">
        <v>4</v>
      </c>
      <c r="BL1060">
        <v>1</v>
      </c>
      <c r="BM1060" t="s">
        <v>4</v>
      </c>
      <c r="BN1060">
        <v>19800</v>
      </c>
      <c r="BO1060" t="s">
        <v>4</v>
      </c>
      <c r="BP1060" t="s">
        <v>4</v>
      </c>
      <c r="BQ1060" t="s">
        <v>4</v>
      </c>
      <c r="BR1060" t="s">
        <v>4</v>
      </c>
      <c r="BS1060" t="s">
        <v>4</v>
      </c>
      <c r="BT1060" t="s">
        <v>4</v>
      </c>
      <c r="BU1060" t="s">
        <v>4</v>
      </c>
      <c r="BV1060" t="s">
        <v>4</v>
      </c>
      <c r="BW1060" t="s">
        <v>15540</v>
      </c>
      <c r="BX1060" t="s">
        <v>4</v>
      </c>
      <c r="BY1060" t="s">
        <v>12</v>
      </c>
      <c r="BZ1060" t="s">
        <v>12</v>
      </c>
      <c r="CA1060" t="s">
        <v>12</v>
      </c>
      <c r="CB1060" t="s">
        <v>12</v>
      </c>
      <c r="CC1060" t="s">
        <v>12</v>
      </c>
      <c r="CD1060" t="str" cm="1">
        <f t="array" aca="1" ref="CD1060" ca="1">eConcatenar(A1060:CB1060,"|")</f>
        <v>ORSHAQMvYg99LtSp|COM 2021-0191|3|ZAFIRO|TABASCO|PARAISO|PARAISO|2021-1-22|19800|X|X|50|1|X|X|X|X|X|X|X|X|X|X|X|X|X|X|DE LA CRUZ|MORALES|MIREYA|SOLTERA|X|X|QUINTIN ARAUZ|EMILIANO ZAPATA|X|9331291451|AURELIANO TRINIDAD JIMENEZ|ROSA TRINIDAD ANGULO|X|RUTA 8 V|X|VIERNES|X|X|X|X|X|DOMICILIO|3000|16800|X|X|1|2021-8-7|2021-9-17|X|X|X|X|X|QUINTIN ARAUZ|X|1|X|19800|X|X|X|X|X|X|X|X|CAR|X|x|x|x|x</v>
      </c>
    </row>
    <row r="1061" spans="1:82" x14ac:dyDescent="0.25">
      <c r="A1061" t="s">
        <v>15839</v>
      </c>
      <c r="B1061" t="s">
        <v>15840</v>
      </c>
      <c r="C1061">
        <v>3</v>
      </c>
      <c r="D1061" t="s">
        <v>221</v>
      </c>
      <c r="E1061" t="s">
        <v>2</v>
      </c>
      <c r="F1061" t="s">
        <v>775</v>
      </c>
      <c r="G1061" t="s">
        <v>775</v>
      </c>
      <c r="H1061" t="s">
        <v>15977</v>
      </c>
      <c r="I1061">
        <v>12900</v>
      </c>
      <c r="J1061" t="s">
        <v>4</v>
      </c>
      <c r="K1061" t="s">
        <v>4</v>
      </c>
      <c r="L1061">
        <v>50</v>
      </c>
      <c r="M1061">
        <v>1</v>
      </c>
      <c r="N1061" t="s">
        <v>4</v>
      </c>
      <c r="O1061" t="s">
        <v>4</v>
      </c>
      <c r="P1061" t="s">
        <v>4</v>
      </c>
      <c r="Q1061" t="s">
        <v>4</v>
      </c>
      <c r="R1061" t="s">
        <v>4</v>
      </c>
      <c r="S1061" t="s">
        <v>4</v>
      </c>
      <c r="T1061" t="s">
        <v>4</v>
      </c>
      <c r="U1061" t="s">
        <v>4</v>
      </c>
      <c r="V1061" t="s">
        <v>4</v>
      </c>
      <c r="W1061" t="s">
        <v>4</v>
      </c>
      <c r="X1061" t="s">
        <v>4</v>
      </c>
      <c r="Y1061" t="s">
        <v>4</v>
      </c>
      <c r="Z1061" t="s">
        <v>4</v>
      </c>
      <c r="AA1061" t="s">
        <v>4</v>
      </c>
      <c r="AB1061" t="s">
        <v>11810</v>
      </c>
      <c r="AC1061" t="s">
        <v>385</v>
      </c>
      <c r="AD1061" t="s">
        <v>15595</v>
      </c>
      <c r="AE1061" t="s">
        <v>17</v>
      </c>
      <c r="AF1061" t="s">
        <v>4</v>
      </c>
      <c r="AG1061" t="s">
        <v>4</v>
      </c>
      <c r="AH1061" t="s">
        <v>15497</v>
      </c>
      <c r="AI1061" t="s">
        <v>15563</v>
      </c>
      <c r="AJ1061" t="s">
        <v>4</v>
      </c>
      <c r="AK1061">
        <v>9331602525</v>
      </c>
      <c r="AL1061" t="s">
        <v>15596</v>
      </c>
      <c r="AM1061" t="s">
        <v>15597</v>
      </c>
      <c r="AN1061" t="s">
        <v>4</v>
      </c>
      <c r="AO1061" t="s">
        <v>15146</v>
      </c>
      <c r="AP1061" t="s">
        <v>4</v>
      </c>
      <c r="AQ1061" t="s">
        <v>5470</v>
      </c>
      <c r="AR1061" t="s">
        <v>4</v>
      </c>
      <c r="AS1061" t="s">
        <v>4</v>
      </c>
      <c r="AT1061" t="s">
        <v>4</v>
      </c>
      <c r="AU1061" t="s">
        <v>4</v>
      </c>
      <c r="AV1061" t="s">
        <v>4</v>
      </c>
      <c r="AW1061" t="s">
        <v>11</v>
      </c>
      <c r="AX1061">
        <v>2700</v>
      </c>
      <c r="AY1061">
        <v>10200</v>
      </c>
      <c r="AZ1061" t="s">
        <v>4</v>
      </c>
      <c r="BA1061" t="s">
        <v>4</v>
      </c>
      <c r="BB1061">
        <v>3</v>
      </c>
      <c r="BC1061" t="s">
        <v>1222</v>
      </c>
      <c r="BD1061" t="s">
        <v>5474</v>
      </c>
      <c r="BE1061" t="s">
        <v>4</v>
      </c>
      <c r="BF1061" t="s">
        <v>4</v>
      </c>
      <c r="BG1061" t="s">
        <v>4</v>
      </c>
      <c r="BH1061" t="s">
        <v>4</v>
      </c>
      <c r="BI1061" t="s">
        <v>4</v>
      </c>
      <c r="BJ1061" t="s">
        <v>15497</v>
      </c>
      <c r="BK1061" t="s">
        <v>4</v>
      </c>
      <c r="BL1061">
        <v>0</v>
      </c>
      <c r="BM1061" t="s">
        <v>4</v>
      </c>
      <c r="BN1061">
        <v>12900</v>
      </c>
      <c r="BO1061" t="s">
        <v>4</v>
      </c>
      <c r="BP1061" t="s">
        <v>4</v>
      </c>
      <c r="BQ1061" t="s">
        <v>4</v>
      </c>
      <c r="BR1061" t="s">
        <v>4</v>
      </c>
      <c r="BS1061" t="s">
        <v>4</v>
      </c>
      <c r="BT1061" t="s">
        <v>4</v>
      </c>
      <c r="BU1061" t="s">
        <v>4</v>
      </c>
      <c r="BV1061" t="s">
        <v>4</v>
      </c>
      <c r="BW1061" t="s">
        <v>15540</v>
      </c>
      <c r="BX1061" t="s">
        <v>4</v>
      </c>
      <c r="BY1061" t="s">
        <v>12</v>
      </c>
      <c r="BZ1061" t="s">
        <v>12</v>
      </c>
      <c r="CA1061" t="s">
        <v>12</v>
      </c>
      <c r="CB1061" t="s">
        <v>12</v>
      </c>
      <c r="CC1061" t="s">
        <v>12</v>
      </c>
      <c r="CD1061" t="str" cm="1">
        <f t="array" aca="1" ref="CD1061" ca="1">eConcatenar(A1061:CB1061,"|")</f>
        <v>4maOjSNLmc9rJakI|COM 2021-0185|3|IMPERIAL|TABASCO|COMALCALCO|COMALCALCO|2021-1-08|12900|X|X|50|1|X|X|X|X|X|X|X|X|X|X|X|X|X|X|PALMA|MENDEZ|JOSE   |SOLTERO|X|X|NORTE SEGUNDA|FEDERAL PARAISO COMALCALCO|X|9331602525|DAMIAN PALMA ZAPATA|TRINO PALMA MENDEZ|X|RUTA 8 V|X|VIERNES|X|X|X|X|X|DOMICILIO|2700|10200|X|X|3|2021-8-6|2021-9-17|X|X|X|X|X|NORTE SEGUNDA|X|0|X|12900|X|X|X|X|X|X|X|X|CAR|X|x|x|x|x</v>
      </c>
    </row>
    <row r="1062" spans="1:82" x14ac:dyDescent="0.25">
      <c r="A1062" t="s">
        <v>15841</v>
      </c>
      <c r="B1062" t="s">
        <v>15842</v>
      </c>
      <c r="C1062">
        <v>3</v>
      </c>
      <c r="D1062" t="s">
        <v>221</v>
      </c>
      <c r="E1062" t="s">
        <v>2</v>
      </c>
      <c r="F1062" t="s">
        <v>706</v>
      </c>
      <c r="G1062" t="s">
        <v>706</v>
      </c>
      <c r="H1062" t="s">
        <v>16129</v>
      </c>
      <c r="I1062">
        <v>12900</v>
      </c>
      <c r="J1062" t="s">
        <v>4</v>
      </c>
      <c r="K1062" t="s">
        <v>4</v>
      </c>
      <c r="L1062">
        <v>50</v>
      </c>
      <c r="M1062">
        <v>1</v>
      </c>
      <c r="N1062" t="s">
        <v>4</v>
      </c>
      <c r="O1062" t="s">
        <v>4</v>
      </c>
      <c r="P1062" t="s">
        <v>4</v>
      </c>
      <c r="Q1062" t="s">
        <v>4</v>
      </c>
      <c r="R1062" t="s">
        <v>4</v>
      </c>
      <c r="S1062" t="s">
        <v>4</v>
      </c>
      <c r="T1062" t="s">
        <v>4</v>
      </c>
      <c r="U1062" t="s">
        <v>4</v>
      </c>
      <c r="V1062" t="s">
        <v>4</v>
      </c>
      <c r="W1062" t="s">
        <v>4</v>
      </c>
      <c r="X1062" t="s">
        <v>4</v>
      </c>
      <c r="Y1062" t="s">
        <v>4</v>
      </c>
      <c r="Z1062" t="s">
        <v>4</v>
      </c>
      <c r="AA1062" t="s">
        <v>4</v>
      </c>
      <c r="AB1062" t="s">
        <v>501</v>
      </c>
      <c r="AC1062" t="s">
        <v>102</v>
      </c>
      <c r="AD1062" t="s">
        <v>15599</v>
      </c>
      <c r="AE1062" t="s">
        <v>30</v>
      </c>
      <c r="AF1062" t="s">
        <v>4</v>
      </c>
      <c r="AG1062" t="s">
        <v>4</v>
      </c>
      <c r="AH1062" t="s">
        <v>15600</v>
      </c>
      <c r="AI1062" t="s">
        <v>15601</v>
      </c>
      <c r="AJ1062" t="s">
        <v>4</v>
      </c>
      <c r="AK1062">
        <v>9331181592</v>
      </c>
      <c r="AL1062" t="s">
        <v>15602</v>
      </c>
      <c r="AM1062" t="s">
        <v>15603</v>
      </c>
      <c r="AN1062" t="s">
        <v>4</v>
      </c>
      <c r="AO1062" t="s">
        <v>15146</v>
      </c>
      <c r="AP1062" t="s">
        <v>4</v>
      </c>
      <c r="AQ1062" t="s">
        <v>5470</v>
      </c>
      <c r="AR1062" t="s">
        <v>4</v>
      </c>
      <c r="AS1062" t="s">
        <v>4</v>
      </c>
      <c r="AT1062" t="s">
        <v>4</v>
      </c>
      <c r="AU1062" t="s">
        <v>4</v>
      </c>
      <c r="AV1062" t="s">
        <v>4</v>
      </c>
      <c r="AW1062" t="s">
        <v>11</v>
      </c>
      <c r="AX1062">
        <v>3200</v>
      </c>
      <c r="AY1062">
        <v>9700</v>
      </c>
      <c r="AZ1062" t="s">
        <v>4</v>
      </c>
      <c r="BA1062" t="s">
        <v>4</v>
      </c>
      <c r="BB1062" t="s">
        <v>4</v>
      </c>
      <c r="BC1062" t="s">
        <v>5471</v>
      </c>
      <c r="BD1062" t="s">
        <v>5474</v>
      </c>
      <c r="BE1062" t="s">
        <v>4</v>
      </c>
      <c r="BF1062" t="s">
        <v>4</v>
      </c>
      <c r="BG1062" t="s">
        <v>4</v>
      </c>
      <c r="BH1062" t="s">
        <v>4</v>
      </c>
      <c r="BI1062" t="s">
        <v>4</v>
      </c>
      <c r="BJ1062" t="s">
        <v>15228</v>
      </c>
      <c r="BK1062" t="s">
        <v>4</v>
      </c>
      <c r="BL1062">
        <v>1</v>
      </c>
      <c r="BM1062" t="s">
        <v>4</v>
      </c>
      <c r="BN1062">
        <v>12900</v>
      </c>
      <c r="BO1062" t="s">
        <v>4</v>
      </c>
      <c r="BP1062" t="s">
        <v>4</v>
      </c>
      <c r="BQ1062" t="s">
        <v>4</v>
      </c>
      <c r="BR1062" t="s">
        <v>4</v>
      </c>
      <c r="BS1062" t="s">
        <v>4</v>
      </c>
      <c r="BT1062" t="s">
        <v>4</v>
      </c>
      <c r="BU1062" t="s">
        <v>4</v>
      </c>
      <c r="BV1062" t="s">
        <v>4</v>
      </c>
      <c r="BW1062" t="s">
        <v>15540</v>
      </c>
      <c r="BX1062" t="s">
        <v>4</v>
      </c>
      <c r="BY1062" t="s">
        <v>12</v>
      </c>
      <c r="BZ1062" t="s">
        <v>12</v>
      </c>
      <c r="CA1062" t="s">
        <v>12</v>
      </c>
      <c r="CB1062" t="s">
        <v>12</v>
      </c>
      <c r="CC1062" t="s">
        <v>12</v>
      </c>
      <c r="CD1062" t="str" cm="1">
        <f t="array" aca="1" ref="CD1062" ca="1">eConcatenar(A1062:CB1062,"|")</f>
        <v>ajzw8rkNCv4ZrWex|COM 2021-0147|3|IMPERIAL|TABASCO|PARAISO|PARAISO|2021-1-14|12900|X|X|50|1|X|X|X|X|X|X|X|X|X|X|X|X|X|X|CHABLE|GOMEZ|MARIA JULIA|CASADA|X|X|LIBERTAD PRIMERA|PALMA HUACA|X|9331181592|POTRONILLA RODRIGUEZ CHABLE|TOMAS RODRIGUEZ CHABLE|X|RUTA 8 V|X|VIERNES|X|X|X|X|X|DOMICILIO|3200|9700|X|X|X|2021-9-3|2021-9-17|X|X|X|X|X|LIBERTAD PRIMERA SECCION|X|1|X|12900|X|X|X|X|X|X|X|X|CAR|X|x|x|x|x</v>
      </c>
    </row>
    <row r="1063" spans="1:82" x14ac:dyDescent="0.25">
      <c r="A1063" t="s">
        <v>15843</v>
      </c>
      <c r="B1063" t="s">
        <v>15844</v>
      </c>
      <c r="C1063">
        <v>3</v>
      </c>
      <c r="D1063" t="s">
        <v>14</v>
      </c>
      <c r="E1063" t="s">
        <v>2</v>
      </c>
      <c r="F1063" t="s">
        <v>706</v>
      </c>
      <c r="G1063" t="s">
        <v>706</v>
      </c>
      <c r="H1063" t="s">
        <v>15920</v>
      </c>
      <c r="I1063">
        <v>19800</v>
      </c>
      <c r="J1063" t="s">
        <v>4</v>
      </c>
      <c r="K1063" t="s">
        <v>4</v>
      </c>
      <c r="L1063">
        <v>50</v>
      </c>
      <c r="M1063">
        <v>1</v>
      </c>
      <c r="N1063" t="s">
        <v>4</v>
      </c>
      <c r="O1063" t="s">
        <v>4</v>
      </c>
      <c r="P1063" t="s">
        <v>4</v>
      </c>
      <c r="Q1063" t="s">
        <v>4</v>
      </c>
      <c r="R1063" t="s">
        <v>4</v>
      </c>
      <c r="S1063" t="s">
        <v>4</v>
      </c>
      <c r="T1063" t="s">
        <v>4</v>
      </c>
      <c r="U1063" t="s">
        <v>4</v>
      </c>
      <c r="V1063" t="s">
        <v>4</v>
      </c>
      <c r="W1063" t="s">
        <v>4</v>
      </c>
      <c r="X1063" t="s">
        <v>4</v>
      </c>
      <c r="Y1063" t="s">
        <v>4</v>
      </c>
      <c r="Z1063" t="s">
        <v>4</v>
      </c>
      <c r="AA1063" t="s">
        <v>4</v>
      </c>
      <c r="AB1063" t="s">
        <v>291</v>
      </c>
      <c r="AC1063" t="s">
        <v>127</v>
      </c>
      <c r="AD1063" t="s">
        <v>199</v>
      </c>
      <c r="AE1063" t="s">
        <v>146</v>
      </c>
      <c r="AF1063" t="s">
        <v>4</v>
      </c>
      <c r="AG1063" t="s">
        <v>4</v>
      </c>
      <c r="AH1063" t="s">
        <v>15359</v>
      </c>
      <c r="AI1063" t="s">
        <v>15605</v>
      </c>
      <c r="AJ1063" t="s">
        <v>4</v>
      </c>
      <c r="AK1063">
        <v>9331299064</v>
      </c>
      <c r="AL1063" t="s">
        <v>15606</v>
      </c>
      <c r="AM1063" t="s">
        <v>15607</v>
      </c>
      <c r="AN1063" t="s">
        <v>4</v>
      </c>
      <c r="AO1063" t="s">
        <v>15146</v>
      </c>
      <c r="AP1063" t="s">
        <v>4</v>
      </c>
      <c r="AQ1063" t="s">
        <v>5470</v>
      </c>
      <c r="AR1063" t="s">
        <v>4</v>
      </c>
      <c r="AS1063" t="s">
        <v>4</v>
      </c>
      <c r="AT1063" t="s">
        <v>4</v>
      </c>
      <c r="AU1063" t="s">
        <v>4</v>
      </c>
      <c r="AV1063" t="s">
        <v>4</v>
      </c>
      <c r="AW1063" t="s">
        <v>11</v>
      </c>
      <c r="AX1063">
        <v>3200</v>
      </c>
      <c r="AY1063">
        <v>16600</v>
      </c>
      <c r="AZ1063" t="s">
        <v>4</v>
      </c>
      <c r="BA1063" t="s">
        <v>4</v>
      </c>
      <c r="BB1063">
        <v>1</v>
      </c>
      <c r="BC1063" t="s">
        <v>5471</v>
      </c>
      <c r="BD1063" t="s">
        <v>5474</v>
      </c>
      <c r="BE1063" t="s">
        <v>4</v>
      </c>
      <c r="BF1063" t="s">
        <v>4</v>
      </c>
      <c r="BG1063" t="s">
        <v>4</v>
      </c>
      <c r="BH1063" t="s">
        <v>4</v>
      </c>
      <c r="BI1063" t="s">
        <v>4</v>
      </c>
      <c r="BJ1063" t="s">
        <v>15359</v>
      </c>
      <c r="BK1063" t="s">
        <v>4</v>
      </c>
      <c r="BL1063">
        <v>1</v>
      </c>
      <c r="BM1063" t="s">
        <v>4</v>
      </c>
      <c r="BN1063">
        <v>19800</v>
      </c>
      <c r="BO1063" t="s">
        <v>4</v>
      </c>
      <c r="BP1063" t="s">
        <v>4</v>
      </c>
      <c r="BQ1063" t="s">
        <v>4</v>
      </c>
      <c r="BR1063" t="s">
        <v>4</v>
      </c>
      <c r="BS1063" t="s">
        <v>4</v>
      </c>
      <c r="BT1063" t="s">
        <v>4</v>
      </c>
      <c r="BU1063" t="s">
        <v>4</v>
      </c>
      <c r="BV1063" t="s">
        <v>4</v>
      </c>
      <c r="BW1063" t="s">
        <v>15540</v>
      </c>
      <c r="BX1063" t="s">
        <v>4</v>
      </c>
      <c r="BY1063" t="s">
        <v>12</v>
      </c>
      <c r="BZ1063" t="s">
        <v>12</v>
      </c>
      <c r="CA1063" t="s">
        <v>12</v>
      </c>
      <c r="CB1063" t="s">
        <v>12</v>
      </c>
      <c r="CC1063" t="s">
        <v>12</v>
      </c>
      <c r="CD1063" t="str" cm="1">
        <f t="array" aca="1" ref="CD1063" ca="1">eConcatenar(A1063:CB1063,"|")</f>
        <v>Tys5XGkkX3EvUHFd|COM 2021-0188|3|ZAFIRO|TABASCO|PARAISO|PARAISO|2021-1-21|19800|X|X|50|1|X|X|X|X|X|X|X|X|X|X|X|X|X|X|DOMINGUEZ|RODRIGUEZ|GLORIA|VIUDA|X|X|ORIENTE SAN CALLETANO|ALDEMIR MAGAGA|X|9331299064|ALDAIR HERNANDEZ DOMINGUEZ|NANCI ELOIZA HERNANDEZ DOMINGUEZ|X|RUTA 8 V|X|VIERNES|X|X|X|X|X|DOMICILIO|3200|16600|X|X|1|2021-9-3|2021-9-17|X|X|X|X|X|ORIENTE SAN CALLETANO|X|1|X|19800|X|X|X|X|X|X|X|X|CAR|X|x|x|x|x</v>
      </c>
    </row>
    <row r="1064" spans="1:82" x14ac:dyDescent="0.25">
      <c r="A1064" t="s">
        <v>15845</v>
      </c>
      <c r="B1064" t="s">
        <v>15846</v>
      </c>
      <c r="C1064">
        <v>3</v>
      </c>
      <c r="D1064" t="s">
        <v>221</v>
      </c>
      <c r="E1064" t="s">
        <v>2</v>
      </c>
      <c r="F1064" t="s">
        <v>706</v>
      </c>
      <c r="G1064" t="s">
        <v>706</v>
      </c>
      <c r="H1064" t="s">
        <v>15958</v>
      </c>
      <c r="I1064">
        <v>12900</v>
      </c>
      <c r="J1064" t="s">
        <v>4</v>
      </c>
      <c r="K1064" t="s">
        <v>4</v>
      </c>
      <c r="L1064">
        <v>50</v>
      </c>
      <c r="M1064">
        <v>1</v>
      </c>
      <c r="N1064" t="s">
        <v>4</v>
      </c>
      <c r="O1064" t="s">
        <v>4</v>
      </c>
      <c r="P1064" t="s">
        <v>4</v>
      </c>
      <c r="Q1064" t="s">
        <v>4</v>
      </c>
      <c r="R1064" t="s">
        <v>4</v>
      </c>
      <c r="S1064" t="s">
        <v>4</v>
      </c>
      <c r="T1064" t="s">
        <v>4</v>
      </c>
      <c r="U1064" t="s">
        <v>4</v>
      </c>
      <c r="V1064" t="s">
        <v>4</v>
      </c>
      <c r="W1064" t="s">
        <v>4</v>
      </c>
      <c r="X1064" t="s">
        <v>4</v>
      </c>
      <c r="Y1064" t="s">
        <v>4</v>
      </c>
      <c r="Z1064" t="s">
        <v>4</v>
      </c>
      <c r="AA1064" t="s">
        <v>4</v>
      </c>
      <c r="AB1064" t="s">
        <v>334</v>
      </c>
      <c r="AC1064" t="s">
        <v>15</v>
      </c>
      <c r="AD1064" t="s">
        <v>5042</v>
      </c>
      <c r="AE1064" t="s">
        <v>17</v>
      </c>
      <c r="AF1064" t="s">
        <v>4</v>
      </c>
      <c r="AG1064" t="s">
        <v>4</v>
      </c>
      <c r="AH1064" t="s">
        <v>15577</v>
      </c>
      <c r="AI1064" t="s">
        <v>15609</v>
      </c>
      <c r="AJ1064" t="s">
        <v>4</v>
      </c>
      <c r="AK1064">
        <v>9331594793</v>
      </c>
      <c r="AL1064" t="s">
        <v>15610</v>
      </c>
      <c r="AM1064" t="s">
        <v>15611</v>
      </c>
      <c r="AN1064" t="s">
        <v>4</v>
      </c>
      <c r="AO1064" t="s">
        <v>15146</v>
      </c>
      <c r="AP1064" t="s">
        <v>4</v>
      </c>
      <c r="AQ1064" t="s">
        <v>5470</v>
      </c>
      <c r="AR1064" t="s">
        <v>4</v>
      </c>
      <c r="AS1064" t="s">
        <v>4</v>
      </c>
      <c r="AT1064" t="s">
        <v>4</v>
      </c>
      <c r="AU1064" t="s">
        <v>4</v>
      </c>
      <c r="AV1064" t="s">
        <v>4</v>
      </c>
      <c r="AW1064" t="s">
        <v>11</v>
      </c>
      <c r="AX1064">
        <v>3200</v>
      </c>
      <c r="AY1064">
        <v>9700</v>
      </c>
      <c r="AZ1064" t="s">
        <v>4</v>
      </c>
      <c r="BA1064" t="s">
        <v>4</v>
      </c>
      <c r="BB1064" t="s">
        <v>4</v>
      </c>
      <c r="BC1064" t="s">
        <v>5471</v>
      </c>
      <c r="BD1064" t="s">
        <v>5474</v>
      </c>
      <c r="BE1064" t="s">
        <v>4</v>
      </c>
      <c r="BF1064" t="s">
        <v>4</v>
      </c>
      <c r="BG1064" t="s">
        <v>4</v>
      </c>
      <c r="BH1064" t="s">
        <v>4</v>
      </c>
      <c r="BI1064" t="s">
        <v>4</v>
      </c>
      <c r="BJ1064" t="s">
        <v>15577</v>
      </c>
      <c r="BK1064" t="s">
        <v>4</v>
      </c>
      <c r="BL1064">
        <v>0</v>
      </c>
      <c r="BM1064" t="s">
        <v>4</v>
      </c>
      <c r="BN1064">
        <v>12900</v>
      </c>
      <c r="BO1064" t="s">
        <v>4</v>
      </c>
      <c r="BP1064" t="s">
        <v>4</v>
      </c>
      <c r="BQ1064" t="s">
        <v>4</v>
      </c>
      <c r="BR1064" t="s">
        <v>4</v>
      </c>
      <c r="BS1064" t="s">
        <v>4</v>
      </c>
      <c r="BT1064" t="s">
        <v>4</v>
      </c>
      <c r="BU1064" t="s">
        <v>4</v>
      </c>
      <c r="BV1064" t="s">
        <v>4</v>
      </c>
      <c r="BW1064" t="s">
        <v>15540</v>
      </c>
      <c r="BX1064" t="s">
        <v>4</v>
      </c>
      <c r="BY1064" t="s">
        <v>12</v>
      </c>
      <c r="BZ1064" t="s">
        <v>12</v>
      </c>
      <c r="CA1064" t="s">
        <v>12</v>
      </c>
      <c r="CB1064" t="s">
        <v>12</v>
      </c>
      <c r="CC1064" t="s">
        <v>12</v>
      </c>
      <c r="CD1064" t="str" cm="1">
        <f t="array" aca="1" ref="CD1064" ca="1">eConcatenar(A1064:CB1064,"|")</f>
        <v>VAyoGja1dpyotLt9|COM 2021-0183|3|IMPERIAL|TABASCO|PARAISO|PARAISO|2021-1-20|12900|X|X|50|1|X|X|X|X|X|X|X|X|X|X|X|X|X|X|CASTELLANO|JIMENEZ|JESUS MANUEL|SOLTERO|X|X|ORIENTE PRIMERA SECCION|MERCED REAL|X|9331594793|AMPARO CASTELLANO JIMENEZ|JULIO CESAR CASTELLANO JIMENEZ|X|RUTA 8 V|X|VIERNES|X|X|X|X|X|DOMICILIO|3200|9700|X|X|X|2021-9-3|2021-9-17|X|X|X|X|X|ORIENTE PRIMERA SECCION|X|0|X|12900|X|X|X|X|X|X|X|X|CAR|X|x|x|x|x</v>
      </c>
    </row>
    <row r="1065" spans="1:82" x14ac:dyDescent="0.25">
      <c r="A1065" t="s">
        <v>15847</v>
      </c>
      <c r="B1065" t="s">
        <v>15848</v>
      </c>
      <c r="C1065">
        <v>3</v>
      </c>
      <c r="D1065" t="s">
        <v>14</v>
      </c>
      <c r="E1065" t="s">
        <v>2</v>
      </c>
      <c r="F1065" t="s">
        <v>706</v>
      </c>
      <c r="G1065" t="s">
        <v>706</v>
      </c>
      <c r="H1065" t="s">
        <v>15920</v>
      </c>
      <c r="I1065">
        <v>19800</v>
      </c>
      <c r="J1065" t="s">
        <v>4</v>
      </c>
      <c r="K1065" t="s">
        <v>4</v>
      </c>
      <c r="L1065">
        <v>50</v>
      </c>
      <c r="M1065">
        <v>1</v>
      </c>
      <c r="N1065" t="s">
        <v>4</v>
      </c>
      <c r="O1065" t="s">
        <v>4</v>
      </c>
      <c r="P1065" t="s">
        <v>4</v>
      </c>
      <c r="Q1065" t="s">
        <v>4</v>
      </c>
      <c r="R1065" t="s">
        <v>4</v>
      </c>
      <c r="S1065" t="s">
        <v>4</v>
      </c>
      <c r="T1065" t="s">
        <v>4</v>
      </c>
      <c r="U1065" t="s">
        <v>4</v>
      </c>
      <c r="V1065" t="s">
        <v>4</v>
      </c>
      <c r="W1065" t="s">
        <v>4</v>
      </c>
      <c r="X1065" t="s">
        <v>4</v>
      </c>
      <c r="Y1065" t="s">
        <v>4</v>
      </c>
      <c r="Z1065" t="s">
        <v>4</v>
      </c>
      <c r="AA1065" t="s">
        <v>4</v>
      </c>
      <c r="AB1065" t="s">
        <v>87</v>
      </c>
      <c r="AC1065" t="s">
        <v>6</v>
      </c>
      <c r="AD1065" t="s">
        <v>12367</v>
      </c>
      <c r="AE1065" t="s">
        <v>146</v>
      </c>
      <c r="AF1065" t="s">
        <v>4</v>
      </c>
      <c r="AG1065" t="s">
        <v>4</v>
      </c>
      <c r="AH1065" t="s">
        <v>15359</v>
      </c>
      <c r="AI1065" t="s">
        <v>15605</v>
      </c>
      <c r="AJ1065" t="s">
        <v>15613</v>
      </c>
      <c r="AK1065">
        <v>9331374674</v>
      </c>
      <c r="AL1065" t="s">
        <v>15614</v>
      </c>
      <c r="AM1065" t="s">
        <v>15615</v>
      </c>
      <c r="AN1065" t="s">
        <v>4</v>
      </c>
      <c r="AO1065" t="s">
        <v>15146</v>
      </c>
      <c r="AP1065" t="s">
        <v>4</v>
      </c>
      <c r="AQ1065" t="s">
        <v>5470</v>
      </c>
      <c r="AR1065" t="s">
        <v>4</v>
      </c>
      <c r="AS1065" t="s">
        <v>4</v>
      </c>
      <c r="AT1065" t="s">
        <v>4</v>
      </c>
      <c r="AU1065" t="s">
        <v>4</v>
      </c>
      <c r="AV1065" t="s">
        <v>4</v>
      </c>
      <c r="AW1065" t="s">
        <v>11</v>
      </c>
      <c r="AX1065">
        <v>5700</v>
      </c>
      <c r="AY1065">
        <v>14100</v>
      </c>
      <c r="AZ1065" t="s">
        <v>4</v>
      </c>
      <c r="BA1065" t="s">
        <v>4</v>
      </c>
      <c r="BB1065" t="s">
        <v>4</v>
      </c>
      <c r="BC1065" t="s">
        <v>5471</v>
      </c>
      <c r="BD1065" t="s">
        <v>5474</v>
      </c>
      <c r="BE1065" t="s">
        <v>4</v>
      </c>
      <c r="BF1065" t="s">
        <v>4</v>
      </c>
      <c r="BG1065" t="s">
        <v>4</v>
      </c>
      <c r="BH1065" t="s">
        <v>4</v>
      </c>
      <c r="BI1065" t="s">
        <v>4</v>
      </c>
      <c r="BJ1065" t="s">
        <v>15359</v>
      </c>
      <c r="BK1065" t="s">
        <v>4</v>
      </c>
      <c r="BL1065">
        <v>1</v>
      </c>
      <c r="BM1065" t="s">
        <v>4</v>
      </c>
      <c r="BN1065">
        <v>19800</v>
      </c>
      <c r="BO1065" t="s">
        <v>4</v>
      </c>
      <c r="BP1065" t="s">
        <v>4</v>
      </c>
      <c r="BQ1065" t="s">
        <v>4</v>
      </c>
      <c r="BR1065" t="s">
        <v>4</v>
      </c>
      <c r="BS1065" t="s">
        <v>4</v>
      </c>
      <c r="BT1065" t="s">
        <v>4</v>
      </c>
      <c r="BU1065" t="s">
        <v>4</v>
      </c>
      <c r="BV1065" t="s">
        <v>4</v>
      </c>
      <c r="BW1065" t="s">
        <v>15540</v>
      </c>
      <c r="BX1065" t="s">
        <v>4</v>
      </c>
      <c r="BY1065" t="s">
        <v>12</v>
      </c>
      <c r="BZ1065" t="s">
        <v>12</v>
      </c>
      <c r="CA1065" t="s">
        <v>12</v>
      </c>
      <c r="CB1065" t="s">
        <v>12</v>
      </c>
      <c r="CC1065" t="s">
        <v>12</v>
      </c>
      <c r="CD1065" t="str" cm="1">
        <f t="array" aca="1" ref="CD1065" ca="1">eConcatenar(A1065:CB1065,"|")</f>
        <v>fRm4nyYIapNBpQXH|COM 2021-0186|3|ZAFIRO|TABASCO|PARAISO|PARAISO|2021-1-21|19800|X|X|50|1|X|X|X|X|X|X|X|X|X|X|X|X|X|X|LOPEZ|DE LA CRUZ|YRMA|VIUDA|X|X|ORIENTE SAN CALLETANO|ALDEMIR MAGAGA|PASANDO LA GALAPA|9331374674|NORMA HERNANDEZ LOPEZ|YANNY HERNANDEZ LOPEZ|X|RUTA 8 V|X|VIERNES|X|X|X|X|X|DOMICILIO|5700|14100|X|X|X|2021-9-3|2021-9-17|X|X|X|X|X|ORIENTE SAN CALLETANO|X|1|X|19800|X|X|X|X|X|X|X|X|CAR|X|x|x|x|x</v>
      </c>
    </row>
    <row r="1066" spans="1:82" x14ac:dyDescent="0.25">
      <c r="A1066" t="s">
        <v>15849</v>
      </c>
      <c r="B1066" t="s">
        <v>15850</v>
      </c>
      <c r="C1066">
        <v>3</v>
      </c>
      <c r="D1066" t="s">
        <v>14</v>
      </c>
      <c r="E1066" t="s">
        <v>2</v>
      </c>
      <c r="F1066" t="s">
        <v>706</v>
      </c>
      <c r="G1066" t="s">
        <v>706</v>
      </c>
      <c r="H1066" t="s">
        <v>15975</v>
      </c>
      <c r="I1066">
        <v>19800</v>
      </c>
      <c r="J1066" t="s">
        <v>4</v>
      </c>
      <c r="K1066" t="s">
        <v>4</v>
      </c>
      <c r="L1066">
        <v>50</v>
      </c>
      <c r="M1066">
        <v>1</v>
      </c>
      <c r="N1066" t="s">
        <v>4</v>
      </c>
      <c r="O1066" t="s">
        <v>4</v>
      </c>
      <c r="P1066" t="s">
        <v>4</v>
      </c>
      <c r="Q1066" t="s">
        <v>4</v>
      </c>
      <c r="R1066" t="s">
        <v>4</v>
      </c>
      <c r="S1066" t="s">
        <v>4</v>
      </c>
      <c r="T1066" t="s">
        <v>4</v>
      </c>
      <c r="U1066" t="s">
        <v>4</v>
      </c>
      <c r="V1066" t="s">
        <v>4</v>
      </c>
      <c r="W1066" t="s">
        <v>4</v>
      </c>
      <c r="X1066" t="s">
        <v>4</v>
      </c>
      <c r="Y1066" t="s">
        <v>4</v>
      </c>
      <c r="Z1066" t="s">
        <v>4</v>
      </c>
      <c r="AA1066" t="s">
        <v>4</v>
      </c>
      <c r="AB1066" t="s">
        <v>38</v>
      </c>
      <c r="AC1066" t="s">
        <v>59</v>
      </c>
      <c r="AD1066" t="s">
        <v>15617</v>
      </c>
      <c r="AE1066" t="s">
        <v>30</v>
      </c>
      <c r="AF1066" t="s">
        <v>4</v>
      </c>
      <c r="AG1066" t="s">
        <v>4</v>
      </c>
      <c r="AH1066" t="s">
        <v>15577</v>
      </c>
      <c r="AI1066" t="s">
        <v>15563</v>
      </c>
      <c r="AJ1066" t="s">
        <v>4</v>
      </c>
      <c r="AK1066">
        <v>9336881695</v>
      </c>
      <c r="AL1066" t="s">
        <v>15618</v>
      </c>
      <c r="AM1066" t="s">
        <v>15619</v>
      </c>
      <c r="AN1066" t="s">
        <v>4</v>
      </c>
      <c r="AO1066" t="s">
        <v>15146</v>
      </c>
      <c r="AP1066" t="s">
        <v>4</v>
      </c>
      <c r="AQ1066" t="s">
        <v>5470</v>
      </c>
      <c r="AR1066" t="s">
        <v>4</v>
      </c>
      <c r="AS1066" t="s">
        <v>4</v>
      </c>
      <c r="AT1066" t="s">
        <v>4</v>
      </c>
      <c r="AU1066" t="s">
        <v>4</v>
      </c>
      <c r="AV1066" t="s">
        <v>4</v>
      </c>
      <c r="AW1066" t="s">
        <v>11</v>
      </c>
      <c r="AX1066">
        <v>3400</v>
      </c>
      <c r="AY1066">
        <v>16400</v>
      </c>
      <c r="AZ1066" t="s">
        <v>4</v>
      </c>
      <c r="BA1066" t="s">
        <v>4</v>
      </c>
      <c r="BB1066" t="s">
        <v>4</v>
      </c>
      <c r="BC1066" t="s">
        <v>5471</v>
      </c>
      <c r="BD1066" t="s">
        <v>5474</v>
      </c>
      <c r="BE1066" t="s">
        <v>4</v>
      </c>
      <c r="BF1066" t="s">
        <v>4</v>
      </c>
      <c r="BG1066" t="s">
        <v>4</v>
      </c>
      <c r="BH1066" t="s">
        <v>4</v>
      </c>
      <c r="BI1066" t="s">
        <v>4</v>
      </c>
      <c r="BJ1066" t="s">
        <v>15577</v>
      </c>
      <c r="BK1066" t="s">
        <v>4</v>
      </c>
      <c r="BL1066">
        <v>0</v>
      </c>
      <c r="BM1066" t="s">
        <v>4</v>
      </c>
      <c r="BN1066">
        <v>19800</v>
      </c>
      <c r="BO1066" t="s">
        <v>4</v>
      </c>
      <c r="BP1066" t="s">
        <v>4</v>
      </c>
      <c r="BQ1066" t="s">
        <v>4</v>
      </c>
      <c r="BR1066" t="s">
        <v>4</v>
      </c>
      <c r="BS1066" t="s">
        <v>4</v>
      </c>
      <c r="BT1066" t="s">
        <v>4</v>
      </c>
      <c r="BU1066" t="s">
        <v>4</v>
      </c>
      <c r="BV1066" t="s">
        <v>4</v>
      </c>
      <c r="BW1066" t="s">
        <v>15540</v>
      </c>
      <c r="BX1066" t="s">
        <v>4</v>
      </c>
      <c r="BY1066" t="s">
        <v>12</v>
      </c>
      <c r="BZ1066" t="s">
        <v>12</v>
      </c>
      <c r="CA1066" t="s">
        <v>12</v>
      </c>
      <c r="CB1066" t="s">
        <v>12</v>
      </c>
      <c r="CC1066" t="s">
        <v>12</v>
      </c>
      <c r="CD1066" t="str" cm="1">
        <f t="array" aca="1" ref="CD1066" ca="1">eConcatenar(A1066:CB1066,"|")</f>
        <v>gupR4TEW8E7cInbc|COM 2021-0171|3|ZAFIRO|TABASCO|PARAISO|PARAISO|2021-1-18|19800|X|X|50|1|X|X|X|X|X|X|X|X|X|X|X|X|X|X|HERNANDEZ|GARCIA|EDUARDO|CASADA|X|X|ORIENTE PRIMERA SECCION|FEDERAL PARAISO COMALCALCO|X|9336881695|ELVA PEREZ SOTO|CARLOS ALBERTO HERNANDEZ PEREZ|X|RUTA 8 V|X|VIERNES|X|X|X|X|X|DOMICILIO|3400|16400|X|X|X|2021-9-3|2021-9-17|X|X|X|X|X|ORIENTE PRIMERA SECCION|X|0|X|19800|X|X|X|X|X|X|X|X|CAR|X|x|x|x|x</v>
      </c>
    </row>
    <row r="1067" spans="1:82" x14ac:dyDescent="0.25">
      <c r="A1067" t="s">
        <v>15851</v>
      </c>
      <c r="B1067" t="s">
        <v>15852</v>
      </c>
      <c r="C1067">
        <v>3</v>
      </c>
      <c r="D1067" t="s">
        <v>221</v>
      </c>
      <c r="E1067" t="s">
        <v>2</v>
      </c>
      <c r="F1067" t="s">
        <v>706</v>
      </c>
      <c r="G1067" t="s">
        <v>706</v>
      </c>
      <c r="H1067" t="s">
        <v>16136</v>
      </c>
      <c r="I1067">
        <v>12900</v>
      </c>
      <c r="J1067" t="s">
        <v>4</v>
      </c>
      <c r="K1067" t="s">
        <v>4</v>
      </c>
      <c r="L1067">
        <v>50</v>
      </c>
      <c r="M1067">
        <v>1</v>
      </c>
      <c r="N1067" t="s">
        <v>4</v>
      </c>
      <c r="O1067" t="s">
        <v>4</v>
      </c>
      <c r="P1067" t="s">
        <v>4</v>
      </c>
      <c r="Q1067" t="s">
        <v>4</v>
      </c>
      <c r="R1067" t="s">
        <v>4</v>
      </c>
      <c r="S1067" t="s">
        <v>4</v>
      </c>
      <c r="T1067" t="s">
        <v>4</v>
      </c>
      <c r="U1067" t="s">
        <v>4</v>
      </c>
      <c r="V1067" t="s">
        <v>4</v>
      </c>
      <c r="W1067" t="s">
        <v>4</v>
      </c>
      <c r="X1067" t="s">
        <v>4</v>
      </c>
      <c r="Y1067" t="s">
        <v>4</v>
      </c>
      <c r="Z1067" t="s">
        <v>4</v>
      </c>
      <c r="AA1067" t="s">
        <v>4</v>
      </c>
      <c r="AB1067" t="s">
        <v>16</v>
      </c>
      <c r="AC1067" t="s">
        <v>871</v>
      </c>
      <c r="AD1067" t="s">
        <v>15621</v>
      </c>
      <c r="AE1067" t="s">
        <v>30</v>
      </c>
      <c r="AF1067" t="s">
        <v>4</v>
      </c>
      <c r="AG1067" t="s">
        <v>4</v>
      </c>
      <c r="AH1067" t="s">
        <v>15577</v>
      </c>
      <c r="AI1067" t="s">
        <v>4</v>
      </c>
      <c r="AJ1067" t="s">
        <v>4</v>
      </c>
      <c r="AK1067">
        <v>9331022655</v>
      </c>
      <c r="AL1067" t="s">
        <v>15622</v>
      </c>
      <c r="AM1067" t="s">
        <v>15623</v>
      </c>
      <c r="AN1067" t="s">
        <v>4</v>
      </c>
      <c r="AO1067" t="s">
        <v>15146</v>
      </c>
      <c r="AP1067" t="s">
        <v>4</v>
      </c>
      <c r="AQ1067" t="s">
        <v>5470</v>
      </c>
      <c r="AR1067" t="s">
        <v>4</v>
      </c>
      <c r="AS1067" t="s">
        <v>4</v>
      </c>
      <c r="AT1067" t="s">
        <v>4</v>
      </c>
      <c r="AU1067" t="s">
        <v>4</v>
      </c>
      <c r="AV1067" t="s">
        <v>4</v>
      </c>
      <c r="AW1067" t="s">
        <v>11</v>
      </c>
      <c r="AX1067">
        <v>6500</v>
      </c>
      <c r="AY1067">
        <v>6500</v>
      </c>
      <c r="AZ1067" t="s">
        <v>4</v>
      </c>
      <c r="BA1067" t="s">
        <v>4</v>
      </c>
      <c r="BB1067" t="s">
        <v>4</v>
      </c>
      <c r="BC1067" t="s">
        <v>5471</v>
      </c>
      <c r="BD1067" t="s">
        <v>5474</v>
      </c>
      <c r="BE1067" t="s">
        <v>4</v>
      </c>
      <c r="BF1067" t="s">
        <v>4</v>
      </c>
      <c r="BG1067" t="s">
        <v>4</v>
      </c>
      <c r="BH1067" t="s">
        <v>4</v>
      </c>
      <c r="BI1067" t="s">
        <v>4</v>
      </c>
      <c r="BJ1067" t="s">
        <v>15577</v>
      </c>
      <c r="BK1067" t="s">
        <v>4</v>
      </c>
      <c r="BL1067">
        <v>0</v>
      </c>
      <c r="BM1067" t="s">
        <v>4</v>
      </c>
      <c r="BN1067">
        <v>12900</v>
      </c>
      <c r="BO1067" t="s">
        <v>4</v>
      </c>
      <c r="BP1067" t="s">
        <v>4</v>
      </c>
      <c r="BQ1067" t="s">
        <v>4</v>
      </c>
      <c r="BR1067" t="s">
        <v>4</v>
      </c>
      <c r="BS1067" t="s">
        <v>4</v>
      </c>
      <c r="BT1067" t="s">
        <v>4</v>
      </c>
      <c r="BU1067" t="s">
        <v>4</v>
      </c>
      <c r="BV1067" t="s">
        <v>4</v>
      </c>
      <c r="BW1067" t="s">
        <v>15540</v>
      </c>
      <c r="BX1067" t="s">
        <v>4</v>
      </c>
      <c r="BY1067" t="s">
        <v>12</v>
      </c>
      <c r="BZ1067" t="s">
        <v>12</v>
      </c>
      <c r="CA1067" t="s">
        <v>12</v>
      </c>
      <c r="CB1067" t="s">
        <v>12</v>
      </c>
      <c r="CC1067" t="s">
        <v>12</v>
      </c>
      <c r="CD1067" t="str" cm="1">
        <f t="array" aca="1" ref="CD1067" ca="1">eConcatenar(A1067:CB1067,"|")</f>
        <v>9BXisnnB8PLRHxsb|COM 2021-0155|3|IMPERIAL|TABASCO|PARAISO|PARAISO|2021-1-15|12900|X|X|50|1|X|X|X|X|X|X|X|X|X|X|X|X|X|X|SANTOS|ROMERO|TOMAS|CASADA|X|X|ORIENTE PRIMERA SECCION|X|X|9331022655|MARIA ASUNCION PEREZ JIMENES|MARIA DEL CARMEN SANTOS PEREZ|X|RUTA 8 V|X|VIERNES|X|X|X|X|X|DOMICILIO|6500|6500|X|X|X|2021-9-3|2021-9-17|X|X|X|X|X|ORIENTE PRIMERA SECCION|X|0|X|12900|X|X|X|X|X|X|X|X|CAR|X|x|x|x|x</v>
      </c>
    </row>
    <row r="1068" spans="1:82" x14ac:dyDescent="0.25">
      <c r="A1068" t="s">
        <v>15853</v>
      </c>
      <c r="B1068" t="s">
        <v>15854</v>
      </c>
      <c r="C1068">
        <v>3</v>
      </c>
      <c r="D1068" t="s">
        <v>221</v>
      </c>
      <c r="E1068" t="s">
        <v>2</v>
      </c>
      <c r="F1068" t="s">
        <v>775</v>
      </c>
      <c r="G1068" t="s">
        <v>775</v>
      </c>
      <c r="H1068" t="s">
        <v>15980</v>
      </c>
      <c r="I1068">
        <v>12900</v>
      </c>
      <c r="J1068" t="s">
        <v>4</v>
      </c>
      <c r="K1068" t="s">
        <v>4</v>
      </c>
      <c r="L1068">
        <v>50</v>
      </c>
      <c r="M1068">
        <v>1</v>
      </c>
      <c r="N1068" t="s">
        <v>4</v>
      </c>
      <c r="O1068" t="s">
        <v>4</v>
      </c>
      <c r="P1068" t="s">
        <v>4</v>
      </c>
      <c r="Q1068" t="s">
        <v>4</v>
      </c>
      <c r="R1068" t="s">
        <v>4</v>
      </c>
      <c r="S1068" t="s">
        <v>4</v>
      </c>
      <c r="T1068" t="s">
        <v>4</v>
      </c>
      <c r="U1068" t="s">
        <v>4</v>
      </c>
      <c r="V1068" t="s">
        <v>4</v>
      </c>
      <c r="W1068" t="s">
        <v>4</v>
      </c>
      <c r="X1068" t="s">
        <v>4</v>
      </c>
      <c r="Y1068" t="s">
        <v>4</v>
      </c>
      <c r="Z1068" t="s">
        <v>4</v>
      </c>
      <c r="AA1068" t="s">
        <v>4</v>
      </c>
      <c r="AB1068" t="s">
        <v>815</v>
      </c>
      <c r="AC1068" t="s">
        <v>15626</v>
      </c>
      <c r="AD1068" t="s">
        <v>218</v>
      </c>
      <c r="AE1068" t="s">
        <v>30</v>
      </c>
      <c r="AF1068" t="s">
        <v>4</v>
      </c>
      <c r="AG1068" t="s">
        <v>4</v>
      </c>
      <c r="AH1068" t="s">
        <v>61</v>
      </c>
      <c r="AI1068" t="s">
        <v>15627</v>
      </c>
      <c r="AJ1068" t="s">
        <v>4</v>
      </c>
      <c r="AK1068">
        <v>9331199068</v>
      </c>
      <c r="AL1068" t="s">
        <v>15628</v>
      </c>
      <c r="AM1068" t="s">
        <v>15629</v>
      </c>
      <c r="AN1068" t="s">
        <v>4</v>
      </c>
      <c r="AO1068" t="s">
        <v>15146</v>
      </c>
      <c r="AP1068" t="s">
        <v>4</v>
      </c>
      <c r="AQ1068" t="s">
        <v>5470</v>
      </c>
      <c r="AR1068" t="s">
        <v>4</v>
      </c>
      <c r="AS1068" t="s">
        <v>4</v>
      </c>
      <c r="AT1068" t="s">
        <v>4</v>
      </c>
      <c r="AU1068" t="s">
        <v>4</v>
      </c>
      <c r="AV1068" t="s">
        <v>4</v>
      </c>
      <c r="AW1068" t="s">
        <v>11</v>
      </c>
      <c r="AX1068">
        <v>2500</v>
      </c>
      <c r="AY1068">
        <v>10400</v>
      </c>
      <c r="AZ1068" t="s">
        <v>4</v>
      </c>
      <c r="BA1068" t="s">
        <v>4</v>
      </c>
      <c r="BB1068" t="s">
        <v>4</v>
      </c>
      <c r="BC1068" t="s">
        <v>5471</v>
      </c>
      <c r="BD1068" t="s">
        <v>5474</v>
      </c>
      <c r="BE1068" t="s">
        <v>4</v>
      </c>
      <c r="BF1068" t="s">
        <v>4</v>
      </c>
      <c r="BG1068" t="s">
        <v>4</v>
      </c>
      <c r="BH1068" t="s">
        <v>4</v>
      </c>
      <c r="BI1068" t="s">
        <v>4</v>
      </c>
      <c r="BJ1068" t="s">
        <v>11045</v>
      </c>
      <c r="BK1068" t="s">
        <v>4</v>
      </c>
      <c r="BL1068">
        <v>0</v>
      </c>
      <c r="BM1068" t="s">
        <v>4</v>
      </c>
      <c r="BN1068">
        <v>12900</v>
      </c>
      <c r="BO1068" t="s">
        <v>4</v>
      </c>
      <c r="BP1068" t="s">
        <v>4</v>
      </c>
      <c r="BQ1068" t="s">
        <v>4</v>
      </c>
      <c r="BR1068" t="s">
        <v>4</v>
      </c>
      <c r="BS1068" t="s">
        <v>4</v>
      </c>
      <c r="BT1068" t="s">
        <v>4</v>
      </c>
      <c r="BU1068" t="s">
        <v>4</v>
      </c>
      <c r="BV1068" t="s">
        <v>4</v>
      </c>
      <c r="BW1068" t="s">
        <v>15540</v>
      </c>
      <c r="BX1068" t="s">
        <v>4</v>
      </c>
      <c r="BY1068" t="s">
        <v>12</v>
      </c>
      <c r="BZ1068" t="s">
        <v>12</v>
      </c>
      <c r="CA1068" t="s">
        <v>12</v>
      </c>
      <c r="CB1068" t="s">
        <v>12</v>
      </c>
      <c r="CC1068" t="s">
        <v>12</v>
      </c>
      <c r="CD1068" t="str" cm="1">
        <f t="array" aca="1" ref="CD1068" ca="1">eConcatenar(A1068:CB1068,"|")</f>
        <v>g3n18nfXjqXvPB0W|COM 2021-0939|3|IMPERIAL|TABASCO|COMALCALCO|COMALCALCO|2021-3-06|12900|X|X|50|1|X|X|X|X|X|X|X|X|X|X|X|X|X|X|CASTELLANOS|MERITO|ROBERTO|CASADA|X|X|PUEBLO NUEVO|PRINCIPAL 47 SAN FRANCISCO|X|9331199068|LEONOR CASTELLANOS DIAZ|MATEA DIAZ ALMEIDA|X|RUTA 8 V|X|VIERNES|X|X|X|X|X|DOMICILIO|2500|10400|X|X|X|2021-9-3|2021-9-17|X|X|X|X|X|PUEBLO NUEVO |X|0|X|12900|X|X|X|X|X|X|X|X|CAR|X|x|x|x|x</v>
      </c>
    </row>
    <row r="1069" spans="1:82" x14ac:dyDescent="0.25">
      <c r="A1069" t="s">
        <v>15855</v>
      </c>
      <c r="B1069" t="s">
        <v>15856</v>
      </c>
      <c r="C1069">
        <v>3</v>
      </c>
      <c r="D1069" t="s">
        <v>69</v>
      </c>
      <c r="E1069" t="s">
        <v>2</v>
      </c>
      <c r="F1069" t="s">
        <v>775</v>
      </c>
      <c r="G1069" t="s">
        <v>775</v>
      </c>
      <c r="H1069" t="s">
        <v>15983</v>
      </c>
      <c r="I1069">
        <v>14800</v>
      </c>
      <c r="J1069" t="s">
        <v>4</v>
      </c>
      <c r="K1069" t="s">
        <v>4</v>
      </c>
      <c r="L1069">
        <v>50</v>
      </c>
      <c r="M1069">
        <v>1</v>
      </c>
      <c r="N1069" t="s">
        <v>4</v>
      </c>
      <c r="O1069" t="s">
        <v>4</v>
      </c>
      <c r="P1069" t="s">
        <v>4</v>
      </c>
      <c r="Q1069" t="s">
        <v>4</v>
      </c>
      <c r="R1069" t="s">
        <v>4</v>
      </c>
      <c r="S1069" t="s">
        <v>4</v>
      </c>
      <c r="T1069" t="s">
        <v>4</v>
      </c>
      <c r="U1069" t="s">
        <v>4</v>
      </c>
      <c r="V1069" t="s">
        <v>4</v>
      </c>
      <c r="W1069" t="s">
        <v>4</v>
      </c>
      <c r="X1069" t="s">
        <v>4</v>
      </c>
      <c r="Y1069" t="s">
        <v>4</v>
      </c>
      <c r="Z1069" t="s">
        <v>4</v>
      </c>
      <c r="AA1069" t="s">
        <v>4</v>
      </c>
      <c r="AB1069" t="s">
        <v>1013</v>
      </c>
      <c r="AC1069" t="s">
        <v>38</v>
      </c>
      <c r="AD1069" t="s">
        <v>15632</v>
      </c>
      <c r="AE1069" t="s">
        <v>63</v>
      </c>
      <c r="AF1069" t="s">
        <v>4</v>
      </c>
      <c r="AG1069" t="s">
        <v>4</v>
      </c>
      <c r="AH1069" t="s">
        <v>15497</v>
      </c>
      <c r="AI1069" t="s">
        <v>15633</v>
      </c>
      <c r="AJ1069" t="s">
        <v>4</v>
      </c>
      <c r="AK1069">
        <v>9334065332</v>
      </c>
      <c r="AL1069" t="s">
        <v>15634</v>
      </c>
      <c r="AM1069" t="s">
        <v>15635</v>
      </c>
      <c r="AN1069" t="s">
        <v>4</v>
      </c>
      <c r="AO1069" t="s">
        <v>15146</v>
      </c>
      <c r="AP1069" t="s">
        <v>4</v>
      </c>
      <c r="AQ1069" t="s">
        <v>5470</v>
      </c>
      <c r="AR1069" t="s">
        <v>4</v>
      </c>
      <c r="AS1069" t="s">
        <v>4</v>
      </c>
      <c r="AT1069" t="s">
        <v>4</v>
      </c>
      <c r="AU1069" t="s">
        <v>4</v>
      </c>
      <c r="AV1069" t="s">
        <v>4</v>
      </c>
      <c r="AW1069" t="s">
        <v>11</v>
      </c>
      <c r="AX1069">
        <v>5200</v>
      </c>
      <c r="AY1069">
        <v>9600</v>
      </c>
      <c r="AZ1069" t="s">
        <v>4</v>
      </c>
      <c r="BA1069" t="s">
        <v>4</v>
      </c>
      <c r="BB1069">
        <v>1</v>
      </c>
      <c r="BC1069" t="s">
        <v>5471</v>
      </c>
      <c r="BD1069" t="s">
        <v>5474</v>
      </c>
      <c r="BE1069" t="s">
        <v>4</v>
      </c>
      <c r="BF1069" t="s">
        <v>4</v>
      </c>
      <c r="BG1069" t="s">
        <v>4</v>
      </c>
      <c r="BH1069" t="s">
        <v>4</v>
      </c>
      <c r="BI1069" t="s">
        <v>4</v>
      </c>
      <c r="BJ1069" t="s">
        <v>15497</v>
      </c>
      <c r="BK1069" t="s">
        <v>4</v>
      </c>
      <c r="BL1069">
        <v>0</v>
      </c>
      <c r="BM1069" t="s">
        <v>4</v>
      </c>
      <c r="BN1069">
        <v>14800</v>
      </c>
      <c r="BO1069" t="s">
        <v>4</v>
      </c>
      <c r="BP1069" t="s">
        <v>4</v>
      </c>
      <c r="BQ1069" t="s">
        <v>4</v>
      </c>
      <c r="BR1069" t="s">
        <v>4</v>
      </c>
      <c r="BS1069" t="s">
        <v>4</v>
      </c>
      <c r="BT1069" t="s">
        <v>4</v>
      </c>
      <c r="BU1069" t="s">
        <v>4</v>
      </c>
      <c r="BV1069" t="s">
        <v>4</v>
      </c>
      <c r="BW1069" t="s">
        <v>15540</v>
      </c>
      <c r="BX1069" t="s">
        <v>4</v>
      </c>
      <c r="BY1069" t="s">
        <v>12</v>
      </c>
      <c r="BZ1069" t="s">
        <v>12</v>
      </c>
      <c r="CA1069" t="s">
        <v>12</v>
      </c>
      <c r="CB1069" t="s">
        <v>12</v>
      </c>
      <c r="CC1069" t="s">
        <v>12</v>
      </c>
      <c r="CD1069" t="str" cm="1">
        <f t="array" aca="1" ref="CD1069" ca="1">eConcatenar(A1069:CB1069,"|")</f>
        <v>fKVQ2J1lPDlzF5X7|COM 2021-0974|3|MEMORIAL|TABASCO|COMALCALCO|COMALCALCO|2021-3-12|14800|X|X|50|1|X|X|X|X|X|X|X|X|X|X|X|X|X|X|ALBERTO|HERNANDEZ|ISAAC|CASADO|X|X|NORTE SEGUNDA|LOS GIRASOLES|X|9334065332|MARIA DEL ROSARIO ALBERTO MENDEZ|ISIDRA ALBERTO MENDEZ|X|RUTA 8 V|X|VIERNES|X|X|X|X|X|DOMICILIO|5200|9600|X|X|1|2021-9-3|2021-9-17|X|X|X|X|X|NORTE SEGUNDA|X|0|X|14800|X|X|X|X|X|X|X|X|CAR|X|x|x|x|x</v>
      </c>
    </row>
    <row r="1070" spans="1:82" x14ac:dyDescent="0.25">
      <c r="A1070" t="s">
        <v>15857</v>
      </c>
      <c r="B1070" t="s">
        <v>15858</v>
      </c>
      <c r="C1070">
        <v>3</v>
      </c>
      <c r="D1070" t="s">
        <v>14</v>
      </c>
      <c r="E1070" t="s">
        <v>2</v>
      </c>
      <c r="F1070" t="s">
        <v>706</v>
      </c>
      <c r="G1070" t="s">
        <v>706</v>
      </c>
      <c r="H1070" t="s">
        <v>16116</v>
      </c>
      <c r="I1070">
        <v>19800</v>
      </c>
      <c r="J1070" t="s">
        <v>4</v>
      </c>
      <c r="K1070" t="s">
        <v>4</v>
      </c>
      <c r="L1070">
        <v>50</v>
      </c>
      <c r="M1070">
        <v>1</v>
      </c>
      <c r="N1070" t="s">
        <v>4</v>
      </c>
      <c r="O1070" t="s">
        <v>4</v>
      </c>
      <c r="P1070" t="s">
        <v>4</v>
      </c>
      <c r="Q1070" t="s">
        <v>4</v>
      </c>
      <c r="R1070" t="s">
        <v>4</v>
      </c>
      <c r="S1070" t="s">
        <v>4</v>
      </c>
      <c r="T1070" t="s">
        <v>4</v>
      </c>
      <c r="U1070" t="s">
        <v>4</v>
      </c>
      <c r="V1070" t="s">
        <v>4</v>
      </c>
      <c r="W1070" t="s">
        <v>4</v>
      </c>
      <c r="X1070" t="s">
        <v>4</v>
      </c>
      <c r="Y1070" t="s">
        <v>4</v>
      </c>
      <c r="Z1070" t="s">
        <v>4</v>
      </c>
      <c r="AA1070" t="s">
        <v>4</v>
      </c>
      <c r="AB1070" t="s">
        <v>385</v>
      </c>
      <c r="AC1070" t="s">
        <v>524</v>
      </c>
      <c r="AD1070" t="s">
        <v>15637</v>
      </c>
      <c r="AE1070" t="s">
        <v>146</v>
      </c>
      <c r="AF1070" t="s">
        <v>4</v>
      </c>
      <c r="AG1070" t="s">
        <v>4</v>
      </c>
      <c r="AH1070" t="s">
        <v>15191</v>
      </c>
      <c r="AI1070" t="s">
        <v>885</v>
      </c>
      <c r="AJ1070" t="s">
        <v>4</v>
      </c>
      <c r="AK1070">
        <v>9331551373</v>
      </c>
      <c r="AL1070" t="s">
        <v>15638</v>
      </c>
      <c r="AM1070" t="s">
        <v>15639</v>
      </c>
      <c r="AN1070" t="s">
        <v>4</v>
      </c>
      <c r="AO1070" t="s">
        <v>15146</v>
      </c>
      <c r="AP1070" t="s">
        <v>4</v>
      </c>
      <c r="AQ1070" t="s">
        <v>5470</v>
      </c>
      <c r="AR1070" t="s">
        <v>4</v>
      </c>
      <c r="AS1070" t="s">
        <v>4</v>
      </c>
      <c r="AT1070" t="s">
        <v>4</v>
      </c>
      <c r="AU1070" t="s">
        <v>4</v>
      </c>
      <c r="AV1070" t="s">
        <v>4</v>
      </c>
      <c r="AW1070" t="s">
        <v>11</v>
      </c>
      <c r="AX1070">
        <v>2400</v>
      </c>
      <c r="AY1070">
        <v>17400</v>
      </c>
      <c r="AZ1070" t="s">
        <v>4</v>
      </c>
      <c r="BA1070" t="s">
        <v>4</v>
      </c>
      <c r="BB1070" t="s">
        <v>4</v>
      </c>
      <c r="BC1070" t="s">
        <v>5471</v>
      </c>
      <c r="BD1070" t="s">
        <v>5474</v>
      </c>
      <c r="BE1070" t="s">
        <v>4</v>
      </c>
      <c r="BF1070" t="s">
        <v>4</v>
      </c>
      <c r="BG1070" t="s">
        <v>4</v>
      </c>
      <c r="BH1070" t="s">
        <v>4</v>
      </c>
      <c r="BI1070" t="s">
        <v>4</v>
      </c>
      <c r="BJ1070" t="s">
        <v>15191</v>
      </c>
      <c r="BK1070" t="s">
        <v>4</v>
      </c>
      <c r="BL1070">
        <v>1</v>
      </c>
      <c r="BM1070" t="s">
        <v>4</v>
      </c>
      <c r="BN1070">
        <v>19800</v>
      </c>
      <c r="BO1070" t="s">
        <v>4</v>
      </c>
      <c r="BP1070" t="s">
        <v>4</v>
      </c>
      <c r="BQ1070" t="s">
        <v>4</v>
      </c>
      <c r="BR1070" t="s">
        <v>4</v>
      </c>
      <c r="BS1070" t="s">
        <v>4</v>
      </c>
      <c r="BT1070" t="s">
        <v>4</v>
      </c>
      <c r="BU1070" t="s">
        <v>4</v>
      </c>
      <c r="BV1070" t="s">
        <v>4</v>
      </c>
      <c r="BW1070" t="s">
        <v>15540</v>
      </c>
      <c r="BX1070" t="s">
        <v>4</v>
      </c>
      <c r="BY1070" t="s">
        <v>12</v>
      </c>
      <c r="BZ1070" t="s">
        <v>12</v>
      </c>
      <c r="CA1070" t="s">
        <v>12</v>
      </c>
      <c r="CB1070" t="s">
        <v>12</v>
      </c>
      <c r="CC1070" t="s">
        <v>12</v>
      </c>
      <c r="CD1070" t="str" cm="1">
        <f t="array" aca="1" ref="CD1070" ca="1">eConcatenar(A1070:CB1070,"|")</f>
        <v>21rObh7P2FuoxXdX|COM 2021-0788|3|ZAFIRO|TABASCO|PARAISO|PARAISO|2021-3-02|19800|X|X|50|1|X|X|X|X|X|X|X|X|X|X|X|X|X|X|MENDEZ|RICARDEZ|MIRIAM|VIUDA|X|X|LIBERTAD SEGUNDA SECCION|NICOLAS BRAVO|X|9331551373|LAUDY JULISSA SANCHEZ MENDEZ|CANDELARIA SANCHEZ MENDEZ|X|RUTA 8 V|X|VIERNES|X|X|X|X|X|DOMICILIO|2400|17400|X|X|X|2021-9-3|2021-9-17|X|X|X|X|X|LIBERTAD SEGUNDA SECCION|X|1|X|19800|X|X|X|X|X|X|X|X|CAR|X|x|x|x|x</v>
      </c>
    </row>
    <row r="1071" spans="1:82" x14ac:dyDescent="0.25">
      <c r="A1071" t="s">
        <v>15859</v>
      </c>
      <c r="B1071" t="s">
        <v>15860</v>
      </c>
      <c r="C1071">
        <v>3</v>
      </c>
      <c r="D1071" t="s">
        <v>221</v>
      </c>
      <c r="E1071" t="s">
        <v>2</v>
      </c>
      <c r="F1071" t="s">
        <v>775</v>
      </c>
      <c r="G1071" t="s">
        <v>775</v>
      </c>
      <c r="H1071" t="s">
        <v>16100</v>
      </c>
      <c r="I1071">
        <v>12900</v>
      </c>
      <c r="J1071" t="s">
        <v>4</v>
      </c>
      <c r="K1071" t="s">
        <v>4</v>
      </c>
      <c r="L1071">
        <v>50</v>
      </c>
      <c r="M1071">
        <v>1</v>
      </c>
      <c r="N1071" t="s">
        <v>4</v>
      </c>
      <c r="O1071" t="s">
        <v>4</v>
      </c>
      <c r="P1071" t="s">
        <v>4</v>
      </c>
      <c r="Q1071" t="s">
        <v>4</v>
      </c>
      <c r="R1071" t="s">
        <v>4</v>
      </c>
      <c r="S1071" t="s">
        <v>4</v>
      </c>
      <c r="T1071" t="s">
        <v>4</v>
      </c>
      <c r="U1071" t="s">
        <v>4</v>
      </c>
      <c r="V1071" t="s">
        <v>4</v>
      </c>
      <c r="W1071" t="s">
        <v>4</v>
      </c>
      <c r="X1071" t="s">
        <v>4</v>
      </c>
      <c r="Y1071" t="s">
        <v>4</v>
      </c>
      <c r="Z1071" t="s">
        <v>4</v>
      </c>
      <c r="AA1071" t="s">
        <v>4</v>
      </c>
      <c r="AB1071" t="s">
        <v>38</v>
      </c>
      <c r="AC1071" t="s">
        <v>897</v>
      </c>
      <c r="AD1071" t="s">
        <v>15642</v>
      </c>
      <c r="AE1071" t="s">
        <v>30</v>
      </c>
      <c r="AF1071" t="s">
        <v>4</v>
      </c>
      <c r="AG1071" t="s">
        <v>4</v>
      </c>
      <c r="AH1071" t="s">
        <v>15150</v>
      </c>
      <c r="AI1071" t="s">
        <v>148</v>
      </c>
      <c r="AJ1071" t="s">
        <v>4</v>
      </c>
      <c r="AK1071">
        <v>9331301913</v>
      </c>
      <c r="AL1071" t="s">
        <v>15643</v>
      </c>
      <c r="AM1071" t="s">
        <v>15644</v>
      </c>
      <c r="AN1071" t="s">
        <v>4</v>
      </c>
      <c r="AO1071" t="s">
        <v>15146</v>
      </c>
      <c r="AP1071" t="s">
        <v>4</v>
      </c>
      <c r="AQ1071" t="s">
        <v>5470</v>
      </c>
      <c r="AR1071" t="s">
        <v>4</v>
      </c>
      <c r="AS1071" t="s">
        <v>4</v>
      </c>
      <c r="AT1071" t="s">
        <v>4</v>
      </c>
      <c r="AU1071" t="s">
        <v>4</v>
      </c>
      <c r="AV1071" t="s">
        <v>4</v>
      </c>
      <c r="AW1071" t="s">
        <v>11</v>
      </c>
      <c r="AX1071">
        <v>6900</v>
      </c>
      <c r="AY1071">
        <v>6000</v>
      </c>
      <c r="AZ1071" t="s">
        <v>4</v>
      </c>
      <c r="BA1071" t="s">
        <v>4</v>
      </c>
      <c r="BB1071" t="s">
        <v>4</v>
      </c>
      <c r="BC1071" t="s">
        <v>5471</v>
      </c>
      <c r="BD1071" t="s">
        <v>5474</v>
      </c>
      <c r="BE1071" t="s">
        <v>4</v>
      </c>
      <c r="BF1071" t="s">
        <v>4</v>
      </c>
      <c r="BG1071" t="s">
        <v>4</v>
      </c>
      <c r="BH1071" t="s">
        <v>4</v>
      </c>
      <c r="BI1071" t="s">
        <v>4</v>
      </c>
      <c r="BJ1071" t="s">
        <v>15150</v>
      </c>
      <c r="BK1071" t="s">
        <v>4</v>
      </c>
      <c r="BL1071">
        <v>1</v>
      </c>
      <c r="BM1071" t="s">
        <v>4</v>
      </c>
      <c r="BN1071">
        <v>12900</v>
      </c>
      <c r="BO1071" t="s">
        <v>4</v>
      </c>
      <c r="BP1071" t="s">
        <v>4</v>
      </c>
      <c r="BQ1071" t="s">
        <v>4</v>
      </c>
      <c r="BR1071" t="s">
        <v>4</v>
      </c>
      <c r="BS1071" t="s">
        <v>4</v>
      </c>
      <c r="BT1071" t="s">
        <v>4</v>
      </c>
      <c r="BU1071" t="s">
        <v>4</v>
      </c>
      <c r="BV1071" t="s">
        <v>4</v>
      </c>
      <c r="BW1071" t="s">
        <v>15540</v>
      </c>
      <c r="BX1071" t="s">
        <v>4</v>
      </c>
      <c r="BY1071" t="s">
        <v>12</v>
      </c>
      <c r="BZ1071" t="s">
        <v>12</v>
      </c>
      <c r="CA1071" t="s">
        <v>12</v>
      </c>
      <c r="CB1071" t="s">
        <v>12</v>
      </c>
      <c r="CC1071" t="s">
        <v>12</v>
      </c>
      <c r="CD1071" t="str" cm="1">
        <f t="array" aca="1" ref="CD1071" ca="1">eConcatenar(A1071:CB1071,"|")</f>
        <v>mhKfr6JuZ8W8SJGy|COM 2021-0711|3|IMPERIAL|TABASCO|COMALCALCO|COMALCALCO|2021-2-22|12900|X|X|50|1|X|X|X|X|X|X|X|X|X|X|X|X|X|X|HERNANDEZ|ALVARADO|DIOSELINA|CASADA|X|X|INDEPENDENCIA PRIMERA SECCION|LOS PINOS|X|9331301913|HERNANDEZ HELRIZ HERNANDEZ ALVARADO|ALFREDO DE LA CRUZ JIMENEZ|X|RUTA 8 V|X|VIERNES|X|X|X|X|X|DOMICILIO|6900|6000|X|X|X|2021-9-3|2021-9-17|X|X|X|X|X|INDEPENDENCIA PRIMERA SECCION|X|1|X|12900|X|X|X|X|X|X|X|X|CAR|X|x|x|x|x</v>
      </c>
    </row>
    <row r="1072" spans="1:82" x14ac:dyDescent="0.25">
      <c r="A1072" t="s">
        <v>15861</v>
      </c>
      <c r="B1072" t="s">
        <v>15862</v>
      </c>
      <c r="C1072">
        <v>3</v>
      </c>
      <c r="D1072" t="s">
        <v>221</v>
      </c>
      <c r="E1072" t="s">
        <v>2</v>
      </c>
      <c r="F1072" t="s">
        <v>706</v>
      </c>
      <c r="G1072" t="s">
        <v>706</v>
      </c>
      <c r="H1072" t="s">
        <v>16099</v>
      </c>
      <c r="I1072">
        <v>12900</v>
      </c>
      <c r="J1072" t="s">
        <v>4</v>
      </c>
      <c r="K1072" t="s">
        <v>4</v>
      </c>
      <c r="L1072">
        <v>50</v>
      </c>
      <c r="M1072">
        <v>1</v>
      </c>
      <c r="N1072" t="s">
        <v>4</v>
      </c>
      <c r="O1072" t="s">
        <v>4</v>
      </c>
      <c r="P1072" t="s">
        <v>4</v>
      </c>
      <c r="Q1072" t="s">
        <v>4</v>
      </c>
      <c r="R1072" t="s">
        <v>4</v>
      </c>
      <c r="S1072" t="s">
        <v>4</v>
      </c>
      <c r="T1072" t="s">
        <v>4</v>
      </c>
      <c r="U1072" t="s">
        <v>4</v>
      </c>
      <c r="V1072" t="s">
        <v>4</v>
      </c>
      <c r="W1072" t="s">
        <v>4</v>
      </c>
      <c r="X1072" t="s">
        <v>4</v>
      </c>
      <c r="Y1072" t="s">
        <v>4</v>
      </c>
      <c r="Z1072" t="s">
        <v>4</v>
      </c>
      <c r="AA1072" t="s">
        <v>4</v>
      </c>
      <c r="AB1072" t="s">
        <v>649</v>
      </c>
      <c r="AC1072" t="s">
        <v>6</v>
      </c>
      <c r="AD1072" t="s">
        <v>15646</v>
      </c>
      <c r="AE1072" t="s">
        <v>24</v>
      </c>
      <c r="AF1072" t="s">
        <v>4</v>
      </c>
      <c r="AG1072" t="s">
        <v>4</v>
      </c>
      <c r="AH1072" t="s">
        <v>15520</v>
      </c>
      <c r="AI1072" t="s">
        <v>4</v>
      </c>
      <c r="AJ1072" t="s">
        <v>4</v>
      </c>
      <c r="AK1072">
        <v>9331266238</v>
      </c>
      <c r="AL1072" t="s">
        <v>15647</v>
      </c>
      <c r="AM1072" t="s">
        <v>15648</v>
      </c>
      <c r="AN1072" t="s">
        <v>4</v>
      </c>
      <c r="AO1072" t="s">
        <v>15146</v>
      </c>
      <c r="AP1072" t="s">
        <v>4</v>
      </c>
      <c r="AQ1072" t="s">
        <v>5470</v>
      </c>
      <c r="AR1072" t="s">
        <v>4</v>
      </c>
      <c r="AS1072" t="s">
        <v>4</v>
      </c>
      <c r="AT1072" t="s">
        <v>4</v>
      </c>
      <c r="AU1072" t="s">
        <v>4</v>
      </c>
      <c r="AV1072" t="s">
        <v>4</v>
      </c>
      <c r="AW1072" t="s">
        <v>11</v>
      </c>
      <c r="AX1072">
        <v>2300</v>
      </c>
      <c r="AY1072">
        <v>10600</v>
      </c>
      <c r="AZ1072" t="s">
        <v>4</v>
      </c>
      <c r="BA1072" t="s">
        <v>4</v>
      </c>
      <c r="BB1072">
        <v>2</v>
      </c>
      <c r="BC1072" t="s">
        <v>5471</v>
      </c>
      <c r="BD1072" t="s">
        <v>5474</v>
      </c>
      <c r="BE1072" t="s">
        <v>4</v>
      </c>
      <c r="BF1072" t="s">
        <v>4</v>
      </c>
      <c r="BG1072" t="s">
        <v>4</v>
      </c>
      <c r="BH1072" t="s">
        <v>4</v>
      </c>
      <c r="BI1072" t="s">
        <v>4</v>
      </c>
      <c r="BJ1072" t="s">
        <v>15520</v>
      </c>
      <c r="BK1072" t="s">
        <v>4</v>
      </c>
      <c r="BL1072">
        <v>1</v>
      </c>
      <c r="BM1072" t="s">
        <v>4</v>
      </c>
      <c r="BN1072">
        <v>12900</v>
      </c>
      <c r="BO1072" t="s">
        <v>4</v>
      </c>
      <c r="BP1072" t="s">
        <v>4</v>
      </c>
      <c r="BQ1072" t="s">
        <v>4</v>
      </c>
      <c r="BR1072" t="s">
        <v>4</v>
      </c>
      <c r="BS1072" t="s">
        <v>4</v>
      </c>
      <c r="BT1072" t="s">
        <v>4</v>
      </c>
      <c r="BU1072" t="s">
        <v>4</v>
      </c>
      <c r="BV1072" t="s">
        <v>4</v>
      </c>
      <c r="BW1072" t="s">
        <v>15540</v>
      </c>
      <c r="BX1072" t="s">
        <v>4</v>
      </c>
      <c r="BY1072" t="s">
        <v>12</v>
      </c>
      <c r="BZ1072" t="s">
        <v>12</v>
      </c>
      <c r="CA1072" t="s">
        <v>12</v>
      </c>
      <c r="CB1072" t="s">
        <v>12</v>
      </c>
      <c r="CC1072" t="s">
        <v>12</v>
      </c>
      <c r="CD1072" t="str" cm="1">
        <f t="array" aca="1" ref="CD1072" ca="1">eConcatenar(A1072:CB1072,"|")</f>
        <v>25AA0khI9p2RLicD|COM 2021-0168|3|IMPERIAL|TABASCO|PARAISO|PARAISO|2021-1-16|12900|X|X|50|1|X|X|X|X|X|X|X|X|X|X|X|X|X|X|MAGAÑA|DE LA CRUZ|DEISY JAQUELIN|UNION LIBRE|X|X|ORIENTE SEGUNDA|X|X|9331266238|SARA ISELA MAGAÑA DE LA CRUZ|LETICIA DE LA CRUZ GONZALEZ|X|RUTA 8 V|X|VIERNES|X|X|X|X|X|DOMICILIO|2300|10600|X|X|2|2021-9-3|2021-9-17|X|X|X|X|X|ORIENTE SEGUNDA|X|1|X|12900|X|X|X|X|X|X|X|X|CAR|X|x|x|x|x</v>
      </c>
    </row>
    <row r="1073" spans="1:82" x14ac:dyDescent="0.25">
      <c r="A1073" t="s">
        <v>15863</v>
      </c>
      <c r="B1073" t="s">
        <v>15864</v>
      </c>
      <c r="C1073">
        <v>3</v>
      </c>
      <c r="D1073" t="s">
        <v>221</v>
      </c>
      <c r="E1073" t="s">
        <v>2</v>
      </c>
      <c r="F1073" t="s">
        <v>706</v>
      </c>
      <c r="G1073" t="s">
        <v>706</v>
      </c>
      <c r="H1073" t="s">
        <v>16138</v>
      </c>
      <c r="I1073">
        <v>12900</v>
      </c>
      <c r="J1073" t="s">
        <v>4</v>
      </c>
      <c r="K1073" t="s">
        <v>4</v>
      </c>
      <c r="L1073">
        <v>50</v>
      </c>
      <c r="M1073">
        <v>1</v>
      </c>
      <c r="N1073" t="s">
        <v>4</v>
      </c>
      <c r="O1073" t="s">
        <v>4</v>
      </c>
      <c r="P1073" t="s">
        <v>4</v>
      </c>
      <c r="Q1073" t="s">
        <v>4</v>
      </c>
      <c r="R1073" t="s">
        <v>4</v>
      </c>
      <c r="S1073" t="s">
        <v>4</v>
      </c>
      <c r="T1073" t="s">
        <v>4</v>
      </c>
      <c r="U1073" t="s">
        <v>4</v>
      </c>
      <c r="V1073" t="s">
        <v>4</v>
      </c>
      <c r="W1073" t="s">
        <v>4</v>
      </c>
      <c r="X1073" t="s">
        <v>4</v>
      </c>
      <c r="Y1073" t="s">
        <v>4</v>
      </c>
      <c r="Z1073" t="s">
        <v>4</v>
      </c>
      <c r="AA1073" t="s">
        <v>4</v>
      </c>
      <c r="AB1073" t="s">
        <v>5</v>
      </c>
      <c r="AC1073" t="s">
        <v>6</v>
      </c>
      <c r="AD1073" t="s">
        <v>15650</v>
      </c>
      <c r="AE1073" t="s">
        <v>146</v>
      </c>
      <c r="AF1073" t="s">
        <v>4</v>
      </c>
      <c r="AG1073" t="s">
        <v>4</v>
      </c>
      <c r="AH1073" t="s">
        <v>15520</v>
      </c>
      <c r="AI1073" t="s">
        <v>15601</v>
      </c>
      <c r="AJ1073" t="s">
        <v>4</v>
      </c>
      <c r="AK1073">
        <v>9331700747</v>
      </c>
      <c r="AL1073" t="s">
        <v>15651</v>
      </c>
      <c r="AM1073" t="s">
        <v>15652</v>
      </c>
      <c r="AN1073" t="s">
        <v>4</v>
      </c>
      <c r="AO1073" t="s">
        <v>15146</v>
      </c>
      <c r="AP1073" t="s">
        <v>4</v>
      </c>
      <c r="AQ1073" t="s">
        <v>5470</v>
      </c>
      <c r="AR1073" t="s">
        <v>4</v>
      </c>
      <c r="AS1073" t="s">
        <v>4</v>
      </c>
      <c r="AT1073" t="s">
        <v>4</v>
      </c>
      <c r="AU1073" t="s">
        <v>4</v>
      </c>
      <c r="AV1073" t="s">
        <v>4</v>
      </c>
      <c r="AW1073" t="s">
        <v>11</v>
      </c>
      <c r="AX1073">
        <v>2700</v>
      </c>
      <c r="AY1073">
        <v>10200</v>
      </c>
      <c r="AZ1073" t="s">
        <v>4</v>
      </c>
      <c r="BA1073" t="s">
        <v>4</v>
      </c>
      <c r="BB1073">
        <v>3</v>
      </c>
      <c r="BC1073" t="s">
        <v>1222</v>
      </c>
      <c r="BD1073" t="s">
        <v>5474</v>
      </c>
      <c r="BE1073" t="s">
        <v>4</v>
      </c>
      <c r="BF1073" t="s">
        <v>4</v>
      </c>
      <c r="BG1073" t="s">
        <v>4</v>
      </c>
      <c r="BH1073" t="s">
        <v>4</v>
      </c>
      <c r="BI1073" t="s">
        <v>4</v>
      </c>
      <c r="BJ1073" t="s">
        <v>15520</v>
      </c>
      <c r="BK1073" t="s">
        <v>4</v>
      </c>
      <c r="BL1073">
        <v>1</v>
      </c>
      <c r="BM1073" t="s">
        <v>4</v>
      </c>
      <c r="BN1073">
        <v>12900</v>
      </c>
      <c r="BO1073" t="s">
        <v>4</v>
      </c>
      <c r="BP1073" t="s">
        <v>4</v>
      </c>
      <c r="BQ1073" t="s">
        <v>4</v>
      </c>
      <c r="BR1073" t="s">
        <v>4</v>
      </c>
      <c r="BS1073" t="s">
        <v>4</v>
      </c>
      <c r="BT1073" t="s">
        <v>4</v>
      </c>
      <c r="BU1073" t="s">
        <v>4</v>
      </c>
      <c r="BV1073" t="s">
        <v>4</v>
      </c>
      <c r="BW1073" t="s">
        <v>15540</v>
      </c>
      <c r="BX1073" t="s">
        <v>4</v>
      </c>
      <c r="BY1073" t="s">
        <v>12</v>
      </c>
      <c r="BZ1073" t="s">
        <v>12</v>
      </c>
      <c r="CA1073" t="s">
        <v>12</v>
      </c>
      <c r="CB1073" t="s">
        <v>12</v>
      </c>
      <c r="CC1073" t="s">
        <v>12</v>
      </c>
      <c r="CD1073" t="str" cm="1">
        <f t="array" aca="1" ref="CD1073" ca="1">eConcatenar(A1073:CB1073,"|")</f>
        <v>LNQvwBgo6ESiPEIN|COM 2021-0162|3|IMPERIAL|TABASCO|PARAISO|PARAISO|2021-1-12|12900|X|X|50|1|X|X|X|X|X|X|X|X|X|X|X|X|X|X|VENTURA|DE LA CRUZ|PETRONILA|VIUDA|X|X|ORIENTE SEGUNDA|PALMA HUACA|X|9331700747|LORENA SANCHEZ VENTURA|ESTRELLA SANCHEZ VENTURA|X|RUTA 8 V|X|VIERNES|X|X|X|X|X|DOMICILIO|2700|10200|X|X|3|2021-8-6|2021-9-17|X|X|X|X|X|ORIENTE SEGUNDA|X|1|X|12900|X|X|X|X|X|X|X|X|CAR|X|x|x|x|x</v>
      </c>
    </row>
    <row r="1074" spans="1:82" x14ac:dyDescent="0.25">
      <c r="A1074" t="s">
        <v>15865</v>
      </c>
      <c r="B1074" t="s">
        <v>15866</v>
      </c>
      <c r="C1074">
        <v>3</v>
      </c>
      <c r="D1074" t="s">
        <v>15655</v>
      </c>
      <c r="E1074" t="s">
        <v>2</v>
      </c>
      <c r="F1074" t="s">
        <v>775</v>
      </c>
      <c r="G1074" t="s">
        <v>775</v>
      </c>
      <c r="H1074" t="s">
        <v>16117</v>
      </c>
      <c r="I1074">
        <v>31500</v>
      </c>
      <c r="J1074" t="s">
        <v>4</v>
      </c>
      <c r="K1074" t="s">
        <v>4</v>
      </c>
      <c r="L1074">
        <v>50</v>
      </c>
      <c r="M1074">
        <v>1</v>
      </c>
      <c r="N1074" t="s">
        <v>4</v>
      </c>
      <c r="O1074" t="s">
        <v>4</v>
      </c>
      <c r="P1074" t="s">
        <v>4</v>
      </c>
      <c r="Q1074" t="s">
        <v>4</v>
      </c>
      <c r="R1074" t="s">
        <v>4</v>
      </c>
      <c r="S1074" t="s">
        <v>4</v>
      </c>
      <c r="T1074" t="s">
        <v>4</v>
      </c>
      <c r="U1074" t="s">
        <v>4</v>
      </c>
      <c r="V1074" t="s">
        <v>4</v>
      </c>
      <c r="W1074" t="s">
        <v>4</v>
      </c>
      <c r="X1074" t="s">
        <v>4</v>
      </c>
      <c r="Y1074" t="s">
        <v>4</v>
      </c>
      <c r="Z1074" t="s">
        <v>4</v>
      </c>
      <c r="AA1074" t="s">
        <v>4</v>
      </c>
      <c r="AB1074" t="s">
        <v>38</v>
      </c>
      <c r="AC1074" t="s">
        <v>87</v>
      </c>
      <c r="AD1074" t="s">
        <v>599</v>
      </c>
      <c r="AE1074" t="s">
        <v>63</v>
      </c>
      <c r="AF1074" t="s">
        <v>4</v>
      </c>
      <c r="AG1074" t="s">
        <v>4</v>
      </c>
      <c r="AH1074" t="s">
        <v>2176</v>
      </c>
      <c r="AI1074" t="s">
        <v>15656</v>
      </c>
      <c r="AJ1074" t="s">
        <v>4</v>
      </c>
      <c r="AK1074">
        <v>9331473338</v>
      </c>
      <c r="AL1074" t="s">
        <v>15657</v>
      </c>
      <c r="AM1074" t="s">
        <v>15658</v>
      </c>
      <c r="AN1074" t="s">
        <v>4</v>
      </c>
      <c r="AO1074" t="s">
        <v>15146</v>
      </c>
      <c r="AP1074" t="s">
        <v>4</v>
      </c>
      <c r="AQ1074" t="s">
        <v>5470</v>
      </c>
      <c r="AR1074" t="s">
        <v>4</v>
      </c>
      <c r="AS1074" t="s">
        <v>4</v>
      </c>
      <c r="AT1074" t="s">
        <v>4</v>
      </c>
      <c r="AU1074" t="s">
        <v>4</v>
      </c>
      <c r="AV1074" t="s">
        <v>4</v>
      </c>
      <c r="AW1074" t="s">
        <v>11</v>
      </c>
      <c r="AX1074">
        <v>6350</v>
      </c>
      <c r="AY1074">
        <v>25150</v>
      </c>
      <c r="AZ1074" t="s">
        <v>4</v>
      </c>
      <c r="BA1074" t="s">
        <v>4</v>
      </c>
      <c r="BB1074">
        <v>1</v>
      </c>
      <c r="BC1074" t="s">
        <v>5471</v>
      </c>
      <c r="BD1074" t="s">
        <v>5474</v>
      </c>
      <c r="BE1074" t="s">
        <v>4</v>
      </c>
      <c r="BF1074" t="s">
        <v>4</v>
      </c>
      <c r="BG1074" t="s">
        <v>4</v>
      </c>
      <c r="BH1074" t="s">
        <v>4</v>
      </c>
      <c r="BI1074" t="s">
        <v>4</v>
      </c>
      <c r="BJ1074" t="s">
        <v>2176</v>
      </c>
      <c r="BK1074" t="s">
        <v>4</v>
      </c>
      <c r="BL1074">
        <v>0</v>
      </c>
      <c r="BM1074" t="s">
        <v>4</v>
      </c>
      <c r="BN1074">
        <v>31500</v>
      </c>
      <c r="BO1074" t="s">
        <v>4</v>
      </c>
      <c r="BP1074" t="s">
        <v>4</v>
      </c>
      <c r="BQ1074" t="s">
        <v>4</v>
      </c>
      <c r="BR1074" t="s">
        <v>4</v>
      </c>
      <c r="BS1074" t="s">
        <v>4</v>
      </c>
      <c r="BT1074" t="s">
        <v>4</v>
      </c>
      <c r="BU1074" t="s">
        <v>4</v>
      </c>
      <c r="BV1074" t="s">
        <v>4</v>
      </c>
      <c r="BW1074" t="s">
        <v>15540</v>
      </c>
      <c r="BX1074" t="s">
        <v>4</v>
      </c>
      <c r="BY1074" t="s">
        <v>12</v>
      </c>
      <c r="BZ1074" t="s">
        <v>12</v>
      </c>
      <c r="CA1074" t="s">
        <v>12</v>
      </c>
      <c r="CB1074" t="s">
        <v>12</v>
      </c>
      <c r="CC1074" t="s">
        <v>12</v>
      </c>
      <c r="CD1074" t="str" cm="1">
        <f t="array" aca="1" ref="CD1074" ca="1">eConcatenar(A1074:CB1074,"|")</f>
        <v>LFJ2Bq2T8aAp0TDY|COM 2021-0544|3|PRECIDENCIAL|TABASCO|COMALCALCO|COMALCALCO|2021-2-12|31500|X|X|50|1|X|X|X|X|X|X|X|X|X|X|X|X|X|X|HERNANDEZ|LOPEZ|JUAN CARLOS|CASADO|X|X|VILLA CHICHICAPA|ZONA ARQUEOLOGICA|X|9331473338|MARIA CRUZ LOPEZ HERNANDEZ|MARIA LUISA HERNANDEZ DE LA CRUZ|X|RUTA 8 V|X|VIERNES|X|X|X|X|X|DOMICILIO|6350|25150|X|X|1|2021-9-3|2021-9-17|X|X|X|X|X|VILLA CHICHICAPA|X|0|X|31500|X|X|X|X|X|X|X|X|CAR|X|x|x|x|x</v>
      </c>
    </row>
    <row r="1075" spans="1:82" x14ac:dyDescent="0.25">
      <c r="A1075" t="s">
        <v>15867</v>
      </c>
      <c r="B1075" t="s">
        <v>15868</v>
      </c>
      <c r="C1075">
        <v>3</v>
      </c>
      <c r="D1075" t="s">
        <v>221</v>
      </c>
      <c r="E1075" t="s">
        <v>2</v>
      </c>
      <c r="F1075" t="s">
        <v>775</v>
      </c>
      <c r="G1075" t="s">
        <v>775</v>
      </c>
      <c r="H1075" t="s">
        <v>5126</v>
      </c>
      <c r="I1075">
        <v>12900</v>
      </c>
      <c r="J1075" t="s">
        <v>4</v>
      </c>
      <c r="K1075" t="s">
        <v>4</v>
      </c>
      <c r="L1075">
        <v>50</v>
      </c>
      <c r="M1075">
        <v>1</v>
      </c>
      <c r="N1075" t="s">
        <v>4</v>
      </c>
      <c r="O1075" t="s">
        <v>4</v>
      </c>
      <c r="P1075" t="s">
        <v>4</v>
      </c>
      <c r="Q1075" t="s">
        <v>4</v>
      </c>
      <c r="R1075" t="s">
        <v>4</v>
      </c>
      <c r="S1075" t="s">
        <v>4</v>
      </c>
      <c r="T1075" t="s">
        <v>4</v>
      </c>
      <c r="U1075" t="s">
        <v>4</v>
      </c>
      <c r="V1075" t="s">
        <v>4</v>
      </c>
      <c r="W1075" t="s">
        <v>4</v>
      </c>
      <c r="X1075" t="s">
        <v>4</v>
      </c>
      <c r="Y1075" t="s">
        <v>4</v>
      </c>
      <c r="Z1075" t="s">
        <v>4</v>
      </c>
      <c r="AA1075" t="s">
        <v>4</v>
      </c>
      <c r="AB1075" t="s">
        <v>127</v>
      </c>
      <c r="AC1075" t="s">
        <v>87</v>
      </c>
      <c r="AD1075" t="s">
        <v>832</v>
      </c>
      <c r="AE1075" t="s">
        <v>30</v>
      </c>
      <c r="AF1075" t="s">
        <v>4</v>
      </c>
      <c r="AG1075" t="s">
        <v>4</v>
      </c>
      <c r="AH1075" t="s">
        <v>15406</v>
      </c>
      <c r="AI1075" t="s">
        <v>15563</v>
      </c>
      <c r="AJ1075" t="s">
        <v>4</v>
      </c>
      <c r="AK1075">
        <v>9331270822</v>
      </c>
      <c r="AL1075" t="s">
        <v>15661</v>
      </c>
      <c r="AM1075" t="s">
        <v>15662</v>
      </c>
      <c r="AN1075" t="s">
        <v>4</v>
      </c>
      <c r="AO1075" t="s">
        <v>15146</v>
      </c>
      <c r="AP1075" t="s">
        <v>4</v>
      </c>
      <c r="AQ1075" t="s">
        <v>5470</v>
      </c>
      <c r="AR1075" t="s">
        <v>4</v>
      </c>
      <c r="AS1075" t="s">
        <v>4</v>
      </c>
      <c r="AT1075" t="s">
        <v>4</v>
      </c>
      <c r="AU1075" t="s">
        <v>4</v>
      </c>
      <c r="AV1075" t="s">
        <v>4</v>
      </c>
      <c r="AW1075" t="s">
        <v>11</v>
      </c>
      <c r="AX1075">
        <v>2800</v>
      </c>
      <c r="AY1075">
        <v>10100</v>
      </c>
      <c r="AZ1075" t="s">
        <v>4</v>
      </c>
      <c r="BA1075" t="s">
        <v>4</v>
      </c>
      <c r="BB1075" t="s">
        <v>4</v>
      </c>
      <c r="BC1075" t="s">
        <v>5471</v>
      </c>
      <c r="BD1075" t="s">
        <v>5474</v>
      </c>
      <c r="BE1075" t="s">
        <v>4</v>
      </c>
      <c r="BF1075" t="s">
        <v>4</v>
      </c>
      <c r="BG1075" t="s">
        <v>4</v>
      </c>
      <c r="BH1075" t="s">
        <v>4</v>
      </c>
      <c r="BI1075" t="s">
        <v>4</v>
      </c>
      <c r="BJ1075" t="s">
        <v>15663</v>
      </c>
      <c r="BK1075" t="s">
        <v>4</v>
      </c>
      <c r="BL1075">
        <v>1</v>
      </c>
      <c r="BM1075" t="s">
        <v>4</v>
      </c>
      <c r="BN1075">
        <v>12900</v>
      </c>
      <c r="BO1075" t="s">
        <v>4</v>
      </c>
      <c r="BP1075" t="s">
        <v>4</v>
      </c>
      <c r="BQ1075" t="s">
        <v>4</v>
      </c>
      <c r="BR1075" t="s">
        <v>4</v>
      </c>
      <c r="BS1075" t="s">
        <v>4</v>
      </c>
      <c r="BT1075" t="s">
        <v>4</v>
      </c>
      <c r="BU1075" t="s">
        <v>4</v>
      </c>
      <c r="BV1075" t="s">
        <v>4</v>
      </c>
      <c r="BW1075" t="s">
        <v>15540</v>
      </c>
      <c r="BX1075" t="s">
        <v>4</v>
      </c>
      <c r="BY1075" t="s">
        <v>12</v>
      </c>
      <c r="BZ1075" t="s">
        <v>12</v>
      </c>
      <c r="CA1075" t="s">
        <v>12</v>
      </c>
      <c r="CB1075" t="s">
        <v>12</v>
      </c>
      <c r="CC1075" t="s">
        <v>12</v>
      </c>
      <c r="CD1075" t="str" cm="1">
        <f t="array" aca="1" ref="CD1075" ca="1">eConcatenar(A1075:CB1075,"|")</f>
        <v>5OdwOLfgThTXlrYY|COM 2021-0569|3|IMPERIAL|TABASCO|COMALCALCO|COMALCALCO|2021-2-16|12900|X|X|50|1|X|X|X|X|X|X|X|X|X|X|X|X|X|X|RODRIGUEZ|LOPEZ|MARIA GUADALUPE|CASADA|X|X|NORTE PRIMERA|FEDERAL PARAISO COMALCALCO|X|9331270822|WILIAM DE JESUS HERNANDEZ DE LA CRUZ|TRAUL RODRIGUEZ LOPEZ|X|RUTA 8 V|X|VIERNES|X|X|X|X|X|DOMICILIO|2800|10100|X|X|X|2021-9-3|2021-9-17|X|X|X|X|X|NORTTE PRIMERA|X|1|X|12900|X|X|X|X|X|X|X|X|CAR|X|x|x|x|x</v>
      </c>
    </row>
    <row r="1076" spans="1:82" x14ac:dyDescent="0.25">
      <c r="A1076" t="s">
        <v>15869</v>
      </c>
      <c r="B1076" t="s">
        <v>15870</v>
      </c>
      <c r="C1076">
        <v>3</v>
      </c>
      <c r="D1076" t="s">
        <v>14</v>
      </c>
      <c r="E1076" t="s">
        <v>2</v>
      </c>
      <c r="F1076" t="s">
        <v>775</v>
      </c>
      <c r="G1076" t="s">
        <v>775</v>
      </c>
      <c r="H1076" t="s">
        <v>1205</v>
      </c>
      <c r="I1076">
        <v>19800</v>
      </c>
      <c r="J1076" t="s">
        <v>4</v>
      </c>
      <c r="K1076" t="s">
        <v>4</v>
      </c>
      <c r="L1076">
        <v>50</v>
      </c>
      <c r="M1076">
        <v>1</v>
      </c>
      <c r="N1076" t="s">
        <v>4</v>
      </c>
      <c r="O1076" t="s">
        <v>4</v>
      </c>
      <c r="P1076" t="s">
        <v>4</v>
      </c>
      <c r="Q1076" t="s">
        <v>4</v>
      </c>
      <c r="R1076" t="s">
        <v>4</v>
      </c>
      <c r="S1076" t="s">
        <v>4</v>
      </c>
      <c r="T1076" t="s">
        <v>4</v>
      </c>
      <c r="U1076" t="s">
        <v>4</v>
      </c>
      <c r="V1076" t="s">
        <v>4</v>
      </c>
      <c r="W1076" t="s">
        <v>4</v>
      </c>
      <c r="X1076" t="s">
        <v>4</v>
      </c>
      <c r="Y1076" t="s">
        <v>4</v>
      </c>
      <c r="Z1076" t="s">
        <v>4</v>
      </c>
      <c r="AA1076" t="s">
        <v>4</v>
      </c>
      <c r="AB1076" t="s">
        <v>59</v>
      </c>
      <c r="AC1076" t="s">
        <v>937</v>
      </c>
      <c r="AD1076" t="s">
        <v>10434</v>
      </c>
      <c r="AE1076" t="s">
        <v>30</v>
      </c>
      <c r="AF1076" t="s">
        <v>4</v>
      </c>
      <c r="AG1076" t="s">
        <v>4</v>
      </c>
      <c r="AH1076" t="s">
        <v>15666</v>
      </c>
      <c r="AI1076" t="s">
        <v>885</v>
      </c>
      <c r="AJ1076" t="s">
        <v>4</v>
      </c>
      <c r="AK1076">
        <v>9331165696</v>
      </c>
      <c r="AL1076" t="s">
        <v>15667</v>
      </c>
      <c r="AM1076" t="s">
        <v>15668</v>
      </c>
      <c r="AN1076" t="s">
        <v>4</v>
      </c>
      <c r="AO1076" t="s">
        <v>15146</v>
      </c>
      <c r="AP1076" t="s">
        <v>4</v>
      </c>
      <c r="AQ1076" t="s">
        <v>5470</v>
      </c>
      <c r="AR1076" t="s">
        <v>4</v>
      </c>
      <c r="AS1076" t="s">
        <v>4</v>
      </c>
      <c r="AT1076" t="s">
        <v>4</v>
      </c>
      <c r="AU1076" t="s">
        <v>4</v>
      </c>
      <c r="AV1076" t="s">
        <v>4</v>
      </c>
      <c r="AW1076" t="s">
        <v>11</v>
      </c>
      <c r="AX1076">
        <v>3100</v>
      </c>
      <c r="AY1076">
        <v>16700</v>
      </c>
      <c r="AZ1076" t="s">
        <v>4</v>
      </c>
      <c r="BA1076" t="s">
        <v>4</v>
      </c>
      <c r="BB1076" t="s">
        <v>4</v>
      </c>
      <c r="BC1076" t="s">
        <v>5471</v>
      </c>
      <c r="BD1076" t="s">
        <v>5474</v>
      </c>
      <c r="BE1076" t="s">
        <v>4</v>
      </c>
      <c r="BF1076" t="s">
        <v>4</v>
      </c>
      <c r="BG1076" t="s">
        <v>4</v>
      </c>
      <c r="BH1076" t="s">
        <v>4</v>
      </c>
      <c r="BI1076" t="s">
        <v>4</v>
      </c>
      <c r="BJ1076" t="s">
        <v>15199</v>
      </c>
      <c r="BK1076" t="s">
        <v>4</v>
      </c>
      <c r="BL1076">
        <v>1</v>
      </c>
      <c r="BM1076" t="s">
        <v>4</v>
      </c>
      <c r="BN1076">
        <v>19800</v>
      </c>
      <c r="BO1076" t="s">
        <v>4</v>
      </c>
      <c r="BP1076" t="s">
        <v>4</v>
      </c>
      <c r="BQ1076" t="s">
        <v>4</v>
      </c>
      <c r="BR1076" t="s">
        <v>4</v>
      </c>
      <c r="BS1076" t="s">
        <v>4</v>
      </c>
      <c r="BT1076" t="s">
        <v>4</v>
      </c>
      <c r="BU1076" t="s">
        <v>4</v>
      </c>
      <c r="BV1076" t="s">
        <v>4</v>
      </c>
      <c r="BW1076" t="s">
        <v>15540</v>
      </c>
      <c r="BX1076" t="s">
        <v>4</v>
      </c>
      <c r="BY1076" t="s">
        <v>12</v>
      </c>
      <c r="BZ1076" t="s">
        <v>12</v>
      </c>
      <c r="CA1076" t="s">
        <v>12</v>
      </c>
      <c r="CB1076" t="s">
        <v>12</v>
      </c>
      <c r="CC1076" t="s">
        <v>12</v>
      </c>
      <c r="CD1076" t="str" cm="1">
        <f t="array" aca="1" ref="CD1076" ca="1">eConcatenar(A1076:CB1076,"|")</f>
        <v>mGJcluP7pkghVho6|COM 2021-0597|3|ZAFIRO|TABASCO|COMALCALCO|COMALCALCO|2021-2-19|19800|X|X|50|1|X|X|X|X|X|X|X|X|X|X|X|X|X|X|GARCIA|LAZARO|MARIA ISABEL|CASADA|X|X|INDEPENDEMCIA SEGUNDA SECCION|NICOLAS BRAVO|X|9331165696|ISMAEL RICARDEZ GARCIA|ISELA RICARDEZ GARCIA|X|RUTA 8 V|X|VIERNES|X|X|X|X|X|DOMICILIO|3100|16700|X|X|X|2021-9-3|2021-9-17|X|X|X|X|X|INDEPENDENCIA SEGUNDA SECCION|X|1|X|19800|X|X|X|X|X|X|X|X|CAR|X|x|x|x|x</v>
      </c>
    </row>
    <row r="1077" spans="1:82" x14ac:dyDescent="0.25">
      <c r="A1077" t="s">
        <v>15871</v>
      </c>
      <c r="B1077" t="s">
        <v>15872</v>
      </c>
      <c r="C1077">
        <v>3</v>
      </c>
      <c r="D1077" t="s">
        <v>221</v>
      </c>
      <c r="E1077" t="s">
        <v>2</v>
      </c>
      <c r="F1077" t="s">
        <v>775</v>
      </c>
      <c r="G1077" t="s">
        <v>775</v>
      </c>
      <c r="H1077" t="s">
        <v>16090</v>
      </c>
      <c r="I1077">
        <v>12900</v>
      </c>
      <c r="J1077" t="s">
        <v>4</v>
      </c>
      <c r="K1077" t="s">
        <v>4</v>
      </c>
      <c r="L1077">
        <v>50</v>
      </c>
      <c r="M1077">
        <v>1</v>
      </c>
      <c r="N1077" t="s">
        <v>4</v>
      </c>
      <c r="O1077" t="s">
        <v>4</v>
      </c>
      <c r="P1077" t="s">
        <v>4</v>
      </c>
      <c r="Q1077" t="s">
        <v>4</v>
      </c>
      <c r="R1077" t="s">
        <v>4</v>
      </c>
      <c r="S1077" t="s">
        <v>4</v>
      </c>
      <c r="T1077" t="s">
        <v>4</v>
      </c>
      <c r="U1077" t="s">
        <v>4</v>
      </c>
      <c r="V1077" t="s">
        <v>4</v>
      </c>
      <c r="W1077" t="s">
        <v>4</v>
      </c>
      <c r="X1077" t="s">
        <v>4</v>
      </c>
      <c r="Y1077" t="s">
        <v>4</v>
      </c>
      <c r="Z1077" t="s">
        <v>4</v>
      </c>
      <c r="AA1077" t="s">
        <v>4</v>
      </c>
      <c r="AB1077" t="s">
        <v>334</v>
      </c>
      <c r="AC1077" t="s">
        <v>11874</v>
      </c>
      <c r="AD1077" t="s">
        <v>832</v>
      </c>
      <c r="AE1077" t="s">
        <v>51</v>
      </c>
      <c r="AF1077" t="s">
        <v>4</v>
      </c>
      <c r="AG1077" t="s">
        <v>4</v>
      </c>
      <c r="AH1077" t="s">
        <v>15169</v>
      </c>
      <c r="AI1077" t="s">
        <v>15563</v>
      </c>
      <c r="AJ1077" t="s">
        <v>4</v>
      </c>
      <c r="AK1077">
        <v>9932244098</v>
      </c>
      <c r="AL1077" t="s">
        <v>15671</v>
      </c>
      <c r="AM1077" t="s">
        <v>15672</v>
      </c>
      <c r="AN1077" t="s">
        <v>4</v>
      </c>
      <c r="AO1077" t="s">
        <v>15146</v>
      </c>
      <c r="AP1077" t="s">
        <v>4</v>
      </c>
      <c r="AQ1077" t="s">
        <v>5470</v>
      </c>
      <c r="AR1077" t="s">
        <v>4</v>
      </c>
      <c r="AS1077" t="s">
        <v>4</v>
      </c>
      <c r="AT1077" t="s">
        <v>4</v>
      </c>
      <c r="AU1077" t="s">
        <v>4</v>
      </c>
      <c r="AV1077" t="s">
        <v>4</v>
      </c>
      <c r="AW1077" t="s">
        <v>11</v>
      </c>
      <c r="AX1077">
        <v>3400</v>
      </c>
      <c r="AY1077">
        <v>9500</v>
      </c>
      <c r="AZ1077" t="s">
        <v>4</v>
      </c>
      <c r="BA1077" t="s">
        <v>4</v>
      </c>
      <c r="BB1077" t="s">
        <v>4</v>
      </c>
      <c r="BC1077" t="s">
        <v>5471</v>
      </c>
      <c r="BD1077" t="s">
        <v>5474</v>
      </c>
      <c r="BE1077" t="s">
        <v>4</v>
      </c>
      <c r="BF1077" t="s">
        <v>4</v>
      </c>
      <c r="BG1077" t="s">
        <v>4</v>
      </c>
      <c r="BH1077" t="s">
        <v>4</v>
      </c>
      <c r="BI1077" t="s">
        <v>4</v>
      </c>
      <c r="BJ1077" t="s">
        <v>15169</v>
      </c>
      <c r="BK1077" t="s">
        <v>4</v>
      </c>
      <c r="BL1077">
        <v>1</v>
      </c>
      <c r="BM1077" t="s">
        <v>4</v>
      </c>
      <c r="BN1077">
        <v>12900</v>
      </c>
      <c r="BO1077" t="s">
        <v>4</v>
      </c>
      <c r="BP1077" t="s">
        <v>4</v>
      </c>
      <c r="BQ1077" t="s">
        <v>4</v>
      </c>
      <c r="BR1077" t="s">
        <v>4</v>
      </c>
      <c r="BS1077" t="s">
        <v>4</v>
      </c>
      <c r="BT1077" t="s">
        <v>4</v>
      </c>
      <c r="BU1077" t="s">
        <v>4</v>
      </c>
      <c r="BV1077" t="s">
        <v>4</v>
      </c>
      <c r="BW1077" t="s">
        <v>15540</v>
      </c>
      <c r="BX1077" t="s">
        <v>4</v>
      </c>
      <c r="BY1077" t="s">
        <v>12</v>
      </c>
      <c r="BZ1077" t="s">
        <v>12</v>
      </c>
      <c r="CA1077" t="s">
        <v>12</v>
      </c>
      <c r="CB1077" t="s">
        <v>12</v>
      </c>
      <c r="CC1077" t="s">
        <v>12</v>
      </c>
      <c r="CD1077" t="str" cm="1">
        <f t="array" aca="1" ref="CD1077" ca="1">eConcatenar(A1077:CB1077,"|")</f>
        <v>LbSJ7aLM1gVpfvaP|COM 2021-0031|3|IMPERIAL|TABASCO|COMALCALCO|COMALCALCO|2021-1-07|12900|X|X|50|1|X|X|X|X|X|X|X|X|X|X|X|X|X|X|CASTELLANO|MONTEJO|MARIA GUADALUPE|SOLTERA|X|X|NORTE SEGUNDA SECCION|FEDERAL PARAISO COMALCALCO|X|9932244098|JOSE GUADALUPE CASTELLANOS RICARDEZ|RUDACINDA MONTEJO GONZALEZ|X|RUTA 8 V|X|VIERNES|X|X|X|X|X|DOMICILIO|3400|9500|X|X|X|2021-9-3|2021-9-17|X|X|X|X|X|NORTE SEGUNDA SECCION|X|1|X|12900|X|X|X|X|X|X|X|X|CAR|X|x|x|x|x</v>
      </c>
    </row>
    <row r="1078" spans="1:82" x14ac:dyDescent="0.25">
      <c r="A1078" t="s">
        <v>15873</v>
      </c>
      <c r="B1078" t="s">
        <v>15874</v>
      </c>
      <c r="C1078">
        <v>3</v>
      </c>
      <c r="D1078" t="s">
        <v>221</v>
      </c>
      <c r="E1078" t="s">
        <v>2</v>
      </c>
      <c r="F1078" t="s">
        <v>775</v>
      </c>
      <c r="G1078" t="s">
        <v>775</v>
      </c>
      <c r="H1078" t="s">
        <v>16090</v>
      </c>
      <c r="I1078">
        <v>12900</v>
      </c>
      <c r="J1078" t="s">
        <v>4</v>
      </c>
      <c r="K1078" t="s">
        <v>4</v>
      </c>
      <c r="L1078">
        <v>50</v>
      </c>
      <c r="M1078">
        <v>1</v>
      </c>
      <c r="N1078" t="s">
        <v>4</v>
      </c>
      <c r="O1078" t="s">
        <v>4</v>
      </c>
      <c r="P1078" t="s">
        <v>4</v>
      </c>
      <c r="Q1078" t="s">
        <v>4</v>
      </c>
      <c r="R1078" t="s">
        <v>4</v>
      </c>
      <c r="S1078" t="s">
        <v>4</v>
      </c>
      <c r="T1078" t="s">
        <v>4</v>
      </c>
      <c r="U1078" t="s">
        <v>4</v>
      </c>
      <c r="V1078" t="s">
        <v>4</v>
      </c>
      <c r="W1078" t="s">
        <v>4</v>
      </c>
      <c r="X1078" t="s">
        <v>4</v>
      </c>
      <c r="Y1078" t="s">
        <v>4</v>
      </c>
      <c r="Z1078" t="s">
        <v>4</v>
      </c>
      <c r="AA1078" t="s">
        <v>4</v>
      </c>
      <c r="AB1078" t="s">
        <v>239</v>
      </c>
      <c r="AC1078" t="s">
        <v>871</v>
      </c>
      <c r="AD1078" t="s">
        <v>15675</v>
      </c>
      <c r="AE1078" t="s">
        <v>30</v>
      </c>
      <c r="AF1078" t="s">
        <v>4</v>
      </c>
      <c r="AG1078" t="s">
        <v>4</v>
      </c>
      <c r="AH1078" t="s">
        <v>15169</v>
      </c>
      <c r="AI1078" t="s">
        <v>15676</v>
      </c>
      <c r="AJ1078" t="s">
        <v>15677</v>
      </c>
      <c r="AK1078">
        <v>9331635044</v>
      </c>
      <c r="AL1078" t="s">
        <v>15678</v>
      </c>
      <c r="AM1078" t="s">
        <v>15679</v>
      </c>
      <c r="AN1078" t="s">
        <v>4</v>
      </c>
      <c r="AO1078" t="s">
        <v>15146</v>
      </c>
      <c r="AP1078" t="s">
        <v>4</v>
      </c>
      <c r="AQ1078" t="s">
        <v>5470</v>
      </c>
      <c r="AR1078" t="s">
        <v>4</v>
      </c>
      <c r="AS1078" t="s">
        <v>4</v>
      </c>
      <c r="AT1078" t="s">
        <v>4</v>
      </c>
      <c r="AU1078" t="s">
        <v>4</v>
      </c>
      <c r="AV1078" t="s">
        <v>4</v>
      </c>
      <c r="AW1078" t="s">
        <v>11</v>
      </c>
      <c r="AX1078">
        <v>3400</v>
      </c>
      <c r="AY1078">
        <v>9500</v>
      </c>
      <c r="AZ1078" t="s">
        <v>4</v>
      </c>
      <c r="BA1078" t="s">
        <v>4</v>
      </c>
      <c r="BB1078" t="s">
        <v>4</v>
      </c>
      <c r="BC1078" t="s">
        <v>5471</v>
      </c>
      <c r="BD1078" t="s">
        <v>5474</v>
      </c>
      <c r="BE1078" t="s">
        <v>4</v>
      </c>
      <c r="BF1078" t="s">
        <v>4</v>
      </c>
      <c r="BG1078" t="s">
        <v>4</v>
      </c>
      <c r="BH1078" t="s">
        <v>4</v>
      </c>
      <c r="BI1078" t="s">
        <v>4</v>
      </c>
      <c r="BJ1078" t="s">
        <v>15169</v>
      </c>
      <c r="BK1078" t="s">
        <v>4</v>
      </c>
      <c r="BL1078">
        <v>1</v>
      </c>
      <c r="BM1078" t="s">
        <v>4</v>
      </c>
      <c r="BN1078">
        <v>12900</v>
      </c>
      <c r="BO1078" t="s">
        <v>4</v>
      </c>
      <c r="BP1078" t="s">
        <v>4</v>
      </c>
      <c r="BQ1078" t="s">
        <v>4</v>
      </c>
      <c r="BR1078" t="s">
        <v>4</v>
      </c>
      <c r="BS1078" t="s">
        <v>4</v>
      </c>
      <c r="BT1078" t="s">
        <v>4</v>
      </c>
      <c r="BU1078" t="s">
        <v>4</v>
      </c>
      <c r="BV1078" t="s">
        <v>4</v>
      </c>
      <c r="BW1078" t="s">
        <v>15540</v>
      </c>
      <c r="BX1078" t="s">
        <v>4</v>
      </c>
      <c r="BY1078" t="s">
        <v>12</v>
      </c>
      <c r="BZ1078" t="s">
        <v>12</v>
      </c>
      <c r="CA1078" t="s">
        <v>12</v>
      </c>
      <c r="CB1078" t="s">
        <v>12</v>
      </c>
      <c r="CC1078" t="s">
        <v>12</v>
      </c>
      <c r="CD1078" t="str" cm="1">
        <f t="array" aca="1" ref="CD1078" ca="1">eConcatenar(A1078:CB1078,"|")</f>
        <v>H9kTn4OIJfSiF7WS|COM 2021-0037|3|IMPERIAL|TABASCO|COMALCALCO|COMALCALCO|2021-1-07|12900|X|X|50|1|X|X|X|X|X|X|X|X|X|X|X|X|X|X|DE LOS SANTOS|ROMERO|NADIA|CASADA|X|X|NORTE SEGUNDA SECCION|EJIDO HERNAN|FEDERAL COMALCALCO|9331635044|NANCI DAYANA GONZALES DE LOS SANTOS|LIZ MARLEYT GONZALES DE LOS DSANTOS|X|RUTA 8 V|X|VIERNES|X|X|X|X|X|DOMICILIO|3400|9500|X|X|X|2021-9-3|2021-9-17|X|X|X|X|X|NORTE SEGUNDA SECCION|X|1|X|12900|X|X|X|X|X|X|X|X|CAR|X|x|x|x|x</v>
      </c>
    </row>
    <row r="1079" spans="1:82" x14ac:dyDescent="0.25">
      <c r="A1079" t="s">
        <v>15875</v>
      </c>
      <c r="B1079" t="s">
        <v>15876</v>
      </c>
      <c r="C1079">
        <v>3</v>
      </c>
      <c r="D1079" t="s">
        <v>221</v>
      </c>
      <c r="E1079" t="s">
        <v>2</v>
      </c>
      <c r="F1079" t="s">
        <v>775</v>
      </c>
      <c r="G1079" t="s">
        <v>775</v>
      </c>
      <c r="H1079" t="s">
        <v>15977</v>
      </c>
      <c r="I1079">
        <v>12900</v>
      </c>
      <c r="J1079" t="s">
        <v>4</v>
      </c>
      <c r="K1079" t="s">
        <v>4</v>
      </c>
      <c r="L1079">
        <v>50</v>
      </c>
      <c r="M1079">
        <v>1</v>
      </c>
      <c r="N1079" t="s">
        <v>4</v>
      </c>
      <c r="O1079" t="s">
        <v>4</v>
      </c>
      <c r="P1079" t="s">
        <v>4</v>
      </c>
      <c r="Q1079" t="s">
        <v>4</v>
      </c>
      <c r="R1079" t="s">
        <v>4</v>
      </c>
      <c r="S1079" t="s">
        <v>4</v>
      </c>
      <c r="T1079" t="s">
        <v>4</v>
      </c>
      <c r="U1079" t="s">
        <v>4</v>
      </c>
      <c r="V1079" t="s">
        <v>4</v>
      </c>
      <c r="W1079" t="s">
        <v>4</v>
      </c>
      <c r="X1079" t="s">
        <v>4</v>
      </c>
      <c r="Y1079" t="s">
        <v>4</v>
      </c>
      <c r="Z1079" t="s">
        <v>4</v>
      </c>
      <c r="AA1079" t="s">
        <v>4</v>
      </c>
      <c r="AB1079" t="s">
        <v>1026</v>
      </c>
      <c r="AC1079" t="s">
        <v>815</v>
      </c>
      <c r="AD1079" t="s">
        <v>15682</v>
      </c>
      <c r="AE1079" t="s">
        <v>30</v>
      </c>
      <c r="AF1079" t="s">
        <v>4</v>
      </c>
      <c r="AG1079" t="s">
        <v>4</v>
      </c>
      <c r="AH1079" t="s">
        <v>15169</v>
      </c>
      <c r="AI1079" t="s">
        <v>15563</v>
      </c>
      <c r="AJ1079" t="s">
        <v>4</v>
      </c>
      <c r="AK1079">
        <v>9331309987</v>
      </c>
      <c r="AL1079" t="s">
        <v>15683</v>
      </c>
      <c r="AM1079" t="s">
        <v>15684</v>
      </c>
      <c r="AN1079" t="s">
        <v>4</v>
      </c>
      <c r="AO1079" t="s">
        <v>15146</v>
      </c>
      <c r="AP1079" t="s">
        <v>4</v>
      </c>
      <c r="AQ1079" t="s">
        <v>5470</v>
      </c>
      <c r="AR1079" t="s">
        <v>4</v>
      </c>
      <c r="AS1079" t="s">
        <v>4</v>
      </c>
      <c r="AT1079" t="s">
        <v>4</v>
      </c>
      <c r="AU1079" t="s">
        <v>4</v>
      </c>
      <c r="AV1079" t="s">
        <v>4</v>
      </c>
      <c r="AW1079" t="s">
        <v>11</v>
      </c>
      <c r="AX1079">
        <v>3200</v>
      </c>
      <c r="AY1079">
        <v>9700</v>
      </c>
      <c r="AZ1079" t="s">
        <v>4</v>
      </c>
      <c r="BA1079" t="s">
        <v>4</v>
      </c>
      <c r="BB1079" t="s">
        <v>4</v>
      </c>
      <c r="BC1079" t="s">
        <v>5471</v>
      </c>
      <c r="BD1079" t="s">
        <v>5474</v>
      </c>
      <c r="BE1079" t="s">
        <v>4</v>
      </c>
      <c r="BF1079" t="s">
        <v>4</v>
      </c>
      <c r="BG1079" t="s">
        <v>4</v>
      </c>
      <c r="BH1079" t="s">
        <v>4</v>
      </c>
      <c r="BI1079" t="s">
        <v>4</v>
      </c>
      <c r="BJ1079" t="s">
        <v>15169</v>
      </c>
      <c r="BK1079" t="s">
        <v>4</v>
      </c>
      <c r="BL1079">
        <v>1</v>
      </c>
      <c r="BM1079" t="s">
        <v>4</v>
      </c>
      <c r="BN1079">
        <v>12900</v>
      </c>
      <c r="BO1079" t="s">
        <v>4</v>
      </c>
      <c r="BP1079" t="s">
        <v>4</v>
      </c>
      <c r="BQ1079" t="s">
        <v>4</v>
      </c>
      <c r="BR1079" t="s">
        <v>4</v>
      </c>
      <c r="BS1079" t="s">
        <v>4</v>
      </c>
      <c r="BT1079" t="s">
        <v>4</v>
      </c>
      <c r="BU1079" t="s">
        <v>4</v>
      </c>
      <c r="BV1079" t="s">
        <v>4</v>
      </c>
      <c r="BW1079" t="s">
        <v>15540</v>
      </c>
      <c r="BX1079" t="s">
        <v>4</v>
      </c>
      <c r="BY1079" t="s">
        <v>12</v>
      </c>
      <c r="BZ1079" t="s">
        <v>12</v>
      </c>
      <c r="CA1079" t="s">
        <v>12</v>
      </c>
      <c r="CB1079" t="s">
        <v>12</v>
      </c>
      <c r="CC1079" t="s">
        <v>12</v>
      </c>
      <c r="CD1079" t="str" cm="1">
        <f t="array" aca="1" ref="CD1079" ca="1">eConcatenar(A1079:CB1079,"|")</f>
        <v>liSnH8snJhJG5hid|COM 2021-0047|3|IMPERIAL|TABASCO|COMALCALCO|COMALCALCO|2021-1-08|12900|X|X|50|1|X|X|X|X|X|X|X|X|X|X|X|X|X|X|FUENTES|CASTELLANOS|MAYRA ALEJANDRA|CASADA|X|X|NORTE SEGUNDA SECCION|FEDERAL PARAISO COMALCALCO|X|9331309987|ERIKA DEL CARMEN CASTELLANOS FUENTES|CONCEPCION PALMA FLORES|X|RUTA 8 V|X|VIERNES|X|X|X|X|X|DOMICILIO|3200|9700|X|X|X|2021-9-3|2021-9-17|X|X|X|X|X|NORTE SEGUNDA SECCION|X|1|X|12900|X|X|X|X|X|X|X|X|CAR|X|x|x|x|x</v>
      </c>
    </row>
    <row r="1080" spans="1:82" x14ac:dyDescent="0.25">
      <c r="A1080" t="s">
        <v>15877</v>
      </c>
      <c r="B1080" t="s">
        <v>15878</v>
      </c>
      <c r="C1080">
        <v>3</v>
      </c>
      <c r="D1080" t="s">
        <v>221</v>
      </c>
      <c r="E1080" t="s">
        <v>2</v>
      </c>
      <c r="F1080" t="s">
        <v>775</v>
      </c>
      <c r="G1080" t="s">
        <v>775</v>
      </c>
      <c r="H1080" t="s">
        <v>16083</v>
      </c>
      <c r="I1080">
        <v>12900</v>
      </c>
      <c r="J1080" t="s">
        <v>4</v>
      </c>
      <c r="K1080" t="s">
        <v>4</v>
      </c>
      <c r="L1080">
        <v>50</v>
      </c>
      <c r="M1080">
        <v>1</v>
      </c>
      <c r="N1080" t="s">
        <v>4</v>
      </c>
      <c r="O1080" t="s">
        <v>4</v>
      </c>
      <c r="P1080" t="s">
        <v>4</v>
      </c>
      <c r="Q1080" t="s">
        <v>4</v>
      </c>
      <c r="R1080" t="s">
        <v>4</v>
      </c>
      <c r="S1080" t="s">
        <v>4</v>
      </c>
      <c r="T1080" t="s">
        <v>4</v>
      </c>
      <c r="U1080" t="s">
        <v>4</v>
      </c>
      <c r="V1080" t="s">
        <v>4</v>
      </c>
      <c r="W1080" t="s">
        <v>4</v>
      </c>
      <c r="X1080" t="s">
        <v>4</v>
      </c>
      <c r="Y1080" t="s">
        <v>4</v>
      </c>
      <c r="Z1080" t="s">
        <v>4</v>
      </c>
      <c r="AA1080" t="s">
        <v>4</v>
      </c>
      <c r="AB1080" t="s">
        <v>29</v>
      </c>
      <c r="AC1080" t="s">
        <v>205</v>
      </c>
      <c r="AD1080" t="s">
        <v>13756</v>
      </c>
      <c r="AE1080" t="s">
        <v>30</v>
      </c>
      <c r="AF1080" t="s">
        <v>4</v>
      </c>
      <c r="AG1080" t="s">
        <v>4</v>
      </c>
      <c r="AH1080" t="s">
        <v>15169</v>
      </c>
      <c r="AI1080" t="s">
        <v>15563</v>
      </c>
      <c r="AJ1080" t="s">
        <v>4</v>
      </c>
      <c r="AK1080">
        <v>9331733699</v>
      </c>
      <c r="AL1080" t="s">
        <v>15687</v>
      </c>
      <c r="AM1080" t="s">
        <v>15688</v>
      </c>
      <c r="AN1080" t="s">
        <v>4</v>
      </c>
      <c r="AO1080" t="s">
        <v>15146</v>
      </c>
      <c r="AP1080" t="s">
        <v>4</v>
      </c>
      <c r="AQ1080" t="s">
        <v>5470</v>
      </c>
      <c r="AR1080" t="s">
        <v>4</v>
      </c>
      <c r="AS1080" t="s">
        <v>4</v>
      </c>
      <c r="AT1080" t="s">
        <v>4</v>
      </c>
      <c r="AU1080" t="s">
        <v>4</v>
      </c>
      <c r="AV1080" t="s">
        <v>4</v>
      </c>
      <c r="AW1080" t="s">
        <v>11</v>
      </c>
      <c r="AX1080">
        <v>3400</v>
      </c>
      <c r="AY1080">
        <v>9500</v>
      </c>
      <c r="AZ1080" t="s">
        <v>4</v>
      </c>
      <c r="BA1080" t="s">
        <v>4</v>
      </c>
      <c r="BB1080" t="s">
        <v>4</v>
      </c>
      <c r="BC1080" t="s">
        <v>5471</v>
      </c>
      <c r="BD1080" t="s">
        <v>5474</v>
      </c>
      <c r="BE1080" t="s">
        <v>4</v>
      </c>
      <c r="BF1080" t="s">
        <v>4</v>
      </c>
      <c r="BG1080" t="s">
        <v>4</v>
      </c>
      <c r="BH1080" t="s">
        <v>4</v>
      </c>
      <c r="BI1080" t="s">
        <v>4</v>
      </c>
      <c r="BJ1080" t="s">
        <v>15169</v>
      </c>
      <c r="BK1080" t="s">
        <v>4</v>
      </c>
      <c r="BL1080">
        <v>1</v>
      </c>
      <c r="BM1080" t="s">
        <v>4</v>
      </c>
      <c r="BN1080">
        <v>12900</v>
      </c>
      <c r="BO1080" t="s">
        <v>4</v>
      </c>
      <c r="BP1080" t="s">
        <v>4</v>
      </c>
      <c r="BQ1080" t="s">
        <v>4</v>
      </c>
      <c r="BR1080" t="s">
        <v>4</v>
      </c>
      <c r="BS1080" t="s">
        <v>4</v>
      </c>
      <c r="BT1080" t="s">
        <v>4</v>
      </c>
      <c r="BU1080" t="s">
        <v>4</v>
      </c>
      <c r="BV1080" t="s">
        <v>4</v>
      </c>
      <c r="BW1080" t="s">
        <v>15540</v>
      </c>
      <c r="BX1080" t="s">
        <v>4</v>
      </c>
      <c r="BY1080" t="s">
        <v>12</v>
      </c>
      <c r="BZ1080" t="s">
        <v>12</v>
      </c>
      <c r="CA1080" t="s">
        <v>12</v>
      </c>
      <c r="CB1080" t="s">
        <v>12</v>
      </c>
      <c r="CC1080" t="s">
        <v>12</v>
      </c>
      <c r="CD1080" t="str" cm="1">
        <f t="array" aca="1" ref="CD1080" ca="1">eConcatenar(A1080:CB1080,"|")</f>
        <v>SC4xouqAtScnC4d7|COM 2021-0054|3|IMPERIAL|TABASCO|COMALCALCO|COMALCALCO|2021-1-09|12900|X|X|50|1|X|X|X|X|X|X|X|X|X|X|X|X|X|X|CORDOVA|OLAN|MARTINA|CASADA|X|X|NORTE SEGUNDA SECCION|FEDERAL PARAISO COMALCALCO|X|9331733699|VICTOR MANUEL CASTELLANOS PEREZ|ADRIAN CASTELLANOS CORDOVA|X|RUTA 8 V|X|VIERNES|X|X|X|X|X|DOMICILIO|3400|9500|X|X|X|2021-9-3|2021-9-17|X|X|X|X|X|NORTE SEGUNDA SECCION|X|1|X|12900|X|X|X|X|X|X|X|X|CAR|X|x|x|x|x</v>
      </c>
    </row>
    <row r="1081" spans="1:82" x14ac:dyDescent="0.25">
      <c r="A1081" t="s">
        <v>15879</v>
      </c>
      <c r="B1081" t="s">
        <v>15880</v>
      </c>
      <c r="C1081">
        <v>3</v>
      </c>
      <c r="D1081" t="s">
        <v>213</v>
      </c>
      <c r="E1081" t="s">
        <v>2</v>
      </c>
      <c r="F1081" t="s">
        <v>706</v>
      </c>
      <c r="G1081" t="s">
        <v>706</v>
      </c>
      <c r="H1081" t="s">
        <v>15986</v>
      </c>
      <c r="I1081">
        <v>12900</v>
      </c>
      <c r="J1081" t="s">
        <v>4</v>
      </c>
      <c r="K1081" t="s">
        <v>4</v>
      </c>
      <c r="L1081">
        <v>50</v>
      </c>
      <c r="M1081">
        <v>1</v>
      </c>
      <c r="N1081" t="s">
        <v>4</v>
      </c>
      <c r="O1081" t="s">
        <v>4</v>
      </c>
      <c r="P1081" t="s">
        <v>4</v>
      </c>
      <c r="Q1081" t="s">
        <v>4</v>
      </c>
      <c r="R1081" t="s">
        <v>4</v>
      </c>
      <c r="S1081" t="s">
        <v>4</v>
      </c>
      <c r="T1081" t="s">
        <v>4</v>
      </c>
      <c r="U1081" t="s">
        <v>4</v>
      </c>
      <c r="V1081" t="s">
        <v>4</v>
      </c>
      <c r="W1081" t="s">
        <v>4</v>
      </c>
      <c r="X1081" t="s">
        <v>4</v>
      </c>
      <c r="Y1081" t="s">
        <v>4</v>
      </c>
      <c r="Z1081" t="s">
        <v>4</v>
      </c>
      <c r="AA1081" t="s">
        <v>4</v>
      </c>
      <c r="AB1081" t="s">
        <v>38</v>
      </c>
      <c r="AC1081" t="s">
        <v>359</v>
      </c>
      <c r="AD1081" t="s">
        <v>401</v>
      </c>
      <c r="AE1081" t="s">
        <v>63</v>
      </c>
      <c r="AF1081" t="s">
        <v>4</v>
      </c>
      <c r="AG1081" t="s">
        <v>4</v>
      </c>
      <c r="AH1081" t="s">
        <v>15191</v>
      </c>
      <c r="AI1081" t="s">
        <v>885</v>
      </c>
      <c r="AJ1081" t="s">
        <v>4</v>
      </c>
      <c r="AK1081">
        <v>9331352993</v>
      </c>
      <c r="AL1081" t="s">
        <v>15690</v>
      </c>
      <c r="AM1081" t="s">
        <v>15691</v>
      </c>
      <c r="AN1081" t="s">
        <v>4</v>
      </c>
      <c r="AO1081" t="s">
        <v>15146</v>
      </c>
      <c r="AP1081" t="s">
        <v>4</v>
      </c>
      <c r="AQ1081" t="s">
        <v>5470</v>
      </c>
      <c r="AR1081" t="s">
        <v>4</v>
      </c>
      <c r="AS1081" t="s">
        <v>4</v>
      </c>
      <c r="AT1081" t="s">
        <v>4</v>
      </c>
      <c r="AU1081" t="s">
        <v>4</v>
      </c>
      <c r="AV1081" t="s">
        <v>4</v>
      </c>
      <c r="AW1081" t="s">
        <v>11</v>
      </c>
      <c r="AX1081">
        <v>6000</v>
      </c>
      <c r="AY1081">
        <v>6900</v>
      </c>
      <c r="AZ1081" t="s">
        <v>4</v>
      </c>
      <c r="BA1081" t="s">
        <v>4</v>
      </c>
      <c r="BB1081" t="s">
        <v>4</v>
      </c>
      <c r="BC1081" t="s">
        <v>5471</v>
      </c>
      <c r="BD1081" t="s">
        <v>5474</v>
      </c>
      <c r="BE1081" t="s">
        <v>4</v>
      </c>
      <c r="BF1081" t="s">
        <v>4</v>
      </c>
      <c r="BG1081" t="s">
        <v>4</v>
      </c>
      <c r="BH1081" t="s">
        <v>4</v>
      </c>
      <c r="BI1081" t="s">
        <v>4</v>
      </c>
      <c r="BJ1081" t="s">
        <v>15191</v>
      </c>
      <c r="BK1081" t="s">
        <v>4</v>
      </c>
      <c r="BL1081">
        <v>0</v>
      </c>
      <c r="BM1081" t="s">
        <v>4</v>
      </c>
      <c r="BN1081">
        <v>12900</v>
      </c>
      <c r="BO1081" t="s">
        <v>4</v>
      </c>
      <c r="BP1081" t="s">
        <v>4</v>
      </c>
      <c r="BQ1081" t="s">
        <v>4</v>
      </c>
      <c r="BR1081" t="s">
        <v>4</v>
      </c>
      <c r="BS1081" t="s">
        <v>4</v>
      </c>
      <c r="BT1081" t="s">
        <v>4</v>
      </c>
      <c r="BU1081" t="s">
        <v>4</v>
      </c>
      <c r="BV1081" t="s">
        <v>4</v>
      </c>
      <c r="BW1081" t="s">
        <v>15540</v>
      </c>
      <c r="BX1081" t="s">
        <v>4</v>
      </c>
      <c r="BY1081" t="s">
        <v>12</v>
      </c>
      <c r="BZ1081" t="s">
        <v>12</v>
      </c>
      <c r="CA1081" t="s">
        <v>12</v>
      </c>
      <c r="CB1081" t="s">
        <v>12</v>
      </c>
      <c r="CC1081" t="s">
        <v>12</v>
      </c>
      <c r="CD1081" t="str" cm="1">
        <f t="array" aca="1" ref="CD1081" ca="1">eConcatenar(A1081:CB1081,"|")</f>
        <v>a7hgRXDKJ7yM5dHW|COM 2020-0713|3|ECONOLINE|TABASCO|PARAISO|PARAISO|2020-3-11|12900|X|X|50|1|X|X|X|X|X|X|X|X|X|X|X|X|X|X|HERNANDEZ|CASTILLO|ARMANDO|CASADO|X|X|LIBERTAD SEGUNDA SECCION|NICOLAS BRAVO|X|9331352993|LETICIA PEREZ|LUZ ELENA HERNANDEZ PEREZ|X|RUTA 8 V|X|VIERNES|X|X|X|X|X|DOMICILIO|6000|6900|X|X|X|2021-9-3|2021-9-17|X|X|X|X|X|LIBERTAD SEGUNDA SECCION|X|0|X|12900|X|X|X|X|X|X|X|X|CAR|X|x|x|x|x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7416-A9A5-484F-81CA-86A4E07AB70A}">
  <dimension ref="A1:F1077"/>
  <sheetViews>
    <sheetView tabSelected="1" topLeftCell="A2" workbookViewId="0">
      <selection activeCell="F2" sqref="F2:F1077"/>
    </sheetView>
  </sheetViews>
  <sheetFormatPr baseColWidth="10" defaultRowHeight="15" x14ac:dyDescent="0.25"/>
  <cols>
    <col min="1" max="1" width="22.5703125" bestFit="1" customWidth="1"/>
    <col min="2" max="2" width="9.28515625" bestFit="1" customWidth="1"/>
  </cols>
  <sheetData>
    <row r="1" spans="1:6" x14ac:dyDescent="0.25">
      <c r="A1" t="s">
        <v>5565</v>
      </c>
      <c r="B1" t="s">
        <v>5564</v>
      </c>
      <c r="C1" t="s">
        <v>5566</v>
      </c>
    </row>
    <row r="2" spans="1:6" x14ac:dyDescent="0.25">
      <c r="A2" t="s">
        <v>9822</v>
      </c>
      <c r="B2" t="s">
        <v>9828</v>
      </c>
      <c r="C2" t="s">
        <v>16160</v>
      </c>
      <c r="F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`idcontrato_individual`='6EIgYcphlaNDyB3f';</v>
      </c>
    </row>
    <row r="3" spans="1:6" x14ac:dyDescent="0.25">
      <c r="A3" t="s">
        <v>9829</v>
      </c>
      <c r="B3" t="s">
        <v>9828</v>
      </c>
      <c r="C3" t="s">
        <v>16160</v>
      </c>
      <c r="F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`idcontrato_individual`='fQN6ee1JxFNrzEMQ';</v>
      </c>
    </row>
    <row r="4" spans="1:6" x14ac:dyDescent="0.25">
      <c r="A4" t="s">
        <v>9834</v>
      </c>
      <c r="B4" t="s">
        <v>9828</v>
      </c>
      <c r="C4" t="s">
        <v>16160</v>
      </c>
      <c r="F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`idcontrato_individual`='y6kGs17HidCCx3ms';</v>
      </c>
    </row>
    <row r="5" spans="1:6" x14ac:dyDescent="0.25">
      <c r="A5" t="s">
        <v>9842</v>
      </c>
      <c r="B5" t="s">
        <v>9828</v>
      </c>
      <c r="C5" t="s">
        <v>16160</v>
      </c>
      <c r="F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`idcontrato_individual`='3rGMcGs1s42JZhZh';</v>
      </c>
    </row>
    <row r="6" spans="1:6" x14ac:dyDescent="0.25">
      <c r="A6" t="s">
        <v>9848</v>
      </c>
      <c r="B6" t="s">
        <v>9828</v>
      </c>
      <c r="C6" t="s">
        <v>16160</v>
      </c>
      <c r="F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`idcontrato_individual`='X9R9y4yxJ0QFg1ZT';</v>
      </c>
    </row>
    <row r="7" spans="1:6" x14ac:dyDescent="0.25">
      <c r="A7" t="s">
        <v>9853</v>
      </c>
      <c r="B7" t="s">
        <v>9828</v>
      </c>
      <c r="C7" t="s">
        <v>16160</v>
      </c>
      <c r="F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`idcontrato_individual`='CC2hWg5Sbqxcpc6U';</v>
      </c>
    </row>
    <row r="8" spans="1:6" x14ac:dyDescent="0.25">
      <c r="A8" t="s">
        <v>9859</v>
      </c>
      <c r="B8" t="s">
        <v>9828</v>
      </c>
      <c r="C8" t="s">
        <v>16160</v>
      </c>
      <c r="F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`idcontrato_individual`='1MZ81l6MWqtJkegv';</v>
      </c>
    </row>
    <row r="9" spans="1:6" x14ac:dyDescent="0.25">
      <c r="A9" t="s">
        <v>9864</v>
      </c>
      <c r="B9" t="s">
        <v>9828</v>
      </c>
      <c r="C9" t="s">
        <v>16160</v>
      </c>
      <c r="F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`idcontrato_individual`='wZdv6JWvzV72hL5x';</v>
      </c>
    </row>
    <row r="10" spans="1:6" x14ac:dyDescent="0.25">
      <c r="A10" t="s">
        <v>9871</v>
      </c>
      <c r="B10" t="s">
        <v>9828</v>
      </c>
      <c r="C10" t="s">
        <v>16160</v>
      </c>
      <c r="F1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`idcontrato_individual`='ntdgRXRNsNtwDAMp';</v>
      </c>
    </row>
    <row r="11" spans="1:6" x14ac:dyDescent="0.25">
      <c r="A11" t="s">
        <v>9878</v>
      </c>
      <c r="B11" t="s">
        <v>9828</v>
      </c>
      <c r="C11" t="s">
        <v>16160</v>
      </c>
      <c r="F1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`idcontrato_individual`='5EYrgXFwkBnkRo1i';</v>
      </c>
    </row>
    <row r="12" spans="1:6" x14ac:dyDescent="0.25">
      <c r="A12" t="s">
        <v>9884</v>
      </c>
      <c r="B12" t="s">
        <v>9828</v>
      </c>
      <c r="C12" t="s">
        <v>16160</v>
      </c>
      <c r="F1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`idcontrato_individual`='wGyoDe4QBHC3saNS';</v>
      </c>
    </row>
    <row r="13" spans="1:6" x14ac:dyDescent="0.25">
      <c r="A13" t="s">
        <v>9891</v>
      </c>
      <c r="B13" t="s">
        <v>9828</v>
      </c>
      <c r="C13" t="s">
        <v>16160</v>
      </c>
      <c r="F1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`idcontrato_individual`='pHcNN0043tdamMPz';</v>
      </c>
    </row>
    <row r="14" spans="1:6" x14ac:dyDescent="0.25">
      <c r="A14" t="s">
        <v>9895</v>
      </c>
      <c r="B14" t="s">
        <v>9828</v>
      </c>
      <c r="C14" t="s">
        <v>16160</v>
      </c>
      <c r="F1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`idcontrato_individual`='6MjhacaVdurSeB77';</v>
      </c>
    </row>
    <row r="15" spans="1:6" x14ac:dyDescent="0.25">
      <c r="A15" t="s">
        <v>9901</v>
      </c>
      <c r="B15" t="s">
        <v>9828</v>
      </c>
      <c r="C15" t="s">
        <v>16160</v>
      </c>
      <c r="F1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`idcontrato_individual`='30MbxHUNLqC1fKKO';</v>
      </c>
    </row>
    <row r="16" spans="1:6" x14ac:dyDescent="0.25">
      <c r="A16" t="s">
        <v>9905</v>
      </c>
      <c r="B16" t="s">
        <v>9828</v>
      </c>
      <c r="C16" t="s">
        <v>16160</v>
      </c>
      <c r="F1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`idcontrato_individual`='3oQqnkvO3YqHwwNT';</v>
      </c>
    </row>
    <row r="17" spans="1:6" x14ac:dyDescent="0.25">
      <c r="A17" t="s">
        <v>9911</v>
      </c>
      <c r="B17" t="s">
        <v>9828</v>
      </c>
      <c r="C17" t="s">
        <v>16160</v>
      </c>
      <c r="F1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`idcontrato_individual`='Wu3EWcDrYwqfciEk';</v>
      </c>
    </row>
    <row r="18" spans="1:6" x14ac:dyDescent="0.25">
      <c r="A18" t="s">
        <v>9917</v>
      </c>
      <c r="B18" t="s">
        <v>9828</v>
      </c>
      <c r="C18" t="s">
        <v>16160</v>
      </c>
      <c r="F1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`idcontrato_individual`='TraqVfdy5tIDrMhs';</v>
      </c>
    </row>
    <row r="19" spans="1:6" x14ac:dyDescent="0.25">
      <c r="A19" t="s">
        <v>9923</v>
      </c>
      <c r="B19" t="s">
        <v>9828</v>
      </c>
      <c r="C19" t="s">
        <v>16160</v>
      </c>
      <c r="F1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`idcontrato_individual`='PI6popTEEr4gpta7';</v>
      </c>
    </row>
    <row r="20" spans="1:6" x14ac:dyDescent="0.25">
      <c r="A20" t="s">
        <v>9927</v>
      </c>
      <c r="B20" t="s">
        <v>9828</v>
      </c>
      <c r="C20" t="s">
        <v>16160</v>
      </c>
      <c r="F2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`idcontrato_individual`='0AQe5xnbRg89C8Nq';</v>
      </c>
    </row>
    <row r="21" spans="1:6" x14ac:dyDescent="0.25">
      <c r="A21" t="s">
        <v>9932</v>
      </c>
      <c r="B21" t="s">
        <v>9828</v>
      </c>
      <c r="C21" t="s">
        <v>16160</v>
      </c>
      <c r="F2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`idcontrato_individual`='pjO37RmZvKU4biOI';</v>
      </c>
    </row>
    <row r="22" spans="1:6" x14ac:dyDescent="0.25">
      <c r="A22" t="s">
        <v>9939</v>
      </c>
      <c r="B22" t="s">
        <v>9828</v>
      </c>
      <c r="C22" t="s">
        <v>16160</v>
      </c>
      <c r="F2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`idcontrato_individual`='3BVdUWfVdWgxIQbg';</v>
      </c>
    </row>
    <row r="23" spans="1:6" x14ac:dyDescent="0.25">
      <c r="A23" t="s">
        <v>9944</v>
      </c>
      <c r="B23" t="s">
        <v>9828</v>
      </c>
      <c r="C23" t="s">
        <v>16160</v>
      </c>
      <c r="F2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`idcontrato_individual`='XfATknJCxYy6m7s5';</v>
      </c>
    </row>
    <row r="24" spans="1:6" x14ac:dyDescent="0.25">
      <c r="A24" t="s">
        <v>9950</v>
      </c>
      <c r="B24" t="s">
        <v>9828</v>
      </c>
      <c r="C24" t="s">
        <v>16160</v>
      </c>
      <c r="F2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`idcontrato_individual`='rfPIaNIDj8xWsOx4';</v>
      </c>
    </row>
    <row r="25" spans="1:6" x14ac:dyDescent="0.25">
      <c r="A25" t="s">
        <v>9955</v>
      </c>
      <c r="B25" t="s">
        <v>9828</v>
      </c>
      <c r="C25" t="s">
        <v>16160</v>
      </c>
      <c r="F2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`idcontrato_individual`='luLYGG8nv1ygXMtH';</v>
      </c>
    </row>
    <row r="26" spans="1:6" x14ac:dyDescent="0.25">
      <c r="A26" t="s">
        <v>9961</v>
      </c>
      <c r="B26" t="s">
        <v>9828</v>
      </c>
      <c r="C26" t="s">
        <v>16160</v>
      </c>
      <c r="F2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`idcontrato_individual`='nO3vy458LwiVAb8j';</v>
      </c>
    </row>
    <row r="27" spans="1:6" x14ac:dyDescent="0.25">
      <c r="A27" t="s">
        <v>9970</v>
      </c>
      <c r="B27" t="s">
        <v>9828</v>
      </c>
      <c r="C27" t="s">
        <v>16160</v>
      </c>
      <c r="F2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`idcontrato_individual`='SpuqkWtW0BymWxnN';</v>
      </c>
    </row>
    <row r="28" spans="1:6" x14ac:dyDescent="0.25">
      <c r="A28" t="s">
        <v>9975</v>
      </c>
      <c r="B28" t="s">
        <v>9828</v>
      </c>
      <c r="C28" t="s">
        <v>16160</v>
      </c>
      <c r="F2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`idcontrato_individual`='DUTM20iWij8bAKBE';</v>
      </c>
    </row>
    <row r="29" spans="1:6" x14ac:dyDescent="0.25">
      <c r="A29" t="s">
        <v>9980</v>
      </c>
      <c r="B29" t="s">
        <v>9828</v>
      </c>
      <c r="C29" t="s">
        <v>16160</v>
      </c>
      <c r="F2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`idcontrato_individual`='lRPtQMVEqKLV9z0v';</v>
      </c>
    </row>
    <row r="30" spans="1:6" x14ac:dyDescent="0.25">
      <c r="A30" t="s">
        <v>9984</v>
      </c>
      <c r="B30" t="s">
        <v>9828</v>
      </c>
      <c r="C30" t="s">
        <v>16160</v>
      </c>
      <c r="F3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`idcontrato_individual`='f1FWKm4IDRGuesL2';</v>
      </c>
    </row>
    <row r="31" spans="1:6" x14ac:dyDescent="0.25">
      <c r="A31" t="s">
        <v>9990</v>
      </c>
      <c r="B31" t="s">
        <v>9828</v>
      </c>
      <c r="C31" t="s">
        <v>16160</v>
      </c>
      <c r="F3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`idcontrato_individual`='y58QqX85X42BOU3f';</v>
      </c>
    </row>
    <row r="32" spans="1:6" x14ac:dyDescent="0.25">
      <c r="A32" t="s">
        <v>9996</v>
      </c>
      <c r="B32" t="s">
        <v>9828</v>
      </c>
      <c r="C32" t="s">
        <v>16160</v>
      </c>
      <c r="F3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`idcontrato_individual`='O1Nd6GnKkKRkTWcR';</v>
      </c>
    </row>
    <row r="33" spans="1:6" x14ac:dyDescent="0.25">
      <c r="A33" t="s">
        <v>10002</v>
      </c>
      <c r="B33" t="s">
        <v>9828</v>
      </c>
      <c r="C33" t="s">
        <v>16160</v>
      </c>
      <c r="F3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`idcontrato_individual`='X7UQaB3BERGx0Zb1';</v>
      </c>
    </row>
    <row r="34" spans="1:6" x14ac:dyDescent="0.25">
      <c r="A34" t="s">
        <v>10009</v>
      </c>
      <c r="B34" t="s">
        <v>9828</v>
      </c>
      <c r="C34" t="s">
        <v>16160</v>
      </c>
      <c r="F3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`idcontrato_individual`='9CmFxSDhh7lgQ7ZL';</v>
      </c>
    </row>
    <row r="35" spans="1:6" x14ac:dyDescent="0.25">
      <c r="A35" t="s">
        <v>10013</v>
      </c>
      <c r="B35" t="s">
        <v>9828</v>
      </c>
      <c r="C35" t="s">
        <v>16160</v>
      </c>
      <c r="F3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`idcontrato_individual`='u4vUoQNA2xS8tTCs';</v>
      </c>
    </row>
    <row r="36" spans="1:6" x14ac:dyDescent="0.25">
      <c r="A36" t="s">
        <v>10020</v>
      </c>
      <c r="B36" t="s">
        <v>9828</v>
      </c>
      <c r="C36" t="s">
        <v>16160</v>
      </c>
      <c r="F3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`idcontrato_individual`='eDwbUEk0vGNpv40u';</v>
      </c>
    </row>
    <row r="37" spans="1:6" x14ac:dyDescent="0.25">
      <c r="A37" t="s">
        <v>10026</v>
      </c>
      <c r="B37" t="s">
        <v>9828</v>
      </c>
      <c r="C37" t="s">
        <v>16160</v>
      </c>
      <c r="F3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`idcontrato_individual`='UHfauUkRBOF2rkNN';</v>
      </c>
    </row>
    <row r="38" spans="1:6" x14ac:dyDescent="0.25">
      <c r="A38" t="s">
        <v>10033</v>
      </c>
      <c r="B38" t="s">
        <v>9828</v>
      </c>
      <c r="C38" t="s">
        <v>16160</v>
      </c>
      <c r="F3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`idcontrato_individual`='gYOioR9xwqi7yO73';</v>
      </c>
    </row>
    <row r="39" spans="1:6" x14ac:dyDescent="0.25">
      <c r="A39" t="s">
        <v>10038</v>
      </c>
      <c r="B39" t="s">
        <v>9828</v>
      </c>
      <c r="C39" t="s">
        <v>16160</v>
      </c>
      <c r="F3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`idcontrato_individual`='VQFwAGM6YkGdffrk';</v>
      </c>
    </row>
    <row r="40" spans="1:6" x14ac:dyDescent="0.25">
      <c r="A40" t="s">
        <v>10044</v>
      </c>
      <c r="B40" t="s">
        <v>9828</v>
      </c>
      <c r="C40" t="s">
        <v>16160</v>
      </c>
      <c r="F4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`idcontrato_individual`='CWCVpxc6SPcG5qmT';</v>
      </c>
    </row>
    <row r="41" spans="1:6" x14ac:dyDescent="0.25">
      <c r="A41" t="s">
        <v>10050</v>
      </c>
      <c r="B41" t="s">
        <v>9828</v>
      </c>
      <c r="C41" t="s">
        <v>16160</v>
      </c>
      <c r="F4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`idcontrato_individual`='L8OGEBbsR62WZ2v9';</v>
      </c>
    </row>
    <row r="42" spans="1:6" x14ac:dyDescent="0.25">
      <c r="A42" t="s">
        <v>10055</v>
      </c>
      <c r="B42" t="s">
        <v>9828</v>
      </c>
      <c r="C42" t="s">
        <v>16160</v>
      </c>
      <c r="F4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`idcontrato_individual`='RI5a7lOWu4bEgwM6';</v>
      </c>
    </row>
    <row r="43" spans="1:6" x14ac:dyDescent="0.25">
      <c r="A43" t="s">
        <v>10062</v>
      </c>
      <c r="B43" t="s">
        <v>9828</v>
      </c>
      <c r="C43" t="s">
        <v>16160</v>
      </c>
      <c r="F4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`idcontrato_individual`='JbdBEHvfEZHAeIWv';</v>
      </c>
    </row>
    <row r="44" spans="1:6" x14ac:dyDescent="0.25">
      <c r="A44" t="s">
        <v>10070</v>
      </c>
      <c r="B44" t="s">
        <v>9828</v>
      </c>
      <c r="C44" t="s">
        <v>16160</v>
      </c>
      <c r="F4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`idcontrato_individual`='CJBSxFmuLHWoxgKo';</v>
      </c>
    </row>
    <row r="45" spans="1:6" x14ac:dyDescent="0.25">
      <c r="A45" t="s">
        <v>10078</v>
      </c>
      <c r="B45" t="s">
        <v>9828</v>
      </c>
      <c r="C45" t="s">
        <v>16160</v>
      </c>
      <c r="F4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`idcontrato_individual`='Fm8N6qiar45aSTY9';</v>
      </c>
    </row>
    <row r="46" spans="1:6" x14ac:dyDescent="0.25">
      <c r="A46" t="s">
        <v>10086</v>
      </c>
      <c r="B46" t="s">
        <v>10091</v>
      </c>
      <c r="C46" t="s">
        <v>16160</v>
      </c>
      <c r="F4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`idcontrato_individual`='cudGhL8qS1KQ7Je0';</v>
      </c>
    </row>
    <row r="47" spans="1:6" x14ac:dyDescent="0.25">
      <c r="A47" t="s">
        <v>10093</v>
      </c>
      <c r="B47" t="s">
        <v>10091</v>
      </c>
      <c r="C47" t="s">
        <v>16160</v>
      </c>
      <c r="F4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`idcontrato_individual`='6U7kK5iUx4y3omGY';</v>
      </c>
    </row>
    <row r="48" spans="1:6" x14ac:dyDescent="0.25">
      <c r="A48" t="s">
        <v>10099</v>
      </c>
      <c r="B48" t="s">
        <v>10091</v>
      </c>
      <c r="C48" t="s">
        <v>16160</v>
      </c>
      <c r="F4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`idcontrato_individual`='DeEhDgFyLiNFZNKA';</v>
      </c>
    </row>
    <row r="49" spans="1:6" x14ac:dyDescent="0.25">
      <c r="A49" t="s">
        <v>10105</v>
      </c>
      <c r="B49" t="s">
        <v>10091</v>
      </c>
      <c r="C49" t="s">
        <v>16160</v>
      </c>
      <c r="F4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`idcontrato_individual`='bPTbCewyFyPbBTM5';</v>
      </c>
    </row>
    <row r="50" spans="1:6" x14ac:dyDescent="0.25">
      <c r="A50" t="s">
        <v>10109</v>
      </c>
      <c r="B50" t="s">
        <v>10091</v>
      </c>
      <c r="C50" t="s">
        <v>16160</v>
      </c>
      <c r="F5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`idcontrato_individual`='Z2GLqcvCyqXzowA5';</v>
      </c>
    </row>
    <row r="51" spans="1:6" x14ac:dyDescent="0.25">
      <c r="A51" t="s">
        <v>10114</v>
      </c>
      <c r="B51" t="s">
        <v>10091</v>
      </c>
      <c r="C51" t="s">
        <v>16160</v>
      </c>
      <c r="F5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`idcontrato_individual`='06F6QllBiDZ2370H';</v>
      </c>
    </row>
    <row r="52" spans="1:6" x14ac:dyDescent="0.25">
      <c r="A52" t="s">
        <v>10120</v>
      </c>
      <c r="B52" t="s">
        <v>10091</v>
      </c>
      <c r="C52" t="s">
        <v>16160</v>
      </c>
      <c r="F5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`idcontrato_individual`='g5YY2IJ14AhIKDTY';</v>
      </c>
    </row>
    <row r="53" spans="1:6" x14ac:dyDescent="0.25">
      <c r="A53" t="s">
        <v>10126</v>
      </c>
      <c r="B53" t="s">
        <v>10091</v>
      </c>
      <c r="C53" t="s">
        <v>16160</v>
      </c>
      <c r="F5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`idcontrato_individual`='rC6s3xVa1lgVNItV';</v>
      </c>
    </row>
    <row r="54" spans="1:6" x14ac:dyDescent="0.25">
      <c r="A54" t="s">
        <v>10131</v>
      </c>
      <c r="B54" t="s">
        <v>10091</v>
      </c>
      <c r="C54" t="s">
        <v>16160</v>
      </c>
      <c r="F5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`idcontrato_individual`='TvExuzdqypwZVYmA';</v>
      </c>
    </row>
    <row r="55" spans="1:6" x14ac:dyDescent="0.25">
      <c r="A55" t="s">
        <v>10136</v>
      </c>
      <c r="B55" t="s">
        <v>10091</v>
      </c>
      <c r="C55" t="s">
        <v>16160</v>
      </c>
      <c r="F5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`idcontrato_individual`='6ifpPk0vOWpdYlnM';</v>
      </c>
    </row>
    <row r="56" spans="1:6" x14ac:dyDescent="0.25">
      <c r="A56" t="s">
        <v>10140</v>
      </c>
      <c r="B56" t="s">
        <v>10091</v>
      </c>
      <c r="C56" t="s">
        <v>16160</v>
      </c>
      <c r="F5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`idcontrato_individual`='6uz7wMAUh3ESlBRS';</v>
      </c>
    </row>
    <row r="57" spans="1:6" x14ac:dyDescent="0.25">
      <c r="A57" t="s">
        <v>10145</v>
      </c>
      <c r="B57" t="s">
        <v>10091</v>
      </c>
      <c r="C57" t="s">
        <v>16160</v>
      </c>
      <c r="F5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`idcontrato_individual`='gfzALLfMP9xl3Emc';</v>
      </c>
    </row>
    <row r="58" spans="1:6" x14ac:dyDescent="0.25">
      <c r="A58" t="s">
        <v>10150</v>
      </c>
      <c r="B58" t="s">
        <v>10091</v>
      </c>
      <c r="C58" t="s">
        <v>16160</v>
      </c>
      <c r="F5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`idcontrato_individual`='KA5zA6iAKStmShDP';</v>
      </c>
    </row>
    <row r="59" spans="1:6" x14ac:dyDescent="0.25">
      <c r="A59" t="s">
        <v>10156</v>
      </c>
      <c r="B59" t="s">
        <v>10091</v>
      </c>
      <c r="C59" t="s">
        <v>16160</v>
      </c>
      <c r="F5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`idcontrato_individual`='MH6svay2PZ6TkQt1';</v>
      </c>
    </row>
    <row r="60" spans="1:6" x14ac:dyDescent="0.25">
      <c r="A60" t="s">
        <v>10161</v>
      </c>
      <c r="B60" t="s">
        <v>10091</v>
      </c>
      <c r="C60" t="s">
        <v>16160</v>
      </c>
      <c r="F6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`idcontrato_individual`='fP8iH9vlaymVdHsu';</v>
      </c>
    </row>
    <row r="61" spans="1:6" x14ac:dyDescent="0.25">
      <c r="A61" t="s">
        <v>10165</v>
      </c>
      <c r="B61" t="s">
        <v>10091</v>
      </c>
      <c r="C61" t="s">
        <v>16160</v>
      </c>
      <c r="F6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`idcontrato_individual`='QAmKmrRIYxAcMV2Q';</v>
      </c>
    </row>
    <row r="62" spans="1:6" x14ac:dyDescent="0.25">
      <c r="A62" t="s">
        <v>10169</v>
      </c>
      <c r="B62" t="s">
        <v>10091</v>
      </c>
      <c r="C62" t="s">
        <v>16160</v>
      </c>
      <c r="F6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`idcontrato_individual`='ExTVsvPaZSwKPI0W';</v>
      </c>
    </row>
    <row r="63" spans="1:6" x14ac:dyDescent="0.25">
      <c r="A63" t="s">
        <v>10174</v>
      </c>
      <c r="B63" t="s">
        <v>10091</v>
      </c>
      <c r="C63" t="s">
        <v>16160</v>
      </c>
      <c r="F6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`idcontrato_individual`='96Zz8DcOPcQzQdZE';</v>
      </c>
    </row>
    <row r="64" spans="1:6" x14ac:dyDescent="0.25">
      <c r="A64" t="s">
        <v>10179</v>
      </c>
      <c r="B64" t="s">
        <v>10091</v>
      </c>
      <c r="C64" t="s">
        <v>16160</v>
      </c>
      <c r="F6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`idcontrato_individual`='KvoHcG1GrVnl1THO';</v>
      </c>
    </row>
    <row r="65" spans="1:6" x14ac:dyDescent="0.25">
      <c r="A65" t="s">
        <v>10184</v>
      </c>
      <c r="B65" t="s">
        <v>10091</v>
      </c>
      <c r="C65" t="s">
        <v>16160</v>
      </c>
      <c r="F6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`idcontrato_individual`='2Sl8ykRdIOEdHge1';</v>
      </c>
    </row>
    <row r="66" spans="1:6" x14ac:dyDescent="0.25">
      <c r="A66" t="s">
        <v>10190</v>
      </c>
      <c r="B66" t="s">
        <v>10091</v>
      </c>
      <c r="C66" t="s">
        <v>16160</v>
      </c>
      <c r="F6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`idcontrato_individual`='c5qnWYR8M1KPh2zd';</v>
      </c>
    </row>
    <row r="67" spans="1:6" x14ac:dyDescent="0.25">
      <c r="A67" t="s">
        <v>10197</v>
      </c>
      <c r="B67" t="s">
        <v>10091</v>
      </c>
      <c r="C67" t="s">
        <v>16160</v>
      </c>
      <c r="F6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`idcontrato_individual`='rRR35aoJVgqN7pR6';</v>
      </c>
    </row>
    <row r="68" spans="1:6" x14ac:dyDescent="0.25">
      <c r="A68" t="s">
        <v>10202</v>
      </c>
      <c r="B68" t="s">
        <v>10091</v>
      </c>
      <c r="C68" t="s">
        <v>16160</v>
      </c>
      <c r="F6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`idcontrato_individual`='TrajMi4qT2xwPQch';</v>
      </c>
    </row>
    <row r="69" spans="1:6" x14ac:dyDescent="0.25">
      <c r="A69" t="s">
        <v>10208</v>
      </c>
      <c r="B69" t="s">
        <v>10091</v>
      </c>
      <c r="C69" t="s">
        <v>16160</v>
      </c>
      <c r="F6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`idcontrato_individual`='lHfhU13858nMdZlb';</v>
      </c>
    </row>
    <row r="70" spans="1:6" x14ac:dyDescent="0.25">
      <c r="A70" t="s">
        <v>10213</v>
      </c>
      <c r="B70" t="s">
        <v>10091</v>
      </c>
      <c r="C70" t="s">
        <v>16160</v>
      </c>
      <c r="F7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`idcontrato_individual`='H37fsDzJ6bCOvI7L';</v>
      </c>
    </row>
    <row r="71" spans="1:6" x14ac:dyDescent="0.25">
      <c r="A71" t="s">
        <v>10219</v>
      </c>
      <c r="B71" t="s">
        <v>10091</v>
      </c>
      <c r="C71" t="s">
        <v>16160</v>
      </c>
      <c r="F7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`idcontrato_individual`='HNjcqvlob7ru95oy';</v>
      </c>
    </row>
    <row r="72" spans="1:6" x14ac:dyDescent="0.25">
      <c r="A72" t="s">
        <v>10224</v>
      </c>
      <c r="B72" t="s">
        <v>10091</v>
      </c>
      <c r="C72" t="s">
        <v>16160</v>
      </c>
      <c r="F7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`idcontrato_individual`='VpZ1oVwd9Pqqnn69';</v>
      </c>
    </row>
    <row r="73" spans="1:6" x14ac:dyDescent="0.25">
      <c r="A73" t="s">
        <v>10229</v>
      </c>
      <c r="B73" t="s">
        <v>10091</v>
      </c>
      <c r="C73" t="s">
        <v>16160</v>
      </c>
      <c r="F7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`idcontrato_individual`='WD9pEPTrxVx0Eh1x';</v>
      </c>
    </row>
    <row r="74" spans="1:6" x14ac:dyDescent="0.25">
      <c r="A74" t="s">
        <v>10234</v>
      </c>
      <c r="B74" t="s">
        <v>10091</v>
      </c>
      <c r="C74" t="s">
        <v>16160</v>
      </c>
      <c r="F7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`idcontrato_individual`='Ag8UTFc8pD9foeg1';</v>
      </c>
    </row>
    <row r="75" spans="1:6" x14ac:dyDescent="0.25">
      <c r="A75" t="s">
        <v>10240</v>
      </c>
      <c r="B75" t="s">
        <v>10091</v>
      </c>
      <c r="C75" t="s">
        <v>16160</v>
      </c>
      <c r="F7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`idcontrato_individual`='9UdWrclkz9pkRhNn';</v>
      </c>
    </row>
    <row r="76" spans="1:6" x14ac:dyDescent="0.25">
      <c r="A76" t="s">
        <v>10245</v>
      </c>
      <c r="B76" t="s">
        <v>10091</v>
      </c>
      <c r="C76" t="s">
        <v>16160</v>
      </c>
      <c r="F7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`idcontrato_individual`='gPl7AygwGnmWpFSz';</v>
      </c>
    </row>
    <row r="77" spans="1:6" x14ac:dyDescent="0.25">
      <c r="A77" t="s">
        <v>10248</v>
      </c>
      <c r="B77" t="s">
        <v>10091</v>
      </c>
      <c r="C77" t="s">
        <v>16160</v>
      </c>
      <c r="F7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`idcontrato_individual`='DGfdM1gD8XGs2ys1';</v>
      </c>
    </row>
    <row r="78" spans="1:6" x14ac:dyDescent="0.25">
      <c r="A78" t="s">
        <v>10253</v>
      </c>
      <c r="B78" t="s">
        <v>10091</v>
      </c>
      <c r="C78" t="s">
        <v>16160</v>
      </c>
      <c r="F7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`idcontrato_individual`='EuxTp28C0KvxTS5B';</v>
      </c>
    </row>
    <row r="79" spans="1:6" x14ac:dyDescent="0.25">
      <c r="A79" t="s">
        <v>10258</v>
      </c>
      <c r="B79" t="s">
        <v>10091</v>
      </c>
      <c r="C79" t="s">
        <v>16160</v>
      </c>
      <c r="F7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`idcontrato_individual`='l6wpwXb87SzfD6GC';</v>
      </c>
    </row>
    <row r="80" spans="1:6" x14ac:dyDescent="0.25">
      <c r="A80" t="s">
        <v>10264</v>
      </c>
      <c r="B80" t="s">
        <v>10091</v>
      </c>
      <c r="C80" t="s">
        <v>16160</v>
      </c>
      <c r="F8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`idcontrato_individual`='LCsLcgrZIyFEDCmb';</v>
      </c>
    </row>
    <row r="81" spans="1:6" x14ac:dyDescent="0.25">
      <c r="A81" t="s">
        <v>10269</v>
      </c>
      <c r="B81" t="s">
        <v>10091</v>
      </c>
      <c r="C81" t="s">
        <v>16160</v>
      </c>
      <c r="F8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`idcontrato_individual`='MVqM2rBu3ahzb7HL';</v>
      </c>
    </row>
    <row r="82" spans="1:6" x14ac:dyDescent="0.25">
      <c r="A82" t="s">
        <v>10275</v>
      </c>
      <c r="B82" t="s">
        <v>10091</v>
      </c>
      <c r="C82" t="s">
        <v>16160</v>
      </c>
      <c r="F8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`idcontrato_individual`='K1asGBPuPHckCgg6';</v>
      </c>
    </row>
    <row r="83" spans="1:6" x14ac:dyDescent="0.25">
      <c r="A83" t="s">
        <v>10280</v>
      </c>
      <c r="B83" t="s">
        <v>10091</v>
      </c>
      <c r="C83" t="s">
        <v>16160</v>
      </c>
      <c r="F8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`idcontrato_individual`='877WiKQwLWkUgv4y';</v>
      </c>
    </row>
    <row r="84" spans="1:6" x14ac:dyDescent="0.25">
      <c r="A84" t="s">
        <v>10285</v>
      </c>
      <c r="B84" t="s">
        <v>10091</v>
      </c>
      <c r="C84" t="s">
        <v>16160</v>
      </c>
      <c r="F8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`idcontrato_individual`='0XXtakpdoYIFE46s';</v>
      </c>
    </row>
    <row r="85" spans="1:6" x14ac:dyDescent="0.25">
      <c r="A85" t="s">
        <v>10290</v>
      </c>
      <c r="B85" t="s">
        <v>10091</v>
      </c>
      <c r="C85" t="s">
        <v>16160</v>
      </c>
      <c r="F8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`idcontrato_individual`='mcHt04ac0I2R8ABt';</v>
      </c>
    </row>
    <row r="86" spans="1:6" x14ac:dyDescent="0.25">
      <c r="A86" t="s">
        <v>10295</v>
      </c>
      <c r="B86" t="s">
        <v>10091</v>
      </c>
      <c r="C86" t="s">
        <v>16160</v>
      </c>
      <c r="F8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`idcontrato_individual`='wbDyPIZJmAjsrXcv';</v>
      </c>
    </row>
    <row r="87" spans="1:6" x14ac:dyDescent="0.25">
      <c r="A87" t="s">
        <v>10301</v>
      </c>
      <c r="B87" t="s">
        <v>10091</v>
      </c>
      <c r="C87" t="s">
        <v>16160</v>
      </c>
      <c r="F8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`idcontrato_individual`='pkANzkiutCihzW8a';</v>
      </c>
    </row>
    <row r="88" spans="1:6" x14ac:dyDescent="0.25">
      <c r="A88" t="s">
        <v>10308</v>
      </c>
      <c r="B88" t="s">
        <v>10091</v>
      </c>
      <c r="C88" t="s">
        <v>16160</v>
      </c>
      <c r="F8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`idcontrato_individual`='EW6393LC55wBkgKl';</v>
      </c>
    </row>
    <row r="89" spans="1:6" x14ac:dyDescent="0.25">
      <c r="A89" t="s">
        <v>10313</v>
      </c>
      <c r="B89" t="s">
        <v>10091</v>
      </c>
      <c r="C89" t="s">
        <v>16160</v>
      </c>
      <c r="F8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`idcontrato_individual`='WU2Pj1mOqLruimI4';</v>
      </c>
    </row>
    <row r="90" spans="1:6" x14ac:dyDescent="0.25">
      <c r="A90" t="s">
        <v>10320</v>
      </c>
      <c r="B90" t="s">
        <v>10091</v>
      </c>
      <c r="C90" t="s">
        <v>16160</v>
      </c>
      <c r="F9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`idcontrato_individual`='2kKbbrHylmXWHYTF';</v>
      </c>
    </row>
    <row r="91" spans="1:6" x14ac:dyDescent="0.25">
      <c r="A91" t="s">
        <v>10327</v>
      </c>
      <c r="B91" t="s">
        <v>10091</v>
      </c>
      <c r="C91" t="s">
        <v>16160</v>
      </c>
      <c r="F9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`idcontrato_individual`='WjZCKEu5jPDT6NL5';</v>
      </c>
    </row>
    <row r="92" spans="1:6" x14ac:dyDescent="0.25">
      <c r="A92" t="s">
        <v>10332</v>
      </c>
      <c r="B92" t="s">
        <v>10091</v>
      </c>
      <c r="C92" t="s">
        <v>16160</v>
      </c>
      <c r="F9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`idcontrato_individual`='DhI4iBgZ4rMoQRUJ';</v>
      </c>
    </row>
    <row r="93" spans="1:6" x14ac:dyDescent="0.25">
      <c r="A93" t="s">
        <v>10336</v>
      </c>
      <c r="B93" t="s">
        <v>10091</v>
      </c>
      <c r="C93" t="s">
        <v>16160</v>
      </c>
      <c r="F9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`idcontrato_individual`='X5czz5FlXG7e8a6U';</v>
      </c>
    </row>
    <row r="94" spans="1:6" x14ac:dyDescent="0.25">
      <c r="A94" t="s">
        <v>10343</v>
      </c>
      <c r="B94" t="s">
        <v>10091</v>
      </c>
      <c r="C94" t="s">
        <v>16160</v>
      </c>
      <c r="F9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`idcontrato_individual`='J4MR9KZy8vd5nror';</v>
      </c>
    </row>
    <row r="95" spans="1:6" x14ac:dyDescent="0.25">
      <c r="A95" t="s">
        <v>10351</v>
      </c>
      <c r="B95" t="s">
        <v>10091</v>
      </c>
      <c r="C95" t="s">
        <v>16160</v>
      </c>
      <c r="F9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`idcontrato_individual`='4apHKAkuyBOEpLk4';</v>
      </c>
    </row>
    <row r="96" spans="1:6" x14ac:dyDescent="0.25">
      <c r="A96" t="s">
        <v>10356</v>
      </c>
      <c r="B96" t="s">
        <v>10091</v>
      </c>
      <c r="C96" t="s">
        <v>16160</v>
      </c>
      <c r="F9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`idcontrato_individual`='h9veytqroLSSN4wM';</v>
      </c>
    </row>
    <row r="97" spans="1:6" x14ac:dyDescent="0.25">
      <c r="A97" t="s">
        <v>10360</v>
      </c>
      <c r="B97" t="s">
        <v>10091</v>
      </c>
      <c r="C97" t="s">
        <v>16160</v>
      </c>
      <c r="F9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`idcontrato_individual`='dTeaziI2t47C8uon';</v>
      </c>
    </row>
    <row r="98" spans="1:6" x14ac:dyDescent="0.25">
      <c r="A98" t="s">
        <v>10365</v>
      </c>
      <c r="B98" t="s">
        <v>10091</v>
      </c>
      <c r="C98" t="s">
        <v>16160</v>
      </c>
      <c r="F9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`idcontrato_individual`='JukNpfEm4ZIakypL';</v>
      </c>
    </row>
    <row r="99" spans="1:6" x14ac:dyDescent="0.25">
      <c r="A99" t="s">
        <v>10367</v>
      </c>
      <c r="B99" t="s">
        <v>10091</v>
      </c>
      <c r="C99" t="s">
        <v>16160</v>
      </c>
      <c r="F9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`idcontrato_individual`='13JVLlPd50TgUTUn';</v>
      </c>
    </row>
    <row r="100" spans="1:6" x14ac:dyDescent="0.25">
      <c r="A100" t="s">
        <v>10373</v>
      </c>
      <c r="B100" t="s">
        <v>10091</v>
      </c>
      <c r="C100" t="s">
        <v>16160</v>
      </c>
      <c r="F10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`idcontrato_individual`='1WIqiBGadq52t0ND';</v>
      </c>
    </row>
    <row r="101" spans="1:6" x14ac:dyDescent="0.25">
      <c r="A101" t="s">
        <v>10378</v>
      </c>
      <c r="B101" t="s">
        <v>10091</v>
      </c>
      <c r="C101" t="s">
        <v>16160</v>
      </c>
      <c r="F10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`idcontrato_individual`='loE2MM84Fst21cIc';</v>
      </c>
    </row>
    <row r="102" spans="1:6" x14ac:dyDescent="0.25">
      <c r="A102" t="s">
        <v>10384</v>
      </c>
      <c r="B102" t="s">
        <v>10091</v>
      </c>
      <c r="C102" t="s">
        <v>16160</v>
      </c>
      <c r="F10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`idcontrato_individual`='jKWAyNnNqiOyREaR';</v>
      </c>
    </row>
    <row r="103" spans="1:6" x14ac:dyDescent="0.25">
      <c r="A103" t="s">
        <v>10393</v>
      </c>
      <c r="B103" t="s">
        <v>10091</v>
      </c>
      <c r="C103" t="s">
        <v>16160</v>
      </c>
      <c r="F10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`idcontrato_individual`='IYu16qGHAs81yiZu';</v>
      </c>
    </row>
    <row r="104" spans="1:6" x14ac:dyDescent="0.25">
      <c r="A104" t="s">
        <v>10398</v>
      </c>
      <c r="B104" t="s">
        <v>10091</v>
      </c>
      <c r="C104" t="s">
        <v>16160</v>
      </c>
      <c r="F10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`idcontrato_individual`='8SqSw7ZTWTF1GeuW';</v>
      </c>
    </row>
    <row r="105" spans="1:6" x14ac:dyDescent="0.25">
      <c r="A105" t="s">
        <v>10403</v>
      </c>
      <c r="B105" t="s">
        <v>10091</v>
      </c>
      <c r="C105" t="s">
        <v>16160</v>
      </c>
      <c r="F10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`idcontrato_individual`='sWbhLClTh8W8N3x5';</v>
      </c>
    </row>
    <row r="106" spans="1:6" x14ac:dyDescent="0.25">
      <c r="A106" t="s">
        <v>10408</v>
      </c>
      <c r="B106" t="s">
        <v>10091</v>
      </c>
      <c r="C106" t="s">
        <v>16160</v>
      </c>
      <c r="F10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`idcontrato_individual`='RCPRuMQe6EJgeoDS';</v>
      </c>
    </row>
    <row r="107" spans="1:6" x14ac:dyDescent="0.25">
      <c r="A107" t="s">
        <v>10414</v>
      </c>
      <c r="B107" t="s">
        <v>10091</v>
      </c>
      <c r="C107" t="s">
        <v>16160</v>
      </c>
      <c r="F10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`idcontrato_individual`='vYX0a4JA64U9Wo6u';</v>
      </c>
    </row>
    <row r="108" spans="1:6" x14ac:dyDescent="0.25">
      <c r="A108" t="s">
        <v>10418</v>
      </c>
      <c r="B108" t="s">
        <v>10091</v>
      </c>
      <c r="C108" t="s">
        <v>16160</v>
      </c>
      <c r="F10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`idcontrato_individual`='4iPUaYROPAza2ZeO';</v>
      </c>
    </row>
    <row r="109" spans="1:6" x14ac:dyDescent="0.25">
      <c r="A109" t="s">
        <v>10424</v>
      </c>
      <c r="B109" t="s">
        <v>10091</v>
      </c>
      <c r="C109" t="s">
        <v>16160</v>
      </c>
      <c r="F10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`idcontrato_individual`='ldliKC1LFjUkKGxb';</v>
      </c>
    </row>
    <row r="110" spans="1:6" x14ac:dyDescent="0.25">
      <c r="A110" t="s">
        <v>10432</v>
      </c>
      <c r="B110" t="s">
        <v>10091</v>
      </c>
      <c r="C110" t="s">
        <v>16160</v>
      </c>
      <c r="F11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`idcontrato_individual`='ENB3dRNJDsohF67Q';</v>
      </c>
    </row>
    <row r="111" spans="1:6" x14ac:dyDescent="0.25">
      <c r="A111" t="s">
        <v>10437</v>
      </c>
      <c r="B111" t="s">
        <v>10091</v>
      </c>
      <c r="C111" t="s">
        <v>16160</v>
      </c>
      <c r="F11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`idcontrato_individual`='pmdNXWb37CHpOWFY';</v>
      </c>
    </row>
    <row r="112" spans="1:6" x14ac:dyDescent="0.25">
      <c r="A112" t="s">
        <v>10443</v>
      </c>
      <c r="B112" t="s">
        <v>10091</v>
      </c>
      <c r="C112" t="s">
        <v>16160</v>
      </c>
      <c r="F11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`idcontrato_individual`='D63s0B3DxZCKtnSw';</v>
      </c>
    </row>
    <row r="113" spans="1:6" x14ac:dyDescent="0.25">
      <c r="A113" t="s">
        <v>10446</v>
      </c>
      <c r="B113" t="s">
        <v>10091</v>
      </c>
      <c r="C113" t="s">
        <v>16160</v>
      </c>
      <c r="F11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`idcontrato_individual`='GgXeJCNn0iPRkP4J';</v>
      </c>
    </row>
    <row r="114" spans="1:6" x14ac:dyDescent="0.25">
      <c r="A114" t="s">
        <v>10450</v>
      </c>
      <c r="B114" t="s">
        <v>10091</v>
      </c>
      <c r="C114" t="s">
        <v>16160</v>
      </c>
      <c r="F11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`idcontrato_individual`='wkXdihTqGkxbNQ3i';</v>
      </c>
    </row>
    <row r="115" spans="1:6" x14ac:dyDescent="0.25">
      <c r="A115" t="s">
        <v>10455</v>
      </c>
      <c r="B115" t="s">
        <v>10091</v>
      </c>
      <c r="C115" t="s">
        <v>16160</v>
      </c>
      <c r="F11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`idcontrato_individual`='4BEJWu6J8IK7v7wT';</v>
      </c>
    </row>
    <row r="116" spans="1:6" x14ac:dyDescent="0.25">
      <c r="A116" t="s">
        <v>10460</v>
      </c>
      <c r="B116" t="s">
        <v>10091</v>
      </c>
      <c r="C116" t="s">
        <v>16160</v>
      </c>
      <c r="F11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`idcontrato_individual`='6uEXgHBENFA5uKgN';</v>
      </c>
    </row>
    <row r="117" spans="1:6" x14ac:dyDescent="0.25">
      <c r="A117" t="s">
        <v>10467</v>
      </c>
      <c r="B117" t="s">
        <v>10091</v>
      </c>
      <c r="C117" t="s">
        <v>16160</v>
      </c>
      <c r="F11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`idcontrato_individual`='o2EbJbNma7XHuV1O';</v>
      </c>
    </row>
    <row r="118" spans="1:6" x14ac:dyDescent="0.25">
      <c r="A118" t="s">
        <v>10474</v>
      </c>
      <c r="B118" t="s">
        <v>10091</v>
      </c>
      <c r="C118" t="s">
        <v>16160</v>
      </c>
      <c r="F11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`idcontrato_individual`='hgFWfAkpTZszBI5Y';</v>
      </c>
    </row>
    <row r="119" spans="1:6" x14ac:dyDescent="0.25">
      <c r="A119" t="s">
        <v>10479</v>
      </c>
      <c r="B119" t="s">
        <v>10091</v>
      </c>
      <c r="C119" t="s">
        <v>16160</v>
      </c>
      <c r="F11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`idcontrato_individual`='0NNzRGQjTZszMkfb';</v>
      </c>
    </row>
    <row r="120" spans="1:6" x14ac:dyDescent="0.25">
      <c r="A120" t="s">
        <v>10485</v>
      </c>
      <c r="B120" t="s">
        <v>10091</v>
      </c>
      <c r="C120" t="s">
        <v>16160</v>
      </c>
      <c r="F12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`idcontrato_individual`='YZrtQF0NylJAO433';</v>
      </c>
    </row>
    <row r="121" spans="1:6" x14ac:dyDescent="0.25">
      <c r="A121" t="s">
        <v>10489</v>
      </c>
      <c r="B121" t="s">
        <v>10091</v>
      </c>
      <c r="C121" t="s">
        <v>16160</v>
      </c>
      <c r="F12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`idcontrato_individual`='DE4dnyMzg7JQArUC';</v>
      </c>
    </row>
    <row r="122" spans="1:6" x14ac:dyDescent="0.25">
      <c r="A122" t="s">
        <v>10494</v>
      </c>
      <c r="B122" t="s">
        <v>10091</v>
      </c>
      <c r="C122" t="s">
        <v>16160</v>
      </c>
      <c r="F12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`idcontrato_individual`='jSdJ4hDkYt80G4R0';</v>
      </c>
    </row>
    <row r="123" spans="1:6" x14ac:dyDescent="0.25">
      <c r="A123" t="s">
        <v>10500</v>
      </c>
      <c r="B123" t="s">
        <v>10091</v>
      </c>
      <c r="C123" t="s">
        <v>16160</v>
      </c>
      <c r="F12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`idcontrato_individual`='kjBK29OryjWDESZv';</v>
      </c>
    </row>
    <row r="124" spans="1:6" x14ac:dyDescent="0.25">
      <c r="A124" t="s">
        <v>10505</v>
      </c>
      <c r="B124" t="s">
        <v>10091</v>
      </c>
      <c r="C124" t="s">
        <v>16160</v>
      </c>
      <c r="F12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`idcontrato_individual`='HxLPOf2DfiYRd9VY';</v>
      </c>
    </row>
    <row r="125" spans="1:6" x14ac:dyDescent="0.25">
      <c r="A125" t="s">
        <v>10510</v>
      </c>
      <c r="B125" t="s">
        <v>10091</v>
      </c>
      <c r="C125" t="s">
        <v>16160</v>
      </c>
      <c r="F12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`idcontrato_individual`='GSF8AXjKjVksecZO';</v>
      </c>
    </row>
    <row r="126" spans="1:6" x14ac:dyDescent="0.25">
      <c r="A126" t="s">
        <v>10514</v>
      </c>
      <c r="B126" t="s">
        <v>10091</v>
      </c>
      <c r="C126" t="s">
        <v>16160</v>
      </c>
      <c r="F12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`idcontrato_individual`='LWRR9sMAcV1fBhgC';</v>
      </c>
    </row>
    <row r="127" spans="1:6" x14ac:dyDescent="0.25">
      <c r="A127" t="s">
        <v>10521</v>
      </c>
      <c r="B127" t="s">
        <v>10091</v>
      </c>
      <c r="C127" t="s">
        <v>16160</v>
      </c>
      <c r="F12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`idcontrato_individual`='Hm1t62GwCiCXeLym';</v>
      </c>
    </row>
    <row r="128" spans="1:6" x14ac:dyDescent="0.25">
      <c r="A128" t="s">
        <v>10529</v>
      </c>
      <c r="B128" t="s">
        <v>10091</v>
      </c>
      <c r="C128" t="s">
        <v>16160</v>
      </c>
      <c r="F12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`idcontrato_individual`='OBMQGEuo6y8D5awp';</v>
      </c>
    </row>
    <row r="129" spans="1:6" x14ac:dyDescent="0.25">
      <c r="A129" t="s">
        <v>10536</v>
      </c>
      <c r="B129" t="s">
        <v>10091</v>
      </c>
      <c r="C129" t="s">
        <v>16160</v>
      </c>
      <c r="F12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`idcontrato_individual`='2WjqV1MU4vzFAitI';</v>
      </c>
    </row>
    <row r="130" spans="1:6" x14ac:dyDescent="0.25">
      <c r="A130" t="s">
        <v>10545</v>
      </c>
      <c r="B130" t="s">
        <v>10091</v>
      </c>
      <c r="C130" t="s">
        <v>16160</v>
      </c>
      <c r="F13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`idcontrato_individual`='JAmYZpli6kZxf9fy';</v>
      </c>
    </row>
    <row r="131" spans="1:6" x14ac:dyDescent="0.25">
      <c r="A131" t="s">
        <v>10552</v>
      </c>
      <c r="B131" t="s">
        <v>10091</v>
      </c>
      <c r="C131" t="s">
        <v>16160</v>
      </c>
      <c r="F13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`idcontrato_individual`='90yAUamMTFNBMC04';</v>
      </c>
    </row>
    <row r="132" spans="1:6" x14ac:dyDescent="0.25">
      <c r="A132" t="s">
        <v>10556</v>
      </c>
      <c r="B132" t="s">
        <v>10091</v>
      </c>
      <c r="C132" t="s">
        <v>16160</v>
      </c>
      <c r="F13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`idcontrato_individual`='zyCBawJBXdsOio7I';</v>
      </c>
    </row>
    <row r="133" spans="1:6" x14ac:dyDescent="0.25">
      <c r="A133" t="s">
        <v>10561</v>
      </c>
      <c r="B133" t="s">
        <v>10091</v>
      </c>
      <c r="C133" t="s">
        <v>16160</v>
      </c>
      <c r="F13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`idcontrato_individual`='Zkfk6pfbsjKyEzfw';</v>
      </c>
    </row>
    <row r="134" spans="1:6" x14ac:dyDescent="0.25">
      <c r="A134" t="s">
        <v>10567</v>
      </c>
      <c r="B134" t="s">
        <v>10091</v>
      </c>
      <c r="C134" t="s">
        <v>16160</v>
      </c>
      <c r="F13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`idcontrato_individual`='hM5Cn3WVx5IXhG22';</v>
      </c>
    </row>
    <row r="135" spans="1:6" x14ac:dyDescent="0.25">
      <c r="A135" t="s">
        <v>10571</v>
      </c>
      <c r="B135" t="s">
        <v>10091</v>
      </c>
      <c r="C135" t="s">
        <v>16160</v>
      </c>
      <c r="F13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`idcontrato_individual`='ju2wwkGnkVKD65LX';</v>
      </c>
    </row>
    <row r="136" spans="1:6" x14ac:dyDescent="0.25">
      <c r="A136" t="s">
        <v>10576</v>
      </c>
      <c r="B136" t="s">
        <v>10091</v>
      </c>
      <c r="C136" t="s">
        <v>16160</v>
      </c>
      <c r="F13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`idcontrato_individual`='JZC83Raj5wuW0W5p';</v>
      </c>
    </row>
    <row r="137" spans="1:6" x14ac:dyDescent="0.25">
      <c r="A137" t="s">
        <v>10581</v>
      </c>
      <c r="B137" t="s">
        <v>10091</v>
      </c>
      <c r="C137" t="s">
        <v>16160</v>
      </c>
      <c r="F13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`idcontrato_individual`='7YYnHW9TeKwXN1z8';</v>
      </c>
    </row>
    <row r="138" spans="1:6" x14ac:dyDescent="0.25">
      <c r="A138" t="s">
        <v>10587</v>
      </c>
      <c r="B138" t="s">
        <v>10091</v>
      </c>
      <c r="C138" t="s">
        <v>16160</v>
      </c>
      <c r="F13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`idcontrato_individual`='P3WvQLnDWGKqsZt5';</v>
      </c>
    </row>
    <row r="139" spans="1:6" x14ac:dyDescent="0.25">
      <c r="A139" t="s">
        <v>10593</v>
      </c>
      <c r="B139" t="s">
        <v>10599</v>
      </c>
      <c r="C139" t="s">
        <v>16161</v>
      </c>
      <c r="F13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`idcontrato_individual`='VUbUZjqmKnbs1X0x';</v>
      </c>
    </row>
    <row r="140" spans="1:6" x14ac:dyDescent="0.25">
      <c r="A140" t="s">
        <v>10602</v>
      </c>
      <c r="B140" t="s">
        <v>10599</v>
      </c>
      <c r="C140" t="s">
        <v>16161</v>
      </c>
      <c r="F14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`idcontrato_individual`='QCA1uJT79alRN4OS';</v>
      </c>
    </row>
    <row r="141" spans="1:6" x14ac:dyDescent="0.25">
      <c r="A141" t="s">
        <v>10608</v>
      </c>
      <c r="B141" t="s">
        <v>10599</v>
      </c>
      <c r="C141" t="s">
        <v>16161</v>
      </c>
      <c r="F14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`idcontrato_individual`='t3MupUiylPvMLCmw';</v>
      </c>
    </row>
    <row r="142" spans="1:6" x14ac:dyDescent="0.25">
      <c r="A142" t="s">
        <v>10615</v>
      </c>
      <c r="B142" t="s">
        <v>10599</v>
      </c>
      <c r="C142" t="s">
        <v>16161</v>
      </c>
      <c r="F14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`idcontrato_individual`='dX5caULUi9lIICQT';</v>
      </c>
    </row>
    <row r="143" spans="1:6" x14ac:dyDescent="0.25">
      <c r="A143" t="s">
        <v>10622</v>
      </c>
      <c r="B143" t="s">
        <v>10599</v>
      </c>
      <c r="C143" t="s">
        <v>16161</v>
      </c>
      <c r="F14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`idcontrato_individual`='Ig80X8K4fj6X5iKT';</v>
      </c>
    </row>
    <row r="144" spans="1:6" x14ac:dyDescent="0.25">
      <c r="A144" t="s">
        <v>10630</v>
      </c>
      <c r="B144" t="s">
        <v>10599</v>
      </c>
      <c r="C144" t="s">
        <v>16161</v>
      </c>
      <c r="F14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`idcontrato_individual`='RY07hN0o4Eg31uoz';</v>
      </c>
    </row>
    <row r="145" spans="1:6" x14ac:dyDescent="0.25">
      <c r="A145" t="s">
        <v>10637</v>
      </c>
      <c r="B145" t="s">
        <v>10599</v>
      </c>
      <c r="C145" t="s">
        <v>16161</v>
      </c>
      <c r="F14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`idcontrato_individual`='7ZwjcneR3kBeXR1N';</v>
      </c>
    </row>
    <row r="146" spans="1:6" x14ac:dyDescent="0.25">
      <c r="A146" t="s">
        <v>10644</v>
      </c>
      <c r="B146" t="s">
        <v>10599</v>
      </c>
      <c r="C146" t="s">
        <v>16161</v>
      </c>
      <c r="F14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`idcontrato_individual`='qgSrkgxoQfeircAX';</v>
      </c>
    </row>
    <row r="147" spans="1:6" x14ac:dyDescent="0.25">
      <c r="A147" t="s">
        <v>10651</v>
      </c>
      <c r="B147" t="s">
        <v>10599</v>
      </c>
      <c r="C147" t="s">
        <v>16161</v>
      </c>
      <c r="F14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`idcontrato_individual`='Mvjd08fTW8wByGpn';</v>
      </c>
    </row>
    <row r="148" spans="1:6" x14ac:dyDescent="0.25">
      <c r="A148" t="s">
        <v>10658</v>
      </c>
      <c r="B148" t="s">
        <v>10599</v>
      </c>
      <c r="C148" t="s">
        <v>16161</v>
      </c>
      <c r="F14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`idcontrato_individual`='yTo12q4dCOJb7vNW';</v>
      </c>
    </row>
    <row r="149" spans="1:6" x14ac:dyDescent="0.25">
      <c r="A149" t="s">
        <v>10666</v>
      </c>
      <c r="B149" t="s">
        <v>10599</v>
      </c>
      <c r="C149" t="s">
        <v>16161</v>
      </c>
      <c r="F14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`idcontrato_individual`='3LCn5ujR9TDu4a0i';</v>
      </c>
    </row>
    <row r="150" spans="1:6" x14ac:dyDescent="0.25">
      <c r="A150" t="s">
        <v>10673</v>
      </c>
      <c r="B150" t="s">
        <v>10599</v>
      </c>
      <c r="C150" t="s">
        <v>16161</v>
      </c>
      <c r="F15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`idcontrato_individual`='fCfuKH6EMiVq6UcX';</v>
      </c>
    </row>
    <row r="151" spans="1:6" x14ac:dyDescent="0.25">
      <c r="A151" t="s">
        <v>10680</v>
      </c>
      <c r="B151" t="s">
        <v>10599</v>
      </c>
      <c r="C151" t="s">
        <v>16161</v>
      </c>
      <c r="F15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`idcontrato_individual`='xYChRgaxdaVDcEEq';</v>
      </c>
    </row>
    <row r="152" spans="1:6" x14ac:dyDescent="0.25">
      <c r="A152" t="s">
        <v>10688</v>
      </c>
      <c r="B152" t="s">
        <v>10599</v>
      </c>
      <c r="C152" t="s">
        <v>16161</v>
      </c>
      <c r="F15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`idcontrato_individual`='KCs82GBP1DSQQf3v';</v>
      </c>
    </row>
    <row r="153" spans="1:6" x14ac:dyDescent="0.25">
      <c r="A153" t="s">
        <v>10696</v>
      </c>
      <c r="B153" t="s">
        <v>10599</v>
      </c>
      <c r="C153" t="s">
        <v>16161</v>
      </c>
      <c r="F15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`idcontrato_individual`='vU2e3ZQn1HEOulM4';</v>
      </c>
    </row>
    <row r="154" spans="1:6" x14ac:dyDescent="0.25">
      <c r="A154" t="s">
        <v>10701</v>
      </c>
      <c r="B154" t="s">
        <v>10599</v>
      </c>
      <c r="C154" t="s">
        <v>16161</v>
      </c>
      <c r="F15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`idcontrato_individual`='tmoRMKGsE3JNwh5r';</v>
      </c>
    </row>
    <row r="155" spans="1:6" x14ac:dyDescent="0.25">
      <c r="A155" t="s">
        <v>10711</v>
      </c>
      <c r="B155" t="s">
        <v>10599</v>
      </c>
      <c r="C155" t="s">
        <v>16161</v>
      </c>
      <c r="F15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`idcontrato_individual`='2CM9ZDDwTUilm4f1';</v>
      </c>
    </row>
    <row r="156" spans="1:6" x14ac:dyDescent="0.25">
      <c r="A156" t="s">
        <v>10718</v>
      </c>
      <c r="B156" t="s">
        <v>10599</v>
      </c>
      <c r="C156" t="s">
        <v>16161</v>
      </c>
      <c r="F15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`idcontrato_individual`='tE3T8Am6WU6Gj9ko';</v>
      </c>
    </row>
    <row r="157" spans="1:6" x14ac:dyDescent="0.25">
      <c r="A157" t="s">
        <v>10723</v>
      </c>
      <c r="B157" t="s">
        <v>10599</v>
      </c>
      <c r="C157" t="s">
        <v>16161</v>
      </c>
      <c r="F15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`idcontrato_individual`='THVQ4J9owqZsGEQB';</v>
      </c>
    </row>
    <row r="158" spans="1:6" x14ac:dyDescent="0.25">
      <c r="A158" t="s">
        <v>10729</v>
      </c>
      <c r="B158" t="s">
        <v>10599</v>
      </c>
      <c r="C158" t="s">
        <v>16161</v>
      </c>
      <c r="F15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`idcontrato_individual`='ciQiOj4JvbbSlyhh';</v>
      </c>
    </row>
    <row r="159" spans="1:6" x14ac:dyDescent="0.25">
      <c r="A159" t="s">
        <v>10736</v>
      </c>
      <c r="B159" t="s">
        <v>10599</v>
      </c>
      <c r="C159" t="s">
        <v>16161</v>
      </c>
      <c r="F15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`idcontrato_individual`='afMGcbVNLJddfN6A';</v>
      </c>
    </row>
    <row r="160" spans="1:6" x14ac:dyDescent="0.25">
      <c r="A160" t="s">
        <v>10743</v>
      </c>
      <c r="B160" t="s">
        <v>10599</v>
      </c>
      <c r="C160" t="s">
        <v>16161</v>
      </c>
      <c r="F16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`idcontrato_individual`='NBxRHbCJJScR6zBT';</v>
      </c>
    </row>
    <row r="161" spans="1:6" x14ac:dyDescent="0.25">
      <c r="A161" t="s">
        <v>10749</v>
      </c>
      <c r="B161" t="s">
        <v>10599</v>
      </c>
      <c r="C161" t="s">
        <v>16161</v>
      </c>
      <c r="F16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`idcontrato_individual`='mqbdMTDdbwctZtbr';</v>
      </c>
    </row>
    <row r="162" spans="1:6" x14ac:dyDescent="0.25">
      <c r="A162" t="s">
        <v>10757</v>
      </c>
      <c r="B162" t="s">
        <v>10599</v>
      </c>
      <c r="C162" t="s">
        <v>16161</v>
      </c>
      <c r="F16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`idcontrato_individual`='sNq9MV72U1XaqZWH';</v>
      </c>
    </row>
    <row r="163" spans="1:6" x14ac:dyDescent="0.25">
      <c r="A163" t="s">
        <v>10766</v>
      </c>
      <c r="B163" t="s">
        <v>10599</v>
      </c>
      <c r="C163" t="s">
        <v>16161</v>
      </c>
      <c r="F16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`idcontrato_individual`='58sOx8AVbB1ijwlw';</v>
      </c>
    </row>
    <row r="164" spans="1:6" x14ac:dyDescent="0.25">
      <c r="A164" t="s">
        <v>10773</v>
      </c>
      <c r="B164" t="s">
        <v>10599</v>
      </c>
      <c r="C164" t="s">
        <v>16161</v>
      </c>
      <c r="F16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`idcontrato_individual`='l4nGGwzmd8Sv8Kjr';</v>
      </c>
    </row>
    <row r="165" spans="1:6" x14ac:dyDescent="0.25">
      <c r="A165" t="s">
        <v>10780</v>
      </c>
      <c r="B165" t="s">
        <v>10599</v>
      </c>
      <c r="C165" t="s">
        <v>16161</v>
      </c>
      <c r="F16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`idcontrato_individual`='4MOJa2pudXFMFSbM';</v>
      </c>
    </row>
    <row r="166" spans="1:6" x14ac:dyDescent="0.25">
      <c r="A166" t="s">
        <v>10788</v>
      </c>
      <c r="B166" t="s">
        <v>10599</v>
      </c>
      <c r="C166" t="s">
        <v>16161</v>
      </c>
      <c r="F16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`idcontrato_individual`='CAZQzLiygS6ftU1r';</v>
      </c>
    </row>
    <row r="167" spans="1:6" x14ac:dyDescent="0.25">
      <c r="A167" t="s">
        <v>10795</v>
      </c>
      <c r="B167" t="s">
        <v>10599</v>
      </c>
      <c r="C167" t="s">
        <v>16161</v>
      </c>
      <c r="F16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`idcontrato_individual`='TnWYg1AX5mxzilUa';</v>
      </c>
    </row>
    <row r="168" spans="1:6" x14ac:dyDescent="0.25">
      <c r="A168" t="s">
        <v>10801</v>
      </c>
      <c r="B168" t="s">
        <v>10599</v>
      </c>
      <c r="C168" t="s">
        <v>16161</v>
      </c>
      <c r="F16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`idcontrato_individual`='dMS1cPXnluDOZKLI';</v>
      </c>
    </row>
    <row r="169" spans="1:6" x14ac:dyDescent="0.25">
      <c r="A169" t="s">
        <v>10808</v>
      </c>
      <c r="B169" t="s">
        <v>10599</v>
      </c>
      <c r="C169" t="s">
        <v>16161</v>
      </c>
      <c r="F16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`idcontrato_individual`='KeVQAAsoppsVjjgk';</v>
      </c>
    </row>
    <row r="170" spans="1:6" x14ac:dyDescent="0.25">
      <c r="A170" t="s">
        <v>10815</v>
      </c>
      <c r="B170" t="s">
        <v>10599</v>
      </c>
      <c r="C170" t="s">
        <v>16161</v>
      </c>
      <c r="F17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`idcontrato_individual`='flWHHOBhIbMsPGTW';</v>
      </c>
    </row>
    <row r="171" spans="1:6" x14ac:dyDescent="0.25">
      <c r="A171" t="s">
        <v>10821</v>
      </c>
      <c r="B171" t="s">
        <v>10599</v>
      </c>
      <c r="C171" t="s">
        <v>16161</v>
      </c>
      <c r="F17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`idcontrato_individual`='ye2YW3p5XsHCrqbs';</v>
      </c>
    </row>
    <row r="172" spans="1:6" x14ac:dyDescent="0.25">
      <c r="A172" t="s">
        <v>10827</v>
      </c>
      <c r="B172" t="s">
        <v>10599</v>
      </c>
      <c r="C172" t="s">
        <v>16161</v>
      </c>
      <c r="F17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`idcontrato_individual`='YbMB80liWGlnpuvh';</v>
      </c>
    </row>
    <row r="173" spans="1:6" x14ac:dyDescent="0.25">
      <c r="A173" t="s">
        <v>10834</v>
      </c>
      <c r="B173" t="s">
        <v>10599</v>
      </c>
      <c r="C173" t="s">
        <v>16161</v>
      </c>
      <c r="F17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`idcontrato_individual`='dJMaF2CZUxNoghde';</v>
      </c>
    </row>
    <row r="174" spans="1:6" x14ac:dyDescent="0.25">
      <c r="A174" t="s">
        <v>10839</v>
      </c>
      <c r="B174" t="s">
        <v>10599</v>
      </c>
      <c r="C174" t="s">
        <v>16161</v>
      </c>
      <c r="F17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`idcontrato_individual`='jWMWJcxLRf6LNNTF';</v>
      </c>
    </row>
    <row r="175" spans="1:6" x14ac:dyDescent="0.25">
      <c r="A175" t="s">
        <v>10846</v>
      </c>
      <c r="B175" t="s">
        <v>10599</v>
      </c>
      <c r="C175" t="s">
        <v>16161</v>
      </c>
      <c r="F17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`idcontrato_individual`='nZUaVgNVg6xbS9pF';</v>
      </c>
    </row>
    <row r="176" spans="1:6" x14ac:dyDescent="0.25">
      <c r="A176" t="s">
        <v>10852</v>
      </c>
      <c r="B176" t="s">
        <v>10599</v>
      </c>
      <c r="C176" t="s">
        <v>16161</v>
      </c>
      <c r="F17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`idcontrato_individual`='b4qP1rK7udet8uCg';</v>
      </c>
    </row>
    <row r="177" spans="1:6" x14ac:dyDescent="0.25">
      <c r="A177" t="s">
        <v>10857</v>
      </c>
      <c r="B177" t="s">
        <v>10599</v>
      </c>
      <c r="C177" t="s">
        <v>16161</v>
      </c>
      <c r="F17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`idcontrato_individual`='rXxbbrHzm1eGk8AM';</v>
      </c>
    </row>
    <row r="178" spans="1:6" x14ac:dyDescent="0.25">
      <c r="A178" t="s">
        <v>10862</v>
      </c>
      <c r="B178" t="s">
        <v>10599</v>
      </c>
      <c r="C178" t="s">
        <v>16161</v>
      </c>
      <c r="F17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`idcontrato_individual`='CkAM8tk0NbL4Yw0T';</v>
      </c>
    </row>
    <row r="179" spans="1:6" x14ac:dyDescent="0.25">
      <c r="A179" t="s">
        <v>10869</v>
      </c>
      <c r="B179" t="s">
        <v>10599</v>
      </c>
      <c r="C179" t="s">
        <v>16161</v>
      </c>
      <c r="F17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`idcontrato_individual`='G55SktscQZ0giAUQ';</v>
      </c>
    </row>
    <row r="180" spans="1:6" x14ac:dyDescent="0.25">
      <c r="A180" t="s">
        <v>10874</v>
      </c>
      <c r="B180" t="s">
        <v>10599</v>
      </c>
      <c r="C180" t="s">
        <v>16161</v>
      </c>
      <c r="F18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`idcontrato_individual`='HovtxfY2kmaO5ZKX';</v>
      </c>
    </row>
    <row r="181" spans="1:6" x14ac:dyDescent="0.25">
      <c r="A181" t="s">
        <v>10880</v>
      </c>
      <c r="B181" t="s">
        <v>10599</v>
      </c>
      <c r="C181" t="s">
        <v>16161</v>
      </c>
      <c r="F18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`idcontrato_individual`='zXlmNr4JjRdCXjjQ';</v>
      </c>
    </row>
    <row r="182" spans="1:6" x14ac:dyDescent="0.25">
      <c r="A182" t="s">
        <v>10885</v>
      </c>
      <c r="B182" t="s">
        <v>10599</v>
      </c>
      <c r="C182" t="s">
        <v>16161</v>
      </c>
      <c r="F18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`idcontrato_individual`='umavWDQe0cv1D5b9';</v>
      </c>
    </row>
    <row r="183" spans="1:6" x14ac:dyDescent="0.25">
      <c r="A183" t="s">
        <v>10891</v>
      </c>
      <c r="B183" t="s">
        <v>10599</v>
      </c>
      <c r="C183" t="s">
        <v>16161</v>
      </c>
      <c r="F18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`idcontrato_individual`='4vRd0Y4FbObaxI7Z';</v>
      </c>
    </row>
    <row r="184" spans="1:6" x14ac:dyDescent="0.25">
      <c r="A184" t="s">
        <v>10895</v>
      </c>
      <c r="B184" t="s">
        <v>10599</v>
      </c>
      <c r="C184" t="s">
        <v>16161</v>
      </c>
      <c r="F18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`idcontrato_individual`='5LG9k28lVOyW7MJp';</v>
      </c>
    </row>
    <row r="185" spans="1:6" x14ac:dyDescent="0.25">
      <c r="A185" t="s">
        <v>10900</v>
      </c>
      <c r="B185" t="s">
        <v>10599</v>
      </c>
      <c r="C185" t="s">
        <v>16161</v>
      </c>
      <c r="F18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`idcontrato_individual`='ry5SkBtpWJzDPKPL';</v>
      </c>
    </row>
    <row r="186" spans="1:6" x14ac:dyDescent="0.25">
      <c r="A186" t="s">
        <v>10906</v>
      </c>
      <c r="B186" t="s">
        <v>10599</v>
      </c>
      <c r="C186" t="s">
        <v>16161</v>
      </c>
      <c r="F18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`idcontrato_individual`='j2phB4bEfECmmQvK';</v>
      </c>
    </row>
    <row r="187" spans="1:6" x14ac:dyDescent="0.25">
      <c r="A187" t="s">
        <v>10915</v>
      </c>
      <c r="B187" t="s">
        <v>10599</v>
      </c>
      <c r="C187" t="s">
        <v>16161</v>
      </c>
      <c r="F18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`idcontrato_individual`='ENWkihVJXzpqXN7L';</v>
      </c>
    </row>
    <row r="188" spans="1:6" x14ac:dyDescent="0.25">
      <c r="A188" t="s">
        <v>10920</v>
      </c>
      <c r="B188" t="s">
        <v>10599</v>
      </c>
      <c r="C188" t="s">
        <v>16161</v>
      </c>
      <c r="F18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`idcontrato_individual`='4EQr1VFnhJzdDdEp';</v>
      </c>
    </row>
    <row r="189" spans="1:6" x14ac:dyDescent="0.25">
      <c r="A189" t="s">
        <v>10929</v>
      </c>
      <c r="B189" t="s">
        <v>10599</v>
      </c>
      <c r="C189" t="s">
        <v>16161</v>
      </c>
      <c r="F18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`idcontrato_individual`='3NJtPSXjrkFjhzgy';</v>
      </c>
    </row>
    <row r="190" spans="1:6" x14ac:dyDescent="0.25">
      <c r="A190" t="s">
        <v>10936</v>
      </c>
      <c r="B190" t="s">
        <v>10599</v>
      </c>
      <c r="C190" t="s">
        <v>16161</v>
      </c>
      <c r="F19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`idcontrato_individual`='ImFYsh3Y0HctUnJU';</v>
      </c>
    </row>
    <row r="191" spans="1:6" x14ac:dyDescent="0.25">
      <c r="A191" t="s">
        <v>10942</v>
      </c>
      <c r="B191" t="s">
        <v>10599</v>
      </c>
      <c r="C191" t="s">
        <v>16161</v>
      </c>
      <c r="F19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`idcontrato_individual`='jf8iMdbKnxOuisX7';</v>
      </c>
    </row>
    <row r="192" spans="1:6" x14ac:dyDescent="0.25">
      <c r="A192" t="s">
        <v>10947</v>
      </c>
      <c r="B192" t="s">
        <v>10599</v>
      </c>
      <c r="C192" t="s">
        <v>16161</v>
      </c>
      <c r="F19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`idcontrato_individual`='csr4A27e9qwFXsuX';</v>
      </c>
    </row>
    <row r="193" spans="1:6" x14ac:dyDescent="0.25">
      <c r="A193" t="s">
        <v>10951</v>
      </c>
      <c r="B193" t="s">
        <v>10599</v>
      </c>
      <c r="C193" t="s">
        <v>16161</v>
      </c>
      <c r="F19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`idcontrato_individual`='HX1sZzmvKqXo7Tru';</v>
      </c>
    </row>
    <row r="194" spans="1:6" x14ac:dyDescent="0.25">
      <c r="A194" t="s">
        <v>10957</v>
      </c>
      <c r="B194" t="s">
        <v>10599</v>
      </c>
      <c r="C194" t="s">
        <v>16161</v>
      </c>
      <c r="F19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`idcontrato_individual`='Rs4PFCRZllPUONre';</v>
      </c>
    </row>
    <row r="195" spans="1:6" x14ac:dyDescent="0.25">
      <c r="A195" t="s">
        <v>10961</v>
      </c>
      <c r="B195" t="s">
        <v>10599</v>
      </c>
      <c r="C195" t="s">
        <v>16161</v>
      </c>
      <c r="F19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`idcontrato_individual`='tUgYRt6YYWXdg3zn';</v>
      </c>
    </row>
    <row r="196" spans="1:6" x14ac:dyDescent="0.25">
      <c r="A196" t="s">
        <v>10965</v>
      </c>
      <c r="B196" t="s">
        <v>10599</v>
      </c>
      <c r="C196" t="s">
        <v>16161</v>
      </c>
      <c r="F19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`idcontrato_individual`='f2AkjAYv7pP1gGsJ';</v>
      </c>
    </row>
    <row r="197" spans="1:6" x14ac:dyDescent="0.25">
      <c r="A197" t="s">
        <v>10969</v>
      </c>
      <c r="B197" t="s">
        <v>10599</v>
      </c>
      <c r="C197" t="s">
        <v>16161</v>
      </c>
      <c r="F19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`idcontrato_individual`='FlIL4MkoXAFzUGY9';</v>
      </c>
    </row>
    <row r="198" spans="1:6" x14ac:dyDescent="0.25">
      <c r="A198" t="s">
        <v>10974</v>
      </c>
      <c r="B198" t="s">
        <v>10599</v>
      </c>
      <c r="C198" t="s">
        <v>16161</v>
      </c>
      <c r="F19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`idcontrato_individual`='uaVgwbDFw0vjf971';</v>
      </c>
    </row>
    <row r="199" spans="1:6" x14ac:dyDescent="0.25">
      <c r="A199" t="s">
        <v>10980</v>
      </c>
      <c r="B199" t="s">
        <v>10599</v>
      </c>
      <c r="C199" t="s">
        <v>16161</v>
      </c>
      <c r="F19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`idcontrato_individual`='FZkd7DC8wqRylL38';</v>
      </c>
    </row>
    <row r="200" spans="1:6" x14ac:dyDescent="0.25">
      <c r="A200" t="s">
        <v>10986</v>
      </c>
      <c r="B200" t="s">
        <v>10599</v>
      </c>
      <c r="C200" t="s">
        <v>16161</v>
      </c>
      <c r="F20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`idcontrato_individual`='BnJ4gnnwL8BJlMgo';</v>
      </c>
    </row>
    <row r="201" spans="1:6" x14ac:dyDescent="0.25">
      <c r="A201" t="s">
        <v>10993</v>
      </c>
      <c r="B201" t="s">
        <v>10599</v>
      </c>
      <c r="C201" t="s">
        <v>16161</v>
      </c>
      <c r="F20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`idcontrato_individual`='rPBEYQ7wW999q7Nt';</v>
      </c>
    </row>
    <row r="202" spans="1:6" x14ac:dyDescent="0.25">
      <c r="A202" t="s">
        <v>11000</v>
      </c>
      <c r="B202" t="s">
        <v>10599</v>
      </c>
      <c r="C202" t="s">
        <v>16161</v>
      </c>
      <c r="F20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`idcontrato_individual`='ojLFlXCyvLOitPud';</v>
      </c>
    </row>
    <row r="203" spans="1:6" x14ac:dyDescent="0.25">
      <c r="A203" t="s">
        <v>11005</v>
      </c>
      <c r="B203" t="s">
        <v>10599</v>
      </c>
      <c r="C203" t="s">
        <v>16161</v>
      </c>
      <c r="F20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`idcontrato_individual`='8JlLUEEJLONvOIIh';</v>
      </c>
    </row>
    <row r="204" spans="1:6" x14ac:dyDescent="0.25">
      <c r="A204" t="s">
        <v>11013</v>
      </c>
      <c r="B204" t="s">
        <v>10599</v>
      </c>
      <c r="C204" t="s">
        <v>16161</v>
      </c>
      <c r="F20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`idcontrato_individual`='TCgrzQY09qDEcbjc';</v>
      </c>
    </row>
    <row r="205" spans="1:6" x14ac:dyDescent="0.25">
      <c r="A205" t="s">
        <v>11019</v>
      </c>
      <c r="B205" t="s">
        <v>10599</v>
      </c>
      <c r="C205" t="s">
        <v>16161</v>
      </c>
      <c r="F20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`idcontrato_individual`='YhLWH1gLUvglRWOz';</v>
      </c>
    </row>
    <row r="206" spans="1:6" x14ac:dyDescent="0.25">
      <c r="A206" t="s">
        <v>11027</v>
      </c>
      <c r="B206" t="s">
        <v>10599</v>
      </c>
      <c r="C206" t="s">
        <v>16161</v>
      </c>
      <c r="F20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`idcontrato_individual`='mBXv0NKWbBGIO4QW';</v>
      </c>
    </row>
    <row r="207" spans="1:6" x14ac:dyDescent="0.25">
      <c r="A207" t="s">
        <v>11035</v>
      </c>
      <c r="B207" t="s">
        <v>10599</v>
      </c>
      <c r="C207" t="s">
        <v>16161</v>
      </c>
      <c r="F20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`idcontrato_individual`='dacYPeuhdmhgOKFu';</v>
      </c>
    </row>
    <row r="208" spans="1:6" x14ac:dyDescent="0.25">
      <c r="A208" t="s">
        <v>11041</v>
      </c>
      <c r="B208" t="s">
        <v>10599</v>
      </c>
      <c r="C208" t="s">
        <v>16161</v>
      </c>
      <c r="F20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`idcontrato_individual`='p9BqJuj9IEL9Jaes';</v>
      </c>
    </row>
    <row r="209" spans="1:6" x14ac:dyDescent="0.25">
      <c r="A209" t="s">
        <v>11048</v>
      </c>
      <c r="B209" t="s">
        <v>10599</v>
      </c>
      <c r="C209" t="s">
        <v>16161</v>
      </c>
      <c r="F20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`idcontrato_individual`='VNmoy77pPOoQ0NTz';</v>
      </c>
    </row>
    <row r="210" spans="1:6" x14ac:dyDescent="0.25">
      <c r="A210" t="s">
        <v>11057</v>
      </c>
      <c r="B210" t="s">
        <v>10599</v>
      </c>
      <c r="C210" t="s">
        <v>16161</v>
      </c>
      <c r="F21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`idcontrato_individual`='BOPBYxjZtJmaTcTz';</v>
      </c>
    </row>
    <row r="211" spans="1:6" x14ac:dyDescent="0.25">
      <c r="A211" t="s">
        <v>11063</v>
      </c>
      <c r="B211" t="s">
        <v>10599</v>
      </c>
      <c r="C211" t="s">
        <v>16161</v>
      </c>
      <c r="F21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`idcontrato_individual`='R3SDb7G1tvY1lKH8';</v>
      </c>
    </row>
    <row r="212" spans="1:6" x14ac:dyDescent="0.25">
      <c r="A212" t="s">
        <v>11069</v>
      </c>
      <c r="B212" t="s">
        <v>10599</v>
      </c>
      <c r="C212" t="s">
        <v>16161</v>
      </c>
      <c r="F21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`idcontrato_individual`='epG713wJYFuqWF0N';</v>
      </c>
    </row>
    <row r="213" spans="1:6" x14ac:dyDescent="0.25">
      <c r="A213" t="s">
        <v>11075</v>
      </c>
      <c r="B213" t="s">
        <v>10599</v>
      </c>
      <c r="C213" t="s">
        <v>16161</v>
      </c>
      <c r="F21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`idcontrato_individual`='ZdVYIb8eCGvnarA8';</v>
      </c>
    </row>
    <row r="214" spans="1:6" x14ac:dyDescent="0.25">
      <c r="A214" t="s">
        <v>11082</v>
      </c>
      <c r="B214" t="s">
        <v>10599</v>
      </c>
      <c r="C214" t="s">
        <v>16161</v>
      </c>
      <c r="F21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`idcontrato_individual`='rQ1plax3QYnNGMhq';</v>
      </c>
    </row>
    <row r="215" spans="1:6" x14ac:dyDescent="0.25">
      <c r="A215" t="s">
        <v>11087</v>
      </c>
      <c r="B215" t="s">
        <v>10599</v>
      </c>
      <c r="C215" t="s">
        <v>16161</v>
      </c>
      <c r="F21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`idcontrato_individual`='BefURuMDxPkg84aV';</v>
      </c>
    </row>
    <row r="216" spans="1:6" x14ac:dyDescent="0.25">
      <c r="A216" t="s">
        <v>11095</v>
      </c>
      <c r="B216" t="s">
        <v>10599</v>
      </c>
      <c r="C216" t="s">
        <v>16161</v>
      </c>
      <c r="F21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`idcontrato_individual`='wQuxGE5dQvUQAFND';</v>
      </c>
    </row>
    <row r="217" spans="1:6" x14ac:dyDescent="0.25">
      <c r="A217" t="s">
        <v>11101</v>
      </c>
      <c r="B217" t="s">
        <v>10599</v>
      </c>
      <c r="C217" t="s">
        <v>16161</v>
      </c>
      <c r="F21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`idcontrato_individual`='XJBdI67Z0LXCK8g6';</v>
      </c>
    </row>
    <row r="218" spans="1:6" x14ac:dyDescent="0.25">
      <c r="A218" t="s">
        <v>11109</v>
      </c>
      <c r="B218" t="s">
        <v>10599</v>
      </c>
      <c r="C218" t="s">
        <v>16161</v>
      </c>
      <c r="F21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`idcontrato_individual`='01R0fYtB4niosr4c';</v>
      </c>
    </row>
    <row r="219" spans="1:6" x14ac:dyDescent="0.25">
      <c r="A219" t="s">
        <v>11116</v>
      </c>
      <c r="B219" t="s">
        <v>10599</v>
      </c>
      <c r="C219" t="s">
        <v>16161</v>
      </c>
      <c r="F21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`idcontrato_individual`='jNp5xhg0v1RPqWPS';</v>
      </c>
    </row>
    <row r="220" spans="1:6" x14ac:dyDescent="0.25">
      <c r="A220" t="s">
        <v>11123</v>
      </c>
      <c r="B220" t="s">
        <v>10599</v>
      </c>
      <c r="C220" t="s">
        <v>16161</v>
      </c>
      <c r="F22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`idcontrato_individual`='DlHwLLXns1azLJqK';</v>
      </c>
    </row>
    <row r="221" spans="1:6" x14ac:dyDescent="0.25">
      <c r="A221" t="s">
        <v>11129</v>
      </c>
      <c r="B221" t="s">
        <v>10599</v>
      </c>
      <c r="C221" t="s">
        <v>16161</v>
      </c>
      <c r="F22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`idcontrato_individual`='jvgrSxZf2mXFAw7i';</v>
      </c>
    </row>
    <row r="222" spans="1:6" x14ac:dyDescent="0.25">
      <c r="A222" t="s">
        <v>11137</v>
      </c>
      <c r="B222" t="s">
        <v>10599</v>
      </c>
      <c r="C222" t="s">
        <v>16161</v>
      </c>
      <c r="F22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`idcontrato_individual`='FKvBtVVOHs8j1vSY';</v>
      </c>
    </row>
    <row r="223" spans="1:6" x14ac:dyDescent="0.25">
      <c r="A223" t="s">
        <v>11144</v>
      </c>
      <c r="B223" t="s">
        <v>10599</v>
      </c>
      <c r="C223" t="s">
        <v>16161</v>
      </c>
      <c r="F22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`idcontrato_individual`='oJx426vsGsiABhyG';</v>
      </c>
    </row>
    <row r="224" spans="1:6" x14ac:dyDescent="0.25">
      <c r="A224" t="s">
        <v>11151</v>
      </c>
      <c r="B224" t="s">
        <v>10599</v>
      </c>
      <c r="C224" t="s">
        <v>16161</v>
      </c>
      <c r="F22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`idcontrato_individual`='aO4II1dM35GIAif9';</v>
      </c>
    </row>
    <row r="225" spans="1:6" x14ac:dyDescent="0.25">
      <c r="A225" t="s">
        <v>11157</v>
      </c>
      <c r="B225" t="s">
        <v>10599</v>
      </c>
      <c r="C225" t="s">
        <v>16161</v>
      </c>
      <c r="F22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`idcontrato_individual`='b1KU8kykGPWIUjYV';</v>
      </c>
    </row>
    <row r="226" spans="1:6" x14ac:dyDescent="0.25">
      <c r="A226" t="s">
        <v>11164</v>
      </c>
      <c r="B226" t="s">
        <v>10599</v>
      </c>
      <c r="C226" t="s">
        <v>16161</v>
      </c>
      <c r="F22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`idcontrato_individual`='Tkswi5ogDSa6Ulsb';</v>
      </c>
    </row>
    <row r="227" spans="1:6" x14ac:dyDescent="0.25">
      <c r="A227" t="s">
        <v>11172</v>
      </c>
      <c r="B227" t="s">
        <v>10599</v>
      </c>
      <c r="C227" t="s">
        <v>16161</v>
      </c>
      <c r="F22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`idcontrato_individual`='PWOgC9p2hJJKNGI9';</v>
      </c>
    </row>
    <row r="228" spans="1:6" x14ac:dyDescent="0.25">
      <c r="A228" t="s">
        <v>11180</v>
      </c>
      <c r="B228" t="s">
        <v>10599</v>
      </c>
      <c r="C228" t="s">
        <v>16161</v>
      </c>
      <c r="F22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`idcontrato_individual`='ZWDqnNprm0ofwsvR';</v>
      </c>
    </row>
    <row r="229" spans="1:6" x14ac:dyDescent="0.25">
      <c r="A229" t="s">
        <v>11186</v>
      </c>
      <c r="B229" t="s">
        <v>10599</v>
      </c>
      <c r="C229" t="s">
        <v>16161</v>
      </c>
      <c r="F22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`idcontrato_individual`='R22mq2i9Lhj8GodG';</v>
      </c>
    </row>
    <row r="230" spans="1:6" x14ac:dyDescent="0.25">
      <c r="A230" t="s">
        <v>11193</v>
      </c>
      <c r="B230" t="s">
        <v>10599</v>
      </c>
      <c r="C230" t="s">
        <v>16161</v>
      </c>
      <c r="F23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`idcontrato_individual`='S5lounpsfh02cnW8';</v>
      </c>
    </row>
    <row r="231" spans="1:6" x14ac:dyDescent="0.25">
      <c r="A231" t="s">
        <v>11201</v>
      </c>
      <c r="B231" t="s">
        <v>10599</v>
      </c>
      <c r="C231" t="s">
        <v>16161</v>
      </c>
      <c r="F23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`idcontrato_individual`='fbALJ50rdAzUp4vr';</v>
      </c>
    </row>
    <row r="232" spans="1:6" x14ac:dyDescent="0.25">
      <c r="A232" t="s">
        <v>11207</v>
      </c>
      <c r="B232" t="s">
        <v>10599</v>
      </c>
      <c r="C232" t="s">
        <v>16161</v>
      </c>
      <c r="F23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`idcontrato_individual`='rJdagcuAsKUldH81';</v>
      </c>
    </row>
    <row r="233" spans="1:6" x14ac:dyDescent="0.25">
      <c r="A233" t="s">
        <v>11213</v>
      </c>
      <c r="B233" t="s">
        <v>10599</v>
      </c>
      <c r="C233" t="s">
        <v>16161</v>
      </c>
      <c r="F23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`idcontrato_individual`='TUhmI7ouhIjrAS63';</v>
      </c>
    </row>
    <row r="234" spans="1:6" x14ac:dyDescent="0.25">
      <c r="A234" t="s">
        <v>11220</v>
      </c>
      <c r="B234" t="s">
        <v>10599</v>
      </c>
      <c r="C234" t="s">
        <v>16161</v>
      </c>
      <c r="F23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`idcontrato_individual`='MFASr9DlcnJno2GJ';</v>
      </c>
    </row>
    <row r="235" spans="1:6" x14ac:dyDescent="0.25">
      <c r="A235" t="s">
        <v>11227</v>
      </c>
      <c r="B235" t="s">
        <v>10599</v>
      </c>
      <c r="C235" t="s">
        <v>16161</v>
      </c>
      <c r="F23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`idcontrato_individual`='BBtdKAvlhRvsPfEw';</v>
      </c>
    </row>
    <row r="236" spans="1:6" x14ac:dyDescent="0.25">
      <c r="A236" t="s">
        <v>11232</v>
      </c>
      <c r="B236" t="s">
        <v>10599</v>
      </c>
      <c r="C236" t="s">
        <v>16161</v>
      </c>
      <c r="F23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`idcontrato_individual`='8XmjLhyQYYui2LeK';</v>
      </c>
    </row>
    <row r="237" spans="1:6" x14ac:dyDescent="0.25">
      <c r="A237" t="s">
        <v>11237</v>
      </c>
      <c r="B237" t="s">
        <v>10599</v>
      </c>
      <c r="C237" t="s">
        <v>16161</v>
      </c>
      <c r="F23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`idcontrato_individual`='Ob7Wzc1qNiMF42kW';</v>
      </c>
    </row>
    <row r="238" spans="1:6" x14ac:dyDescent="0.25">
      <c r="A238" t="s">
        <v>11245</v>
      </c>
      <c r="B238" t="s">
        <v>10599</v>
      </c>
      <c r="C238" t="s">
        <v>16161</v>
      </c>
      <c r="F23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`idcontrato_individual`='FA2T5q8NGg1wQtNg';</v>
      </c>
    </row>
    <row r="239" spans="1:6" x14ac:dyDescent="0.25">
      <c r="A239" t="s">
        <v>11253</v>
      </c>
      <c r="B239" t="s">
        <v>10599</v>
      </c>
      <c r="C239" t="s">
        <v>16161</v>
      </c>
      <c r="F23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`idcontrato_individual`='jEYRzCxOq4WObWcs';</v>
      </c>
    </row>
    <row r="240" spans="1:6" x14ac:dyDescent="0.25">
      <c r="A240" t="s">
        <v>11261</v>
      </c>
      <c r="B240" t="s">
        <v>10599</v>
      </c>
      <c r="C240" t="s">
        <v>16161</v>
      </c>
      <c r="F24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`idcontrato_individual`='8AaScOG09kDfh2xG';</v>
      </c>
    </row>
    <row r="241" spans="1:6" x14ac:dyDescent="0.25">
      <c r="A241" t="s">
        <v>11268</v>
      </c>
      <c r="B241" t="s">
        <v>10599</v>
      </c>
      <c r="C241" t="s">
        <v>16161</v>
      </c>
      <c r="F24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`idcontrato_individual`='gQ8ANYinW2n5ltkT';</v>
      </c>
    </row>
    <row r="242" spans="1:6" x14ac:dyDescent="0.25">
      <c r="A242" t="s">
        <v>11275</v>
      </c>
      <c r="B242" t="s">
        <v>10599</v>
      </c>
      <c r="C242" t="s">
        <v>16161</v>
      </c>
      <c r="F24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`idcontrato_individual`='U1Yk3WUT71MBwAdb';</v>
      </c>
    </row>
    <row r="243" spans="1:6" x14ac:dyDescent="0.25">
      <c r="A243" t="s">
        <v>11280</v>
      </c>
      <c r="B243" t="s">
        <v>10599</v>
      </c>
      <c r="C243" t="s">
        <v>16161</v>
      </c>
      <c r="F24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`idcontrato_individual`='i2Jwjq3VBD0lZKkM';</v>
      </c>
    </row>
    <row r="244" spans="1:6" x14ac:dyDescent="0.25">
      <c r="A244" t="s">
        <v>11287</v>
      </c>
      <c r="B244" t="s">
        <v>10599</v>
      </c>
      <c r="C244" t="s">
        <v>16161</v>
      </c>
      <c r="F24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`idcontrato_individual`='YbC53sPaJBsmPmRk';</v>
      </c>
    </row>
    <row r="245" spans="1:6" x14ac:dyDescent="0.25">
      <c r="A245" t="s">
        <v>11294</v>
      </c>
      <c r="B245" t="s">
        <v>10599</v>
      </c>
      <c r="C245" t="s">
        <v>16161</v>
      </c>
      <c r="F24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`idcontrato_individual`='Yk21CZFnRznS0gG6';</v>
      </c>
    </row>
    <row r="246" spans="1:6" x14ac:dyDescent="0.25">
      <c r="A246" t="s">
        <v>11302</v>
      </c>
      <c r="B246" t="s">
        <v>10599</v>
      </c>
      <c r="C246" t="s">
        <v>16161</v>
      </c>
      <c r="F24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`idcontrato_individual`='pLmuwQlZKLtnBQW5';</v>
      </c>
    </row>
    <row r="247" spans="1:6" x14ac:dyDescent="0.25">
      <c r="A247" t="s">
        <v>11311</v>
      </c>
      <c r="B247" t="s">
        <v>10599</v>
      </c>
      <c r="C247" t="s">
        <v>16161</v>
      </c>
      <c r="F24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`idcontrato_individual`='YblBDgcZsJTqCDpG';</v>
      </c>
    </row>
    <row r="248" spans="1:6" x14ac:dyDescent="0.25">
      <c r="A248" t="s">
        <v>11324</v>
      </c>
      <c r="B248" t="s">
        <v>10599</v>
      </c>
      <c r="C248" t="s">
        <v>16161</v>
      </c>
      <c r="F24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`idcontrato_individual`='RhXEwUgKNDB6l3Ca';</v>
      </c>
    </row>
    <row r="249" spans="1:6" x14ac:dyDescent="0.25">
      <c r="A249" t="s">
        <v>11330</v>
      </c>
      <c r="B249" t="s">
        <v>10599</v>
      </c>
      <c r="C249" t="s">
        <v>16161</v>
      </c>
      <c r="F24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`idcontrato_individual`='kPWcxkgoHFdVgpOW';</v>
      </c>
    </row>
    <row r="250" spans="1:6" x14ac:dyDescent="0.25">
      <c r="A250" t="s">
        <v>11337</v>
      </c>
      <c r="B250" t="s">
        <v>10599</v>
      </c>
      <c r="C250" t="s">
        <v>16161</v>
      </c>
      <c r="F25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`idcontrato_individual`='jSCK2NpjSSzF3Alc';</v>
      </c>
    </row>
    <row r="251" spans="1:6" x14ac:dyDescent="0.25">
      <c r="A251" t="s">
        <v>11343</v>
      </c>
      <c r="B251" t="s">
        <v>10599</v>
      </c>
      <c r="C251" t="s">
        <v>16161</v>
      </c>
      <c r="F25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`idcontrato_individual`='3E4Fbncxq2bJ0MJF';</v>
      </c>
    </row>
    <row r="252" spans="1:6" x14ac:dyDescent="0.25">
      <c r="A252" t="s">
        <v>11351</v>
      </c>
      <c r="B252" t="s">
        <v>10599</v>
      </c>
      <c r="C252" t="s">
        <v>16161</v>
      </c>
      <c r="F25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`idcontrato_individual`='EOIbtmLo1tsgGgiB';</v>
      </c>
    </row>
    <row r="253" spans="1:6" x14ac:dyDescent="0.25">
      <c r="A253" t="s">
        <v>11356</v>
      </c>
      <c r="B253" t="s">
        <v>10599</v>
      </c>
      <c r="C253" t="s">
        <v>16161</v>
      </c>
      <c r="F25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`idcontrato_individual`='y35lHQ0JWQGWVHnq';</v>
      </c>
    </row>
    <row r="254" spans="1:6" x14ac:dyDescent="0.25">
      <c r="A254" t="s">
        <v>11362</v>
      </c>
      <c r="B254" t="s">
        <v>10599</v>
      </c>
      <c r="C254" t="s">
        <v>16161</v>
      </c>
      <c r="F25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`idcontrato_individual`='gyWyAimgBNlzAnUL';</v>
      </c>
    </row>
    <row r="255" spans="1:6" x14ac:dyDescent="0.25">
      <c r="A255" t="s">
        <v>11369</v>
      </c>
      <c r="B255" t="s">
        <v>10599</v>
      </c>
      <c r="C255" t="s">
        <v>16161</v>
      </c>
      <c r="F25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`idcontrato_individual`='Il2TFnMDp3VK86dH';</v>
      </c>
    </row>
    <row r="256" spans="1:6" x14ac:dyDescent="0.25">
      <c r="A256" t="s">
        <v>11378</v>
      </c>
      <c r="B256" t="s">
        <v>10599</v>
      </c>
      <c r="C256" t="s">
        <v>16161</v>
      </c>
      <c r="F25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`idcontrato_individual`='yr7de4224CZeFQGM';</v>
      </c>
    </row>
    <row r="257" spans="1:6" x14ac:dyDescent="0.25">
      <c r="A257" t="s">
        <v>11384</v>
      </c>
      <c r="B257" t="s">
        <v>10599</v>
      </c>
      <c r="C257" t="s">
        <v>16161</v>
      </c>
      <c r="F25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`idcontrato_individual`='mJNQFzCjF05Vl2IC';</v>
      </c>
    </row>
    <row r="258" spans="1:6" x14ac:dyDescent="0.25">
      <c r="A258" t="s">
        <v>11391</v>
      </c>
      <c r="B258" t="s">
        <v>10599</v>
      </c>
      <c r="C258" t="s">
        <v>16161</v>
      </c>
      <c r="F25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`idcontrato_individual`='QyeJDDXpPifq5plO';</v>
      </c>
    </row>
    <row r="259" spans="1:6" x14ac:dyDescent="0.25">
      <c r="A259" t="s">
        <v>11398</v>
      </c>
      <c r="B259" t="s">
        <v>10599</v>
      </c>
      <c r="C259" t="s">
        <v>16161</v>
      </c>
      <c r="F25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`idcontrato_individual`='YWoZJZt38bEwAGHS';</v>
      </c>
    </row>
    <row r="260" spans="1:6" x14ac:dyDescent="0.25">
      <c r="A260" t="s">
        <v>11403</v>
      </c>
      <c r="B260" t="s">
        <v>10599</v>
      </c>
      <c r="C260" t="s">
        <v>16161</v>
      </c>
      <c r="F26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`idcontrato_individual`='tK96gn2oQvCo9GGg';</v>
      </c>
    </row>
    <row r="261" spans="1:6" x14ac:dyDescent="0.25">
      <c r="A261" t="s">
        <v>11410</v>
      </c>
      <c r="B261" t="s">
        <v>10599</v>
      </c>
      <c r="C261" t="s">
        <v>16161</v>
      </c>
      <c r="F26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`idcontrato_individual`='aqdZ3Ks6O845hzKK';</v>
      </c>
    </row>
    <row r="262" spans="1:6" x14ac:dyDescent="0.25">
      <c r="A262" t="s">
        <v>11416</v>
      </c>
      <c r="B262" t="s">
        <v>10599</v>
      </c>
      <c r="C262" t="s">
        <v>16161</v>
      </c>
      <c r="F26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`idcontrato_individual`='Bh7p4RD3tgZRQca8';</v>
      </c>
    </row>
    <row r="263" spans="1:6" x14ac:dyDescent="0.25">
      <c r="A263" t="s">
        <v>11427</v>
      </c>
      <c r="B263" t="s">
        <v>10599</v>
      </c>
      <c r="C263" t="s">
        <v>16161</v>
      </c>
      <c r="F26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`idcontrato_individual`='7RDFysPwjWj9Twyh';</v>
      </c>
    </row>
    <row r="264" spans="1:6" x14ac:dyDescent="0.25">
      <c r="A264" t="s">
        <v>11436</v>
      </c>
      <c r="B264" t="s">
        <v>10599</v>
      </c>
      <c r="C264" t="s">
        <v>16161</v>
      </c>
      <c r="F26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`idcontrato_individual`='XwDVxQW6RB3MCMuq';</v>
      </c>
    </row>
    <row r="265" spans="1:6" x14ac:dyDescent="0.25">
      <c r="A265" t="s">
        <v>11445</v>
      </c>
      <c r="B265" t="s">
        <v>10599</v>
      </c>
      <c r="C265" t="s">
        <v>16161</v>
      </c>
      <c r="F26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`idcontrato_individual`='SyhU56EXjKGOJ1vz';</v>
      </c>
    </row>
    <row r="266" spans="1:6" x14ac:dyDescent="0.25">
      <c r="A266" t="s">
        <v>11452</v>
      </c>
      <c r="B266" t="s">
        <v>10599</v>
      </c>
      <c r="C266" t="s">
        <v>16161</v>
      </c>
      <c r="F26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`idcontrato_individual`='6b2hu4i91sZivOgn';</v>
      </c>
    </row>
    <row r="267" spans="1:6" x14ac:dyDescent="0.25">
      <c r="A267" t="s">
        <v>11459</v>
      </c>
      <c r="B267" t="s">
        <v>10599</v>
      </c>
      <c r="C267" t="s">
        <v>16161</v>
      </c>
      <c r="F26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`idcontrato_individual`='QTnlCtogHb4JgRvR';</v>
      </c>
    </row>
    <row r="268" spans="1:6" x14ac:dyDescent="0.25">
      <c r="A268" t="s">
        <v>11465</v>
      </c>
      <c r="B268" t="s">
        <v>10599</v>
      </c>
      <c r="C268" t="s">
        <v>16161</v>
      </c>
      <c r="F26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`idcontrato_individual`='AFpaJczq7XKif7JC';</v>
      </c>
    </row>
    <row r="269" spans="1:6" x14ac:dyDescent="0.25">
      <c r="A269" t="s">
        <v>11472</v>
      </c>
      <c r="B269" t="s">
        <v>10599</v>
      </c>
      <c r="C269" t="s">
        <v>16161</v>
      </c>
      <c r="F26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`idcontrato_individual`='1YGv875bd5SJG7DC';</v>
      </c>
    </row>
    <row r="270" spans="1:6" x14ac:dyDescent="0.25">
      <c r="A270" t="s">
        <v>11480</v>
      </c>
      <c r="B270" t="s">
        <v>10599</v>
      </c>
      <c r="C270" t="s">
        <v>16161</v>
      </c>
      <c r="F27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`idcontrato_individual`='XcDxISMHZfkaXvN4';</v>
      </c>
    </row>
    <row r="271" spans="1:6" x14ac:dyDescent="0.25">
      <c r="A271" t="s">
        <v>11490</v>
      </c>
      <c r="B271" t="s">
        <v>10599</v>
      </c>
      <c r="C271" t="s">
        <v>16161</v>
      </c>
      <c r="F27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`idcontrato_individual`='PtUB8EYMcF1GlRBt';</v>
      </c>
    </row>
    <row r="272" spans="1:6" x14ac:dyDescent="0.25">
      <c r="A272" t="s">
        <v>11497</v>
      </c>
      <c r="B272" t="s">
        <v>10599</v>
      </c>
      <c r="C272" t="s">
        <v>16161</v>
      </c>
      <c r="F27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`idcontrato_individual`='oJsqTwsnEJiPWVpz';</v>
      </c>
    </row>
    <row r="273" spans="1:6" x14ac:dyDescent="0.25">
      <c r="A273" t="s">
        <v>11504</v>
      </c>
      <c r="B273" t="s">
        <v>10599</v>
      </c>
      <c r="C273" t="s">
        <v>16161</v>
      </c>
      <c r="F27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`idcontrato_individual`='cpFr7lzW1OBRE7dS';</v>
      </c>
    </row>
    <row r="274" spans="1:6" x14ac:dyDescent="0.25">
      <c r="A274" t="s">
        <v>11510</v>
      </c>
      <c r="B274" t="s">
        <v>11516</v>
      </c>
      <c r="C274" t="s">
        <v>16162</v>
      </c>
      <c r="F27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`idcontrato_individual`='HXLAeLJV5o6g0oMC';</v>
      </c>
    </row>
    <row r="275" spans="1:6" x14ac:dyDescent="0.25">
      <c r="A275" t="s">
        <v>11518</v>
      </c>
      <c r="B275" t="s">
        <v>11516</v>
      </c>
      <c r="C275" t="s">
        <v>16162</v>
      </c>
      <c r="F27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`idcontrato_individual`='nZM2SIx1QvcmYq0K';</v>
      </c>
    </row>
    <row r="276" spans="1:6" x14ac:dyDescent="0.25">
      <c r="A276" t="s">
        <v>11524</v>
      </c>
      <c r="B276" t="s">
        <v>11516</v>
      </c>
      <c r="C276" t="s">
        <v>16162</v>
      </c>
      <c r="F27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`idcontrato_individual`='UUybkVcufHfOCunH';</v>
      </c>
    </row>
    <row r="277" spans="1:6" x14ac:dyDescent="0.25">
      <c r="A277" t="s">
        <v>11530</v>
      </c>
      <c r="B277" t="s">
        <v>11516</v>
      </c>
      <c r="C277" t="s">
        <v>16162</v>
      </c>
      <c r="F27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`idcontrato_individual`='wnodOt2q6L4uB1BB';</v>
      </c>
    </row>
    <row r="278" spans="1:6" x14ac:dyDescent="0.25">
      <c r="A278" t="s">
        <v>11537</v>
      </c>
      <c r="B278" t="s">
        <v>11516</v>
      </c>
      <c r="C278" t="s">
        <v>16162</v>
      </c>
      <c r="F27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`idcontrato_individual`='F30oJqewGhtUd6Nh';</v>
      </c>
    </row>
    <row r="279" spans="1:6" x14ac:dyDescent="0.25">
      <c r="A279" t="s">
        <v>11544</v>
      </c>
      <c r="B279" t="s">
        <v>11516</v>
      </c>
      <c r="C279" t="s">
        <v>16162</v>
      </c>
      <c r="F27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`idcontrato_individual`='Rhf0Kyd5Rr0mE7ml';</v>
      </c>
    </row>
    <row r="280" spans="1:6" x14ac:dyDescent="0.25">
      <c r="A280" t="s">
        <v>11551</v>
      </c>
      <c r="B280" t="s">
        <v>11516</v>
      </c>
      <c r="C280" t="s">
        <v>16162</v>
      </c>
      <c r="F28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`idcontrato_individual`='tFd1aaiGct7g8Ebs';</v>
      </c>
    </row>
    <row r="281" spans="1:6" x14ac:dyDescent="0.25">
      <c r="A281" t="s">
        <v>11559</v>
      </c>
      <c r="B281" t="s">
        <v>11516</v>
      </c>
      <c r="C281" t="s">
        <v>16162</v>
      </c>
      <c r="F28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`idcontrato_individual`='lqLX5xES27yDD5tu';</v>
      </c>
    </row>
    <row r="282" spans="1:6" x14ac:dyDescent="0.25">
      <c r="A282" t="s">
        <v>11565</v>
      </c>
      <c r="B282" t="s">
        <v>11516</v>
      </c>
      <c r="C282" t="s">
        <v>16162</v>
      </c>
      <c r="F28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`idcontrato_individual`='sJXUUJGvsZXOE53S';</v>
      </c>
    </row>
    <row r="283" spans="1:6" x14ac:dyDescent="0.25">
      <c r="A283" t="s">
        <v>11573</v>
      </c>
      <c r="B283" t="s">
        <v>11516</v>
      </c>
      <c r="C283" t="s">
        <v>16162</v>
      </c>
      <c r="F28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`idcontrato_individual`='wjADWdC6tiapqe5w';</v>
      </c>
    </row>
    <row r="284" spans="1:6" x14ac:dyDescent="0.25">
      <c r="A284" t="s">
        <v>11580</v>
      </c>
      <c r="B284" t="s">
        <v>11516</v>
      </c>
      <c r="C284" t="s">
        <v>16162</v>
      </c>
      <c r="F28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`idcontrato_individual`='m9sphF8IUPr4268r';</v>
      </c>
    </row>
    <row r="285" spans="1:6" x14ac:dyDescent="0.25">
      <c r="A285" t="s">
        <v>11587</v>
      </c>
      <c r="B285" t="s">
        <v>11516</v>
      </c>
      <c r="C285" t="s">
        <v>16162</v>
      </c>
      <c r="F28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`idcontrato_individual`='Ngu2gJGjR9AkLsZZ';</v>
      </c>
    </row>
    <row r="286" spans="1:6" x14ac:dyDescent="0.25">
      <c r="A286" t="s">
        <v>11592</v>
      </c>
      <c r="B286" t="s">
        <v>11516</v>
      </c>
      <c r="C286" t="s">
        <v>16162</v>
      </c>
      <c r="F28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`idcontrato_individual`='O3zmj7jh0CJWy2eL';</v>
      </c>
    </row>
    <row r="287" spans="1:6" x14ac:dyDescent="0.25">
      <c r="A287" t="s">
        <v>11600</v>
      </c>
      <c r="B287" t="s">
        <v>11516</v>
      </c>
      <c r="C287" t="s">
        <v>16162</v>
      </c>
      <c r="F28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`idcontrato_individual`='erisYbqShqX2GkwY';</v>
      </c>
    </row>
    <row r="288" spans="1:6" x14ac:dyDescent="0.25">
      <c r="A288" t="s">
        <v>11605</v>
      </c>
      <c r="B288" t="s">
        <v>11516</v>
      </c>
      <c r="C288" t="s">
        <v>16162</v>
      </c>
      <c r="F28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`idcontrato_individual`='zP5T4Pb2aBaGGV1s';</v>
      </c>
    </row>
    <row r="289" spans="1:6" x14ac:dyDescent="0.25">
      <c r="A289" t="s">
        <v>11611</v>
      </c>
      <c r="B289" t="s">
        <v>11516</v>
      </c>
      <c r="C289" t="s">
        <v>16162</v>
      </c>
      <c r="F28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`idcontrato_individual`='GUGLWNaawY2o1wKa';</v>
      </c>
    </row>
    <row r="290" spans="1:6" x14ac:dyDescent="0.25">
      <c r="A290" t="s">
        <v>11618</v>
      </c>
      <c r="B290" t="s">
        <v>11516</v>
      </c>
      <c r="C290" t="s">
        <v>16162</v>
      </c>
      <c r="F29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`idcontrato_individual`='oZf4aH42F18QusRY';</v>
      </c>
    </row>
    <row r="291" spans="1:6" x14ac:dyDescent="0.25">
      <c r="A291" t="s">
        <v>11625</v>
      </c>
      <c r="B291" t="s">
        <v>11516</v>
      </c>
      <c r="C291" t="s">
        <v>16162</v>
      </c>
      <c r="F29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`idcontrato_individual`='hR5VbMCWN7KIP7u7';</v>
      </c>
    </row>
    <row r="292" spans="1:6" x14ac:dyDescent="0.25">
      <c r="A292" t="s">
        <v>11630</v>
      </c>
      <c r="B292" t="s">
        <v>11516</v>
      </c>
      <c r="C292" t="s">
        <v>16162</v>
      </c>
      <c r="F29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`idcontrato_individual`='1d6kWFH7KiK6aJYQ';</v>
      </c>
    </row>
    <row r="293" spans="1:6" x14ac:dyDescent="0.25">
      <c r="A293" t="s">
        <v>11636</v>
      </c>
      <c r="B293" t="s">
        <v>11516</v>
      </c>
      <c r="C293" t="s">
        <v>16162</v>
      </c>
      <c r="F29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`idcontrato_individual`='AyVwZOQpQ4xyVDbU';</v>
      </c>
    </row>
    <row r="294" spans="1:6" x14ac:dyDescent="0.25">
      <c r="A294" t="s">
        <v>11644</v>
      </c>
      <c r="B294" t="s">
        <v>11516</v>
      </c>
      <c r="C294" t="s">
        <v>16162</v>
      </c>
      <c r="F29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`idcontrato_individual`='KOWFnjLT3ZCmcsQ5';</v>
      </c>
    </row>
    <row r="295" spans="1:6" x14ac:dyDescent="0.25">
      <c r="A295" t="s">
        <v>11649</v>
      </c>
      <c r="B295" t="s">
        <v>11516</v>
      </c>
      <c r="C295" t="s">
        <v>16162</v>
      </c>
      <c r="F29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`idcontrato_individual`='YPqI7u1AwQjcrgpj';</v>
      </c>
    </row>
    <row r="296" spans="1:6" x14ac:dyDescent="0.25">
      <c r="A296" t="s">
        <v>11654</v>
      </c>
      <c r="B296" t="s">
        <v>11516</v>
      </c>
      <c r="C296" t="s">
        <v>16162</v>
      </c>
      <c r="F29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`idcontrato_individual`='qqiiMisrCZWCHdPa';</v>
      </c>
    </row>
    <row r="297" spans="1:6" x14ac:dyDescent="0.25">
      <c r="A297" t="s">
        <v>11661</v>
      </c>
      <c r="B297" t="s">
        <v>11516</v>
      </c>
      <c r="C297" t="s">
        <v>16162</v>
      </c>
      <c r="F29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`idcontrato_individual`='8Tl5jix9bUxwEpHU';</v>
      </c>
    </row>
    <row r="298" spans="1:6" x14ac:dyDescent="0.25">
      <c r="A298" t="s">
        <v>11669</v>
      </c>
      <c r="B298" t="s">
        <v>11516</v>
      </c>
      <c r="C298" t="s">
        <v>16162</v>
      </c>
      <c r="F29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`idcontrato_individual`='dm9ETedPRSdDldOw';</v>
      </c>
    </row>
    <row r="299" spans="1:6" x14ac:dyDescent="0.25">
      <c r="A299" t="s">
        <v>11676</v>
      </c>
      <c r="B299" t="s">
        <v>11516</v>
      </c>
      <c r="C299" t="s">
        <v>16162</v>
      </c>
      <c r="F29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`idcontrato_individual`='QALPp96866cKbxj0';</v>
      </c>
    </row>
    <row r="300" spans="1:6" x14ac:dyDescent="0.25">
      <c r="A300" t="s">
        <v>11681</v>
      </c>
      <c r="B300" t="s">
        <v>11516</v>
      </c>
      <c r="C300" t="s">
        <v>16162</v>
      </c>
      <c r="F30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`idcontrato_individual`='DGjMkO3iCgBBuh78';</v>
      </c>
    </row>
    <row r="301" spans="1:6" x14ac:dyDescent="0.25">
      <c r="A301" t="s">
        <v>11689</v>
      </c>
      <c r="B301" t="s">
        <v>11516</v>
      </c>
      <c r="C301" t="s">
        <v>16162</v>
      </c>
      <c r="F30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`idcontrato_individual`='JZakrlXRBPzR5r3e';</v>
      </c>
    </row>
    <row r="302" spans="1:6" x14ac:dyDescent="0.25">
      <c r="A302" t="s">
        <v>11695</v>
      </c>
      <c r="B302" t="s">
        <v>11516</v>
      </c>
      <c r="C302" t="s">
        <v>16162</v>
      </c>
      <c r="F30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`idcontrato_individual`='0YAcQ1n1sRwXJIn9';</v>
      </c>
    </row>
    <row r="303" spans="1:6" x14ac:dyDescent="0.25">
      <c r="A303" t="s">
        <v>11700</v>
      </c>
      <c r="B303" t="s">
        <v>11516</v>
      </c>
      <c r="C303" t="s">
        <v>16162</v>
      </c>
      <c r="F30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`idcontrato_individual`='Rp40nIJKVb6S1N8z';</v>
      </c>
    </row>
    <row r="304" spans="1:6" x14ac:dyDescent="0.25">
      <c r="A304" t="s">
        <v>11704</v>
      </c>
      <c r="B304" t="s">
        <v>11516</v>
      </c>
      <c r="C304" t="s">
        <v>16162</v>
      </c>
      <c r="F30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`idcontrato_individual`='XfnzJCzdKjLNsTbP';</v>
      </c>
    </row>
    <row r="305" spans="1:6" x14ac:dyDescent="0.25">
      <c r="A305" s="19" t="s">
        <v>11711</v>
      </c>
      <c r="B305" s="19" t="s">
        <v>11516</v>
      </c>
      <c r="C305" t="s">
        <v>16162</v>
      </c>
      <c r="F30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`idcontrato_individual`='cbW0NSmQ7ipmdYCR';</v>
      </c>
    </row>
    <row r="306" spans="1:6" x14ac:dyDescent="0.25">
      <c r="A306" t="s">
        <v>11717</v>
      </c>
      <c r="B306" t="s">
        <v>11516</v>
      </c>
      <c r="C306" t="s">
        <v>16162</v>
      </c>
      <c r="F30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`idcontrato_individual`='5mOeRMJyk8Rt0SAS';</v>
      </c>
    </row>
    <row r="307" spans="1:6" x14ac:dyDescent="0.25">
      <c r="A307" t="s">
        <v>11723</v>
      </c>
      <c r="B307" t="s">
        <v>11516</v>
      </c>
      <c r="C307" t="s">
        <v>16162</v>
      </c>
      <c r="F30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`idcontrato_individual`='OuVvK2Ooml7HOx9m';</v>
      </c>
    </row>
    <row r="308" spans="1:6" x14ac:dyDescent="0.25">
      <c r="A308" t="s">
        <v>11728</v>
      </c>
      <c r="B308" t="s">
        <v>11516</v>
      </c>
      <c r="C308" t="s">
        <v>16162</v>
      </c>
      <c r="F30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`idcontrato_individual`='b9DFlKyGvrkZA6W1';</v>
      </c>
    </row>
    <row r="309" spans="1:6" x14ac:dyDescent="0.25">
      <c r="A309" t="s">
        <v>11734</v>
      </c>
      <c r="B309" t="s">
        <v>11516</v>
      </c>
      <c r="C309" t="s">
        <v>16162</v>
      </c>
      <c r="F30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`idcontrato_individual`='0UVNkrR6PcwsGwce';</v>
      </c>
    </row>
    <row r="310" spans="1:6" x14ac:dyDescent="0.25">
      <c r="A310" t="s">
        <v>11739</v>
      </c>
      <c r="B310" t="s">
        <v>11516</v>
      </c>
      <c r="C310" t="s">
        <v>16162</v>
      </c>
      <c r="F31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`idcontrato_individual`='iWl7GkSFJJw4EwLj';</v>
      </c>
    </row>
    <row r="311" spans="1:6" x14ac:dyDescent="0.25">
      <c r="A311" t="s">
        <v>11745</v>
      </c>
      <c r="B311" t="s">
        <v>11516</v>
      </c>
      <c r="C311" t="s">
        <v>16162</v>
      </c>
      <c r="F31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`idcontrato_individual`='EtERRWTpU6GvGT3e';</v>
      </c>
    </row>
    <row r="312" spans="1:6" x14ac:dyDescent="0.25">
      <c r="A312" t="s">
        <v>11750</v>
      </c>
      <c r="B312" t="s">
        <v>11516</v>
      </c>
      <c r="C312" t="s">
        <v>16162</v>
      </c>
      <c r="F31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`idcontrato_individual`='pb95BZypW7LZGEfv';</v>
      </c>
    </row>
    <row r="313" spans="1:6" x14ac:dyDescent="0.25">
      <c r="A313" t="s">
        <v>11756</v>
      </c>
      <c r="B313" t="s">
        <v>11516</v>
      </c>
      <c r="C313" t="s">
        <v>16162</v>
      </c>
      <c r="F31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`idcontrato_individual`='0sIqi5rNXsB45u6n';</v>
      </c>
    </row>
    <row r="314" spans="1:6" x14ac:dyDescent="0.25">
      <c r="A314" t="s">
        <v>11763</v>
      </c>
      <c r="B314" t="s">
        <v>11516</v>
      </c>
      <c r="C314" t="s">
        <v>16162</v>
      </c>
      <c r="F31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`idcontrato_individual`='2N0bkjyS0ACwUv7s';</v>
      </c>
    </row>
    <row r="315" spans="1:6" x14ac:dyDescent="0.25">
      <c r="A315" t="s">
        <v>11768</v>
      </c>
      <c r="B315" t="s">
        <v>11516</v>
      </c>
      <c r="C315" t="s">
        <v>16162</v>
      </c>
      <c r="F31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`idcontrato_individual`='PaejulrkCw4ENukj';</v>
      </c>
    </row>
    <row r="316" spans="1:6" x14ac:dyDescent="0.25">
      <c r="A316" t="s">
        <v>11775</v>
      </c>
      <c r="B316" t="s">
        <v>11516</v>
      </c>
      <c r="C316" t="s">
        <v>16162</v>
      </c>
      <c r="F31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`idcontrato_individual`='AHY3pOgmoasUKZZr';</v>
      </c>
    </row>
    <row r="317" spans="1:6" x14ac:dyDescent="0.25">
      <c r="A317" t="s">
        <v>11783</v>
      </c>
      <c r="B317" t="s">
        <v>11516</v>
      </c>
      <c r="C317" t="s">
        <v>16162</v>
      </c>
      <c r="F31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`idcontrato_individual`='TKSGUqY7RrNfQtWt';</v>
      </c>
    </row>
    <row r="318" spans="1:6" x14ac:dyDescent="0.25">
      <c r="A318" t="s">
        <v>11789</v>
      </c>
      <c r="B318" t="s">
        <v>11516</v>
      </c>
      <c r="C318" t="s">
        <v>16162</v>
      </c>
      <c r="F31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`idcontrato_individual`='e76wRbFFy16POH7l';</v>
      </c>
    </row>
    <row r="319" spans="1:6" x14ac:dyDescent="0.25">
      <c r="A319" t="s">
        <v>11796</v>
      </c>
      <c r="B319" t="s">
        <v>11516</v>
      </c>
      <c r="C319" t="s">
        <v>16162</v>
      </c>
      <c r="F31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`idcontrato_individual`='Haqa8VNxbHDynfnC';</v>
      </c>
    </row>
    <row r="320" spans="1:6" x14ac:dyDescent="0.25">
      <c r="A320" t="s">
        <v>11803</v>
      </c>
      <c r="B320" t="s">
        <v>11516</v>
      </c>
      <c r="C320" t="s">
        <v>16162</v>
      </c>
      <c r="F32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`idcontrato_individual`='SbdxjXiw0ij8iatf';</v>
      </c>
    </row>
    <row r="321" spans="1:6" x14ac:dyDescent="0.25">
      <c r="A321" t="s">
        <v>11808</v>
      </c>
      <c r="B321" t="s">
        <v>11516</v>
      </c>
      <c r="C321" t="s">
        <v>16162</v>
      </c>
      <c r="F32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`idcontrato_individual`='y9q4ife7AL09ugIB';</v>
      </c>
    </row>
    <row r="322" spans="1:6" x14ac:dyDescent="0.25">
      <c r="A322" t="s">
        <v>11816</v>
      </c>
      <c r="B322" t="s">
        <v>11516</v>
      </c>
      <c r="C322" t="s">
        <v>16162</v>
      </c>
      <c r="F32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`idcontrato_individual`='WIcrMbJy6HSiA6Gh';</v>
      </c>
    </row>
    <row r="323" spans="1:6" x14ac:dyDescent="0.25">
      <c r="A323" t="s">
        <v>11823</v>
      </c>
      <c r="B323" t="s">
        <v>11516</v>
      </c>
      <c r="C323" t="s">
        <v>16162</v>
      </c>
      <c r="F32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`idcontrato_individual`='992zhN1WSscLt3xd';</v>
      </c>
    </row>
    <row r="324" spans="1:6" x14ac:dyDescent="0.25">
      <c r="A324" t="s">
        <v>11828</v>
      </c>
      <c r="B324" t="s">
        <v>11516</v>
      </c>
      <c r="C324" t="s">
        <v>16162</v>
      </c>
      <c r="F32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`idcontrato_individual`='SeqHj0HAqDePt6rD';</v>
      </c>
    </row>
    <row r="325" spans="1:6" x14ac:dyDescent="0.25">
      <c r="A325" t="s">
        <v>11833</v>
      </c>
      <c r="B325" t="s">
        <v>11516</v>
      </c>
      <c r="C325" t="s">
        <v>16162</v>
      </c>
      <c r="F32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`idcontrato_individual`='KjNOU99pUhhRKXZ0';</v>
      </c>
    </row>
    <row r="326" spans="1:6" x14ac:dyDescent="0.25">
      <c r="A326" t="s">
        <v>11838</v>
      </c>
      <c r="B326" t="s">
        <v>11516</v>
      </c>
      <c r="C326" t="s">
        <v>16162</v>
      </c>
      <c r="F32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`idcontrato_individual`='K8Yu4OEfvqJdBdXO';</v>
      </c>
    </row>
    <row r="327" spans="1:6" x14ac:dyDescent="0.25">
      <c r="A327" t="s">
        <v>11843</v>
      </c>
      <c r="B327" t="s">
        <v>11516</v>
      </c>
      <c r="C327" t="s">
        <v>16162</v>
      </c>
      <c r="F32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`idcontrato_individual`='Vchu86NB8JHhKP3O';</v>
      </c>
    </row>
    <row r="328" spans="1:6" x14ac:dyDescent="0.25">
      <c r="A328" t="s">
        <v>11848</v>
      </c>
      <c r="B328" t="s">
        <v>11516</v>
      </c>
      <c r="C328" t="s">
        <v>16162</v>
      </c>
      <c r="F32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`idcontrato_individual`='CwUiYDCJET7umTDN';</v>
      </c>
    </row>
    <row r="329" spans="1:6" x14ac:dyDescent="0.25">
      <c r="A329" t="s">
        <v>11855</v>
      </c>
      <c r="B329" t="s">
        <v>11516</v>
      </c>
      <c r="C329" t="s">
        <v>16162</v>
      </c>
      <c r="F32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`idcontrato_individual`='dHfia8JWgCvZWAzy';</v>
      </c>
    </row>
    <row r="330" spans="1:6" x14ac:dyDescent="0.25">
      <c r="A330" t="s">
        <v>11860</v>
      </c>
      <c r="B330" t="s">
        <v>11516</v>
      </c>
      <c r="C330" t="s">
        <v>16162</v>
      </c>
      <c r="F33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`idcontrato_individual`='8u9aH6anoc7bLSD6';</v>
      </c>
    </row>
    <row r="331" spans="1:6" x14ac:dyDescent="0.25">
      <c r="A331" t="s">
        <v>11866</v>
      </c>
      <c r="B331" t="s">
        <v>11516</v>
      </c>
      <c r="C331" t="s">
        <v>16162</v>
      </c>
      <c r="F33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`idcontrato_individual`='Pbuqw25sJ03kzsBo';</v>
      </c>
    </row>
    <row r="332" spans="1:6" x14ac:dyDescent="0.25">
      <c r="A332" t="s">
        <v>11872</v>
      </c>
      <c r="B332" t="s">
        <v>11516</v>
      </c>
      <c r="C332" t="s">
        <v>16162</v>
      </c>
      <c r="F33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`idcontrato_individual`='VHHEYsZMZY3gDc1I';</v>
      </c>
    </row>
    <row r="333" spans="1:6" x14ac:dyDescent="0.25">
      <c r="A333" t="s">
        <v>11879</v>
      </c>
      <c r="B333" t="s">
        <v>11516</v>
      </c>
      <c r="C333" t="s">
        <v>16162</v>
      </c>
      <c r="F33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`idcontrato_individual`='MvOzn4L7i43D21PC';</v>
      </c>
    </row>
    <row r="334" spans="1:6" x14ac:dyDescent="0.25">
      <c r="A334" t="s">
        <v>11884</v>
      </c>
      <c r="B334" t="s">
        <v>11516</v>
      </c>
      <c r="C334" t="s">
        <v>16162</v>
      </c>
      <c r="F33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`idcontrato_individual`='WHriOQ0o0jsj3Klu';</v>
      </c>
    </row>
    <row r="335" spans="1:6" x14ac:dyDescent="0.25">
      <c r="A335" t="s">
        <v>11890</v>
      </c>
      <c r="B335" t="s">
        <v>11516</v>
      </c>
      <c r="C335" t="s">
        <v>16162</v>
      </c>
      <c r="F33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`idcontrato_individual`='Rqy5dzr1Hncalbro';</v>
      </c>
    </row>
    <row r="336" spans="1:6" x14ac:dyDescent="0.25">
      <c r="A336" t="s">
        <v>11896</v>
      </c>
      <c r="B336" t="s">
        <v>11516</v>
      </c>
      <c r="C336" t="s">
        <v>16162</v>
      </c>
      <c r="F33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`idcontrato_individual`='A4jedVzI3cXMCoRG';</v>
      </c>
    </row>
    <row r="337" spans="1:6" x14ac:dyDescent="0.25">
      <c r="A337" t="s">
        <v>11901</v>
      </c>
      <c r="B337" t="s">
        <v>11516</v>
      </c>
      <c r="C337" t="s">
        <v>16162</v>
      </c>
      <c r="F33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`idcontrato_individual`='J0zPVd1SDrTyxb0g';</v>
      </c>
    </row>
    <row r="338" spans="1:6" x14ac:dyDescent="0.25">
      <c r="A338" t="s">
        <v>11906</v>
      </c>
      <c r="B338" t="s">
        <v>11516</v>
      </c>
      <c r="C338" t="s">
        <v>16162</v>
      </c>
      <c r="F33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`idcontrato_individual`='51s4Rvl8jHh2SomR';</v>
      </c>
    </row>
    <row r="339" spans="1:6" x14ac:dyDescent="0.25">
      <c r="A339" t="s">
        <v>11911</v>
      </c>
      <c r="B339" t="s">
        <v>11516</v>
      </c>
      <c r="C339" t="s">
        <v>16162</v>
      </c>
      <c r="F33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`idcontrato_individual`='dpw9XuO6hKlbkLFS';</v>
      </c>
    </row>
    <row r="340" spans="1:6" x14ac:dyDescent="0.25">
      <c r="A340" t="s">
        <v>11917</v>
      </c>
      <c r="B340" t="s">
        <v>11516</v>
      </c>
      <c r="C340" t="s">
        <v>16162</v>
      </c>
      <c r="F34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`idcontrato_individual`='XS8F7vZWTOOXlqgs';</v>
      </c>
    </row>
    <row r="341" spans="1:6" x14ac:dyDescent="0.25">
      <c r="A341" t="s">
        <v>11923</v>
      </c>
      <c r="B341" t="s">
        <v>11516</v>
      </c>
      <c r="C341" t="s">
        <v>16162</v>
      </c>
      <c r="F34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`idcontrato_individual`='vRk2BaPL3iHSeHGE';</v>
      </c>
    </row>
    <row r="342" spans="1:6" x14ac:dyDescent="0.25">
      <c r="A342" t="s">
        <v>11930</v>
      </c>
      <c r="B342" t="s">
        <v>11516</v>
      </c>
      <c r="C342" t="s">
        <v>16162</v>
      </c>
      <c r="F34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`idcontrato_individual`='C5ez19y0mV5HPbmG';</v>
      </c>
    </row>
    <row r="343" spans="1:6" x14ac:dyDescent="0.25">
      <c r="A343" t="s">
        <v>11936</v>
      </c>
      <c r="B343" t="s">
        <v>11516</v>
      </c>
      <c r="C343" t="s">
        <v>16162</v>
      </c>
      <c r="F34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`idcontrato_individual`='sAjx2Aex7bfAosQV';</v>
      </c>
    </row>
    <row r="344" spans="1:6" x14ac:dyDescent="0.25">
      <c r="A344" t="s">
        <v>11941</v>
      </c>
      <c r="B344" t="s">
        <v>11516</v>
      </c>
      <c r="C344" t="s">
        <v>16162</v>
      </c>
      <c r="F34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`idcontrato_individual`='YKoQFI37CtCRuxfz';</v>
      </c>
    </row>
    <row r="345" spans="1:6" x14ac:dyDescent="0.25">
      <c r="A345" t="s">
        <v>11948</v>
      </c>
      <c r="B345" t="s">
        <v>11516</v>
      </c>
      <c r="C345" t="s">
        <v>16162</v>
      </c>
      <c r="F34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`idcontrato_individual`='u8iq5Jgc02xt7x0x';</v>
      </c>
    </row>
    <row r="346" spans="1:6" x14ac:dyDescent="0.25">
      <c r="A346" t="s">
        <v>11953</v>
      </c>
      <c r="B346" t="s">
        <v>11516</v>
      </c>
      <c r="C346" t="s">
        <v>16162</v>
      </c>
      <c r="F34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`idcontrato_individual`='ZGlviiyiQRHFklTv';</v>
      </c>
    </row>
    <row r="347" spans="1:6" x14ac:dyDescent="0.25">
      <c r="A347" t="s">
        <v>11959</v>
      </c>
      <c r="B347" t="s">
        <v>11516</v>
      </c>
      <c r="C347" t="s">
        <v>16162</v>
      </c>
      <c r="F34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`idcontrato_individual`='0eFbip1FWE4ASBhX';</v>
      </c>
    </row>
    <row r="348" spans="1:6" x14ac:dyDescent="0.25">
      <c r="A348" t="s">
        <v>11964</v>
      </c>
      <c r="B348" t="s">
        <v>11516</v>
      </c>
      <c r="C348" t="s">
        <v>16162</v>
      </c>
      <c r="F34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`idcontrato_individual`='YEw1UIbkhxwSMyoo';</v>
      </c>
    </row>
    <row r="349" spans="1:6" x14ac:dyDescent="0.25">
      <c r="A349" t="s">
        <v>11972</v>
      </c>
      <c r="B349" t="s">
        <v>11516</v>
      </c>
      <c r="C349" t="s">
        <v>16162</v>
      </c>
      <c r="F34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`idcontrato_individual`='yhUvXeC4krb49jyn';</v>
      </c>
    </row>
    <row r="350" spans="1:6" x14ac:dyDescent="0.25">
      <c r="A350" t="s">
        <v>11977</v>
      </c>
      <c r="B350" t="s">
        <v>11516</v>
      </c>
      <c r="C350" t="s">
        <v>16162</v>
      </c>
      <c r="F35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`idcontrato_individual`='QgS2mNPyLilYs8U7';</v>
      </c>
    </row>
    <row r="351" spans="1:6" x14ac:dyDescent="0.25">
      <c r="A351" t="s">
        <v>11985</v>
      </c>
      <c r="B351" t="s">
        <v>11516</v>
      </c>
      <c r="C351" t="s">
        <v>16162</v>
      </c>
      <c r="F35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`idcontrato_individual`='adhyZuywjVHjTHdS';</v>
      </c>
    </row>
    <row r="352" spans="1:6" x14ac:dyDescent="0.25">
      <c r="A352" t="s">
        <v>11991</v>
      </c>
      <c r="B352" t="s">
        <v>11516</v>
      </c>
      <c r="C352" t="s">
        <v>16162</v>
      </c>
      <c r="F35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`idcontrato_individual`='hDkyKJ7DyinoFFfm';</v>
      </c>
    </row>
    <row r="353" spans="1:6" x14ac:dyDescent="0.25">
      <c r="A353" t="s">
        <v>11997</v>
      </c>
      <c r="B353" t="s">
        <v>11516</v>
      </c>
      <c r="C353" t="s">
        <v>16162</v>
      </c>
      <c r="F35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`idcontrato_individual`='KWJw6fRYXkMSB6Jq';</v>
      </c>
    </row>
    <row r="354" spans="1:6" x14ac:dyDescent="0.25">
      <c r="A354" t="s">
        <v>12004</v>
      </c>
      <c r="B354" t="s">
        <v>11516</v>
      </c>
      <c r="C354" t="s">
        <v>16162</v>
      </c>
      <c r="F35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`idcontrato_individual`='KQ5V64Gjibhs3AoS';</v>
      </c>
    </row>
    <row r="355" spans="1:6" x14ac:dyDescent="0.25">
      <c r="A355" t="s">
        <v>12012</v>
      </c>
      <c r="B355" t="s">
        <v>11516</v>
      </c>
      <c r="C355" t="s">
        <v>16162</v>
      </c>
      <c r="F35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`idcontrato_individual`='N1dKN4rVSAcgQcXH';</v>
      </c>
    </row>
    <row r="356" spans="1:6" x14ac:dyDescent="0.25">
      <c r="A356" t="s">
        <v>12018</v>
      </c>
      <c r="B356" t="s">
        <v>11516</v>
      </c>
      <c r="C356" t="s">
        <v>16162</v>
      </c>
      <c r="F35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`idcontrato_individual`='aqJ0KjYWGgaGcbFf';</v>
      </c>
    </row>
    <row r="357" spans="1:6" x14ac:dyDescent="0.25">
      <c r="A357" t="s">
        <v>12023</v>
      </c>
      <c r="B357" t="s">
        <v>11516</v>
      </c>
      <c r="C357" t="s">
        <v>16162</v>
      </c>
      <c r="F35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`idcontrato_individual`='VIIksSb7uDtf1uLw';</v>
      </c>
    </row>
    <row r="358" spans="1:6" x14ac:dyDescent="0.25">
      <c r="A358" t="s">
        <v>12028</v>
      </c>
      <c r="B358" t="s">
        <v>11516</v>
      </c>
      <c r="C358" t="s">
        <v>16162</v>
      </c>
      <c r="F35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`idcontrato_individual`='SBBoSHI6QEeMQOPJ';</v>
      </c>
    </row>
    <row r="359" spans="1:6" x14ac:dyDescent="0.25">
      <c r="A359" t="s">
        <v>12035</v>
      </c>
      <c r="B359" t="s">
        <v>11516</v>
      </c>
      <c r="C359" t="s">
        <v>16162</v>
      </c>
      <c r="F35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`idcontrato_individual`='mQWUgQdLifI5ilSE';</v>
      </c>
    </row>
    <row r="360" spans="1:6" x14ac:dyDescent="0.25">
      <c r="A360" t="s">
        <v>12040</v>
      </c>
      <c r="B360" t="s">
        <v>11516</v>
      </c>
      <c r="C360" t="s">
        <v>16162</v>
      </c>
      <c r="F36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`idcontrato_individual`='BwhxfUEbqQM97bjR';</v>
      </c>
    </row>
    <row r="361" spans="1:6" x14ac:dyDescent="0.25">
      <c r="A361" t="s">
        <v>12045</v>
      </c>
      <c r="B361" t="s">
        <v>11516</v>
      </c>
      <c r="C361" t="s">
        <v>16162</v>
      </c>
      <c r="F36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`idcontrato_individual`='Ohemtb82t2L50uqS';</v>
      </c>
    </row>
    <row r="362" spans="1:6" x14ac:dyDescent="0.25">
      <c r="A362" t="s">
        <v>12050</v>
      </c>
      <c r="B362" t="s">
        <v>11516</v>
      </c>
      <c r="C362" t="s">
        <v>16162</v>
      </c>
      <c r="F36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`idcontrato_individual`='EsLQ4o9qEAp4A2Qy';</v>
      </c>
    </row>
    <row r="363" spans="1:6" x14ac:dyDescent="0.25">
      <c r="A363" t="s">
        <v>12055</v>
      </c>
      <c r="B363" t="s">
        <v>11516</v>
      </c>
      <c r="C363" t="s">
        <v>16162</v>
      </c>
      <c r="F36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`idcontrato_individual`='0Qdl9x44hOrVZH63';</v>
      </c>
    </row>
    <row r="364" spans="1:6" x14ac:dyDescent="0.25">
      <c r="A364" t="s">
        <v>12061</v>
      </c>
      <c r="B364" t="s">
        <v>11516</v>
      </c>
      <c r="C364" t="s">
        <v>16162</v>
      </c>
      <c r="F36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`idcontrato_individual`='teyTfM5uwAAPpH2U';</v>
      </c>
    </row>
    <row r="365" spans="1:6" x14ac:dyDescent="0.25">
      <c r="A365" t="s">
        <v>12067</v>
      </c>
      <c r="B365" t="s">
        <v>11516</v>
      </c>
      <c r="C365" t="s">
        <v>16162</v>
      </c>
      <c r="F36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`idcontrato_individual`='9tAgCvmCLRsJEwSO';</v>
      </c>
    </row>
    <row r="366" spans="1:6" x14ac:dyDescent="0.25">
      <c r="A366" t="s">
        <v>12073</v>
      </c>
      <c r="B366" t="s">
        <v>11516</v>
      </c>
      <c r="C366" t="s">
        <v>16162</v>
      </c>
      <c r="F36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`idcontrato_individual`='8c4oaXbAWbIsJUT0';</v>
      </c>
    </row>
    <row r="367" spans="1:6" x14ac:dyDescent="0.25">
      <c r="A367" t="s">
        <v>12080</v>
      </c>
      <c r="B367" t="s">
        <v>11516</v>
      </c>
      <c r="C367" t="s">
        <v>16162</v>
      </c>
      <c r="F36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`idcontrato_individual`='xzJ6VIYU5SrQEoxt';</v>
      </c>
    </row>
    <row r="368" spans="1:6" x14ac:dyDescent="0.25">
      <c r="A368" t="s">
        <v>12086</v>
      </c>
      <c r="B368" t="s">
        <v>11516</v>
      </c>
      <c r="C368" t="s">
        <v>16162</v>
      </c>
      <c r="F36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`idcontrato_individual`='9WPJ00WNdND4ODQS';</v>
      </c>
    </row>
    <row r="369" spans="1:6" x14ac:dyDescent="0.25">
      <c r="A369" t="s">
        <v>12092</v>
      </c>
      <c r="B369" t="s">
        <v>11516</v>
      </c>
      <c r="C369" t="s">
        <v>16162</v>
      </c>
      <c r="F36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`idcontrato_individual`='f6gapA26rbA650qC';</v>
      </c>
    </row>
    <row r="370" spans="1:6" x14ac:dyDescent="0.25">
      <c r="A370" t="s">
        <v>12098</v>
      </c>
      <c r="B370" t="s">
        <v>11516</v>
      </c>
      <c r="C370" t="s">
        <v>16162</v>
      </c>
      <c r="F37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`idcontrato_individual`='ZkESjMevYq475D1d';</v>
      </c>
    </row>
    <row r="371" spans="1:6" x14ac:dyDescent="0.25">
      <c r="A371" t="s">
        <v>12104</v>
      </c>
      <c r="B371" t="s">
        <v>11516</v>
      </c>
      <c r="C371" t="s">
        <v>16162</v>
      </c>
      <c r="F37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`idcontrato_individual`='BxTnezRFoK3JsFxa';</v>
      </c>
    </row>
    <row r="372" spans="1:6" x14ac:dyDescent="0.25">
      <c r="A372" t="s">
        <v>12109</v>
      </c>
      <c r="B372" t="s">
        <v>11516</v>
      </c>
      <c r="C372" t="s">
        <v>16162</v>
      </c>
      <c r="F37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`idcontrato_individual`='B34aZdZrROqeXvLj';</v>
      </c>
    </row>
    <row r="373" spans="1:6" x14ac:dyDescent="0.25">
      <c r="A373" t="s">
        <v>12116</v>
      </c>
      <c r="B373" t="s">
        <v>11516</v>
      </c>
      <c r="C373" t="s">
        <v>16162</v>
      </c>
      <c r="F37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`idcontrato_individual`='RcTI5npUDVbQTjLF';</v>
      </c>
    </row>
    <row r="374" spans="1:6" x14ac:dyDescent="0.25">
      <c r="A374" t="s">
        <v>12123</v>
      </c>
      <c r="B374" t="s">
        <v>11516</v>
      </c>
      <c r="C374" t="s">
        <v>16162</v>
      </c>
      <c r="F37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`idcontrato_individual`='bbOIEd5F5LBiedeE';</v>
      </c>
    </row>
    <row r="375" spans="1:6" x14ac:dyDescent="0.25">
      <c r="A375" t="s">
        <v>12128</v>
      </c>
      <c r="B375" t="s">
        <v>11516</v>
      </c>
      <c r="C375" t="s">
        <v>16162</v>
      </c>
      <c r="F37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`idcontrato_individual`='whqEOQl0oFPzv49k';</v>
      </c>
    </row>
    <row r="376" spans="1:6" x14ac:dyDescent="0.25">
      <c r="A376" t="s">
        <v>12129</v>
      </c>
      <c r="B376" t="s">
        <v>11516</v>
      </c>
      <c r="C376" t="s">
        <v>16162</v>
      </c>
      <c r="F37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`idcontrato_individual`='6gDoLtv2FR3fVkRQ';</v>
      </c>
    </row>
    <row r="377" spans="1:6" x14ac:dyDescent="0.25">
      <c r="A377" t="s">
        <v>12130</v>
      </c>
      <c r="B377" t="s">
        <v>11516</v>
      </c>
      <c r="C377" t="s">
        <v>16162</v>
      </c>
      <c r="F37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`idcontrato_individual`='qczR8GPgu8cj18Hg';</v>
      </c>
    </row>
    <row r="378" spans="1:6" x14ac:dyDescent="0.25">
      <c r="A378" t="s">
        <v>12136</v>
      </c>
      <c r="B378" t="s">
        <v>11516</v>
      </c>
      <c r="C378" t="s">
        <v>16162</v>
      </c>
      <c r="F37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`idcontrato_individual`='DrkEnjVQmo2jwkDU';</v>
      </c>
    </row>
    <row r="379" spans="1:6" x14ac:dyDescent="0.25">
      <c r="A379" t="s">
        <v>12141</v>
      </c>
      <c r="B379" t="s">
        <v>11516</v>
      </c>
      <c r="C379" t="s">
        <v>16162</v>
      </c>
      <c r="F37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`idcontrato_individual`='lIEDvz67LISni4QU';</v>
      </c>
    </row>
    <row r="380" spans="1:6" x14ac:dyDescent="0.25">
      <c r="A380" s="19" t="s">
        <v>12147</v>
      </c>
      <c r="B380" s="19" t="s">
        <v>11516</v>
      </c>
      <c r="C380" t="s">
        <v>16162</v>
      </c>
      <c r="F38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`idcontrato_individual`='rivenhqmiYjxikWk';</v>
      </c>
    </row>
    <row r="381" spans="1:6" x14ac:dyDescent="0.25">
      <c r="A381" t="s">
        <v>12154</v>
      </c>
      <c r="B381" t="s">
        <v>11516</v>
      </c>
      <c r="C381" t="s">
        <v>16162</v>
      </c>
      <c r="F38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`idcontrato_individual`='YHISq4rGjRrShPhv';</v>
      </c>
    </row>
    <row r="382" spans="1:6" x14ac:dyDescent="0.25">
      <c r="A382" t="s">
        <v>12162</v>
      </c>
      <c r="B382" t="s">
        <v>11516</v>
      </c>
      <c r="C382" t="s">
        <v>16162</v>
      </c>
      <c r="F38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`idcontrato_individual`='sJuOr8C4QhO0gP13';</v>
      </c>
    </row>
    <row r="383" spans="1:6" x14ac:dyDescent="0.25">
      <c r="A383" t="s">
        <v>12168</v>
      </c>
      <c r="B383" t="s">
        <v>11516</v>
      </c>
      <c r="C383" t="s">
        <v>16162</v>
      </c>
      <c r="F38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`idcontrato_individual`='FxXSAFfg9jprvn2y';</v>
      </c>
    </row>
    <row r="384" spans="1:6" x14ac:dyDescent="0.25">
      <c r="A384" t="s">
        <v>12175</v>
      </c>
      <c r="B384" t="s">
        <v>11516</v>
      </c>
      <c r="C384" t="s">
        <v>16162</v>
      </c>
      <c r="F38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`idcontrato_individual`='MG6msjQWHkGVB9jh';</v>
      </c>
    </row>
    <row r="385" spans="1:6" x14ac:dyDescent="0.25">
      <c r="A385" t="s">
        <v>12181</v>
      </c>
      <c r="B385" t="s">
        <v>11516</v>
      </c>
      <c r="C385" t="s">
        <v>16162</v>
      </c>
      <c r="F38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`idcontrato_individual`='o7xTUvSyU74u4f6a';</v>
      </c>
    </row>
    <row r="386" spans="1:6" x14ac:dyDescent="0.25">
      <c r="A386" t="s">
        <v>12184</v>
      </c>
      <c r="B386" t="s">
        <v>11516</v>
      </c>
      <c r="C386" t="s">
        <v>16162</v>
      </c>
      <c r="F38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`idcontrato_individual`='IFRcn8LyOaLKDGu8';</v>
      </c>
    </row>
    <row r="387" spans="1:6" x14ac:dyDescent="0.25">
      <c r="A387" t="s">
        <v>12189</v>
      </c>
      <c r="B387" t="s">
        <v>11516</v>
      </c>
      <c r="C387" t="s">
        <v>16162</v>
      </c>
      <c r="F38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`idcontrato_individual`='Uxq6XXZ31xSNXvgx';</v>
      </c>
    </row>
    <row r="388" spans="1:6" x14ac:dyDescent="0.25">
      <c r="A388" t="s">
        <v>12193</v>
      </c>
      <c r="B388" t="s">
        <v>11516</v>
      </c>
      <c r="C388" t="s">
        <v>16162</v>
      </c>
      <c r="F38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`idcontrato_individual`='AQGB6CPKN6lSDDDD';</v>
      </c>
    </row>
    <row r="389" spans="1:6" x14ac:dyDescent="0.25">
      <c r="A389" t="s">
        <v>12199</v>
      </c>
      <c r="B389" t="s">
        <v>11516</v>
      </c>
      <c r="C389" t="s">
        <v>16162</v>
      </c>
      <c r="F38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`idcontrato_individual`='vQXn8KGc45qO4jEC';</v>
      </c>
    </row>
    <row r="390" spans="1:6" x14ac:dyDescent="0.25">
      <c r="A390" t="s">
        <v>12204</v>
      </c>
      <c r="B390" t="s">
        <v>11516</v>
      </c>
      <c r="C390" t="s">
        <v>16162</v>
      </c>
      <c r="F39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`idcontrato_individual`='2XEBylxToPa7PAVZ';</v>
      </c>
    </row>
    <row r="391" spans="1:6" x14ac:dyDescent="0.25">
      <c r="A391" t="s">
        <v>12211</v>
      </c>
      <c r="B391" t="s">
        <v>11516</v>
      </c>
      <c r="C391" t="s">
        <v>16162</v>
      </c>
      <c r="F39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`idcontrato_individual`='fnbRAJadcEb7T6Qv';</v>
      </c>
    </row>
    <row r="392" spans="1:6" x14ac:dyDescent="0.25">
      <c r="A392" t="s">
        <v>12217</v>
      </c>
      <c r="B392" t="s">
        <v>11516</v>
      </c>
      <c r="C392" t="s">
        <v>16162</v>
      </c>
      <c r="F39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`idcontrato_individual`='cJrtnspvI0qlkZOF';</v>
      </c>
    </row>
    <row r="393" spans="1:6" x14ac:dyDescent="0.25">
      <c r="A393" t="s">
        <v>12222</v>
      </c>
      <c r="B393" t="s">
        <v>11516</v>
      </c>
      <c r="C393" t="s">
        <v>16162</v>
      </c>
      <c r="F39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`idcontrato_individual`='yzRLIYVfk7pjdg9N';</v>
      </c>
    </row>
    <row r="394" spans="1:6" x14ac:dyDescent="0.25">
      <c r="A394" t="s">
        <v>12228</v>
      </c>
      <c r="B394" t="s">
        <v>11516</v>
      </c>
      <c r="C394" t="s">
        <v>16162</v>
      </c>
      <c r="F39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`idcontrato_individual`='2WCi8g3PxTVctS6m';</v>
      </c>
    </row>
    <row r="395" spans="1:6" x14ac:dyDescent="0.25">
      <c r="A395" t="s">
        <v>12237</v>
      </c>
      <c r="B395" t="s">
        <v>11516</v>
      </c>
      <c r="C395" t="s">
        <v>16162</v>
      </c>
      <c r="F39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`idcontrato_individual`='jHJ0hXzBuwmBAChI';</v>
      </c>
    </row>
    <row r="396" spans="1:6" x14ac:dyDescent="0.25">
      <c r="A396" t="s">
        <v>12242</v>
      </c>
      <c r="B396" t="s">
        <v>11516</v>
      </c>
      <c r="C396" t="s">
        <v>16162</v>
      </c>
      <c r="F39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`idcontrato_individual`='f22hpacLCfUL2lWa';</v>
      </c>
    </row>
    <row r="397" spans="1:6" x14ac:dyDescent="0.25">
      <c r="A397" t="s">
        <v>12246</v>
      </c>
      <c r="B397" t="s">
        <v>11516</v>
      </c>
      <c r="C397" t="s">
        <v>16162</v>
      </c>
      <c r="F39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`idcontrato_individual`='aW969WuKoadqwt5y';</v>
      </c>
    </row>
    <row r="398" spans="1:6" x14ac:dyDescent="0.25">
      <c r="A398" t="s">
        <v>12253</v>
      </c>
      <c r="B398" t="s">
        <v>11516</v>
      </c>
      <c r="C398" t="s">
        <v>16162</v>
      </c>
      <c r="F39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`idcontrato_individual`='vcWXlgRqVhpjLYLt';</v>
      </c>
    </row>
    <row r="399" spans="1:6" x14ac:dyDescent="0.25">
      <c r="A399" t="s">
        <v>12257</v>
      </c>
      <c r="B399" t="s">
        <v>11516</v>
      </c>
      <c r="C399" t="s">
        <v>16162</v>
      </c>
      <c r="F39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`idcontrato_individual`='LV4D0lmzwjFDkPTm';</v>
      </c>
    </row>
    <row r="400" spans="1:6" x14ac:dyDescent="0.25">
      <c r="A400" t="s">
        <v>12262</v>
      </c>
      <c r="B400" t="s">
        <v>11516</v>
      </c>
      <c r="C400" t="s">
        <v>16162</v>
      </c>
      <c r="F40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`idcontrato_individual`='KN1G7gtWPAlt0iQ5';</v>
      </c>
    </row>
    <row r="401" spans="1:6" x14ac:dyDescent="0.25">
      <c r="A401" t="s">
        <v>12266</v>
      </c>
      <c r="B401" t="s">
        <v>11516</v>
      </c>
      <c r="C401" t="s">
        <v>16162</v>
      </c>
      <c r="F40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`idcontrato_individual`='3sXI8pcgARHPbwuf';</v>
      </c>
    </row>
    <row r="402" spans="1:6" x14ac:dyDescent="0.25">
      <c r="A402" t="s">
        <v>12270</v>
      </c>
      <c r="B402" t="s">
        <v>11516</v>
      </c>
      <c r="C402" t="s">
        <v>16162</v>
      </c>
      <c r="F40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`idcontrato_individual`='co6o5GgV2XFE4JYj';</v>
      </c>
    </row>
    <row r="403" spans="1:6" x14ac:dyDescent="0.25">
      <c r="A403" t="s">
        <v>12272</v>
      </c>
      <c r="B403" t="s">
        <v>11516</v>
      </c>
      <c r="C403" t="s">
        <v>16162</v>
      </c>
      <c r="F40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`idcontrato_individual`='4hJWGtAHK2lu4Olm';</v>
      </c>
    </row>
    <row r="404" spans="1:6" x14ac:dyDescent="0.25">
      <c r="A404" t="s">
        <v>12275</v>
      </c>
      <c r="B404" t="s">
        <v>11516</v>
      </c>
      <c r="C404" t="s">
        <v>16162</v>
      </c>
      <c r="F40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`idcontrato_individual`='YvKFKbgPITW9kSni';</v>
      </c>
    </row>
    <row r="405" spans="1:6" x14ac:dyDescent="0.25">
      <c r="A405" t="s">
        <v>12279</v>
      </c>
      <c r="B405" t="s">
        <v>11516</v>
      </c>
      <c r="C405" t="s">
        <v>16162</v>
      </c>
      <c r="F40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`idcontrato_individual`='1H9cYNInEMZIDSOw';</v>
      </c>
    </row>
    <row r="406" spans="1:6" x14ac:dyDescent="0.25">
      <c r="A406" t="s">
        <v>12281</v>
      </c>
      <c r="B406" t="s">
        <v>11516</v>
      </c>
      <c r="C406" t="s">
        <v>16162</v>
      </c>
      <c r="F40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`idcontrato_individual`='yj2c0dc8lpR7XGh6';</v>
      </c>
    </row>
    <row r="407" spans="1:6" x14ac:dyDescent="0.25">
      <c r="A407" t="s">
        <v>12285</v>
      </c>
      <c r="B407" t="s">
        <v>11516</v>
      </c>
      <c r="C407" s="4" t="s">
        <v>16162</v>
      </c>
      <c r="F40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`idcontrato_individual`='VuWFSqDnjeYOEgW9';</v>
      </c>
    </row>
    <row r="408" spans="1:6" x14ac:dyDescent="0.25">
      <c r="A408" t="s">
        <v>12288</v>
      </c>
      <c r="B408" t="s">
        <v>11516</v>
      </c>
      <c r="C408" t="s">
        <v>16162</v>
      </c>
      <c r="F40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`idcontrato_individual`='I1UZ8CN05dcKDvkq';</v>
      </c>
    </row>
    <row r="409" spans="1:6" x14ac:dyDescent="0.25">
      <c r="A409" t="s">
        <v>12296</v>
      </c>
      <c r="B409" t="s">
        <v>11516</v>
      </c>
      <c r="C409" t="s">
        <v>16162</v>
      </c>
      <c r="F40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`idcontrato_individual`='Kcz5FIqATH7N0EmZ';</v>
      </c>
    </row>
    <row r="410" spans="1:6" x14ac:dyDescent="0.25">
      <c r="A410" t="s">
        <v>12302</v>
      </c>
      <c r="B410" t="s">
        <v>11516</v>
      </c>
      <c r="C410" t="s">
        <v>16162</v>
      </c>
      <c r="F41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`idcontrato_individual`='gx3DoA3oE0RCbHqR';</v>
      </c>
    </row>
    <row r="411" spans="1:6" x14ac:dyDescent="0.25">
      <c r="A411" t="s">
        <v>12308</v>
      </c>
      <c r="B411" t="s">
        <v>11516</v>
      </c>
      <c r="C411" t="s">
        <v>16162</v>
      </c>
      <c r="F41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`idcontrato_individual`='joCy5OLXwxMaTGMf';</v>
      </c>
    </row>
    <row r="412" spans="1:6" x14ac:dyDescent="0.25">
      <c r="A412" t="s">
        <v>12315</v>
      </c>
      <c r="B412" t="s">
        <v>11516</v>
      </c>
      <c r="C412" t="s">
        <v>16162</v>
      </c>
      <c r="F41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`idcontrato_individual`='jFrpoSWYSGYkanBi';</v>
      </c>
    </row>
    <row r="413" spans="1:6" x14ac:dyDescent="0.25">
      <c r="A413" t="s">
        <v>12321</v>
      </c>
      <c r="B413" t="s">
        <v>11516</v>
      </c>
      <c r="C413" t="s">
        <v>16162</v>
      </c>
      <c r="F41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`idcontrato_individual`='h9gh4t3CjzYZykbt';</v>
      </c>
    </row>
    <row r="414" spans="1:6" x14ac:dyDescent="0.25">
      <c r="A414" t="s">
        <v>12327</v>
      </c>
      <c r="B414" t="s">
        <v>11516</v>
      </c>
      <c r="C414" t="s">
        <v>16162</v>
      </c>
      <c r="F41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`idcontrato_individual`='qAIBjdtCRBXLWjJk';</v>
      </c>
    </row>
    <row r="415" spans="1:6" x14ac:dyDescent="0.25">
      <c r="A415" t="s">
        <v>12331</v>
      </c>
      <c r="B415" t="s">
        <v>11516</v>
      </c>
      <c r="C415" t="s">
        <v>16162</v>
      </c>
      <c r="F41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`idcontrato_individual`='QLpUYEEaz1UJMnEU';</v>
      </c>
    </row>
    <row r="416" spans="1:6" x14ac:dyDescent="0.25">
      <c r="A416" t="s">
        <v>12336</v>
      </c>
      <c r="B416" t="s">
        <v>11516</v>
      </c>
      <c r="C416" t="s">
        <v>16162</v>
      </c>
      <c r="F41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`idcontrato_individual`='qTsBR4MzIzff4MSG';</v>
      </c>
    </row>
    <row r="417" spans="1:6" x14ac:dyDescent="0.25">
      <c r="A417" t="s">
        <v>12343</v>
      </c>
      <c r="B417" t="s">
        <v>11516</v>
      </c>
      <c r="C417" t="s">
        <v>16162</v>
      </c>
      <c r="F41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`idcontrato_individual`='4Fp6JFL4tpwDSuas';</v>
      </c>
    </row>
    <row r="418" spans="1:6" x14ac:dyDescent="0.25">
      <c r="A418" t="s">
        <v>12350</v>
      </c>
      <c r="B418" t="s">
        <v>11516</v>
      </c>
      <c r="C418" t="s">
        <v>16162</v>
      </c>
      <c r="F41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`idcontrato_individual`='WLgCpahuKYQ88Z3m';</v>
      </c>
    </row>
    <row r="419" spans="1:6" x14ac:dyDescent="0.25">
      <c r="A419" t="s">
        <v>12357</v>
      </c>
      <c r="B419" t="s">
        <v>11516</v>
      </c>
      <c r="C419" t="s">
        <v>16162</v>
      </c>
      <c r="F41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`idcontrato_individual`='xreWhFyiIJAy8h3s';</v>
      </c>
    </row>
    <row r="420" spans="1:6" x14ac:dyDescent="0.25">
      <c r="A420" t="s">
        <v>12364</v>
      </c>
      <c r="B420" t="s">
        <v>11516</v>
      </c>
      <c r="C420" t="s">
        <v>16162</v>
      </c>
      <c r="F42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`idcontrato_individual`='wSlCryDl1YTk5WCV';</v>
      </c>
    </row>
    <row r="421" spans="1:6" x14ac:dyDescent="0.25">
      <c r="A421" t="s">
        <v>12372</v>
      </c>
      <c r="B421" t="s">
        <v>11516</v>
      </c>
      <c r="C421" t="s">
        <v>16162</v>
      </c>
      <c r="F42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`idcontrato_individual`='BqBil563ezVdXhAb';</v>
      </c>
    </row>
    <row r="422" spans="1:6" x14ac:dyDescent="0.25">
      <c r="A422" t="s">
        <v>12378</v>
      </c>
      <c r="B422" t="s">
        <v>11516</v>
      </c>
      <c r="C422" t="s">
        <v>16162</v>
      </c>
      <c r="F42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`idcontrato_individual`='2upJWMzJxNrn6iXz';</v>
      </c>
    </row>
    <row r="423" spans="1:6" x14ac:dyDescent="0.25">
      <c r="A423" t="s">
        <v>12386</v>
      </c>
      <c r="B423" t="s">
        <v>11516</v>
      </c>
      <c r="C423" t="s">
        <v>16162</v>
      </c>
      <c r="F42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`idcontrato_individual`='nhNtNDRRbjM8P3HN';</v>
      </c>
    </row>
    <row r="424" spans="1:6" x14ac:dyDescent="0.25">
      <c r="A424" t="s">
        <v>12392</v>
      </c>
      <c r="B424" t="s">
        <v>11516</v>
      </c>
      <c r="C424" t="s">
        <v>16162</v>
      </c>
      <c r="F42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`idcontrato_individual`='OsOPthDJOySfn2A5';</v>
      </c>
    </row>
    <row r="425" spans="1:6" x14ac:dyDescent="0.25">
      <c r="A425" t="s">
        <v>12401</v>
      </c>
      <c r="B425" t="s">
        <v>11516</v>
      </c>
      <c r="C425" t="s">
        <v>16162</v>
      </c>
      <c r="F42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`idcontrato_individual`='41Ja3cCXVoRwRiRA';</v>
      </c>
    </row>
    <row r="426" spans="1:6" x14ac:dyDescent="0.25">
      <c r="A426" t="s">
        <v>12406</v>
      </c>
      <c r="B426" t="s">
        <v>11516</v>
      </c>
      <c r="C426" t="s">
        <v>16162</v>
      </c>
      <c r="F42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`idcontrato_individual`='ttqIpUuxoBh5SBiP';</v>
      </c>
    </row>
    <row r="427" spans="1:6" x14ac:dyDescent="0.25">
      <c r="A427" t="s">
        <v>12412</v>
      </c>
      <c r="B427" t="s">
        <v>11516</v>
      </c>
      <c r="C427" t="s">
        <v>16162</v>
      </c>
      <c r="F42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`idcontrato_individual`='ffOiaXrxPD0GfCRd';</v>
      </c>
    </row>
    <row r="428" spans="1:6" x14ac:dyDescent="0.25">
      <c r="A428" t="s">
        <v>12420</v>
      </c>
      <c r="B428" t="s">
        <v>11516</v>
      </c>
      <c r="C428" t="s">
        <v>16162</v>
      </c>
      <c r="F42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`idcontrato_individual`='JKrjug0rp6HZPTTf';</v>
      </c>
    </row>
    <row r="429" spans="1:6" x14ac:dyDescent="0.25">
      <c r="A429" t="s">
        <v>12426</v>
      </c>
      <c r="B429" t="s">
        <v>11516</v>
      </c>
      <c r="C429" t="s">
        <v>16162</v>
      </c>
      <c r="F42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`idcontrato_individual`='VB0MDSHQqatzZ2QU';</v>
      </c>
    </row>
    <row r="430" spans="1:6" x14ac:dyDescent="0.25">
      <c r="A430" t="s">
        <v>12428</v>
      </c>
      <c r="B430" t="s">
        <v>11516</v>
      </c>
      <c r="C430" t="s">
        <v>16162</v>
      </c>
      <c r="F43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`idcontrato_individual`='tsjMz0KqFyWaHJiG';</v>
      </c>
    </row>
    <row r="431" spans="1:6" x14ac:dyDescent="0.25">
      <c r="A431" t="s">
        <v>12433</v>
      </c>
      <c r="B431" t="s">
        <v>11516</v>
      </c>
      <c r="C431" t="s">
        <v>16162</v>
      </c>
      <c r="F43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`idcontrato_individual`='xIKFeWm2UtMLLApC';</v>
      </c>
    </row>
    <row r="432" spans="1:6" x14ac:dyDescent="0.25">
      <c r="A432" t="s">
        <v>12440</v>
      </c>
      <c r="B432" t="s">
        <v>11516</v>
      </c>
      <c r="C432" t="s">
        <v>16162</v>
      </c>
      <c r="F43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`idcontrato_individual`='50WFinJM7pLNxOhC';</v>
      </c>
    </row>
    <row r="433" spans="1:6" x14ac:dyDescent="0.25">
      <c r="A433" t="s">
        <v>12448</v>
      </c>
      <c r="B433" t="s">
        <v>11516</v>
      </c>
      <c r="C433" t="s">
        <v>16162</v>
      </c>
      <c r="F43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`idcontrato_individual`='d8pjnzynVwB2beM4';</v>
      </c>
    </row>
    <row r="434" spans="1:6" x14ac:dyDescent="0.25">
      <c r="A434" t="s">
        <v>12455</v>
      </c>
      <c r="B434" t="s">
        <v>11516</v>
      </c>
      <c r="C434" t="s">
        <v>16162</v>
      </c>
      <c r="F43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`idcontrato_individual`='aO8utI8F5aXY1ehG';</v>
      </c>
    </row>
    <row r="435" spans="1:6" x14ac:dyDescent="0.25">
      <c r="A435" t="s">
        <v>12461</v>
      </c>
      <c r="B435" t="s">
        <v>11516</v>
      </c>
      <c r="C435" t="s">
        <v>16162</v>
      </c>
      <c r="F43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`idcontrato_individual`='d6fv4a120Ob2nY43';</v>
      </c>
    </row>
    <row r="436" spans="1:6" x14ac:dyDescent="0.25">
      <c r="A436" t="s">
        <v>12469</v>
      </c>
      <c r="B436" t="s">
        <v>11516</v>
      </c>
      <c r="C436" t="s">
        <v>16162</v>
      </c>
      <c r="F43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`idcontrato_individual`='H5VlrulyItMiO7Km';</v>
      </c>
    </row>
    <row r="437" spans="1:6" x14ac:dyDescent="0.25">
      <c r="A437" t="s">
        <v>12476</v>
      </c>
      <c r="B437" t="s">
        <v>11516</v>
      </c>
      <c r="C437" t="s">
        <v>16162</v>
      </c>
      <c r="F43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`idcontrato_individual`='4PmQHNoKK6FVEKbA';</v>
      </c>
    </row>
    <row r="438" spans="1:6" x14ac:dyDescent="0.25">
      <c r="A438" t="s">
        <v>12483</v>
      </c>
      <c r="B438" t="s">
        <v>11516</v>
      </c>
      <c r="C438" t="s">
        <v>16162</v>
      </c>
      <c r="F43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`idcontrato_individual`='GHyEsdq2xDs9U4TH';</v>
      </c>
    </row>
    <row r="439" spans="1:6" x14ac:dyDescent="0.25">
      <c r="A439" t="s">
        <v>12489</v>
      </c>
      <c r="B439" t="s">
        <v>11516</v>
      </c>
      <c r="C439" t="s">
        <v>16162</v>
      </c>
      <c r="F43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`idcontrato_individual`='n6xMQVrkNW4Urc9H';</v>
      </c>
    </row>
    <row r="440" spans="1:6" x14ac:dyDescent="0.25">
      <c r="A440" t="s">
        <v>12493</v>
      </c>
      <c r="B440" t="s">
        <v>11516</v>
      </c>
      <c r="C440" t="s">
        <v>16162</v>
      </c>
      <c r="F44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`idcontrato_individual`='m8AMPZe0fu1M2318';</v>
      </c>
    </row>
    <row r="441" spans="1:6" x14ac:dyDescent="0.25">
      <c r="A441" t="s">
        <v>12499</v>
      </c>
      <c r="B441" t="s">
        <v>11516</v>
      </c>
      <c r="C441" t="s">
        <v>16162</v>
      </c>
      <c r="F44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`idcontrato_individual`='jIQl3KGZBNbhgD7i';</v>
      </c>
    </row>
    <row r="442" spans="1:6" x14ac:dyDescent="0.25">
      <c r="A442" t="s">
        <v>12506</v>
      </c>
      <c r="B442" t="s">
        <v>11516</v>
      </c>
      <c r="C442" t="s">
        <v>16162</v>
      </c>
      <c r="F44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`idcontrato_individual`='GUaJvbnPZjDQucwn';</v>
      </c>
    </row>
    <row r="443" spans="1:6" x14ac:dyDescent="0.25">
      <c r="A443" t="s">
        <v>12513</v>
      </c>
      <c r="B443" t="s">
        <v>11516</v>
      </c>
      <c r="C443" t="s">
        <v>16162</v>
      </c>
      <c r="F44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`idcontrato_individual`='gYVuH5YCthlfxLD9';</v>
      </c>
    </row>
    <row r="444" spans="1:6" x14ac:dyDescent="0.25">
      <c r="A444" t="s">
        <v>12519</v>
      </c>
      <c r="B444" t="s">
        <v>11516</v>
      </c>
      <c r="C444" t="s">
        <v>16162</v>
      </c>
      <c r="F44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`idcontrato_individual`='80KYJ0VUhbfrl2sB';</v>
      </c>
    </row>
    <row r="445" spans="1:6" x14ac:dyDescent="0.25">
      <c r="A445" t="s">
        <v>12525</v>
      </c>
      <c r="B445" t="s">
        <v>11516</v>
      </c>
      <c r="C445" t="s">
        <v>16162</v>
      </c>
      <c r="F44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`idcontrato_individual`='C1TVxOfwpKJCwVDF';</v>
      </c>
    </row>
    <row r="446" spans="1:6" x14ac:dyDescent="0.25">
      <c r="A446" t="s">
        <v>12531</v>
      </c>
      <c r="B446" t="s">
        <v>11516</v>
      </c>
      <c r="C446" t="s">
        <v>16162</v>
      </c>
      <c r="F44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`idcontrato_individual`='3iJESepHhb2WKytJ';</v>
      </c>
    </row>
    <row r="447" spans="1:6" x14ac:dyDescent="0.25">
      <c r="A447" t="s">
        <v>12536</v>
      </c>
      <c r="B447" t="s">
        <v>11516</v>
      </c>
      <c r="C447" t="s">
        <v>16162</v>
      </c>
      <c r="F44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`idcontrato_individual`='xl01zNErEf780fQb';</v>
      </c>
    </row>
    <row r="448" spans="1:6" x14ac:dyDescent="0.25">
      <c r="A448" t="s">
        <v>12544</v>
      </c>
      <c r="B448" t="s">
        <v>11516</v>
      </c>
      <c r="C448" t="s">
        <v>16162</v>
      </c>
      <c r="F44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`idcontrato_individual`='sU7ULzVkWxgfA048';</v>
      </c>
    </row>
    <row r="449" spans="1:6" x14ac:dyDescent="0.25">
      <c r="A449" t="s">
        <v>12551</v>
      </c>
      <c r="B449" t="s">
        <v>11516</v>
      </c>
      <c r="C449" t="s">
        <v>16162</v>
      </c>
      <c r="F44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`idcontrato_individual`='tPtJeJrPEVEoFZYQ';</v>
      </c>
    </row>
    <row r="450" spans="1:6" x14ac:dyDescent="0.25">
      <c r="A450" t="s">
        <v>12558</v>
      </c>
      <c r="B450" t="s">
        <v>11516</v>
      </c>
      <c r="C450" t="s">
        <v>16162</v>
      </c>
      <c r="F45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`idcontrato_individual`='aJYodTV7Aq9DIVr8';</v>
      </c>
    </row>
    <row r="451" spans="1:6" x14ac:dyDescent="0.25">
      <c r="A451" t="s">
        <v>12564</v>
      </c>
      <c r="B451" t="s">
        <v>11516</v>
      </c>
      <c r="C451" t="s">
        <v>16162</v>
      </c>
      <c r="F45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`idcontrato_individual`='g2ZdUSSSb1PT5fKe';</v>
      </c>
    </row>
    <row r="452" spans="1:6" x14ac:dyDescent="0.25">
      <c r="A452" t="s">
        <v>12571</v>
      </c>
      <c r="B452" t="s">
        <v>11516</v>
      </c>
      <c r="C452" t="s">
        <v>16162</v>
      </c>
      <c r="F45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`idcontrato_individual`='4gwCQzOgzOnKKYI6';</v>
      </c>
    </row>
    <row r="453" spans="1:6" x14ac:dyDescent="0.25">
      <c r="A453" t="s">
        <v>12577</v>
      </c>
      <c r="B453" t="s">
        <v>11516</v>
      </c>
      <c r="C453" t="s">
        <v>16162</v>
      </c>
      <c r="F45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`idcontrato_individual`='WSeOvkdw9MX7pIN7';</v>
      </c>
    </row>
    <row r="454" spans="1:6" x14ac:dyDescent="0.25">
      <c r="A454" t="s">
        <v>12584</v>
      </c>
      <c r="B454" t="s">
        <v>11516</v>
      </c>
      <c r="C454" t="s">
        <v>16162</v>
      </c>
      <c r="F45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`idcontrato_individual`='E0Q65NAA8H1Ex1hG';</v>
      </c>
    </row>
    <row r="455" spans="1:6" x14ac:dyDescent="0.25">
      <c r="A455" t="s">
        <v>12591</v>
      </c>
      <c r="B455" t="s">
        <v>11516</v>
      </c>
      <c r="C455" t="s">
        <v>16162</v>
      </c>
      <c r="F45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`idcontrato_individual`='tyKMjXkbommowaYC';</v>
      </c>
    </row>
    <row r="456" spans="1:6" x14ac:dyDescent="0.25">
      <c r="A456" t="s">
        <v>12598</v>
      </c>
      <c r="B456" t="s">
        <v>11516</v>
      </c>
      <c r="C456" t="s">
        <v>16162</v>
      </c>
      <c r="F45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`idcontrato_individual`='EF4S3ctQ3XJhXsF9';</v>
      </c>
    </row>
    <row r="457" spans="1:6" x14ac:dyDescent="0.25">
      <c r="A457" t="s">
        <v>12604</v>
      </c>
      <c r="B457" t="s">
        <v>11516</v>
      </c>
      <c r="C457" t="s">
        <v>16162</v>
      </c>
      <c r="F45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`idcontrato_individual`='ET6dWX6tzuMNvq8P';</v>
      </c>
    </row>
    <row r="458" spans="1:6" x14ac:dyDescent="0.25">
      <c r="A458" t="s">
        <v>12610</v>
      </c>
      <c r="B458" t="s">
        <v>11516</v>
      </c>
      <c r="C458" t="s">
        <v>16162</v>
      </c>
      <c r="F45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`idcontrato_individual`='tmC6k6J9k2cK9hnG';</v>
      </c>
    </row>
    <row r="459" spans="1:6" x14ac:dyDescent="0.25">
      <c r="A459" t="s">
        <v>12616</v>
      </c>
      <c r="B459" t="s">
        <v>11516</v>
      </c>
      <c r="C459" t="s">
        <v>16162</v>
      </c>
      <c r="F45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`idcontrato_individual`='LMglKD6exstuFWcL';</v>
      </c>
    </row>
    <row r="460" spans="1:6" x14ac:dyDescent="0.25">
      <c r="A460" t="s">
        <v>12622</v>
      </c>
      <c r="B460" t="s">
        <v>11516</v>
      </c>
      <c r="C460" t="s">
        <v>16162</v>
      </c>
      <c r="F46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`idcontrato_individual`='YyaOwEg3N0jpBWU0';</v>
      </c>
    </row>
    <row r="461" spans="1:6" x14ac:dyDescent="0.25">
      <c r="A461" t="s">
        <v>12627</v>
      </c>
      <c r="B461" t="s">
        <v>11516</v>
      </c>
      <c r="C461" t="s">
        <v>16162</v>
      </c>
      <c r="F46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`idcontrato_individual`='RY7ippRgByhNU58L';</v>
      </c>
    </row>
    <row r="462" spans="1:6" x14ac:dyDescent="0.25">
      <c r="A462" t="s">
        <v>12633</v>
      </c>
      <c r="B462" t="s">
        <v>11516</v>
      </c>
      <c r="C462" t="s">
        <v>16162</v>
      </c>
      <c r="F46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`idcontrato_individual`='lCuK0WMveV2GmEvn';</v>
      </c>
    </row>
    <row r="463" spans="1:6" x14ac:dyDescent="0.25">
      <c r="A463" t="s">
        <v>12639</v>
      </c>
      <c r="B463" t="s">
        <v>11516</v>
      </c>
      <c r="C463" t="s">
        <v>16162</v>
      </c>
      <c r="F46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`idcontrato_individual`='GLd9Ze3jPB3lq7YX';</v>
      </c>
    </row>
    <row r="464" spans="1:6" x14ac:dyDescent="0.25">
      <c r="A464" t="s">
        <v>12645</v>
      </c>
      <c r="B464" t="s">
        <v>11516</v>
      </c>
      <c r="C464" t="s">
        <v>16162</v>
      </c>
      <c r="F46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`idcontrato_individual`='OsyBTq9xlStd9PR8';</v>
      </c>
    </row>
    <row r="465" spans="1:6" x14ac:dyDescent="0.25">
      <c r="A465" t="s">
        <v>12651</v>
      </c>
      <c r="B465" t="s">
        <v>11516</v>
      </c>
      <c r="C465" t="s">
        <v>16162</v>
      </c>
      <c r="F46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`idcontrato_individual`='2kMYNNz8yJh4Jz6k';</v>
      </c>
    </row>
    <row r="466" spans="1:6" x14ac:dyDescent="0.25">
      <c r="A466" t="s">
        <v>12660</v>
      </c>
      <c r="B466" t="s">
        <v>11516</v>
      </c>
      <c r="C466" t="s">
        <v>16162</v>
      </c>
      <c r="F46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`idcontrato_individual`='AALI2AcBwLe4nxIX';</v>
      </c>
    </row>
    <row r="467" spans="1:6" x14ac:dyDescent="0.25">
      <c r="A467" t="s">
        <v>12666</v>
      </c>
      <c r="B467" t="s">
        <v>11516</v>
      </c>
      <c r="C467" t="s">
        <v>16162</v>
      </c>
      <c r="F46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`idcontrato_individual`='6sO1RRXDLOyC1MK3';</v>
      </c>
    </row>
    <row r="468" spans="1:6" x14ac:dyDescent="0.25">
      <c r="A468" t="s">
        <v>12670</v>
      </c>
      <c r="B468" t="s">
        <v>11516</v>
      </c>
      <c r="C468" t="s">
        <v>16162</v>
      </c>
      <c r="F46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`idcontrato_individual`='cwNOJVb2e3XPWRBR';</v>
      </c>
    </row>
    <row r="469" spans="1:6" x14ac:dyDescent="0.25">
      <c r="A469" t="s">
        <v>12676</v>
      </c>
      <c r="B469" t="s">
        <v>11516</v>
      </c>
      <c r="C469" t="s">
        <v>16162</v>
      </c>
      <c r="F46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`idcontrato_individual`='fFDN992Y4L01HwnT';</v>
      </c>
    </row>
    <row r="470" spans="1:6" x14ac:dyDescent="0.25">
      <c r="A470" t="s">
        <v>12682</v>
      </c>
      <c r="B470" t="s">
        <v>11516</v>
      </c>
      <c r="C470" t="s">
        <v>16162</v>
      </c>
      <c r="F47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`idcontrato_individual`='QHqkENpV7OA4BMiC';</v>
      </c>
    </row>
    <row r="471" spans="1:6" x14ac:dyDescent="0.25">
      <c r="A471" t="s">
        <v>12688</v>
      </c>
      <c r="B471" t="s">
        <v>11516</v>
      </c>
      <c r="C471" t="s">
        <v>16162</v>
      </c>
      <c r="F47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`idcontrato_individual`='PF2OQyvwICs8p6jZ';</v>
      </c>
    </row>
    <row r="472" spans="1:6" x14ac:dyDescent="0.25">
      <c r="A472" t="s">
        <v>12694</v>
      </c>
      <c r="B472" t="s">
        <v>11516</v>
      </c>
      <c r="C472" t="s">
        <v>16162</v>
      </c>
      <c r="F47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`idcontrato_individual`='gUYFlCTay0v7xC9N';</v>
      </c>
    </row>
    <row r="473" spans="1:6" x14ac:dyDescent="0.25">
      <c r="A473" t="s">
        <v>12700</v>
      </c>
      <c r="B473" t="s">
        <v>11516</v>
      </c>
      <c r="C473" t="s">
        <v>16162</v>
      </c>
      <c r="F47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`idcontrato_individual`='2bTGtArYWF8R7OZM';</v>
      </c>
    </row>
    <row r="474" spans="1:6" x14ac:dyDescent="0.25">
      <c r="A474" t="s">
        <v>12707</v>
      </c>
      <c r="B474" t="s">
        <v>11516</v>
      </c>
      <c r="C474" t="s">
        <v>16162</v>
      </c>
      <c r="F47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`idcontrato_individual`='zazNIHQpc7TEvre4';</v>
      </c>
    </row>
    <row r="475" spans="1:6" x14ac:dyDescent="0.25">
      <c r="A475" t="s">
        <v>12711</v>
      </c>
      <c r="B475" t="s">
        <v>11516</v>
      </c>
      <c r="C475" t="s">
        <v>16162</v>
      </c>
      <c r="F47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`idcontrato_individual`='Pk9veQXbHpNksGMF';</v>
      </c>
    </row>
    <row r="476" spans="1:6" x14ac:dyDescent="0.25">
      <c r="A476" t="s">
        <v>12716</v>
      </c>
      <c r="B476" t="s">
        <v>11516</v>
      </c>
      <c r="C476" t="s">
        <v>16162</v>
      </c>
      <c r="F47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`idcontrato_individual`='77d3PK4btKySztft';</v>
      </c>
    </row>
    <row r="477" spans="1:6" x14ac:dyDescent="0.25">
      <c r="A477" t="s">
        <v>12722</v>
      </c>
      <c r="B477" t="s">
        <v>12730</v>
      </c>
      <c r="C477" t="s">
        <v>16163</v>
      </c>
      <c r="F47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`idcontrato_individual`='woVrCCK1wEYqOK5F';</v>
      </c>
    </row>
    <row r="478" spans="1:6" x14ac:dyDescent="0.25">
      <c r="A478" t="s">
        <v>12732</v>
      </c>
      <c r="B478" t="s">
        <v>12730</v>
      </c>
      <c r="C478" t="s">
        <v>16163</v>
      </c>
      <c r="F47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`idcontrato_individual`='j4UGamr383UVSFre';</v>
      </c>
    </row>
    <row r="479" spans="1:6" x14ac:dyDescent="0.25">
      <c r="A479" t="s">
        <v>12739</v>
      </c>
      <c r="B479" t="s">
        <v>12730</v>
      </c>
      <c r="C479" t="s">
        <v>16163</v>
      </c>
      <c r="F47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`idcontrato_individual`='0Ghde9aQQs6suZAu';</v>
      </c>
    </row>
    <row r="480" spans="1:6" x14ac:dyDescent="0.25">
      <c r="A480" t="s">
        <v>12745</v>
      </c>
      <c r="B480" t="s">
        <v>12730</v>
      </c>
      <c r="C480" t="s">
        <v>16163</v>
      </c>
      <c r="F48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`idcontrato_individual`='w21iE7EgUahNGTjc';</v>
      </c>
    </row>
    <row r="481" spans="1:6" x14ac:dyDescent="0.25">
      <c r="A481" t="s">
        <v>12752</v>
      </c>
      <c r="B481" t="s">
        <v>12730</v>
      </c>
      <c r="C481" t="s">
        <v>16163</v>
      </c>
      <c r="F48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`idcontrato_individual`='1NueP4yTzoKDEXis';</v>
      </c>
    </row>
    <row r="482" spans="1:6" x14ac:dyDescent="0.25">
      <c r="A482" t="s">
        <v>12759</v>
      </c>
      <c r="B482" t="s">
        <v>12730</v>
      </c>
      <c r="C482" t="s">
        <v>16163</v>
      </c>
      <c r="F48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`idcontrato_individual`='7W5P9SqjVCf32Zc9';</v>
      </c>
    </row>
    <row r="483" spans="1:6" x14ac:dyDescent="0.25">
      <c r="A483" t="s">
        <v>12766</v>
      </c>
      <c r="B483" t="s">
        <v>12730</v>
      </c>
      <c r="C483" t="s">
        <v>16163</v>
      </c>
      <c r="F48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`idcontrato_individual`='CmvCQ1qQiI1xi4hi';</v>
      </c>
    </row>
    <row r="484" spans="1:6" x14ac:dyDescent="0.25">
      <c r="A484" t="s">
        <v>12773</v>
      </c>
      <c r="B484" t="s">
        <v>12730</v>
      </c>
      <c r="C484" t="s">
        <v>16163</v>
      </c>
      <c r="F48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`idcontrato_individual`='dUonu57Kd5Ys8w5T';</v>
      </c>
    </row>
    <row r="485" spans="1:6" x14ac:dyDescent="0.25">
      <c r="A485" t="s">
        <v>12781</v>
      </c>
      <c r="B485" t="s">
        <v>12730</v>
      </c>
      <c r="C485" t="s">
        <v>16163</v>
      </c>
      <c r="F48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`idcontrato_individual`='xQIM2hPvaOQ2NYjz';</v>
      </c>
    </row>
    <row r="486" spans="1:6" x14ac:dyDescent="0.25">
      <c r="A486" t="s">
        <v>12789</v>
      </c>
      <c r="B486" t="s">
        <v>12730</v>
      </c>
      <c r="C486" t="s">
        <v>16163</v>
      </c>
      <c r="F48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`idcontrato_individual`='x0uOc2V5v88USZcj';</v>
      </c>
    </row>
    <row r="487" spans="1:6" x14ac:dyDescent="0.25">
      <c r="A487" t="s">
        <v>12798</v>
      </c>
      <c r="B487" t="s">
        <v>12730</v>
      </c>
      <c r="C487" t="s">
        <v>16163</v>
      </c>
      <c r="F48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`idcontrato_individual`='NKqNpOWE4NWSgDJ8';</v>
      </c>
    </row>
    <row r="488" spans="1:6" x14ac:dyDescent="0.25">
      <c r="A488" t="s">
        <v>12806</v>
      </c>
      <c r="B488" t="s">
        <v>12730</v>
      </c>
      <c r="C488" t="s">
        <v>16163</v>
      </c>
      <c r="F48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`idcontrato_individual`='aJIDxOOKfilP08M7';</v>
      </c>
    </row>
    <row r="489" spans="1:6" x14ac:dyDescent="0.25">
      <c r="A489" t="s">
        <v>12810</v>
      </c>
      <c r="B489" t="s">
        <v>12730</v>
      </c>
      <c r="C489" t="s">
        <v>16163</v>
      </c>
      <c r="F48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`idcontrato_individual`='8b151R9j4jYW0kvd';</v>
      </c>
    </row>
    <row r="490" spans="1:6" x14ac:dyDescent="0.25">
      <c r="A490" t="s">
        <v>12817</v>
      </c>
      <c r="B490" t="s">
        <v>12730</v>
      </c>
      <c r="C490" t="s">
        <v>16163</v>
      </c>
      <c r="F49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`idcontrato_individual`='qeiRK7z2yLk8qZct';</v>
      </c>
    </row>
    <row r="491" spans="1:6" x14ac:dyDescent="0.25">
      <c r="A491" t="s">
        <v>12823</v>
      </c>
      <c r="B491" t="s">
        <v>12730</v>
      </c>
      <c r="C491" t="s">
        <v>16163</v>
      </c>
      <c r="F49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`idcontrato_individual`='qGZdHfebarnoxZHK';</v>
      </c>
    </row>
    <row r="492" spans="1:6" x14ac:dyDescent="0.25">
      <c r="A492" t="s">
        <v>12830</v>
      </c>
      <c r="B492" t="s">
        <v>12730</v>
      </c>
      <c r="C492" t="s">
        <v>16163</v>
      </c>
      <c r="F49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`idcontrato_individual`='somp62pOSkCxAtmx';</v>
      </c>
    </row>
    <row r="493" spans="1:6" x14ac:dyDescent="0.25">
      <c r="A493" t="s">
        <v>12836</v>
      </c>
      <c r="B493" t="s">
        <v>12730</v>
      </c>
      <c r="C493" t="s">
        <v>16163</v>
      </c>
      <c r="F49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`idcontrato_individual`='NndfGvHowsFBBdV7';</v>
      </c>
    </row>
    <row r="494" spans="1:6" x14ac:dyDescent="0.25">
      <c r="A494" t="s">
        <v>12842</v>
      </c>
      <c r="B494" t="s">
        <v>12730</v>
      </c>
      <c r="C494" t="s">
        <v>16163</v>
      </c>
      <c r="F49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`idcontrato_individual`='1xn1dRWgLBYTV06g';</v>
      </c>
    </row>
    <row r="495" spans="1:6" x14ac:dyDescent="0.25">
      <c r="A495" t="s">
        <v>12849</v>
      </c>
      <c r="B495" t="s">
        <v>12730</v>
      </c>
      <c r="C495" t="s">
        <v>16163</v>
      </c>
      <c r="F49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`idcontrato_individual`='upMMPue28f40ymHE';</v>
      </c>
    </row>
    <row r="496" spans="1:6" x14ac:dyDescent="0.25">
      <c r="A496" t="s">
        <v>12856</v>
      </c>
      <c r="B496" t="s">
        <v>12730</v>
      </c>
      <c r="C496" t="s">
        <v>16163</v>
      </c>
      <c r="F49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`idcontrato_individual`='VUy11nyEkXMiq2pb';</v>
      </c>
    </row>
    <row r="497" spans="1:6" x14ac:dyDescent="0.25">
      <c r="A497" t="s">
        <v>12863</v>
      </c>
      <c r="B497" t="s">
        <v>12730</v>
      </c>
      <c r="C497" t="s">
        <v>16163</v>
      </c>
      <c r="F49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`idcontrato_individual`='dzzp7FjFbsEBkn7g';</v>
      </c>
    </row>
    <row r="498" spans="1:6" x14ac:dyDescent="0.25">
      <c r="A498" t="s">
        <v>12870</v>
      </c>
      <c r="B498" t="s">
        <v>12730</v>
      </c>
      <c r="C498" t="s">
        <v>16163</v>
      </c>
      <c r="F49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`idcontrato_individual`='B3Ca6VkyvqAzghWq';</v>
      </c>
    </row>
    <row r="499" spans="1:6" x14ac:dyDescent="0.25">
      <c r="A499" t="s">
        <v>12876</v>
      </c>
      <c r="B499" t="s">
        <v>12730</v>
      </c>
      <c r="C499" t="s">
        <v>16163</v>
      </c>
      <c r="F49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`idcontrato_individual`='pYVUhKDVElKQLZfA';</v>
      </c>
    </row>
    <row r="500" spans="1:6" x14ac:dyDescent="0.25">
      <c r="A500" t="s">
        <v>12880</v>
      </c>
      <c r="B500" t="s">
        <v>12730</v>
      </c>
      <c r="C500" t="s">
        <v>16163</v>
      </c>
      <c r="F50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`idcontrato_individual`='aoCTHF1ZNlSZykF4';</v>
      </c>
    </row>
    <row r="501" spans="1:6" x14ac:dyDescent="0.25">
      <c r="A501" t="s">
        <v>12886</v>
      </c>
      <c r="B501" t="s">
        <v>12730</v>
      </c>
      <c r="C501" t="s">
        <v>16163</v>
      </c>
      <c r="F50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`idcontrato_individual`='nwXKLJNReJHG390a';</v>
      </c>
    </row>
    <row r="502" spans="1:6" x14ac:dyDescent="0.25">
      <c r="A502" t="s">
        <v>12894</v>
      </c>
      <c r="B502" t="s">
        <v>12730</v>
      </c>
      <c r="C502" t="s">
        <v>16163</v>
      </c>
      <c r="F50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`idcontrato_individual`='LKSraAuEN0xHwe7n';</v>
      </c>
    </row>
    <row r="503" spans="1:6" x14ac:dyDescent="0.25">
      <c r="A503" t="s">
        <v>12902</v>
      </c>
      <c r="B503" t="s">
        <v>12730</v>
      </c>
      <c r="C503" t="s">
        <v>16163</v>
      </c>
      <c r="F50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`idcontrato_individual`='W32xGN6xml2eEgRG';</v>
      </c>
    </row>
    <row r="504" spans="1:6" x14ac:dyDescent="0.25">
      <c r="A504" t="s">
        <v>12909</v>
      </c>
      <c r="B504" t="s">
        <v>12730</v>
      </c>
      <c r="C504" t="s">
        <v>16163</v>
      </c>
      <c r="F50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`idcontrato_individual`='sFlMFSbqa8RqzuuT';</v>
      </c>
    </row>
    <row r="505" spans="1:6" x14ac:dyDescent="0.25">
      <c r="A505" t="s">
        <v>12915</v>
      </c>
      <c r="B505" t="s">
        <v>12730</v>
      </c>
      <c r="C505" t="s">
        <v>16163</v>
      </c>
      <c r="F50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`idcontrato_individual`='5cTNtPW7qmGhpQeb';</v>
      </c>
    </row>
    <row r="506" spans="1:6" x14ac:dyDescent="0.25">
      <c r="A506" t="s">
        <v>12923</v>
      </c>
      <c r="B506" t="s">
        <v>12730</v>
      </c>
      <c r="C506" t="s">
        <v>16163</v>
      </c>
      <c r="F50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`idcontrato_individual`='UUkm1okLVygHgtCd';</v>
      </c>
    </row>
    <row r="507" spans="1:6" x14ac:dyDescent="0.25">
      <c r="A507" t="s">
        <v>12929</v>
      </c>
      <c r="B507" t="s">
        <v>12730</v>
      </c>
      <c r="C507" t="s">
        <v>16163</v>
      </c>
      <c r="F50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`idcontrato_individual`='2Qp0TWkoER00l0gQ';</v>
      </c>
    </row>
    <row r="508" spans="1:6" x14ac:dyDescent="0.25">
      <c r="A508" t="s">
        <v>12937</v>
      </c>
      <c r="B508" t="s">
        <v>12730</v>
      </c>
      <c r="C508" t="s">
        <v>16163</v>
      </c>
      <c r="F50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`idcontrato_individual`='IicuRW3Plksge8az';</v>
      </c>
    </row>
    <row r="509" spans="1:6" x14ac:dyDescent="0.25">
      <c r="A509" t="s">
        <v>12943</v>
      </c>
      <c r="B509" t="s">
        <v>12730</v>
      </c>
      <c r="C509" t="s">
        <v>16163</v>
      </c>
      <c r="F50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`idcontrato_individual`='QKPc33aJUpmrZq4J';</v>
      </c>
    </row>
    <row r="510" spans="1:6" x14ac:dyDescent="0.25">
      <c r="A510" t="s">
        <v>12950</v>
      </c>
      <c r="B510" t="s">
        <v>12730</v>
      </c>
      <c r="C510" t="s">
        <v>16163</v>
      </c>
      <c r="F51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`idcontrato_individual`='ayUf51iG0a4oKpZc';</v>
      </c>
    </row>
    <row r="511" spans="1:6" x14ac:dyDescent="0.25">
      <c r="A511" t="s">
        <v>12957</v>
      </c>
      <c r="B511" t="s">
        <v>12730</v>
      </c>
      <c r="C511" t="s">
        <v>16163</v>
      </c>
      <c r="F51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`idcontrato_individual`='MgOOcJE5q44wmNiM';</v>
      </c>
    </row>
    <row r="512" spans="1:6" x14ac:dyDescent="0.25">
      <c r="A512" t="s">
        <v>12965</v>
      </c>
      <c r="B512" t="s">
        <v>12730</v>
      </c>
      <c r="C512" t="s">
        <v>16163</v>
      </c>
      <c r="F51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`idcontrato_individual`='VWzEsz1eW55zkrlF';</v>
      </c>
    </row>
    <row r="513" spans="1:6" x14ac:dyDescent="0.25">
      <c r="A513" t="s">
        <v>12971</v>
      </c>
      <c r="B513" t="s">
        <v>12730</v>
      </c>
      <c r="C513" t="s">
        <v>16163</v>
      </c>
      <c r="F51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`idcontrato_individual`='2keh90No9y2V1xTf';</v>
      </c>
    </row>
    <row r="514" spans="1:6" x14ac:dyDescent="0.25">
      <c r="A514" t="s">
        <v>12976</v>
      </c>
      <c r="B514" t="s">
        <v>12730</v>
      </c>
      <c r="C514" t="s">
        <v>16163</v>
      </c>
      <c r="F51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`idcontrato_individual`='u3tP4C5JQcrCaqMJ';</v>
      </c>
    </row>
    <row r="515" spans="1:6" x14ac:dyDescent="0.25">
      <c r="A515" t="s">
        <v>12982</v>
      </c>
      <c r="B515" t="s">
        <v>12730</v>
      </c>
      <c r="C515" t="s">
        <v>16163</v>
      </c>
      <c r="F51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`idcontrato_individual`='2BUtomcSg9XysnjH';</v>
      </c>
    </row>
    <row r="516" spans="1:6" x14ac:dyDescent="0.25">
      <c r="A516" t="s">
        <v>12988</v>
      </c>
      <c r="B516" t="s">
        <v>12730</v>
      </c>
      <c r="C516" t="s">
        <v>16163</v>
      </c>
      <c r="F51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`idcontrato_individual`='PzgQz0VDctz3jjBM';</v>
      </c>
    </row>
    <row r="517" spans="1:6" x14ac:dyDescent="0.25">
      <c r="A517" t="s">
        <v>12998</v>
      </c>
      <c r="B517" t="s">
        <v>12730</v>
      </c>
      <c r="C517" t="s">
        <v>16163</v>
      </c>
      <c r="F51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`idcontrato_individual`='EIU64DFpbJkHWft5';</v>
      </c>
    </row>
    <row r="518" spans="1:6" x14ac:dyDescent="0.25">
      <c r="A518" t="s">
        <v>13004</v>
      </c>
      <c r="B518" t="s">
        <v>12730</v>
      </c>
      <c r="C518" t="s">
        <v>16163</v>
      </c>
      <c r="F51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`idcontrato_individual`='cd28CkzfEugRUZDJ';</v>
      </c>
    </row>
    <row r="519" spans="1:6" x14ac:dyDescent="0.25">
      <c r="A519" t="s">
        <v>13010</v>
      </c>
      <c r="B519" t="s">
        <v>12730</v>
      </c>
      <c r="C519" t="s">
        <v>16163</v>
      </c>
      <c r="F51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`idcontrato_individual`='TCaIQeVsqJgVkBoU';</v>
      </c>
    </row>
    <row r="520" spans="1:6" x14ac:dyDescent="0.25">
      <c r="A520" t="s">
        <v>13016</v>
      </c>
      <c r="B520" t="s">
        <v>12730</v>
      </c>
      <c r="C520" t="s">
        <v>16163</v>
      </c>
      <c r="F52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`idcontrato_individual`='BFNbqJV941J99f3y';</v>
      </c>
    </row>
    <row r="521" spans="1:6" x14ac:dyDescent="0.25">
      <c r="A521" t="s">
        <v>13020</v>
      </c>
      <c r="B521" t="s">
        <v>12730</v>
      </c>
      <c r="C521" t="s">
        <v>16163</v>
      </c>
      <c r="F52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`idcontrato_individual`='fmcVXqbQbUtEHVG1';</v>
      </c>
    </row>
    <row r="522" spans="1:6" x14ac:dyDescent="0.25">
      <c r="A522" t="s">
        <v>13025</v>
      </c>
      <c r="B522" t="s">
        <v>12730</v>
      </c>
      <c r="C522" t="s">
        <v>16163</v>
      </c>
      <c r="F52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`idcontrato_individual`='dGA4YG7KVLmeqXGs';</v>
      </c>
    </row>
    <row r="523" spans="1:6" x14ac:dyDescent="0.25">
      <c r="A523" t="s">
        <v>13032</v>
      </c>
      <c r="B523" t="s">
        <v>12730</v>
      </c>
      <c r="C523" t="s">
        <v>16163</v>
      </c>
      <c r="F52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`idcontrato_individual`='HjAGo78NHbqSGtkW';</v>
      </c>
    </row>
    <row r="524" spans="1:6" x14ac:dyDescent="0.25">
      <c r="A524" t="s">
        <v>13039</v>
      </c>
      <c r="B524" t="s">
        <v>12730</v>
      </c>
      <c r="C524" t="s">
        <v>16163</v>
      </c>
      <c r="F52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`idcontrato_individual`='QKUzzAqLfVT5Ze2a';</v>
      </c>
    </row>
    <row r="525" spans="1:6" x14ac:dyDescent="0.25">
      <c r="A525" t="s">
        <v>13046</v>
      </c>
      <c r="B525" t="s">
        <v>12730</v>
      </c>
      <c r="C525" t="s">
        <v>16163</v>
      </c>
      <c r="F52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`idcontrato_individual`='llCiFnwm56lF0Wls';</v>
      </c>
    </row>
    <row r="526" spans="1:6" x14ac:dyDescent="0.25">
      <c r="A526" t="s">
        <v>13051</v>
      </c>
      <c r="B526" t="s">
        <v>12730</v>
      </c>
      <c r="C526" t="s">
        <v>16163</v>
      </c>
      <c r="F52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`idcontrato_individual`='Md4zDutgovSA6kF4';</v>
      </c>
    </row>
    <row r="527" spans="1:6" x14ac:dyDescent="0.25">
      <c r="A527" t="s">
        <v>13057</v>
      </c>
      <c r="B527" t="s">
        <v>12730</v>
      </c>
      <c r="C527" t="s">
        <v>16163</v>
      </c>
      <c r="F52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`idcontrato_individual`='tJSEx1Kszzh5lwzm';</v>
      </c>
    </row>
    <row r="528" spans="1:6" x14ac:dyDescent="0.25">
      <c r="A528" t="s">
        <v>13063</v>
      </c>
      <c r="B528" t="s">
        <v>12730</v>
      </c>
      <c r="C528" t="s">
        <v>16163</v>
      </c>
      <c r="F52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`idcontrato_individual`='gdLdHyiwYsgH2Rj4';</v>
      </c>
    </row>
    <row r="529" spans="1:6" x14ac:dyDescent="0.25">
      <c r="A529" t="s">
        <v>13070</v>
      </c>
      <c r="B529" t="s">
        <v>12730</v>
      </c>
      <c r="C529" t="s">
        <v>16163</v>
      </c>
      <c r="F52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`idcontrato_individual`='lLSmNGxUkpOLrFau';</v>
      </c>
    </row>
    <row r="530" spans="1:6" x14ac:dyDescent="0.25">
      <c r="A530" t="s">
        <v>13076</v>
      </c>
      <c r="B530" t="s">
        <v>12730</v>
      </c>
      <c r="C530" t="s">
        <v>16163</v>
      </c>
      <c r="F53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`idcontrato_individual`='VoFsFzXDq9cVG1LB';</v>
      </c>
    </row>
    <row r="531" spans="1:6" x14ac:dyDescent="0.25">
      <c r="A531" t="s">
        <v>13081</v>
      </c>
      <c r="B531" t="s">
        <v>12730</v>
      </c>
      <c r="C531" t="s">
        <v>16163</v>
      </c>
      <c r="F53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`idcontrato_individual`='b4EOnABoyhTiyqKh';</v>
      </c>
    </row>
    <row r="532" spans="1:6" x14ac:dyDescent="0.25">
      <c r="A532" t="s">
        <v>13086</v>
      </c>
      <c r="B532" t="s">
        <v>12730</v>
      </c>
      <c r="C532" t="s">
        <v>16163</v>
      </c>
      <c r="F53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`idcontrato_individual`='MoYRWrcynjNejZuw';</v>
      </c>
    </row>
    <row r="533" spans="1:6" x14ac:dyDescent="0.25">
      <c r="A533" t="s">
        <v>13094</v>
      </c>
      <c r="B533" t="s">
        <v>12730</v>
      </c>
      <c r="C533" t="s">
        <v>16163</v>
      </c>
      <c r="F53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`idcontrato_individual`='H8bl1QmXxlQOb0TI';</v>
      </c>
    </row>
    <row r="534" spans="1:6" x14ac:dyDescent="0.25">
      <c r="A534" t="s">
        <v>13099</v>
      </c>
      <c r="B534" t="s">
        <v>12730</v>
      </c>
      <c r="C534" t="s">
        <v>16163</v>
      </c>
      <c r="F53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`idcontrato_individual`='pm3cpXzzWhkL0k4h';</v>
      </c>
    </row>
    <row r="535" spans="1:6" x14ac:dyDescent="0.25">
      <c r="A535" t="s">
        <v>13105</v>
      </c>
      <c r="B535" t="s">
        <v>12730</v>
      </c>
      <c r="C535" t="s">
        <v>16163</v>
      </c>
      <c r="F53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`idcontrato_individual`='3UrQN0T3L0qSDevp';</v>
      </c>
    </row>
    <row r="536" spans="1:6" x14ac:dyDescent="0.25">
      <c r="A536" t="s">
        <v>13111</v>
      </c>
      <c r="B536" t="s">
        <v>12730</v>
      </c>
      <c r="C536" t="s">
        <v>16163</v>
      </c>
      <c r="F53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`idcontrato_individual`='GYxxl7LKLWlZdW5i';</v>
      </c>
    </row>
    <row r="537" spans="1:6" x14ac:dyDescent="0.25">
      <c r="A537" t="s">
        <v>13116</v>
      </c>
      <c r="B537" t="s">
        <v>12730</v>
      </c>
      <c r="C537" t="s">
        <v>16163</v>
      </c>
      <c r="F53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`idcontrato_individual`='T1zMyEV9gtB7u0DA';</v>
      </c>
    </row>
    <row r="538" spans="1:6" x14ac:dyDescent="0.25">
      <c r="A538" t="s">
        <v>13123</v>
      </c>
      <c r="B538" t="s">
        <v>12730</v>
      </c>
      <c r="C538" t="s">
        <v>16163</v>
      </c>
      <c r="F53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`idcontrato_individual`='M64NjryR8ttBWfsN';</v>
      </c>
    </row>
    <row r="539" spans="1:6" x14ac:dyDescent="0.25">
      <c r="A539" t="s">
        <v>13128</v>
      </c>
      <c r="B539" t="s">
        <v>12730</v>
      </c>
      <c r="C539" t="s">
        <v>16163</v>
      </c>
      <c r="F53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`idcontrato_individual`='unlyszWyowOxfLDl';</v>
      </c>
    </row>
    <row r="540" spans="1:6" x14ac:dyDescent="0.25">
      <c r="A540" t="s">
        <v>13135</v>
      </c>
      <c r="B540" t="s">
        <v>12730</v>
      </c>
      <c r="C540" t="s">
        <v>16163</v>
      </c>
      <c r="F54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`idcontrato_individual`='dsLXFkukmyvNJcvK';</v>
      </c>
    </row>
    <row r="541" spans="1:6" x14ac:dyDescent="0.25">
      <c r="A541" t="s">
        <v>13141</v>
      </c>
      <c r="B541" t="s">
        <v>12730</v>
      </c>
      <c r="C541" t="s">
        <v>16163</v>
      </c>
      <c r="F54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`idcontrato_individual`='X5yXVQDpqebGVS8x';</v>
      </c>
    </row>
    <row r="542" spans="1:6" x14ac:dyDescent="0.25">
      <c r="A542" t="s">
        <v>13146</v>
      </c>
      <c r="B542" t="s">
        <v>12730</v>
      </c>
      <c r="C542" t="s">
        <v>16163</v>
      </c>
      <c r="F54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`idcontrato_individual`='RxxynUDO2ps9SKQD';</v>
      </c>
    </row>
    <row r="543" spans="1:6" x14ac:dyDescent="0.25">
      <c r="A543" t="s">
        <v>13151</v>
      </c>
      <c r="B543" t="s">
        <v>12730</v>
      </c>
      <c r="C543" t="s">
        <v>16163</v>
      </c>
      <c r="F54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`idcontrato_individual`='2MxSRTDOyRf7Ouxp';</v>
      </c>
    </row>
    <row r="544" spans="1:6" x14ac:dyDescent="0.25">
      <c r="A544" t="s">
        <v>13157</v>
      </c>
      <c r="B544" t="s">
        <v>12730</v>
      </c>
      <c r="C544" t="s">
        <v>16163</v>
      </c>
      <c r="F54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`idcontrato_individual`='mkzccu7LkkN0lPUq';</v>
      </c>
    </row>
    <row r="545" spans="1:6" x14ac:dyDescent="0.25">
      <c r="A545" t="s">
        <v>13164</v>
      </c>
      <c r="B545" t="s">
        <v>12730</v>
      </c>
      <c r="C545" t="s">
        <v>16163</v>
      </c>
      <c r="F54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`idcontrato_individual`='RhbpOoTuXdu7q3TX';</v>
      </c>
    </row>
    <row r="546" spans="1:6" x14ac:dyDescent="0.25">
      <c r="A546" t="s">
        <v>13173</v>
      </c>
      <c r="B546" t="s">
        <v>12730</v>
      </c>
      <c r="C546" t="s">
        <v>16163</v>
      </c>
      <c r="F54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`idcontrato_individual`='7QGr47ZobiyKUECY';</v>
      </c>
    </row>
    <row r="547" spans="1:6" x14ac:dyDescent="0.25">
      <c r="A547" t="s">
        <v>13179</v>
      </c>
      <c r="B547" t="s">
        <v>12730</v>
      </c>
      <c r="C547" t="s">
        <v>16163</v>
      </c>
      <c r="F54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`idcontrato_individual`='72BBLU4yVT8yxP40';</v>
      </c>
    </row>
    <row r="548" spans="1:6" x14ac:dyDescent="0.25">
      <c r="A548" t="s">
        <v>13186</v>
      </c>
      <c r="B548" t="s">
        <v>12730</v>
      </c>
      <c r="C548" t="s">
        <v>16163</v>
      </c>
      <c r="F54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`idcontrato_individual`='IsKqKIqursmIkUyM';</v>
      </c>
    </row>
    <row r="549" spans="1:6" x14ac:dyDescent="0.25">
      <c r="A549" t="s">
        <v>13195</v>
      </c>
      <c r="B549" t="s">
        <v>12730</v>
      </c>
      <c r="C549" t="s">
        <v>16163</v>
      </c>
      <c r="F54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`idcontrato_individual`='FVjWOR0yA1xpbdDC';</v>
      </c>
    </row>
    <row r="550" spans="1:6" x14ac:dyDescent="0.25">
      <c r="A550" t="s">
        <v>13200</v>
      </c>
      <c r="B550" t="s">
        <v>12730</v>
      </c>
      <c r="C550" t="s">
        <v>16163</v>
      </c>
      <c r="F55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`idcontrato_individual`='zKxgqEpkKr819vA3';</v>
      </c>
    </row>
    <row r="551" spans="1:6" x14ac:dyDescent="0.25">
      <c r="A551" t="s">
        <v>13206</v>
      </c>
      <c r="B551" t="s">
        <v>12730</v>
      </c>
      <c r="C551" t="s">
        <v>16163</v>
      </c>
      <c r="F55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`idcontrato_individual`='LvRNmvPu51jNbUOD';</v>
      </c>
    </row>
    <row r="552" spans="1:6" x14ac:dyDescent="0.25">
      <c r="A552" t="s">
        <v>13213</v>
      </c>
      <c r="B552" t="s">
        <v>12730</v>
      </c>
      <c r="C552" t="s">
        <v>16163</v>
      </c>
      <c r="F55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`idcontrato_individual`='tEG0cnV3bWyU27ED';</v>
      </c>
    </row>
    <row r="553" spans="1:6" x14ac:dyDescent="0.25">
      <c r="A553" t="s">
        <v>13220</v>
      </c>
      <c r="B553" t="s">
        <v>12730</v>
      </c>
      <c r="C553" t="s">
        <v>16163</v>
      </c>
      <c r="F55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`idcontrato_individual`='2eva7LXc0X6a5XTn';</v>
      </c>
    </row>
    <row r="554" spans="1:6" x14ac:dyDescent="0.25">
      <c r="A554" t="s">
        <v>13225</v>
      </c>
      <c r="B554" t="s">
        <v>12730</v>
      </c>
      <c r="C554" t="s">
        <v>16163</v>
      </c>
      <c r="F55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`idcontrato_individual`='cX6bV8hArdzeeLg3';</v>
      </c>
    </row>
    <row r="555" spans="1:6" x14ac:dyDescent="0.25">
      <c r="A555" t="s">
        <v>13230</v>
      </c>
      <c r="B555" t="s">
        <v>12730</v>
      </c>
      <c r="C555" t="s">
        <v>16163</v>
      </c>
      <c r="F55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`idcontrato_individual`='LRKvZm7LdCW31TAA';</v>
      </c>
    </row>
    <row r="556" spans="1:6" x14ac:dyDescent="0.25">
      <c r="A556" t="s">
        <v>13235</v>
      </c>
      <c r="B556" t="s">
        <v>12730</v>
      </c>
      <c r="C556" t="s">
        <v>16163</v>
      </c>
      <c r="F55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`idcontrato_individual`='mFQ0sNyxFhBKfquq';</v>
      </c>
    </row>
    <row r="557" spans="1:6" x14ac:dyDescent="0.25">
      <c r="A557" t="s">
        <v>13241</v>
      </c>
      <c r="B557" t="s">
        <v>12730</v>
      </c>
      <c r="C557" t="s">
        <v>16163</v>
      </c>
      <c r="F55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`idcontrato_individual`='ziNvHeeqzU1qFM8E';</v>
      </c>
    </row>
    <row r="558" spans="1:6" x14ac:dyDescent="0.25">
      <c r="A558" t="s">
        <v>13247</v>
      </c>
      <c r="B558" t="s">
        <v>12730</v>
      </c>
      <c r="C558" t="s">
        <v>16163</v>
      </c>
      <c r="F55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`idcontrato_individual`='Lflzr8NA760d7gMw';</v>
      </c>
    </row>
    <row r="559" spans="1:6" x14ac:dyDescent="0.25">
      <c r="A559" t="s">
        <v>13254</v>
      </c>
      <c r="B559" t="s">
        <v>12730</v>
      </c>
      <c r="C559" t="s">
        <v>16163</v>
      </c>
      <c r="F55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`idcontrato_individual`='BdzkI9yjzMvbg8Aq';</v>
      </c>
    </row>
    <row r="560" spans="1:6" x14ac:dyDescent="0.25">
      <c r="A560" t="s">
        <v>13262</v>
      </c>
      <c r="B560" t="s">
        <v>12730</v>
      </c>
      <c r="C560" t="s">
        <v>16163</v>
      </c>
      <c r="F56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`idcontrato_individual`='lPLBe1uiZh2rMxyK';</v>
      </c>
    </row>
    <row r="561" spans="1:6" x14ac:dyDescent="0.25">
      <c r="A561" t="s">
        <v>13270</v>
      </c>
      <c r="B561" t="s">
        <v>12730</v>
      </c>
      <c r="C561" t="s">
        <v>16163</v>
      </c>
      <c r="F56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`idcontrato_individual`='4wDUXWgPnhRKEMgH';</v>
      </c>
    </row>
    <row r="562" spans="1:6" x14ac:dyDescent="0.25">
      <c r="A562" t="s">
        <v>13275</v>
      </c>
      <c r="B562" t="s">
        <v>12730</v>
      </c>
      <c r="C562" t="s">
        <v>16163</v>
      </c>
      <c r="F56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`idcontrato_individual`='0BLKWnh9j6CseGkC';</v>
      </c>
    </row>
    <row r="563" spans="1:6" x14ac:dyDescent="0.25">
      <c r="A563" t="s">
        <v>13281</v>
      </c>
      <c r="B563" t="s">
        <v>12730</v>
      </c>
      <c r="C563" t="s">
        <v>16163</v>
      </c>
      <c r="F56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`idcontrato_individual`='6s9chLcYcG9n5Kj8';</v>
      </c>
    </row>
    <row r="564" spans="1:6" x14ac:dyDescent="0.25">
      <c r="A564" t="s">
        <v>13288</v>
      </c>
      <c r="B564" t="s">
        <v>12730</v>
      </c>
      <c r="C564" t="s">
        <v>16163</v>
      </c>
      <c r="F56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`idcontrato_individual`='0nUDMx5yPC2Y9ugk';</v>
      </c>
    </row>
    <row r="565" spans="1:6" x14ac:dyDescent="0.25">
      <c r="A565" t="s">
        <v>13294</v>
      </c>
      <c r="B565" t="s">
        <v>12730</v>
      </c>
      <c r="C565" t="s">
        <v>16163</v>
      </c>
      <c r="F56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`idcontrato_individual`='3uMOxIrjbkwsCekU';</v>
      </c>
    </row>
    <row r="566" spans="1:6" x14ac:dyDescent="0.25">
      <c r="A566" t="s">
        <v>13301</v>
      </c>
      <c r="B566" t="s">
        <v>12730</v>
      </c>
      <c r="C566" t="s">
        <v>16163</v>
      </c>
      <c r="F56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`idcontrato_individual`='rDiz0xWier4LzMSU';</v>
      </c>
    </row>
    <row r="567" spans="1:6" x14ac:dyDescent="0.25">
      <c r="A567" t="s">
        <v>13308</v>
      </c>
      <c r="B567" t="s">
        <v>12730</v>
      </c>
      <c r="C567" t="s">
        <v>16163</v>
      </c>
      <c r="F56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`idcontrato_individual`='er8bH9cGXGziIWqw';</v>
      </c>
    </row>
    <row r="568" spans="1:6" x14ac:dyDescent="0.25">
      <c r="A568" t="s">
        <v>13316</v>
      </c>
      <c r="B568" t="s">
        <v>12730</v>
      </c>
      <c r="C568" t="s">
        <v>16163</v>
      </c>
      <c r="F56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`idcontrato_individual`='3mbPgrMAPbIA7PvV';</v>
      </c>
    </row>
    <row r="569" spans="1:6" x14ac:dyDescent="0.25">
      <c r="A569" t="s">
        <v>13323</v>
      </c>
      <c r="B569" t="s">
        <v>12730</v>
      </c>
      <c r="C569" t="s">
        <v>16163</v>
      </c>
      <c r="F56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`idcontrato_individual`='W8cw4R0I0vFyslSR';</v>
      </c>
    </row>
    <row r="570" spans="1:6" x14ac:dyDescent="0.25">
      <c r="A570" t="s">
        <v>13328</v>
      </c>
      <c r="B570" t="s">
        <v>12730</v>
      </c>
      <c r="C570" t="s">
        <v>16163</v>
      </c>
      <c r="F57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`idcontrato_individual`='uvvMavOYWWyIDqZx';</v>
      </c>
    </row>
    <row r="571" spans="1:6" x14ac:dyDescent="0.25">
      <c r="A571" t="s">
        <v>13337</v>
      </c>
      <c r="B571" t="s">
        <v>12730</v>
      </c>
      <c r="C571" t="s">
        <v>16163</v>
      </c>
      <c r="F57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`idcontrato_individual`='Jn3PBRjShrtHy2bb';</v>
      </c>
    </row>
    <row r="572" spans="1:6" x14ac:dyDescent="0.25">
      <c r="A572" t="s">
        <v>13343</v>
      </c>
      <c r="B572" t="s">
        <v>12730</v>
      </c>
      <c r="C572" t="s">
        <v>16163</v>
      </c>
      <c r="F57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`idcontrato_individual`='Uop1MUGrmE4MbRkw';</v>
      </c>
    </row>
    <row r="573" spans="1:6" x14ac:dyDescent="0.25">
      <c r="A573" t="s">
        <v>13350</v>
      </c>
      <c r="B573" t="s">
        <v>12730</v>
      </c>
      <c r="C573" t="s">
        <v>16163</v>
      </c>
      <c r="F57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`idcontrato_individual`='J46q99OfEQrhB1ny';</v>
      </c>
    </row>
    <row r="574" spans="1:6" x14ac:dyDescent="0.25">
      <c r="A574" t="s">
        <v>13358</v>
      </c>
      <c r="B574" t="s">
        <v>12730</v>
      </c>
      <c r="C574" t="s">
        <v>16163</v>
      </c>
      <c r="F57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`idcontrato_individual`='Gz3y9Uofl0IViGic';</v>
      </c>
    </row>
    <row r="575" spans="1:6" x14ac:dyDescent="0.25">
      <c r="A575" t="s">
        <v>13365</v>
      </c>
      <c r="B575" t="s">
        <v>12730</v>
      </c>
      <c r="C575" t="s">
        <v>16163</v>
      </c>
      <c r="F57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`idcontrato_individual`='5irRa6kqwI6BaM7O';</v>
      </c>
    </row>
    <row r="576" spans="1:6" x14ac:dyDescent="0.25">
      <c r="A576" t="s">
        <v>13370</v>
      </c>
      <c r="B576" t="s">
        <v>12730</v>
      </c>
      <c r="C576" t="s">
        <v>16163</v>
      </c>
      <c r="F57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`idcontrato_individual`='8VDJh5tEYswOP4s8';</v>
      </c>
    </row>
    <row r="577" spans="1:6" x14ac:dyDescent="0.25">
      <c r="A577" t="s">
        <v>13377</v>
      </c>
      <c r="B577" t="s">
        <v>12730</v>
      </c>
      <c r="C577" t="s">
        <v>16163</v>
      </c>
      <c r="F57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`idcontrato_individual`='gazw6XJfy5iTv4qQ';</v>
      </c>
    </row>
    <row r="578" spans="1:6" x14ac:dyDescent="0.25">
      <c r="A578" t="s">
        <v>13384</v>
      </c>
      <c r="B578" t="s">
        <v>12730</v>
      </c>
      <c r="C578" t="s">
        <v>16163</v>
      </c>
      <c r="F57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`idcontrato_individual`='zW34yOoMf1ogNmvi';</v>
      </c>
    </row>
    <row r="579" spans="1:6" x14ac:dyDescent="0.25">
      <c r="A579" t="s">
        <v>13390</v>
      </c>
      <c r="B579" t="s">
        <v>12730</v>
      </c>
      <c r="C579" t="s">
        <v>16163</v>
      </c>
      <c r="F57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`idcontrato_individual`='0CDykXW6eaEgKnBz';</v>
      </c>
    </row>
    <row r="580" spans="1:6" x14ac:dyDescent="0.25">
      <c r="A580" t="s">
        <v>13393</v>
      </c>
      <c r="B580" t="s">
        <v>12730</v>
      </c>
      <c r="C580" t="s">
        <v>16163</v>
      </c>
      <c r="F58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`idcontrato_individual`='hvbo16EOpZo50zlg';</v>
      </c>
    </row>
    <row r="581" spans="1:6" x14ac:dyDescent="0.25">
      <c r="A581" t="s">
        <v>13401</v>
      </c>
      <c r="B581" t="s">
        <v>12730</v>
      </c>
      <c r="C581" t="s">
        <v>16163</v>
      </c>
      <c r="F58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`idcontrato_individual`='X74STBLJpnJQESzU';</v>
      </c>
    </row>
    <row r="582" spans="1:6" x14ac:dyDescent="0.25">
      <c r="A582" t="s">
        <v>13408</v>
      </c>
      <c r="B582" t="s">
        <v>12730</v>
      </c>
      <c r="C582" t="s">
        <v>16163</v>
      </c>
      <c r="F58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`idcontrato_individual`='tq22adGh4PoSmD4b';</v>
      </c>
    </row>
    <row r="583" spans="1:6" x14ac:dyDescent="0.25">
      <c r="A583" t="s">
        <v>13415</v>
      </c>
      <c r="B583" t="s">
        <v>13421</v>
      </c>
      <c r="C583" t="s">
        <v>16164</v>
      </c>
      <c r="F58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`idcontrato_individual`='32HAV33Rp15j2y7Y';</v>
      </c>
    </row>
    <row r="584" spans="1:6" x14ac:dyDescent="0.25">
      <c r="A584" t="s">
        <v>13422</v>
      </c>
      <c r="B584" t="s">
        <v>13421</v>
      </c>
      <c r="C584" t="s">
        <v>16164</v>
      </c>
      <c r="F58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`idcontrato_individual`='thAVNFl1ZKinVBW1';</v>
      </c>
    </row>
    <row r="585" spans="1:6" x14ac:dyDescent="0.25">
      <c r="A585" t="s">
        <v>13428</v>
      </c>
      <c r="B585" t="s">
        <v>13421</v>
      </c>
      <c r="C585" t="s">
        <v>16164</v>
      </c>
      <c r="F58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`idcontrato_individual`='X6GwNC9XH3kqcxeV';</v>
      </c>
    </row>
    <row r="586" spans="1:6" x14ac:dyDescent="0.25">
      <c r="A586" t="s">
        <v>13433</v>
      </c>
      <c r="B586" t="s">
        <v>13421</v>
      </c>
      <c r="C586" t="s">
        <v>16164</v>
      </c>
      <c r="F58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`idcontrato_individual`='ZcdNz8k1r5kymrBm';</v>
      </c>
    </row>
    <row r="587" spans="1:6" x14ac:dyDescent="0.25">
      <c r="A587" t="s">
        <v>13439</v>
      </c>
      <c r="B587" t="s">
        <v>13421</v>
      </c>
      <c r="C587" t="s">
        <v>16164</v>
      </c>
      <c r="F58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`idcontrato_individual`='2wmBRgajR1HwZyxr';</v>
      </c>
    </row>
    <row r="588" spans="1:6" x14ac:dyDescent="0.25">
      <c r="A588" t="s">
        <v>13444</v>
      </c>
      <c r="B588" t="s">
        <v>13421</v>
      </c>
      <c r="C588" t="s">
        <v>16164</v>
      </c>
      <c r="F58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`idcontrato_individual`='nFlnKw27Ty2oEiLn';</v>
      </c>
    </row>
    <row r="589" spans="1:6" x14ac:dyDescent="0.25">
      <c r="A589" t="s">
        <v>13449</v>
      </c>
      <c r="B589" t="s">
        <v>13421</v>
      </c>
      <c r="C589" t="s">
        <v>16164</v>
      </c>
      <c r="F58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`idcontrato_individual`='qH0XMH9K8HjjD3ge';</v>
      </c>
    </row>
    <row r="590" spans="1:6" x14ac:dyDescent="0.25">
      <c r="A590" t="s">
        <v>13455</v>
      </c>
      <c r="B590" t="s">
        <v>13421</v>
      </c>
      <c r="C590" t="s">
        <v>16164</v>
      </c>
      <c r="F59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`idcontrato_individual`='7Po8z0knVBjAuuZG';</v>
      </c>
    </row>
    <row r="591" spans="1:6" x14ac:dyDescent="0.25">
      <c r="A591" t="s">
        <v>13461</v>
      </c>
      <c r="B591" t="s">
        <v>13421</v>
      </c>
      <c r="C591" t="s">
        <v>16164</v>
      </c>
      <c r="F59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`idcontrato_individual`='g0c69h1DtGnDS8ds';</v>
      </c>
    </row>
    <row r="592" spans="1:6" x14ac:dyDescent="0.25">
      <c r="A592" t="s">
        <v>13465</v>
      </c>
      <c r="B592" t="s">
        <v>13421</v>
      </c>
      <c r="C592" t="s">
        <v>16164</v>
      </c>
      <c r="F59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`idcontrato_individual`='8bIYNOch34oxAk8v';</v>
      </c>
    </row>
    <row r="593" spans="1:6" x14ac:dyDescent="0.25">
      <c r="A593" t="s">
        <v>13470</v>
      </c>
      <c r="B593" t="s">
        <v>13421</v>
      </c>
      <c r="C593" t="s">
        <v>16164</v>
      </c>
      <c r="F59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`idcontrato_individual`='3FwfdBGU49NYFtPR';</v>
      </c>
    </row>
    <row r="594" spans="1:6" x14ac:dyDescent="0.25">
      <c r="A594" t="s">
        <v>13476</v>
      </c>
      <c r="B594" t="s">
        <v>13421</v>
      </c>
      <c r="C594" t="s">
        <v>16164</v>
      </c>
      <c r="F59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`idcontrato_individual`='sYbrjFYR8DRxuO85';</v>
      </c>
    </row>
    <row r="595" spans="1:6" x14ac:dyDescent="0.25">
      <c r="A595" t="s">
        <v>13480</v>
      </c>
      <c r="B595" t="s">
        <v>13421</v>
      </c>
      <c r="C595" t="s">
        <v>16164</v>
      </c>
      <c r="F59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`idcontrato_individual`='nXz9QmNpCdBSkNZM';</v>
      </c>
    </row>
    <row r="596" spans="1:6" x14ac:dyDescent="0.25">
      <c r="A596" t="s">
        <v>13485</v>
      </c>
      <c r="B596" t="s">
        <v>13421</v>
      </c>
      <c r="C596" t="s">
        <v>16164</v>
      </c>
      <c r="F59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`idcontrato_individual`='w2Qb7Y9H1mCguzGk';</v>
      </c>
    </row>
    <row r="597" spans="1:6" x14ac:dyDescent="0.25">
      <c r="A597" t="s">
        <v>13489</v>
      </c>
      <c r="B597" t="s">
        <v>13421</v>
      </c>
      <c r="C597" t="s">
        <v>16164</v>
      </c>
      <c r="F59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`idcontrato_individual`='CkUwXWjZbDs260l3';</v>
      </c>
    </row>
    <row r="598" spans="1:6" x14ac:dyDescent="0.25">
      <c r="A598" t="s">
        <v>13495</v>
      </c>
      <c r="B598" t="s">
        <v>13421</v>
      </c>
      <c r="C598" t="s">
        <v>16164</v>
      </c>
      <c r="F59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`idcontrato_individual`='STBP2xxTCsrJr756';</v>
      </c>
    </row>
    <row r="599" spans="1:6" x14ac:dyDescent="0.25">
      <c r="A599" t="s">
        <v>13502</v>
      </c>
      <c r="B599" t="s">
        <v>13421</v>
      </c>
      <c r="C599" t="s">
        <v>16164</v>
      </c>
      <c r="F59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`idcontrato_individual`='nWJD5Q8mSXhzmlzv';</v>
      </c>
    </row>
    <row r="600" spans="1:6" x14ac:dyDescent="0.25">
      <c r="A600" t="s">
        <v>13508</v>
      </c>
      <c r="B600" t="s">
        <v>13421</v>
      </c>
      <c r="C600" t="s">
        <v>16164</v>
      </c>
      <c r="F60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`idcontrato_individual`='gtIq4zNsItyNbURz';</v>
      </c>
    </row>
    <row r="601" spans="1:6" x14ac:dyDescent="0.25">
      <c r="A601" t="s">
        <v>13514</v>
      </c>
      <c r="B601" t="s">
        <v>13421</v>
      </c>
      <c r="C601" t="s">
        <v>16164</v>
      </c>
      <c r="F60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`idcontrato_individual`='h66x5KHxXOC5s6EY';</v>
      </c>
    </row>
    <row r="602" spans="1:6" x14ac:dyDescent="0.25">
      <c r="A602" t="s">
        <v>13521</v>
      </c>
      <c r="B602" t="s">
        <v>13421</v>
      </c>
      <c r="C602" t="s">
        <v>16164</v>
      </c>
      <c r="F60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`idcontrato_individual`='ioBdupmnomtkLcCy';</v>
      </c>
    </row>
    <row r="603" spans="1:6" x14ac:dyDescent="0.25">
      <c r="A603" t="s">
        <v>13527</v>
      </c>
      <c r="B603" t="s">
        <v>13421</v>
      </c>
      <c r="C603" t="s">
        <v>16164</v>
      </c>
      <c r="F60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`idcontrato_individual`='1ae42xeZs6utL3IR';</v>
      </c>
    </row>
    <row r="604" spans="1:6" x14ac:dyDescent="0.25">
      <c r="A604" t="s">
        <v>13535</v>
      </c>
      <c r="B604" t="s">
        <v>13421</v>
      </c>
      <c r="C604" t="s">
        <v>16164</v>
      </c>
      <c r="F60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`idcontrato_individual`='cigBkL8pd71VXG1M';</v>
      </c>
    </row>
    <row r="605" spans="1:6" x14ac:dyDescent="0.25">
      <c r="A605" t="s">
        <v>13541</v>
      </c>
      <c r="B605" t="s">
        <v>13421</v>
      </c>
      <c r="C605" t="s">
        <v>16164</v>
      </c>
      <c r="F60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`idcontrato_individual`='lPm1NgiozKVRVFby';</v>
      </c>
    </row>
    <row r="606" spans="1:6" x14ac:dyDescent="0.25">
      <c r="A606" t="s">
        <v>13548</v>
      </c>
      <c r="B606" t="s">
        <v>13552</v>
      </c>
      <c r="C606" t="s">
        <v>16164</v>
      </c>
      <c r="F60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`idcontrato_individual`='2nxHiP3lQRPRh0DM';</v>
      </c>
    </row>
    <row r="607" spans="1:6" x14ac:dyDescent="0.25">
      <c r="A607" t="s">
        <v>13553</v>
      </c>
      <c r="B607" t="s">
        <v>13552</v>
      </c>
      <c r="C607" t="s">
        <v>16164</v>
      </c>
      <c r="F60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`idcontrato_individual`='u707prMKMyXIBPd8';</v>
      </c>
    </row>
    <row r="608" spans="1:6" x14ac:dyDescent="0.25">
      <c r="A608" t="s">
        <v>13558</v>
      </c>
      <c r="B608" t="s">
        <v>13552</v>
      </c>
      <c r="C608" t="s">
        <v>16164</v>
      </c>
      <c r="F60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`idcontrato_individual`='wWcjHty8dJaiA4UX';</v>
      </c>
    </row>
    <row r="609" spans="1:6" x14ac:dyDescent="0.25">
      <c r="A609" t="s">
        <v>13562</v>
      </c>
      <c r="B609" t="s">
        <v>13552</v>
      </c>
      <c r="C609" t="s">
        <v>16164</v>
      </c>
      <c r="F60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`idcontrato_individual`='rzwbUryl5viTRJvO';</v>
      </c>
    </row>
    <row r="610" spans="1:6" x14ac:dyDescent="0.25">
      <c r="A610" t="s">
        <v>13567</v>
      </c>
      <c r="B610" t="s">
        <v>13552</v>
      </c>
      <c r="C610" t="s">
        <v>16164</v>
      </c>
      <c r="F61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`idcontrato_individual`='WM0tcMIXZ24cvU0u';</v>
      </c>
    </row>
    <row r="611" spans="1:6" x14ac:dyDescent="0.25">
      <c r="A611" t="s">
        <v>13574</v>
      </c>
      <c r="B611" t="s">
        <v>13552</v>
      </c>
      <c r="C611" t="s">
        <v>16164</v>
      </c>
      <c r="F61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`idcontrato_individual`='UBZVIy5vKmR5QGt5';</v>
      </c>
    </row>
    <row r="612" spans="1:6" x14ac:dyDescent="0.25">
      <c r="A612" t="s">
        <v>13579</v>
      </c>
      <c r="B612" t="s">
        <v>13552</v>
      </c>
      <c r="C612" t="s">
        <v>16164</v>
      </c>
      <c r="F61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`idcontrato_individual`='lapMeRBrApjp5LpY';</v>
      </c>
    </row>
    <row r="613" spans="1:6" x14ac:dyDescent="0.25">
      <c r="A613" t="s">
        <v>13585</v>
      </c>
      <c r="B613" t="s">
        <v>13552</v>
      </c>
      <c r="C613" t="s">
        <v>16164</v>
      </c>
      <c r="F61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`idcontrato_individual`='y2IwF2fm7F2XDXkB';</v>
      </c>
    </row>
    <row r="614" spans="1:6" x14ac:dyDescent="0.25">
      <c r="A614" t="s">
        <v>13590</v>
      </c>
      <c r="B614" t="s">
        <v>13552</v>
      </c>
      <c r="C614" t="s">
        <v>16164</v>
      </c>
      <c r="F61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`idcontrato_individual`='gbSCULxAwsDsSfLf';</v>
      </c>
    </row>
    <row r="615" spans="1:6" x14ac:dyDescent="0.25">
      <c r="A615" t="s">
        <v>13595</v>
      </c>
      <c r="B615" t="s">
        <v>13552</v>
      </c>
      <c r="C615" t="s">
        <v>16164</v>
      </c>
      <c r="F61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`idcontrato_individual`='NzqkrmZU1YCUFjXo';</v>
      </c>
    </row>
    <row r="616" spans="1:6" x14ac:dyDescent="0.25">
      <c r="A616" t="s">
        <v>13601</v>
      </c>
      <c r="B616" t="s">
        <v>13552</v>
      </c>
      <c r="C616" t="s">
        <v>16164</v>
      </c>
      <c r="F61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`idcontrato_individual`='OMJjTFt12UAU0U9Z';</v>
      </c>
    </row>
    <row r="617" spans="1:6" x14ac:dyDescent="0.25">
      <c r="A617" t="s">
        <v>13606</v>
      </c>
      <c r="B617" t="s">
        <v>13552</v>
      </c>
      <c r="C617" t="s">
        <v>16164</v>
      </c>
      <c r="F61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`idcontrato_individual`='F6LbxpMp6pyN7JEv';</v>
      </c>
    </row>
    <row r="618" spans="1:6" x14ac:dyDescent="0.25">
      <c r="A618" t="s">
        <v>13610</v>
      </c>
      <c r="B618" t="s">
        <v>13552</v>
      </c>
      <c r="C618" t="s">
        <v>16164</v>
      </c>
      <c r="F61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`idcontrato_individual`='cq4MFAiiKyrPo97P';</v>
      </c>
    </row>
    <row r="619" spans="1:6" x14ac:dyDescent="0.25">
      <c r="A619" t="s">
        <v>13614</v>
      </c>
      <c r="B619" t="s">
        <v>13552</v>
      </c>
      <c r="C619" t="s">
        <v>16164</v>
      </c>
      <c r="F61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`idcontrato_individual`='uoOJamsdh0H4UK5W';</v>
      </c>
    </row>
    <row r="620" spans="1:6" x14ac:dyDescent="0.25">
      <c r="A620" t="s">
        <v>13619</v>
      </c>
      <c r="B620" t="s">
        <v>13552</v>
      </c>
      <c r="C620" t="s">
        <v>16164</v>
      </c>
      <c r="F62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`idcontrato_individual`='GJTuQbipYMNytBmH';</v>
      </c>
    </row>
    <row r="621" spans="1:6" x14ac:dyDescent="0.25">
      <c r="A621" t="s">
        <v>13624</v>
      </c>
      <c r="B621" t="s">
        <v>13552</v>
      </c>
      <c r="C621" t="s">
        <v>16164</v>
      </c>
      <c r="F62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`idcontrato_individual`='0caxXYMu1DBmVeFq';</v>
      </c>
    </row>
    <row r="622" spans="1:6" x14ac:dyDescent="0.25">
      <c r="A622" t="s">
        <v>13629</v>
      </c>
      <c r="B622" t="s">
        <v>13552</v>
      </c>
      <c r="C622" t="s">
        <v>16164</v>
      </c>
      <c r="F62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`idcontrato_individual`='2xTt14tLW9tg90YT';</v>
      </c>
    </row>
    <row r="623" spans="1:6" x14ac:dyDescent="0.25">
      <c r="A623" t="s">
        <v>13634</v>
      </c>
      <c r="B623" t="s">
        <v>13552</v>
      </c>
      <c r="C623" t="s">
        <v>16164</v>
      </c>
      <c r="F62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`idcontrato_individual`='AweFIN2hkSYkDVIt';</v>
      </c>
    </row>
    <row r="624" spans="1:6" x14ac:dyDescent="0.25">
      <c r="A624" t="s">
        <v>13640</v>
      </c>
      <c r="B624" t="s">
        <v>13552</v>
      </c>
      <c r="C624" t="s">
        <v>16164</v>
      </c>
      <c r="F62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`idcontrato_individual`='pBcpfTxkMxfO8w6M';</v>
      </c>
    </row>
    <row r="625" spans="1:6" x14ac:dyDescent="0.25">
      <c r="A625" t="s">
        <v>13645</v>
      </c>
      <c r="B625" t="s">
        <v>13552</v>
      </c>
      <c r="C625" t="s">
        <v>16164</v>
      </c>
      <c r="F62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`idcontrato_individual`='wp8hXyxXRJWhZHOJ';</v>
      </c>
    </row>
    <row r="626" spans="1:6" x14ac:dyDescent="0.25">
      <c r="A626" t="s">
        <v>13651</v>
      </c>
      <c r="B626" t="s">
        <v>13552</v>
      </c>
      <c r="C626" t="s">
        <v>16164</v>
      </c>
      <c r="F62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`idcontrato_individual`='3nAMtqmFG1V4HEAl';</v>
      </c>
    </row>
    <row r="627" spans="1:6" x14ac:dyDescent="0.25">
      <c r="A627" t="s">
        <v>13655</v>
      </c>
      <c r="B627" t="s">
        <v>13552</v>
      </c>
      <c r="C627" t="s">
        <v>16164</v>
      </c>
      <c r="F62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`idcontrato_individual`='0s89EoJzwslLScZB';</v>
      </c>
    </row>
    <row r="628" spans="1:6" x14ac:dyDescent="0.25">
      <c r="A628" t="s">
        <v>13659</v>
      </c>
      <c r="B628" t="s">
        <v>13552</v>
      </c>
      <c r="C628" t="s">
        <v>16164</v>
      </c>
      <c r="F62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`idcontrato_individual`='FtWH12Sn4nKkMRLb';</v>
      </c>
    </row>
    <row r="629" spans="1:6" x14ac:dyDescent="0.25">
      <c r="A629" t="s">
        <v>13664</v>
      </c>
      <c r="B629" t="s">
        <v>13552</v>
      </c>
      <c r="C629" t="s">
        <v>16164</v>
      </c>
      <c r="F62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`idcontrato_individual`='UV99lo0kMl0W8DpZ';</v>
      </c>
    </row>
    <row r="630" spans="1:6" x14ac:dyDescent="0.25">
      <c r="A630" t="s">
        <v>13670</v>
      </c>
      <c r="B630" t="s">
        <v>13552</v>
      </c>
      <c r="C630" t="s">
        <v>16164</v>
      </c>
      <c r="F63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`idcontrato_individual`='4I6wpYTo3mVGEJW4';</v>
      </c>
    </row>
    <row r="631" spans="1:6" x14ac:dyDescent="0.25">
      <c r="A631" t="s">
        <v>13677</v>
      </c>
      <c r="B631" t="s">
        <v>13552</v>
      </c>
      <c r="C631" t="s">
        <v>16164</v>
      </c>
      <c r="F63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`idcontrato_individual`='WfW6AW3iKnKXnVJP';</v>
      </c>
    </row>
    <row r="632" spans="1:6" x14ac:dyDescent="0.25">
      <c r="A632" t="s">
        <v>13682</v>
      </c>
      <c r="B632" t="s">
        <v>13552</v>
      </c>
      <c r="C632" t="s">
        <v>16164</v>
      </c>
      <c r="F63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`idcontrato_individual`='d9tWQxbTMhDTXQ3O';</v>
      </c>
    </row>
    <row r="633" spans="1:6" x14ac:dyDescent="0.25">
      <c r="A633" t="s">
        <v>13688</v>
      </c>
      <c r="B633" t="s">
        <v>13552</v>
      </c>
      <c r="C633" t="s">
        <v>16164</v>
      </c>
      <c r="F63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`idcontrato_individual`='wjNxtynKGV52F7HD';</v>
      </c>
    </row>
    <row r="634" spans="1:6" x14ac:dyDescent="0.25">
      <c r="A634" t="s">
        <v>13692</v>
      </c>
      <c r="B634" t="s">
        <v>13552</v>
      </c>
      <c r="C634" t="s">
        <v>16164</v>
      </c>
      <c r="F63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`idcontrato_individual`='1vSeApeOhfqhnbCV';</v>
      </c>
    </row>
    <row r="635" spans="1:6" x14ac:dyDescent="0.25">
      <c r="A635" t="s">
        <v>13697</v>
      </c>
      <c r="B635" t="s">
        <v>13552</v>
      </c>
      <c r="C635" t="s">
        <v>16164</v>
      </c>
      <c r="F63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`idcontrato_individual`='Xj13hfNQEjpHHPX2';</v>
      </c>
    </row>
    <row r="636" spans="1:6" x14ac:dyDescent="0.25">
      <c r="A636" t="s">
        <v>13704</v>
      </c>
      <c r="B636" t="s">
        <v>13552</v>
      </c>
      <c r="C636" t="s">
        <v>16164</v>
      </c>
      <c r="F63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`idcontrato_individual`='aXFr9BUuFZ6lZTBG';</v>
      </c>
    </row>
    <row r="637" spans="1:6" x14ac:dyDescent="0.25">
      <c r="A637" t="s">
        <v>13709</v>
      </c>
      <c r="B637" t="s">
        <v>13552</v>
      </c>
      <c r="C637" t="s">
        <v>16164</v>
      </c>
      <c r="F63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`idcontrato_individual`='1aKKtd50EVHjMEHs';</v>
      </c>
    </row>
    <row r="638" spans="1:6" x14ac:dyDescent="0.25">
      <c r="A638" t="s">
        <v>13715</v>
      </c>
      <c r="B638" t="s">
        <v>13552</v>
      </c>
      <c r="C638" t="s">
        <v>16164</v>
      </c>
      <c r="F63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`idcontrato_individual`='wMRcLuefw0tbBmaj';</v>
      </c>
    </row>
    <row r="639" spans="1:6" x14ac:dyDescent="0.25">
      <c r="A639" t="s">
        <v>13721</v>
      </c>
      <c r="B639" t="s">
        <v>13552</v>
      </c>
      <c r="C639" t="s">
        <v>16164</v>
      </c>
      <c r="F63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`idcontrato_individual`='Td1OYMUDKnG63ZCg';</v>
      </c>
    </row>
    <row r="640" spans="1:6" x14ac:dyDescent="0.25">
      <c r="A640" t="s">
        <v>13725</v>
      </c>
      <c r="B640" t="s">
        <v>13552</v>
      </c>
      <c r="C640" t="s">
        <v>16164</v>
      </c>
      <c r="F64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`idcontrato_individual`='LV1ucWoKnR1nyEaZ';</v>
      </c>
    </row>
    <row r="641" spans="1:6" x14ac:dyDescent="0.25">
      <c r="A641" t="s">
        <v>13730</v>
      </c>
      <c r="B641" t="s">
        <v>13552</v>
      </c>
      <c r="C641" t="s">
        <v>16164</v>
      </c>
      <c r="F64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`idcontrato_individual`='YokXsEJaswfkh8YR';</v>
      </c>
    </row>
    <row r="642" spans="1:6" x14ac:dyDescent="0.25">
      <c r="A642" t="s">
        <v>13736</v>
      </c>
      <c r="B642" t="s">
        <v>13552</v>
      </c>
      <c r="C642" t="s">
        <v>16164</v>
      </c>
      <c r="F64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`idcontrato_individual`='9s2MaNqlEaIXcgvG';</v>
      </c>
    </row>
    <row r="643" spans="1:6" x14ac:dyDescent="0.25">
      <c r="A643" t="s">
        <v>13742</v>
      </c>
      <c r="B643" t="s">
        <v>13552</v>
      </c>
      <c r="C643" t="s">
        <v>16164</v>
      </c>
      <c r="F64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`idcontrato_individual`='VK9JTXl9gs6JjzC2';</v>
      </c>
    </row>
    <row r="644" spans="1:6" x14ac:dyDescent="0.25">
      <c r="A644" t="s">
        <v>13749</v>
      </c>
      <c r="B644" t="s">
        <v>13552</v>
      </c>
      <c r="C644" t="s">
        <v>16164</v>
      </c>
      <c r="F64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`idcontrato_individual`='p5A6fPJivKnGSSCM';</v>
      </c>
    </row>
    <row r="645" spans="1:6" x14ac:dyDescent="0.25">
      <c r="A645" t="s">
        <v>13754</v>
      </c>
      <c r="B645" t="s">
        <v>13552</v>
      </c>
      <c r="C645" t="s">
        <v>16164</v>
      </c>
      <c r="F64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`idcontrato_individual`='ZSQRXlafJ9sqMCtv';</v>
      </c>
    </row>
    <row r="646" spans="1:6" x14ac:dyDescent="0.25">
      <c r="A646" t="s">
        <v>13759</v>
      </c>
      <c r="B646" t="s">
        <v>13552</v>
      </c>
      <c r="C646" t="s">
        <v>16164</v>
      </c>
      <c r="F64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`idcontrato_individual`='7W1MeYW3FwzoWIk8';</v>
      </c>
    </row>
    <row r="647" spans="1:6" x14ac:dyDescent="0.25">
      <c r="A647" t="s">
        <v>13764</v>
      </c>
      <c r="B647" t="s">
        <v>13552</v>
      </c>
      <c r="C647" t="s">
        <v>16164</v>
      </c>
      <c r="F64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`idcontrato_individual`='5nD1n1kw4bBeE5lI';</v>
      </c>
    </row>
    <row r="648" spans="1:6" x14ac:dyDescent="0.25">
      <c r="A648" t="s">
        <v>13769</v>
      </c>
      <c r="B648" t="s">
        <v>13552</v>
      </c>
      <c r="C648" t="s">
        <v>16164</v>
      </c>
      <c r="F64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`idcontrato_individual`='BZJMoXV2omwVxCnq';</v>
      </c>
    </row>
    <row r="649" spans="1:6" x14ac:dyDescent="0.25">
      <c r="A649" t="s">
        <v>13775</v>
      </c>
      <c r="B649" t="s">
        <v>13552</v>
      </c>
      <c r="C649" t="s">
        <v>16164</v>
      </c>
      <c r="F64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`idcontrato_individual`='GR35liR6wpWM8d53';</v>
      </c>
    </row>
    <row r="650" spans="1:6" x14ac:dyDescent="0.25">
      <c r="A650" t="s">
        <v>13780</v>
      </c>
      <c r="B650" t="s">
        <v>13552</v>
      </c>
      <c r="C650" t="s">
        <v>16164</v>
      </c>
      <c r="F65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`idcontrato_individual`='oXMJFJrGSsXqYAI2';</v>
      </c>
    </row>
    <row r="651" spans="1:6" x14ac:dyDescent="0.25">
      <c r="A651" t="s">
        <v>13784</v>
      </c>
      <c r="B651" t="s">
        <v>13552</v>
      </c>
      <c r="C651" t="s">
        <v>16164</v>
      </c>
      <c r="F65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`idcontrato_individual`='xgmLqlf0I6lXlC2U';</v>
      </c>
    </row>
    <row r="652" spans="1:6" x14ac:dyDescent="0.25">
      <c r="A652" t="s">
        <v>13789</v>
      </c>
      <c r="B652" t="s">
        <v>13552</v>
      </c>
      <c r="C652" t="s">
        <v>16164</v>
      </c>
      <c r="F65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`idcontrato_individual`='SdaFkphkqbWZiNYA';</v>
      </c>
    </row>
    <row r="653" spans="1:6" x14ac:dyDescent="0.25">
      <c r="A653" t="s">
        <v>13794</v>
      </c>
      <c r="B653" t="s">
        <v>13552</v>
      </c>
      <c r="C653" t="s">
        <v>16164</v>
      </c>
      <c r="F65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`idcontrato_individual`='v76xBfYWhlzSLAbz';</v>
      </c>
    </row>
    <row r="654" spans="1:6" x14ac:dyDescent="0.25">
      <c r="A654" t="s">
        <v>13799</v>
      </c>
      <c r="B654" t="s">
        <v>13552</v>
      </c>
      <c r="C654" t="s">
        <v>16164</v>
      </c>
      <c r="F65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`idcontrato_individual`='bFnHMMaiWxwO4KE9';</v>
      </c>
    </row>
    <row r="655" spans="1:6" x14ac:dyDescent="0.25">
      <c r="A655" t="s">
        <v>13805</v>
      </c>
      <c r="B655" t="s">
        <v>13552</v>
      </c>
      <c r="C655" t="s">
        <v>16164</v>
      </c>
      <c r="F65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`idcontrato_individual`='WrI4x5oXEIJyebeA';</v>
      </c>
    </row>
    <row r="656" spans="1:6" x14ac:dyDescent="0.25">
      <c r="A656" t="s">
        <v>13811</v>
      </c>
      <c r="B656" t="s">
        <v>13552</v>
      </c>
      <c r="C656" t="s">
        <v>16164</v>
      </c>
      <c r="F65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`idcontrato_individual`='hNpAWEYkr66srKLH';</v>
      </c>
    </row>
    <row r="657" spans="1:6" x14ac:dyDescent="0.25">
      <c r="A657" t="s">
        <v>13817</v>
      </c>
      <c r="B657" t="s">
        <v>13552</v>
      </c>
      <c r="C657" t="s">
        <v>16164</v>
      </c>
      <c r="F65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`idcontrato_individual`='jkMbpLRKCMgzNJcA';</v>
      </c>
    </row>
    <row r="658" spans="1:6" x14ac:dyDescent="0.25">
      <c r="A658" t="s">
        <v>13823</v>
      </c>
      <c r="B658" t="s">
        <v>13552</v>
      </c>
      <c r="C658" t="s">
        <v>16164</v>
      </c>
      <c r="F65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`idcontrato_individual`='VrglFR3crYBjxQsR';</v>
      </c>
    </row>
    <row r="659" spans="1:6" x14ac:dyDescent="0.25">
      <c r="A659" t="s">
        <v>13828</v>
      </c>
      <c r="B659" t="s">
        <v>13552</v>
      </c>
      <c r="C659" t="s">
        <v>16164</v>
      </c>
      <c r="F65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`idcontrato_individual`='OWqBB8MTjxj218uH';</v>
      </c>
    </row>
    <row r="660" spans="1:6" x14ac:dyDescent="0.25">
      <c r="A660" t="s">
        <v>13832</v>
      </c>
      <c r="B660" t="s">
        <v>13552</v>
      </c>
      <c r="C660" t="s">
        <v>16164</v>
      </c>
      <c r="F66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`idcontrato_individual`='qWDhqbO2jwIrBYL5';</v>
      </c>
    </row>
    <row r="661" spans="1:6" x14ac:dyDescent="0.25">
      <c r="A661" t="s">
        <v>13839</v>
      </c>
      <c r="B661" t="s">
        <v>13552</v>
      </c>
      <c r="C661" t="s">
        <v>16164</v>
      </c>
      <c r="F66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`idcontrato_individual`='rOoMP0f6LXT48Krz';</v>
      </c>
    </row>
    <row r="662" spans="1:6" x14ac:dyDescent="0.25">
      <c r="A662" t="s">
        <v>13846</v>
      </c>
      <c r="B662" t="s">
        <v>13552</v>
      </c>
      <c r="C662" t="s">
        <v>16164</v>
      </c>
      <c r="F66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`idcontrato_individual`='yzcnrdoMqwEogMaw';</v>
      </c>
    </row>
    <row r="663" spans="1:6" x14ac:dyDescent="0.25">
      <c r="A663" t="s">
        <v>13851</v>
      </c>
      <c r="B663" t="s">
        <v>13552</v>
      </c>
      <c r="C663" t="s">
        <v>16164</v>
      </c>
      <c r="F66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`idcontrato_individual`='n49I73tgAsKbZw9W';</v>
      </c>
    </row>
    <row r="664" spans="1:6" x14ac:dyDescent="0.25">
      <c r="A664" t="s">
        <v>13856</v>
      </c>
      <c r="B664" t="s">
        <v>13552</v>
      </c>
      <c r="C664" t="s">
        <v>16164</v>
      </c>
      <c r="F66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`idcontrato_individual`='GMTDrP1jqaNZNtpK';</v>
      </c>
    </row>
    <row r="665" spans="1:6" x14ac:dyDescent="0.25">
      <c r="A665" t="s">
        <v>13860</v>
      </c>
      <c r="B665" t="s">
        <v>13552</v>
      </c>
      <c r="C665" t="s">
        <v>16164</v>
      </c>
      <c r="F66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`idcontrato_individual`='OnJWFh7Nl2e8FqZx';</v>
      </c>
    </row>
    <row r="666" spans="1:6" x14ac:dyDescent="0.25">
      <c r="A666" t="s">
        <v>13866</v>
      </c>
      <c r="B666" t="s">
        <v>13552</v>
      </c>
      <c r="C666" t="s">
        <v>16164</v>
      </c>
      <c r="F66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`idcontrato_individual`='NtYnkWzJmuuHtQ2x';</v>
      </c>
    </row>
    <row r="667" spans="1:6" x14ac:dyDescent="0.25">
      <c r="A667" t="s">
        <v>13872</v>
      </c>
      <c r="B667" t="s">
        <v>13552</v>
      </c>
      <c r="C667" t="s">
        <v>16164</v>
      </c>
      <c r="F66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`idcontrato_individual`='ZCCMgUlRQz3PqdTC';</v>
      </c>
    </row>
    <row r="668" spans="1:6" x14ac:dyDescent="0.25">
      <c r="A668" t="s">
        <v>13878</v>
      </c>
      <c r="B668" t="s">
        <v>13552</v>
      </c>
      <c r="C668" t="s">
        <v>16164</v>
      </c>
      <c r="F66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`idcontrato_individual`='9FiqMCsZwGWMrlcn';</v>
      </c>
    </row>
    <row r="669" spans="1:6" x14ac:dyDescent="0.25">
      <c r="A669" t="s">
        <v>13883</v>
      </c>
      <c r="B669" t="s">
        <v>13552</v>
      </c>
      <c r="C669" t="s">
        <v>16164</v>
      </c>
      <c r="F66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`idcontrato_individual`='lXfqJTUbrKlKtaNb';</v>
      </c>
    </row>
    <row r="670" spans="1:6" x14ac:dyDescent="0.25">
      <c r="A670" t="s">
        <v>13888</v>
      </c>
      <c r="B670" t="s">
        <v>13552</v>
      </c>
      <c r="C670" t="s">
        <v>16164</v>
      </c>
      <c r="F67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`idcontrato_individual`='gAlmksTDLqjOYcbn';</v>
      </c>
    </row>
    <row r="671" spans="1:6" x14ac:dyDescent="0.25">
      <c r="A671" t="s">
        <v>13893</v>
      </c>
      <c r="B671" t="s">
        <v>13552</v>
      </c>
      <c r="C671" t="s">
        <v>16164</v>
      </c>
      <c r="F67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`idcontrato_individual`='8pGdY0WPNs67cpAj';</v>
      </c>
    </row>
    <row r="672" spans="1:6" x14ac:dyDescent="0.25">
      <c r="A672" t="s">
        <v>13897</v>
      </c>
      <c r="B672" t="s">
        <v>13552</v>
      </c>
      <c r="C672" t="s">
        <v>16164</v>
      </c>
      <c r="F67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`idcontrato_individual`='qXr7LGt5ov4l69gS';</v>
      </c>
    </row>
    <row r="673" spans="1:6" x14ac:dyDescent="0.25">
      <c r="A673" t="s">
        <v>13904</v>
      </c>
      <c r="B673" t="s">
        <v>13552</v>
      </c>
      <c r="C673" t="s">
        <v>16164</v>
      </c>
      <c r="F67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`idcontrato_individual`='mNZXvxrQ2sDr46Ji';</v>
      </c>
    </row>
    <row r="674" spans="1:6" x14ac:dyDescent="0.25">
      <c r="A674" t="s">
        <v>13910</v>
      </c>
      <c r="B674" t="s">
        <v>13552</v>
      </c>
      <c r="C674" t="s">
        <v>16164</v>
      </c>
      <c r="F67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`idcontrato_individual`='QSnkDLDGL9iPnnFk';</v>
      </c>
    </row>
    <row r="675" spans="1:6" x14ac:dyDescent="0.25">
      <c r="A675" t="s">
        <v>13914</v>
      </c>
      <c r="B675" t="s">
        <v>13552</v>
      </c>
      <c r="C675" t="s">
        <v>16164</v>
      </c>
      <c r="F67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`idcontrato_individual`='XwGWY1Gi1dLIyeiG';</v>
      </c>
    </row>
    <row r="676" spans="1:6" x14ac:dyDescent="0.25">
      <c r="A676" t="s">
        <v>13920</v>
      </c>
      <c r="B676" t="s">
        <v>13552</v>
      </c>
      <c r="C676" t="s">
        <v>16164</v>
      </c>
      <c r="F67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`idcontrato_individual`='JnLoX993MeqiC7Sj';</v>
      </c>
    </row>
    <row r="677" spans="1:6" x14ac:dyDescent="0.25">
      <c r="A677" t="s">
        <v>13926</v>
      </c>
      <c r="B677" t="s">
        <v>13552</v>
      </c>
      <c r="C677" t="s">
        <v>16164</v>
      </c>
      <c r="F67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`idcontrato_individual`='mhJYg1yYrMMHsizi';</v>
      </c>
    </row>
    <row r="678" spans="1:6" x14ac:dyDescent="0.25">
      <c r="A678" t="s">
        <v>13931</v>
      </c>
      <c r="B678" t="s">
        <v>13552</v>
      </c>
      <c r="C678" t="s">
        <v>16164</v>
      </c>
      <c r="F67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`idcontrato_individual`='eCwEaX2q19kyLVEi';</v>
      </c>
    </row>
    <row r="679" spans="1:6" x14ac:dyDescent="0.25">
      <c r="A679" t="s">
        <v>13937</v>
      </c>
      <c r="B679" t="s">
        <v>13552</v>
      </c>
      <c r="C679" t="s">
        <v>16164</v>
      </c>
      <c r="F67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`idcontrato_individual`='gtl8SbEmdxS6XWyu';</v>
      </c>
    </row>
    <row r="680" spans="1:6" x14ac:dyDescent="0.25">
      <c r="A680" t="s">
        <v>13942</v>
      </c>
      <c r="B680" t="s">
        <v>13552</v>
      </c>
      <c r="C680" t="s">
        <v>16164</v>
      </c>
      <c r="F68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`idcontrato_individual`='FMF4MhbVZDuphXgw';</v>
      </c>
    </row>
    <row r="681" spans="1:6" x14ac:dyDescent="0.25">
      <c r="A681" t="s">
        <v>13946</v>
      </c>
      <c r="B681" t="s">
        <v>13552</v>
      </c>
      <c r="C681" t="s">
        <v>16164</v>
      </c>
      <c r="F68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`idcontrato_individual`='oo8OjO5UJwVTFnmv';</v>
      </c>
    </row>
    <row r="682" spans="1:6" x14ac:dyDescent="0.25">
      <c r="A682" t="s">
        <v>13950</v>
      </c>
      <c r="B682" t="s">
        <v>13552</v>
      </c>
      <c r="C682" t="s">
        <v>16164</v>
      </c>
      <c r="F68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`idcontrato_individual`='3j2REaYFmfUnDi8V';</v>
      </c>
    </row>
    <row r="683" spans="1:6" x14ac:dyDescent="0.25">
      <c r="A683" t="s">
        <v>13954</v>
      </c>
      <c r="B683" t="s">
        <v>13552</v>
      </c>
      <c r="C683" t="s">
        <v>16164</v>
      </c>
      <c r="F68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`idcontrato_individual`='kxlY4QMMav6An7sx';</v>
      </c>
    </row>
    <row r="684" spans="1:6" x14ac:dyDescent="0.25">
      <c r="A684" t="s">
        <v>13960</v>
      </c>
      <c r="B684" t="s">
        <v>13552</v>
      </c>
      <c r="C684" t="s">
        <v>16164</v>
      </c>
      <c r="F68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`idcontrato_individual`='4D9Zp2m1nn1yuq3r';</v>
      </c>
    </row>
    <row r="685" spans="1:6" x14ac:dyDescent="0.25">
      <c r="A685" t="s">
        <v>13967</v>
      </c>
      <c r="B685" t="s">
        <v>13552</v>
      </c>
      <c r="C685" t="s">
        <v>16164</v>
      </c>
      <c r="F68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`idcontrato_individual`='B2l7LoG4uak8d94S';</v>
      </c>
    </row>
    <row r="686" spans="1:6" x14ac:dyDescent="0.25">
      <c r="A686" t="s">
        <v>13971</v>
      </c>
      <c r="B686" t="s">
        <v>13552</v>
      </c>
      <c r="C686" t="s">
        <v>16164</v>
      </c>
      <c r="F68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`idcontrato_individual`='Q5UlehdsFegbEUNv';</v>
      </c>
    </row>
    <row r="687" spans="1:6" x14ac:dyDescent="0.25">
      <c r="A687" t="s">
        <v>13977</v>
      </c>
      <c r="B687" t="s">
        <v>13552</v>
      </c>
      <c r="C687" t="s">
        <v>16164</v>
      </c>
      <c r="F68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`idcontrato_individual`='Y9FADnb1juc3RjuJ';</v>
      </c>
    </row>
    <row r="688" spans="1:6" x14ac:dyDescent="0.25">
      <c r="A688" t="s">
        <v>13983</v>
      </c>
      <c r="B688" t="s">
        <v>13552</v>
      </c>
      <c r="C688" t="s">
        <v>16164</v>
      </c>
      <c r="F68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`idcontrato_individual`='LD1xJZ2o7nNySjNe';</v>
      </c>
    </row>
    <row r="689" spans="1:6" x14ac:dyDescent="0.25">
      <c r="A689" t="s">
        <v>13989</v>
      </c>
      <c r="B689" t="s">
        <v>13552</v>
      </c>
      <c r="C689" t="s">
        <v>16164</v>
      </c>
      <c r="F68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`idcontrato_individual`='iO8C8KJfGRIwH0iR';</v>
      </c>
    </row>
    <row r="690" spans="1:6" x14ac:dyDescent="0.25">
      <c r="A690" t="s">
        <v>13993</v>
      </c>
      <c r="B690" t="s">
        <v>13552</v>
      </c>
      <c r="C690" t="s">
        <v>16164</v>
      </c>
      <c r="F69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`idcontrato_individual`='4LMTQrdP2fjIXRZM';</v>
      </c>
    </row>
    <row r="691" spans="1:6" x14ac:dyDescent="0.25">
      <c r="A691" t="s">
        <v>13997</v>
      </c>
      <c r="B691" t="s">
        <v>13552</v>
      </c>
      <c r="C691" t="s">
        <v>16164</v>
      </c>
      <c r="F69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`idcontrato_individual`='sdmz5eZy9iHTxoNV';</v>
      </c>
    </row>
    <row r="692" spans="1:6" x14ac:dyDescent="0.25">
      <c r="A692" t="s">
        <v>14003</v>
      </c>
      <c r="B692" t="s">
        <v>13552</v>
      </c>
      <c r="C692" t="s">
        <v>16164</v>
      </c>
      <c r="F69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`idcontrato_individual`='j47QqRO2VjoDBFkA';</v>
      </c>
    </row>
    <row r="693" spans="1:6" x14ac:dyDescent="0.25">
      <c r="A693" t="s">
        <v>14008</v>
      </c>
      <c r="B693" t="s">
        <v>13552</v>
      </c>
      <c r="C693" t="s">
        <v>16164</v>
      </c>
      <c r="F69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`idcontrato_individual`='zyOjRztNHB9NAO3z';</v>
      </c>
    </row>
    <row r="694" spans="1:6" x14ac:dyDescent="0.25">
      <c r="A694" t="s">
        <v>14013</v>
      </c>
      <c r="B694" t="s">
        <v>13552</v>
      </c>
      <c r="C694" t="s">
        <v>16164</v>
      </c>
      <c r="F69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`idcontrato_individual`='FEYW66UYhx8GPdks';</v>
      </c>
    </row>
    <row r="695" spans="1:6" x14ac:dyDescent="0.25">
      <c r="A695" t="s">
        <v>14017</v>
      </c>
      <c r="B695" t="s">
        <v>13552</v>
      </c>
      <c r="C695" t="s">
        <v>16164</v>
      </c>
      <c r="F69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`idcontrato_individual`='zSZ9H7oLJbMylpRO';</v>
      </c>
    </row>
    <row r="696" spans="1:6" x14ac:dyDescent="0.25">
      <c r="A696" t="s">
        <v>14021</v>
      </c>
      <c r="B696" t="s">
        <v>13552</v>
      </c>
      <c r="C696" t="s">
        <v>16164</v>
      </c>
      <c r="F69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`idcontrato_individual`='qkJpA2UCg9KNlCTe';</v>
      </c>
    </row>
    <row r="697" spans="1:6" x14ac:dyDescent="0.25">
      <c r="A697" t="s">
        <v>14025</v>
      </c>
      <c r="B697" t="s">
        <v>13552</v>
      </c>
      <c r="C697" t="s">
        <v>16164</v>
      </c>
      <c r="F69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`idcontrato_individual`='c8DX1VCTUsBnxcmC';</v>
      </c>
    </row>
    <row r="698" spans="1:6" x14ac:dyDescent="0.25">
      <c r="A698" t="s">
        <v>14030</v>
      </c>
      <c r="B698" t="s">
        <v>13552</v>
      </c>
      <c r="C698" t="s">
        <v>16164</v>
      </c>
      <c r="F69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`idcontrato_individual`='L9cn5YyDG7YIbxIo';</v>
      </c>
    </row>
    <row r="699" spans="1:6" x14ac:dyDescent="0.25">
      <c r="A699" t="s">
        <v>14037</v>
      </c>
      <c r="B699" t="s">
        <v>13552</v>
      </c>
      <c r="C699" t="s">
        <v>16164</v>
      </c>
      <c r="F69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`idcontrato_individual`='k86CgcdOayj83Odt';</v>
      </c>
    </row>
    <row r="700" spans="1:6" x14ac:dyDescent="0.25">
      <c r="A700" t="s">
        <v>14043</v>
      </c>
      <c r="B700" t="s">
        <v>13552</v>
      </c>
      <c r="C700" t="s">
        <v>16164</v>
      </c>
      <c r="F70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`idcontrato_individual`='qQ3WWobJ4UGjSwYV';</v>
      </c>
    </row>
    <row r="701" spans="1:6" x14ac:dyDescent="0.25">
      <c r="A701" t="s">
        <v>14047</v>
      </c>
      <c r="B701" t="s">
        <v>13552</v>
      </c>
      <c r="C701" t="s">
        <v>16164</v>
      </c>
      <c r="F70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`idcontrato_individual`='BSnjfydd25758aSJ';</v>
      </c>
    </row>
    <row r="702" spans="1:6" x14ac:dyDescent="0.25">
      <c r="A702" t="s">
        <v>14052</v>
      </c>
      <c r="B702" t="s">
        <v>13552</v>
      </c>
      <c r="C702" t="s">
        <v>16164</v>
      </c>
      <c r="F70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`idcontrato_individual`='nEgB98XRV7kgAXOK';</v>
      </c>
    </row>
    <row r="703" spans="1:6" x14ac:dyDescent="0.25">
      <c r="A703" t="s">
        <v>14057</v>
      </c>
      <c r="B703" t="s">
        <v>13552</v>
      </c>
      <c r="C703" t="s">
        <v>16164</v>
      </c>
      <c r="F70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`idcontrato_individual`='EPPamHGJ4olOdy4Z';</v>
      </c>
    </row>
    <row r="704" spans="1:6" x14ac:dyDescent="0.25">
      <c r="A704" t="s">
        <v>14062</v>
      </c>
      <c r="B704" t="s">
        <v>13552</v>
      </c>
      <c r="C704" t="s">
        <v>16164</v>
      </c>
      <c r="F70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`idcontrato_individual`='YduPkaOrBoRxkPXH';</v>
      </c>
    </row>
    <row r="705" spans="1:6" x14ac:dyDescent="0.25">
      <c r="A705" t="s">
        <v>14066</v>
      </c>
      <c r="B705" t="s">
        <v>13552</v>
      </c>
      <c r="C705" t="s">
        <v>16164</v>
      </c>
      <c r="F70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`idcontrato_individual`='yRW48HrKRSbYDDTW';</v>
      </c>
    </row>
    <row r="706" spans="1:6" x14ac:dyDescent="0.25">
      <c r="A706" t="s">
        <v>14071</v>
      </c>
      <c r="B706" t="s">
        <v>13552</v>
      </c>
      <c r="C706" t="s">
        <v>16164</v>
      </c>
      <c r="F70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`idcontrato_individual`='jRPsA57u0iv2t78T';</v>
      </c>
    </row>
    <row r="707" spans="1:6" x14ac:dyDescent="0.25">
      <c r="A707" t="s">
        <v>14077</v>
      </c>
      <c r="B707" t="s">
        <v>13552</v>
      </c>
      <c r="C707" t="s">
        <v>16164</v>
      </c>
      <c r="F70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`idcontrato_individual`='L1AZ27POSTmVFrPF';</v>
      </c>
    </row>
    <row r="708" spans="1:6" x14ac:dyDescent="0.25">
      <c r="A708" t="s">
        <v>14083</v>
      </c>
      <c r="B708" t="s">
        <v>13552</v>
      </c>
      <c r="C708" t="s">
        <v>16164</v>
      </c>
      <c r="F70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`idcontrato_individual`='HK9baJf51jcPZyZn';</v>
      </c>
    </row>
    <row r="709" spans="1:6" x14ac:dyDescent="0.25">
      <c r="A709" t="s">
        <v>14089</v>
      </c>
      <c r="B709" t="s">
        <v>13552</v>
      </c>
      <c r="C709" t="s">
        <v>16164</v>
      </c>
      <c r="F70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`idcontrato_individual`='fWSQU9KprHCTMzIR';</v>
      </c>
    </row>
    <row r="710" spans="1:6" x14ac:dyDescent="0.25">
      <c r="A710" t="s">
        <v>14095</v>
      </c>
      <c r="B710" t="s">
        <v>13552</v>
      </c>
      <c r="C710" t="s">
        <v>16164</v>
      </c>
      <c r="F71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`idcontrato_individual`='TbwZYbsdfOH2AcPP';</v>
      </c>
    </row>
    <row r="711" spans="1:6" x14ac:dyDescent="0.25">
      <c r="A711" t="s">
        <v>14100</v>
      </c>
      <c r="B711" t="s">
        <v>13552</v>
      </c>
      <c r="C711" t="s">
        <v>16164</v>
      </c>
      <c r="F71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`idcontrato_individual`='GvFn2WNtx4SXhEip';</v>
      </c>
    </row>
    <row r="712" spans="1:6" x14ac:dyDescent="0.25">
      <c r="A712" t="s">
        <v>14106</v>
      </c>
      <c r="B712" t="s">
        <v>13552</v>
      </c>
      <c r="C712" t="s">
        <v>16164</v>
      </c>
      <c r="F71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`idcontrato_individual`='1DuLmH6zvCo0cRBW';</v>
      </c>
    </row>
    <row r="713" spans="1:6" x14ac:dyDescent="0.25">
      <c r="A713" t="s">
        <v>14112</v>
      </c>
      <c r="B713" t="s">
        <v>13552</v>
      </c>
      <c r="C713" t="s">
        <v>16164</v>
      </c>
      <c r="F71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`idcontrato_individual`='CfDcQY3kRRMWqzut';</v>
      </c>
    </row>
    <row r="714" spans="1:6" x14ac:dyDescent="0.25">
      <c r="A714" t="s">
        <v>14118</v>
      </c>
      <c r="B714" t="s">
        <v>13552</v>
      </c>
      <c r="C714" t="s">
        <v>16164</v>
      </c>
      <c r="F71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`idcontrato_individual`='r60s2QnjzApsZUvS';</v>
      </c>
    </row>
    <row r="715" spans="1:6" x14ac:dyDescent="0.25">
      <c r="A715" t="s">
        <v>14122</v>
      </c>
      <c r="B715" t="s">
        <v>13552</v>
      </c>
      <c r="C715" t="s">
        <v>16164</v>
      </c>
      <c r="F71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`idcontrato_individual`='qsLBIx03zAlN2FQS';</v>
      </c>
    </row>
    <row r="716" spans="1:6" x14ac:dyDescent="0.25">
      <c r="A716" t="s">
        <v>14126</v>
      </c>
      <c r="B716" t="s">
        <v>13552</v>
      </c>
      <c r="C716" t="s">
        <v>16164</v>
      </c>
      <c r="F71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`idcontrato_individual`='UJir66EW6m52Kjys';</v>
      </c>
    </row>
    <row r="717" spans="1:6" x14ac:dyDescent="0.25">
      <c r="A717" t="s">
        <v>14130</v>
      </c>
      <c r="B717" t="s">
        <v>13552</v>
      </c>
      <c r="C717" t="s">
        <v>16164</v>
      </c>
      <c r="F71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`idcontrato_individual`='HAXTMDElekU4GuKK';</v>
      </c>
    </row>
    <row r="718" spans="1:6" x14ac:dyDescent="0.25">
      <c r="A718" t="s">
        <v>14134</v>
      </c>
      <c r="B718" t="s">
        <v>13552</v>
      </c>
      <c r="C718" t="s">
        <v>16164</v>
      </c>
      <c r="F71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`idcontrato_individual`='FA8hQPxsambXMKdp';</v>
      </c>
    </row>
    <row r="719" spans="1:6" x14ac:dyDescent="0.25">
      <c r="A719" t="s">
        <v>14140</v>
      </c>
      <c r="B719" t="s">
        <v>14147</v>
      </c>
      <c r="C719" t="s">
        <v>16165</v>
      </c>
      <c r="F71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`idcontrato_individual`='MCJLWbDcND1ivkmv';</v>
      </c>
    </row>
    <row r="720" spans="1:6" x14ac:dyDescent="0.25">
      <c r="A720" t="s">
        <v>14148</v>
      </c>
      <c r="B720" t="s">
        <v>14147</v>
      </c>
      <c r="C720" t="s">
        <v>16165</v>
      </c>
      <c r="F72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`idcontrato_individual`='lQ29RE5VsVq0ghEk';</v>
      </c>
    </row>
    <row r="721" spans="1:6" x14ac:dyDescent="0.25">
      <c r="A721" t="s">
        <v>14154</v>
      </c>
      <c r="B721" t="s">
        <v>14147</v>
      </c>
      <c r="C721" t="s">
        <v>16165</v>
      </c>
      <c r="F72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`idcontrato_individual`='dJD6SVuobwAFxQeu';</v>
      </c>
    </row>
    <row r="722" spans="1:6" x14ac:dyDescent="0.25">
      <c r="A722" t="s">
        <v>14162</v>
      </c>
      <c r="B722" t="s">
        <v>14147</v>
      </c>
      <c r="C722" t="s">
        <v>16165</v>
      </c>
      <c r="F72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`idcontrato_individual`='UbynBCJUDcLv0BIH';</v>
      </c>
    </row>
    <row r="723" spans="1:6" x14ac:dyDescent="0.25">
      <c r="A723" t="s">
        <v>14168</v>
      </c>
      <c r="B723" t="s">
        <v>14147</v>
      </c>
      <c r="C723" t="s">
        <v>16165</v>
      </c>
      <c r="F72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`idcontrato_individual`='eM72YWYwWB7ivXVW';</v>
      </c>
    </row>
    <row r="724" spans="1:6" x14ac:dyDescent="0.25">
      <c r="A724" t="s">
        <v>14173</v>
      </c>
      <c r="B724" t="s">
        <v>14147</v>
      </c>
      <c r="C724" t="s">
        <v>16165</v>
      </c>
      <c r="F72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`idcontrato_individual`='d7Y4BLUwx90dXecL';</v>
      </c>
    </row>
    <row r="725" spans="1:6" x14ac:dyDescent="0.25">
      <c r="A725" t="s">
        <v>14178</v>
      </c>
      <c r="B725" t="s">
        <v>14147</v>
      </c>
      <c r="C725" t="s">
        <v>16165</v>
      </c>
      <c r="F72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`idcontrato_individual`='oooEP3xd8o2UnbRx';</v>
      </c>
    </row>
    <row r="726" spans="1:6" x14ac:dyDescent="0.25">
      <c r="A726" t="s">
        <v>14184</v>
      </c>
      <c r="B726" t="s">
        <v>14147</v>
      </c>
      <c r="C726" t="s">
        <v>16165</v>
      </c>
      <c r="F72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`idcontrato_individual`='YaIgQfJ9yWNa7GGy';</v>
      </c>
    </row>
    <row r="727" spans="1:6" x14ac:dyDescent="0.25">
      <c r="A727" t="s">
        <v>14189</v>
      </c>
      <c r="B727" t="s">
        <v>14147</v>
      </c>
      <c r="C727" t="s">
        <v>16165</v>
      </c>
      <c r="F72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`idcontrato_individual`='kxGq37Z5SA4pTtw2';</v>
      </c>
    </row>
    <row r="728" spans="1:6" x14ac:dyDescent="0.25">
      <c r="A728" t="s">
        <v>14195</v>
      </c>
      <c r="B728" t="s">
        <v>14147</v>
      </c>
      <c r="C728" t="s">
        <v>16165</v>
      </c>
      <c r="F72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`idcontrato_individual`='F8AvnWsZfb3K49tx';</v>
      </c>
    </row>
    <row r="729" spans="1:6" x14ac:dyDescent="0.25">
      <c r="A729" t="s">
        <v>14201</v>
      </c>
      <c r="B729" t="s">
        <v>14147</v>
      </c>
      <c r="C729" t="s">
        <v>16165</v>
      </c>
      <c r="F72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`idcontrato_individual`='nnGtRlxi5vizRQdQ';</v>
      </c>
    </row>
    <row r="730" spans="1:6" x14ac:dyDescent="0.25">
      <c r="A730" t="s">
        <v>14207</v>
      </c>
      <c r="B730" t="s">
        <v>14147</v>
      </c>
      <c r="C730" t="s">
        <v>16165</v>
      </c>
      <c r="F73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`idcontrato_individual`='ipWRr8AyTeEnSr3i';</v>
      </c>
    </row>
    <row r="731" spans="1:6" x14ac:dyDescent="0.25">
      <c r="A731" t="s">
        <v>14214</v>
      </c>
      <c r="B731" t="s">
        <v>14147</v>
      </c>
      <c r="C731" t="s">
        <v>16165</v>
      </c>
      <c r="F73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`idcontrato_individual`='wq6kkZHHIXwFNVPG';</v>
      </c>
    </row>
    <row r="732" spans="1:6" x14ac:dyDescent="0.25">
      <c r="A732" t="s">
        <v>14219</v>
      </c>
      <c r="B732" t="s">
        <v>14147</v>
      </c>
      <c r="C732" t="s">
        <v>16165</v>
      </c>
      <c r="F73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`idcontrato_individual`='8mbWUnWdtDha9Ce3';</v>
      </c>
    </row>
    <row r="733" spans="1:6" x14ac:dyDescent="0.25">
      <c r="A733" t="s">
        <v>14224</v>
      </c>
      <c r="B733" t="s">
        <v>14147</v>
      </c>
      <c r="C733" t="s">
        <v>16165</v>
      </c>
      <c r="F73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`idcontrato_individual`='51F3TGOPXj7t2VNa';</v>
      </c>
    </row>
    <row r="734" spans="1:6" x14ac:dyDescent="0.25">
      <c r="A734" t="s">
        <v>14228</v>
      </c>
      <c r="B734" t="s">
        <v>14147</v>
      </c>
      <c r="C734" t="s">
        <v>16165</v>
      </c>
      <c r="F73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`idcontrato_individual`='4pSXXsbhmvdnK9Lz';</v>
      </c>
    </row>
    <row r="735" spans="1:6" x14ac:dyDescent="0.25">
      <c r="A735" t="s">
        <v>14233</v>
      </c>
      <c r="B735" t="s">
        <v>14147</v>
      </c>
      <c r="C735" t="s">
        <v>16165</v>
      </c>
      <c r="F73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`idcontrato_individual`='KM34oP0qQrnZMp6B';</v>
      </c>
    </row>
    <row r="736" spans="1:6" x14ac:dyDescent="0.25">
      <c r="A736" t="s">
        <v>14238</v>
      </c>
      <c r="B736" t="s">
        <v>14147</v>
      </c>
      <c r="C736" t="s">
        <v>16165</v>
      </c>
      <c r="F73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`idcontrato_individual`='bMkOhEZ4Y6tHXjYp';</v>
      </c>
    </row>
    <row r="737" spans="1:6" x14ac:dyDescent="0.25">
      <c r="A737" t="s">
        <v>14243</v>
      </c>
      <c r="B737" t="s">
        <v>14147</v>
      </c>
      <c r="C737" t="s">
        <v>16165</v>
      </c>
      <c r="F73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`idcontrato_individual`='WQqCaSVH7rJoYFgR';</v>
      </c>
    </row>
    <row r="738" spans="1:6" x14ac:dyDescent="0.25">
      <c r="A738" t="s">
        <v>14249</v>
      </c>
      <c r="B738" t="s">
        <v>14147</v>
      </c>
      <c r="C738" t="s">
        <v>16165</v>
      </c>
      <c r="F73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`idcontrato_individual`='6z93iJSFjTesc4zb';</v>
      </c>
    </row>
    <row r="739" spans="1:6" x14ac:dyDescent="0.25">
      <c r="A739" t="s">
        <v>14256</v>
      </c>
      <c r="B739" t="s">
        <v>14147</v>
      </c>
      <c r="C739" t="s">
        <v>16165</v>
      </c>
      <c r="F73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`idcontrato_individual`='r5ZmjtnG6s542rzB';</v>
      </c>
    </row>
    <row r="740" spans="1:6" x14ac:dyDescent="0.25">
      <c r="A740" t="s">
        <v>14261</v>
      </c>
      <c r="B740" t="s">
        <v>14147</v>
      </c>
      <c r="C740" t="s">
        <v>16165</v>
      </c>
      <c r="F74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`idcontrato_individual`='MfjIXZlp1L0tgSlB';</v>
      </c>
    </row>
    <row r="741" spans="1:6" x14ac:dyDescent="0.25">
      <c r="A741" t="s">
        <v>14267</v>
      </c>
      <c r="B741" t="s">
        <v>14147</v>
      </c>
      <c r="C741" t="s">
        <v>16165</v>
      </c>
      <c r="F74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`idcontrato_individual`='G0XrLLaECJLtGfQO';</v>
      </c>
    </row>
    <row r="742" spans="1:6" x14ac:dyDescent="0.25">
      <c r="A742" t="s">
        <v>14272</v>
      </c>
      <c r="B742" t="s">
        <v>14147</v>
      </c>
      <c r="C742" t="s">
        <v>16165</v>
      </c>
      <c r="F74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`idcontrato_individual`='9rH0cqmyIPoUsAAQ';</v>
      </c>
    </row>
    <row r="743" spans="1:6" x14ac:dyDescent="0.25">
      <c r="A743" t="s">
        <v>14277</v>
      </c>
      <c r="B743" t="s">
        <v>14147</v>
      </c>
      <c r="C743" t="s">
        <v>16165</v>
      </c>
      <c r="F74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`idcontrato_individual`='DlzESfLTJrKzdZLx';</v>
      </c>
    </row>
    <row r="744" spans="1:6" x14ac:dyDescent="0.25">
      <c r="A744" t="s">
        <v>14284</v>
      </c>
      <c r="B744" t="s">
        <v>14147</v>
      </c>
      <c r="C744" t="s">
        <v>16165</v>
      </c>
      <c r="F74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`idcontrato_individual`='8xzkxYKTHc67NwOb';</v>
      </c>
    </row>
    <row r="745" spans="1:6" x14ac:dyDescent="0.25">
      <c r="A745" t="s">
        <v>14290</v>
      </c>
      <c r="B745" t="s">
        <v>14147</v>
      </c>
      <c r="C745" t="s">
        <v>16165</v>
      </c>
      <c r="F74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`idcontrato_individual`='2LObYu3GHDPjWnXn';</v>
      </c>
    </row>
    <row r="746" spans="1:6" x14ac:dyDescent="0.25">
      <c r="A746" t="s">
        <v>14295</v>
      </c>
      <c r="B746" t="s">
        <v>14147</v>
      </c>
      <c r="C746" t="s">
        <v>16165</v>
      </c>
      <c r="F74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`idcontrato_individual`='eo5hnZotBhfS6Ixo';</v>
      </c>
    </row>
    <row r="747" spans="1:6" x14ac:dyDescent="0.25">
      <c r="A747" t="s">
        <v>14301</v>
      </c>
      <c r="B747" t="s">
        <v>14147</v>
      </c>
      <c r="C747" t="s">
        <v>16165</v>
      </c>
      <c r="F74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`idcontrato_individual`='FzwqpCoYqY968BSM';</v>
      </c>
    </row>
    <row r="748" spans="1:6" x14ac:dyDescent="0.25">
      <c r="A748" t="s">
        <v>14308</v>
      </c>
      <c r="B748" t="s">
        <v>14147</v>
      </c>
      <c r="C748" t="s">
        <v>16165</v>
      </c>
      <c r="F74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`idcontrato_individual`='0unfO3Dv3y5sWxqj';</v>
      </c>
    </row>
    <row r="749" spans="1:6" x14ac:dyDescent="0.25">
      <c r="A749" t="s">
        <v>14312</v>
      </c>
      <c r="B749" t="s">
        <v>14147</v>
      </c>
      <c r="C749" t="s">
        <v>16165</v>
      </c>
      <c r="F74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`idcontrato_individual`='4ZuRb1zkJmVl10zX';</v>
      </c>
    </row>
    <row r="750" spans="1:6" x14ac:dyDescent="0.25">
      <c r="A750" t="s">
        <v>14318</v>
      </c>
      <c r="B750" t="s">
        <v>14147</v>
      </c>
      <c r="C750" t="s">
        <v>16165</v>
      </c>
      <c r="F75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`idcontrato_individual`='B1YYRrEp6EcSNMkv';</v>
      </c>
    </row>
    <row r="751" spans="1:6" x14ac:dyDescent="0.25">
      <c r="A751" t="s">
        <v>14322</v>
      </c>
      <c r="B751" t="s">
        <v>14147</v>
      </c>
      <c r="C751" t="s">
        <v>16165</v>
      </c>
      <c r="F75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`idcontrato_individual`='23TKzySzDc4DygeA';</v>
      </c>
    </row>
    <row r="752" spans="1:6" x14ac:dyDescent="0.25">
      <c r="A752" t="s">
        <v>14328</v>
      </c>
      <c r="B752" t="s">
        <v>14147</v>
      </c>
      <c r="C752" t="s">
        <v>16165</v>
      </c>
      <c r="F75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`idcontrato_individual`='2sUhnKDlhaKTw4tk';</v>
      </c>
    </row>
    <row r="753" spans="1:6" x14ac:dyDescent="0.25">
      <c r="A753" t="s">
        <v>14335</v>
      </c>
      <c r="B753" t="s">
        <v>14147</v>
      </c>
      <c r="C753" t="s">
        <v>16165</v>
      </c>
      <c r="F75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`idcontrato_individual`='HWjllDmQY9OccZ8S';</v>
      </c>
    </row>
    <row r="754" spans="1:6" x14ac:dyDescent="0.25">
      <c r="A754" t="s">
        <v>14340</v>
      </c>
      <c r="B754" t="s">
        <v>14147</v>
      </c>
      <c r="C754" t="s">
        <v>16165</v>
      </c>
      <c r="F75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`idcontrato_individual`='xAQOQK0d4yFpTb0d';</v>
      </c>
    </row>
    <row r="755" spans="1:6" x14ac:dyDescent="0.25">
      <c r="A755" t="s">
        <v>14347</v>
      </c>
      <c r="B755" t="s">
        <v>14147</v>
      </c>
      <c r="C755" t="s">
        <v>16165</v>
      </c>
      <c r="F75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`idcontrato_individual`='oUxJ9dZMjp3BclKG';</v>
      </c>
    </row>
    <row r="756" spans="1:6" x14ac:dyDescent="0.25">
      <c r="A756" t="s">
        <v>14351</v>
      </c>
      <c r="B756" t="s">
        <v>14147</v>
      </c>
      <c r="C756" t="s">
        <v>16165</v>
      </c>
      <c r="F75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`idcontrato_individual`='dBXxXM4lAm4PMf47';</v>
      </c>
    </row>
    <row r="757" spans="1:6" x14ac:dyDescent="0.25">
      <c r="A757" t="s">
        <v>14356</v>
      </c>
      <c r="B757" t="s">
        <v>14147</v>
      </c>
      <c r="C757" t="s">
        <v>16165</v>
      </c>
      <c r="F75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`idcontrato_individual`='3dV5Tf507T2RY0Kd';</v>
      </c>
    </row>
    <row r="758" spans="1:6" x14ac:dyDescent="0.25">
      <c r="A758" t="s">
        <v>14361</v>
      </c>
      <c r="B758" t="s">
        <v>14147</v>
      </c>
      <c r="C758" t="s">
        <v>16165</v>
      </c>
      <c r="F75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`idcontrato_individual`='AcvO8I4ivpZLmoJJ';</v>
      </c>
    </row>
    <row r="759" spans="1:6" x14ac:dyDescent="0.25">
      <c r="A759" t="s">
        <v>14365</v>
      </c>
      <c r="B759" t="s">
        <v>14147</v>
      </c>
      <c r="C759" t="s">
        <v>16165</v>
      </c>
      <c r="F75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`idcontrato_individual`='Ojew0S6VQ0Wakl0S';</v>
      </c>
    </row>
    <row r="760" spans="1:6" x14ac:dyDescent="0.25">
      <c r="A760" t="s">
        <v>14371</v>
      </c>
      <c r="B760" t="s">
        <v>14147</v>
      </c>
      <c r="C760" t="s">
        <v>16165</v>
      </c>
      <c r="F76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`idcontrato_individual`='b3nLkDGEjXlEuIx7';</v>
      </c>
    </row>
    <row r="761" spans="1:6" x14ac:dyDescent="0.25">
      <c r="A761" t="s">
        <v>14376</v>
      </c>
      <c r="B761" t="s">
        <v>14147</v>
      </c>
      <c r="C761" t="s">
        <v>16165</v>
      </c>
      <c r="F76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`idcontrato_individual`='Txt8ZdH8MA6WgzKU';</v>
      </c>
    </row>
    <row r="762" spans="1:6" x14ac:dyDescent="0.25">
      <c r="A762" t="s">
        <v>14383</v>
      </c>
      <c r="B762" t="s">
        <v>14147</v>
      </c>
      <c r="C762" t="s">
        <v>16165</v>
      </c>
      <c r="F76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`idcontrato_individual`='GKWq4KUCNyd2L0GU';</v>
      </c>
    </row>
    <row r="763" spans="1:6" x14ac:dyDescent="0.25">
      <c r="A763" t="s">
        <v>14387</v>
      </c>
      <c r="B763" t="s">
        <v>14147</v>
      </c>
      <c r="C763" t="s">
        <v>16165</v>
      </c>
      <c r="F76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`idcontrato_individual`='oVQAjBBMpJbaJGmu';</v>
      </c>
    </row>
    <row r="764" spans="1:6" x14ac:dyDescent="0.25">
      <c r="A764" t="s">
        <v>14393</v>
      </c>
      <c r="B764" t="s">
        <v>14147</v>
      </c>
      <c r="C764" t="s">
        <v>16165</v>
      </c>
      <c r="F76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`idcontrato_individual`='QxviAxGvvhEgmyjS';</v>
      </c>
    </row>
    <row r="765" spans="1:6" x14ac:dyDescent="0.25">
      <c r="A765" t="s">
        <v>14400</v>
      </c>
      <c r="B765" t="s">
        <v>14147</v>
      </c>
      <c r="C765" t="s">
        <v>16165</v>
      </c>
      <c r="F76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`idcontrato_individual`='iwbyhQ4rQguWuXb3';</v>
      </c>
    </row>
    <row r="766" spans="1:6" x14ac:dyDescent="0.25">
      <c r="A766" t="s">
        <v>14405</v>
      </c>
      <c r="B766" t="s">
        <v>14147</v>
      </c>
      <c r="C766" t="s">
        <v>16165</v>
      </c>
      <c r="F76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`idcontrato_individual`='e1k14iv80me2ZIQH';</v>
      </c>
    </row>
    <row r="767" spans="1:6" x14ac:dyDescent="0.25">
      <c r="A767" t="s">
        <v>14410</v>
      </c>
      <c r="B767" t="s">
        <v>14147</v>
      </c>
      <c r="C767" t="s">
        <v>16165</v>
      </c>
      <c r="F76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`idcontrato_individual`='FCAhgZy9aAtFo7mj';</v>
      </c>
    </row>
    <row r="768" spans="1:6" x14ac:dyDescent="0.25">
      <c r="A768" t="s">
        <v>14417</v>
      </c>
      <c r="B768" t="s">
        <v>14147</v>
      </c>
      <c r="C768" t="s">
        <v>16165</v>
      </c>
      <c r="F76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`idcontrato_individual`='GQDzGRLjQHTmOcok';</v>
      </c>
    </row>
    <row r="769" spans="1:6" x14ac:dyDescent="0.25">
      <c r="A769" t="s">
        <v>14423</v>
      </c>
      <c r="B769" t="s">
        <v>14147</v>
      </c>
      <c r="C769" t="s">
        <v>16165</v>
      </c>
      <c r="F76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`idcontrato_individual`='wO0ToQctwb9N4KhW';</v>
      </c>
    </row>
    <row r="770" spans="1:6" x14ac:dyDescent="0.25">
      <c r="A770" t="s">
        <v>14429</v>
      </c>
      <c r="B770" t="s">
        <v>14147</v>
      </c>
      <c r="C770" t="s">
        <v>16165</v>
      </c>
      <c r="F77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`idcontrato_individual`='P2keMRGAArksenki';</v>
      </c>
    </row>
    <row r="771" spans="1:6" x14ac:dyDescent="0.25">
      <c r="A771" t="s">
        <v>14434</v>
      </c>
      <c r="B771" t="s">
        <v>14147</v>
      </c>
      <c r="C771" t="s">
        <v>16165</v>
      </c>
      <c r="F77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`idcontrato_individual`='Sa9KdHSW6ubgMDMh';</v>
      </c>
    </row>
    <row r="772" spans="1:6" x14ac:dyDescent="0.25">
      <c r="A772" t="s">
        <v>14439</v>
      </c>
      <c r="B772" t="s">
        <v>14147</v>
      </c>
      <c r="C772" t="s">
        <v>16165</v>
      </c>
      <c r="F77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`idcontrato_individual`='9lfnBKS5H9WfhLxo';</v>
      </c>
    </row>
    <row r="773" spans="1:6" x14ac:dyDescent="0.25">
      <c r="A773" t="s">
        <v>14444</v>
      </c>
      <c r="B773" t="s">
        <v>14147</v>
      </c>
      <c r="C773" t="s">
        <v>16165</v>
      </c>
      <c r="F77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`idcontrato_individual`='Ne9CUK0FWBMLaST3';</v>
      </c>
    </row>
    <row r="774" spans="1:6" x14ac:dyDescent="0.25">
      <c r="A774" t="s">
        <v>14450</v>
      </c>
      <c r="B774" t="s">
        <v>14147</v>
      </c>
      <c r="C774" t="s">
        <v>16165</v>
      </c>
      <c r="F77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`idcontrato_individual`='ONZnX0lAL2X1LjMc';</v>
      </c>
    </row>
    <row r="775" spans="1:6" x14ac:dyDescent="0.25">
      <c r="A775" t="s">
        <v>14456</v>
      </c>
      <c r="B775" t="s">
        <v>14147</v>
      </c>
      <c r="C775" t="s">
        <v>16165</v>
      </c>
      <c r="F77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`idcontrato_individual`='pQHcQLmOnK6k9JIE';</v>
      </c>
    </row>
    <row r="776" spans="1:6" x14ac:dyDescent="0.25">
      <c r="A776" t="s">
        <v>14461</v>
      </c>
      <c r="B776" t="s">
        <v>14147</v>
      </c>
      <c r="C776" t="s">
        <v>16165</v>
      </c>
      <c r="F77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`idcontrato_individual`='1XHm1VOTiVkFSDcs';</v>
      </c>
    </row>
    <row r="777" spans="1:6" x14ac:dyDescent="0.25">
      <c r="A777" t="s">
        <v>14466</v>
      </c>
      <c r="B777" t="s">
        <v>14147</v>
      </c>
      <c r="C777" t="s">
        <v>16165</v>
      </c>
      <c r="F77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`idcontrato_individual`='hqS8hAykqFFrbgZ1';</v>
      </c>
    </row>
    <row r="778" spans="1:6" x14ac:dyDescent="0.25">
      <c r="A778" t="s">
        <v>14472</v>
      </c>
      <c r="B778" t="s">
        <v>14147</v>
      </c>
      <c r="C778" t="s">
        <v>16165</v>
      </c>
      <c r="F77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`idcontrato_individual`='pBbrGUJM9AMvuWGu';</v>
      </c>
    </row>
    <row r="779" spans="1:6" x14ac:dyDescent="0.25">
      <c r="A779" t="s">
        <v>14478</v>
      </c>
      <c r="B779" t="s">
        <v>14147</v>
      </c>
      <c r="C779" t="s">
        <v>16165</v>
      </c>
      <c r="F77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`idcontrato_individual`='9HOBQl8R2OQIV6TR';</v>
      </c>
    </row>
    <row r="780" spans="1:6" x14ac:dyDescent="0.25">
      <c r="A780" t="s">
        <v>14485</v>
      </c>
      <c r="B780" t="s">
        <v>14147</v>
      </c>
      <c r="C780" t="s">
        <v>16165</v>
      </c>
      <c r="F78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`idcontrato_individual`='en9vuUQ9Z2QgXcV1';</v>
      </c>
    </row>
    <row r="781" spans="1:6" x14ac:dyDescent="0.25">
      <c r="A781" t="s">
        <v>14490</v>
      </c>
      <c r="B781" t="s">
        <v>14147</v>
      </c>
      <c r="C781" t="s">
        <v>16165</v>
      </c>
      <c r="F78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`idcontrato_individual`='oyup9U0eL0ZOBKfJ';</v>
      </c>
    </row>
    <row r="782" spans="1:6" x14ac:dyDescent="0.25">
      <c r="A782" t="s">
        <v>14495</v>
      </c>
      <c r="B782" t="s">
        <v>14147</v>
      </c>
      <c r="C782" t="s">
        <v>16165</v>
      </c>
      <c r="F78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`idcontrato_individual`='HvJy5H4Qztp1nTkD';</v>
      </c>
    </row>
    <row r="783" spans="1:6" x14ac:dyDescent="0.25">
      <c r="A783" t="s">
        <v>14500</v>
      </c>
      <c r="B783" t="s">
        <v>14147</v>
      </c>
      <c r="C783" t="s">
        <v>16165</v>
      </c>
      <c r="F78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`idcontrato_individual`='0LiDIFINItu4J8lL';</v>
      </c>
    </row>
    <row r="784" spans="1:6" x14ac:dyDescent="0.25">
      <c r="A784" t="s">
        <v>14504</v>
      </c>
      <c r="B784" t="s">
        <v>14147</v>
      </c>
      <c r="C784" t="s">
        <v>16165</v>
      </c>
      <c r="F78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`idcontrato_individual`='VHKH903P8Wj7sp82';</v>
      </c>
    </row>
    <row r="785" spans="1:6" x14ac:dyDescent="0.25">
      <c r="A785" t="s">
        <v>14510</v>
      </c>
      <c r="B785" t="s">
        <v>14147</v>
      </c>
      <c r="C785" t="s">
        <v>16165</v>
      </c>
      <c r="F78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`idcontrato_individual`='IwhwxzTw426J9IfP';</v>
      </c>
    </row>
    <row r="786" spans="1:6" x14ac:dyDescent="0.25">
      <c r="A786" t="s">
        <v>14515</v>
      </c>
      <c r="B786" t="s">
        <v>14147</v>
      </c>
      <c r="C786" t="s">
        <v>16165</v>
      </c>
      <c r="F78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`idcontrato_individual`='2whr3KCKEAHZPn5U';</v>
      </c>
    </row>
    <row r="787" spans="1:6" x14ac:dyDescent="0.25">
      <c r="A787" t="s">
        <v>14522</v>
      </c>
      <c r="B787" t="s">
        <v>14147</v>
      </c>
      <c r="C787" t="s">
        <v>16165</v>
      </c>
      <c r="F78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`idcontrato_individual`='JsOpniWPs1sNa5LI';</v>
      </c>
    </row>
    <row r="788" spans="1:6" x14ac:dyDescent="0.25">
      <c r="A788" t="s">
        <v>14527</v>
      </c>
      <c r="B788" t="s">
        <v>14147</v>
      </c>
      <c r="C788" t="s">
        <v>16165</v>
      </c>
      <c r="F78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`idcontrato_individual`='rDq5z9Dr51s84grg';</v>
      </c>
    </row>
    <row r="789" spans="1:6" x14ac:dyDescent="0.25">
      <c r="A789" t="s">
        <v>14532</v>
      </c>
      <c r="B789" t="s">
        <v>14147</v>
      </c>
      <c r="C789" t="s">
        <v>16165</v>
      </c>
      <c r="F78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`idcontrato_individual`='jghxIFaD5S1EkR6E';</v>
      </c>
    </row>
    <row r="790" spans="1:6" x14ac:dyDescent="0.25">
      <c r="A790" t="s">
        <v>14537</v>
      </c>
      <c r="B790" t="s">
        <v>14147</v>
      </c>
      <c r="C790" t="s">
        <v>16165</v>
      </c>
      <c r="F79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`idcontrato_individual`='TPp6fIu74xPUBcKN';</v>
      </c>
    </row>
    <row r="791" spans="1:6" x14ac:dyDescent="0.25">
      <c r="A791" t="s">
        <v>14542</v>
      </c>
      <c r="B791" t="s">
        <v>14147</v>
      </c>
      <c r="C791" t="s">
        <v>16165</v>
      </c>
      <c r="F79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`idcontrato_individual`='OHfXpFcTdcd7GBFD';</v>
      </c>
    </row>
    <row r="792" spans="1:6" x14ac:dyDescent="0.25">
      <c r="A792" t="s">
        <v>14547</v>
      </c>
      <c r="B792" t="s">
        <v>14147</v>
      </c>
      <c r="C792" t="s">
        <v>16165</v>
      </c>
      <c r="F79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`idcontrato_individual`='yfAakOIb7UpAgttx';</v>
      </c>
    </row>
    <row r="793" spans="1:6" x14ac:dyDescent="0.25">
      <c r="A793" t="s">
        <v>14554</v>
      </c>
      <c r="B793" t="s">
        <v>14147</v>
      </c>
      <c r="C793" t="s">
        <v>16165</v>
      </c>
      <c r="F79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`idcontrato_individual`='T4evrjsrRddbc9Ul';</v>
      </c>
    </row>
    <row r="794" spans="1:6" x14ac:dyDescent="0.25">
      <c r="A794" t="s">
        <v>14558</v>
      </c>
      <c r="B794" t="s">
        <v>14147</v>
      </c>
      <c r="C794" t="s">
        <v>16165</v>
      </c>
      <c r="F79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`idcontrato_individual`='Dh0eb9vh1Pt51bfI';</v>
      </c>
    </row>
    <row r="795" spans="1:6" x14ac:dyDescent="0.25">
      <c r="A795" t="s">
        <v>14563</v>
      </c>
      <c r="B795" t="s">
        <v>14147</v>
      </c>
      <c r="C795" t="s">
        <v>16165</v>
      </c>
      <c r="F79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`idcontrato_individual`='xLGJDkhYXJGuF6I5';</v>
      </c>
    </row>
    <row r="796" spans="1:6" x14ac:dyDescent="0.25">
      <c r="A796" t="s">
        <v>14571</v>
      </c>
      <c r="B796" t="s">
        <v>14147</v>
      </c>
      <c r="C796" t="s">
        <v>16165</v>
      </c>
      <c r="F79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`idcontrato_individual`='OPk5s5alFh8zZOkU';</v>
      </c>
    </row>
    <row r="797" spans="1:6" x14ac:dyDescent="0.25">
      <c r="A797" t="s">
        <v>14576</v>
      </c>
      <c r="B797" t="s">
        <v>14147</v>
      </c>
      <c r="C797" t="s">
        <v>16165</v>
      </c>
      <c r="F79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`idcontrato_individual`='HHkGGDTTNZrDyA6f';</v>
      </c>
    </row>
    <row r="798" spans="1:6" x14ac:dyDescent="0.25">
      <c r="A798" t="s">
        <v>14581</v>
      </c>
      <c r="B798" t="s">
        <v>14147</v>
      </c>
      <c r="C798" t="s">
        <v>16165</v>
      </c>
      <c r="F79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`idcontrato_individual`='Cn3U778K6wBFdtr5';</v>
      </c>
    </row>
    <row r="799" spans="1:6" x14ac:dyDescent="0.25">
      <c r="A799" t="s">
        <v>14587</v>
      </c>
      <c r="B799" t="s">
        <v>14147</v>
      </c>
      <c r="C799" t="s">
        <v>16165</v>
      </c>
      <c r="F79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`idcontrato_individual`='5IPHg3OsDjHg4tjB';</v>
      </c>
    </row>
    <row r="800" spans="1:6" x14ac:dyDescent="0.25">
      <c r="A800" t="s">
        <v>14591</v>
      </c>
      <c r="B800" t="s">
        <v>14147</v>
      </c>
      <c r="C800" t="s">
        <v>16165</v>
      </c>
      <c r="F80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`idcontrato_individual`='mhSxywnAYVNB5Q4K';</v>
      </c>
    </row>
    <row r="801" spans="1:6" x14ac:dyDescent="0.25">
      <c r="A801" t="s">
        <v>14596</v>
      </c>
      <c r="B801" t="s">
        <v>14147</v>
      </c>
      <c r="C801" t="s">
        <v>16165</v>
      </c>
      <c r="F80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`idcontrato_individual`='hHnfRMFYAV0THB01';</v>
      </c>
    </row>
    <row r="802" spans="1:6" x14ac:dyDescent="0.25">
      <c r="A802" t="s">
        <v>14601</v>
      </c>
      <c r="B802" t="s">
        <v>14147</v>
      </c>
      <c r="C802" t="s">
        <v>16165</v>
      </c>
      <c r="F80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`idcontrato_individual`='C7sc3THyKsYNscpz';</v>
      </c>
    </row>
    <row r="803" spans="1:6" x14ac:dyDescent="0.25">
      <c r="A803" t="s">
        <v>14605</v>
      </c>
      <c r="B803" t="s">
        <v>14147</v>
      </c>
      <c r="C803" t="s">
        <v>16165</v>
      </c>
      <c r="F80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`idcontrato_individual`='FyiifgWeDOhK922d';</v>
      </c>
    </row>
    <row r="804" spans="1:6" x14ac:dyDescent="0.25">
      <c r="A804" t="s">
        <v>14611</v>
      </c>
      <c r="B804" t="s">
        <v>14147</v>
      </c>
      <c r="C804" t="s">
        <v>16165</v>
      </c>
      <c r="F80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`idcontrato_individual`='tX22sEjcHgbnyBxn';</v>
      </c>
    </row>
    <row r="805" spans="1:6" x14ac:dyDescent="0.25">
      <c r="A805" t="s">
        <v>14618</v>
      </c>
      <c r="B805" t="s">
        <v>14147</v>
      </c>
      <c r="C805" t="s">
        <v>16165</v>
      </c>
      <c r="F80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`idcontrato_individual`='jQ1atDjAFZvbKJ4O';</v>
      </c>
    </row>
    <row r="806" spans="1:6" x14ac:dyDescent="0.25">
      <c r="A806" t="s">
        <v>14623</v>
      </c>
      <c r="B806" t="s">
        <v>14147</v>
      </c>
      <c r="C806" t="s">
        <v>16165</v>
      </c>
      <c r="F80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`idcontrato_individual`='M99SyQV0TqTg2pIi';</v>
      </c>
    </row>
    <row r="807" spans="1:6" x14ac:dyDescent="0.25">
      <c r="A807" t="s">
        <v>14630</v>
      </c>
      <c r="B807" t="s">
        <v>14147</v>
      </c>
      <c r="C807" t="s">
        <v>16165</v>
      </c>
      <c r="F80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`idcontrato_individual`='CbXgOx93FC1yeaUF';</v>
      </c>
    </row>
    <row r="808" spans="1:6" x14ac:dyDescent="0.25">
      <c r="A808" t="s">
        <v>14636</v>
      </c>
      <c r="B808" t="s">
        <v>14147</v>
      </c>
      <c r="C808" t="s">
        <v>16165</v>
      </c>
      <c r="F80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`idcontrato_individual`='ZliHNVqIrZkncUUb';</v>
      </c>
    </row>
    <row r="809" spans="1:6" x14ac:dyDescent="0.25">
      <c r="A809" t="s">
        <v>14642</v>
      </c>
      <c r="B809" t="s">
        <v>14147</v>
      </c>
      <c r="C809" t="s">
        <v>16165</v>
      </c>
      <c r="F80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`idcontrato_individual`='wtW3HVEDA7AoJrZu';</v>
      </c>
    </row>
    <row r="810" spans="1:6" x14ac:dyDescent="0.25">
      <c r="A810" t="s">
        <v>14647</v>
      </c>
      <c r="B810" t="s">
        <v>14147</v>
      </c>
      <c r="C810" t="s">
        <v>16165</v>
      </c>
      <c r="F81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`idcontrato_individual`='qY74TnZTa2ChIvUc';</v>
      </c>
    </row>
    <row r="811" spans="1:6" x14ac:dyDescent="0.25">
      <c r="A811" t="s">
        <v>14654</v>
      </c>
      <c r="B811" t="s">
        <v>14147</v>
      </c>
      <c r="C811" t="s">
        <v>16165</v>
      </c>
      <c r="F81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`idcontrato_individual`='aDcSNKVU6MiYpC9k';</v>
      </c>
    </row>
    <row r="812" spans="1:6" x14ac:dyDescent="0.25">
      <c r="A812" t="s">
        <v>14659</v>
      </c>
      <c r="B812" t="s">
        <v>14147</v>
      </c>
      <c r="C812" t="s">
        <v>16165</v>
      </c>
      <c r="F81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`idcontrato_individual`='rBDaVyeqCKmRd2Bk';</v>
      </c>
    </row>
    <row r="813" spans="1:6" x14ac:dyDescent="0.25">
      <c r="A813" t="s">
        <v>14665</v>
      </c>
      <c r="B813" t="s">
        <v>14147</v>
      </c>
      <c r="C813" t="s">
        <v>16165</v>
      </c>
      <c r="F81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`idcontrato_individual`='b58pOc1d2dbjhqb0';</v>
      </c>
    </row>
    <row r="814" spans="1:6" x14ac:dyDescent="0.25">
      <c r="A814" t="s">
        <v>14670</v>
      </c>
      <c r="B814" t="s">
        <v>14147</v>
      </c>
      <c r="C814" t="s">
        <v>16165</v>
      </c>
      <c r="F81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`idcontrato_individual`='JEv0liLuDizLPi1M';</v>
      </c>
    </row>
    <row r="815" spans="1:6" x14ac:dyDescent="0.25">
      <c r="A815" t="s">
        <v>14675</v>
      </c>
      <c r="B815" t="s">
        <v>14147</v>
      </c>
      <c r="C815" t="s">
        <v>16165</v>
      </c>
      <c r="F81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`idcontrato_individual`='xdc8G770aYl8wpCO';</v>
      </c>
    </row>
    <row r="816" spans="1:6" x14ac:dyDescent="0.25">
      <c r="A816" t="s">
        <v>14680</v>
      </c>
      <c r="B816" t="s">
        <v>14147</v>
      </c>
      <c r="C816" t="s">
        <v>16165</v>
      </c>
      <c r="F81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`idcontrato_individual`='1DVaNpMwfG6ysuTZ';</v>
      </c>
    </row>
    <row r="817" spans="1:6" x14ac:dyDescent="0.25">
      <c r="A817" t="s">
        <v>14686</v>
      </c>
      <c r="B817" t="s">
        <v>14147</v>
      </c>
      <c r="C817" t="s">
        <v>16165</v>
      </c>
      <c r="F81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`idcontrato_individual`='wfdvJrU5pndK4dS9';</v>
      </c>
    </row>
    <row r="818" spans="1:6" x14ac:dyDescent="0.25">
      <c r="A818" t="s">
        <v>14692</v>
      </c>
      <c r="B818" t="s">
        <v>14147</v>
      </c>
      <c r="C818" t="s">
        <v>16165</v>
      </c>
      <c r="F81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`idcontrato_individual`='cUs88FoCTzsU7l6B';</v>
      </c>
    </row>
    <row r="819" spans="1:6" x14ac:dyDescent="0.25">
      <c r="A819" t="s">
        <v>14697</v>
      </c>
      <c r="B819" t="s">
        <v>14147</v>
      </c>
      <c r="C819" t="s">
        <v>16165</v>
      </c>
      <c r="F81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`idcontrato_individual`='Xbl9wSRR9HT6MnAY';</v>
      </c>
    </row>
    <row r="820" spans="1:6" x14ac:dyDescent="0.25">
      <c r="A820" t="s">
        <v>14702</v>
      </c>
      <c r="B820" t="s">
        <v>14147</v>
      </c>
      <c r="C820" t="s">
        <v>16165</v>
      </c>
      <c r="F82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`idcontrato_individual`='4SIVD1AFnnQTKCvm';</v>
      </c>
    </row>
    <row r="821" spans="1:6" x14ac:dyDescent="0.25">
      <c r="A821" t="s">
        <v>14707</v>
      </c>
      <c r="B821" t="s">
        <v>14147</v>
      </c>
      <c r="C821" t="s">
        <v>16165</v>
      </c>
      <c r="F82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`idcontrato_individual`='b95XReWBsFttlOCU';</v>
      </c>
    </row>
    <row r="822" spans="1:6" x14ac:dyDescent="0.25">
      <c r="A822" t="s">
        <v>14712</v>
      </c>
      <c r="B822" t="s">
        <v>14147</v>
      </c>
      <c r="C822" t="s">
        <v>16165</v>
      </c>
      <c r="F82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`idcontrato_individual`='5FaFS7yLOt4iyAoT';</v>
      </c>
    </row>
    <row r="823" spans="1:6" x14ac:dyDescent="0.25">
      <c r="A823" t="s">
        <v>14717</v>
      </c>
      <c r="B823" t="s">
        <v>14147</v>
      </c>
      <c r="C823" t="s">
        <v>16165</v>
      </c>
      <c r="F82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`idcontrato_individual`='S6KdaRAWLnACW3VM';</v>
      </c>
    </row>
    <row r="824" spans="1:6" x14ac:dyDescent="0.25">
      <c r="A824" t="s">
        <v>14722</v>
      </c>
      <c r="B824" t="s">
        <v>14147</v>
      </c>
      <c r="C824" t="s">
        <v>16165</v>
      </c>
      <c r="F82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`idcontrato_individual`='IiAcRXFdzcBuxaZH';</v>
      </c>
    </row>
    <row r="825" spans="1:6" x14ac:dyDescent="0.25">
      <c r="A825" t="s">
        <v>14727</v>
      </c>
      <c r="B825" t="s">
        <v>14147</v>
      </c>
      <c r="C825" t="s">
        <v>16165</v>
      </c>
      <c r="F82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`idcontrato_individual`='U31h5wSkGvypEzDt';</v>
      </c>
    </row>
    <row r="826" spans="1:6" x14ac:dyDescent="0.25">
      <c r="A826" t="s">
        <v>14731</v>
      </c>
      <c r="B826" t="s">
        <v>14147</v>
      </c>
      <c r="C826" t="s">
        <v>16165</v>
      </c>
      <c r="F82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`idcontrato_individual`='oLP8Rh1DN7bZMIQf';</v>
      </c>
    </row>
    <row r="827" spans="1:6" x14ac:dyDescent="0.25">
      <c r="A827" t="s">
        <v>14737</v>
      </c>
      <c r="B827" t="s">
        <v>14147</v>
      </c>
      <c r="C827" t="s">
        <v>16165</v>
      </c>
      <c r="F82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`idcontrato_individual`='rgYX8IGr4Zru7vVX';</v>
      </c>
    </row>
    <row r="828" spans="1:6" x14ac:dyDescent="0.25">
      <c r="A828" t="s">
        <v>14743</v>
      </c>
      <c r="B828" t="s">
        <v>14147</v>
      </c>
      <c r="C828" t="s">
        <v>16165</v>
      </c>
      <c r="F82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`idcontrato_individual`='SRQLXf3h5a2mOvYX';</v>
      </c>
    </row>
    <row r="829" spans="1:6" x14ac:dyDescent="0.25">
      <c r="A829" t="s">
        <v>14749</v>
      </c>
      <c r="B829" t="s">
        <v>14147</v>
      </c>
      <c r="C829" t="s">
        <v>16165</v>
      </c>
      <c r="F82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`idcontrato_individual`='pUnO5uWXMkrzPlSX';</v>
      </c>
    </row>
    <row r="830" spans="1:6" x14ac:dyDescent="0.25">
      <c r="A830" t="s">
        <v>14755</v>
      </c>
      <c r="B830" t="s">
        <v>14147</v>
      </c>
      <c r="C830" t="s">
        <v>16165</v>
      </c>
      <c r="F83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`idcontrato_individual`='jBwJreF66mRYK39b';</v>
      </c>
    </row>
    <row r="831" spans="1:6" x14ac:dyDescent="0.25">
      <c r="A831" t="s">
        <v>14757</v>
      </c>
      <c r="B831" t="s">
        <v>14147</v>
      </c>
      <c r="C831" t="s">
        <v>16165</v>
      </c>
      <c r="F83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`idcontrato_individual`='o5EOvlKDbChX2ssB';</v>
      </c>
    </row>
    <row r="832" spans="1:6" x14ac:dyDescent="0.25">
      <c r="A832" t="s">
        <v>14761</v>
      </c>
      <c r="B832" t="s">
        <v>14147</v>
      </c>
      <c r="C832" t="s">
        <v>16165</v>
      </c>
      <c r="F83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`idcontrato_individual`='T522BPPdhzmdvWF3';</v>
      </c>
    </row>
    <row r="833" spans="1:6" x14ac:dyDescent="0.25">
      <c r="A833" t="s">
        <v>14766</v>
      </c>
      <c r="B833" t="s">
        <v>14147</v>
      </c>
      <c r="C833" t="s">
        <v>16165</v>
      </c>
      <c r="F83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`idcontrato_individual`='NlegEWTrolqrq1LU';</v>
      </c>
    </row>
    <row r="834" spans="1:6" x14ac:dyDescent="0.25">
      <c r="A834" t="s">
        <v>14771</v>
      </c>
      <c r="B834" t="s">
        <v>14147</v>
      </c>
      <c r="C834" t="s">
        <v>16165</v>
      </c>
      <c r="F83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`idcontrato_individual`='kBItUEyfjTW2U23E';</v>
      </c>
    </row>
    <row r="835" spans="1:6" x14ac:dyDescent="0.25">
      <c r="A835" t="s">
        <v>14777</v>
      </c>
      <c r="B835" t="s">
        <v>14147</v>
      </c>
      <c r="C835" t="s">
        <v>16165</v>
      </c>
      <c r="F83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`idcontrato_individual`='avSE6e5XPNVcrK2i';</v>
      </c>
    </row>
    <row r="836" spans="1:6" x14ac:dyDescent="0.25">
      <c r="A836" t="s">
        <v>14783</v>
      </c>
      <c r="B836" t="s">
        <v>14147</v>
      </c>
      <c r="C836" t="s">
        <v>16165</v>
      </c>
      <c r="F83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`idcontrato_individual`='lJIFz3piJ3j6lWPq';</v>
      </c>
    </row>
    <row r="837" spans="1:6" x14ac:dyDescent="0.25">
      <c r="A837" t="s">
        <v>14790</v>
      </c>
      <c r="B837" t="s">
        <v>14147</v>
      </c>
      <c r="C837" t="s">
        <v>16165</v>
      </c>
      <c r="F83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`idcontrato_individual`='Zdwl5jfIdVI58JgN';</v>
      </c>
    </row>
    <row r="838" spans="1:6" x14ac:dyDescent="0.25">
      <c r="A838" t="s">
        <v>14796</v>
      </c>
      <c r="B838" t="s">
        <v>14147</v>
      </c>
      <c r="C838" t="s">
        <v>16165</v>
      </c>
      <c r="F83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`idcontrato_individual`='hHUFRJ0VHq2hN7Iq';</v>
      </c>
    </row>
    <row r="839" spans="1:6" x14ac:dyDescent="0.25">
      <c r="A839" t="s">
        <v>14803</v>
      </c>
      <c r="B839" t="s">
        <v>14147</v>
      </c>
      <c r="C839" t="s">
        <v>16165</v>
      </c>
      <c r="F83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`idcontrato_individual`='X113Af7PhU5HTZmX';</v>
      </c>
    </row>
    <row r="840" spans="1:6" x14ac:dyDescent="0.25">
      <c r="A840" t="s">
        <v>14809</v>
      </c>
      <c r="B840" t="s">
        <v>14147</v>
      </c>
      <c r="C840" t="s">
        <v>16165</v>
      </c>
      <c r="F84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`idcontrato_individual`='9jLgjQFnP0e6J52u';</v>
      </c>
    </row>
    <row r="841" spans="1:6" x14ac:dyDescent="0.25">
      <c r="A841" t="s">
        <v>14810</v>
      </c>
      <c r="B841" t="s">
        <v>14147</v>
      </c>
      <c r="C841" t="s">
        <v>16165</v>
      </c>
      <c r="F84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`idcontrato_individual`='lespQHMY5EJ6PxBQ';</v>
      </c>
    </row>
    <row r="842" spans="1:6" x14ac:dyDescent="0.25">
      <c r="A842" t="s">
        <v>14811</v>
      </c>
      <c r="B842" t="s">
        <v>14147</v>
      </c>
      <c r="C842" t="s">
        <v>16165</v>
      </c>
      <c r="F84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`idcontrato_individual`='ACchgxw6WzhozjjU';</v>
      </c>
    </row>
    <row r="843" spans="1:6" x14ac:dyDescent="0.25">
      <c r="A843" t="s">
        <v>14812</v>
      </c>
      <c r="B843" t="s">
        <v>14147</v>
      </c>
      <c r="C843" t="s">
        <v>16165</v>
      </c>
      <c r="F84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`idcontrato_individual`='nZHB1uGjh9FfGhTX';</v>
      </c>
    </row>
    <row r="844" spans="1:6" x14ac:dyDescent="0.25">
      <c r="A844" t="s">
        <v>14813</v>
      </c>
      <c r="B844" t="s">
        <v>14147</v>
      </c>
      <c r="C844" t="s">
        <v>16165</v>
      </c>
      <c r="F84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`idcontrato_individual`='k0L6ZcwUlzP2WA6U';</v>
      </c>
    </row>
    <row r="845" spans="1:6" x14ac:dyDescent="0.25">
      <c r="A845" t="s">
        <v>14814</v>
      </c>
      <c r="B845" t="s">
        <v>14147</v>
      </c>
      <c r="C845" t="s">
        <v>16165</v>
      </c>
      <c r="F84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`idcontrato_individual`='a3XmRrmUIs9OAJWh';</v>
      </c>
    </row>
    <row r="846" spans="1:6" x14ac:dyDescent="0.25">
      <c r="A846" t="s">
        <v>14815</v>
      </c>
      <c r="B846" t="s">
        <v>14147</v>
      </c>
      <c r="C846" t="s">
        <v>16165</v>
      </c>
      <c r="F84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`idcontrato_individual`='O1F4qu3aCEp8JtEY';</v>
      </c>
    </row>
    <row r="847" spans="1:6" x14ac:dyDescent="0.25">
      <c r="A847" t="s">
        <v>14816</v>
      </c>
      <c r="B847" t="s">
        <v>14147</v>
      </c>
      <c r="C847" t="s">
        <v>16165</v>
      </c>
      <c r="F84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`idcontrato_individual`='Munk6UzB1ttKMwW4';</v>
      </c>
    </row>
    <row r="848" spans="1:6" x14ac:dyDescent="0.25">
      <c r="A848" t="s">
        <v>14817</v>
      </c>
      <c r="B848" t="s">
        <v>14147</v>
      </c>
      <c r="C848" t="s">
        <v>16165</v>
      </c>
      <c r="F84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`idcontrato_individual`='6V2BhJ4GTR3D8eMG';</v>
      </c>
    </row>
    <row r="849" spans="1:6" x14ac:dyDescent="0.25">
      <c r="A849" t="s">
        <v>14818</v>
      </c>
      <c r="B849" t="s">
        <v>14147</v>
      </c>
      <c r="C849" t="s">
        <v>16165</v>
      </c>
      <c r="F84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`idcontrato_individual`='f7njcIQQLKEiLnea';</v>
      </c>
    </row>
    <row r="850" spans="1:6" x14ac:dyDescent="0.25">
      <c r="A850" t="s">
        <v>14819</v>
      </c>
      <c r="B850" t="s">
        <v>14147</v>
      </c>
      <c r="C850" t="s">
        <v>16165</v>
      </c>
      <c r="F85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`idcontrato_individual`='lJ3UL2gVcdIy0pOR';</v>
      </c>
    </row>
    <row r="851" spans="1:6" x14ac:dyDescent="0.25">
      <c r="A851" t="s">
        <v>14820</v>
      </c>
      <c r="B851" t="s">
        <v>14147</v>
      </c>
      <c r="C851" t="s">
        <v>16165</v>
      </c>
      <c r="F85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`idcontrato_individual`='YHOwCUge0gzmNuXq';</v>
      </c>
    </row>
    <row r="852" spans="1:6" x14ac:dyDescent="0.25">
      <c r="A852" t="s">
        <v>14821</v>
      </c>
      <c r="B852" t="s">
        <v>14147</v>
      </c>
      <c r="C852" t="s">
        <v>16165</v>
      </c>
      <c r="F85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`idcontrato_individual`='TGUogeVICtCN3RvW';</v>
      </c>
    </row>
    <row r="853" spans="1:6" x14ac:dyDescent="0.25">
      <c r="A853" t="s">
        <v>14822</v>
      </c>
      <c r="B853" t="s">
        <v>14147</v>
      </c>
      <c r="C853" t="s">
        <v>16165</v>
      </c>
      <c r="F85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`idcontrato_individual`='GLZGhfO9ldzre77E';</v>
      </c>
    </row>
    <row r="854" spans="1:6" x14ac:dyDescent="0.25">
      <c r="A854" t="s">
        <v>14823</v>
      </c>
      <c r="B854" t="s">
        <v>14147</v>
      </c>
      <c r="C854" t="s">
        <v>16165</v>
      </c>
      <c r="F85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`idcontrato_individual`='EjKwUGvVX9tA4CyV';</v>
      </c>
    </row>
    <row r="855" spans="1:6" x14ac:dyDescent="0.25">
      <c r="A855" t="s">
        <v>14824</v>
      </c>
      <c r="B855" t="s">
        <v>14147</v>
      </c>
      <c r="C855" t="s">
        <v>16165</v>
      </c>
      <c r="F85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`idcontrato_individual`='UBewwAtDrmVPIePW';</v>
      </c>
    </row>
    <row r="856" spans="1:6" x14ac:dyDescent="0.25">
      <c r="A856" t="s">
        <v>14825</v>
      </c>
      <c r="B856" t="s">
        <v>14147</v>
      </c>
      <c r="C856" t="s">
        <v>16165</v>
      </c>
      <c r="F85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`idcontrato_individual`='KpHO8UnhxBoVxHSJ';</v>
      </c>
    </row>
    <row r="857" spans="1:6" x14ac:dyDescent="0.25">
      <c r="A857" t="s">
        <v>14826</v>
      </c>
      <c r="B857" t="s">
        <v>14147</v>
      </c>
      <c r="C857" t="s">
        <v>16165</v>
      </c>
      <c r="F85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`idcontrato_individual`='RMBTB7BLx1LiBmjD';</v>
      </c>
    </row>
    <row r="858" spans="1:6" x14ac:dyDescent="0.25">
      <c r="A858" t="s">
        <v>14827</v>
      </c>
      <c r="B858" t="s">
        <v>14147</v>
      </c>
      <c r="C858" t="s">
        <v>16165</v>
      </c>
      <c r="F85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`idcontrato_individual`='8Mk8LQ92tSLUukyf';</v>
      </c>
    </row>
    <row r="859" spans="1:6" x14ac:dyDescent="0.25">
      <c r="A859" t="s">
        <v>14828</v>
      </c>
      <c r="B859" t="s">
        <v>14147</v>
      </c>
      <c r="C859" t="s">
        <v>16165</v>
      </c>
      <c r="F85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`idcontrato_individual`='SMRLkwbYpFVdoC0s';</v>
      </c>
    </row>
    <row r="860" spans="1:6" x14ac:dyDescent="0.25">
      <c r="A860" t="s">
        <v>14829</v>
      </c>
      <c r="B860" t="s">
        <v>14147</v>
      </c>
      <c r="C860" t="s">
        <v>16165</v>
      </c>
      <c r="F86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`idcontrato_individual`='79raULeninolNHOK';</v>
      </c>
    </row>
    <row r="861" spans="1:6" x14ac:dyDescent="0.25">
      <c r="A861" t="s">
        <v>14830</v>
      </c>
      <c r="B861" t="s">
        <v>14147</v>
      </c>
      <c r="C861" t="s">
        <v>16165</v>
      </c>
      <c r="F86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`idcontrato_individual`='saZiQs48atOURXS4';</v>
      </c>
    </row>
    <row r="862" spans="1:6" x14ac:dyDescent="0.25">
      <c r="A862" t="s">
        <v>14831</v>
      </c>
      <c r="B862" t="s">
        <v>14147</v>
      </c>
      <c r="C862" t="s">
        <v>16165</v>
      </c>
      <c r="F86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`idcontrato_individual`='VLlNewoJ3T3WcbFL';</v>
      </c>
    </row>
    <row r="863" spans="1:6" x14ac:dyDescent="0.25">
      <c r="A863" t="s">
        <v>14832</v>
      </c>
      <c r="B863" t="s">
        <v>14147</v>
      </c>
      <c r="C863" t="s">
        <v>16165</v>
      </c>
      <c r="F86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`idcontrato_individual`='xHQddmYbpjsZxwtD';</v>
      </c>
    </row>
    <row r="864" spans="1:6" x14ac:dyDescent="0.25">
      <c r="A864" t="s">
        <v>14833</v>
      </c>
      <c r="B864" t="s">
        <v>14147</v>
      </c>
      <c r="C864" t="s">
        <v>16165</v>
      </c>
      <c r="F86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`idcontrato_individual`='HjpvxbFxxiph5ZSJ';</v>
      </c>
    </row>
    <row r="865" spans="1:6" x14ac:dyDescent="0.25">
      <c r="A865" t="s">
        <v>14834</v>
      </c>
      <c r="B865" t="s">
        <v>14147</v>
      </c>
      <c r="C865" t="s">
        <v>16165</v>
      </c>
      <c r="F86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`idcontrato_individual`='ttHNjBYpTN8oqZ5K';</v>
      </c>
    </row>
    <row r="866" spans="1:6" x14ac:dyDescent="0.25">
      <c r="A866" t="s">
        <v>14835</v>
      </c>
      <c r="B866" t="s">
        <v>14147</v>
      </c>
      <c r="C866" t="s">
        <v>16165</v>
      </c>
      <c r="F86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`idcontrato_individual`='S2Tq0DBFRxgbhttZ';</v>
      </c>
    </row>
    <row r="867" spans="1:6" x14ac:dyDescent="0.25">
      <c r="A867" t="s">
        <v>14836</v>
      </c>
      <c r="B867" t="s">
        <v>14147</v>
      </c>
      <c r="C867" t="s">
        <v>16165</v>
      </c>
      <c r="F86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`idcontrato_individual`='xPCHqd3JjYFAdp05';</v>
      </c>
    </row>
    <row r="868" spans="1:6" x14ac:dyDescent="0.25">
      <c r="A868" t="s">
        <v>14837</v>
      </c>
      <c r="B868" t="s">
        <v>14147</v>
      </c>
      <c r="C868" t="s">
        <v>16165</v>
      </c>
      <c r="F86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`idcontrato_individual`='zVWPjSJrixNtT6Tn';</v>
      </c>
    </row>
    <row r="869" spans="1:6" x14ac:dyDescent="0.25">
      <c r="A869" t="s">
        <v>14838</v>
      </c>
      <c r="B869" t="s">
        <v>14147</v>
      </c>
      <c r="C869" t="s">
        <v>16165</v>
      </c>
      <c r="F86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`idcontrato_individual`='4cxtCeyMBjNxjgO2';</v>
      </c>
    </row>
    <row r="870" spans="1:6" x14ac:dyDescent="0.25">
      <c r="A870" t="s">
        <v>14842</v>
      </c>
      <c r="B870" t="s">
        <v>14147</v>
      </c>
      <c r="C870" t="s">
        <v>16165</v>
      </c>
      <c r="F87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`idcontrato_individual`='haAwL4SF7g3zUsVC';</v>
      </c>
    </row>
    <row r="871" spans="1:6" x14ac:dyDescent="0.25">
      <c r="A871" t="s">
        <v>14849</v>
      </c>
      <c r="B871" t="s">
        <v>14147</v>
      </c>
      <c r="C871" t="s">
        <v>16165</v>
      </c>
      <c r="F87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`idcontrato_individual`='f9LxGhgpXuJgfP7F';</v>
      </c>
    </row>
    <row r="872" spans="1:6" x14ac:dyDescent="0.25">
      <c r="A872" t="s">
        <v>14855</v>
      </c>
      <c r="B872" t="s">
        <v>14147</v>
      </c>
      <c r="C872" t="s">
        <v>16165</v>
      </c>
      <c r="F87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`idcontrato_individual`='vAHLjzvV0VZD4THC';</v>
      </c>
    </row>
    <row r="873" spans="1:6" x14ac:dyDescent="0.25">
      <c r="A873" t="s">
        <v>14862</v>
      </c>
      <c r="B873" t="s">
        <v>14147</v>
      </c>
      <c r="C873" t="s">
        <v>16165</v>
      </c>
      <c r="F87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`idcontrato_individual`='ovIGbfLCESNSPA4I';</v>
      </c>
    </row>
    <row r="874" spans="1:6" x14ac:dyDescent="0.25">
      <c r="A874" t="s">
        <v>14871</v>
      </c>
      <c r="B874" t="s">
        <v>14147</v>
      </c>
      <c r="C874" t="s">
        <v>16165</v>
      </c>
      <c r="F87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`idcontrato_individual`='kixHaOadP0UlcSeC';</v>
      </c>
    </row>
    <row r="875" spans="1:6" x14ac:dyDescent="0.25">
      <c r="A875" t="s">
        <v>14877</v>
      </c>
      <c r="B875" t="s">
        <v>14147</v>
      </c>
      <c r="C875" t="s">
        <v>16165</v>
      </c>
      <c r="F87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`idcontrato_individual`='JkXmK6TVwDmd9fOW';</v>
      </c>
    </row>
    <row r="876" spans="1:6" x14ac:dyDescent="0.25">
      <c r="A876" t="s">
        <v>14884</v>
      </c>
      <c r="B876" t="s">
        <v>14147</v>
      </c>
      <c r="C876" t="s">
        <v>16165</v>
      </c>
      <c r="F87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`idcontrato_individual`='kFTDXTVOr1UWPUiv';</v>
      </c>
    </row>
    <row r="877" spans="1:6" x14ac:dyDescent="0.25">
      <c r="A877" t="s">
        <v>14891</v>
      </c>
      <c r="B877" t="s">
        <v>14147</v>
      </c>
      <c r="C877" t="s">
        <v>16165</v>
      </c>
      <c r="F87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`idcontrato_individual`='qCg4FFMuEAbSGglf';</v>
      </c>
    </row>
    <row r="878" spans="1:6" x14ac:dyDescent="0.25">
      <c r="A878" t="s">
        <v>14896</v>
      </c>
      <c r="B878" t="s">
        <v>14147</v>
      </c>
      <c r="C878" t="s">
        <v>16165</v>
      </c>
      <c r="F87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`idcontrato_individual`='xsh6jhsWA2LsIUxz';</v>
      </c>
    </row>
    <row r="879" spans="1:6" x14ac:dyDescent="0.25">
      <c r="A879" t="s">
        <v>14902</v>
      </c>
      <c r="B879" t="s">
        <v>14147</v>
      </c>
      <c r="C879" t="s">
        <v>16165</v>
      </c>
      <c r="F87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`idcontrato_individual`='e4F1THktTyv8faHX';</v>
      </c>
    </row>
    <row r="880" spans="1:6" x14ac:dyDescent="0.25">
      <c r="A880" t="s">
        <v>14907</v>
      </c>
      <c r="B880" t="s">
        <v>14147</v>
      </c>
      <c r="C880" t="s">
        <v>16165</v>
      </c>
      <c r="F88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`idcontrato_individual`='wF2nwTMo1YesNQKz';</v>
      </c>
    </row>
    <row r="881" spans="1:6" x14ac:dyDescent="0.25">
      <c r="A881" t="s">
        <v>14912</v>
      </c>
      <c r="B881" t="s">
        <v>14147</v>
      </c>
      <c r="C881" t="s">
        <v>16165</v>
      </c>
      <c r="F88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`idcontrato_individual`='DFLyvFdVillfj5XV';</v>
      </c>
    </row>
    <row r="882" spans="1:6" x14ac:dyDescent="0.25">
      <c r="A882" t="s">
        <v>14919</v>
      </c>
      <c r="B882" t="s">
        <v>14147</v>
      </c>
      <c r="C882" t="s">
        <v>16165</v>
      </c>
      <c r="F88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`idcontrato_individual`='HifVDrvJYWGsneVz';</v>
      </c>
    </row>
    <row r="883" spans="1:6" x14ac:dyDescent="0.25">
      <c r="A883" s="19" t="s">
        <v>14928</v>
      </c>
      <c r="B883" s="19" t="s">
        <v>14147</v>
      </c>
      <c r="C883" t="s">
        <v>16165</v>
      </c>
      <c r="F88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`idcontrato_individual`='1rqHK3cnkzHAl5so';</v>
      </c>
    </row>
    <row r="884" spans="1:6" x14ac:dyDescent="0.25">
      <c r="A884" t="s">
        <v>14933</v>
      </c>
      <c r="B884" t="s">
        <v>14147</v>
      </c>
      <c r="C884" t="s">
        <v>16165</v>
      </c>
      <c r="F88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`idcontrato_individual`='zwcA1gPGFYjm6Z2o';</v>
      </c>
    </row>
    <row r="885" spans="1:6" x14ac:dyDescent="0.25">
      <c r="A885" t="s">
        <v>14941</v>
      </c>
      <c r="B885" t="s">
        <v>14147</v>
      </c>
      <c r="C885" t="s">
        <v>16165</v>
      </c>
      <c r="F88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`idcontrato_individual`='1IqtSm7Qd3u3qgFx';</v>
      </c>
    </row>
    <row r="886" spans="1:6" x14ac:dyDescent="0.25">
      <c r="A886" t="s">
        <v>14947</v>
      </c>
      <c r="B886" t="s">
        <v>14147</v>
      </c>
      <c r="C886" t="s">
        <v>16165</v>
      </c>
      <c r="F88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`idcontrato_individual`='DJ10C5WYLQivaeyR';</v>
      </c>
    </row>
    <row r="887" spans="1:6" x14ac:dyDescent="0.25">
      <c r="A887" t="s">
        <v>14952</v>
      </c>
      <c r="B887" t="s">
        <v>14147</v>
      </c>
      <c r="C887" t="s">
        <v>16165</v>
      </c>
      <c r="F88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`idcontrato_individual`='cHpnEKPHTS1YmsCg';</v>
      </c>
    </row>
    <row r="888" spans="1:6" x14ac:dyDescent="0.25">
      <c r="A888" t="s">
        <v>14956</v>
      </c>
      <c r="B888" t="s">
        <v>14147</v>
      </c>
      <c r="C888" t="s">
        <v>16165</v>
      </c>
      <c r="F88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`idcontrato_individual`='S7WTDe3cAvcdrcux';</v>
      </c>
    </row>
    <row r="889" spans="1:6" x14ac:dyDescent="0.25">
      <c r="A889" t="s">
        <v>14961</v>
      </c>
      <c r="B889" t="s">
        <v>14147</v>
      </c>
      <c r="C889" t="s">
        <v>16165</v>
      </c>
      <c r="F88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`idcontrato_individual`='hN5jkiuZ0s8QoFbC';</v>
      </c>
    </row>
    <row r="890" spans="1:6" x14ac:dyDescent="0.25">
      <c r="A890" t="s">
        <v>14969</v>
      </c>
      <c r="B890" t="s">
        <v>14147</v>
      </c>
      <c r="C890" t="s">
        <v>16165</v>
      </c>
      <c r="F89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`idcontrato_individual`='aJF6eldgGmte9dvv';</v>
      </c>
    </row>
    <row r="891" spans="1:6" x14ac:dyDescent="0.25">
      <c r="A891" t="s">
        <v>14977</v>
      </c>
      <c r="B891" t="s">
        <v>14147</v>
      </c>
      <c r="C891" t="s">
        <v>16165</v>
      </c>
      <c r="F89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`idcontrato_individual`='6v8n032kX9n7dB1N';</v>
      </c>
    </row>
    <row r="892" spans="1:6" x14ac:dyDescent="0.25">
      <c r="A892" t="s">
        <v>14982</v>
      </c>
      <c r="B892" t="s">
        <v>14147</v>
      </c>
      <c r="C892" t="s">
        <v>16165</v>
      </c>
      <c r="F89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`idcontrato_individual`='SGQbOvEauydptypx';</v>
      </c>
    </row>
    <row r="893" spans="1:6" x14ac:dyDescent="0.25">
      <c r="A893" t="s">
        <v>14987</v>
      </c>
      <c r="B893" t="s">
        <v>14147</v>
      </c>
      <c r="C893" t="s">
        <v>16165</v>
      </c>
      <c r="F89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`idcontrato_individual`='BOSaVr8lN1y3gmy6';</v>
      </c>
    </row>
    <row r="894" spans="1:6" x14ac:dyDescent="0.25">
      <c r="A894" t="s">
        <v>14993</v>
      </c>
      <c r="B894" t="s">
        <v>14147</v>
      </c>
      <c r="C894" t="s">
        <v>16165</v>
      </c>
      <c r="F89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`idcontrato_individual`='aIxCgRItWaj4E3XN';</v>
      </c>
    </row>
    <row r="895" spans="1:6" x14ac:dyDescent="0.25">
      <c r="A895" t="s">
        <v>14999</v>
      </c>
      <c r="B895" t="s">
        <v>14147</v>
      </c>
      <c r="C895" t="s">
        <v>16165</v>
      </c>
      <c r="F89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`idcontrato_individual`='58zzjhWrTnurdlTP';</v>
      </c>
    </row>
    <row r="896" spans="1:6" x14ac:dyDescent="0.25">
      <c r="A896" t="s">
        <v>15006</v>
      </c>
      <c r="B896" t="s">
        <v>14147</v>
      </c>
      <c r="C896" t="s">
        <v>16165</v>
      </c>
      <c r="F89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`idcontrato_individual`='Dp0RuS2jMerpka0K';</v>
      </c>
    </row>
    <row r="897" spans="1:6" x14ac:dyDescent="0.25">
      <c r="A897" t="s">
        <v>15014</v>
      </c>
      <c r="B897" t="s">
        <v>14147</v>
      </c>
      <c r="C897" t="s">
        <v>16165</v>
      </c>
      <c r="F89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`idcontrato_individual`='bepuEysxabG5g4gZ';</v>
      </c>
    </row>
    <row r="898" spans="1:6" x14ac:dyDescent="0.25">
      <c r="A898" t="s">
        <v>15021</v>
      </c>
      <c r="B898" t="s">
        <v>14147</v>
      </c>
      <c r="C898" t="s">
        <v>16165</v>
      </c>
      <c r="F89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`idcontrato_individual`='kdm4Og8XWNd919JM';</v>
      </c>
    </row>
    <row r="899" spans="1:6" x14ac:dyDescent="0.25">
      <c r="A899" t="s">
        <v>15026</v>
      </c>
      <c r="B899" t="s">
        <v>14147</v>
      </c>
      <c r="C899" t="s">
        <v>16165</v>
      </c>
      <c r="F89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`idcontrato_individual`='7ByhGqQw2wCU1aoA';</v>
      </c>
    </row>
    <row r="900" spans="1:6" x14ac:dyDescent="0.25">
      <c r="A900" t="s">
        <v>15031</v>
      </c>
      <c r="B900" t="s">
        <v>14147</v>
      </c>
      <c r="C900" t="s">
        <v>16165</v>
      </c>
      <c r="F90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`idcontrato_individual`='New9GZrVAUi38kit';</v>
      </c>
    </row>
    <row r="901" spans="1:6" x14ac:dyDescent="0.25">
      <c r="A901" t="s">
        <v>15039</v>
      </c>
      <c r="B901" t="s">
        <v>14147</v>
      </c>
      <c r="C901" t="s">
        <v>16165</v>
      </c>
      <c r="F90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`idcontrato_individual`='BKjJk2t8fJjp4EA8';</v>
      </c>
    </row>
    <row r="902" spans="1:6" x14ac:dyDescent="0.25">
      <c r="A902" t="s">
        <v>15046</v>
      </c>
      <c r="B902" t="s">
        <v>14147</v>
      </c>
      <c r="C902" t="s">
        <v>16165</v>
      </c>
      <c r="F90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`idcontrato_individual`='BW9USBRR0TYU3gi0';</v>
      </c>
    </row>
    <row r="903" spans="1:6" x14ac:dyDescent="0.25">
      <c r="A903" t="s">
        <v>15051</v>
      </c>
      <c r="B903" t="s">
        <v>14147</v>
      </c>
      <c r="C903" t="s">
        <v>16165</v>
      </c>
      <c r="F90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`idcontrato_individual`='q0WevGYXu0v319U3';</v>
      </c>
    </row>
    <row r="904" spans="1:6" x14ac:dyDescent="0.25">
      <c r="A904" t="s">
        <v>15057</v>
      </c>
      <c r="B904" t="s">
        <v>14147</v>
      </c>
      <c r="C904" t="s">
        <v>16165</v>
      </c>
      <c r="F90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`idcontrato_individual`='1H6q3eTAbJwuT2CX';</v>
      </c>
    </row>
    <row r="905" spans="1:6" x14ac:dyDescent="0.25">
      <c r="A905" t="s">
        <v>15063</v>
      </c>
      <c r="B905" t="s">
        <v>14147</v>
      </c>
      <c r="C905" t="s">
        <v>16165</v>
      </c>
      <c r="F90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`idcontrato_individual`='sgBgp48yLph2F6FL';</v>
      </c>
    </row>
    <row r="906" spans="1:6" x14ac:dyDescent="0.25">
      <c r="A906" t="s">
        <v>15068</v>
      </c>
      <c r="B906" t="s">
        <v>14147</v>
      </c>
      <c r="C906" t="s">
        <v>16165</v>
      </c>
      <c r="F90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`idcontrato_individual`='CoXCDhfd2KapZe5q';</v>
      </c>
    </row>
    <row r="907" spans="1:6" x14ac:dyDescent="0.25">
      <c r="A907" t="s">
        <v>15074</v>
      </c>
      <c r="B907" t="s">
        <v>14147</v>
      </c>
      <c r="C907" t="s">
        <v>16165</v>
      </c>
      <c r="F90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`idcontrato_individual`='VLr3RiyFEt9fg60S';</v>
      </c>
    </row>
    <row r="908" spans="1:6" x14ac:dyDescent="0.25">
      <c r="A908" t="s">
        <v>15079</v>
      </c>
      <c r="B908" t="s">
        <v>14147</v>
      </c>
      <c r="C908" t="s">
        <v>16165</v>
      </c>
      <c r="F90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`idcontrato_individual`='CYHxirvzoxEXG0yF';</v>
      </c>
    </row>
    <row r="909" spans="1:6" x14ac:dyDescent="0.25">
      <c r="A909" t="s">
        <v>15083</v>
      </c>
      <c r="B909" t="s">
        <v>14147</v>
      </c>
      <c r="C909" t="s">
        <v>16165</v>
      </c>
      <c r="F90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`idcontrato_individual`='LoyVdjlBX9VhGYjP';</v>
      </c>
    </row>
    <row r="910" spans="1:6" x14ac:dyDescent="0.25">
      <c r="A910" t="s">
        <v>15088</v>
      </c>
      <c r="B910" t="s">
        <v>14147</v>
      </c>
      <c r="C910" t="s">
        <v>16165</v>
      </c>
      <c r="F91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`idcontrato_individual`='KFKJPPHV3Yvyq2sk';</v>
      </c>
    </row>
    <row r="911" spans="1:6" x14ac:dyDescent="0.25">
      <c r="A911" t="s">
        <v>15093</v>
      </c>
      <c r="B911" t="s">
        <v>14147</v>
      </c>
      <c r="C911" t="s">
        <v>16165</v>
      </c>
      <c r="F91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`idcontrato_individual`='Y4rz7aq1BiJuuSD5';</v>
      </c>
    </row>
    <row r="912" spans="1:6" x14ac:dyDescent="0.25">
      <c r="A912" t="s">
        <v>15099</v>
      </c>
      <c r="B912" t="s">
        <v>14147</v>
      </c>
      <c r="C912" t="s">
        <v>16165</v>
      </c>
      <c r="F91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`idcontrato_individual`='INmYs0SRa2R8ECtQ';</v>
      </c>
    </row>
    <row r="913" spans="1:6" x14ac:dyDescent="0.25">
      <c r="A913" t="s">
        <v>15106</v>
      </c>
      <c r="B913" t="s">
        <v>14147</v>
      </c>
      <c r="C913" t="s">
        <v>16165</v>
      </c>
      <c r="F91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`idcontrato_individual`='hxGfPnImUQrTecT8';</v>
      </c>
    </row>
    <row r="914" spans="1:6" x14ac:dyDescent="0.25">
      <c r="A914" t="s">
        <v>15111</v>
      </c>
      <c r="B914" t="s">
        <v>14147</v>
      </c>
      <c r="C914" t="s">
        <v>16165</v>
      </c>
      <c r="F91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`idcontrato_individual`='UaAISO4JghsRifDO';</v>
      </c>
    </row>
    <row r="915" spans="1:6" x14ac:dyDescent="0.25">
      <c r="A915" t="s">
        <v>15116</v>
      </c>
      <c r="B915" t="s">
        <v>14147</v>
      </c>
      <c r="C915" t="s">
        <v>16165</v>
      </c>
      <c r="F91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`idcontrato_individual`='ow2G7zRY4bBmst5I';</v>
      </c>
    </row>
    <row r="916" spans="1:6" x14ac:dyDescent="0.25">
      <c r="A916" t="s">
        <v>15122</v>
      </c>
      <c r="B916" t="s">
        <v>14147</v>
      </c>
      <c r="C916" t="s">
        <v>16165</v>
      </c>
      <c r="F91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`idcontrato_individual`='dUnMbF2MGGXY5hsU';</v>
      </c>
    </row>
    <row r="917" spans="1:6" x14ac:dyDescent="0.25">
      <c r="A917" t="s">
        <v>15128</v>
      </c>
      <c r="B917" t="s">
        <v>14147</v>
      </c>
      <c r="C917" t="s">
        <v>16165</v>
      </c>
      <c r="F91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`idcontrato_individual`='NymIoNPFZNBSNbTL';</v>
      </c>
    </row>
    <row r="918" spans="1:6" x14ac:dyDescent="0.25">
      <c r="A918" t="s">
        <v>15135</v>
      </c>
      <c r="B918" t="s">
        <v>14147</v>
      </c>
      <c r="C918" t="s">
        <v>16165</v>
      </c>
      <c r="F91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`idcontrato_individual`='znkh6cKihnTSCwZa';</v>
      </c>
    </row>
    <row r="919" spans="1:6" x14ac:dyDescent="0.25">
      <c r="A919" t="s">
        <v>15140</v>
      </c>
      <c r="B919" t="s">
        <v>15146</v>
      </c>
      <c r="C919" t="s">
        <v>16166</v>
      </c>
      <c r="F91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`idcontrato_individual`='fUQetWBca9TW2jlK';</v>
      </c>
    </row>
    <row r="920" spans="1:6" x14ac:dyDescent="0.25">
      <c r="A920" t="s">
        <v>15147</v>
      </c>
      <c r="B920" t="s">
        <v>15146</v>
      </c>
      <c r="C920" t="s">
        <v>16166</v>
      </c>
      <c r="F92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`idcontrato_individual`='tt24ACFCxefxJe8o';</v>
      </c>
    </row>
    <row r="921" spans="1:6" x14ac:dyDescent="0.25">
      <c r="A921" t="s">
        <v>15154</v>
      </c>
      <c r="B921" t="s">
        <v>15146</v>
      </c>
      <c r="C921" t="s">
        <v>16166</v>
      </c>
      <c r="F92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`idcontrato_individual`='bs7Dw9NnMDSOUrAL';</v>
      </c>
    </row>
    <row r="922" spans="1:6" x14ac:dyDescent="0.25">
      <c r="A922" t="s">
        <v>15158</v>
      </c>
      <c r="B922" t="s">
        <v>15146</v>
      </c>
      <c r="C922" t="s">
        <v>16166</v>
      </c>
      <c r="F92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`idcontrato_individual`='DJYUNTTEmAMmJBqk';</v>
      </c>
    </row>
    <row r="923" spans="1:6" x14ac:dyDescent="0.25">
      <c r="A923" t="s">
        <v>15162</v>
      </c>
      <c r="B923" t="s">
        <v>15146</v>
      </c>
      <c r="C923" t="s">
        <v>16166</v>
      </c>
      <c r="F92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`idcontrato_individual`='1JVxGKxAaRkEdW9v';</v>
      </c>
    </row>
    <row r="924" spans="1:6" x14ac:dyDescent="0.25">
      <c r="A924" t="s">
        <v>15167</v>
      </c>
      <c r="B924" t="s">
        <v>15146</v>
      </c>
      <c r="C924" t="s">
        <v>16166</v>
      </c>
      <c r="F92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`idcontrato_individual`='VB51D8aNLFAkRJLP';</v>
      </c>
    </row>
    <row r="925" spans="1:6" x14ac:dyDescent="0.25">
      <c r="A925" t="s">
        <v>15172</v>
      </c>
      <c r="B925" t="s">
        <v>15146</v>
      </c>
      <c r="C925" t="s">
        <v>16166</v>
      </c>
      <c r="F92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`idcontrato_individual`='fxUX8pBzHlc60G9K';</v>
      </c>
    </row>
    <row r="926" spans="1:6" x14ac:dyDescent="0.25">
      <c r="A926" t="s">
        <v>15176</v>
      </c>
      <c r="B926" t="s">
        <v>15146</v>
      </c>
      <c r="C926" t="s">
        <v>16166</v>
      </c>
      <c r="F92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`idcontrato_individual`='gedJbRfJsOZcMTiX';</v>
      </c>
    </row>
    <row r="927" spans="1:6" x14ac:dyDescent="0.25">
      <c r="A927" t="s">
        <v>15180</v>
      </c>
      <c r="B927" t="s">
        <v>15146</v>
      </c>
      <c r="C927" t="s">
        <v>16166</v>
      </c>
      <c r="F92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`idcontrato_individual`='hk6Ssg0mOJHct7iB';</v>
      </c>
    </row>
    <row r="928" spans="1:6" x14ac:dyDescent="0.25">
      <c r="A928" t="s">
        <v>15184</v>
      </c>
      <c r="B928" t="s">
        <v>15146</v>
      </c>
      <c r="C928" t="s">
        <v>16166</v>
      </c>
      <c r="F92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`idcontrato_individual`='lJRNSLjwev87um9s';</v>
      </c>
    </row>
    <row r="929" spans="1:6" x14ac:dyDescent="0.25">
      <c r="A929" t="s">
        <v>15188</v>
      </c>
      <c r="B929" t="s">
        <v>15146</v>
      </c>
      <c r="C929" t="s">
        <v>16166</v>
      </c>
      <c r="F92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`idcontrato_individual`='uA1U5ktplOsr3fmB';</v>
      </c>
    </row>
    <row r="930" spans="1:6" x14ac:dyDescent="0.25">
      <c r="A930" t="s">
        <v>15194</v>
      </c>
      <c r="B930" t="s">
        <v>15146</v>
      </c>
      <c r="C930" t="s">
        <v>16166</v>
      </c>
      <c r="F93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`idcontrato_individual`='mh3TIvvWmPybsqFX';</v>
      </c>
    </row>
    <row r="931" spans="1:6" x14ac:dyDescent="0.25">
      <c r="A931" t="s">
        <v>15202</v>
      </c>
      <c r="B931" t="s">
        <v>15146</v>
      </c>
      <c r="C931" t="s">
        <v>16166</v>
      </c>
      <c r="F93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`idcontrato_individual`='uuOlSqHK6OKGw8nT';</v>
      </c>
    </row>
    <row r="932" spans="1:6" x14ac:dyDescent="0.25">
      <c r="A932" t="s">
        <v>15209</v>
      </c>
      <c r="B932" t="s">
        <v>15146</v>
      </c>
      <c r="C932" t="s">
        <v>16166</v>
      </c>
      <c r="F93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`idcontrato_individual`='NH4HhHBMX79At4tv';</v>
      </c>
    </row>
    <row r="933" spans="1:6" x14ac:dyDescent="0.25">
      <c r="A933" t="s">
        <v>15215</v>
      </c>
      <c r="B933" t="s">
        <v>15146</v>
      </c>
      <c r="C933" t="s">
        <v>16166</v>
      </c>
      <c r="F93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`idcontrato_individual`='bxhFRw3yKzIr0yj3';</v>
      </c>
    </row>
    <row r="934" spans="1:6" x14ac:dyDescent="0.25">
      <c r="A934" t="s">
        <v>15219</v>
      </c>
      <c r="B934" t="s">
        <v>15146</v>
      </c>
      <c r="C934" t="s">
        <v>16166</v>
      </c>
      <c r="F93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`idcontrato_individual`='mUufNl6nWRDUKx1J';</v>
      </c>
    </row>
    <row r="935" spans="1:6" x14ac:dyDescent="0.25">
      <c r="A935" t="s">
        <v>15224</v>
      </c>
      <c r="B935" t="s">
        <v>15146</v>
      </c>
      <c r="C935" t="s">
        <v>16166</v>
      </c>
      <c r="F93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`idcontrato_individual`='tgNqybjH2oPamjWF';</v>
      </c>
    </row>
    <row r="936" spans="1:6" x14ac:dyDescent="0.25">
      <c r="A936" t="s">
        <v>15232</v>
      </c>
      <c r="B936" t="s">
        <v>15146</v>
      </c>
      <c r="C936" t="s">
        <v>16166</v>
      </c>
      <c r="F93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`idcontrato_individual`='gWGCFLtUxJczVsFm';</v>
      </c>
    </row>
    <row r="937" spans="1:6" x14ac:dyDescent="0.25">
      <c r="A937" t="s">
        <v>15237</v>
      </c>
      <c r="B937" t="s">
        <v>15146</v>
      </c>
      <c r="C937" t="s">
        <v>16166</v>
      </c>
      <c r="F93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`idcontrato_individual`='M3fdVThShalejUn2';</v>
      </c>
    </row>
    <row r="938" spans="1:6" x14ac:dyDescent="0.25">
      <c r="A938" t="s">
        <v>15242</v>
      </c>
      <c r="B938" t="s">
        <v>15146</v>
      </c>
      <c r="C938" t="s">
        <v>16166</v>
      </c>
      <c r="F93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`idcontrato_individual`='cY7MlSsn4psWgO2z';</v>
      </c>
    </row>
    <row r="939" spans="1:6" x14ac:dyDescent="0.25">
      <c r="A939" t="s">
        <v>15246</v>
      </c>
      <c r="B939" t="s">
        <v>15146</v>
      </c>
      <c r="C939" t="s">
        <v>16166</v>
      </c>
      <c r="F93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`idcontrato_individual`='DvZhUzUQRGfUqQvm';</v>
      </c>
    </row>
    <row r="940" spans="1:6" x14ac:dyDescent="0.25">
      <c r="A940" t="s">
        <v>15252</v>
      </c>
      <c r="B940" t="s">
        <v>15146</v>
      </c>
      <c r="C940" t="s">
        <v>16166</v>
      </c>
      <c r="F94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`idcontrato_individual`='Yf0oc1FmstvNUtbU';</v>
      </c>
    </row>
    <row r="941" spans="1:6" x14ac:dyDescent="0.25">
      <c r="A941" t="s">
        <v>15257</v>
      </c>
      <c r="B941" t="s">
        <v>15146</v>
      </c>
      <c r="C941" t="s">
        <v>16166</v>
      </c>
      <c r="F94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`idcontrato_individual`='pGEyDga4dLXwOebv';</v>
      </c>
    </row>
    <row r="942" spans="1:6" x14ac:dyDescent="0.25">
      <c r="A942" t="s">
        <v>15262</v>
      </c>
      <c r="B942" t="s">
        <v>15146</v>
      </c>
      <c r="C942" t="s">
        <v>16166</v>
      </c>
      <c r="F94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`idcontrato_individual`='j4qcYdCK97FIu3eM';</v>
      </c>
    </row>
    <row r="943" spans="1:6" x14ac:dyDescent="0.25">
      <c r="A943" t="s">
        <v>15268</v>
      </c>
      <c r="B943" t="s">
        <v>15146</v>
      </c>
      <c r="C943" t="s">
        <v>16166</v>
      </c>
      <c r="F94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`idcontrato_individual`='4q15y6n2ugTp3oPD';</v>
      </c>
    </row>
    <row r="944" spans="1:6" x14ac:dyDescent="0.25">
      <c r="A944" t="s">
        <v>15273</v>
      </c>
      <c r="B944" t="s">
        <v>15146</v>
      </c>
      <c r="C944" t="s">
        <v>16166</v>
      </c>
      <c r="F94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`idcontrato_individual`='CCiAcavbQ1zsH1SX';</v>
      </c>
    </row>
    <row r="945" spans="1:6" x14ac:dyDescent="0.25">
      <c r="A945" t="s">
        <v>15278</v>
      </c>
      <c r="B945" t="s">
        <v>15146</v>
      </c>
      <c r="C945" t="s">
        <v>16166</v>
      </c>
      <c r="F94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`idcontrato_individual`='WCJbrvuzU0NjDVid';</v>
      </c>
    </row>
    <row r="946" spans="1:6" x14ac:dyDescent="0.25">
      <c r="A946" t="s">
        <v>15284</v>
      </c>
      <c r="B946" t="s">
        <v>15146</v>
      </c>
      <c r="C946" t="s">
        <v>16166</v>
      </c>
      <c r="F94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`idcontrato_individual`='Fc17fUADSwctMj99';</v>
      </c>
    </row>
    <row r="947" spans="1:6" x14ac:dyDescent="0.25">
      <c r="A947" t="s">
        <v>15290</v>
      </c>
      <c r="B947" t="s">
        <v>15146</v>
      </c>
      <c r="C947" t="s">
        <v>16166</v>
      </c>
      <c r="F94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`idcontrato_individual`='jYbZnYiqTDLSLpLP';</v>
      </c>
    </row>
    <row r="948" spans="1:6" x14ac:dyDescent="0.25">
      <c r="A948" t="s">
        <v>15297</v>
      </c>
      <c r="B948" t="s">
        <v>15146</v>
      </c>
      <c r="C948" t="s">
        <v>16166</v>
      </c>
      <c r="F94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`idcontrato_individual`='Q5SfJ3OFSCIxgSqU';</v>
      </c>
    </row>
    <row r="949" spans="1:6" x14ac:dyDescent="0.25">
      <c r="A949" t="s">
        <v>15301</v>
      </c>
      <c r="B949" t="s">
        <v>15146</v>
      </c>
      <c r="C949" t="s">
        <v>16166</v>
      </c>
      <c r="F94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`idcontrato_individual`='v09Nriz0HTfom9iI';</v>
      </c>
    </row>
    <row r="950" spans="1:6" x14ac:dyDescent="0.25">
      <c r="A950" t="s">
        <v>15308</v>
      </c>
      <c r="B950" t="s">
        <v>15146</v>
      </c>
      <c r="C950" t="s">
        <v>16166</v>
      </c>
      <c r="F95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`idcontrato_individual`='HUGNNG2s4uSxHJ8N';</v>
      </c>
    </row>
    <row r="951" spans="1:6" x14ac:dyDescent="0.25">
      <c r="A951" t="s">
        <v>15314</v>
      </c>
      <c r="B951" t="s">
        <v>15146</v>
      </c>
      <c r="C951" t="s">
        <v>16166</v>
      </c>
      <c r="F95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`idcontrato_individual`='gqatMlaxy8pXluMz';</v>
      </c>
    </row>
    <row r="952" spans="1:6" x14ac:dyDescent="0.25">
      <c r="A952" t="s">
        <v>15320</v>
      </c>
      <c r="B952" t="s">
        <v>15146</v>
      </c>
      <c r="C952" t="s">
        <v>16166</v>
      </c>
      <c r="F95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`idcontrato_individual`='b9InZVVlIOtCZSUV';</v>
      </c>
    </row>
    <row r="953" spans="1:6" x14ac:dyDescent="0.25">
      <c r="A953" t="s">
        <v>15325</v>
      </c>
      <c r="B953" t="s">
        <v>15146</v>
      </c>
      <c r="C953" t="s">
        <v>16166</v>
      </c>
      <c r="F95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`idcontrato_individual`='25UQ8SwSghyEBt9q';</v>
      </c>
    </row>
    <row r="954" spans="1:6" x14ac:dyDescent="0.25">
      <c r="A954" t="s">
        <v>15332</v>
      </c>
      <c r="B954" t="s">
        <v>15146</v>
      </c>
      <c r="C954" t="s">
        <v>16166</v>
      </c>
      <c r="F95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`idcontrato_individual`='cKuH6nlibSPBoHYY';</v>
      </c>
    </row>
    <row r="955" spans="1:6" x14ac:dyDescent="0.25">
      <c r="A955" t="s">
        <v>15338</v>
      </c>
      <c r="B955" t="s">
        <v>15146</v>
      </c>
      <c r="C955" t="s">
        <v>16166</v>
      </c>
      <c r="F95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`idcontrato_individual`='aRSSPjnxW9ReR3Wm';</v>
      </c>
    </row>
    <row r="956" spans="1:6" x14ac:dyDescent="0.25">
      <c r="A956" t="s">
        <v>15344</v>
      </c>
      <c r="B956" t="s">
        <v>15146</v>
      </c>
      <c r="C956" t="s">
        <v>16166</v>
      </c>
      <c r="F95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`idcontrato_individual`='yK6NqY1AYfIEH0kb';</v>
      </c>
    </row>
    <row r="957" spans="1:6" x14ac:dyDescent="0.25">
      <c r="A957" t="s">
        <v>15349</v>
      </c>
      <c r="B957" t="s">
        <v>15146</v>
      </c>
      <c r="C957" t="s">
        <v>16166</v>
      </c>
      <c r="F95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`idcontrato_individual`='1rFRol5C4dKvxA8K';</v>
      </c>
    </row>
    <row r="958" spans="1:6" x14ac:dyDescent="0.25">
      <c r="A958" t="s">
        <v>15354</v>
      </c>
      <c r="B958" t="s">
        <v>15146</v>
      </c>
      <c r="C958" t="s">
        <v>16166</v>
      </c>
      <c r="F95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`idcontrato_individual`='aLm3Z28SnShjgV39';</v>
      </c>
    </row>
    <row r="959" spans="1:6" x14ac:dyDescent="0.25">
      <c r="A959" t="s">
        <v>15362</v>
      </c>
      <c r="B959" t="s">
        <v>15146</v>
      </c>
      <c r="C959" t="s">
        <v>16166</v>
      </c>
      <c r="F95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`idcontrato_individual`='MhpRccJFyyED5sho';</v>
      </c>
    </row>
    <row r="960" spans="1:6" x14ac:dyDescent="0.25">
      <c r="A960" t="s">
        <v>15369</v>
      </c>
      <c r="B960" t="s">
        <v>15146</v>
      </c>
      <c r="C960" t="s">
        <v>16166</v>
      </c>
      <c r="F96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`idcontrato_individual`='NL48sYcgdzLdq351';</v>
      </c>
    </row>
    <row r="961" spans="1:6" x14ac:dyDescent="0.25">
      <c r="A961" t="s">
        <v>15376</v>
      </c>
      <c r="B961" t="s">
        <v>15146</v>
      </c>
      <c r="C961" t="s">
        <v>16166</v>
      </c>
      <c r="F96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`idcontrato_individual`='YCEjSQ7urR2tTuqx';</v>
      </c>
    </row>
    <row r="962" spans="1:6" x14ac:dyDescent="0.25">
      <c r="A962" t="s">
        <v>15382</v>
      </c>
      <c r="B962" t="s">
        <v>15146</v>
      </c>
      <c r="C962" t="s">
        <v>16166</v>
      </c>
      <c r="F96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`idcontrato_individual`='ERQHMAUZwM0M1q3q';</v>
      </c>
    </row>
    <row r="963" spans="1:6" x14ac:dyDescent="0.25">
      <c r="A963" t="s">
        <v>15387</v>
      </c>
      <c r="B963" t="s">
        <v>15146</v>
      </c>
      <c r="C963" t="s">
        <v>16166</v>
      </c>
      <c r="F96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`idcontrato_individual`='Cu9vz7kNfJUpYz9C';</v>
      </c>
    </row>
    <row r="964" spans="1:6" x14ac:dyDescent="0.25">
      <c r="A964" t="s">
        <v>15392</v>
      </c>
      <c r="B964" t="s">
        <v>15146</v>
      </c>
      <c r="C964" t="s">
        <v>16166</v>
      </c>
      <c r="F96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`idcontrato_individual`='DGGX8glEUONbKTLr';</v>
      </c>
    </row>
    <row r="965" spans="1:6" x14ac:dyDescent="0.25">
      <c r="A965" t="s">
        <v>15398</v>
      </c>
      <c r="B965" t="s">
        <v>15146</v>
      </c>
      <c r="C965" t="s">
        <v>16166</v>
      </c>
      <c r="F96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`idcontrato_individual`='OcBvvB7bDuDaJiq5';</v>
      </c>
    </row>
    <row r="966" spans="1:6" x14ac:dyDescent="0.25">
      <c r="A966" t="s">
        <v>15404</v>
      </c>
      <c r="B966" t="s">
        <v>15146</v>
      </c>
      <c r="C966" t="s">
        <v>16166</v>
      </c>
      <c r="F96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`idcontrato_individual`='3NufC3jEpJCHSCSm';</v>
      </c>
    </row>
    <row r="967" spans="1:6" x14ac:dyDescent="0.25">
      <c r="A967" t="s">
        <v>15410</v>
      </c>
      <c r="B967" t="s">
        <v>15146</v>
      </c>
      <c r="C967" t="s">
        <v>16166</v>
      </c>
      <c r="F96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`idcontrato_individual`='U1AFrFJJl3E4EAgD';</v>
      </c>
    </row>
    <row r="968" spans="1:6" x14ac:dyDescent="0.25">
      <c r="A968" t="s">
        <v>15415</v>
      </c>
      <c r="B968" t="s">
        <v>15146</v>
      </c>
      <c r="C968" t="s">
        <v>16166</v>
      </c>
      <c r="F96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`idcontrato_individual`='8tdXJSkoPLbzFpJc';</v>
      </c>
    </row>
    <row r="969" spans="1:6" x14ac:dyDescent="0.25">
      <c r="A969" t="s">
        <v>15421</v>
      </c>
      <c r="B969" t="s">
        <v>15146</v>
      </c>
      <c r="C969" t="s">
        <v>16166</v>
      </c>
      <c r="F96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`idcontrato_individual`='7dfFiy3XVJwrP1Od';</v>
      </c>
    </row>
    <row r="970" spans="1:6" x14ac:dyDescent="0.25">
      <c r="A970" t="s">
        <v>15427</v>
      </c>
      <c r="B970" t="s">
        <v>15146</v>
      </c>
      <c r="C970" t="s">
        <v>16166</v>
      </c>
      <c r="F97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`idcontrato_individual`='HH362blGD6b2siax';</v>
      </c>
    </row>
    <row r="971" spans="1:6" x14ac:dyDescent="0.25">
      <c r="A971" t="s">
        <v>15433</v>
      </c>
      <c r="B971" t="s">
        <v>15146</v>
      </c>
      <c r="C971" t="s">
        <v>16166</v>
      </c>
      <c r="F97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`idcontrato_individual`='MLLLh2DwTdTJmmZA';</v>
      </c>
    </row>
    <row r="972" spans="1:6" x14ac:dyDescent="0.25">
      <c r="A972" t="s">
        <v>15439</v>
      </c>
      <c r="B972" t="s">
        <v>15146</v>
      </c>
      <c r="C972" t="s">
        <v>16166</v>
      </c>
      <c r="F97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`idcontrato_individual`='ANacpFnSH5rLZx9M';</v>
      </c>
    </row>
    <row r="973" spans="1:6" x14ac:dyDescent="0.25">
      <c r="A973" t="s">
        <v>15444</v>
      </c>
      <c r="B973" t="s">
        <v>15146</v>
      </c>
      <c r="C973" t="s">
        <v>16166</v>
      </c>
      <c r="F97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`idcontrato_individual`='kMXZE2yo2kPBlSpn';</v>
      </c>
    </row>
    <row r="974" spans="1:6" x14ac:dyDescent="0.25">
      <c r="A974" t="s">
        <v>15450</v>
      </c>
      <c r="B974" t="s">
        <v>15146</v>
      </c>
      <c r="C974" t="s">
        <v>16166</v>
      </c>
      <c r="F97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`idcontrato_individual`='10F0at6fYfWEWkxq';</v>
      </c>
    </row>
    <row r="975" spans="1:6" x14ac:dyDescent="0.25">
      <c r="A975" t="s">
        <v>15456</v>
      </c>
      <c r="B975" t="s">
        <v>15146</v>
      </c>
      <c r="C975" t="s">
        <v>16166</v>
      </c>
      <c r="F97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`idcontrato_individual`='D8KhkOWDkPuppMh4';</v>
      </c>
    </row>
    <row r="976" spans="1:6" x14ac:dyDescent="0.25">
      <c r="A976" t="s">
        <v>15462</v>
      </c>
      <c r="B976" t="s">
        <v>15146</v>
      </c>
      <c r="C976" t="s">
        <v>16166</v>
      </c>
      <c r="F97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`idcontrato_individual`='SkZtZZKyotgLZyr5';</v>
      </c>
    </row>
    <row r="977" spans="1:6" x14ac:dyDescent="0.25">
      <c r="A977" t="s">
        <v>15468</v>
      </c>
      <c r="B977" t="s">
        <v>15146</v>
      </c>
      <c r="C977" t="s">
        <v>16166</v>
      </c>
      <c r="F97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`idcontrato_individual`='wnN2VH8Dm4l1BrWS';</v>
      </c>
    </row>
    <row r="978" spans="1:6" x14ac:dyDescent="0.25">
      <c r="A978" t="s">
        <v>15473</v>
      </c>
      <c r="B978" t="s">
        <v>15146</v>
      </c>
      <c r="C978" t="s">
        <v>16166</v>
      </c>
      <c r="F97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`idcontrato_individual`='HcVfVXRJqMmzNeHs';</v>
      </c>
    </row>
    <row r="979" spans="1:6" x14ac:dyDescent="0.25">
      <c r="A979" t="s">
        <v>15479</v>
      </c>
      <c r="B979" t="s">
        <v>15146</v>
      </c>
      <c r="C979" t="s">
        <v>16166</v>
      </c>
      <c r="F97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`idcontrato_individual`='iMIhyBC3Y2RWj9O6';</v>
      </c>
    </row>
    <row r="980" spans="1:6" x14ac:dyDescent="0.25">
      <c r="A980" t="s">
        <v>15486</v>
      </c>
      <c r="B980" t="s">
        <v>15146</v>
      </c>
      <c r="C980" t="s">
        <v>16166</v>
      </c>
      <c r="F98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`idcontrato_individual`='ky8ABMVy2DVNeZNO';</v>
      </c>
    </row>
    <row r="981" spans="1:6" x14ac:dyDescent="0.25">
      <c r="A981" t="s">
        <v>15491</v>
      </c>
      <c r="B981" t="s">
        <v>15146</v>
      </c>
      <c r="C981" t="s">
        <v>16166</v>
      </c>
      <c r="F98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`idcontrato_individual`='nIjgKY1rhbhaNo5M';</v>
      </c>
    </row>
    <row r="982" spans="1:6" x14ac:dyDescent="0.25">
      <c r="A982" t="s">
        <v>15498</v>
      </c>
      <c r="B982" t="s">
        <v>15146</v>
      </c>
      <c r="C982" t="s">
        <v>16166</v>
      </c>
      <c r="F98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`idcontrato_individual`='Qsj0sJ8TRB4okSm9';</v>
      </c>
    </row>
    <row r="983" spans="1:6" x14ac:dyDescent="0.25">
      <c r="A983" t="s">
        <v>15505</v>
      </c>
      <c r="B983" t="s">
        <v>15146</v>
      </c>
      <c r="C983" t="s">
        <v>16166</v>
      </c>
      <c r="F98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`idcontrato_individual`='y2TZ74MXzHKSY9Dj';</v>
      </c>
    </row>
    <row r="984" spans="1:6" x14ac:dyDescent="0.25">
      <c r="A984" t="s">
        <v>15511</v>
      </c>
      <c r="B984" t="s">
        <v>15146</v>
      </c>
      <c r="C984" t="s">
        <v>16166</v>
      </c>
      <c r="F98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`idcontrato_individual`='Om1gfY1Bg2PbpBpt';</v>
      </c>
    </row>
    <row r="985" spans="1:6" x14ac:dyDescent="0.25">
      <c r="A985" t="s">
        <v>15516</v>
      </c>
      <c r="B985" t="s">
        <v>15146</v>
      </c>
      <c r="C985" t="s">
        <v>16166</v>
      </c>
      <c r="F98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`idcontrato_individual`='s9ERMlBoi8ZJVxgF';</v>
      </c>
    </row>
    <row r="986" spans="1:6" x14ac:dyDescent="0.25">
      <c r="A986" t="s">
        <v>15524</v>
      </c>
      <c r="B986" t="s">
        <v>15146</v>
      </c>
      <c r="C986" t="s">
        <v>16166</v>
      </c>
      <c r="F98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`idcontrato_individual`='cSh6TDqFY2WVxyKO';</v>
      </c>
    </row>
    <row r="987" spans="1:6" x14ac:dyDescent="0.25">
      <c r="A987" t="s">
        <v>15529</v>
      </c>
      <c r="B987" t="s">
        <v>15146</v>
      </c>
      <c r="C987" t="s">
        <v>16166</v>
      </c>
      <c r="F98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`idcontrato_individual`='5bzAIdtwJNhKHkJJ';</v>
      </c>
    </row>
    <row r="988" spans="1:6" x14ac:dyDescent="0.25">
      <c r="A988" t="s">
        <v>15534</v>
      </c>
      <c r="B988" t="s">
        <v>15146</v>
      </c>
      <c r="C988" t="s">
        <v>16166</v>
      </c>
      <c r="F98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`idcontrato_individual`='4aRmxUcg2O3QQng1';</v>
      </c>
    </row>
    <row r="989" spans="1:6" x14ac:dyDescent="0.25">
      <c r="A989" t="s">
        <v>15541</v>
      </c>
      <c r="B989" t="s">
        <v>15146</v>
      </c>
      <c r="C989" t="s">
        <v>16166</v>
      </c>
      <c r="F98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`idcontrato_individual`='H1FbNDUEDieMw9Kb';</v>
      </c>
    </row>
    <row r="990" spans="1:6" x14ac:dyDescent="0.25">
      <c r="A990" t="s">
        <v>15545</v>
      </c>
      <c r="B990" t="s">
        <v>15146</v>
      </c>
      <c r="C990" t="s">
        <v>16166</v>
      </c>
      <c r="F99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`idcontrato_individual`='kl9ezBrtITD9aEVJ';</v>
      </c>
    </row>
    <row r="991" spans="1:6" x14ac:dyDescent="0.25">
      <c r="A991" t="s">
        <v>15550</v>
      </c>
      <c r="B991" t="s">
        <v>15146</v>
      </c>
      <c r="C991" t="s">
        <v>16166</v>
      </c>
      <c r="F99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`idcontrato_individual`='IS8h0L5A4TJiLZxT';</v>
      </c>
    </row>
    <row r="992" spans="1:6" x14ac:dyDescent="0.25">
      <c r="A992" t="s">
        <v>15556</v>
      </c>
      <c r="B992" t="s">
        <v>15146</v>
      </c>
      <c r="C992" t="s">
        <v>16166</v>
      </c>
      <c r="F99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`idcontrato_individual`='jFV1RQJkvxjNQIDi';</v>
      </c>
    </row>
    <row r="993" spans="1:6" x14ac:dyDescent="0.25">
      <c r="A993" t="s">
        <v>15561</v>
      </c>
      <c r="B993" t="s">
        <v>15146</v>
      </c>
      <c r="C993" t="s">
        <v>16166</v>
      </c>
      <c r="F99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`idcontrato_individual`='1BYDTbBh2NZlBw6U';</v>
      </c>
    </row>
    <row r="994" spans="1:6" x14ac:dyDescent="0.25">
      <c r="A994" t="s">
        <v>15566</v>
      </c>
      <c r="B994" t="s">
        <v>15146</v>
      </c>
      <c r="C994" t="s">
        <v>16166</v>
      </c>
      <c r="F99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`idcontrato_individual`='wRyemvDoxiYQm2zw';</v>
      </c>
    </row>
    <row r="995" spans="1:6" x14ac:dyDescent="0.25">
      <c r="A995" t="s">
        <v>15571</v>
      </c>
      <c r="B995" t="s">
        <v>15146</v>
      </c>
      <c r="C995" t="s">
        <v>16166</v>
      </c>
      <c r="F99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`idcontrato_individual`='PbCAlayrCHAmDZCs';</v>
      </c>
    </row>
    <row r="996" spans="1:6" x14ac:dyDescent="0.25">
      <c r="A996" t="s">
        <v>15575</v>
      </c>
      <c r="B996" t="s">
        <v>15146</v>
      </c>
      <c r="C996" t="s">
        <v>16166</v>
      </c>
      <c r="F99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`idcontrato_individual`='ZT0Vonb0015HybNp';</v>
      </c>
    </row>
    <row r="997" spans="1:6" x14ac:dyDescent="0.25">
      <c r="A997" t="s">
        <v>15581</v>
      </c>
      <c r="B997" t="s">
        <v>15146</v>
      </c>
      <c r="C997" t="s">
        <v>16166</v>
      </c>
      <c r="F99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`idcontrato_individual`='cVInHZsFP0fsE2Lf';</v>
      </c>
    </row>
    <row r="998" spans="1:6" x14ac:dyDescent="0.25">
      <c r="A998" t="s">
        <v>15584</v>
      </c>
      <c r="B998" t="s">
        <v>15146</v>
      </c>
      <c r="C998" t="s">
        <v>16166</v>
      </c>
      <c r="F99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`idcontrato_individual`='ctdUhMqu5td9kogL';</v>
      </c>
    </row>
    <row r="999" spans="1:6" x14ac:dyDescent="0.25">
      <c r="A999" t="s">
        <v>15589</v>
      </c>
      <c r="B999" t="s">
        <v>15146</v>
      </c>
      <c r="C999" t="s">
        <v>16166</v>
      </c>
      <c r="F99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`idcontrato_individual`='Jsj1vdtJiJiUM0On';</v>
      </c>
    </row>
    <row r="1000" spans="1:6" x14ac:dyDescent="0.25">
      <c r="A1000" t="s">
        <v>15593</v>
      </c>
      <c r="B1000" t="s">
        <v>15146</v>
      </c>
      <c r="C1000" t="s">
        <v>16166</v>
      </c>
      <c r="F100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`idcontrato_individual`='pI2yvUD9L23ZlOlc';</v>
      </c>
    </row>
    <row r="1001" spans="1:6" x14ac:dyDescent="0.25">
      <c r="A1001" t="s">
        <v>15598</v>
      </c>
      <c r="B1001" t="s">
        <v>15146</v>
      </c>
      <c r="C1001" t="s">
        <v>16166</v>
      </c>
      <c r="F100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`idcontrato_individual`='czUFHRTrNO16hhhv';</v>
      </c>
    </row>
    <row r="1002" spans="1:6" x14ac:dyDescent="0.25">
      <c r="A1002" t="s">
        <v>15604</v>
      </c>
      <c r="B1002" t="s">
        <v>15146</v>
      </c>
      <c r="C1002" t="s">
        <v>16166</v>
      </c>
      <c r="F100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`idcontrato_individual`='gYXmAWFGmr5yRemk';</v>
      </c>
    </row>
    <row r="1003" spans="1:6" x14ac:dyDescent="0.25">
      <c r="A1003" t="s">
        <v>15608</v>
      </c>
      <c r="B1003" t="s">
        <v>15146</v>
      </c>
      <c r="C1003" t="s">
        <v>16166</v>
      </c>
      <c r="F100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`idcontrato_individual`='d3Es81OBG6nF5jHA';</v>
      </c>
    </row>
    <row r="1004" spans="1:6" x14ac:dyDescent="0.25">
      <c r="A1004" t="s">
        <v>15612</v>
      </c>
      <c r="B1004" t="s">
        <v>15146</v>
      </c>
      <c r="C1004" t="s">
        <v>16166</v>
      </c>
      <c r="F100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`idcontrato_individual`='CUekApLwxdKndaKQ';</v>
      </c>
    </row>
    <row r="1005" spans="1:6" x14ac:dyDescent="0.25">
      <c r="A1005" t="s">
        <v>15616</v>
      </c>
      <c r="B1005" t="s">
        <v>15146</v>
      </c>
      <c r="C1005" t="s">
        <v>16166</v>
      </c>
      <c r="F100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`idcontrato_individual`='pNRgWHYAzsHqmLmx';</v>
      </c>
    </row>
    <row r="1006" spans="1:6" x14ac:dyDescent="0.25">
      <c r="A1006" t="s">
        <v>15620</v>
      </c>
      <c r="B1006" t="s">
        <v>15146</v>
      </c>
      <c r="C1006" t="s">
        <v>16166</v>
      </c>
      <c r="F100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`idcontrato_individual`='EkJjFRFJ5di4O8M8';</v>
      </c>
    </row>
    <row r="1007" spans="1:6" x14ac:dyDescent="0.25">
      <c r="A1007" t="s">
        <v>15624</v>
      </c>
      <c r="B1007" t="s">
        <v>15146</v>
      </c>
      <c r="C1007" t="s">
        <v>16166</v>
      </c>
      <c r="F100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`idcontrato_individual`='s4v4q3LPAIYSOthO';</v>
      </c>
    </row>
    <row r="1008" spans="1:6" x14ac:dyDescent="0.25">
      <c r="A1008" t="s">
        <v>15630</v>
      </c>
      <c r="B1008" t="s">
        <v>15146</v>
      </c>
      <c r="C1008" t="s">
        <v>16166</v>
      </c>
      <c r="F100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`idcontrato_individual`='cVKk3NLWhLNxkehe';</v>
      </c>
    </row>
    <row r="1009" spans="1:6" x14ac:dyDescent="0.25">
      <c r="A1009" t="s">
        <v>15636</v>
      </c>
      <c r="B1009" t="s">
        <v>15146</v>
      </c>
      <c r="C1009" t="s">
        <v>16166</v>
      </c>
      <c r="F100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`idcontrato_individual`='WGPYBiRCpL3zzVlc';</v>
      </c>
    </row>
    <row r="1010" spans="1:6" x14ac:dyDescent="0.25">
      <c r="A1010" t="s">
        <v>15640</v>
      </c>
      <c r="B1010" t="s">
        <v>15146</v>
      </c>
      <c r="C1010" t="s">
        <v>16166</v>
      </c>
      <c r="F101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`idcontrato_individual`='6CeWX2ncsufWVhWP';</v>
      </c>
    </row>
    <row r="1011" spans="1:6" x14ac:dyDescent="0.25">
      <c r="A1011" t="s">
        <v>15645</v>
      </c>
      <c r="B1011" t="s">
        <v>15146</v>
      </c>
      <c r="C1011" t="s">
        <v>16166</v>
      </c>
      <c r="F101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`idcontrato_individual`='bpBjbBx3dyWVSP83';</v>
      </c>
    </row>
    <row r="1012" spans="1:6" x14ac:dyDescent="0.25">
      <c r="A1012" t="s">
        <v>15649</v>
      </c>
      <c r="B1012" t="s">
        <v>15146</v>
      </c>
      <c r="C1012" t="s">
        <v>16166</v>
      </c>
      <c r="F101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`idcontrato_individual`='rUDIkjwR81IJNgbo';</v>
      </c>
    </row>
    <row r="1013" spans="1:6" x14ac:dyDescent="0.25">
      <c r="A1013" t="s">
        <v>15653</v>
      </c>
      <c r="B1013" t="s">
        <v>15146</v>
      </c>
      <c r="C1013" t="s">
        <v>16166</v>
      </c>
      <c r="F101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`idcontrato_individual`='EJ1o8O2H6hFmOINf';</v>
      </c>
    </row>
    <row r="1014" spans="1:6" x14ac:dyDescent="0.25">
      <c r="A1014" t="s">
        <v>15659</v>
      </c>
      <c r="B1014" t="s">
        <v>15146</v>
      </c>
      <c r="C1014" t="s">
        <v>16166</v>
      </c>
      <c r="F101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`idcontrato_individual`='azCmax2eWjcWSg4r';</v>
      </c>
    </row>
    <row r="1015" spans="1:6" x14ac:dyDescent="0.25">
      <c r="A1015" t="s">
        <v>15664</v>
      </c>
      <c r="B1015" t="s">
        <v>15146</v>
      </c>
      <c r="C1015" t="s">
        <v>16166</v>
      </c>
      <c r="F101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`idcontrato_individual`='XmMw59mqLdrleeKl';</v>
      </c>
    </row>
    <row r="1016" spans="1:6" x14ac:dyDescent="0.25">
      <c r="A1016" t="s">
        <v>15669</v>
      </c>
      <c r="B1016" t="s">
        <v>15146</v>
      </c>
      <c r="C1016" t="s">
        <v>16166</v>
      </c>
      <c r="F101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`idcontrato_individual`='9o7mSfTXTDprNftA';</v>
      </c>
    </row>
    <row r="1017" spans="1:6" x14ac:dyDescent="0.25">
      <c r="A1017" t="s">
        <v>15673</v>
      </c>
      <c r="B1017" t="s">
        <v>15146</v>
      </c>
      <c r="C1017" t="s">
        <v>16166</v>
      </c>
      <c r="F101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`idcontrato_individual`='V8ja2hWCkw3HHvKl';</v>
      </c>
    </row>
    <row r="1018" spans="1:6" x14ac:dyDescent="0.25">
      <c r="A1018" t="s">
        <v>15680</v>
      </c>
      <c r="B1018" t="s">
        <v>15146</v>
      </c>
      <c r="C1018" t="s">
        <v>16166</v>
      </c>
      <c r="F101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`idcontrato_individual`='F68znHynG9msWXWg';</v>
      </c>
    </row>
    <row r="1019" spans="1:6" x14ac:dyDescent="0.25">
      <c r="A1019" t="s">
        <v>15685</v>
      </c>
      <c r="B1019" t="s">
        <v>15146</v>
      </c>
      <c r="C1019" t="s">
        <v>16166</v>
      </c>
      <c r="F101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`idcontrato_individual`='eOwoqDuP9jiQ2hOW';</v>
      </c>
    </row>
    <row r="1020" spans="1:6" x14ac:dyDescent="0.25">
      <c r="A1020" t="s">
        <v>15689</v>
      </c>
      <c r="B1020" t="s">
        <v>15146</v>
      </c>
      <c r="C1020" t="s">
        <v>16166</v>
      </c>
      <c r="F102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`idcontrato_individual`='KAgdgw2u5tzEjuZk';</v>
      </c>
    </row>
    <row r="1021" spans="1:6" x14ac:dyDescent="0.25">
      <c r="A1021" t="s">
        <v>15692</v>
      </c>
      <c r="B1021" t="s">
        <v>15698</v>
      </c>
      <c r="C1021" t="s">
        <v>16166</v>
      </c>
      <c r="F102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`idcontrato_individual`='vroIYg9zvmtzfw4Z';</v>
      </c>
    </row>
    <row r="1022" spans="1:6" x14ac:dyDescent="0.25">
      <c r="A1022" t="s">
        <v>15699</v>
      </c>
      <c r="B1022" t="s">
        <v>15698</v>
      </c>
      <c r="C1022" t="s">
        <v>16166</v>
      </c>
      <c r="F102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`idcontrato_individual`='IcMLbUF2I8qkqJ7J';</v>
      </c>
    </row>
    <row r="1023" spans="1:6" x14ac:dyDescent="0.25">
      <c r="A1023" t="s">
        <v>15706</v>
      </c>
      <c r="B1023" t="s">
        <v>15698</v>
      </c>
      <c r="C1023" t="s">
        <v>16166</v>
      </c>
      <c r="F102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`idcontrato_individual`='BCaX5ahO6rda1vni';</v>
      </c>
    </row>
    <row r="1024" spans="1:6" x14ac:dyDescent="0.25">
      <c r="A1024" t="s">
        <v>15710</v>
      </c>
      <c r="B1024" t="s">
        <v>15698</v>
      </c>
      <c r="C1024" t="s">
        <v>16166</v>
      </c>
      <c r="F102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`idcontrato_individual`='yKN2zAYxQmt2Xwgs';</v>
      </c>
    </row>
    <row r="1025" spans="1:6" x14ac:dyDescent="0.25">
      <c r="A1025" t="s">
        <v>15715</v>
      </c>
      <c r="B1025" t="s">
        <v>15698</v>
      </c>
      <c r="C1025" t="s">
        <v>16166</v>
      </c>
      <c r="F102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`idcontrato_individual`='5vOYpBmOYUJpATph';</v>
      </c>
    </row>
    <row r="1026" spans="1:6" x14ac:dyDescent="0.25">
      <c r="A1026" t="s">
        <v>15720</v>
      </c>
      <c r="B1026" t="s">
        <v>15698</v>
      </c>
      <c r="C1026" t="s">
        <v>16166</v>
      </c>
      <c r="F102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`idcontrato_individual`='LNIWM4spsvw21Byi';</v>
      </c>
    </row>
    <row r="1027" spans="1:6" x14ac:dyDescent="0.25">
      <c r="A1027" t="s">
        <v>15725</v>
      </c>
      <c r="B1027" t="s">
        <v>15698</v>
      </c>
      <c r="C1027" t="s">
        <v>16166</v>
      </c>
      <c r="F102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`idcontrato_individual`='ENg9HaBktnXFTBdM';</v>
      </c>
    </row>
    <row r="1028" spans="1:6" x14ac:dyDescent="0.25">
      <c r="A1028" t="s">
        <v>15726</v>
      </c>
      <c r="B1028" t="s">
        <v>15698</v>
      </c>
      <c r="C1028" t="s">
        <v>16166</v>
      </c>
      <c r="F102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`idcontrato_individual`='kiekCv0b61di2dSg';</v>
      </c>
    </row>
    <row r="1029" spans="1:6" x14ac:dyDescent="0.25">
      <c r="A1029" t="s">
        <v>15732</v>
      </c>
      <c r="B1029" t="s">
        <v>15698</v>
      </c>
      <c r="C1029" t="s">
        <v>16166</v>
      </c>
      <c r="F102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`idcontrato_individual`='EipnAYvUGUligQVZ';</v>
      </c>
    </row>
    <row r="1030" spans="1:6" x14ac:dyDescent="0.25">
      <c r="A1030" t="s">
        <v>15737</v>
      </c>
      <c r="B1030" t="s">
        <v>15698</v>
      </c>
      <c r="C1030" t="s">
        <v>16166</v>
      </c>
      <c r="F103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`idcontrato_individual`='G4NpBtX9a3KKcr5F';</v>
      </c>
    </row>
    <row r="1031" spans="1:6" x14ac:dyDescent="0.25">
      <c r="A1031" t="s">
        <v>15742</v>
      </c>
      <c r="B1031" t="s">
        <v>15698</v>
      </c>
      <c r="C1031" t="s">
        <v>16166</v>
      </c>
      <c r="F103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`idcontrato_individual`='BrLXlb7ryyRvv7pw';</v>
      </c>
    </row>
    <row r="1032" spans="1:6" x14ac:dyDescent="0.25">
      <c r="A1032" t="s">
        <v>15749</v>
      </c>
      <c r="B1032" t="s">
        <v>15698</v>
      </c>
      <c r="C1032" t="s">
        <v>16166</v>
      </c>
      <c r="F103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`idcontrato_individual`='w0t186HBr7ydr0wz';</v>
      </c>
    </row>
    <row r="1033" spans="1:6" x14ac:dyDescent="0.25">
      <c r="A1033" t="s">
        <v>15753</v>
      </c>
      <c r="B1033" t="s">
        <v>15698</v>
      </c>
      <c r="C1033" t="s">
        <v>16166</v>
      </c>
      <c r="F103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`idcontrato_individual`='MHXt33vnSKu2EE9T';</v>
      </c>
    </row>
    <row r="1034" spans="1:6" x14ac:dyDescent="0.25">
      <c r="A1034" t="s">
        <v>15758</v>
      </c>
      <c r="B1034" t="s">
        <v>15698</v>
      </c>
      <c r="C1034" t="s">
        <v>16166</v>
      </c>
      <c r="F103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`idcontrato_individual`='wGaihiVBgBgS1Tbs';</v>
      </c>
    </row>
    <row r="1035" spans="1:6" x14ac:dyDescent="0.25">
      <c r="A1035" t="s">
        <v>15764</v>
      </c>
      <c r="B1035" t="s">
        <v>15698</v>
      </c>
      <c r="C1035" t="s">
        <v>16166</v>
      </c>
      <c r="F103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`idcontrato_individual`='d5YkIN3NM7HpvJ0x';</v>
      </c>
    </row>
    <row r="1036" spans="1:6" x14ac:dyDescent="0.25">
      <c r="A1036" t="s">
        <v>15770</v>
      </c>
      <c r="B1036" t="s">
        <v>15698</v>
      </c>
      <c r="C1036" t="s">
        <v>16166</v>
      </c>
      <c r="F103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`idcontrato_individual`='2ly0TqG80v9C8nH7';</v>
      </c>
    </row>
    <row r="1037" spans="1:6" x14ac:dyDescent="0.25">
      <c r="A1037" t="s">
        <v>15774</v>
      </c>
      <c r="B1037" t="s">
        <v>15698</v>
      </c>
      <c r="C1037" t="s">
        <v>16166</v>
      </c>
      <c r="F103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`idcontrato_individual`='aOd5A4z4oOUmeUiA';</v>
      </c>
    </row>
    <row r="1038" spans="1:6" x14ac:dyDescent="0.25">
      <c r="A1038" t="s">
        <v>15780</v>
      </c>
      <c r="B1038" t="s">
        <v>15698</v>
      </c>
      <c r="C1038" t="s">
        <v>16166</v>
      </c>
      <c r="F103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`idcontrato_individual`='JCEDfZpNhJ7xtkDL';</v>
      </c>
    </row>
    <row r="1039" spans="1:6" x14ac:dyDescent="0.25">
      <c r="A1039" t="s">
        <v>15783</v>
      </c>
      <c r="B1039" t="s">
        <v>15698</v>
      </c>
      <c r="C1039" t="s">
        <v>16166</v>
      </c>
      <c r="F103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`idcontrato_individual`='UzH2ZinO0HMVtVqc';</v>
      </c>
    </row>
    <row r="1040" spans="1:6" x14ac:dyDescent="0.25">
      <c r="A1040" t="s">
        <v>15787</v>
      </c>
      <c r="B1040" t="s">
        <v>15698</v>
      </c>
      <c r="C1040" t="s">
        <v>16166</v>
      </c>
      <c r="F104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`idcontrato_individual`='gnKP3iDAzFRtDxez';</v>
      </c>
    </row>
    <row r="1041" spans="1:6" x14ac:dyDescent="0.25">
      <c r="A1041" t="s">
        <v>15792</v>
      </c>
      <c r="B1041" t="s">
        <v>15698</v>
      </c>
      <c r="C1041" t="s">
        <v>16166</v>
      </c>
      <c r="F104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`idcontrato_individual`='GAUgxCisizst01hB';</v>
      </c>
    </row>
    <row r="1042" spans="1:6" x14ac:dyDescent="0.25">
      <c r="A1042" t="s">
        <v>15798</v>
      </c>
      <c r="B1042" t="s">
        <v>15698</v>
      </c>
      <c r="C1042" t="s">
        <v>16166</v>
      </c>
      <c r="F104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`idcontrato_individual`='C0LfXWHNLkL77vyH';</v>
      </c>
    </row>
    <row r="1043" spans="1:6" x14ac:dyDescent="0.25">
      <c r="A1043" t="s">
        <v>15803</v>
      </c>
      <c r="B1043" t="s">
        <v>15698</v>
      </c>
      <c r="C1043" t="s">
        <v>16166</v>
      </c>
      <c r="F104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`idcontrato_individual`='pY25Ww9ZO8px2dUX';</v>
      </c>
    </row>
    <row r="1044" spans="1:6" x14ac:dyDescent="0.25">
      <c r="A1044" t="s">
        <v>15809</v>
      </c>
      <c r="B1044" t="s">
        <v>15698</v>
      </c>
      <c r="C1044" t="s">
        <v>16166</v>
      </c>
      <c r="F104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`idcontrato_individual`='9Bxu2O0AaO3gVYHP';</v>
      </c>
    </row>
    <row r="1045" spans="1:6" x14ac:dyDescent="0.25">
      <c r="A1045" t="s">
        <v>15814</v>
      </c>
      <c r="B1045" t="s">
        <v>15146</v>
      </c>
      <c r="C1045" t="s">
        <v>16166</v>
      </c>
      <c r="F104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`idcontrato_individual`='6iklBuJQuxUMywUl';</v>
      </c>
    </row>
    <row r="1046" spans="1:6" x14ac:dyDescent="0.25">
      <c r="A1046" t="s">
        <v>15816</v>
      </c>
      <c r="B1046" t="s">
        <v>15146</v>
      </c>
      <c r="C1046" t="s">
        <v>16166</v>
      </c>
      <c r="F104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`idcontrato_individual`='bti8jmO1S5dARWwC';</v>
      </c>
    </row>
    <row r="1047" spans="1:6" x14ac:dyDescent="0.25">
      <c r="A1047" t="s">
        <v>15818</v>
      </c>
      <c r="B1047" t="s">
        <v>15146</v>
      </c>
      <c r="C1047" t="s">
        <v>16166</v>
      </c>
      <c r="F104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`idcontrato_individual`='J2Zu8ypUvIoA671K';</v>
      </c>
    </row>
    <row r="1048" spans="1:6" x14ac:dyDescent="0.25">
      <c r="A1048" t="s">
        <v>15820</v>
      </c>
      <c r="B1048" t="s">
        <v>15146</v>
      </c>
      <c r="C1048" t="s">
        <v>16166</v>
      </c>
      <c r="F104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`idcontrato_individual`='8gbCQKdglFEHzVco';</v>
      </c>
    </row>
    <row r="1049" spans="1:6" x14ac:dyDescent="0.25">
      <c r="A1049" t="s">
        <v>15822</v>
      </c>
      <c r="B1049" t="s">
        <v>15146</v>
      </c>
      <c r="C1049" t="s">
        <v>16166</v>
      </c>
      <c r="F104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`idcontrato_individual`='cX1SNOQoHejizRtR';</v>
      </c>
    </row>
    <row r="1050" spans="1:6" x14ac:dyDescent="0.25">
      <c r="A1050" t="s">
        <v>15824</v>
      </c>
      <c r="B1050" t="s">
        <v>15146</v>
      </c>
      <c r="C1050" t="s">
        <v>16166</v>
      </c>
      <c r="F105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`idcontrato_individual`='9FX5qkgh85NlircH';</v>
      </c>
    </row>
    <row r="1051" spans="1:6" x14ac:dyDescent="0.25">
      <c r="A1051" t="s">
        <v>15826</v>
      </c>
      <c r="B1051" t="s">
        <v>15146</v>
      </c>
      <c r="C1051" t="s">
        <v>16166</v>
      </c>
      <c r="F105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`idcontrato_individual`='1YtVSTw3EGiz51W7';</v>
      </c>
    </row>
    <row r="1052" spans="1:6" x14ac:dyDescent="0.25">
      <c r="A1052" t="s">
        <v>15829</v>
      </c>
      <c r="B1052" t="s">
        <v>15146</v>
      </c>
      <c r="C1052" t="s">
        <v>16166</v>
      </c>
      <c r="F105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`idcontrato_individual`='tmtsfgm3Xpy5X6Ct';</v>
      </c>
    </row>
    <row r="1053" spans="1:6" x14ac:dyDescent="0.25">
      <c r="A1053" t="s">
        <v>15831</v>
      </c>
      <c r="B1053" t="s">
        <v>15146</v>
      </c>
      <c r="C1053" t="s">
        <v>16166</v>
      </c>
      <c r="F105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`idcontrato_individual`='pQ4Y2cDUXVku2F3i';</v>
      </c>
    </row>
    <row r="1054" spans="1:6" x14ac:dyDescent="0.25">
      <c r="A1054" t="s">
        <v>15833</v>
      </c>
      <c r="B1054" t="s">
        <v>15146</v>
      </c>
      <c r="C1054" t="s">
        <v>16166</v>
      </c>
      <c r="F105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`idcontrato_individual`='jN5ivVHCDNqTc0Zb';</v>
      </c>
    </row>
    <row r="1055" spans="1:6" x14ac:dyDescent="0.25">
      <c r="A1055" t="s">
        <v>15835</v>
      </c>
      <c r="B1055" t="s">
        <v>15146</v>
      </c>
      <c r="C1055" t="s">
        <v>16166</v>
      </c>
      <c r="F105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`idcontrato_individual`='xdz3REW54eI9n5UB';</v>
      </c>
    </row>
    <row r="1056" spans="1:6" x14ac:dyDescent="0.25">
      <c r="A1056" t="s">
        <v>15837</v>
      </c>
      <c r="B1056" t="s">
        <v>15146</v>
      </c>
      <c r="C1056" t="s">
        <v>16166</v>
      </c>
      <c r="F105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`idcontrato_individual`='ORSHAQMvYg99LtSp';</v>
      </c>
    </row>
    <row r="1057" spans="1:6" x14ac:dyDescent="0.25">
      <c r="A1057" t="s">
        <v>15839</v>
      </c>
      <c r="B1057" t="s">
        <v>15146</v>
      </c>
      <c r="C1057" t="s">
        <v>16166</v>
      </c>
      <c r="F105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`idcontrato_individual`='4maOjSNLmc9rJakI';</v>
      </c>
    </row>
    <row r="1058" spans="1:6" x14ac:dyDescent="0.25">
      <c r="A1058" t="s">
        <v>15841</v>
      </c>
      <c r="B1058" t="s">
        <v>15146</v>
      </c>
      <c r="C1058" t="s">
        <v>16166</v>
      </c>
      <c r="F105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`idcontrato_individual`='ajzw8rkNCv4ZrWex';</v>
      </c>
    </row>
    <row r="1059" spans="1:6" x14ac:dyDescent="0.25">
      <c r="A1059" t="s">
        <v>15843</v>
      </c>
      <c r="B1059" t="s">
        <v>15146</v>
      </c>
      <c r="C1059" t="s">
        <v>16166</v>
      </c>
      <c r="F105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`idcontrato_individual`='Tys5XGkkX3EvUHFd';</v>
      </c>
    </row>
    <row r="1060" spans="1:6" x14ac:dyDescent="0.25">
      <c r="A1060" t="s">
        <v>15845</v>
      </c>
      <c r="B1060" t="s">
        <v>15146</v>
      </c>
      <c r="C1060" t="s">
        <v>16166</v>
      </c>
      <c r="F106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`idcontrato_individual`='VAyoGja1dpyotLt9';</v>
      </c>
    </row>
    <row r="1061" spans="1:6" x14ac:dyDescent="0.25">
      <c r="A1061" t="s">
        <v>15847</v>
      </c>
      <c r="B1061" t="s">
        <v>15146</v>
      </c>
      <c r="C1061" t="s">
        <v>16166</v>
      </c>
      <c r="F106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`idcontrato_individual`='fRm4nyYIapNBpQXH';</v>
      </c>
    </row>
    <row r="1062" spans="1:6" x14ac:dyDescent="0.25">
      <c r="A1062" t="s">
        <v>15849</v>
      </c>
      <c r="B1062" t="s">
        <v>15146</v>
      </c>
      <c r="C1062" t="s">
        <v>16166</v>
      </c>
      <c r="F106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`idcontrato_individual`='gupR4TEW8E7cInbc';</v>
      </c>
    </row>
    <row r="1063" spans="1:6" x14ac:dyDescent="0.25">
      <c r="A1063" t="s">
        <v>15851</v>
      </c>
      <c r="B1063" t="s">
        <v>15146</v>
      </c>
      <c r="C1063" t="s">
        <v>16166</v>
      </c>
      <c r="F106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`idcontrato_individual`='9BXisnnB8PLRHxsb';</v>
      </c>
    </row>
    <row r="1064" spans="1:6" x14ac:dyDescent="0.25">
      <c r="A1064" t="s">
        <v>15853</v>
      </c>
      <c r="B1064" t="s">
        <v>15146</v>
      </c>
      <c r="C1064" t="s">
        <v>16166</v>
      </c>
      <c r="F106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`idcontrato_individual`='g3n18nfXjqXvPB0W';</v>
      </c>
    </row>
    <row r="1065" spans="1:6" x14ac:dyDescent="0.25">
      <c r="A1065" t="s">
        <v>15855</v>
      </c>
      <c r="B1065" t="s">
        <v>15146</v>
      </c>
      <c r="C1065" t="s">
        <v>16166</v>
      </c>
      <c r="F106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`idcontrato_individual`='fKVQ2J1lPDlzF5X7';</v>
      </c>
    </row>
    <row r="1066" spans="1:6" x14ac:dyDescent="0.25">
      <c r="A1066" t="s">
        <v>15857</v>
      </c>
      <c r="B1066" t="s">
        <v>15146</v>
      </c>
      <c r="C1066" t="s">
        <v>16166</v>
      </c>
      <c r="F106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`idcontrato_individual`='21rObh7P2FuoxXdX';</v>
      </c>
    </row>
    <row r="1067" spans="1:6" x14ac:dyDescent="0.25">
      <c r="A1067" t="s">
        <v>15859</v>
      </c>
      <c r="B1067" t="s">
        <v>15146</v>
      </c>
      <c r="C1067" t="s">
        <v>16166</v>
      </c>
      <c r="F106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`idcontrato_individual`='mhKfr6JuZ8W8SJGy';</v>
      </c>
    </row>
    <row r="1068" spans="1:6" x14ac:dyDescent="0.25">
      <c r="A1068" t="s">
        <v>15861</v>
      </c>
      <c r="B1068" t="s">
        <v>15146</v>
      </c>
      <c r="C1068" t="s">
        <v>16166</v>
      </c>
      <c r="F106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`idcontrato_individual`='25AA0khI9p2RLicD';</v>
      </c>
    </row>
    <row r="1069" spans="1:6" x14ac:dyDescent="0.25">
      <c r="A1069" t="s">
        <v>15863</v>
      </c>
      <c r="B1069" t="s">
        <v>15146</v>
      </c>
      <c r="C1069" t="s">
        <v>16166</v>
      </c>
      <c r="F106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`idcontrato_individual`='LNQvwBgo6ESiPEIN';</v>
      </c>
    </row>
    <row r="1070" spans="1:6" x14ac:dyDescent="0.25">
      <c r="A1070" t="s">
        <v>15865</v>
      </c>
      <c r="B1070" t="s">
        <v>15146</v>
      </c>
      <c r="C1070" t="s">
        <v>16166</v>
      </c>
      <c r="F107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`idcontrato_individual`='LFJ2Bq2T8aAp0TDY';</v>
      </c>
    </row>
    <row r="1071" spans="1:6" x14ac:dyDescent="0.25">
      <c r="A1071" t="s">
        <v>15867</v>
      </c>
      <c r="B1071" t="s">
        <v>15146</v>
      </c>
      <c r="C1071" t="s">
        <v>16166</v>
      </c>
      <c r="F107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`idcontrato_individual`='5OdwOLfgThTXlrYY';</v>
      </c>
    </row>
    <row r="1072" spans="1:6" x14ac:dyDescent="0.25">
      <c r="A1072" t="s">
        <v>15869</v>
      </c>
      <c r="B1072" t="s">
        <v>15146</v>
      </c>
      <c r="C1072" t="s">
        <v>16166</v>
      </c>
      <c r="F107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`idcontrato_individual`='mGJcluP7pkghVho6';</v>
      </c>
    </row>
    <row r="1073" spans="1:6" x14ac:dyDescent="0.25">
      <c r="A1073" t="s">
        <v>15871</v>
      </c>
      <c r="B1073" t="s">
        <v>15146</v>
      </c>
      <c r="C1073" t="s">
        <v>16166</v>
      </c>
      <c r="F107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`idcontrato_individual`='LbSJ7aLM1gVpfvaP';</v>
      </c>
    </row>
    <row r="1074" spans="1:6" x14ac:dyDescent="0.25">
      <c r="A1074" t="s">
        <v>15873</v>
      </c>
      <c r="B1074" t="s">
        <v>15146</v>
      </c>
      <c r="C1074" t="s">
        <v>16166</v>
      </c>
      <c r="F107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`idcontrato_individual`='H9kTn4OIJfSiF7WS';</v>
      </c>
    </row>
    <row r="1075" spans="1:6" x14ac:dyDescent="0.25">
      <c r="A1075" t="s">
        <v>15875</v>
      </c>
      <c r="B1075" t="s">
        <v>15146</v>
      </c>
      <c r="C1075" t="s">
        <v>16166</v>
      </c>
      <c r="F107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`idcontrato_individual`='liSnH8snJhJG5hid';</v>
      </c>
    </row>
    <row r="1076" spans="1:6" x14ac:dyDescent="0.25">
      <c r="A1076" t="s">
        <v>15877</v>
      </c>
      <c r="B1076" t="s">
        <v>15146</v>
      </c>
      <c r="C1076" t="s">
        <v>16166</v>
      </c>
      <c r="F107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`idcontrato_individual`='SC4xouqAtScnC4d7';</v>
      </c>
    </row>
    <row r="1077" spans="1:6" x14ac:dyDescent="0.25">
      <c r="A1077" t="s">
        <v>15879</v>
      </c>
      <c r="B1077" t="s">
        <v>15146</v>
      </c>
      <c r="C1077" t="s">
        <v>16166</v>
      </c>
      <c r="F107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`idcontrato_individual`='a7hgRXDKJ7yM5dHW';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68BA8-56FF-44FE-9FB0-FB1A2549194F}">
  <sheetPr codeName="Hoja2"/>
  <dimension ref="A1:G1077"/>
  <sheetViews>
    <sheetView topLeftCell="A1049" workbookViewId="0">
      <selection activeCell="F1065" sqref="F1065"/>
    </sheetView>
  </sheetViews>
  <sheetFormatPr baseColWidth="10" defaultRowHeight="15" x14ac:dyDescent="0.25"/>
  <cols>
    <col min="1" max="1" width="23.7109375" bestFit="1" customWidth="1"/>
    <col min="2" max="2" width="6.85546875" bestFit="1" customWidth="1"/>
    <col min="4" max="4" width="12.85546875" bestFit="1" customWidth="1"/>
  </cols>
  <sheetData>
    <row r="1" spans="1:7" x14ac:dyDescent="0.25">
      <c r="A1" t="s">
        <v>1241</v>
      </c>
      <c r="B1" t="s">
        <v>1242</v>
      </c>
      <c r="C1" t="s">
        <v>1243</v>
      </c>
      <c r="D1" t="s">
        <v>1244</v>
      </c>
      <c r="E1" t="s">
        <v>1141</v>
      </c>
    </row>
    <row r="2" spans="1:7" ht="15.75" x14ac:dyDescent="0.25">
      <c r="A2" s="6" t="s">
        <v>9822</v>
      </c>
      <c r="B2" s="4">
        <v>4100</v>
      </c>
      <c r="C2" s="4" t="s">
        <v>1221</v>
      </c>
      <c r="D2" s="11">
        <v>0</v>
      </c>
      <c r="E2" t="s">
        <v>1141</v>
      </c>
      <c r="G2" t="str" cm="1">
        <f t="array" aca="1" ref="G2" ca="1">eConcatenar(A2:E2,"|")</f>
        <v>6EIgYcphlaNDyB3f|4100|2021-8-31|0|final</v>
      </c>
    </row>
    <row r="3" spans="1:7" x14ac:dyDescent="0.25">
      <c r="A3" s="6" t="s">
        <v>9829</v>
      </c>
      <c r="B3" s="4">
        <v>3400</v>
      </c>
      <c r="C3" s="4" t="s">
        <v>1221</v>
      </c>
      <c r="D3" s="12">
        <v>0</v>
      </c>
      <c r="E3" t="s">
        <v>1141</v>
      </c>
      <c r="G3" t="str" cm="1">
        <f t="array" aca="1" ref="G3" ca="1">eConcatenar(A3:E3,"|")</f>
        <v>fQN6ee1JxFNrzEMQ|3400|2021-8-31|0|final</v>
      </c>
    </row>
    <row r="4" spans="1:7" x14ac:dyDescent="0.25">
      <c r="A4" s="6" t="s">
        <v>9834</v>
      </c>
      <c r="B4" s="4">
        <v>1300</v>
      </c>
      <c r="C4" s="4" t="s">
        <v>9840</v>
      </c>
      <c r="D4" s="12">
        <v>0</v>
      </c>
      <c r="E4" t="s">
        <v>1141</v>
      </c>
      <c r="G4" t="str" cm="1">
        <f t="array" aca="1" ref="G4" ca="1">eConcatenar(A4:E4,"|")</f>
        <v>y6kGs17HidCCx3ms|1300|2021-8-30|0|final</v>
      </c>
    </row>
    <row r="5" spans="1:7" x14ac:dyDescent="0.25">
      <c r="A5" s="6" t="s">
        <v>9842</v>
      </c>
      <c r="B5" s="4">
        <v>2100</v>
      </c>
      <c r="C5" s="4" t="s">
        <v>1221</v>
      </c>
      <c r="D5" s="12">
        <v>0</v>
      </c>
      <c r="E5" t="s">
        <v>1141</v>
      </c>
      <c r="G5" t="str" cm="1">
        <f t="array" aca="1" ref="G5" ca="1">eConcatenar(A5:E5,"|")</f>
        <v>3rGMcGs1s42JZhZh|2100|2021-8-31|0|final</v>
      </c>
    </row>
    <row r="6" spans="1:7" x14ac:dyDescent="0.25">
      <c r="A6" s="6" t="s">
        <v>9848</v>
      </c>
      <c r="B6" s="4">
        <v>1600</v>
      </c>
      <c r="C6" s="4" t="s">
        <v>1221</v>
      </c>
      <c r="D6" s="12">
        <v>0</v>
      </c>
      <c r="E6" t="s">
        <v>1141</v>
      </c>
      <c r="G6" t="str" cm="1">
        <f t="array" aca="1" ref="G6" ca="1">eConcatenar(A6:E6,"|")</f>
        <v>X9R9y4yxJ0QFg1ZT|1600|2021-8-31|0|final</v>
      </c>
    </row>
    <row r="7" spans="1:7" x14ac:dyDescent="0.25">
      <c r="A7" s="6" t="s">
        <v>9853</v>
      </c>
      <c r="B7" s="4">
        <v>600</v>
      </c>
      <c r="C7" s="4" t="s">
        <v>9840</v>
      </c>
      <c r="D7" s="12">
        <v>0</v>
      </c>
      <c r="E7" t="s">
        <v>1141</v>
      </c>
      <c r="G7" t="str" cm="1">
        <f t="array" aca="1" ref="G7" ca="1">eConcatenar(A7:E7,"|")</f>
        <v>CC2hWg5Sbqxcpc6U|600|2021-8-30|0|final</v>
      </c>
    </row>
    <row r="8" spans="1:7" x14ac:dyDescent="0.25">
      <c r="A8" s="6" t="s">
        <v>9859</v>
      </c>
      <c r="B8" s="4">
        <v>1400</v>
      </c>
      <c r="C8" s="4" t="s">
        <v>9840</v>
      </c>
      <c r="D8" s="12">
        <v>0</v>
      </c>
      <c r="E8" t="s">
        <v>1141</v>
      </c>
      <c r="G8" t="str" cm="1">
        <f t="array" aca="1" ref="G8" ca="1">eConcatenar(A8:E8,"|")</f>
        <v>1MZ81l6MWqtJkegv|1400|2021-8-30|0|final</v>
      </c>
    </row>
    <row r="9" spans="1:7" x14ac:dyDescent="0.25">
      <c r="A9" s="6" t="s">
        <v>9864</v>
      </c>
      <c r="B9" s="4">
        <v>5900</v>
      </c>
      <c r="C9" s="4" t="s">
        <v>9840</v>
      </c>
      <c r="D9" s="12">
        <v>0</v>
      </c>
      <c r="E9" t="s">
        <v>1141</v>
      </c>
      <c r="G9" t="str" cm="1">
        <f t="array" aca="1" ref="G9" ca="1">eConcatenar(A9:E9,"|")</f>
        <v>wZdv6JWvzV72hL5x|5900|2021-8-30|0|final</v>
      </c>
    </row>
    <row r="10" spans="1:7" x14ac:dyDescent="0.25">
      <c r="A10" s="6" t="s">
        <v>9871</v>
      </c>
      <c r="B10" s="4">
        <v>1900</v>
      </c>
      <c r="C10" s="4" t="s">
        <v>1221</v>
      </c>
      <c r="D10" s="12">
        <v>0</v>
      </c>
      <c r="E10" t="s">
        <v>1141</v>
      </c>
      <c r="G10" t="str" cm="1">
        <f t="array" aca="1" ref="G10" ca="1">eConcatenar(A10:E10,"|")</f>
        <v>ntdgRXRNsNtwDAMp|1900|2021-8-31|0|final</v>
      </c>
    </row>
    <row r="11" spans="1:7" x14ac:dyDescent="0.25">
      <c r="A11" s="6" t="s">
        <v>9878</v>
      </c>
      <c r="B11" s="4">
        <v>13600</v>
      </c>
      <c r="C11" s="4" t="s">
        <v>1171</v>
      </c>
      <c r="D11" s="12">
        <v>0</v>
      </c>
      <c r="E11" t="s">
        <v>1141</v>
      </c>
      <c r="G11" t="str" cm="1">
        <f t="array" aca="1" ref="G11" ca="1">eConcatenar(A11:E11,"|")</f>
        <v>5EYrgXFwkBnkRo1i|13600|2021-9-7|0|final</v>
      </c>
    </row>
    <row r="12" spans="1:7" x14ac:dyDescent="0.25">
      <c r="A12" s="6" t="s">
        <v>9884</v>
      </c>
      <c r="B12" s="4">
        <v>2250</v>
      </c>
      <c r="C12" s="4" t="s">
        <v>1221</v>
      </c>
      <c r="D12" s="12">
        <v>0</v>
      </c>
      <c r="E12" t="s">
        <v>1141</v>
      </c>
      <c r="G12" t="str" cm="1">
        <f t="array" aca="1" ref="G12" ca="1">eConcatenar(A12:E12,"|")</f>
        <v>wGyoDe4QBHC3saNS|2250|2021-8-31|0|final</v>
      </c>
    </row>
    <row r="13" spans="1:7" x14ac:dyDescent="0.25">
      <c r="A13" s="6" t="s">
        <v>9891</v>
      </c>
      <c r="B13" s="4">
        <v>1800</v>
      </c>
      <c r="C13" s="4" t="s">
        <v>1219</v>
      </c>
      <c r="D13" s="12">
        <v>0</v>
      </c>
      <c r="E13" t="s">
        <v>1141</v>
      </c>
      <c r="G13" t="str" cm="1">
        <f t="array" aca="1" ref="G13" ca="1">eConcatenar(A13:E13,"|")</f>
        <v>pHcNN0043tdamMPz|1800|2021-9-6|0|final</v>
      </c>
    </row>
    <row r="14" spans="1:7" x14ac:dyDescent="0.25">
      <c r="A14" s="6" t="s">
        <v>9895</v>
      </c>
      <c r="B14" s="4">
        <v>2200</v>
      </c>
      <c r="C14" s="4" t="s">
        <v>1221</v>
      </c>
      <c r="D14" s="12">
        <v>0</v>
      </c>
      <c r="E14" t="s">
        <v>1141</v>
      </c>
      <c r="G14" t="str" cm="1">
        <f t="array" aca="1" ref="G14" ca="1">eConcatenar(A14:E14,"|")</f>
        <v>6MjhacaVdurSeB77|2200|2021-8-31|0|final</v>
      </c>
    </row>
    <row r="15" spans="1:7" x14ac:dyDescent="0.25">
      <c r="A15" s="6" t="s">
        <v>9901</v>
      </c>
      <c r="B15" s="4">
        <v>3800</v>
      </c>
      <c r="C15" s="4" t="s">
        <v>1221</v>
      </c>
      <c r="D15" s="12">
        <v>0</v>
      </c>
      <c r="E15" t="s">
        <v>1141</v>
      </c>
      <c r="G15" t="str" cm="1">
        <f t="array" aca="1" ref="G15" ca="1">eConcatenar(A15:E15,"|")</f>
        <v>30MbxHUNLqC1fKKO|3800|2021-8-31|0|final</v>
      </c>
    </row>
    <row r="16" spans="1:7" x14ac:dyDescent="0.25">
      <c r="A16" s="6" t="s">
        <v>9905</v>
      </c>
      <c r="B16" s="4">
        <v>3600</v>
      </c>
      <c r="C16" s="4" t="s">
        <v>9840</v>
      </c>
      <c r="D16" s="12">
        <v>0</v>
      </c>
      <c r="E16" t="s">
        <v>1141</v>
      </c>
      <c r="G16" t="str" cm="1">
        <f t="array" aca="1" ref="G16" ca="1">eConcatenar(A16:E16,"|")</f>
        <v>3oQqnkvO3YqHwwNT|3600|2021-8-30|0|final</v>
      </c>
    </row>
    <row r="17" spans="1:7" x14ac:dyDescent="0.25">
      <c r="A17" s="6" t="s">
        <v>9911</v>
      </c>
      <c r="B17" s="4">
        <v>3950</v>
      </c>
      <c r="C17" s="4" t="s">
        <v>1221</v>
      </c>
      <c r="D17" s="12">
        <v>0</v>
      </c>
      <c r="E17" t="s">
        <v>1141</v>
      </c>
      <c r="G17" t="str" cm="1">
        <f t="array" aca="1" ref="G17" ca="1">eConcatenar(A17:E17,"|")</f>
        <v>Wu3EWcDrYwqfciEk|3950|2021-8-31|0|final</v>
      </c>
    </row>
    <row r="18" spans="1:7" x14ac:dyDescent="0.25">
      <c r="A18" s="6" t="s">
        <v>9917</v>
      </c>
      <c r="B18" s="4">
        <v>4400</v>
      </c>
      <c r="C18" s="4" t="s">
        <v>9840</v>
      </c>
      <c r="D18" s="12">
        <v>0</v>
      </c>
      <c r="E18" t="s">
        <v>1141</v>
      </c>
      <c r="G18" t="str" cm="1">
        <f t="array" aca="1" ref="G18" ca="1">eConcatenar(A18:E18,"|")</f>
        <v>TraqVfdy5tIDrMhs|4400|2021-8-30|0|final</v>
      </c>
    </row>
    <row r="19" spans="1:7" x14ac:dyDescent="0.25">
      <c r="A19" s="6" t="s">
        <v>9923</v>
      </c>
      <c r="B19" s="4">
        <v>4200</v>
      </c>
      <c r="C19" s="4" t="s">
        <v>9840</v>
      </c>
      <c r="D19" s="12">
        <v>0</v>
      </c>
      <c r="E19" t="s">
        <v>1141</v>
      </c>
      <c r="G19" t="str" cm="1">
        <f t="array" aca="1" ref="G19" ca="1">eConcatenar(A19:E19,"|")</f>
        <v>PI6popTEEr4gpta7|4200|2021-8-30|0|final</v>
      </c>
    </row>
    <row r="20" spans="1:7" x14ac:dyDescent="0.25">
      <c r="A20" s="6" t="s">
        <v>9927</v>
      </c>
      <c r="B20" s="4">
        <v>4200</v>
      </c>
      <c r="C20" s="4" t="s">
        <v>9840</v>
      </c>
      <c r="D20" s="12">
        <v>0</v>
      </c>
      <c r="E20" t="s">
        <v>1141</v>
      </c>
      <c r="G20" t="str" cm="1">
        <f t="array" aca="1" ref="G20" ca="1">eConcatenar(A20:E20,"|")</f>
        <v>0AQe5xnbRg89C8Nq|4200|2021-8-30|0|final</v>
      </c>
    </row>
    <row r="21" spans="1:7" x14ac:dyDescent="0.25">
      <c r="A21" s="6" t="s">
        <v>9932</v>
      </c>
      <c r="B21" s="4">
        <v>4200</v>
      </c>
      <c r="C21" s="4" t="s">
        <v>9840</v>
      </c>
      <c r="D21" s="12">
        <v>0</v>
      </c>
      <c r="E21" t="s">
        <v>1141</v>
      </c>
      <c r="G21" t="str" cm="1">
        <f t="array" aca="1" ref="G21" ca="1">eConcatenar(A21:E21,"|")</f>
        <v>pjO37RmZvKU4biOI|4200|2021-8-30|0|final</v>
      </c>
    </row>
    <row r="22" spans="1:7" x14ac:dyDescent="0.25">
      <c r="A22" s="6" t="s">
        <v>9939</v>
      </c>
      <c r="B22" s="4">
        <v>3700</v>
      </c>
      <c r="C22" s="4" t="s">
        <v>9840</v>
      </c>
      <c r="D22" s="12">
        <v>0</v>
      </c>
      <c r="E22" t="s">
        <v>1141</v>
      </c>
      <c r="G22" t="str" cm="1">
        <f t="array" aca="1" ref="G22" ca="1">eConcatenar(A22:E22,"|")</f>
        <v>3BVdUWfVdWgxIQbg|3700|2021-8-30|0|final</v>
      </c>
    </row>
    <row r="23" spans="1:7" x14ac:dyDescent="0.25">
      <c r="A23" s="6" t="s">
        <v>9944</v>
      </c>
      <c r="B23" s="4">
        <v>4400</v>
      </c>
      <c r="C23" s="4" t="s">
        <v>9840</v>
      </c>
      <c r="D23" s="12">
        <v>0</v>
      </c>
      <c r="E23" t="s">
        <v>1141</v>
      </c>
      <c r="G23" t="str" cm="1">
        <f t="array" aca="1" ref="G23" ca="1">eConcatenar(A23:E23,"|")</f>
        <v>XfATknJCxYy6m7s5|4400|2021-8-30|0|final</v>
      </c>
    </row>
    <row r="24" spans="1:7" x14ac:dyDescent="0.25">
      <c r="A24" s="6" t="s">
        <v>9950</v>
      </c>
      <c r="B24" s="4">
        <v>6100</v>
      </c>
      <c r="C24" s="4" t="s">
        <v>1221</v>
      </c>
      <c r="D24" s="12">
        <v>0</v>
      </c>
      <c r="E24" t="s">
        <v>1141</v>
      </c>
      <c r="G24" t="str" cm="1">
        <f t="array" aca="1" ref="G24" ca="1">eConcatenar(A24:E24,"|")</f>
        <v>rfPIaNIDj8xWsOx4|6100|2021-8-31|0|final</v>
      </c>
    </row>
    <row r="25" spans="1:7" x14ac:dyDescent="0.25">
      <c r="A25" s="6" t="s">
        <v>9955</v>
      </c>
      <c r="B25" s="4">
        <v>350</v>
      </c>
      <c r="C25" s="4" t="s">
        <v>1219</v>
      </c>
      <c r="D25" s="12">
        <v>0</v>
      </c>
      <c r="E25" t="s">
        <v>1141</v>
      </c>
      <c r="G25" t="str" cm="1">
        <f t="array" aca="1" ref="G25" ca="1">eConcatenar(A25:E25,"|")</f>
        <v>luLYGG8nv1ygXMtH|350|2021-9-6|0|final</v>
      </c>
    </row>
    <row r="26" spans="1:7" x14ac:dyDescent="0.25">
      <c r="A26" s="6" t="s">
        <v>9961</v>
      </c>
      <c r="B26" s="4">
        <v>4000</v>
      </c>
      <c r="C26" s="4" t="s">
        <v>9840</v>
      </c>
      <c r="D26" s="12">
        <v>0</v>
      </c>
      <c r="E26" t="s">
        <v>1141</v>
      </c>
      <c r="G26" t="str" cm="1">
        <f t="array" aca="1" ref="G26" ca="1">eConcatenar(A26:E26,"|")</f>
        <v>nO3vy458LwiVAb8j|4000|2021-8-30|0|final</v>
      </c>
    </row>
    <row r="27" spans="1:7" x14ac:dyDescent="0.25">
      <c r="A27" s="6" t="s">
        <v>9970</v>
      </c>
      <c r="B27" s="4">
        <v>11100</v>
      </c>
      <c r="C27" s="4" t="s">
        <v>1221</v>
      </c>
      <c r="D27" s="12">
        <v>0</v>
      </c>
      <c r="E27" t="s">
        <v>1141</v>
      </c>
      <c r="G27" t="str" cm="1">
        <f t="array" aca="1" ref="G27" ca="1">eConcatenar(A27:E27,"|")</f>
        <v>SpuqkWtW0BymWxnN|11100|2021-8-31|0|final</v>
      </c>
    </row>
    <row r="28" spans="1:7" x14ac:dyDescent="0.25">
      <c r="A28" s="6" t="s">
        <v>9975</v>
      </c>
      <c r="B28" s="4">
        <v>4400</v>
      </c>
      <c r="C28" s="4" t="s">
        <v>9840</v>
      </c>
      <c r="D28" s="12">
        <v>0</v>
      </c>
      <c r="E28" t="s">
        <v>1141</v>
      </c>
      <c r="G28" t="str" cm="1">
        <f t="array" aca="1" ref="G28" ca="1">eConcatenar(A28:E28,"|")</f>
        <v>DUTM20iWij8bAKBE|4400|2021-8-30|0|final</v>
      </c>
    </row>
    <row r="29" spans="1:7" x14ac:dyDescent="0.25">
      <c r="A29" s="6" t="s">
        <v>9980</v>
      </c>
      <c r="B29" s="4">
        <v>6100</v>
      </c>
      <c r="C29" s="4" t="s">
        <v>9840</v>
      </c>
      <c r="D29" s="12">
        <v>0</v>
      </c>
      <c r="E29" t="s">
        <v>1141</v>
      </c>
      <c r="G29" t="str" cm="1">
        <f t="array" aca="1" ref="G29" ca="1">eConcatenar(A29:E29,"|")</f>
        <v>lRPtQMVEqKLV9z0v|6100|2021-8-30|0|final</v>
      </c>
    </row>
    <row r="30" spans="1:7" x14ac:dyDescent="0.25">
      <c r="A30" s="6" t="s">
        <v>9984</v>
      </c>
      <c r="B30" s="4">
        <v>4900</v>
      </c>
      <c r="C30" s="4" t="s">
        <v>9840</v>
      </c>
      <c r="D30" s="12">
        <v>0</v>
      </c>
      <c r="E30" t="s">
        <v>1141</v>
      </c>
      <c r="G30" t="str" cm="1">
        <f t="array" aca="1" ref="G30" ca="1">eConcatenar(A30:E30,"|")</f>
        <v>f1FWKm4IDRGuesL2|4900|2021-8-30|0|final</v>
      </c>
    </row>
    <row r="31" spans="1:7" x14ac:dyDescent="0.25">
      <c r="A31" s="6" t="s">
        <v>9990</v>
      </c>
      <c r="B31" s="4">
        <v>2200</v>
      </c>
      <c r="C31" s="4" t="s">
        <v>5112</v>
      </c>
      <c r="D31" s="12">
        <v>0</v>
      </c>
      <c r="E31" t="s">
        <v>1141</v>
      </c>
      <c r="G31" t="str" cm="1">
        <f t="array" aca="1" ref="G31" ca="1">eConcatenar(A31:E31,"|")</f>
        <v>y58QqX85X42BOU3f|2200|2021-8-9|0|final</v>
      </c>
    </row>
    <row r="32" spans="1:7" x14ac:dyDescent="0.25">
      <c r="A32" s="6" t="s">
        <v>9996</v>
      </c>
      <c r="B32" s="4">
        <v>4200</v>
      </c>
      <c r="C32" s="4" t="s">
        <v>1223</v>
      </c>
      <c r="D32" s="12">
        <v>0</v>
      </c>
      <c r="E32" t="s">
        <v>1141</v>
      </c>
      <c r="G32" t="str" cm="1">
        <f t="array" aca="1" ref="G32" ca="1">eConcatenar(A32:E32,"|")</f>
        <v>O1Nd6GnKkKRkTWcR|4200|2021-8-17|0|final</v>
      </c>
    </row>
    <row r="33" spans="1:7" x14ac:dyDescent="0.25">
      <c r="A33" s="6" t="s">
        <v>10002</v>
      </c>
      <c r="B33" s="4">
        <v>4500</v>
      </c>
      <c r="C33" s="4" t="s">
        <v>1219</v>
      </c>
      <c r="D33" s="12">
        <v>0</v>
      </c>
      <c r="E33" t="s">
        <v>1141</v>
      </c>
      <c r="G33" t="str" cm="1">
        <f t="array" aca="1" ref="G33" ca="1">eConcatenar(A33:E33,"|")</f>
        <v>X7UQaB3BERGx0Zb1|4500|2021-9-6|0|final</v>
      </c>
    </row>
    <row r="34" spans="1:7" x14ac:dyDescent="0.25">
      <c r="A34" s="6" t="s">
        <v>10009</v>
      </c>
      <c r="B34" s="4">
        <v>6100</v>
      </c>
      <c r="C34" s="4" t="s">
        <v>9840</v>
      </c>
      <c r="D34" s="12">
        <v>0</v>
      </c>
      <c r="E34" t="s">
        <v>1141</v>
      </c>
      <c r="G34" t="str" cm="1">
        <f t="array" aca="1" ref="G34" ca="1">eConcatenar(A34:E34,"|")</f>
        <v>9CmFxSDhh7lgQ7ZL|6100|2021-8-30|0|final</v>
      </c>
    </row>
    <row r="35" spans="1:7" x14ac:dyDescent="0.25">
      <c r="A35" s="6" t="s">
        <v>10013</v>
      </c>
      <c r="B35" s="4">
        <v>4100</v>
      </c>
      <c r="C35" s="4" t="s">
        <v>1221</v>
      </c>
      <c r="D35" s="12">
        <v>0</v>
      </c>
      <c r="E35" t="s">
        <v>1141</v>
      </c>
      <c r="G35" t="str" cm="1">
        <f t="array" aca="1" ref="G35" ca="1">eConcatenar(A35:E35,"|")</f>
        <v>u4vUoQNA2xS8tTCs|4100|2021-8-31|0|final</v>
      </c>
    </row>
    <row r="36" spans="1:7" x14ac:dyDescent="0.25">
      <c r="A36" s="6" t="s">
        <v>10020</v>
      </c>
      <c r="B36" s="4">
        <v>7100</v>
      </c>
      <c r="C36" s="4" t="s">
        <v>1220</v>
      </c>
      <c r="D36" s="12">
        <v>0</v>
      </c>
      <c r="E36" t="s">
        <v>1141</v>
      </c>
      <c r="G36" t="str" cm="1">
        <f t="array" aca="1" ref="G36" ca="1">eConcatenar(A36:E36,"|")</f>
        <v>eDwbUEk0vGNpv40u|7100|2021-8-2|0|final</v>
      </c>
    </row>
    <row r="37" spans="1:7" x14ac:dyDescent="0.25">
      <c r="A37" s="6" t="s">
        <v>10026</v>
      </c>
      <c r="B37" s="4">
        <v>4000</v>
      </c>
      <c r="C37" s="4" t="s">
        <v>10032</v>
      </c>
      <c r="D37" s="12">
        <v>0</v>
      </c>
      <c r="E37" t="s">
        <v>1141</v>
      </c>
      <c r="G37" t="str" cm="1">
        <f t="array" aca="1" ref="G37" ca="1">eConcatenar(A37:E37,"|")</f>
        <v>UHfauUkRBOF2rkNN|4000|2020-8-30|0|final</v>
      </c>
    </row>
    <row r="38" spans="1:7" x14ac:dyDescent="0.25">
      <c r="A38" s="6" t="s">
        <v>10033</v>
      </c>
      <c r="B38" s="4">
        <v>4400</v>
      </c>
      <c r="C38" s="4" t="s">
        <v>9840</v>
      </c>
      <c r="D38" s="12">
        <v>0</v>
      </c>
      <c r="E38" t="s">
        <v>1141</v>
      </c>
      <c r="G38" t="str" cm="1">
        <f t="array" aca="1" ref="G38" ca="1">eConcatenar(A38:E38,"|")</f>
        <v>gYOioR9xwqi7yO73|4400|2021-8-30|0|final</v>
      </c>
    </row>
    <row r="39" spans="1:7" x14ac:dyDescent="0.25">
      <c r="A39" s="6" t="s">
        <v>10038</v>
      </c>
      <c r="B39" s="4">
        <v>4000</v>
      </c>
      <c r="C39" s="4" t="s">
        <v>9840</v>
      </c>
      <c r="D39" s="12">
        <v>0</v>
      </c>
      <c r="E39" t="s">
        <v>1141</v>
      </c>
      <c r="G39" t="str" cm="1">
        <f t="array" aca="1" ref="G39" ca="1">eConcatenar(A39:E39,"|")</f>
        <v>VQFwAGM6YkGdffrk|4000|2021-8-30|0|final</v>
      </c>
    </row>
    <row r="40" spans="1:7" x14ac:dyDescent="0.25">
      <c r="A40" s="6" t="s">
        <v>10044</v>
      </c>
      <c r="B40" s="4">
        <v>3400</v>
      </c>
      <c r="C40" s="4" t="s">
        <v>1221</v>
      </c>
      <c r="D40" s="12">
        <v>0</v>
      </c>
      <c r="E40" t="s">
        <v>1141</v>
      </c>
      <c r="G40" t="str" cm="1">
        <f t="array" aca="1" ref="G40" ca="1">eConcatenar(A40:E40,"|")</f>
        <v>CWCVpxc6SPcG5qmT|3400|2021-8-31|0|final</v>
      </c>
    </row>
    <row r="41" spans="1:7" x14ac:dyDescent="0.25">
      <c r="A41" s="6" t="s">
        <v>10050</v>
      </c>
      <c r="B41" s="4">
        <v>3600</v>
      </c>
      <c r="C41" s="4" t="s">
        <v>1221</v>
      </c>
      <c r="D41" s="12">
        <v>0</v>
      </c>
      <c r="E41" t="s">
        <v>1141</v>
      </c>
      <c r="G41" t="str" cm="1">
        <f t="array" aca="1" ref="G41" ca="1">eConcatenar(A41:E41,"|")</f>
        <v>L8OGEBbsR62WZ2v9|3600|2021-8-31|0|final</v>
      </c>
    </row>
    <row r="42" spans="1:7" x14ac:dyDescent="0.25">
      <c r="A42" s="6" t="s">
        <v>10055</v>
      </c>
      <c r="B42" s="4">
        <v>4500</v>
      </c>
      <c r="C42" s="4" t="s">
        <v>9840</v>
      </c>
      <c r="D42" s="12">
        <v>0</v>
      </c>
      <c r="E42" t="s">
        <v>1141</v>
      </c>
      <c r="G42" t="str" cm="1">
        <f t="array" aca="1" ref="G42" ca="1">eConcatenar(A42:E42,"|")</f>
        <v>RI5a7lOWu4bEgwM6|4500|2021-8-30|0|final</v>
      </c>
    </row>
    <row r="43" spans="1:7" x14ac:dyDescent="0.25">
      <c r="A43" s="6" t="s">
        <v>10062</v>
      </c>
      <c r="B43" s="4">
        <v>4400</v>
      </c>
      <c r="C43" s="4" t="s">
        <v>1221</v>
      </c>
      <c r="D43" s="12">
        <v>0</v>
      </c>
      <c r="E43" t="s">
        <v>1141</v>
      </c>
      <c r="G43" t="str" cm="1">
        <f t="array" aca="1" ref="G43" ca="1">eConcatenar(A43:E43,"|")</f>
        <v>JbdBEHvfEZHAeIWv|4400|2021-8-31|0|final</v>
      </c>
    </row>
    <row r="44" spans="1:7" x14ac:dyDescent="0.25">
      <c r="A44" s="6" t="s">
        <v>10070</v>
      </c>
      <c r="B44" s="4">
        <v>22050</v>
      </c>
      <c r="C44" s="4" t="s">
        <v>1221</v>
      </c>
      <c r="D44" s="12">
        <v>0</v>
      </c>
      <c r="E44" t="s">
        <v>1141</v>
      </c>
      <c r="G44" t="str" cm="1">
        <f t="array" aca="1" ref="G44" ca="1">eConcatenar(A44:E44,"|")</f>
        <v>CJBSxFmuLHWoxgKo|22050|2021-8-31|0|final</v>
      </c>
    </row>
    <row r="45" spans="1:7" x14ac:dyDescent="0.25">
      <c r="A45" s="6" t="s">
        <v>10078</v>
      </c>
      <c r="B45" s="4">
        <v>6600</v>
      </c>
      <c r="C45" s="4" t="s">
        <v>1221</v>
      </c>
      <c r="D45" s="12">
        <v>0</v>
      </c>
      <c r="E45" t="s">
        <v>1141</v>
      </c>
      <c r="G45" t="str" cm="1">
        <f t="array" aca="1" ref="G45" ca="1">eConcatenar(A45:E45,"|")</f>
        <v>Fm8N6qiar45aSTY9|6600|2021-8-31|0|final</v>
      </c>
    </row>
    <row r="46" spans="1:7" x14ac:dyDescent="0.25">
      <c r="A46" s="6" t="s">
        <v>10086</v>
      </c>
      <c r="B46" s="4">
        <v>500</v>
      </c>
      <c r="C46" s="4" t="s">
        <v>1225</v>
      </c>
      <c r="D46" s="12">
        <v>0</v>
      </c>
      <c r="E46" t="s">
        <v>1141</v>
      </c>
      <c r="G46" t="str" cm="1">
        <f t="array" aca="1" ref="G46" ca="1">eConcatenar(A46:E46,"|")</f>
        <v>cudGhL8qS1KQ7Je0|500|2021-9-13|0|final</v>
      </c>
    </row>
    <row r="47" spans="1:7" x14ac:dyDescent="0.25">
      <c r="A47" s="6" t="s">
        <v>10093</v>
      </c>
      <c r="B47" s="4">
        <v>10100</v>
      </c>
      <c r="C47" s="4" t="s">
        <v>1225</v>
      </c>
      <c r="D47" s="12">
        <v>0</v>
      </c>
      <c r="E47" t="s">
        <v>1141</v>
      </c>
      <c r="G47" t="str" cm="1">
        <f t="array" aca="1" ref="G47" ca="1">eConcatenar(A47:E47,"|")</f>
        <v>6U7kK5iUx4y3omGY|10100|2021-9-13|0|final</v>
      </c>
    </row>
    <row r="48" spans="1:7" x14ac:dyDescent="0.25">
      <c r="A48" s="6" t="s">
        <v>10099</v>
      </c>
      <c r="B48" s="4">
        <v>4700</v>
      </c>
      <c r="C48" s="4" t="s">
        <v>1225</v>
      </c>
      <c r="D48" s="12">
        <v>0</v>
      </c>
      <c r="E48" t="s">
        <v>1141</v>
      </c>
      <c r="G48" t="str" cm="1">
        <f t="array" aca="1" ref="G48" ca="1">eConcatenar(A48:E48,"|")</f>
        <v>DeEhDgFyLiNFZNKA|4700|2021-9-13|0|final</v>
      </c>
    </row>
    <row r="49" spans="1:7" x14ac:dyDescent="0.25">
      <c r="A49" s="6" t="s">
        <v>10105</v>
      </c>
      <c r="B49" s="4">
        <v>300</v>
      </c>
      <c r="C49" s="4" t="s">
        <v>1225</v>
      </c>
      <c r="D49" s="12">
        <v>0</v>
      </c>
      <c r="E49" t="s">
        <v>1141</v>
      </c>
      <c r="G49" t="str" cm="1">
        <f t="array" aca="1" ref="G49" ca="1">eConcatenar(A49:E49,"|")</f>
        <v>bPTbCewyFyPbBTM5|300|2021-9-13|0|final</v>
      </c>
    </row>
    <row r="50" spans="1:7" x14ac:dyDescent="0.25">
      <c r="A50" s="6" t="s">
        <v>10109</v>
      </c>
      <c r="B50" s="4">
        <v>400</v>
      </c>
      <c r="C50" s="4" t="s">
        <v>1225</v>
      </c>
      <c r="D50" s="12">
        <v>0</v>
      </c>
      <c r="E50" t="s">
        <v>1141</v>
      </c>
      <c r="G50" t="str" cm="1">
        <f t="array" aca="1" ref="G50" ca="1">eConcatenar(A50:E50,"|")</f>
        <v>Z2GLqcvCyqXzowA5|400|2021-9-13|0|final</v>
      </c>
    </row>
    <row r="51" spans="1:7" x14ac:dyDescent="0.25">
      <c r="A51" s="6" t="s">
        <v>10114</v>
      </c>
      <c r="B51" s="4">
        <v>300</v>
      </c>
      <c r="C51" s="4" t="s">
        <v>1225</v>
      </c>
      <c r="D51" s="12">
        <v>0</v>
      </c>
      <c r="E51" t="s">
        <v>1141</v>
      </c>
      <c r="G51" t="str" cm="1">
        <f t="array" aca="1" ref="G51" ca="1">eConcatenar(A51:E51,"|")</f>
        <v>06F6QllBiDZ2370H|300|2021-9-13|0|final</v>
      </c>
    </row>
    <row r="52" spans="1:7" x14ac:dyDescent="0.25">
      <c r="A52" s="6" t="s">
        <v>10120</v>
      </c>
      <c r="B52" s="4">
        <v>5900</v>
      </c>
      <c r="C52" s="4" t="s">
        <v>1225</v>
      </c>
      <c r="D52" s="12">
        <v>0</v>
      </c>
      <c r="E52" t="s">
        <v>1141</v>
      </c>
      <c r="G52" t="str" cm="1">
        <f t="array" aca="1" ref="G52" ca="1">eConcatenar(A52:E52,"|")</f>
        <v>g5YY2IJ14AhIKDTY|5900|2021-9-13|0|final</v>
      </c>
    </row>
    <row r="53" spans="1:7" x14ac:dyDescent="0.25">
      <c r="A53" s="6" t="s">
        <v>10126</v>
      </c>
      <c r="B53" s="4">
        <v>400</v>
      </c>
      <c r="C53" s="4" t="s">
        <v>1225</v>
      </c>
      <c r="D53" s="12">
        <v>0</v>
      </c>
      <c r="E53" t="s">
        <v>1141</v>
      </c>
      <c r="G53" t="str" cm="1">
        <f t="array" aca="1" ref="G53" ca="1">eConcatenar(A53:E53,"|")</f>
        <v>rC6s3xVa1lgVNItV|400|2021-9-13|0|final</v>
      </c>
    </row>
    <row r="54" spans="1:7" x14ac:dyDescent="0.25">
      <c r="A54" s="6" t="s">
        <v>10131</v>
      </c>
      <c r="B54" s="4">
        <v>5200</v>
      </c>
      <c r="C54" s="4" t="s">
        <v>1225</v>
      </c>
      <c r="D54" s="12">
        <v>0</v>
      </c>
      <c r="E54" t="s">
        <v>1141</v>
      </c>
      <c r="G54" t="str" cm="1">
        <f t="array" aca="1" ref="G54" ca="1">eConcatenar(A54:E54,"|")</f>
        <v>TvExuzdqypwZVYmA|5200|2021-9-13|0|final</v>
      </c>
    </row>
    <row r="55" spans="1:7" x14ac:dyDescent="0.25">
      <c r="A55" s="6" t="s">
        <v>10136</v>
      </c>
      <c r="B55" s="4">
        <v>300</v>
      </c>
      <c r="C55" s="4" t="s">
        <v>1225</v>
      </c>
      <c r="D55" s="12">
        <v>0</v>
      </c>
      <c r="E55" t="s">
        <v>1141</v>
      </c>
      <c r="G55" t="str" cm="1">
        <f t="array" aca="1" ref="G55" ca="1">eConcatenar(A55:E55,"|")</f>
        <v>6ifpPk0vOWpdYlnM|300|2021-9-13|0|final</v>
      </c>
    </row>
    <row r="56" spans="1:7" x14ac:dyDescent="0.25">
      <c r="A56" s="6" t="s">
        <v>10140</v>
      </c>
      <c r="B56" s="4">
        <v>4700</v>
      </c>
      <c r="C56" s="4" t="s">
        <v>1225</v>
      </c>
      <c r="D56" s="12">
        <v>0</v>
      </c>
      <c r="E56" t="s">
        <v>1141</v>
      </c>
      <c r="G56" t="str" cm="1">
        <f t="array" aca="1" ref="G56" ca="1">eConcatenar(A56:E56,"|")</f>
        <v>6uz7wMAUh3ESlBRS|4700|2021-9-13|0|final</v>
      </c>
    </row>
    <row r="57" spans="1:7" x14ac:dyDescent="0.25">
      <c r="A57" s="6" t="s">
        <v>10145</v>
      </c>
      <c r="B57" s="4">
        <v>5900</v>
      </c>
      <c r="C57" s="4" t="s">
        <v>1225</v>
      </c>
      <c r="D57" s="12">
        <v>0</v>
      </c>
      <c r="E57" t="s">
        <v>1141</v>
      </c>
      <c r="G57" t="str" cm="1">
        <f t="array" aca="1" ref="G57" ca="1">eConcatenar(A57:E57,"|")</f>
        <v>gfzALLfMP9xl3Emc|5900|2021-9-13|0|final</v>
      </c>
    </row>
    <row r="58" spans="1:7" x14ac:dyDescent="0.25">
      <c r="A58" s="6" t="s">
        <v>10150</v>
      </c>
      <c r="B58" s="4">
        <v>1800</v>
      </c>
      <c r="C58" s="4" t="s">
        <v>1225</v>
      </c>
      <c r="D58" s="12">
        <v>0</v>
      </c>
      <c r="E58" t="s">
        <v>1141</v>
      </c>
      <c r="G58" t="str" cm="1">
        <f t="array" aca="1" ref="G58" ca="1">eConcatenar(A58:E58,"|")</f>
        <v>KA5zA6iAKStmShDP|1800|2021-9-13|0|final</v>
      </c>
    </row>
    <row r="59" spans="1:7" x14ac:dyDescent="0.25">
      <c r="A59" s="6" t="s">
        <v>10156</v>
      </c>
      <c r="B59" s="4">
        <v>3900</v>
      </c>
      <c r="C59" s="4" t="s">
        <v>1225</v>
      </c>
      <c r="D59" s="12">
        <v>0</v>
      </c>
      <c r="E59" t="s">
        <v>1141</v>
      </c>
      <c r="G59" t="str" cm="1">
        <f t="array" aca="1" ref="G59" ca="1">eConcatenar(A59:E59,"|")</f>
        <v>MH6svay2PZ6TkQt1|3900|2021-9-13|0|final</v>
      </c>
    </row>
    <row r="60" spans="1:7" x14ac:dyDescent="0.25">
      <c r="A60" s="6" t="s">
        <v>10161</v>
      </c>
      <c r="B60" s="4">
        <v>1900</v>
      </c>
      <c r="C60" s="4" t="s">
        <v>1225</v>
      </c>
      <c r="D60" s="12">
        <v>0</v>
      </c>
      <c r="E60" t="s">
        <v>1141</v>
      </c>
      <c r="G60" t="str" cm="1">
        <f t="array" aca="1" ref="G60" ca="1">eConcatenar(A60:E60,"|")</f>
        <v>fP8iH9vlaymVdHsu|1900|2021-9-13|0|final</v>
      </c>
    </row>
    <row r="61" spans="1:7" x14ac:dyDescent="0.25">
      <c r="A61" s="6" t="s">
        <v>10165</v>
      </c>
      <c r="B61" s="4">
        <v>8500</v>
      </c>
      <c r="C61" s="4" t="s">
        <v>1225</v>
      </c>
      <c r="D61" s="12">
        <v>0</v>
      </c>
      <c r="E61" t="s">
        <v>1141</v>
      </c>
      <c r="G61" t="str" cm="1">
        <f t="array" aca="1" ref="G61" ca="1">eConcatenar(A61:E61,"|")</f>
        <v>QAmKmrRIYxAcMV2Q|8500|2021-9-13|0|final</v>
      </c>
    </row>
    <row r="62" spans="1:7" x14ac:dyDescent="0.25">
      <c r="A62" s="6" t="s">
        <v>10169</v>
      </c>
      <c r="B62" s="4">
        <v>3300</v>
      </c>
      <c r="C62" s="4" t="s">
        <v>1225</v>
      </c>
      <c r="D62" s="12">
        <v>0</v>
      </c>
      <c r="E62" t="s">
        <v>1141</v>
      </c>
      <c r="G62" t="str" cm="1">
        <f t="array" aca="1" ref="G62" ca="1">eConcatenar(A62:E62,"|")</f>
        <v>ExTVsvPaZSwKPI0W|3300|2021-9-13|0|final</v>
      </c>
    </row>
    <row r="63" spans="1:7" x14ac:dyDescent="0.25">
      <c r="A63" s="6" t="s">
        <v>10174</v>
      </c>
      <c r="B63" s="4">
        <v>3600</v>
      </c>
      <c r="C63" s="4" t="s">
        <v>1225</v>
      </c>
      <c r="D63" s="12">
        <v>0</v>
      </c>
      <c r="E63" t="s">
        <v>1141</v>
      </c>
      <c r="G63" t="str" cm="1">
        <f t="array" aca="1" ref="G63" ca="1">eConcatenar(A63:E63,"|")</f>
        <v>96Zz8DcOPcQzQdZE|3600|2021-9-13|0|final</v>
      </c>
    </row>
    <row r="64" spans="1:7" x14ac:dyDescent="0.25">
      <c r="A64" s="6" t="s">
        <v>10179</v>
      </c>
      <c r="B64" s="4">
        <v>4000</v>
      </c>
      <c r="C64" s="4" t="s">
        <v>1225</v>
      </c>
      <c r="D64" s="12">
        <v>0</v>
      </c>
      <c r="E64" t="s">
        <v>1141</v>
      </c>
      <c r="G64" t="str" cm="1">
        <f t="array" aca="1" ref="G64" ca="1">eConcatenar(A64:E64,"|")</f>
        <v>KvoHcG1GrVnl1THO|4000|2021-9-13|0|final</v>
      </c>
    </row>
    <row r="65" spans="1:7" x14ac:dyDescent="0.25">
      <c r="A65" s="6" t="s">
        <v>10184</v>
      </c>
      <c r="B65" s="4">
        <v>5100</v>
      </c>
      <c r="C65" s="4" t="s">
        <v>1225</v>
      </c>
      <c r="D65" s="12">
        <v>0</v>
      </c>
      <c r="E65" t="s">
        <v>1141</v>
      </c>
      <c r="G65" t="str" cm="1">
        <f t="array" aca="1" ref="G65" ca="1">eConcatenar(A65:E65,"|")</f>
        <v>2Sl8ykRdIOEdHge1|5100|2021-9-13|0|final</v>
      </c>
    </row>
    <row r="66" spans="1:7" x14ac:dyDescent="0.25">
      <c r="A66" s="6" t="s">
        <v>10190</v>
      </c>
      <c r="B66" s="4">
        <v>4900</v>
      </c>
      <c r="C66" s="4" t="s">
        <v>1225</v>
      </c>
      <c r="D66" s="12">
        <v>0</v>
      </c>
      <c r="E66" t="s">
        <v>1141</v>
      </c>
      <c r="G66" t="str" cm="1">
        <f t="array" aca="1" ref="G66" ca="1">eConcatenar(A66:E66,"|")</f>
        <v>c5qnWYR8M1KPh2zd|4900|2021-9-13|0|final</v>
      </c>
    </row>
    <row r="67" spans="1:7" x14ac:dyDescent="0.25">
      <c r="A67" s="6" t="s">
        <v>10197</v>
      </c>
      <c r="B67" s="4">
        <v>4300</v>
      </c>
      <c r="C67" s="4" t="s">
        <v>1225</v>
      </c>
      <c r="D67" s="12">
        <v>0</v>
      </c>
      <c r="E67" t="s">
        <v>1141</v>
      </c>
      <c r="G67" t="str" cm="1">
        <f t="array" aca="1" ref="G67" ca="1">eConcatenar(A67:E67,"|")</f>
        <v>rRR35aoJVgqN7pR6|4300|2021-9-13|0|final</v>
      </c>
    </row>
    <row r="68" spans="1:7" x14ac:dyDescent="0.25">
      <c r="A68" s="6" t="s">
        <v>10202</v>
      </c>
      <c r="B68" s="4">
        <v>1300</v>
      </c>
      <c r="C68" s="4" t="s">
        <v>1225</v>
      </c>
      <c r="D68" s="12">
        <v>0</v>
      </c>
      <c r="E68" t="s">
        <v>1141</v>
      </c>
      <c r="G68" t="str" cm="1">
        <f t="array" aca="1" ref="G68" ca="1">eConcatenar(A68:E68,"|")</f>
        <v>TrajMi4qT2xwPQch|1300|2021-9-13|0|final</v>
      </c>
    </row>
    <row r="69" spans="1:7" x14ac:dyDescent="0.25">
      <c r="A69" s="6" t="s">
        <v>10208</v>
      </c>
      <c r="B69" s="4">
        <v>1700</v>
      </c>
      <c r="C69" s="4" t="s">
        <v>1225</v>
      </c>
      <c r="D69" s="12">
        <v>0</v>
      </c>
      <c r="E69" t="s">
        <v>1141</v>
      </c>
      <c r="G69" t="str" cm="1">
        <f t="array" aca="1" ref="G69" ca="1">eConcatenar(A69:E69,"|")</f>
        <v>lHfhU13858nMdZlb|1700|2021-9-13|0|final</v>
      </c>
    </row>
    <row r="70" spans="1:7" x14ac:dyDescent="0.25">
      <c r="A70" s="6" t="s">
        <v>10213</v>
      </c>
      <c r="B70" s="4">
        <v>4800</v>
      </c>
      <c r="C70" s="4" t="s">
        <v>1225</v>
      </c>
      <c r="D70" s="12">
        <v>0</v>
      </c>
      <c r="E70" t="s">
        <v>1141</v>
      </c>
      <c r="G70" t="str" cm="1">
        <f t="array" aca="1" ref="G70" ca="1">eConcatenar(A70:E70,"|")</f>
        <v>H37fsDzJ6bCOvI7L|4800|2021-9-13|0|final</v>
      </c>
    </row>
    <row r="71" spans="1:7" x14ac:dyDescent="0.25">
      <c r="A71" s="6" t="s">
        <v>10219</v>
      </c>
      <c r="B71" s="4">
        <v>5000</v>
      </c>
      <c r="C71" s="4" t="s">
        <v>1225</v>
      </c>
      <c r="D71" s="12">
        <v>0</v>
      </c>
      <c r="E71" t="s">
        <v>1141</v>
      </c>
      <c r="G71" t="str" cm="1">
        <f t="array" aca="1" ref="G71" ca="1">eConcatenar(A71:E71,"|")</f>
        <v>HNjcqvlob7ru95oy|5000|2021-9-13|0|final</v>
      </c>
    </row>
    <row r="72" spans="1:7" x14ac:dyDescent="0.25">
      <c r="A72" s="6" t="s">
        <v>10224</v>
      </c>
      <c r="B72" s="4">
        <v>3800</v>
      </c>
      <c r="C72" s="4" t="s">
        <v>1225</v>
      </c>
      <c r="D72" s="12">
        <v>0</v>
      </c>
      <c r="E72" t="s">
        <v>1141</v>
      </c>
      <c r="G72" t="str" cm="1">
        <f t="array" aca="1" ref="G72" ca="1">eConcatenar(A72:E72,"|")</f>
        <v>VpZ1oVwd9Pqqnn69|3800|2021-9-13|0|final</v>
      </c>
    </row>
    <row r="73" spans="1:7" x14ac:dyDescent="0.25">
      <c r="A73" s="6" t="s">
        <v>10229</v>
      </c>
      <c r="B73" s="4">
        <v>6000</v>
      </c>
      <c r="C73" s="4" t="s">
        <v>1225</v>
      </c>
      <c r="D73" s="12">
        <v>0</v>
      </c>
      <c r="E73" t="s">
        <v>1141</v>
      </c>
      <c r="G73" t="str" cm="1">
        <f t="array" aca="1" ref="G73" ca="1">eConcatenar(A73:E73,"|")</f>
        <v>WD9pEPTrxVx0Eh1x|6000|2021-9-13|0|final</v>
      </c>
    </row>
    <row r="74" spans="1:7" x14ac:dyDescent="0.25">
      <c r="A74" s="6" t="s">
        <v>10234</v>
      </c>
      <c r="B74" s="4">
        <v>4900</v>
      </c>
      <c r="C74" s="4" t="s">
        <v>1225</v>
      </c>
      <c r="D74" s="12">
        <v>0</v>
      </c>
      <c r="E74" t="s">
        <v>1141</v>
      </c>
      <c r="G74" t="str" cm="1">
        <f t="array" aca="1" ref="G74" ca="1">eConcatenar(A74:E74,"|")</f>
        <v>Ag8UTFc8pD9foeg1|4900|2021-9-13|0|final</v>
      </c>
    </row>
    <row r="75" spans="1:7" x14ac:dyDescent="0.25">
      <c r="A75" s="6" t="s">
        <v>10240</v>
      </c>
      <c r="B75" s="4">
        <v>3900</v>
      </c>
      <c r="C75" s="4" t="s">
        <v>1225</v>
      </c>
      <c r="D75" s="12">
        <v>0</v>
      </c>
      <c r="E75" t="s">
        <v>1141</v>
      </c>
      <c r="G75" t="str" cm="1">
        <f t="array" aca="1" ref="G75" ca="1">eConcatenar(A75:E75,"|")</f>
        <v>9UdWrclkz9pkRhNn|3900|2021-9-13|0|final</v>
      </c>
    </row>
    <row r="76" spans="1:7" x14ac:dyDescent="0.25">
      <c r="A76" s="6" t="s">
        <v>10245</v>
      </c>
      <c r="B76" s="4">
        <v>8600</v>
      </c>
      <c r="C76" s="4" t="s">
        <v>1225</v>
      </c>
      <c r="D76" s="12">
        <v>0</v>
      </c>
      <c r="E76" t="s">
        <v>1141</v>
      </c>
      <c r="G76" t="str" cm="1">
        <f t="array" aca="1" ref="G76" ca="1">eConcatenar(A76:E76,"|")</f>
        <v>gPl7AygwGnmWpFSz|8600|2021-9-13|0|final</v>
      </c>
    </row>
    <row r="77" spans="1:7" x14ac:dyDescent="0.25">
      <c r="A77" s="6" t="s">
        <v>10248</v>
      </c>
      <c r="B77" s="4">
        <v>1400</v>
      </c>
      <c r="C77" s="4" t="s">
        <v>1225</v>
      </c>
      <c r="D77" s="12">
        <v>0</v>
      </c>
      <c r="E77" t="s">
        <v>1141</v>
      </c>
      <c r="G77" t="str" cm="1">
        <f t="array" aca="1" ref="G77" ca="1">eConcatenar(A77:E77,"|")</f>
        <v>DGfdM1gD8XGs2ys1|1400|2021-9-13|0|final</v>
      </c>
    </row>
    <row r="78" spans="1:7" x14ac:dyDescent="0.25">
      <c r="A78" s="6" t="s">
        <v>10253</v>
      </c>
      <c r="B78" s="4">
        <v>3400</v>
      </c>
      <c r="C78" s="4" t="s">
        <v>1225</v>
      </c>
      <c r="D78" s="12">
        <v>0</v>
      </c>
      <c r="E78" t="s">
        <v>1141</v>
      </c>
      <c r="G78" t="str" cm="1">
        <f t="array" aca="1" ref="G78" ca="1">eConcatenar(A78:E78,"|")</f>
        <v>EuxTp28C0KvxTS5B|3400|2021-9-13|0|final</v>
      </c>
    </row>
    <row r="79" spans="1:7" x14ac:dyDescent="0.25">
      <c r="A79" s="6" t="s">
        <v>10258</v>
      </c>
      <c r="B79" s="4">
        <v>1750</v>
      </c>
      <c r="C79" s="4" t="s">
        <v>1225</v>
      </c>
      <c r="D79" s="12">
        <v>0</v>
      </c>
      <c r="E79" t="s">
        <v>1141</v>
      </c>
      <c r="G79" t="str" cm="1">
        <f t="array" aca="1" ref="G79" ca="1">eConcatenar(A79:E79,"|")</f>
        <v>l6wpwXb87SzfD6GC|1750|2021-9-13|0|final</v>
      </c>
    </row>
    <row r="80" spans="1:7" x14ac:dyDescent="0.25">
      <c r="A80" s="6" t="s">
        <v>10264</v>
      </c>
      <c r="B80" s="4">
        <v>3100</v>
      </c>
      <c r="C80" s="4" t="s">
        <v>1225</v>
      </c>
      <c r="D80" s="12">
        <v>0</v>
      </c>
      <c r="E80" t="s">
        <v>1141</v>
      </c>
      <c r="G80" t="str" cm="1">
        <f t="array" aca="1" ref="G80" ca="1">eConcatenar(A80:E80,"|")</f>
        <v>LCsLcgrZIyFEDCmb|3100|2021-9-13|0|final</v>
      </c>
    </row>
    <row r="81" spans="1:7" x14ac:dyDescent="0.25">
      <c r="A81" s="6" t="s">
        <v>10269</v>
      </c>
      <c r="B81" s="4">
        <v>4500</v>
      </c>
      <c r="C81" s="4" t="s">
        <v>1225</v>
      </c>
      <c r="D81" s="12">
        <v>0</v>
      </c>
      <c r="E81" t="s">
        <v>1141</v>
      </c>
      <c r="G81" t="str" cm="1">
        <f t="array" aca="1" ref="G81" ca="1">eConcatenar(A81:E81,"|")</f>
        <v>MVqM2rBu3ahzb7HL|4500|2021-9-13|0|final</v>
      </c>
    </row>
    <row r="82" spans="1:7" x14ac:dyDescent="0.25">
      <c r="A82" s="6" t="s">
        <v>10275</v>
      </c>
      <c r="B82" s="4">
        <v>4300</v>
      </c>
      <c r="C82" s="4" t="s">
        <v>1225</v>
      </c>
      <c r="D82" s="12">
        <v>0</v>
      </c>
      <c r="E82" t="s">
        <v>1141</v>
      </c>
      <c r="G82" t="str" cm="1">
        <f t="array" aca="1" ref="G82" ca="1">eConcatenar(A82:E82,"|")</f>
        <v>K1asGBPuPHckCgg6|4300|2021-9-13|0|final</v>
      </c>
    </row>
    <row r="83" spans="1:7" x14ac:dyDescent="0.25">
      <c r="A83" s="6" t="s">
        <v>10280</v>
      </c>
      <c r="B83" s="4">
        <v>4150</v>
      </c>
      <c r="C83" s="4" t="s">
        <v>1225</v>
      </c>
      <c r="D83" s="12">
        <v>0</v>
      </c>
      <c r="E83" t="s">
        <v>1141</v>
      </c>
      <c r="G83" t="str" cm="1">
        <f t="array" aca="1" ref="G83" ca="1">eConcatenar(A83:E83,"|")</f>
        <v>877WiKQwLWkUgv4y|4150|2021-9-13|0|final</v>
      </c>
    </row>
    <row r="84" spans="1:7" x14ac:dyDescent="0.25">
      <c r="A84" s="6" t="s">
        <v>10285</v>
      </c>
      <c r="B84" s="4">
        <v>3600</v>
      </c>
      <c r="C84" s="4" t="s">
        <v>1225</v>
      </c>
      <c r="D84" s="12">
        <v>0</v>
      </c>
      <c r="E84" t="s">
        <v>1141</v>
      </c>
      <c r="G84" t="str" cm="1">
        <f t="array" aca="1" ref="G84" ca="1">eConcatenar(A84:E84,"|")</f>
        <v>0XXtakpdoYIFE46s|3600|2021-9-13|0|final</v>
      </c>
    </row>
    <row r="85" spans="1:7" x14ac:dyDescent="0.25">
      <c r="A85" s="6" t="s">
        <v>10290</v>
      </c>
      <c r="B85" s="4">
        <v>2100</v>
      </c>
      <c r="C85" s="4" t="s">
        <v>1225</v>
      </c>
      <c r="D85" s="12">
        <v>0</v>
      </c>
      <c r="E85" t="s">
        <v>1141</v>
      </c>
      <c r="G85" t="str" cm="1">
        <f t="array" aca="1" ref="G85" ca="1">eConcatenar(A85:E85,"|")</f>
        <v>mcHt04ac0I2R8ABt|2100|2021-9-13|0|final</v>
      </c>
    </row>
    <row r="86" spans="1:7" x14ac:dyDescent="0.25">
      <c r="A86" s="6" t="s">
        <v>10295</v>
      </c>
      <c r="B86" s="4">
        <v>6800</v>
      </c>
      <c r="C86" s="4" t="s">
        <v>1225</v>
      </c>
      <c r="D86" s="12">
        <v>0</v>
      </c>
      <c r="E86" t="s">
        <v>1141</v>
      </c>
      <c r="G86" t="str" cm="1">
        <f t="array" aca="1" ref="G86" ca="1">eConcatenar(A86:E86,"|")</f>
        <v>wbDyPIZJmAjsrXcv|6800|2021-9-13|0|final</v>
      </c>
    </row>
    <row r="87" spans="1:7" x14ac:dyDescent="0.25">
      <c r="A87" s="6" t="s">
        <v>10301</v>
      </c>
      <c r="B87" s="4">
        <v>2250</v>
      </c>
      <c r="C87" s="4" t="s">
        <v>1225</v>
      </c>
      <c r="D87" s="12">
        <v>0</v>
      </c>
      <c r="E87" t="s">
        <v>1141</v>
      </c>
      <c r="G87" t="str" cm="1">
        <f t="array" aca="1" ref="G87" ca="1">eConcatenar(A87:E87,"|")</f>
        <v>pkANzkiutCihzW8a|2250|2021-9-13|0|final</v>
      </c>
    </row>
    <row r="88" spans="1:7" x14ac:dyDescent="0.25">
      <c r="A88" s="6" t="s">
        <v>10308</v>
      </c>
      <c r="B88" s="4">
        <v>3400</v>
      </c>
      <c r="C88" s="4" t="s">
        <v>1225</v>
      </c>
      <c r="D88" s="12">
        <v>0</v>
      </c>
      <c r="E88" t="s">
        <v>1141</v>
      </c>
      <c r="G88" t="str" cm="1">
        <f t="array" aca="1" ref="G88" ca="1">eConcatenar(A88:E88,"|")</f>
        <v>EW6393LC55wBkgKl|3400|2021-9-13|0|final</v>
      </c>
    </row>
    <row r="89" spans="1:7" x14ac:dyDescent="0.25">
      <c r="A89" s="6" t="s">
        <v>10313</v>
      </c>
      <c r="B89" s="4">
        <v>4700</v>
      </c>
      <c r="C89" s="4" t="s">
        <v>1225</v>
      </c>
      <c r="D89" s="12">
        <v>0</v>
      </c>
      <c r="E89" t="s">
        <v>1141</v>
      </c>
      <c r="G89" t="str" cm="1">
        <f t="array" aca="1" ref="G89" ca="1">eConcatenar(A89:E89,"|")</f>
        <v>WU2Pj1mOqLruimI4|4700|2021-9-13|0|final</v>
      </c>
    </row>
    <row r="90" spans="1:7" x14ac:dyDescent="0.25">
      <c r="A90" s="6" t="s">
        <v>10320</v>
      </c>
      <c r="B90" s="4">
        <v>4000</v>
      </c>
      <c r="C90" s="4" t="s">
        <v>1225</v>
      </c>
      <c r="D90" s="12">
        <v>0</v>
      </c>
      <c r="E90" t="s">
        <v>1141</v>
      </c>
      <c r="G90" t="str" cm="1">
        <f t="array" aca="1" ref="G90" ca="1">eConcatenar(A90:E90,"|")</f>
        <v>2kKbbrHylmXWHYTF|4000|2021-9-13|0|final</v>
      </c>
    </row>
    <row r="91" spans="1:7" x14ac:dyDescent="0.25">
      <c r="A91" s="6" t="s">
        <v>10327</v>
      </c>
      <c r="B91" s="4">
        <v>4300</v>
      </c>
      <c r="C91" s="4" t="s">
        <v>9840</v>
      </c>
      <c r="D91" s="12">
        <v>0</v>
      </c>
      <c r="E91" t="s">
        <v>1141</v>
      </c>
      <c r="G91" t="str" cm="1">
        <f t="array" aca="1" ref="G91" ca="1">eConcatenar(A91:E91,"|")</f>
        <v>WjZCKEu5jPDT6NL5|4300|2021-8-30|0|final</v>
      </c>
    </row>
    <row r="92" spans="1:7" x14ac:dyDescent="0.25">
      <c r="A92" s="6" t="s">
        <v>10332</v>
      </c>
      <c r="B92" s="4">
        <v>3600</v>
      </c>
      <c r="C92" s="4" t="s">
        <v>9840</v>
      </c>
      <c r="D92" s="12">
        <v>0</v>
      </c>
      <c r="E92" t="s">
        <v>1141</v>
      </c>
      <c r="G92" t="str" cm="1">
        <f t="array" aca="1" ref="G92" ca="1">eConcatenar(A92:E92,"|")</f>
        <v>DhI4iBgZ4rMoQRUJ|3600|2021-8-30|0|final</v>
      </c>
    </row>
    <row r="93" spans="1:7" x14ac:dyDescent="0.25">
      <c r="A93" s="6" t="s">
        <v>10336</v>
      </c>
      <c r="B93" s="4">
        <v>10200</v>
      </c>
      <c r="C93" s="4" t="s">
        <v>1216</v>
      </c>
      <c r="D93" s="12">
        <v>0</v>
      </c>
      <c r="E93" t="s">
        <v>1141</v>
      </c>
      <c r="G93" t="str" cm="1">
        <f t="array" aca="1" ref="G93" ca="1">eConcatenar(A93:E93,"|")</f>
        <v>X5czz5FlXG7e8a6U|10200|2021-8-16|0|final</v>
      </c>
    </row>
    <row r="94" spans="1:7" x14ac:dyDescent="0.25">
      <c r="A94" s="6" t="s">
        <v>10343</v>
      </c>
      <c r="B94" s="4">
        <v>7300</v>
      </c>
      <c r="C94" s="4" t="s">
        <v>1221</v>
      </c>
      <c r="D94" s="12">
        <v>0</v>
      </c>
      <c r="E94" t="s">
        <v>1141</v>
      </c>
      <c r="G94" t="str" cm="1">
        <f t="array" aca="1" ref="G94" ca="1">eConcatenar(A94:E94,"|")</f>
        <v>J4MR9KZy8vd5nror|7300|2021-8-31|0|final</v>
      </c>
    </row>
    <row r="95" spans="1:7" x14ac:dyDescent="0.25">
      <c r="A95" s="6" t="s">
        <v>10351</v>
      </c>
      <c r="B95" s="4">
        <v>4100</v>
      </c>
      <c r="C95" s="4" t="s">
        <v>9840</v>
      </c>
      <c r="D95" s="12">
        <v>0</v>
      </c>
      <c r="E95" t="s">
        <v>1141</v>
      </c>
      <c r="G95" t="str" cm="1">
        <f t="array" aca="1" ref="G95" ca="1">eConcatenar(A95:E95,"|")</f>
        <v>4apHKAkuyBOEpLk4|4100|2021-8-30|0|final</v>
      </c>
    </row>
    <row r="96" spans="1:7" x14ac:dyDescent="0.25">
      <c r="A96" s="6" t="s">
        <v>10356</v>
      </c>
      <c r="B96" s="4">
        <v>3700</v>
      </c>
      <c r="C96" s="4" t="s">
        <v>9840</v>
      </c>
      <c r="D96" s="12">
        <v>0</v>
      </c>
      <c r="E96" t="s">
        <v>1141</v>
      </c>
      <c r="G96" t="str" cm="1">
        <f t="array" aca="1" ref="G96" ca="1">eConcatenar(A96:E96,"|")</f>
        <v>h9veytqroLSSN4wM|3700|2021-8-30|0|final</v>
      </c>
    </row>
    <row r="97" spans="1:7" x14ac:dyDescent="0.25">
      <c r="A97" s="6" t="s">
        <v>10360</v>
      </c>
      <c r="B97" s="4">
        <v>5900</v>
      </c>
      <c r="C97" s="4" t="s">
        <v>9840</v>
      </c>
      <c r="D97" s="12">
        <v>0</v>
      </c>
      <c r="E97" t="s">
        <v>1141</v>
      </c>
      <c r="G97" t="str" cm="1">
        <f t="array" aca="1" ref="G97" ca="1">eConcatenar(A97:E97,"|")</f>
        <v>dTeaziI2t47C8uon|5900|2021-8-30|0|final</v>
      </c>
    </row>
    <row r="98" spans="1:7" x14ac:dyDescent="0.25">
      <c r="A98" s="6" t="s">
        <v>10365</v>
      </c>
      <c r="B98" s="4">
        <v>3500</v>
      </c>
      <c r="C98" s="4" t="s">
        <v>9840</v>
      </c>
      <c r="D98" s="12">
        <v>0</v>
      </c>
      <c r="E98" t="s">
        <v>1141</v>
      </c>
      <c r="G98" t="str" cm="1">
        <f t="array" aca="1" ref="G98" ca="1">eConcatenar(A98:E98,"|")</f>
        <v>JukNpfEm4ZIakypL|3500|2021-8-30|0|final</v>
      </c>
    </row>
    <row r="99" spans="1:7" x14ac:dyDescent="0.25">
      <c r="A99" s="6" t="s">
        <v>10367</v>
      </c>
      <c r="B99" s="4">
        <v>4300</v>
      </c>
      <c r="C99" s="4" t="s">
        <v>1171</v>
      </c>
      <c r="D99" s="12">
        <v>0</v>
      </c>
      <c r="E99" t="s">
        <v>1141</v>
      </c>
      <c r="G99" t="str" cm="1">
        <f t="array" aca="1" ref="G99" ca="1">eConcatenar(A99:E99,"|")</f>
        <v>13JVLlPd50TgUTUn|4300|2021-9-7|0|final</v>
      </c>
    </row>
    <row r="100" spans="1:7" x14ac:dyDescent="0.25">
      <c r="A100" s="6" t="s">
        <v>10373</v>
      </c>
      <c r="B100" s="4">
        <v>3800</v>
      </c>
      <c r="C100" s="4" t="s">
        <v>1219</v>
      </c>
      <c r="D100" s="12">
        <v>0</v>
      </c>
      <c r="E100" t="s">
        <v>1141</v>
      </c>
      <c r="G100" t="str" cm="1">
        <f t="array" aca="1" ref="G100" ca="1">eConcatenar(A100:E100,"|")</f>
        <v>1WIqiBGadq52t0ND|3800|2021-9-6|0|final</v>
      </c>
    </row>
    <row r="101" spans="1:7" x14ac:dyDescent="0.25">
      <c r="A101" s="6" t="s">
        <v>10378</v>
      </c>
      <c r="B101" s="4">
        <v>3300</v>
      </c>
      <c r="C101" s="4" t="s">
        <v>1171</v>
      </c>
      <c r="D101" s="12">
        <v>0</v>
      </c>
      <c r="E101" t="s">
        <v>1141</v>
      </c>
      <c r="G101" t="str" cm="1">
        <f t="array" aca="1" ref="G101" ca="1">eConcatenar(A101:E101,"|")</f>
        <v>loE2MM84Fst21cIc|3300|2021-9-7|0|final</v>
      </c>
    </row>
    <row r="102" spans="1:7" x14ac:dyDescent="0.25">
      <c r="A102" s="6" t="s">
        <v>10384</v>
      </c>
      <c r="B102" s="4">
        <v>4200</v>
      </c>
      <c r="C102" s="4" t="s">
        <v>1219</v>
      </c>
      <c r="D102" s="12">
        <v>0</v>
      </c>
      <c r="E102" t="s">
        <v>1141</v>
      </c>
      <c r="G102" t="str" cm="1">
        <f t="array" aca="1" ref="G102" ca="1">eConcatenar(A102:E102,"|")</f>
        <v>jKWAyNnNqiOyREaR|4200|2021-9-6|0|final</v>
      </c>
    </row>
    <row r="103" spans="1:7" x14ac:dyDescent="0.25">
      <c r="A103" s="6" t="s">
        <v>10393</v>
      </c>
      <c r="B103" s="4">
        <v>300</v>
      </c>
      <c r="C103" s="4" t="s">
        <v>1219</v>
      </c>
      <c r="D103" s="12">
        <v>0</v>
      </c>
      <c r="E103" t="s">
        <v>1141</v>
      </c>
      <c r="G103" t="str" cm="1">
        <f t="array" aca="1" ref="G103" ca="1">eConcatenar(A103:E103,"|")</f>
        <v>IYu16qGHAs81yiZu|300|2021-9-6|0|final</v>
      </c>
    </row>
    <row r="104" spans="1:7" x14ac:dyDescent="0.25">
      <c r="A104" s="6" t="s">
        <v>10398</v>
      </c>
      <c r="B104" s="4">
        <v>4800</v>
      </c>
      <c r="C104" s="4" t="s">
        <v>1171</v>
      </c>
      <c r="D104" s="12">
        <v>0</v>
      </c>
      <c r="E104" t="s">
        <v>1141</v>
      </c>
      <c r="G104" t="str" cm="1">
        <f t="array" aca="1" ref="G104" ca="1">eConcatenar(A104:E104,"|")</f>
        <v>8SqSw7ZTWTF1GeuW|4800|2021-9-7|0|final</v>
      </c>
    </row>
    <row r="105" spans="1:7" x14ac:dyDescent="0.25">
      <c r="A105" s="6" t="s">
        <v>10403</v>
      </c>
      <c r="B105" s="4">
        <v>5000</v>
      </c>
      <c r="C105" s="4" t="s">
        <v>1221</v>
      </c>
      <c r="D105" s="12">
        <v>0</v>
      </c>
      <c r="E105" t="s">
        <v>1141</v>
      </c>
      <c r="G105" t="str" cm="1">
        <f t="array" aca="1" ref="G105" ca="1">eConcatenar(A105:E105,"|")</f>
        <v>sWbhLClTh8W8N3x5|5000|2021-8-31|0|final</v>
      </c>
    </row>
    <row r="106" spans="1:7" x14ac:dyDescent="0.25">
      <c r="A106" s="6" t="s">
        <v>10408</v>
      </c>
      <c r="B106" s="4">
        <v>1800</v>
      </c>
      <c r="C106" s="4" t="s">
        <v>9840</v>
      </c>
      <c r="D106" s="12">
        <v>0</v>
      </c>
      <c r="E106" t="s">
        <v>1141</v>
      </c>
      <c r="G106" t="str" cm="1">
        <f t="array" aca="1" ref="G106" ca="1">eConcatenar(A106:E106,"|")</f>
        <v>RCPRuMQe6EJgeoDS|1800|2021-8-30|0|final</v>
      </c>
    </row>
    <row r="107" spans="1:7" x14ac:dyDescent="0.25">
      <c r="A107" s="6" t="s">
        <v>10414</v>
      </c>
      <c r="B107" s="4">
        <v>2600</v>
      </c>
      <c r="C107" s="4" t="s">
        <v>1171</v>
      </c>
      <c r="D107" s="12">
        <v>0</v>
      </c>
      <c r="E107" t="s">
        <v>1141</v>
      </c>
      <c r="G107" t="str" cm="1">
        <f t="array" aca="1" ref="G107" ca="1">eConcatenar(A107:E107,"|")</f>
        <v>vYX0a4JA64U9Wo6u|2600|2021-9-7|0|final</v>
      </c>
    </row>
    <row r="108" spans="1:7" x14ac:dyDescent="0.25">
      <c r="A108" s="6" t="s">
        <v>10418</v>
      </c>
      <c r="B108" s="4">
        <v>4200</v>
      </c>
      <c r="C108" s="4" t="s">
        <v>1171</v>
      </c>
      <c r="D108" s="12">
        <v>0</v>
      </c>
      <c r="E108" t="s">
        <v>1141</v>
      </c>
      <c r="G108" t="str" cm="1">
        <f t="array" aca="1" ref="G108" ca="1">eConcatenar(A108:E108,"|")</f>
        <v>4iPUaYROPAza2ZeO|4200|2021-9-7|0|final</v>
      </c>
    </row>
    <row r="109" spans="1:7" x14ac:dyDescent="0.25">
      <c r="A109" s="6" t="s">
        <v>10424</v>
      </c>
      <c r="B109" s="4">
        <v>2500</v>
      </c>
      <c r="C109" s="4" t="s">
        <v>1171</v>
      </c>
      <c r="D109" s="12">
        <v>0</v>
      </c>
      <c r="E109" t="s">
        <v>1141</v>
      </c>
      <c r="G109" t="str" cm="1">
        <f t="array" aca="1" ref="G109" ca="1">eConcatenar(A109:E109,"|")</f>
        <v>ldliKC1LFjUkKGxb|2500|2021-9-7|0|final</v>
      </c>
    </row>
    <row r="110" spans="1:7" x14ac:dyDescent="0.25">
      <c r="A110" s="6" t="s">
        <v>10432</v>
      </c>
      <c r="B110" s="4">
        <v>2900</v>
      </c>
      <c r="C110" s="4" t="s">
        <v>1171</v>
      </c>
      <c r="D110" s="12">
        <v>0</v>
      </c>
      <c r="E110" t="s">
        <v>1141</v>
      </c>
      <c r="G110" t="str" cm="1">
        <f t="array" aca="1" ref="G110" ca="1">eConcatenar(A110:E110,"|")</f>
        <v>ENB3dRNJDsohF67Q|2900|2021-9-7|0|final</v>
      </c>
    </row>
    <row r="111" spans="1:7" x14ac:dyDescent="0.25">
      <c r="A111" s="6" t="s">
        <v>10437</v>
      </c>
      <c r="B111" s="4">
        <v>2800</v>
      </c>
      <c r="C111" s="4" t="s">
        <v>1171</v>
      </c>
      <c r="D111" s="12">
        <v>0</v>
      </c>
      <c r="E111" t="s">
        <v>1141</v>
      </c>
      <c r="G111" t="str" cm="1">
        <f t="array" aca="1" ref="G111" ca="1">eConcatenar(A111:E111,"|")</f>
        <v>pmdNXWb37CHpOWFY|2800|2021-9-7|0|final</v>
      </c>
    </row>
    <row r="112" spans="1:7" x14ac:dyDescent="0.25">
      <c r="A112" s="6" t="s">
        <v>10443</v>
      </c>
      <c r="B112" s="4">
        <v>3000</v>
      </c>
      <c r="C112" s="4" t="s">
        <v>1171</v>
      </c>
      <c r="D112" s="12">
        <v>0</v>
      </c>
      <c r="E112" t="s">
        <v>1141</v>
      </c>
      <c r="G112" t="str" cm="1">
        <f t="array" aca="1" ref="G112" ca="1">eConcatenar(A112:E112,"|")</f>
        <v>D63s0B3DxZCKtnSw|3000|2021-9-7|0|final</v>
      </c>
    </row>
    <row r="113" spans="1:7" x14ac:dyDescent="0.25">
      <c r="A113" s="6" t="s">
        <v>10446</v>
      </c>
      <c r="B113" s="4">
        <v>4600</v>
      </c>
      <c r="C113" s="4" t="s">
        <v>1171</v>
      </c>
      <c r="D113" s="12">
        <v>0</v>
      </c>
      <c r="E113" t="s">
        <v>1141</v>
      </c>
      <c r="G113" t="str" cm="1">
        <f t="array" aca="1" ref="G113" ca="1">eConcatenar(A113:E113,"|")</f>
        <v>GgXeJCNn0iPRkP4J|4600|2021-9-7|0|final</v>
      </c>
    </row>
    <row r="114" spans="1:7" x14ac:dyDescent="0.25">
      <c r="A114" s="6" t="s">
        <v>10450</v>
      </c>
      <c r="B114" s="4">
        <v>4000</v>
      </c>
      <c r="C114" s="4" t="s">
        <v>1219</v>
      </c>
      <c r="D114" s="12">
        <v>0</v>
      </c>
      <c r="E114" t="s">
        <v>1141</v>
      </c>
      <c r="G114" t="str" cm="1">
        <f t="array" aca="1" ref="G114" ca="1">eConcatenar(A114:E114,"|")</f>
        <v>wkXdihTqGkxbNQ3i|4000|2021-9-6|0|final</v>
      </c>
    </row>
    <row r="115" spans="1:7" x14ac:dyDescent="0.25">
      <c r="A115" s="6" t="s">
        <v>10455</v>
      </c>
      <c r="B115" s="4">
        <v>3300</v>
      </c>
      <c r="C115" s="4" t="s">
        <v>1219</v>
      </c>
      <c r="D115" s="12">
        <v>0</v>
      </c>
      <c r="E115" t="s">
        <v>1141</v>
      </c>
      <c r="G115" t="str" cm="1">
        <f t="array" aca="1" ref="G115" ca="1">eConcatenar(A115:E115,"|")</f>
        <v>4BEJWu6J8IK7v7wT|3300|2021-9-6|0|final</v>
      </c>
    </row>
    <row r="116" spans="1:7" x14ac:dyDescent="0.25">
      <c r="A116" s="6" t="s">
        <v>10460</v>
      </c>
      <c r="B116" s="4">
        <v>3500</v>
      </c>
      <c r="C116" s="4" t="s">
        <v>1219</v>
      </c>
      <c r="D116" s="12">
        <v>0</v>
      </c>
      <c r="E116" t="s">
        <v>1141</v>
      </c>
      <c r="G116" t="str" cm="1">
        <f t="array" aca="1" ref="G116" ca="1">eConcatenar(A116:E116,"|")</f>
        <v>6uEXgHBENFA5uKgN|3500|2021-9-6|0|final</v>
      </c>
    </row>
    <row r="117" spans="1:7" x14ac:dyDescent="0.25">
      <c r="A117" s="6" t="s">
        <v>10467</v>
      </c>
      <c r="B117" s="4">
        <v>3700</v>
      </c>
      <c r="C117" s="4" t="s">
        <v>1219</v>
      </c>
      <c r="D117" s="12">
        <v>0</v>
      </c>
      <c r="E117" t="s">
        <v>1141</v>
      </c>
      <c r="G117" t="str" cm="1">
        <f t="array" aca="1" ref="G117" ca="1">eConcatenar(A117:E117,"|")</f>
        <v>o2EbJbNma7XHuV1O|3700|2021-9-6|0|final</v>
      </c>
    </row>
    <row r="118" spans="1:7" x14ac:dyDescent="0.25">
      <c r="A118" s="6" t="s">
        <v>10474</v>
      </c>
      <c r="B118" s="4">
        <v>3250</v>
      </c>
      <c r="C118" s="4" t="s">
        <v>1219</v>
      </c>
      <c r="D118" s="12">
        <v>0</v>
      </c>
      <c r="E118" t="s">
        <v>1141</v>
      </c>
      <c r="G118" t="str" cm="1">
        <f t="array" aca="1" ref="G118" ca="1">eConcatenar(A118:E118,"|")</f>
        <v>hgFWfAkpTZszBI5Y|3250|2021-9-6|0|final</v>
      </c>
    </row>
    <row r="119" spans="1:7" x14ac:dyDescent="0.25">
      <c r="A119" s="6" t="s">
        <v>10479</v>
      </c>
      <c r="B119" s="4">
        <v>1200</v>
      </c>
      <c r="C119" s="4" t="s">
        <v>1219</v>
      </c>
      <c r="D119" s="12">
        <v>0</v>
      </c>
      <c r="E119" t="s">
        <v>1141</v>
      </c>
      <c r="G119" t="str" cm="1">
        <f t="array" aca="1" ref="G119" ca="1">eConcatenar(A119:E119,"|")</f>
        <v>0NNzRGQjTZszMkfb|1200|2021-9-6|0|final</v>
      </c>
    </row>
    <row r="120" spans="1:7" x14ac:dyDescent="0.25">
      <c r="A120" s="6" t="s">
        <v>10485</v>
      </c>
      <c r="B120" s="4">
        <v>11600</v>
      </c>
      <c r="C120" s="4" t="s">
        <v>9840</v>
      </c>
      <c r="D120" s="12">
        <v>0</v>
      </c>
      <c r="E120" t="s">
        <v>1141</v>
      </c>
      <c r="G120" t="str" cm="1">
        <f t="array" aca="1" ref="G120" ca="1">eConcatenar(A120:E120,"|")</f>
        <v>YZrtQF0NylJAO433|11600|2021-8-30|0|final</v>
      </c>
    </row>
    <row r="121" spans="1:7" x14ac:dyDescent="0.25">
      <c r="A121" s="6" t="s">
        <v>10489</v>
      </c>
      <c r="B121" s="4">
        <v>2400</v>
      </c>
      <c r="C121" s="4" t="s">
        <v>1221</v>
      </c>
      <c r="D121" s="12">
        <v>0</v>
      </c>
      <c r="E121" t="s">
        <v>1141</v>
      </c>
      <c r="G121" t="str" cm="1">
        <f t="array" aca="1" ref="G121" ca="1">eConcatenar(A121:E121,"|")</f>
        <v>DE4dnyMzg7JQArUC|2400|2021-8-31|0|final</v>
      </c>
    </row>
    <row r="122" spans="1:7" x14ac:dyDescent="0.25">
      <c r="A122" s="6" t="s">
        <v>10494</v>
      </c>
      <c r="B122" s="4">
        <v>1600</v>
      </c>
      <c r="C122" s="4" t="s">
        <v>1221</v>
      </c>
      <c r="D122" s="12">
        <v>0</v>
      </c>
      <c r="E122" t="s">
        <v>1141</v>
      </c>
      <c r="G122" t="str" cm="1">
        <f t="array" aca="1" ref="G122" ca="1">eConcatenar(A122:E122,"|")</f>
        <v>jSdJ4hDkYt80G4R0|1600|2021-8-31|0|final</v>
      </c>
    </row>
    <row r="123" spans="1:7" x14ac:dyDescent="0.25">
      <c r="A123" s="6" t="s">
        <v>10500</v>
      </c>
      <c r="B123" s="4">
        <v>450</v>
      </c>
      <c r="C123" s="4" t="s">
        <v>1219</v>
      </c>
      <c r="D123" s="12">
        <v>0</v>
      </c>
      <c r="E123" t="s">
        <v>1141</v>
      </c>
      <c r="G123" t="str" cm="1">
        <f t="array" aca="1" ref="G123" ca="1">eConcatenar(A123:E123,"|")</f>
        <v>kjBK29OryjWDESZv|450|2021-9-6|0|final</v>
      </c>
    </row>
    <row r="124" spans="1:7" x14ac:dyDescent="0.25">
      <c r="A124" s="6" t="s">
        <v>10505</v>
      </c>
      <c r="B124" s="4">
        <v>4800</v>
      </c>
      <c r="C124" s="4" t="s">
        <v>1219</v>
      </c>
      <c r="D124" s="12">
        <v>0</v>
      </c>
      <c r="E124" t="s">
        <v>1141</v>
      </c>
      <c r="G124" t="str" cm="1">
        <f t="array" aca="1" ref="G124" ca="1">eConcatenar(A124:E124,"|")</f>
        <v>HxLPOf2DfiYRd9VY|4800|2021-9-6|0|final</v>
      </c>
    </row>
    <row r="125" spans="1:7" x14ac:dyDescent="0.25">
      <c r="A125" s="6" t="s">
        <v>10510</v>
      </c>
      <c r="B125" s="4">
        <v>1400</v>
      </c>
      <c r="C125" s="4" t="s">
        <v>1219</v>
      </c>
      <c r="D125" s="12">
        <v>0</v>
      </c>
      <c r="E125" t="s">
        <v>1141</v>
      </c>
      <c r="G125" t="str" cm="1">
        <f t="array" aca="1" ref="G125" ca="1">eConcatenar(A125:E125,"|")</f>
        <v>GSF8AXjKjVksecZO|1400|2021-9-6|0|final</v>
      </c>
    </row>
    <row r="126" spans="1:7" x14ac:dyDescent="0.25">
      <c r="A126" s="6" t="s">
        <v>10514</v>
      </c>
      <c r="B126" s="4">
        <v>6900</v>
      </c>
      <c r="C126" s="4" t="s">
        <v>1219</v>
      </c>
      <c r="D126" s="12">
        <v>0</v>
      </c>
      <c r="E126" t="s">
        <v>1141</v>
      </c>
      <c r="G126" t="str" cm="1">
        <f t="array" aca="1" ref="G126" ca="1">eConcatenar(A126:E126,"|")</f>
        <v>LWRR9sMAcV1fBhgC|6900|2021-9-6|0|final</v>
      </c>
    </row>
    <row r="127" spans="1:7" x14ac:dyDescent="0.25">
      <c r="A127" s="6" t="s">
        <v>10521</v>
      </c>
      <c r="B127" s="4">
        <v>5100</v>
      </c>
      <c r="C127" s="4" t="s">
        <v>1219</v>
      </c>
      <c r="D127" s="12">
        <v>0</v>
      </c>
      <c r="E127" t="s">
        <v>1141</v>
      </c>
      <c r="G127" t="str" cm="1">
        <f t="array" aca="1" ref="G127" ca="1">eConcatenar(A127:E127,"|")</f>
        <v>Hm1t62GwCiCXeLym|5100|2021-9-6|0|final</v>
      </c>
    </row>
    <row r="128" spans="1:7" x14ac:dyDescent="0.25">
      <c r="A128" s="6" t="s">
        <v>10529</v>
      </c>
      <c r="B128" s="4">
        <v>6000</v>
      </c>
      <c r="C128" s="4" t="s">
        <v>1219</v>
      </c>
      <c r="D128" s="12">
        <v>0</v>
      </c>
      <c r="E128" t="s">
        <v>1141</v>
      </c>
      <c r="G128" t="str" cm="1">
        <f t="array" aca="1" ref="G128" ca="1">eConcatenar(A128:E128,"|")</f>
        <v>OBMQGEuo6y8D5awp|6000|2021-9-6|0|final</v>
      </c>
    </row>
    <row r="129" spans="1:7" x14ac:dyDescent="0.25">
      <c r="A129" s="6" t="s">
        <v>10536</v>
      </c>
      <c r="B129" s="4">
        <v>4400</v>
      </c>
      <c r="C129" s="4" t="s">
        <v>1220</v>
      </c>
      <c r="D129" s="12">
        <v>0</v>
      </c>
      <c r="E129" t="s">
        <v>1141</v>
      </c>
      <c r="G129" t="str" cm="1">
        <f t="array" aca="1" ref="G129" ca="1">eConcatenar(A129:E129,"|")</f>
        <v>2WjqV1MU4vzFAitI|4400|2021-8-2|0|final</v>
      </c>
    </row>
    <row r="130" spans="1:7" x14ac:dyDescent="0.25">
      <c r="A130" s="6" t="s">
        <v>10545</v>
      </c>
      <c r="B130" s="4">
        <v>4200</v>
      </c>
      <c r="C130" s="4" t="s">
        <v>1171</v>
      </c>
      <c r="D130" s="12">
        <v>0</v>
      </c>
      <c r="E130" t="s">
        <v>1141</v>
      </c>
      <c r="G130" t="str" cm="1">
        <f t="array" aca="1" ref="G130" ca="1">eConcatenar(A130:E130,"|")</f>
        <v>JAmYZpli6kZxf9fy|4200|2021-9-7|0|final</v>
      </c>
    </row>
    <row r="131" spans="1:7" x14ac:dyDescent="0.25">
      <c r="A131" s="6" t="s">
        <v>10552</v>
      </c>
      <c r="B131" s="4">
        <v>5800</v>
      </c>
      <c r="C131" s="4" t="s">
        <v>1171</v>
      </c>
      <c r="D131" s="12">
        <v>0</v>
      </c>
      <c r="E131" t="s">
        <v>1141</v>
      </c>
      <c r="G131" t="str" cm="1">
        <f t="array" aca="1" ref="G131" ca="1">eConcatenar(A131:E131,"|")</f>
        <v>90yAUamMTFNBMC04|5800|2021-9-7|0|final</v>
      </c>
    </row>
    <row r="132" spans="1:7" x14ac:dyDescent="0.25">
      <c r="A132" s="6" t="s">
        <v>10556</v>
      </c>
      <c r="B132" s="4">
        <v>5300</v>
      </c>
      <c r="C132" s="4" t="s">
        <v>1219</v>
      </c>
      <c r="D132" s="12">
        <v>0</v>
      </c>
      <c r="E132" t="s">
        <v>1141</v>
      </c>
      <c r="G132" t="str" cm="1">
        <f t="array" aca="1" ref="G132" ca="1">eConcatenar(A132:E132,"|")</f>
        <v>zyCBawJBXdsOio7I|5300|2021-9-6|0|final</v>
      </c>
    </row>
    <row r="133" spans="1:7" x14ac:dyDescent="0.25">
      <c r="A133" s="6" t="s">
        <v>10561</v>
      </c>
      <c r="B133" s="4">
        <v>3750</v>
      </c>
      <c r="C133" s="4" t="s">
        <v>1219</v>
      </c>
      <c r="D133" s="12">
        <v>0</v>
      </c>
      <c r="E133" t="s">
        <v>1141</v>
      </c>
      <c r="G133" t="str" cm="1">
        <f t="array" aca="1" ref="G133" ca="1">eConcatenar(A133:E133,"|")</f>
        <v>Zkfk6pfbsjKyEzfw|3750|2021-9-6|0|final</v>
      </c>
    </row>
    <row r="134" spans="1:7" x14ac:dyDescent="0.25">
      <c r="A134" s="6" t="s">
        <v>10567</v>
      </c>
      <c r="B134" s="4">
        <v>3600</v>
      </c>
      <c r="C134" s="4" t="s">
        <v>5112</v>
      </c>
      <c r="D134" s="12">
        <v>0</v>
      </c>
      <c r="E134" t="s">
        <v>1141</v>
      </c>
      <c r="G134" t="str" cm="1">
        <f t="array" aca="1" ref="G134" ca="1">eConcatenar(A134:E134,"|")</f>
        <v>hM5Cn3WVx5IXhG22|3600|2021-8-9|0|final</v>
      </c>
    </row>
    <row r="135" spans="1:7" x14ac:dyDescent="0.25">
      <c r="A135" s="6" t="s">
        <v>10571</v>
      </c>
      <c r="B135" s="4">
        <v>500</v>
      </c>
      <c r="C135" s="4" t="s">
        <v>1190</v>
      </c>
      <c r="D135" s="12">
        <v>0</v>
      </c>
      <c r="E135" t="s">
        <v>1141</v>
      </c>
      <c r="G135" t="str" cm="1">
        <f t="array" aca="1" ref="G135" ca="1">eConcatenar(A135:E135,"|")</f>
        <v>ju2wwkGnkVKD65LX|500|2021-6-24|0|final</v>
      </c>
    </row>
    <row r="136" spans="1:7" x14ac:dyDescent="0.25">
      <c r="A136" s="6" t="s">
        <v>10576</v>
      </c>
      <c r="B136" s="4">
        <v>4200</v>
      </c>
      <c r="C136" s="4" t="s">
        <v>1171</v>
      </c>
      <c r="D136" s="12">
        <v>0</v>
      </c>
      <c r="E136" t="s">
        <v>1141</v>
      </c>
      <c r="G136" t="str" cm="1">
        <f t="array" aca="1" ref="G136" ca="1">eConcatenar(A136:E136,"|")</f>
        <v>JZC83Raj5wuW0W5p|4200|2021-9-7|0|final</v>
      </c>
    </row>
    <row r="137" spans="1:7" x14ac:dyDescent="0.25">
      <c r="A137" s="6" t="s">
        <v>10581</v>
      </c>
      <c r="B137" s="4">
        <v>4500</v>
      </c>
      <c r="C137" s="4" t="s">
        <v>1171</v>
      </c>
      <c r="D137" s="12">
        <v>0</v>
      </c>
      <c r="E137" t="s">
        <v>1141</v>
      </c>
      <c r="G137" t="str" cm="1">
        <f t="array" aca="1" ref="G137" ca="1">eConcatenar(A137:E137,"|")</f>
        <v>7YYnHW9TeKwXN1z8|4500|2021-9-7|0|final</v>
      </c>
    </row>
    <row r="138" spans="1:7" x14ac:dyDescent="0.25">
      <c r="A138" s="6" t="s">
        <v>10587</v>
      </c>
      <c r="B138" s="4">
        <v>4400</v>
      </c>
      <c r="C138" s="4" t="s">
        <v>1220</v>
      </c>
      <c r="D138" s="12">
        <v>0</v>
      </c>
      <c r="E138" t="s">
        <v>1141</v>
      </c>
      <c r="G138" t="str" cm="1">
        <f t="array" aca="1" ref="G138" ca="1">eConcatenar(A138:E138,"|")</f>
        <v>P3WvQLnDWGKqsZt5|4400|2021-8-2|0|final</v>
      </c>
    </row>
    <row r="139" spans="1:7" x14ac:dyDescent="0.25">
      <c r="A139" s="6" t="s">
        <v>10593</v>
      </c>
      <c r="B139" s="4">
        <v>1900</v>
      </c>
      <c r="C139" s="4" t="s">
        <v>1239</v>
      </c>
      <c r="D139" s="12">
        <v>0</v>
      </c>
      <c r="E139" t="s">
        <v>1141</v>
      </c>
      <c r="G139" t="str" cm="1">
        <f t="array" aca="1" ref="G139" ca="1">eConcatenar(A139:E139,"|")</f>
        <v>VUbUZjqmKnbs1X0x|1900|2021-9-15|0|final</v>
      </c>
    </row>
    <row r="140" spans="1:7" x14ac:dyDescent="0.25">
      <c r="A140" s="6" t="s">
        <v>10602</v>
      </c>
      <c r="B140" s="4">
        <v>6700</v>
      </c>
      <c r="C140" s="4" t="s">
        <v>1239</v>
      </c>
      <c r="D140" s="12">
        <v>0</v>
      </c>
      <c r="E140" t="s">
        <v>1141</v>
      </c>
      <c r="G140" t="str" cm="1">
        <f t="array" aca="1" ref="G140" ca="1">eConcatenar(A140:E140,"|")</f>
        <v>QCA1uJT79alRN4OS|6700|2021-9-15|0|final</v>
      </c>
    </row>
    <row r="141" spans="1:7" x14ac:dyDescent="0.25">
      <c r="A141" s="6" t="s">
        <v>10608</v>
      </c>
      <c r="B141" s="4">
        <v>10600</v>
      </c>
      <c r="C141" s="4" t="s">
        <v>1239</v>
      </c>
      <c r="D141" s="12">
        <v>0</v>
      </c>
      <c r="E141" t="s">
        <v>1141</v>
      </c>
      <c r="G141" t="str" cm="1">
        <f t="array" aca="1" ref="G141" ca="1">eConcatenar(A141:E141,"|")</f>
        <v>t3MupUiylPvMLCmw|10600|2021-9-15|0|final</v>
      </c>
    </row>
    <row r="142" spans="1:7" x14ac:dyDescent="0.25">
      <c r="A142" s="6" t="s">
        <v>10615</v>
      </c>
      <c r="B142" s="4">
        <v>5600</v>
      </c>
      <c r="C142" s="4" t="s">
        <v>1239</v>
      </c>
      <c r="D142" s="12">
        <v>0</v>
      </c>
      <c r="E142" t="s">
        <v>1141</v>
      </c>
      <c r="G142" t="str" cm="1">
        <f t="array" aca="1" ref="G142" ca="1">eConcatenar(A142:E142,"|")</f>
        <v>dX5caULUi9lIICQT|5600|2021-9-15|0|final</v>
      </c>
    </row>
    <row r="143" spans="1:7" x14ac:dyDescent="0.25">
      <c r="A143" s="6" t="s">
        <v>10622</v>
      </c>
      <c r="B143" s="4">
        <v>4000</v>
      </c>
      <c r="C143" s="4" t="s">
        <v>1239</v>
      </c>
      <c r="D143" s="12">
        <v>0</v>
      </c>
      <c r="E143" t="s">
        <v>1141</v>
      </c>
      <c r="G143" t="str" cm="1">
        <f t="array" aca="1" ref="G143" ca="1">eConcatenar(A143:E143,"|")</f>
        <v>Ig80X8K4fj6X5iKT|4000|2021-9-15|0|final</v>
      </c>
    </row>
    <row r="144" spans="1:7" x14ac:dyDescent="0.25">
      <c r="A144" s="6" t="s">
        <v>10630</v>
      </c>
      <c r="B144" s="4">
        <v>5700</v>
      </c>
      <c r="C144" s="4" t="s">
        <v>1239</v>
      </c>
      <c r="D144" s="12">
        <v>0</v>
      </c>
      <c r="E144" t="s">
        <v>1141</v>
      </c>
      <c r="G144" t="str" cm="1">
        <f t="array" aca="1" ref="G144" ca="1">eConcatenar(A144:E144,"|")</f>
        <v>RY07hN0o4Eg31uoz|5700|2021-9-15|0|final</v>
      </c>
    </row>
    <row r="145" spans="1:7" x14ac:dyDescent="0.25">
      <c r="A145" s="6" t="s">
        <v>10637</v>
      </c>
      <c r="B145" s="4">
        <v>5000</v>
      </c>
      <c r="C145" s="4" t="s">
        <v>1239</v>
      </c>
      <c r="D145" s="12">
        <v>0</v>
      </c>
      <c r="E145" t="s">
        <v>1141</v>
      </c>
      <c r="G145" t="str" cm="1">
        <f t="array" aca="1" ref="G145" ca="1">eConcatenar(A145:E145,"|")</f>
        <v>7ZwjcneR3kBeXR1N|5000|2021-9-15|0|final</v>
      </c>
    </row>
    <row r="146" spans="1:7" x14ac:dyDescent="0.25">
      <c r="A146" s="6" t="s">
        <v>10644</v>
      </c>
      <c r="B146" s="4">
        <v>5000</v>
      </c>
      <c r="C146" s="4" t="s">
        <v>1239</v>
      </c>
      <c r="D146" s="12">
        <v>0</v>
      </c>
      <c r="E146" t="s">
        <v>1141</v>
      </c>
      <c r="G146" t="str" cm="1">
        <f t="array" aca="1" ref="G146" ca="1">eConcatenar(A146:E146,"|")</f>
        <v>qgSrkgxoQfeircAX|5000|2021-9-15|0|final</v>
      </c>
    </row>
    <row r="147" spans="1:7" x14ac:dyDescent="0.25">
      <c r="A147" s="6" t="s">
        <v>10651</v>
      </c>
      <c r="B147" s="4">
        <v>1800</v>
      </c>
      <c r="C147" s="4" t="s">
        <v>1239</v>
      </c>
      <c r="D147" s="12">
        <v>0</v>
      </c>
      <c r="E147" t="s">
        <v>1141</v>
      </c>
      <c r="G147" t="str" cm="1">
        <f t="array" aca="1" ref="G147" ca="1">eConcatenar(A147:E147,"|")</f>
        <v>Mvjd08fTW8wByGpn|1800|2021-9-15|0|final</v>
      </c>
    </row>
    <row r="148" spans="1:7" x14ac:dyDescent="0.25">
      <c r="A148" s="6" t="s">
        <v>10658</v>
      </c>
      <c r="B148" s="4">
        <v>5400</v>
      </c>
      <c r="C148" s="4" t="s">
        <v>1239</v>
      </c>
      <c r="D148" s="12">
        <v>0</v>
      </c>
      <c r="E148" t="s">
        <v>1141</v>
      </c>
      <c r="G148" t="str" cm="1">
        <f t="array" aca="1" ref="G148" ca="1">eConcatenar(A148:E148,"|")</f>
        <v>yTo12q4dCOJb7vNW|5400|2021-9-15|0|final</v>
      </c>
    </row>
    <row r="149" spans="1:7" x14ac:dyDescent="0.25">
      <c r="A149" s="6" t="s">
        <v>10666</v>
      </c>
      <c r="B149" s="4">
        <v>1100</v>
      </c>
      <c r="C149" s="4" t="s">
        <v>1239</v>
      </c>
      <c r="D149" s="12">
        <v>0</v>
      </c>
      <c r="E149" t="s">
        <v>1141</v>
      </c>
      <c r="G149" t="str" cm="1">
        <f t="array" aca="1" ref="G149" ca="1">eConcatenar(A149:E149,"|")</f>
        <v>3LCn5ujR9TDu4a0i|1100|2021-9-15|0|final</v>
      </c>
    </row>
    <row r="150" spans="1:7" x14ac:dyDescent="0.25">
      <c r="A150" s="6" t="s">
        <v>10673</v>
      </c>
      <c r="B150" s="4">
        <v>4800</v>
      </c>
      <c r="C150" s="4" t="s">
        <v>1239</v>
      </c>
      <c r="D150" s="12">
        <v>0</v>
      </c>
      <c r="E150" t="s">
        <v>1141</v>
      </c>
      <c r="G150" t="str" cm="1">
        <f t="array" aca="1" ref="G150" ca="1">eConcatenar(A150:E150,"|")</f>
        <v>fCfuKH6EMiVq6UcX|4800|2021-9-15|0|final</v>
      </c>
    </row>
    <row r="151" spans="1:7" x14ac:dyDescent="0.25">
      <c r="A151" s="6" t="s">
        <v>10680</v>
      </c>
      <c r="B151" s="4">
        <v>5200</v>
      </c>
      <c r="C151" s="4" t="s">
        <v>1239</v>
      </c>
      <c r="D151" s="12">
        <v>0</v>
      </c>
      <c r="E151" t="s">
        <v>1141</v>
      </c>
      <c r="G151" t="str" cm="1">
        <f t="array" aca="1" ref="G151" ca="1">eConcatenar(A151:E151,"|")</f>
        <v>xYChRgaxdaVDcEEq|5200|2021-9-15|0|final</v>
      </c>
    </row>
    <row r="152" spans="1:7" x14ac:dyDescent="0.25">
      <c r="A152" s="6" t="s">
        <v>10688</v>
      </c>
      <c r="B152" s="4">
        <v>4400</v>
      </c>
      <c r="C152" s="4" t="s">
        <v>1239</v>
      </c>
      <c r="D152" s="12">
        <v>0</v>
      </c>
      <c r="E152" t="s">
        <v>1141</v>
      </c>
      <c r="G152" t="str" cm="1">
        <f t="array" aca="1" ref="G152" ca="1">eConcatenar(A152:E152,"|")</f>
        <v>KCs82GBP1DSQQf3v|4400|2021-9-15|0|final</v>
      </c>
    </row>
    <row r="153" spans="1:7" x14ac:dyDescent="0.25">
      <c r="A153" s="6" t="s">
        <v>10696</v>
      </c>
      <c r="B153" s="4">
        <v>1750</v>
      </c>
      <c r="C153" s="4" t="s">
        <v>1239</v>
      </c>
      <c r="D153" s="12">
        <v>0</v>
      </c>
      <c r="E153" t="s">
        <v>1141</v>
      </c>
      <c r="G153" t="str" cm="1">
        <f t="array" aca="1" ref="G153" ca="1">eConcatenar(A153:E153,"|")</f>
        <v>vU2e3ZQn1HEOulM4|1750|2021-9-15|0|final</v>
      </c>
    </row>
    <row r="154" spans="1:7" x14ac:dyDescent="0.25">
      <c r="A154" s="6" t="s">
        <v>10701</v>
      </c>
      <c r="B154" s="4">
        <v>10600</v>
      </c>
      <c r="C154" s="4" t="s">
        <v>1239</v>
      </c>
      <c r="D154" s="12">
        <v>0</v>
      </c>
      <c r="E154" t="s">
        <v>1141</v>
      </c>
      <c r="G154" t="str" cm="1">
        <f t="array" aca="1" ref="G154" ca="1">eConcatenar(A154:E154,"|")</f>
        <v>tmoRMKGsE3JNwh5r|10600|2021-9-15|0|final</v>
      </c>
    </row>
    <row r="155" spans="1:7" x14ac:dyDescent="0.25">
      <c r="A155" s="6" t="s">
        <v>10711</v>
      </c>
      <c r="B155" s="4">
        <v>4300</v>
      </c>
      <c r="C155" s="4" t="s">
        <v>1239</v>
      </c>
      <c r="D155" s="12">
        <v>0</v>
      </c>
      <c r="E155" t="s">
        <v>1141</v>
      </c>
      <c r="G155" t="str" cm="1">
        <f t="array" aca="1" ref="G155" ca="1">eConcatenar(A155:E155,"|")</f>
        <v>2CM9ZDDwTUilm4f1|4300|2021-9-15|0|final</v>
      </c>
    </row>
    <row r="156" spans="1:7" x14ac:dyDescent="0.25">
      <c r="A156" s="6" t="s">
        <v>10718</v>
      </c>
      <c r="B156" s="4">
        <v>3400</v>
      </c>
      <c r="C156" s="4" t="s">
        <v>1239</v>
      </c>
      <c r="D156" s="12">
        <v>0</v>
      </c>
      <c r="E156" t="s">
        <v>1141</v>
      </c>
      <c r="G156" t="str" cm="1">
        <f t="array" aca="1" ref="G156" ca="1">eConcatenar(A156:E156,"|")</f>
        <v>tE3T8Am6WU6Gj9ko|3400|2021-9-15|0|final</v>
      </c>
    </row>
    <row r="157" spans="1:7" x14ac:dyDescent="0.25">
      <c r="A157" s="6" t="s">
        <v>10723</v>
      </c>
      <c r="B157" s="4">
        <v>5500</v>
      </c>
      <c r="C157" s="4" t="s">
        <v>1239</v>
      </c>
      <c r="D157" s="12">
        <v>0</v>
      </c>
      <c r="E157" t="s">
        <v>1141</v>
      </c>
      <c r="G157" t="str" cm="1">
        <f t="array" aca="1" ref="G157" ca="1">eConcatenar(A157:E157,"|")</f>
        <v>THVQ4J9owqZsGEQB|5500|2021-9-15|0|final</v>
      </c>
    </row>
    <row r="158" spans="1:7" x14ac:dyDescent="0.25">
      <c r="A158" s="6" t="s">
        <v>10729</v>
      </c>
      <c r="B158" s="4">
        <v>5200</v>
      </c>
      <c r="C158" s="4" t="s">
        <v>1239</v>
      </c>
      <c r="D158" s="12">
        <v>0</v>
      </c>
      <c r="E158" t="s">
        <v>1141</v>
      </c>
      <c r="G158" t="str" cm="1">
        <f t="array" aca="1" ref="G158" ca="1">eConcatenar(A158:E158,"|")</f>
        <v>ciQiOj4JvbbSlyhh|5200|2021-9-15|0|final</v>
      </c>
    </row>
    <row r="159" spans="1:7" x14ac:dyDescent="0.25">
      <c r="A159" s="6" t="s">
        <v>10736</v>
      </c>
      <c r="B159" s="4">
        <v>4600</v>
      </c>
      <c r="C159" s="4" t="s">
        <v>1239</v>
      </c>
      <c r="D159" s="12">
        <v>0</v>
      </c>
      <c r="E159" t="s">
        <v>1141</v>
      </c>
      <c r="G159" t="str" cm="1">
        <f t="array" aca="1" ref="G159" ca="1">eConcatenar(A159:E159,"|")</f>
        <v>afMGcbVNLJddfN6A|4600|2021-9-15|0|final</v>
      </c>
    </row>
    <row r="160" spans="1:7" x14ac:dyDescent="0.25">
      <c r="A160" s="6" t="s">
        <v>10743</v>
      </c>
      <c r="B160" s="4">
        <v>5200</v>
      </c>
      <c r="C160" s="4" t="s">
        <v>1239</v>
      </c>
      <c r="D160" s="12">
        <v>0</v>
      </c>
      <c r="E160" t="s">
        <v>1141</v>
      </c>
      <c r="G160" t="str" cm="1">
        <f t="array" aca="1" ref="G160" ca="1">eConcatenar(A160:E160,"|")</f>
        <v>NBxRHbCJJScR6zBT|5200|2021-9-15|0|final</v>
      </c>
    </row>
    <row r="161" spans="1:7" x14ac:dyDescent="0.25">
      <c r="A161" s="6" t="s">
        <v>10749</v>
      </c>
      <c r="B161" s="4">
        <v>2550</v>
      </c>
      <c r="C161" s="4" t="s">
        <v>1239</v>
      </c>
      <c r="D161" s="12">
        <v>0</v>
      </c>
      <c r="E161" t="s">
        <v>1141</v>
      </c>
      <c r="G161" t="str" cm="1">
        <f t="array" aca="1" ref="G161" ca="1">eConcatenar(A161:E161,"|")</f>
        <v>mqbdMTDdbwctZtbr|2550|2021-9-15|0|final</v>
      </c>
    </row>
    <row r="162" spans="1:7" x14ac:dyDescent="0.25">
      <c r="A162" s="6" t="s">
        <v>10757</v>
      </c>
      <c r="B162" s="4">
        <v>5600</v>
      </c>
      <c r="C162" s="4" t="s">
        <v>1239</v>
      </c>
      <c r="D162" s="12">
        <v>0</v>
      </c>
      <c r="E162" t="s">
        <v>1141</v>
      </c>
      <c r="G162" t="str" cm="1">
        <f t="array" aca="1" ref="G162" ca="1">eConcatenar(A162:E162,"|")</f>
        <v>sNq9MV72U1XaqZWH|5600|2021-9-15|0|final</v>
      </c>
    </row>
    <row r="163" spans="1:7" x14ac:dyDescent="0.25">
      <c r="A163" s="6" t="s">
        <v>10766</v>
      </c>
      <c r="B163" s="4">
        <v>5000</v>
      </c>
      <c r="C163" s="4" t="s">
        <v>1239</v>
      </c>
      <c r="D163" s="12">
        <v>0</v>
      </c>
      <c r="E163" t="s">
        <v>1141</v>
      </c>
      <c r="G163" t="str" cm="1">
        <f t="array" aca="1" ref="G163" ca="1">eConcatenar(A163:E163,"|")</f>
        <v>58sOx8AVbB1ijwlw|5000|2021-9-15|0|final</v>
      </c>
    </row>
    <row r="164" spans="1:7" x14ac:dyDescent="0.25">
      <c r="A164" s="6" t="s">
        <v>10773</v>
      </c>
      <c r="B164" s="4">
        <v>5700</v>
      </c>
      <c r="C164" s="4" t="s">
        <v>1239</v>
      </c>
      <c r="D164" s="12">
        <v>0</v>
      </c>
      <c r="E164" t="s">
        <v>1141</v>
      </c>
      <c r="G164" t="str" cm="1">
        <f t="array" aca="1" ref="G164" ca="1">eConcatenar(A164:E164,"|")</f>
        <v>l4nGGwzmd8Sv8Kjr|5700|2021-9-15|0|final</v>
      </c>
    </row>
    <row r="165" spans="1:7" x14ac:dyDescent="0.25">
      <c r="A165" s="6" t="s">
        <v>10780</v>
      </c>
      <c r="B165" s="4">
        <v>3400</v>
      </c>
      <c r="C165" s="4" t="s">
        <v>1239</v>
      </c>
      <c r="D165" s="12">
        <v>0</v>
      </c>
      <c r="E165" t="s">
        <v>1141</v>
      </c>
      <c r="G165" t="str" cm="1">
        <f t="array" aca="1" ref="G165" ca="1">eConcatenar(A165:E165,"|")</f>
        <v>4MOJa2pudXFMFSbM|3400|2021-9-15|0|final</v>
      </c>
    </row>
    <row r="166" spans="1:7" x14ac:dyDescent="0.25">
      <c r="A166" s="6" t="s">
        <v>10788</v>
      </c>
      <c r="B166" s="4">
        <v>5700</v>
      </c>
      <c r="C166" s="4" t="s">
        <v>1239</v>
      </c>
      <c r="D166" s="12">
        <v>0</v>
      </c>
      <c r="E166" t="s">
        <v>1141</v>
      </c>
      <c r="G166" t="str" cm="1">
        <f t="array" aca="1" ref="G166" ca="1">eConcatenar(A166:E166,"|")</f>
        <v>CAZQzLiygS6ftU1r|5700|2021-9-15|0|final</v>
      </c>
    </row>
    <row r="167" spans="1:7" x14ac:dyDescent="0.25">
      <c r="A167" s="6" t="s">
        <v>10795</v>
      </c>
      <c r="B167" s="4">
        <v>5500</v>
      </c>
      <c r="C167" s="4" t="s">
        <v>1239</v>
      </c>
      <c r="D167" s="12">
        <v>0</v>
      </c>
      <c r="E167" t="s">
        <v>1141</v>
      </c>
      <c r="G167" t="str" cm="1">
        <f t="array" aca="1" ref="G167" ca="1">eConcatenar(A167:E167,"|")</f>
        <v>TnWYg1AX5mxzilUa|5500|2021-9-15|0|final</v>
      </c>
    </row>
    <row r="168" spans="1:7" x14ac:dyDescent="0.25">
      <c r="A168" s="6" t="s">
        <v>10801</v>
      </c>
      <c r="B168" s="4">
        <v>9300</v>
      </c>
      <c r="C168" s="4" t="s">
        <v>1239</v>
      </c>
      <c r="D168" s="12">
        <v>0</v>
      </c>
      <c r="E168" t="s">
        <v>1141</v>
      </c>
      <c r="G168" t="str" cm="1">
        <f t="array" aca="1" ref="G168" ca="1">eConcatenar(A168:E168,"|")</f>
        <v>dMS1cPXnluDOZKLI|9300|2021-9-15|0|final</v>
      </c>
    </row>
    <row r="169" spans="1:7" x14ac:dyDescent="0.25">
      <c r="A169" s="6" t="s">
        <v>10808</v>
      </c>
      <c r="B169" s="4">
        <v>4800</v>
      </c>
      <c r="C169" s="4" t="s">
        <v>1239</v>
      </c>
      <c r="D169" s="12">
        <v>0</v>
      </c>
      <c r="E169" t="s">
        <v>1141</v>
      </c>
      <c r="G169" t="str" cm="1">
        <f t="array" aca="1" ref="G169" ca="1">eConcatenar(A169:E169,"|")</f>
        <v>KeVQAAsoppsVjjgk|4800|2021-9-15|0|final</v>
      </c>
    </row>
    <row r="170" spans="1:7" x14ac:dyDescent="0.25">
      <c r="A170" s="6" t="s">
        <v>10815</v>
      </c>
      <c r="B170" s="4">
        <v>4700</v>
      </c>
      <c r="C170" s="4" t="s">
        <v>1239</v>
      </c>
      <c r="D170" s="12">
        <v>0</v>
      </c>
      <c r="E170" t="s">
        <v>1141</v>
      </c>
      <c r="G170" t="str" cm="1">
        <f t="array" aca="1" ref="G170" ca="1">eConcatenar(A170:E170,"|")</f>
        <v>flWHHOBhIbMsPGTW|4700|2021-9-15|0|final</v>
      </c>
    </row>
    <row r="171" spans="1:7" x14ac:dyDescent="0.25">
      <c r="A171" s="6" t="s">
        <v>10821</v>
      </c>
      <c r="B171" s="4">
        <v>4900</v>
      </c>
      <c r="C171" s="4" t="s">
        <v>1239</v>
      </c>
      <c r="D171" s="12">
        <v>0</v>
      </c>
      <c r="E171" t="s">
        <v>1141</v>
      </c>
      <c r="G171" t="str" cm="1">
        <f t="array" aca="1" ref="G171" ca="1">eConcatenar(A171:E171,"|")</f>
        <v>ye2YW3p5XsHCrqbs|4900|2021-9-15|0|final</v>
      </c>
    </row>
    <row r="172" spans="1:7" x14ac:dyDescent="0.25">
      <c r="A172" s="6" t="s">
        <v>10827</v>
      </c>
      <c r="B172" s="4">
        <v>5500</v>
      </c>
      <c r="C172" s="4" t="s">
        <v>1239</v>
      </c>
      <c r="D172" s="12">
        <v>0</v>
      </c>
      <c r="E172" t="s">
        <v>1141</v>
      </c>
      <c r="G172" t="str" cm="1">
        <f t="array" aca="1" ref="G172" ca="1">eConcatenar(A172:E172,"|")</f>
        <v>YbMB80liWGlnpuvh|5500|2021-9-15|0|final</v>
      </c>
    </row>
    <row r="173" spans="1:7" x14ac:dyDescent="0.25">
      <c r="A173" s="6" t="s">
        <v>10834</v>
      </c>
      <c r="B173" s="4">
        <v>4800</v>
      </c>
      <c r="C173" s="4" t="s">
        <v>1239</v>
      </c>
      <c r="D173" s="12">
        <v>0</v>
      </c>
      <c r="E173" t="s">
        <v>1141</v>
      </c>
      <c r="G173" t="str" cm="1">
        <f t="array" aca="1" ref="G173" ca="1">eConcatenar(A173:E173,"|")</f>
        <v>dJMaF2CZUxNoghde|4800|2021-9-15|0|final</v>
      </c>
    </row>
    <row r="174" spans="1:7" x14ac:dyDescent="0.25">
      <c r="A174" s="6" t="s">
        <v>10839</v>
      </c>
      <c r="B174" s="4">
        <v>5200</v>
      </c>
      <c r="C174" s="4" t="s">
        <v>1239</v>
      </c>
      <c r="D174" s="12">
        <v>0</v>
      </c>
      <c r="E174" t="s">
        <v>1141</v>
      </c>
      <c r="G174" t="str" cm="1">
        <f t="array" aca="1" ref="G174" ca="1">eConcatenar(A174:E174,"|")</f>
        <v>jWMWJcxLRf6LNNTF|5200|2021-9-15|0|final</v>
      </c>
    </row>
    <row r="175" spans="1:7" x14ac:dyDescent="0.25">
      <c r="A175" s="6" t="s">
        <v>10846</v>
      </c>
      <c r="B175" s="4">
        <v>4800</v>
      </c>
      <c r="C175" s="4" t="s">
        <v>1239</v>
      </c>
      <c r="D175" s="12">
        <v>0</v>
      </c>
      <c r="E175" t="s">
        <v>1141</v>
      </c>
      <c r="G175" t="str" cm="1">
        <f t="array" aca="1" ref="G175" ca="1">eConcatenar(A175:E175,"|")</f>
        <v>nZUaVgNVg6xbS9pF|4800|2021-9-15|0|final</v>
      </c>
    </row>
    <row r="176" spans="1:7" x14ac:dyDescent="0.25">
      <c r="A176" s="6" t="s">
        <v>10852</v>
      </c>
      <c r="B176" s="4">
        <v>4600</v>
      </c>
      <c r="C176" s="4" t="s">
        <v>1239</v>
      </c>
      <c r="D176" s="12">
        <v>0</v>
      </c>
      <c r="E176" t="s">
        <v>1141</v>
      </c>
      <c r="G176" t="str" cm="1">
        <f t="array" aca="1" ref="G176" ca="1">eConcatenar(A176:E176,"|")</f>
        <v>b4qP1rK7udet8uCg|4600|2021-9-15|0|final</v>
      </c>
    </row>
    <row r="177" spans="1:7" x14ac:dyDescent="0.25">
      <c r="A177" s="6" t="s">
        <v>10857</v>
      </c>
      <c r="B177" s="4">
        <v>4800</v>
      </c>
      <c r="C177" s="4" t="s">
        <v>1239</v>
      </c>
      <c r="D177" s="12">
        <v>0</v>
      </c>
      <c r="E177" t="s">
        <v>1141</v>
      </c>
      <c r="G177" t="str" cm="1">
        <f t="array" aca="1" ref="G177" ca="1">eConcatenar(A177:E177,"|")</f>
        <v>rXxbbrHzm1eGk8AM|4800|2021-9-15|0|final</v>
      </c>
    </row>
    <row r="178" spans="1:7" x14ac:dyDescent="0.25">
      <c r="A178" s="6" t="s">
        <v>10862</v>
      </c>
      <c r="B178" s="4">
        <v>3000</v>
      </c>
      <c r="C178" s="4" t="s">
        <v>1239</v>
      </c>
      <c r="D178" s="12">
        <v>0</v>
      </c>
      <c r="E178" t="s">
        <v>1141</v>
      </c>
      <c r="G178" t="str" cm="1">
        <f t="array" aca="1" ref="G178" ca="1">eConcatenar(A178:E178,"|")</f>
        <v>CkAM8tk0NbL4Yw0T|3000|2021-9-15|0|final</v>
      </c>
    </row>
    <row r="179" spans="1:7" x14ac:dyDescent="0.25">
      <c r="A179" s="6" t="s">
        <v>10869</v>
      </c>
      <c r="B179" s="4">
        <v>6300</v>
      </c>
      <c r="C179" s="4" t="s">
        <v>1239</v>
      </c>
      <c r="D179" s="12">
        <v>0</v>
      </c>
      <c r="E179" t="s">
        <v>1141</v>
      </c>
      <c r="G179" t="str" cm="1">
        <f t="array" aca="1" ref="G179" ca="1">eConcatenar(A179:E179,"|")</f>
        <v>G55SktscQZ0giAUQ|6300|2021-9-15|0|final</v>
      </c>
    </row>
    <row r="180" spans="1:7" x14ac:dyDescent="0.25">
      <c r="A180" s="6" t="s">
        <v>10874</v>
      </c>
      <c r="B180" s="4">
        <v>5600</v>
      </c>
      <c r="C180" s="4" t="s">
        <v>1239</v>
      </c>
      <c r="D180" s="12">
        <v>0</v>
      </c>
      <c r="E180" t="s">
        <v>1141</v>
      </c>
      <c r="G180" t="str" cm="1">
        <f t="array" aca="1" ref="G180" ca="1">eConcatenar(A180:E180,"|")</f>
        <v>HovtxfY2kmaO5ZKX|5600|2021-9-15|0|final</v>
      </c>
    </row>
    <row r="181" spans="1:7" x14ac:dyDescent="0.25">
      <c r="A181" s="6" t="s">
        <v>10880</v>
      </c>
      <c r="B181" s="4">
        <v>10600</v>
      </c>
      <c r="C181" s="4" t="s">
        <v>1239</v>
      </c>
      <c r="D181" s="12">
        <v>0</v>
      </c>
      <c r="E181" t="s">
        <v>1141</v>
      </c>
      <c r="G181" t="str" cm="1">
        <f t="array" aca="1" ref="G181" ca="1">eConcatenar(A181:E181,"|")</f>
        <v>zXlmNr4JjRdCXjjQ|10600|2021-9-15|0|final</v>
      </c>
    </row>
    <row r="182" spans="1:7" x14ac:dyDescent="0.25">
      <c r="A182" s="6" t="s">
        <v>10885</v>
      </c>
      <c r="B182" s="4">
        <v>9100</v>
      </c>
      <c r="C182" s="4" t="s">
        <v>1239</v>
      </c>
      <c r="D182" s="12">
        <v>0</v>
      </c>
      <c r="E182" t="s">
        <v>1141</v>
      </c>
      <c r="G182" t="str" cm="1">
        <f t="array" aca="1" ref="G182" ca="1">eConcatenar(A182:E182,"|")</f>
        <v>umavWDQe0cv1D5b9|9100|2021-9-15|0|final</v>
      </c>
    </row>
    <row r="183" spans="1:7" x14ac:dyDescent="0.25">
      <c r="A183" s="6" t="s">
        <v>10891</v>
      </c>
      <c r="B183" s="4">
        <v>2550</v>
      </c>
      <c r="C183" s="4" t="s">
        <v>1239</v>
      </c>
      <c r="D183" s="12">
        <v>0</v>
      </c>
      <c r="E183" t="s">
        <v>1141</v>
      </c>
      <c r="G183" t="str" cm="1">
        <f t="array" aca="1" ref="G183" ca="1">eConcatenar(A183:E183,"|")</f>
        <v>4vRd0Y4FbObaxI7Z|2550|2021-9-15|0|final</v>
      </c>
    </row>
    <row r="184" spans="1:7" x14ac:dyDescent="0.25">
      <c r="A184" s="6" t="s">
        <v>10895</v>
      </c>
      <c r="B184" s="4">
        <v>1600</v>
      </c>
      <c r="C184" s="4" t="s">
        <v>1239</v>
      </c>
      <c r="D184" s="12">
        <v>0</v>
      </c>
      <c r="E184" t="s">
        <v>1141</v>
      </c>
      <c r="G184" t="str" cm="1">
        <f t="array" aca="1" ref="G184" ca="1">eConcatenar(A184:E184,"|")</f>
        <v>5LG9k28lVOyW7MJp|1600|2021-9-15|0|final</v>
      </c>
    </row>
    <row r="185" spans="1:7" x14ac:dyDescent="0.25">
      <c r="A185" s="6" t="s">
        <v>10900</v>
      </c>
      <c r="B185" s="4">
        <v>5300</v>
      </c>
      <c r="C185" s="4" t="s">
        <v>1239</v>
      </c>
      <c r="D185" s="12">
        <v>0</v>
      </c>
      <c r="E185" t="s">
        <v>1141</v>
      </c>
      <c r="G185" t="str" cm="1">
        <f t="array" aca="1" ref="G185" ca="1">eConcatenar(A185:E185,"|")</f>
        <v>ry5SkBtpWJzDPKPL|5300|2021-9-15|0|final</v>
      </c>
    </row>
    <row r="186" spans="1:7" x14ac:dyDescent="0.25">
      <c r="A186" s="6" t="s">
        <v>10906</v>
      </c>
      <c r="B186" s="4">
        <v>5000</v>
      </c>
      <c r="C186" s="4" t="s">
        <v>1239</v>
      </c>
      <c r="D186" s="12">
        <v>0</v>
      </c>
      <c r="E186" t="s">
        <v>1141</v>
      </c>
      <c r="G186" t="str" cm="1">
        <f t="array" aca="1" ref="G186" ca="1">eConcatenar(A186:E186,"|")</f>
        <v>j2phB4bEfECmmQvK|5000|2021-9-15|0|final</v>
      </c>
    </row>
    <row r="187" spans="1:7" x14ac:dyDescent="0.25">
      <c r="A187" s="6" t="s">
        <v>10915</v>
      </c>
      <c r="B187" s="4">
        <v>4600</v>
      </c>
      <c r="C187" s="4" t="s">
        <v>1239</v>
      </c>
      <c r="D187" s="12">
        <v>0</v>
      </c>
      <c r="E187" t="s">
        <v>1141</v>
      </c>
      <c r="G187" t="str" cm="1">
        <f t="array" aca="1" ref="G187" ca="1">eConcatenar(A187:E187,"|")</f>
        <v>ENWkihVJXzpqXN7L|4600|2021-9-15|0|final</v>
      </c>
    </row>
    <row r="188" spans="1:7" x14ac:dyDescent="0.25">
      <c r="A188" s="6" t="s">
        <v>10920</v>
      </c>
      <c r="B188" s="4">
        <v>7100</v>
      </c>
      <c r="C188" s="4" t="s">
        <v>1239</v>
      </c>
      <c r="D188" s="12">
        <v>0</v>
      </c>
      <c r="E188" t="s">
        <v>1141</v>
      </c>
      <c r="G188" t="str" cm="1">
        <f t="array" aca="1" ref="G188" ca="1">eConcatenar(A188:E188,"|")</f>
        <v>4EQr1VFnhJzdDdEp|7100|2021-9-15|0|final</v>
      </c>
    </row>
    <row r="189" spans="1:7" x14ac:dyDescent="0.25">
      <c r="A189" s="6" t="s">
        <v>10929</v>
      </c>
      <c r="B189" s="4">
        <v>4600</v>
      </c>
      <c r="C189" s="4" t="s">
        <v>1239</v>
      </c>
      <c r="D189" s="12">
        <v>0</v>
      </c>
      <c r="E189" t="s">
        <v>1141</v>
      </c>
      <c r="G189" t="str" cm="1">
        <f t="array" aca="1" ref="G189" ca="1">eConcatenar(A189:E189,"|")</f>
        <v>3NJtPSXjrkFjhzgy|4600|2021-9-15|0|final</v>
      </c>
    </row>
    <row r="190" spans="1:7" x14ac:dyDescent="0.25">
      <c r="A190" s="6" t="s">
        <v>10936</v>
      </c>
      <c r="B190" s="4">
        <v>5000</v>
      </c>
      <c r="C190" s="4" t="s">
        <v>1239</v>
      </c>
      <c r="D190" s="12">
        <v>0</v>
      </c>
      <c r="E190" t="s">
        <v>1141</v>
      </c>
      <c r="G190" t="str" cm="1">
        <f t="array" aca="1" ref="G190" ca="1">eConcatenar(A190:E190,"|")</f>
        <v>ImFYsh3Y0HctUnJU|5000|2021-9-15|0|final</v>
      </c>
    </row>
    <row r="191" spans="1:7" x14ac:dyDescent="0.25">
      <c r="A191" s="6" t="s">
        <v>10942</v>
      </c>
      <c r="B191" s="4">
        <v>5200</v>
      </c>
      <c r="C191" s="4" t="s">
        <v>1239</v>
      </c>
      <c r="D191" s="12">
        <v>0</v>
      </c>
      <c r="E191" t="s">
        <v>1141</v>
      </c>
      <c r="G191" t="str" cm="1">
        <f t="array" aca="1" ref="G191" ca="1">eConcatenar(A191:E191,"|")</f>
        <v>jf8iMdbKnxOuisX7|5200|2021-9-15|0|final</v>
      </c>
    </row>
    <row r="192" spans="1:7" x14ac:dyDescent="0.25">
      <c r="A192" s="6" t="s">
        <v>10947</v>
      </c>
      <c r="B192" s="4">
        <v>4400</v>
      </c>
      <c r="C192" s="4" t="s">
        <v>1239</v>
      </c>
      <c r="D192" s="12">
        <v>0</v>
      </c>
      <c r="E192" t="s">
        <v>1141</v>
      </c>
      <c r="G192" t="str" cm="1">
        <f t="array" aca="1" ref="G192" ca="1">eConcatenar(A192:E192,"|")</f>
        <v>csr4A27e9qwFXsuX|4400|2021-9-15|0|final</v>
      </c>
    </row>
    <row r="193" spans="1:7" x14ac:dyDescent="0.25">
      <c r="A193" s="6" t="s">
        <v>10951</v>
      </c>
      <c r="B193" s="4">
        <v>5400</v>
      </c>
      <c r="C193" s="4" t="s">
        <v>1239</v>
      </c>
      <c r="D193" s="12">
        <v>0</v>
      </c>
      <c r="E193" t="s">
        <v>1141</v>
      </c>
      <c r="G193" t="str" cm="1">
        <f t="array" aca="1" ref="G193" ca="1">eConcatenar(A193:E193,"|")</f>
        <v>HX1sZzmvKqXo7Tru|5400|2021-9-15|0|final</v>
      </c>
    </row>
    <row r="194" spans="1:7" x14ac:dyDescent="0.25">
      <c r="A194" s="6" t="s">
        <v>10957</v>
      </c>
      <c r="B194" s="4">
        <v>5000</v>
      </c>
      <c r="C194" s="4" t="s">
        <v>1239</v>
      </c>
      <c r="D194" s="12">
        <v>0</v>
      </c>
      <c r="E194" t="s">
        <v>1141</v>
      </c>
      <c r="G194" t="str" cm="1">
        <f t="array" aca="1" ref="G194" ca="1">eConcatenar(A194:E194,"|")</f>
        <v>Rs4PFCRZllPUONre|5000|2021-9-15|0|final</v>
      </c>
    </row>
    <row r="195" spans="1:7" x14ac:dyDescent="0.25">
      <c r="A195" s="6" t="s">
        <v>10961</v>
      </c>
      <c r="B195" s="4">
        <v>3900</v>
      </c>
      <c r="C195" s="4" t="s">
        <v>1239</v>
      </c>
      <c r="D195" s="12">
        <v>0</v>
      </c>
      <c r="E195" t="s">
        <v>1141</v>
      </c>
      <c r="G195" t="str" cm="1">
        <f t="array" aca="1" ref="G195" ca="1">eConcatenar(A195:E195,"|")</f>
        <v>tUgYRt6YYWXdg3zn|3900|2021-9-15|0|final</v>
      </c>
    </row>
    <row r="196" spans="1:7" x14ac:dyDescent="0.25">
      <c r="A196" s="6" t="s">
        <v>10965</v>
      </c>
      <c r="B196" s="4">
        <v>12000</v>
      </c>
      <c r="C196" s="4" t="s">
        <v>1239</v>
      </c>
      <c r="D196" s="12">
        <v>0</v>
      </c>
      <c r="E196" t="s">
        <v>1141</v>
      </c>
      <c r="G196" t="str" cm="1">
        <f t="array" aca="1" ref="G196" ca="1">eConcatenar(A196:E196,"|")</f>
        <v>f2AkjAYv7pP1gGsJ|12000|2021-9-15|0|final</v>
      </c>
    </row>
    <row r="197" spans="1:7" x14ac:dyDescent="0.25">
      <c r="A197" s="6" t="s">
        <v>10969</v>
      </c>
      <c r="B197" s="4">
        <v>4300</v>
      </c>
      <c r="C197" s="4" t="s">
        <v>1239</v>
      </c>
      <c r="D197" s="12">
        <v>0</v>
      </c>
      <c r="E197" t="s">
        <v>1141</v>
      </c>
      <c r="G197" t="str" cm="1">
        <f t="array" aca="1" ref="G197" ca="1">eConcatenar(A197:E197,"|")</f>
        <v>FlIL4MkoXAFzUGY9|4300|2021-9-15|0|final</v>
      </c>
    </row>
    <row r="198" spans="1:7" x14ac:dyDescent="0.25">
      <c r="A198" s="6" t="s">
        <v>10974</v>
      </c>
      <c r="B198" s="4">
        <v>2500</v>
      </c>
      <c r="C198" s="4" t="s">
        <v>1239</v>
      </c>
      <c r="D198" s="12">
        <v>0</v>
      </c>
      <c r="E198" t="s">
        <v>1141</v>
      </c>
      <c r="G198" t="str" cm="1">
        <f t="array" aca="1" ref="G198" ca="1">eConcatenar(A198:E198,"|")</f>
        <v>uaVgwbDFw0vjf971|2500|2021-9-15|0|final</v>
      </c>
    </row>
    <row r="199" spans="1:7" x14ac:dyDescent="0.25">
      <c r="A199" s="6" t="s">
        <v>10980</v>
      </c>
      <c r="B199" s="4">
        <v>5400</v>
      </c>
      <c r="C199" s="4" t="s">
        <v>1239</v>
      </c>
      <c r="D199" s="12">
        <v>0</v>
      </c>
      <c r="E199" t="s">
        <v>1141</v>
      </c>
      <c r="G199" t="str" cm="1">
        <f t="array" aca="1" ref="G199" ca="1">eConcatenar(A199:E199,"|")</f>
        <v>FZkd7DC8wqRylL38|5400|2021-9-15|0|final</v>
      </c>
    </row>
    <row r="200" spans="1:7" x14ac:dyDescent="0.25">
      <c r="A200" s="6" t="s">
        <v>10986</v>
      </c>
      <c r="B200" s="4">
        <v>5400</v>
      </c>
      <c r="C200" s="4" t="s">
        <v>1239</v>
      </c>
      <c r="D200" s="12">
        <v>0</v>
      </c>
      <c r="E200" t="s">
        <v>1141</v>
      </c>
      <c r="G200" t="str" cm="1">
        <f t="array" aca="1" ref="G200" ca="1">eConcatenar(A200:E200,"|")</f>
        <v>BnJ4gnnwL8BJlMgo|5400|2021-9-15|0|final</v>
      </c>
    </row>
    <row r="201" spans="1:7" x14ac:dyDescent="0.25">
      <c r="A201" s="6" t="s">
        <v>10993</v>
      </c>
      <c r="B201" s="4">
        <v>7900</v>
      </c>
      <c r="C201" s="4" t="s">
        <v>1239</v>
      </c>
      <c r="D201" s="12">
        <v>0</v>
      </c>
      <c r="E201" t="s">
        <v>1141</v>
      </c>
      <c r="G201" t="str" cm="1">
        <f t="array" aca="1" ref="G201" ca="1">eConcatenar(A201:E201,"|")</f>
        <v>rPBEYQ7wW999q7Nt|7900|2021-9-15|0|final</v>
      </c>
    </row>
    <row r="202" spans="1:7" x14ac:dyDescent="0.25">
      <c r="A202" s="6" t="s">
        <v>11000</v>
      </c>
      <c r="B202" s="4">
        <v>4600</v>
      </c>
      <c r="C202" s="4" t="s">
        <v>1239</v>
      </c>
      <c r="D202" s="12">
        <v>0</v>
      </c>
      <c r="E202" t="s">
        <v>1141</v>
      </c>
      <c r="G202" t="str" cm="1">
        <f t="array" aca="1" ref="G202" ca="1">eConcatenar(A202:E202,"|")</f>
        <v>ojLFlXCyvLOitPud|4600|2021-9-15|0|final</v>
      </c>
    </row>
    <row r="203" spans="1:7" x14ac:dyDescent="0.25">
      <c r="A203" s="6" t="s">
        <v>11005</v>
      </c>
      <c r="B203" s="4">
        <v>4600</v>
      </c>
      <c r="C203" s="4" t="s">
        <v>1239</v>
      </c>
      <c r="D203" s="12">
        <v>0</v>
      </c>
      <c r="E203" t="s">
        <v>1141</v>
      </c>
      <c r="G203" t="str" cm="1">
        <f t="array" aca="1" ref="G203" ca="1">eConcatenar(A203:E203,"|")</f>
        <v>8JlLUEEJLONvOIIh|4600|2021-9-15|0|final</v>
      </c>
    </row>
    <row r="204" spans="1:7" x14ac:dyDescent="0.25">
      <c r="A204" s="6" t="s">
        <v>11013</v>
      </c>
      <c r="B204" s="4">
        <v>9800</v>
      </c>
      <c r="C204" s="4" t="s">
        <v>1239</v>
      </c>
      <c r="D204" s="12">
        <v>0</v>
      </c>
      <c r="E204" t="s">
        <v>1141</v>
      </c>
      <c r="G204" t="str" cm="1">
        <f t="array" aca="1" ref="G204" ca="1">eConcatenar(A204:E204,"|")</f>
        <v>TCgrzQY09qDEcbjc|9800|2021-9-15|0|final</v>
      </c>
    </row>
    <row r="205" spans="1:7" x14ac:dyDescent="0.25">
      <c r="A205" s="6" t="s">
        <v>11019</v>
      </c>
      <c r="B205" s="4">
        <v>5250</v>
      </c>
      <c r="C205" s="4" t="s">
        <v>1239</v>
      </c>
      <c r="D205" s="12">
        <v>0</v>
      </c>
      <c r="E205" t="s">
        <v>1141</v>
      </c>
      <c r="G205" t="str" cm="1">
        <f t="array" aca="1" ref="G205" ca="1">eConcatenar(A205:E205,"|")</f>
        <v>YhLWH1gLUvglRWOz|5250|2021-9-15|0|final</v>
      </c>
    </row>
    <row r="206" spans="1:7" x14ac:dyDescent="0.25">
      <c r="A206" s="6" t="s">
        <v>11027</v>
      </c>
      <c r="B206" s="4">
        <v>5000</v>
      </c>
      <c r="C206" s="4" t="s">
        <v>1240</v>
      </c>
      <c r="D206" s="12">
        <v>0</v>
      </c>
      <c r="E206" t="s">
        <v>1141</v>
      </c>
      <c r="G206" t="str" cm="1">
        <f t="array" aca="1" ref="G206" ca="1">eConcatenar(A206:E206,"|")</f>
        <v>mBXv0NKWbBGIO4QW|5000|2021-9-16|0|final</v>
      </c>
    </row>
    <row r="207" spans="1:7" x14ac:dyDescent="0.25">
      <c r="A207" s="6" t="s">
        <v>11035</v>
      </c>
      <c r="B207" s="4">
        <v>4450</v>
      </c>
      <c r="C207" s="4" t="s">
        <v>1240</v>
      </c>
      <c r="D207" s="12">
        <v>0</v>
      </c>
      <c r="E207" t="s">
        <v>1141</v>
      </c>
      <c r="G207" t="str" cm="1">
        <f t="array" aca="1" ref="G207" ca="1">eConcatenar(A207:E207,"|")</f>
        <v>dacYPeuhdmhgOKFu|4450|2021-9-16|0|final</v>
      </c>
    </row>
    <row r="208" spans="1:7" x14ac:dyDescent="0.25">
      <c r="A208" s="6" t="s">
        <v>11041</v>
      </c>
      <c r="B208" s="4">
        <v>4500</v>
      </c>
      <c r="C208" s="4" t="s">
        <v>1240</v>
      </c>
      <c r="D208" s="12">
        <v>0</v>
      </c>
      <c r="E208" t="s">
        <v>1141</v>
      </c>
      <c r="G208" t="str" cm="1">
        <f t="array" aca="1" ref="G208" ca="1">eConcatenar(A208:E208,"|")</f>
        <v>p9BqJuj9IEL9Jaes|4500|2021-9-16|0|final</v>
      </c>
    </row>
    <row r="209" spans="1:7" x14ac:dyDescent="0.25">
      <c r="A209" s="6" t="s">
        <v>11048</v>
      </c>
      <c r="B209" s="4">
        <v>5500</v>
      </c>
      <c r="C209" s="4" t="s">
        <v>1240</v>
      </c>
      <c r="D209" s="12">
        <v>0</v>
      </c>
      <c r="E209" t="s">
        <v>1141</v>
      </c>
      <c r="G209" t="str" cm="1">
        <f t="array" aca="1" ref="G209" ca="1">eConcatenar(A209:E209,"|")</f>
        <v>VNmoy77pPOoQ0NTz|5500|2021-9-16|0|final</v>
      </c>
    </row>
    <row r="210" spans="1:7" x14ac:dyDescent="0.25">
      <c r="A210" s="6" t="s">
        <v>11057</v>
      </c>
      <c r="B210" s="4">
        <v>3800</v>
      </c>
      <c r="C210" s="4" t="s">
        <v>1240</v>
      </c>
      <c r="D210" s="12">
        <v>0</v>
      </c>
      <c r="E210" t="s">
        <v>1141</v>
      </c>
      <c r="G210" t="str" cm="1">
        <f t="array" aca="1" ref="G210" ca="1">eConcatenar(A210:E210,"|")</f>
        <v>BOPBYxjZtJmaTcTz|3800|2021-9-16|0|final</v>
      </c>
    </row>
    <row r="211" spans="1:7" x14ac:dyDescent="0.25">
      <c r="A211" s="6" t="s">
        <v>11063</v>
      </c>
      <c r="B211" s="4">
        <v>5200</v>
      </c>
      <c r="C211" s="4" t="s">
        <v>1240</v>
      </c>
      <c r="D211" s="12">
        <v>0</v>
      </c>
      <c r="E211" t="s">
        <v>1141</v>
      </c>
      <c r="G211" t="str" cm="1">
        <f t="array" aca="1" ref="G211" ca="1">eConcatenar(A211:E211,"|")</f>
        <v>R3SDb7G1tvY1lKH8|5200|2021-9-16|0|final</v>
      </c>
    </row>
    <row r="212" spans="1:7" x14ac:dyDescent="0.25">
      <c r="A212" s="6" t="s">
        <v>11069</v>
      </c>
      <c r="B212" s="4">
        <v>3500</v>
      </c>
      <c r="C212" s="4" t="s">
        <v>1240</v>
      </c>
      <c r="D212" s="12">
        <v>0</v>
      </c>
      <c r="E212" t="s">
        <v>1141</v>
      </c>
      <c r="G212" t="str" cm="1">
        <f t="array" aca="1" ref="G212" ca="1">eConcatenar(A212:E212,"|")</f>
        <v>epG713wJYFuqWF0N|3500|2021-9-16|0|final</v>
      </c>
    </row>
    <row r="213" spans="1:7" x14ac:dyDescent="0.25">
      <c r="A213" s="6" t="s">
        <v>11075</v>
      </c>
      <c r="B213" s="4">
        <v>2000</v>
      </c>
      <c r="C213" s="4" t="s">
        <v>1240</v>
      </c>
      <c r="D213" s="12">
        <v>0</v>
      </c>
      <c r="E213" t="s">
        <v>1141</v>
      </c>
      <c r="G213" t="str" cm="1">
        <f t="array" aca="1" ref="G213" ca="1">eConcatenar(A213:E213,"|")</f>
        <v>ZdVYIb8eCGvnarA8|2000|2021-9-16|0|final</v>
      </c>
    </row>
    <row r="214" spans="1:7" x14ac:dyDescent="0.25">
      <c r="A214" s="6" t="s">
        <v>11082</v>
      </c>
      <c r="B214" s="4">
        <v>3950</v>
      </c>
      <c r="C214" s="4" t="s">
        <v>1240</v>
      </c>
      <c r="D214" s="12">
        <v>0</v>
      </c>
      <c r="E214" t="s">
        <v>1141</v>
      </c>
      <c r="G214" t="str" cm="1">
        <f t="array" aca="1" ref="G214" ca="1">eConcatenar(A214:E214,"|")</f>
        <v>rQ1plax3QYnNGMhq|3950|2021-9-16|0|final</v>
      </c>
    </row>
    <row r="215" spans="1:7" x14ac:dyDescent="0.25">
      <c r="A215" s="6" t="s">
        <v>11087</v>
      </c>
      <c r="B215" s="4">
        <v>9500</v>
      </c>
      <c r="C215" s="4" t="s">
        <v>1240</v>
      </c>
      <c r="D215" s="12">
        <v>0</v>
      </c>
      <c r="E215" t="s">
        <v>1141</v>
      </c>
      <c r="G215" t="str" cm="1">
        <f t="array" aca="1" ref="G215" ca="1">eConcatenar(A215:E215,"|")</f>
        <v>BefURuMDxPkg84aV|9500|2021-9-16|0|final</v>
      </c>
    </row>
    <row r="216" spans="1:7" x14ac:dyDescent="0.25">
      <c r="A216" s="6" t="s">
        <v>11095</v>
      </c>
      <c r="B216" s="4">
        <v>4800</v>
      </c>
      <c r="C216" s="4" t="s">
        <v>1240</v>
      </c>
      <c r="D216" s="12">
        <v>0</v>
      </c>
      <c r="E216" t="s">
        <v>1141</v>
      </c>
      <c r="G216" t="str" cm="1">
        <f t="array" aca="1" ref="G216" ca="1">eConcatenar(A216:E216,"|")</f>
        <v>wQuxGE5dQvUQAFND|4800|2021-9-16|0|final</v>
      </c>
    </row>
    <row r="217" spans="1:7" x14ac:dyDescent="0.25">
      <c r="A217" s="6" t="s">
        <v>11101</v>
      </c>
      <c r="B217" s="4">
        <v>4600</v>
      </c>
      <c r="C217" s="4" t="s">
        <v>1240</v>
      </c>
      <c r="D217" s="12">
        <v>0</v>
      </c>
      <c r="E217" t="s">
        <v>1141</v>
      </c>
      <c r="G217" t="str" cm="1">
        <f t="array" aca="1" ref="G217" ca="1">eConcatenar(A217:E217,"|")</f>
        <v>XJBdI67Z0LXCK8g6|4600|2021-9-16|0|final</v>
      </c>
    </row>
    <row r="218" spans="1:7" x14ac:dyDescent="0.25">
      <c r="A218" s="6" t="s">
        <v>11109</v>
      </c>
      <c r="B218" s="4">
        <v>4200</v>
      </c>
      <c r="C218" s="4" t="s">
        <v>1240</v>
      </c>
      <c r="D218" s="12">
        <v>0</v>
      </c>
      <c r="E218" t="s">
        <v>1141</v>
      </c>
      <c r="G218" t="str" cm="1">
        <f t="array" aca="1" ref="G218" ca="1">eConcatenar(A218:E218,"|")</f>
        <v>01R0fYtB4niosr4c|4200|2021-9-16|0|final</v>
      </c>
    </row>
    <row r="219" spans="1:7" x14ac:dyDescent="0.25">
      <c r="A219" s="6" t="s">
        <v>11116</v>
      </c>
      <c r="B219" s="4">
        <v>10550</v>
      </c>
      <c r="C219" s="4" t="s">
        <v>1240</v>
      </c>
      <c r="D219" s="12">
        <v>0</v>
      </c>
      <c r="E219" t="s">
        <v>1141</v>
      </c>
      <c r="G219" t="str" cm="1">
        <f t="array" aca="1" ref="G219" ca="1">eConcatenar(A219:E219,"|")</f>
        <v>jNp5xhg0v1RPqWPS|10550|2021-9-16|0|final</v>
      </c>
    </row>
    <row r="220" spans="1:7" x14ac:dyDescent="0.25">
      <c r="A220" s="6" t="s">
        <v>11123</v>
      </c>
      <c r="B220" s="4">
        <v>11450</v>
      </c>
      <c r="C220" s="4" t="s">
        <v>1240</v>
      </c>
      <c r="D220" s="12">
        <v>0</v>
      </c>
      <c r="E220" t="s">
        <v>1141</v>
      </c>
      <c r="G220" t="str" cm="1">
        <f t="array" aca="1" ref="G220" ca="1">eConcatenar(A220:E220,"|")</f>
        <v>DlHwLLXns1azLJqK|11450|2021-9-16|0|final</v>
      </c>
    </row>
    <row r="221" spans="1:7" x14ac:dyDescent="0.25">
      <c r="A221" s="6" t="s">
        <v>11129</v>
      </c>
      <c r="B221" s="4">
        <v>5000</v>
      </c>
      <c r="C221" s="4" t="s">
        <v>1240</v>
      </c>
      <c r="D221" s="12">
        <v>0</v>
      </c>
      <c r="E221" t="s">
        <v>1141</v>
      </c>
      <c r="G221" t="str" cm="1">
        <f t="array" aca="1" ref="G221" ca="1">eConcatenar(A221:E221,"|")</f>
        <v>jvgrSxZf2mXFAw7i|5000|2021-9-16|0|final</v>
      </c>
    </row>
    <row r="222" spans="1:7" x14ac:dyDescent="0.25">
      <c r="A222" s="6" t="s">
        <v>11137</v>
      </c>
      <c r="B222" s="4">
        <v>4300</v>
      </c>
      <c r="C222" s="4" t="s">
        <v>1240</v>
      </c>
      <c r="D222" s="12">
        <v>0</v>
      </c>
      <c r="E222" t="s">
        <v>1141</v>
      </c>
      <c r="G222" t="str" cm="1">
        <f t="array" aca="1" ref="G222" ca="1">eConcatenar(A222:E222,"|")</f>
        <v>FKvBtVVOHs8j1vSY|4300|2021-9-16|0|final</v>
      </c>
    </row>
    <row r="223" spans="1:7" x14ac:dyDescent="0.25">
      <c r="A223" s="6" t="s">
        <v>11144</v>
      </c>
      <c r="B223" s="4">
        <v>5200</v>
      </c>
      <c r="C223" s="4" t="s">
        <v>1240</v>
      </c>
      <c r="D223" s="12">
        <v>0</v>
      </c>
      <c r="E223" t="s">
        <v>1141</v>
      </c>
      <c r="G223" t="str" cm="1">
        <f t="array" aca="1" ref="G223" ca="1">eConcatenar(A223:E223,"|")</f>
        <v>oJx426vsGsiABhyG|5200|2021-9-16|0|final</v>
      </c>
    </row>
    <row r="224" spans="1:7" x14ac:dyDescent="0.25">
      <c r="A224" s="6" t="s">
        <v>11151</v>
      </c>
      <c r="B224" s="4">
        <v>3400</v>
      </c>
      <c r="C224" s="4" t="s">
        <v>1240</v>
      </c>
      <c r="D224" s="12">
        <v>0</v>
      </c>
      <c r="E224" t="s">
        <v>1141</v>
      </c>
      <c r="G224" t="str" cm="1">
        <f t="array" aca="1" ref="G224" ca="1">eConcatenar(A224:E224,"|")</f>
        <v>aO4II1dM35GIAif9|3400|2021-9-16|0|final</v>
      </c>
    </row>
    <row r="225" spans="1:7" x14ac:dyDescent="0.25">
      <c r="A225" s="6" t="s">
        <v>11157</v>
      </c>
      <c r="B225" s="4">
        <v>4600</v>
      </c>
      <c r="C225" s="4" t="s">
        <v>1240</v>
      </c>
      <c r="D225" s="12">
        <v>0</v>
      </c>
      <c r="E225" t="s">
        <v>1141</v>
      </c>
      <c r="G225" t="str" cm="1">
        <f t="array" aca="1" ref="G225" ca="1">eConcatenar(A225:E225,"|")</f>
        <v>b1KU8kykGPWIUjYV|4600|2021-9-16|0|final</v>
      </c>
    </row>
    <row r="226" spans="1:7" x14ac:dyDescent="0.25">
      <c r="A226" s="6" t="s">
        <v>11164</v>
      </c>
      <c r="B226" s="4">
        <v>3600</v>
      </c>
      <c r="C226" s="4" t="s">
        <v>1240</v>
      </c>
      <c r="D226" s="12">
        <v>0</v>
      </c>
      <c r="E226" t="s">
        <v>1141</v>
      </c>
      <c r="G226" t="str" cm="1">
        <f t="array" aca="1" ref="G226" ca="1">eConcatenar(A226:E226,"|")</f>
        <v>Tkswi5ogDSa6Ulsb|3600|2021-9-16|0|final</v>
      </c>
    </row>
    <row r="227" spans="1:7" x14ac:dyDescent="0.25">
      <c r="A227" s="6" t="s">
        <v>11172</v>
      </c>
      <c r="B227" s="4">
        <v>1700</v>
      </c>
      <c r="C227" s="4" t="s">
        <v>1240</v>
      </c>
      <c r="D227" s="12">
        <v>0</v>
      </c>
      <c r="E227" t="s">
        <v>1141</v>
      </c>
      <c r="G227" t="str" cm="1">
        <f t="array" aca="1" ref="G227" ca="1">eConcatenar(A227:E227,"|")</f>
        <v>PWOgC9p2hJJKNGI9|1700|2021-9-16|0|final</v>
      </c>
    </row>
    <row r="228" spans="1:7" x14ac:dyDescent="0.25">
      <c r="A228" s="6" t="s">
        <v>11180</v>
      </c>
      <c r="B228" s="4">
        <v>1800</v>
      </c>
      <c r="C228" s="4" t="s">
        <v>1240</v>
      </c>
      <c r="D228" s="12">
        <v>0</v>
      </c>
      <c r="E228" t="s">
        <v>1141</v>
      </c>
      <c r="G228" t="str" cm="1">
        <f t="array" aca="1" ref="G228" ca="1">eConcatenar(A228:E228,"|")</f>
        <v>ZWDqnNprm0ofwsvR|1800|2021-9-16|0|final</v>
      </c>
    </row>
    <row r="229" spans="1:7" x14ac:dyDescent="0.25">
      <c r="A229" s="6" t="s">
        <v>11186</v>
      </c>
      <c r="B229" s="4">
        <v>1500</v>
      </c>
      <c r="C229" s="4" t="s">
        <v>1240</v>
      </c>
      <c r="D229" s="12">
        <v>0</v>
      </c>
      <c r="E229" t="s">
        <v>1141</v>
      </c>
      <c r="G229" t="str" cm="1">
        <f t="array" aca="1" ref="G229" ca="1">eConcatenar(A229:E229,"|")</f>
        <v>R22mq2i9Lhj8GodG|1500|2021-9-16|0|final</v>
      </c>
    </row>
    <row r="230" spans="1:7" x14ac:dyDescent="0.25">
      <c r="A230" s="6" t="s">
        <v>11193</v>
      </c>
      <c r="B230" s="4">
        <v>1800</v>
      </c>
      <c r="C230" s="4" t="s">
        <v>1240</v>
      </c>
      <c r="D230" s="12">
        <v>0</v>
      </c>
      <c r="E230" t="s">
        <v>1141</v>
      </c>
      <c r="G230" t="str" cm="1">
        <f t="array" aca="1" ref="G230" ca="1">eConcatenar(A230:E230,"|")</f>
        <v>S5lounpsfh02cnW8|1800|2021-9-16|0|final</v>
      </c>
    </row>
    <row r="231" spans="1:7" x14ac:dyDescent="0.25">
      <c r="A231" s="6" t="s">
        <v>11201</v>
      </c>
      <c r="B231" s="4">
        <v>3700</v>
      </c>
      <c r="C231" s="4" t="s">
        <v>1240</v>
      </c>
      <c r="D231" s="12">
        <v>0</v>
      </c>
      <c r="E231" t="s">
        <v>1141</v>
      </c>
      <c r="G231" t="str" cm="1">
        <f t="array" aca="1" ref="G231" ca="1">eConcatenar(A231:E231,"|")</f>
        <v>fbALJ50rdAzUp4vr|3700|2021-9-16|0|final</v>
      </c>
    </row>
    <row r="232" spans="1:7" x14ac:dyDescent="0.25">
      <c r="A232" s="6" t="s">
        <v>11207</v>
      </c>
      <c r="B232" s="4">
        <v>4300</v>
      </c>
      <c r="C232" s="4" t="s">
        <v>1229</v>
      </c>
      <c r="D232" s="12">
        <v>0</v>
      </c>
      <c r="E232" t="s">
        <v>1141</v>
      </c>
      <c r="G232" t="str" cm="1">
        <f t="array" aca="1" ref="G232" ca="1">eConcatenar(A232:E232,"|")</f>
        <v>rJdagcuAsKUldH81|4300|2021-9-2|0|final</v>
      </c>
    </row>
    <row r="233" spans="1:7" x14ac:dyDescent="0.25">
      <c r="A233" s="6" t="s">
        <v>11213</v>
      </c>
      <c r="B233" s="4">
        <v>5950</v>
      </c>
      <c r="C233" s="4" t="s">
        <v>1193</v>
      </c>
      <c r="D233" s="12">
        <v>0</v>
      </c>
      <c r="E233" t="s">
        <v>1141</v>
      </c>
      <c r="G233" t="str" cm="1">
        <f t="array" aca="1" ref="G233" ca="1">eConcatenar(A233:E233,"|")</f>
        <v>TUhmI7ouhIjrAS63|5950|2021-9-8|0|final</v>
      </c>
    </row>
    <row r="234" spans="1:7" x14ac:dyDescent="0.25">
      <c r="A234" s="6" t="s">
        <v>11220</v>
      </c>
      <c r="B234" s="4">
        <v>2800</v>
      </c>
      <c r="C234" s="4" t="s">
        <v>1229</v>
      </c>
      <c r="D234" s="12">
        <v>0</v>
      </c>
      <c r="E234" t="s">
        <v>1141</v>
      </c>
      <c r="G234" t="str" cm="1">
        <f t="array" aca="1" ref="G234" ca="1">eConcatenar(A234:E234,"|")</f>
        <v>MFASr9DlcnJno2GJ|2800|2021-9-2|0|final</v>
      </c>
    </row>
    <row r="235" spans="1:7" x14ac:dyDescent="0.25">
      <c r="A235" s="6" t="s">
        <v>11227</v>
      </c>
      <c r="B235" s="4">
        <v>11900</v>
      </c>
      <c r="C235" s="4" t="s">
        <v>1227</v>
      </c>
      <c r="D235" s="12">
        <v>0</v>
      </c>
      <c r="E235" t="s">
        <v>1141</v>
      </c>
      <c r="G235" t="str" cm="1">
        <f t="array" aca="1" ref="G235" ca="1">eConcatenar(A235:E235,"|")</f>
        <v>BBtdKAvlhRvsPfEw|11900|2021-9-1|0|final</v>
      </c>
    </row>
    <row r="236" spans="1:7" x14ac:dyDescent="0.25">
      <c r="A236" s="6" t="s">
        <v>11232</v>
      </c>
      <c r="B236" s="4">
        <v>3600</v>
      </c>
      <c r="C236" s="4" t="s">
        <v>1227</v>
      </c>
      <c r="D236" s="12">
        <v>0</v>
      </c>
      <c r="E236" t="s">
        <v>1141</v>
      </c>
      <c r="G236" t="str" cm="1">
        <f t="array" aca="1" ref="G236" ca="1">eConcatenar(A236:E236,"|")</f>
        <v>8XmjLhyQYYui2LeK|3600|2021-9-1|0|final</v>
      </c>
    </row>
    <row r="237" spans="1:7" x14ac:dyDescent="0.25">
      <c r="A237" s="6" t="s">
        <v>11237</v>
      </c>
      <c r="B237" s="4">
        <v>3700</v>
      </c>
      <c r="C237" s="4" t="s">
        <v>1229</v>
      </c>
      <c r="D237" s="12">
        <v>0</v>
      </c>
      <c r="E237" t="s">
        <v>1141</v>
      </c>
      <c r="G237" t="str" cm="1">
        <f t="array" aca="1" ref="G237" ca="1">eConcatenar(A237:E237,"|")</f>
        <v>Ob7Wzc1qNiMF42kW|3700|2021-9-2|0|final</v>
      </c>
    </row>
    <row r="238" spans="1:7" x14ac:dyDescent="0.25">
      <c r="A238" s="6" t="s">
        <v>11245</v>
      </c>
      <c r="B238" s="4">
        <v>3550</v>
      </c>
      <c r="C238" s="4" t="s">
        <v>4822</v>
      </c>
      <c r="D238" s="12">
        <v>0</v>
      </c>
      <c r="E238" t="s">
        <v>1141</v>
      </c>
      <c r="G238" t="str" cm="1">
        <f t="array" aca="1" ref="G238" ca="1">eConcatenar(A238:E238,"|")</f>
        <v>FA2T5q8NGg1wQtNg|3550|2021-8-25|0|final</v>
      </c>
    </row>
    <row r="239" spans="1:7" x14ac:dyDescent="0.25">
      <c r="A239" s="6" t="s">
        <v>11253</v>
      </c>
      <c r="B239" s="4">
        <v>4600</v>
      </c>
      <c r="C239" s="4" t="s">
        <v>1227</v>
      </c>
      <c r="D239" s="12">
        <v>0</v>
      </c>
      <c r="E239" t="s">
        <v>1141</v>
      </c>
      <c r="G239" t="str" cm="1">
        <f t="array" aca="1" ref="G239" ca="1">eConcatenar(A239:E239,"|")</f>
        <v>jEYRzCxOq4WObWcs|4600|2021-9-1|0|final</v>
      </c>
    </row>
    <row r="240" spans="1:7" x14ac:dyDescent="0.25">
      <c r="A240" s="6" t="s">
        <v>11261</v>
      </c>
      <c r="B240" s="4">
        <v>6400</v>
      </c>
      <c r="C240" s="4" t="s">
        <v>5293</v>
      </c>
      <c r="D240" s="12">
        <v>0</v>
      </c>
      <c r="E240" t="s">
        <v>1141</v>
      </c>
      <c r="G240" t="str" cm="1">
        <f t="array" aca="1" ref="G240" ca="1">eConcatenar(A240:E240,"|")</f>
        <v>8AaScOG09kDfh2xG|6400|2021-9-9|0|final</v>
      </c>
    </row>
    <row r="241" spans="1:7" x14ac:dyDescent="0.25">
      <c r="A241" s="6" t="s">
        <v>11268</v>
      </c>
      <c r="B241" s="4">
        <v>3500</v>
      </c>
      <c r="C241" s="4" t="s">
        <v>5293</v>
      </c>
      <c r="D241" s="12">
        <v>0</v>
      </c>
      <c r="E241" t="s">
        <v>1141</v>
      </c>
      <c r="G241" t="str" cm="1">
        <f t="array" aca="1" ref="G241" ca="1">eConcatenar(A241:E241,"|")</f>
        <v>gQ8ANYinW2n5ltkT|3500|2021-9-9|0|final</v>
      </c>
    </row>
    <row r="242" spans="1:7" x14ac:dyDescent="0.25">
      <c r="A242" s="6" t="s">
        <v>11275</v>
      </c>
      <c r="B242" s="4">
        <v>3200</v>
      </c>
      <c r="C242" s="4" t="s">
        <v>1193</v>
      </c>
      <c r="D242" s="12">
        <v>0</v>
      </c>
      <c r="E242" t="s">
        <v>1141</v>
      </c>
      <c r="G242" t="str" cm="1">
        <f t="array" aca="1" ref="G242" ca="1">eConcatenar(A242:E242,"|")</f>
        <v>U1Yk3WUT71MBwAdb|3200|2021-9-8|0|final</v>
      </c>
    </row>
    <row r="243" spans="1:7" x14ac:dyDescent="0.25">
      <c r="A243" s="6" t="s">
        <v>11280</v>
      </c>
      <c r="B243" s="4">
        <v>1200</v>
      </c>
      <c r="C243" s="4" t="s">
        <v>5293</v>
      </c>
      <c r="D243" s="12">
        <v>0</v>
      </c>
      <c r="E243" t="s">
        <v>1141</v>
      </c>
      <c r="G243" t="str" cm="1">
        <f t="array" aca="1" ref="G243" ca="1">eConcatenar(A243:E243,"|")</f>
        <v>i2Jwjq3VBD0lZKkM|1200|2021-9-9|0|final</v>
      </c>
    </row>
    <row r="244" spans="1:7" x14ac:dyDescent="0.25">
      <c r="A244" s="6" t="s">
        <v>11287</v>
      </c>
      <c r="B244" s="4">
        <v>7300</v>
      </c>
      <c r="C244" s="4" t="s">
        <v>1227</v>
      </c>
      <c r="D244" s="12">
        <v>0</v>
      </c>
      <c r="E244" t="s">
        <v>1141</v>
      </c>
      <c r="G244" t="str" cm="1">
        <f t="array" aca="1" ref="G244" ca="1">eConcatenar(A244:E244,"|")</f>
        <v>YbC53sPaJBsmPmRk|7300|2021-9-1|0|final</v>
      </c>
    </row>
    <row r="245" spans="1:7" x14ac:dyDescent="0.25">
      <c r="A245" s="6" t="s">
        <v>11294</v>
      </c>
      <c r="B245" s="4">
        <v>14000</v>
      </c>
      <c r="C245" s="4" t="s">
        <v>1231</v>
      </c>
      <c r="D245" s="12">
        <v>0</v>
      </c>
      <c r="E245" t="s">
        <v>1141</v>
      </c>
      <c r="G245" t="str" cm="1">
        <f t="array" aca="1" ref="G245" ca="1">eConcatenar(A245:E245,"|")</f>
        <v>Yk21CZFnRznS0gG6|14000|2021-8-5|0|final</v>
      </c>
    </row>
    <row r="246" spans="1:7" x14ac:dyDescent="0.25">
      <c r="A246" s="6" t="s">
        <v>11302</v>
      </c>
      <c r="B246" s="4">
        <v>3200</v>
      </c>
      <c r="C246" s="4" t="s">
        <v>1185</v>
      </c>
      <c r="D246" s="12">
        <v>0</v>
      </c>
      <c r="E246" t="s">
        <v>1141</v>
      </c>
      <c r="G246" t="str" cm="1">
        <f t="array" aca="1" ref="G246" ca="1">eConcatenar(A246:E246,"|")</f>
        <v>pLmuwQlZKLtnBQW5|3200|2021-5-26|0|final</v>
      </c>
    </row>
    <row r="247" spans="1:7" x14ac:dyDescent="0.25">
      <c r="A247" s="6" t="s">
        <v>11311</v>
      </c>
      <c r="B247" s="4">
        <v>900</v>
      </c>
      <c r="C247" s="4" t="s">
        <v>4923</v>
      </c>
      <c r="D247" s="12">
        <v>0</v>
      </c>
      <c r="E247" t="s">
        <v>1141</v>
      </c>
      <c r="G247" t="str" cm="1">
        <f t="array" aca="1" ref="G247" ca="1">eConcatenar(A247:E247,"|")</f>
        <v>YblBDgcZsJTqCDpG|900|2021-5-13|0|final</v>
      </c>
    </row>
    <row r="248" spans="1:7" x14ac:dyDescent="0.25">
      <c r="A248" s="6" t="s">
        <v>11324</v>
      </c>
      <c r="B248" s="4">
        <v>2250</v>
      </c>
      <c r="C248" s="4" t="s">
        <v>1189</v>
      </c>
      <c r="D248" s="12">
        <v>0</v>
      </c>
      <c r="E248" t="s">
        <v>1141</v>
      </c>
      <c r="G248" t="str" cm="1">
        <f t="array" aca="1" ref="G248" ca="1">eConcatenar(A248:E248,"|")</f>
        <v>RhXEwUgKNDB6l3Ca|2250|2021-6-17|0|final</v>
      </c>
    </row>
    <row r="249" spans="1:7" x14ac:dyDescent="0.25">
      <c r="A249" s="6" t="s">
        <v>11330</v>
      </c>
      <c r="B249" s="4">
        <v>2700</v>
      </c>
      <c r="C249" s="4" t="s">
        <v>1177</v>
      </c>
      <c r="D249" s="12">
        <v>0</v>
      </c>
      <c r="E249" t="s">
        <v>1141</v>
      </c>
      <c r="G249" t="str" cm="1">
        <f t="array" aca="1" ref="G249" ca="1">eConcatenar(A249:E249,"|")</f>
        <v>kPWcxkgoHFdVgpOW|2700|2021-8-18|0|final</v>
      </c>
    </row>
    <row r="250" spans="1:7" x14ac:dyDescent="0.25">
      <c r="A250" s="6" t="s">
        <v>11337</v>
      </c>
      <c r="B250" s="4">
        <v>3400</v>
      </c>
      <c r="C250" s="4" t="s">
        <v>1193</v>
      </c>
      <c r="D250" s="12">
        <v>0</v>
      </c>
      <c r="E250" t="s">
        <v>1141</v>
      </c>
      <c r="G250" t="str" cm="1">
        <f t="array" aca="1" ref="G250" ca="1">eConcatenar(A250:E250,"|")</f>
        <v>jSCK2NpjSSzF3Alc|3400|2021-9-8|0|final</v>
      </c>
    </row>
    <row r="251" spans="1:7" x14ac:dyDescent="0.25">
      <c r="A251" s="6" t="s">
        <v>11343</v>
      </c>
      <c r="B251" s="4">
        <v>2400</v>
      </c>
      <c r="C251" s="4" t="s">
        <v>5293</v>
      </c>
      <c r="D251" s="12">
        <v>0</v>
      </c>
      <c r="E251" t="s">
        <v>1141</v>
      </c>
      <c r="G251" t="str" cm="1">
        <f t="array" aca="1" ref="G251" ca="1">eConcatenar(A251:E251,"|")</f>
        <v>3E4Fbncxq2bJ0MJF|2400|2021-9-9|0|final</v>
      </c>
    </row>
    <row r="252" spans="1:7" x14ac:dyDescent="0.25">
      <c r="A252" s="6" t="s">
        <v>11351</v>
      </c>
      <c r="B252" s="4">
        <v>3200</v>
      </c>
      <c r="C252" s="4" t="s">
        <v>5293</v>
      </c>
      <c r="D252" s="12">
        <v>0</v>
      </c>
      <c r="E252" t="s">
        <v>1141</v>
      </c>
      <c r="G252" t="str" cm="1">
        <f t="array" aca="1" ref="G252" ca="1">eConcatenar(A252:E252,"|")</f>
        <v>EOIbtmLo1tsgGgiB|3200|2021-9-9|0|final</v>
      </c>
    </row>
    <row r="253" spans="1:7" x14ac:dyDescent="0.25">
      <c r="A253" s="6" t="s">
        <v>11356</v>
      </c>
      <c r="B253" s="4">
        <v>2250</v>
      </c>
      <c r="C253" s="4" t="s">
        <v>5257</v>
      </c>
      <c r="D253" s="12">
        <v>0</v>
      </c>
      <c r="E253" t="s">
        <v>1141</v>
      </c>
      <c r="G253" t="str" cm="1">
        <f t="array" aca="1" ref="G253" ca="1">eConcatenar(A253:E253,"|")</f>
        <v>y35lHQ0JWQGWVHnq|2250|2021-8-4|0|final</v>
      </c>
    </row>
    <row r="254" spans="1:7" x14ac:dyDescent="0.25">
      <c r="A254" s="6" t="s">
        <v>11362</v>
      </c>
      <c r="B254" s="4">
        <v>1720</v>
      </c>
      <c r="C254" s="4" t="s">
        <v>4822</v>
      </c>
      <c r="D254" s="12">
        <v>0</v>
      </c>
      <c r="E254" t="s">
        <v>1141</v>
      </c>
      <c r="G254" t="str" cm="1">
        <f t="array" aca="1" ref="G254" ca="1">eConcatenar(A254:E254,"|")</f>
        <v>gyWyAimgBNlzAnUL|1720|2021-8-25|0|final</v>
      </c>
    </row>
    <row r="255" spans="1:7" x14ac:dyDescent="0.25">
      <c r="A255" s="6" t="s">
        <v>11369</v>
      </c>
      <c r="B255" s="4">
        <v>1875</v>
      </c>
      <c r="C255" s="4" t="s">
        <v>1169</v>
      </c>
      <c r="D255" s="12">
        <v>0</v>
      </c>
      <c r="E255" t="s">
        <v>1141</v>
      </c>
      <c r="G255" t="str" cm="1">
        <f t="array" aca="1" ref="G255" ca="1">eConcatenar(A255:E255,"|")</f>
        <v>Il2TFnMDp3VK86dH|1875|2021-6-9|0|final</v>
      </c>
    </row>
    <row r="256" spans="1:7" x14ac:dyDescent="0.25">
      <c r="A256" s="6" t="s">
        <v>11378</v>
      </c>
      <c r="B256" s="4">
        <v>2099</v>
      </c>
      <c r="C256" s="4" t="s">
        <v>1215</v>
      </c>
      <c r="D256" s="12">
        <v>0</v>
      </c>
      <c r="E256" t="s">
        <v>1141</v>
      </c>
      <c r="G256" t="str" cm="1">
        <f t="array" aca="1" ref="G256" ca="1">eConcatenar(A256:E256,"|")</f>
        <v>yr7de4224CZeFQGM|2099|2021-2-4|0|final</v>
      </c>
    </row>
    <row r="257" spans="1:7" x14ac:dyDescent="0.25">
      <c r="A257" s="6" t="s">
        <v>11384</v>
      </c>
      <c r="B257" s="4">
        <v>2900</v>
      </c>
      <c r="C257" s="4" t="s">
        <v>5293</v>
      </c>
      <c r="D257" s="12">
        <v>0</v>
      </c>
      <c r="E257" t="s">
        <v>1141</v>
      </c>
      <c r="G257" t="str" cm="1">
        <f t="array" aca="1" ref="G257" ca="1">eConcatenar(A257:E257,"|")</f>
        <v>mJNQFzCjF05Vl2IC|2900|2021-9-9|0|final</v>
      </c>
    </row>
    <row r="258" spans="1:7" x14ac:dyDescent="0.25">
      <c r="A258" s="6" t="s">
        <v>11391</v>
      </c>
      <c r="B258" s="4">
        <v>3200</v>
      </c>
      <c r="C258" s="4" t="s">
        <v>5293</v>
      </c>
      <c r="D258" s="12">
        <v>0</v>
      </c>
      <c r="E258" t="s">
        <v>1141</v>
      </c>
      <c r="G258" t="str" cm="1">
        <f t="array" aca="1" ref="G258" ca="1">eConcatenar(A258:E258,"|")</f>
        <v>QyeJDDXpPifq5plO|3200|2021-9-9|0|final</v>
      </c>
    </row>
    <row r="259" spans="1:7" x14ac:dyDescent="0.25">
      <c r="A259" s="6" t="s">
        <v>11398</v>
      </c>
      <c r="B259" s="4">
        <v>3200</v>
      </c>
      <c r="C259" s="4" t="s">
        <v>5293</v>
      </c>
      <c r="D259" s="12">
        <v>0</v>
      </c>
      <c r="E259" t="s">
        <v>1141</v>
      </c>
      <c r="G259" t="str" cm="1">
        <f t="array" aca="1" ref="G259" ca="1">eConcatenar(A259:E259,"|")</f>
        <v>YWoZJZt38bEwAGHS|3200|2021-9-9|0|final</v>
      </c>
    </row>
    <row r="260" spans="1:7" x14ac:dyDescent="0.25">
      <c r="A260" s="6" t="s">
        <v>11403</v>
      </c>
      <c r="B260" s="4">
        <v>2000</v>
      </c>
      <c r="C260" s="4" t="s">
        <v>11409</v>
      </c>
      <c r="D260" s="12">
        <v>0</v>
      </c>
      <c r="E260" t="s">
        <v>1141</v>
      </c>
      <c r="G260" t="str" cm="1">
        <f t="array" aca="1" ref="G260" ca="1">eConcatenar(A260:E260,"|")</f>
        <v>tK96gn2oQvCo9GGg|2000|2021-7-7|0|final</v>
      </c>
    </row>
    <row r="261" spans="1:7" x14ac:dyDescent="0.25">
      <c r="A261" s="6" t="s">
        <v>11410</v>
      </c>
      <c r="B261" s="4">
        <v>700</v>
      </c>
      <c r="C261" s="4" t="s">
        <v>1227</v>
      </c>
      <c r="D261" s="12">
        <v>0</v>
      </c>
      <c r="E261" t="s">
        <v>1141</v>
      </c>
      <c r="G261" t="str" cm="1">
        <f t="array" aca="1" ref="G261" ca="1">eConcatenar(A261:E261,"|")</f>
        <v>aqdZ3Ks6O845hzKK|700|2021-9-1|0|final</v>
      </c>
    </row>
    <row r="262" spans="1:7" x14ac:dyDescent="0.25">
      <c r="A262" s="6" t="s">
        <v>11416</v>
      </c>
      <c r="B262" s="4">
        <v>200</v>
      </c>
      <c r="C262" s="4" t="s">
        <v>11425</v>
      </c>
      <c r="D262" s="12">
        <v>0</v>
      </c>
      <c r="E262" t="s">
        <v>1141</v>
      </c>
      <c r="G262" t="str" cm="1">
        <f t="array" aca="1" ref="G262" ca="1">eConcatenar(A262:E262,"|")</f>
        <v>Bh7p4RD3tgZRQca8|200|2021-4-1|0|final</v>
      </c>
    </row>
    <row r="263" spans="1:7" x14ac:dyDescent="0.25">
      <c r="A263" s="6" t="s">
        <v>11427</v>
      </c>
      <c r="B263" s="4">
        <v>6100</v>
      </c>
      <c r="C263" s="4" t="s">
        <v>1190</v>
      </c>
      <c r="D263" s="12">
        <v>0</v>
      </c>
      <c r="E263" t="s">
        <v>1141</v>
      </c>
      <c r="G263" t="str" cm="1">
        <f t="array" aca="1" ref="G263" ca="1">eConcatenar(A263:E263,"|")</f>
        <v>7RDFysPwjWj9Twyh|6100|2021-6-24|0|final</v>
      </c>
    </row>
    <row r="264" spans="1:7" x14ac:dyDescent="0.25">
      <c r="A264" s="6" t="s">
        <v>11436</v>
      </c>
      <c r="B264" s="4">
        <v>500</v>
      </c>
      <c r="C264" s="4" t="s">
        <v>11444</v>
      </c>
      <c r="D264" s="12">
        <v>0</v>
      </c>
      <c r="E264" t="s">
        <v>1141</v>
      </c>
      <c r="G264" t="str" cm="1">
        <f t="array" aca="1" ref="G264" ca="1">eConcatenar(A264:E264,"|")</f>
        <v>XwDVxQW6RB3MCMuq|500|2021-3-31|0|final</v>
      </c>
    </row>
    <row r="265" spans="1:7" x14ac:dyDescent="0.25">
      <c r="A265" s="6" t="s">
        <v>11445</v>
      </c>
      <c r="B265" s="4">
        <v>2200</v>
      </c>
      <c r="C265" s="4" t="s">
        <v>1231</v>
      </c>
      <c r="D265" s="12">
        <v>0</v>
      </c>
      <c r="E265" t="s">
        <v>1141</v>
      </c>
      <c r="G265" t="str" cm="1">
        <f t="array" aca="1" ref="G265" ca="1">eConcatenar(A265:E265,"|")</f>
        <v>SyhU56EXjKGOJ1vz|2200|2021-8-5|0|final</v>
      </c>
    </row>
    <row r="266" spans="1:7" x14ac:dyDescent="0.25">
      <c r="A266" s="6" t="s">
        <v>11452</v>
      </c>
      <c r="B266" s="4">
        <v>1100</v>
      </c>
      <c r="C266" s="4" t="s">
        <v>11409</v>
      </c>
      <c r="D266" s="12">
        <v>0</v>
      </c>
      <c r="E266" t="s">
        <v>1141</v>
      </c>
      <c r="G266" t="str" cm="1">
        <f t="array" aca="1" ref="G266" ca="1">eConcatenar(A266:E266,"|")</f>
        <v>6b2hu4i91sZivOgn|1100|2021-7-7|0|final</v>
      </c>
    </row>
    <row r="267" spans="1:7" x14ac:dyDescent="0.25">
      <c r="A267" s="6" t="s">
        <v>11459</v>
      </c>
      <c r="B267" s="4">
        <v>1500</v>
      </c>
      <c r="C267" s="4" t="s">
        <v>11409</v>
      </c>
      <c r="D267" s="12">
        <v>0</v>
      </c>
      <c r="E267" t="s">
        <v>1141</v>
      </c>
      <c r="G267" t="str" cm="1">
        <f t="array" aca="1" ref="G267" ca="1">eConcatenar(A267:E267,"|")</f>
        <v>QTnlCtogHb4JgRvR|1500|2021-7-7|0|final</v>
      </c>
    </row>
    <row r="268" spans="1:7" x14ac:dyDescent="0.25">
      <c r="A268" s="6" t="s">
        <v>11465</v>
      </c>
      <c r="B268" s="4">
        <v>2800</v>
      </c>
      <c r="C268" s="4" t="s">
        <v>1193</v>
      </c>
      <c r="D268" s="12">
        <v>0</v>
      </c>
      <c r="E268" t="s">
        <v>1141</v>
      </c>
      <c r="G268" t="str" cm="1">
        <f t="array" aca="1" ref="G268" ca="1">eConcatenar(A268:E268,"|")</f>
        <v>AFpaJczq7XKif7JC|2800|2021-9-8|0|final</v>
      </c>
    </row>
    <row r="269" spans="1:7" x14ac:dyDescent="0.25">
      <c r="A269" s="6" t="s">
        <v>11472</v>
      </c>
      <c r="B269" s="4">
        <v>1600</v>
      </c>
      <c r="C269" s="4" t="s">
        <v>11479</v>
      </c>
      <c r="D269" s="12">
        <v>0</v>
      </c>
      <c r="E269" t="s">
        <v>1141</v>
      </c>
      <c r="G269" t="str" cm="1">
        <f t="array" aca="1" ref="G269" ca="1">eConcatenar(A269:E269,"|")</f>
        <v>1YGv875bd5SJG7DC|1600|2021-4-28|0|final</v>
      </c>
    </row>
    <row r="270" spans="1:7" x14ac:dyDescent="0.25">
      <c r="A270" s="6" t="s">
        <v>11480</v>
      </c>
      <c r="B270" s="4">
        <v>1000</v>
      </c>
      <c r="C270" s="4" t="s">
        <v>11488</v>
      </c>
      <c r="D270" s="12">
        <v>0</v>
      </c>
      <c r="E270" t="s">
        <v>1141</v>
      </c>
      <c r="G270" t="str" cm="1">
        <f t="array" aca="1" ref="G270" ca="1">eConcatenar(A270:E270,"|")</f>
        <v>XcDxISMHZfkaXvN4|1000|2021-3-5|0|final</v>
      </c>
    </row>
    <row r="271" spans="1:7" x14ac:dyDescent="0.25">
      <c r="A271" s="6" t="s">
        <v>11490</v>
      </c>
      <c r="B271" s="4">
        <v>1800</v>
      </c>
      <c r="C271" s="4" t="s">
        <v>5293</v>
      </c>
      <c r="D271" s="12">
        <v>0</v>
      </c>
      <c r="E271" t="s">
        <v>1141</v>
      </c>
      <c r="G271" t="str" cm="1">
        <f t="array" aca="1" ref="G271" ca="1">eConcatenar(A271:E271,"|")</f>
        <v>PtUB8EYMcF1GlRBt|1800|2021-9-9|0|final</v>
      </c>
    </row>
    <row r="272" spans="1:7" x14ac:dyDescent="0.25">
      <c r="A272" s="6" t="s">
        <v>11497</v>
      </c>
      <c r="B272" s="4">
        <v>2600</v>
      </c>
      <c r="C272" s="4" t="s">
        <v>1193</v>
      </c>
      <c r="D272" s="12">
        <v>0</v>
      </c>
      <c r="E272" t="s">
        <v>1141</v>
      </c>
      <c r="G272" t="str" cm="1">
        <f t="array" aca="1" ref="G272" ca="1">eConcatenar(A272:E272,"|")</f>
        <v>oJsqTwsnEJiPWVpz|2600|2021-9-8|0|final</v>
      </c>
    </row>
    <row r="273" spans="1:7" x14ac:dyDescent="0.25">
      <c r="A273" s="6" t="s">
        <v>11504</v>
      </c>
      <c r="B273" s="4">
        <v>2800</v>
      </c>
      <c r="C273" s="4" t="s">
        <v>1177</v>
      </c>
      <c r="D273" s="12">
        <v>0</v>
      </c>
      <c r="E273" t="s">
        <v>1141</v>
      </c>
      <c r="G273" t="str" cm="1">
        <f t="array" aca="1" ref="G273" ca="1">eConcatenar(A273:E273,"|")</f>
        <v>cpFr7lzW1OBRE7dS|2800|2021-8-18|0|final</v>
      </c>
    </row>
    <row r="274" spans="1:7" x14ac:dyDescent="0.25">
      <c r="A274" s="6" t="s">
        <v>11510</v>
      </c>
      <c r="B274" s="4">
        <v>4900</v>
      </c>
      <c r="C274" s="4" t="s">
        <v>1219</v>
      </c>
      <c r="D274" s="12">
        <v>0</v>
      </c>
      <c r="E274" t="s">
        <v>1141</v>
      </c>
      <c r="G274" t="str" cm="1">
        <f t="array" aca="1" ref="G274" ca="1">eConcatenar(A274:E274,"|")</f>
        <v>HXLAeLJV5o6g0oMC|4900|2021-9-6|0|final</v>
      </c>
    </row>
    <row r="275" spans="1:7" x14ac:dyDescent="0.25">
      <c r="A275" s="6" t="s">
        <v>11518</v>
      </c>
      <c r="B275" s="4">
        <v>4400</v>
      </c>
      <c r="C275" s="4" t="s">
        <v>1236</v>
      </c>
      <c r="D275" s="12">
        <v>0</v>
      </c>
      <c r="E275" t="s">
        <v>1141</v>
      </c>
      <c r="G275" t="str" cm="1">
        <f t="array" aca="1" ref="G275" ca="1">eConcatenar(A275:E275,"|")</f>
        <v>nZM2SIx1QvcmYq0K|4400|2021-9-4|0|final</v>
      </c>
    </row>
    <row r="276" spans="1:7" x14ac:dyDescent="0.25">
      <c r="A276" s="6" t="s">
        <v>11524</v>
      </c>
      <c r="B276" s="4">
        <v>4400</v>
      </c>
      <c r="C276" s="4" t="s">
        <v>1236</v>
      </c>
      <c r="D276" s="12">
        <v>0</v>
      </c>
      <c r="E276" t="s">
        <v>1141</v>
      </c>
      <c r="G276" t="str" cm="1">
        <f t="array" aca="1" ref="G276" ca="1">eConcatenar(A276:E276,"|")</f>
        <v>UUybkVcufHfOCunH|4400|2021-9-4|0|final</v>
      </c>
    </row>
    <row r="277" spans="1:7" x14ac:dyDescent="0.25">
      <c r="A277" s="6" t="s">
        <v>11530</v>
      </c>
      <c r="B277" s="4">
        <v>6900</v>
      </c>
      <c r="C277" s="4" t="s">
        <v>1236</v>
      </c>
      <c r="D277" s="12">
        <v>0</v>
      </c>
      <c r="E277" t="s">
        <v>1141</v>
      </c>
      <c r="G277" t="str" cm="1">
        <f t="array" aca="1" ref="G277" ca="1">eConcatenar(A277:E277,"|")</f>
        <v>wnodOt2q6L4uB1BB|6900|2021-9-4|0|final</v>
      </c>
    </row>
    <row r="278" spans="1:7" x14ac:dyDescent="0.25">
      <c r="A278" s="6" t="s">
        <v>11537</v>
      </c>
      <c r="B278" s="4">
        <v>4200</v>
      </c>
      <c r="C278" s="4" t="s">
        <v>1219</v>
      </c>
      <c r="D278" s="12">
        <v>0</v>
      </c>
      <c r="E278" t="s">
        <v>1141</v>
      </c>
      <c r="G278" t="str" cm="1">
        <f t="array" aca="1" ref="G278" ca="1">eConcatenar(A278:E278,"|")</f>
        <v>F30oJqewGhtUd6Nh|4200|2021-9-6|0|final</v>
      </c>
    </row>
    <row r="279" spans="1:7" x14ac:dyDescent="0.25">
      <c r="A279" s="6" t="s">
        <v>11544</v>
      </c>
      <c r="B279" s="4">
        <v>18800</v>
      </c>
      <c r="C279" s="4" t="s">
        <v>1219</v>
      </c>
      <c r="D279" s="12">
        <v>0</v>
      </c>
      <c r="E279" t="s">
        <v>1141</v>
      </c>
      <c r="G279" t="str" cm="1">
        <f t="array" aca="1" ref="G279" ca="1">eConcatenar(A279:E279,"|")</f>
        <v>Rhf0Kyd5Rr0mE7ml|18800|2021-9-6|0|final</v>
      </c>
    </row>
    <row r="280" spans="1:7" x14ac:dyDescent="0.25">
      <c r="A280" s="6" t="s">
        <v>11551</v>
      </c>
      <c r="B280" s="4">
        <v>5600</v>
      </c>
      <c r="C280" s="4" t="s">
        <v>1219</v>
      </c>
      <c r="D280" s="12">
        <v>0</v>
      </c>
      <c r="E280" t="s">
        <v>1141</v>
      </c>
      <c r="G280" t="str" cm="1">
        <f t="array" aca="1" ref="G280" ca="1">eConcatenar(A280:E280,"|")</f>
        <v>tFd1aaiGct7g8Ebs|5600|2021-9-6|0|final</v>
      </c>
    </row>
    <row r="281" spans="1:7" x14ac:dyDescent="0.25">
      <c r="A281" s="6" t="s">
        <v>11559</v>
      </c>
      <c r="B281" s="4">
        <v>9200</v>
      </c>
      <c r="C281" s="4" t="s">
        <v>1219</v>
      </c>
      <c r="D281" s="12">
        <v>0</v>
      </c>
      <c r="E281" t="s">
        <v>1141</v>
      </c>
      <c r="G281" t="str" cm="1">
        <f t="array" aca="1" ref="G281" ca="1">eConcatenar(A281:E281,"|")</f>
        <v>lqLX5xES27yDD5tu|9200|2021-9-6|0|final</v>
      </c>
    </row>
    <row r="282" spans="1:7" x14ac:dyDescent="0.25">
      <c r="A282" s="6" t="s">
        <v>11565</v>
      </c>
      <c r="B282" s="4">
        <v>1700</v>
      </c>
      <c r="C282" s="4" t="s">
        <v>1219</v>
      </c>
      <c r="D282" s="12">
        <v>0</v>
      </c>
      <c r="E282" t="s">
        <v>1141</v>
      </c>
      <c r="G282" t="str" cm="1">
        <f t="array" aca="1" ref="G282" ca="1">eConcatenar(A282:E282,"|")</f>
        <v>sJXUUJGvsZXOE53S|1700|2021-9-6|0|final</v>
      </c>
    </row>
    <row r="283" spans="1:7" x14ac:dyDescent="0.25">
      <c r="A283" s="6" t="s">
        <v>11573</v>
      </c>
      <c r="B283" s="4">
        <v>1300</v>
      </c>
      <c r="C283" s="4" t="s">
        <v>1219</v>
      </c>
      <c r="D283" s="12">
        <v>0</v>
      </c>
      <c r="E283" t="s">
        <v>1141</v>
      </c>
      <c r="G283" t="str" cm="1">
        <f t="array" aca="1" ref="G283" ca="1">eConcatenar(A283:E283,"|")</f>
        <v>wjADWdC6tiapqe5w|1300|2021-9-6|0|final</v>
      </c>
    </row>
    <row r="284" spans="1:7" x14ac:dyDescent="0.25">
      <c r="A284" s="6" t="s">
        <v>11580</v>
      </c>
      <c r="B284" s="4">
        <v>6300</v>
      </c>
      <c r="C284" s="4" t="s">
        <v>1219</v>
      </c>
      <c r="D284" s="12">
        <v>0</v>
      </c>
      <c r="E284" t="s">
        <v>1141</v>
      </c>
      <c r="G284" t="str" cm="1">
        <f t="array" aca="1" ref="G284" ca="1">eConcatenar(A284:E284,"|")</f>
        <v>m9sphF8IUPr4268r|6300|2021-9-6|0|final</v>
      </c>
    </row>
    <row r="285" spans="1:7" x14ac:dyDescent="0.25">
      <c r="A285" s="6" t="s">
        <v>11587</v>
      </c>
      <c r="B285" s="4">
        <v>4400</v>
      </c>
      <c r="C285" s="4" t="s">
        <v>1219</v>
      </c>
      <c r="D285" s="12">
        <v>0</v>
      </c>
      <c r="E285" t="s">
        <v>1141</v>
      </c>
      <c r="G285" t="str" cm="1">
        <f t="array" aca="1" ref="G285" ca="1">eConcatenar(A285:E285,"|")</f>
        <v>Ngu2gJGjR9AkLsZZ|4400|2021-9-6|0|final</v>
      </c>
    </row>
    <row r="286" spans="1:7" x14ac:dyDescent="0.25">
      <c r="A286" s="6" t="s">
        <v>11592</v>
      </c>
      <c r="B286" s="4">
        <v>7900</v>
      </c>
      <c r="C286" s="4" t="s">
        <v>1219</v>
      </c>
      <c r="D286" s="12">
        <v>0</v>
      </c>
      <c r="E286" t="s">
        <v>1141</v>
      </c>
      <c r="G286" t="str" cm="1">
        <f t="array" aca="1" ref="G286" ca="1">eConcatenar(A286:E286,"|")</f>
        <v>O3zmj7jh0CJWy2eL|7900|2021-9-6|0|final</v>
      </c>
    </row>
    <row r="287" spans="1:7" x14ac:dyDescent="0.25">
      <c r="A287" s="6" t="s">
        <v>11600</v>
      </c>
      <c r="B287" s="4">
        <v>8000</v>
      </c>
      <c r="C287" s="4" t="s">
        <v>1219</v>
      </c>
      <c r="D287" s="12">
        <v>0</v>
      </c>
      <c r="E287" t="s">
        <v>1141</v>
      </c>
      <c r="G287" t="str" cm="1">
        <f t="array" aca="1" ref="G287" ca="1">eConcatenar(A287:E287,"|")</f>
        <v>erisYbqShqX2GkwY|8000|2021-9-6|0|final</v>
      </c>
    </row>
    <row r="288" spans="1:7" x14ac:dyDescent="0.25">
      <c r="A288" s="6" t="s">
        <v>11605</v>
      </c>
      <c r="B288" s="4">
        <v>8800</v>
      </c>
      <c r="C288" s="4" t="s">
        <v>1219</v>
      </c>
      <c r="D288" s="12">
        <v>0</v>
      </c>
      <c r="E288" t="s">
        <v>1141</v>
      </c>
      <c r="G288" t="str" cm="1">
        <f t="array" aca="1" ref="G288" ca="1">eConcatenar(A288:E288,"|")</f>
        <v>zP5T4Pb2aBaGGV1s|8800|2021-9-6|0|final</v>
      </c>
    </row>
    <row r="289" spans="1:7" x14ac:dyDescent="0.25">
      <c r="A289" s="6" t="s">
        <v>11611</v>
      </c>
      <c r="B289" s="4">
        <v>4400</v>
      </c>
      <c r="C289" s="4" t="s">
        <v>1219</v>
      </c>
      <c r="D289" s="12">
        <v>0</v>
      </c>
      <c r="E289" t="s">
        <v>1141</v>
      </c>
      <c r="G289" t="str" cm="1">
        <f t="array" aca="1" ref="G289" ca="1">eConcatenar(A289:E289,"|")</f>
        <v>GUGLWNaawY2o1wKa|4400|2021-9-6|0|final</v>
      </c>
    </row>
    <row r="290" spans="1:7" x14ac:dyDescent="0.25">
      <c r="A290" s="6" t="s">
        <v>11618</v>
      </c>
      <c r="B290" s="4">
        <v>2200</v>
      </c>
      <c r="C290" s="4" t="s">
        <v>1219</v>
      </c>
      <c r="D290" s="12">
        <v>0</v>
      </c>
      <c r="E290" t="s">
        <v>1141</v>
      </c>
      <c r="G290" t="str" cm="1">
        <f t="array" aca="1" ref="G290" ca="1">eConcatenar(A290:E290,"|")</f>
        <v>oZf4aH42F18QusRY|2200|2021-9-6|0|final</v>
      </c>
    </row>
    <row r="291" spans="1:7" x14ac:dyDescent="0.25">
      <c r="A291" s="6" t="s">
        <v>11625</v>
      </c>
      <c r="B291" s="4">
        <v>4400</v>
      </c>
      <c r="C291" s="4" t="s">
        <v>1219</v>
      </c>
      <c r="D291" s="12">
        <v>0</v>
      </c>
      <c r="E291" t="s">
        <v>1141</v>
      </c>
      <c r="G291" t="str" cm="1">
        <f t="array" aca="1" ref="G291" ca="1">eConcatenar(A291:E291,"|")</f>
        <v>hR5VbMCWN7KIP7u7|4400|2021-9-6|0|final</v>
      </c>
    </row>
    <row r="292" spans="1:7" x14ac:dyDescent="0.25">
      <c r="A292" s="6" t="s">
        <v>11630</v>
      </c>
      <c r="B292" s="4">
        <v>3700</v>
      </c>
      <c r="C292" s="4" t="s">
        <v>1219</v>
      </c>
      <c r="D292" s="12">
        <v>0</v>
      </c>
      <c r="E292" t="s">
        <v>1141</v>
      </c>
      <c r="G292" t="str" cm="1">
        <f t="array" aca="1" ref="G292" ca="1">eConcatenar(A292:E292,"|")</f>
        <v>1d6kWFH7KiK6aJYQ|3700|2021-9-6|0|final</v>
      </c>
    </row>
    <row r="293" spans="1:7" x14ac:dyDescent="0.25">
      <c r="A293" s="6" t="s">
        <v>11636</v>
      </c>
      <c r="B293" s="4">
        <v>12900</v>
      </c>
      <c r="C293" s="4" t="s">
        <v>1219</v>
      </c>
      <c r="D293" s="12">
        <v>0</v>
      </c>
      <c r="E293" t="s">
        <v>1141</v>
      </c>
      <c r="G293" t="str" cm="1">
        <f t="array" aca="1" ref="G293" ca="1">eConcatenar(A293:E293,"|")</f>
        <v>AyVwZOQpQ4xyVDbU|12900|2021-9-6|0|final</v>
      </c>
    </row>
    <row r="294" spans="1:7" x14ac:dyDescent="0.25">
      <c r="A294" s="6" t="s">
        <v>11644</v>
      </c>
      <c r="B294" s="4">
        <v>3600</v>
      </c>
      <c r="C294" s="4" t="s">
        <v>1219</v>
      </c>
      <c r="D294" s="12">
        <v>0</v>
      </c>
      <c r="E294" t="s">
        <v>1141</v>
      </c>
      <c r="G294" t="str" cm="1">
        <f t="array" aca="1" ref="G294" ca="1">eConcatenar(A294:E294,"|")</f>
        <v>KOWFnjLT3ZCmcsQ5|3600|2021-9-6|0|final</v>
      </c>
    </row>
    <row r="295" spans="1:7" x14ac:dyDescent="0.25">
      <c r="A295" s="6" t="s">
        <v>11649</v>
      </c>
      <c r="B295" s="4">
        <v>3700</v>
      </c>
      <c r="C295" s="4" t="s">
        <v>1219</v>
      </c>
      <c r="D295" s="12">
        <v>0</v>
      </c>
      <c r="E295" t="s">
        <v>1141</v>
      </c>
      <c r="G295" t="str" cm="1">
        <f t="array" aca="1" ref="G295" ca="1">eConcatenar(A295:E295,"|")</f>
        <v>YPqI7u1AwQjcrgpj|3700|2021-9-6|0|final</v>
      </c>
    </row>
    <row r="296" spans="1:7" x14ac:dyDescent="0.25">
      <c r="A296" s="6" t="s">
        <v>11654</v>
      </c>
      <c r="B296" s="4">
        <v>9900</v>
      </c>
      <c r="C296" s="4" t="s">
        <v>1219</v>
      </c>
      <c r="D296" s="12">
        <v>0</v>
      </c>
      <c r="E296" t="s">
        <v>1141</v>
      </c>
      <c r="G296" t="str" cm="1">
        <f t="array" aca="1" ref="G296" ca="1">eConcatenar(A296:E296,"|")</f>
        <v>qqiiMisrCZWCHdPa|9900|2021-9-6|0|final</v>
      </c>
    </row>
    <row r="297" spans="1:7" x14ac:dyDescent="0.25">
      <c r="A297" s="6" t="s">
        <v>11661</v>
      </c>
      <c r="B297" s="4">
        <v>4200</v>
      </c>
      <c r="C297" s="4" t="s">
        <v>1219</v>
      </c>
      <c r="D297" s="12">
        <v>0</v>
      </c>
      <c r="E297" t="s">
        <v>1141</v>
      </c>
      <c r="G297" t="str" cm="1">
        <f t="array" aca="1" ref="G297" ca="1">eConcatenar(A297:E297,"|")</f>
        <v>8Tl5jix9bUxwEpHU|4200|2021-9-6|0|final</v>
      </c>
    </row>
    <row r="298" spans="1:7" x14ac:dyDescent="0.25">
      <c r="A298" s="6" t="s">
        <v>11669</v>
      </c>
      <c r="B298" s="4">
        <v>4100</v>
      </c>
      <c r="C298" s="4" t="s">
        <v>1219</v>
      </c>
      <c r="D298" s="12">
        <v>0</v>
      </c>
      <c r="E298" t="s">
        <v>1141</v>
      </c>
      <c r="G298" t="str" cm="1">
        <f t="array" aca="1" ref="G298" ca="1">eConcatenar(A298:E298,"|")</f>
        <v>dm9ETedPRSdDldOw|4100|2021-9-6|0|final</v>
      </c>
    </row>
    <row r="299" spans="1:7" x14ac:dyDescent="0.25">
      <c r="A299" s="6" t="s">
        <v>11676</v>
      </c>
      <c r="B299" s="4">
        <v>3200</v>
      </c>
      <c r="C299" s="4" t="s">
        <v>1219</v>
      </c>
      <c r="D299" s="12">
        <v>0</v>
      </c>
      <c r="E299" t="s">
        <v>1141</v>
      </c>
      <c r="G299" t="str" cm="1">
        <f t="array" aca="1" ref="G299" ca="1">eConcatenar(A299:E299,"|")</f>
        <v>QALPp96866cKbxj0|3200|2021-9-6|0|final</v>
      </c>
    </row>
    <row r="300" spans="1:7" x14ac:dyDescent="0.25">
      <c r="A300" s="6" t="s">
        <v>11681</v>
      </c>
      <c r="B300" s="4">
        <v>10800</v>
      </c>
      <c r="C300" s="4" t="s">
        <v>1219</v>
      </c>
      <c r="D300" s="12">
        <v>0</v>
      </c>
      <c r="E300" t="s">
        <v>1141</v>
      </c>
      <c r="G300" t="str" cm="1">
        <f t="array" aca="1" ref="G300" ca="1">eConcatenar(A300:E300,"|")</f>
        <v>DGjMkO3iCgBBuh78|10800|2021-9-6|0|final</v>
      </c>
    </row>
    <row r="301" spans="1:7" x14ac:dyDescent="0.25">
      <c r="A301" s="6" t="s">
        <v>11689</v>
      </c>
      <c r="B301" s="4">
        <v>4400</v>
      </c>
      <c r="C301" s="4" t="s">
        <v>1219</v>
      </c>
      <c r="D301" s="12">
        <v>0</v>
      </c>
      <c r="E301" t="s">
        <v>1141</v>
      </c>
      <c r="G301" t="str" cm="1">
        <f t="array" aca="1" ref="G301" ca="1">eConcatenar(A301:E301,"|")</f>
        <v>JZakrlXRBPzR5r3e|4400|2021-9-6|0|final</v>
      </c>
    </row>
    <row r="302" spans="1:7" x14ac:dyDescent="0.25">
      <c r="A302" s="6" t="s">
        <v>11695</v>
      </c>
      <c r="B302" s="4">
        <v>7100</v>
      </c>
      <c r="C302" s="4" t="s">
        <v>1219</v>
      </c>
      <c r="D302" s="12">
        <v>0</v>
      </c>
      <c r="E302" t="s">
        <v>1141</v>
      </c>
      <c r="G302" t="str" cm="1">
        <f t="array" aca="1" ref="G302" ca="1">eConcatenar(A302:E302,"|")</f>
        <v>0YAcQ1n1sRwXJIn9|7100|2021-9-6|0|final</v>
      </c>
    </row>
    <row r="303" spans="1:7" x14ac:dyDescent="0.25">
      <c r="A303" s="6" t="s">
        <v>11700</v>
      </c>
      <c r="B303" s="4">
        <v>4500</v>
      </c>
      <c r="C303" s="4" t="s">
        <v>1219</v>
      </c>
      <c r="D303" s="12">
        <v>0</v>
      </c>
      <c r="E303" t="s">
        <v>1141</v>
      </c>
      <c r="G303" t="str" cm="1">
        <f t="array" aca="1" ref="G303" ca="1">eConcatenar(A303:E303,"|")</f>
        <v>Rp40nIJKVb6S1N8z|4500|2021-9-6|0|final</v>
      </c>
    </row>
    <row r="304" spans="1:7" x14ac:dyDescent="0.25">
      <c r="A304" s="6" t="s">
        <v>11704</v>
      </c>
      <c r="B304" s="4">
        <v>9000</v>
      </c>
      <c r="C304" s="4" t="s">
        <v>1219</v>
      </c>
      <c r="D304" s="12">
        <v>0</v>
      </c>
      <c r="E304" t="s">
        <v>1141</v>
      </c>
      <c r="G304" t="str" cm="1">
        <f t="array" aca="1" ref="G304" ca="1">eConcatenar(A304:E304,"|")</f>
        <v>XfnzJCzdKjLNsTbP|9000|2021-9-6|0|final</v>
      </c>
    </row>
    <row r="305" spans="1:7" x14ac:dyDescent="0.25">
      <c r="A305" s="23" t="s">
        <v>11711</v>
      </c>
      <c r="B305" s="24">
        <v>4000</v>
      </c>
      <c r="C305" s="24" t="s">
        <v>5112</v>
      </c>
      <c r="D305" s="12">
        <v>0</v>
      </c>
      <c r="E305" t="s">
        <v>1141</v>
      </c>
      <c r="G305" t="str" cm="1">
        <f t="array" aca="1" ref="G305" ca="1">eConcatenar(A305:E305,"|")</f>
        <v>cbW0NSmQ7ipmdYCR|4000|2021-8-9|0|final</v>
      </c>
    </row>
    <row r="306" spans="1:7" x14ac:dyDescent="0.25">
      <c r="A306" s="6" t="s">
        <v>11717</v>
      </c>
      <c r="B306" s="4">
        <v>5100</v>
      </c>
      <c r="C306" s="4" t="s">
        <v>1219</v>
      </c>
      <c r="D306" s="12">
        <v>0</v>
      </c>
      <c r="E306" t="s">
        <v>1141</v>
      </c>
      <c r="G306" t="str" cm="1">
        <f t="array" aca="1" ref="G306" ca="1">eConcatenar(A306:E306,"|")</f>
        <v>5mOeRMJyk8Rt0SAS|5100|2021-9-6|0|final</v>
      </c>
    </row>
    <row r="307" spans="1:7" x14ac:dyDescent="0.25">
      <c r="A307" s="6" t="s">
        <v>11723</v>
      </c>
      <c r="B307" s="4">
        <v>7000</v>
      </c>
      <c r="C307" s="4" t="s">
        <v>1219</v>
      </c>
      <c r="D307" s="12">
        <v>0</v>
      </c>
      <c r="E307" t="s">
        <v>1141</v>
      </c>
      <c r="G307" t="str" cm="1">
        <f t="array" aca="1" ref="G307" ca="1">eConcatenar(A307:E307,"|")</f>
        <v>OuVvK2Ooml7HOx9m|7000|2021-9-6|0|final</v>
      </c>
    </row>
    <row r="308" spans="1:7" x14ac:dyDescent="0.25">
      <c r="A308" s="6" t="s">
        <v>11728</v>
      </c>
      <c r="B308" s="4">
        <v>8100</v>
      </c>
      <c r="C308" s="4" t="s">
        <v>1219</v>
      </c>
      <c r="D308" s="12">
        <v>0</v>
      </c>
      <c r="E308" t="s">
        <v>1141</v>
      </c>
      <c r="G308" t="str" cm="1">
        <f t="array" aca="1" ref="G308" ca="1">eConcatenar(A308:E308,"|")</f>
        <v>b9DFlKyGvrkZA6W1|8100|2021-9-6|0|final</v>
      </c>
    </row>
    <row r="309" spans="1:7" x14ac:dyDescent="0.25">
      <c r="A309" s="6" t="s">
        <v>11734</v>
      </c>
      <c r="B309" s="4">
        <v>3100</v>
      </c>
      <c r="C309" s="4" t="s">
        <v>1219</v>
      </c>
      <c r="D309" s="12">
        <v>0</v>
      </c>
      <c r="E309" t="s">
        <v>1141</v>
      </c>
      <c r="G309" t="str" cm="1">
        <f t="array" aca="1" ref="G309" ca="1">eConcatenar(A309:E309,"|")</f>
        <v>0UVNkrR6PcwsGwce|3100|2021-9-6|0|final</v>
      </c>
    </row>
    <row r="310" spans="1:7" x14ac:dyDescent="0.25">
      <c r="A310" s="6" t="s">
        <v>11739</v>
      </c>
      <c r="B310" s="4">
        <v>8900</v>
      </c>
      <c r="C310" s="4" t="s">
        <v>1219</v>
      </c>
      <c r="D310" s="12">
        <v>0</v>
      </c>
      <c r="E310" t="s">
        <v>1141</v>
      </c>
      <c r="G310" t="str" cm="1">
        <f t="array" aca="1" ref="G310" ca="1">eConcatenar(A310:E310,"|")</f>
        <v>iWl7GkSFJJw4EwLj|8900|2021-9-6|0|final</v>
      </c>
    </row>
    <row r="311" spans="1:7" x14ac:dyDescent="0.25">
      <c r="A311" s="6" t="s">
        <v>11745</v>
      </c>
      <c r="B311" s="4">
        <v>5900</v>
      </c>
      <c r="C311" s="4" t="s">
        <v>1219</v>
      </c>
      <c r="D311" s="12">
        <v>0</v>
      </c>
      <c r="E311" t="s">
        <v>1141</v>
      </c>
      <c r="G311" t="str" cm="1">
        <f t="array" aca="1" ref="G311" ca="1">eConcatenar(A311:E311,"|")</f>
        <v>EtERRWTpU6GvGT3e|5900|2021-9-6|0|final</v>
      </c>
    </row>
    <row r="312" spans="1:7" x14ac:dyDescent="0.25">
      <c r="A312" s="6" t="s">
        <v>11750</v>
      </c>
      <c r="B312" s="4">
        <v>4600</v>
      </c>
      <c r="C312" s="4" t="s">
        <v>1219</v>
      </c>
      <c r="D312" s="12">
        <v>0</v>
      </c>
      <c r="E312" t="s">
        <v>1141</v>
      </c>
      <c r="G312" t="str" cm="1">
        <f t="array" aca="1" ref="G312" ca="1">eConcatenar(A312:E312,"|")</f>
        <v>pb95BZypW7LZGEfv|4600|2021-9-6|0|final</v>
      </c>
    </row>
    <row r="313" spans="1:7" x14ac:dyDescent="0.25">
      <c r="A313" s="6" t="s">
        <v>11756</v>
      </c>
      <c r="B313" s="4">
        <v>7200</v>
      </c>
      <c r="C313" s="4" t="s">
        <v>1219</v>
      </c>
      <c r="D313" s="12">
        <v>0</v>
      </c>
      <c r="E313" t="s">
        <v>1141</v>
      </c>
      <c r="G313" t="str" cm="1">
        <f t="array" aca="1" ref="G313" ca="1">eConcatenar(A313:E313,"|")</f>
        <v>0sIqi5rNXsB45u6n|7200|2021-9-6|0|final</v>
      </c>
    </row>
    <row r="314" spans="1:7" x14ac:dyDescent="0.25">
      <c r="A314" s="6" t="s">
        <v>11763</v>
      </c>
      <c r="B314" s="4">
        <v>250</v>
      </c>
      <c r="C314" s="4" t="s">
        <v>1219</v>
      </c>
      <c r="D314" s="12">
        <v>0</v>
      </c>
      <c r="E314" t="s">
        <v>1141</v>
      </c>
      <c r="G314" t="str" cm="1">
        <f t="array" aca="1" ref="G314" ca="1">eConcatenar(A314:E314,"|")</f>
        <v>2N0bkjyS0ACwUv7s|250|2021-9-6|0|final</v>
      </c>
    </row>
    <row r="315" spans="1:7" x14ac:dyDescent="0.25">
      <c r="A315" s="6" t="s">
        <v>11768</v>
      </c>
      <c r="B315" s="4">
        <v>200</v>
      </c>
      <c r="C315" s="4" t="s">
        <v>1219</v>
      </c>
      <c r="D315" s="12">
        <v>0</v>
      </c>
      <c r="E315" t="s">
        <v>1141</v>
      </c>
      <c r="G315" t="str" cm="1">
        <f t="array" aca="1" ref="G315" ca="1">eConcatenar(A315:E315,"|")</f>
        <v>PaejulrkCw4ENukj|200|2021-9-6|0|final</v>
      </c>
    </row>
    <row r="316" spans="1:7" x14ac:dyDescent="0.25">
      <c r="A316" s="6" t="s">
        <v>11775</v>
      </c>
      <c r="B316" s="4">
        <v>5300</v>
      </c>
      <c r="C316" s="4" t="s">
        <v>1219</v>
      </c>
      <c r="D316" s="12">
        <v>0</v>
      </c>
      <c r="E316" t="s">
        <v>1141</v>
      </c>
      <c r="G316" t="str" cm="1">
        <f t="array" aca="1" ref="G316" ca="1">eConcatenar(A316:E316,"|")</f>
        <v>AHY3pOgmoasUKZZr|5300|2021-9-6|0|final</v>
      </c>
    </row>
    <row r="317" spans="1:7" x14ac:dyDescent="0.25">
      <c r="A317" s="6" t="s">
        <v>11783</v>
      </c>
      <c r="B317" s="4">
        <v>5850</v>
      </c>
      <c r="C317" s="4" t="s">
        <v>1219</v>
      </c>
      <c r="D317" s="12">
        <v>0</v>
      </c>
      <c r="E317" t="s">
        <v>1141</v>
      </c>
      <c r="G317" t="str" cm="1">
        <f t="array" aca="1" ref="G317" ca="1">eConcatenar(A317:E317,"|")</f>
        <v>TKSGUqY7RrNfQtWt|5850|2021-9-6|0|final</v>
      </c>
    </row>
    <row r="318" spans="1:7" x14ac:dyDescent="0.25">
      <c r="A318" s="6" t="s">
        <v>11789</v>
      </c>
      <c r="B318" s="4">
        <v>19100</v>
      </c>
      <c r="C318" s="4" t="s">
        <v>1219</v>
      </c>
      <c r="D318" s="12">
        <v>0</v>
      </c>
      <c r="E318" t="s">
        <v>1141</v>
      </c>
      <c r="G318" t="str" cm="1">
        <f t="array" aca="1" ref="G318" ca="1">eConcatenar(A318:E318,"|")</f>
        <v>e76wRbFFy16POH7l|19100|2021-9-6|0|final</v>
      </c>
    </row>
    <row r="319" spans="1:7" x14ac:dyDescent="0.25">
      <c r="A319" s="6" t="s">
        <v>11796</v>
      </c>
      <c r="B319" s="4">
        <v>9200</v>
      </c>
      <c r="C319" s="4" t="s">
        <v>1219</v>
      </c>
      <c r="D319" s="12">
        <v>0</v>
      </c>
      <c r="E319" t="s">
        <v>1141</v>
      </c>
      <c r="G319" t="str" cm="1">
        <f t="array" aca="1" ref="G319" ca="1">eConcatenar(A319:E319,"|")</f>
        <v>Haqa8VNxbHDynfnC|9200|2021-9-6|0|final</v>
      </c>
    </row>
    <row r="320" spans="1:7" x14ac:dyDescent="0.25">
      <c r="A320" s="6" t="s">
        <v>11803</v>
      </c>
      <c r="B320" s="4">
        <v>9800</v>
      </c>
      <c r="C320" s="4" t="s">
        <v>1219</v>
      </c>
      <c r="D320" s="12">
        <v>0</v>
      </c>
      <c r="E320" t="s">
        <v>1141</v>
      </c>
      <c r="G320" t="str" cm="1">
        <f t="array" aca="1" ref="G320" ca="1">eConcatenar(A320:E320,"|")</f>
        <v>SbdxjXiw0ij8iatf|9800|2021-9-6|0|final</v>
      </c>
    </row>
    <row r="321" spans="1:7" x14ac:dyDescent="0.25">
      <c r="A321" s="6" t="s">
        <v>11808</v>
      </c>
      <c r="B321" s="4">
        <v>6600</v>
      </c>
      <c r="C321" s="4" t="s">
        <v>1219</v>
      </c>
      <c r="D321" s="12">
        <v>0</v>
      </c>
      <c r="E321" t="s">
        <v>1141</v>
      </c>
      <c r="G321" t="str" cm="1">
        <f t="array" aca="1" ref="G321" ca="1">eConcatenar(A321:E321,"|")</f>
        <v>y9q4ife7AL09ugIB|6600|2021-9-6|0|final</v>
      </c>
    </row>
    <row r="322" spans="1:7" x14ac:dyDescent="0.25">
      <c r="A322" s="6" t="s">
        <v>11816</v>
      </c>
      <c r="B322" s="4">
        <v>4000</v>
      </c>
      <c r="C322" s="4" t="s">
        <v>1219</v>
      </c>
      <c r="D322" s="12">
        <v>0</v>
      </c>
      <c r="E322" t="s">
        <v>1141</v>
      </c>
      <c r="G322" t="str" cm="1">
        <f t="array" aca="1" ref="G322" ca="1">eConcatenar(A322:E322,"|")</f>
        <v>WIcrMbJy6HSiA6Gh|4000|2021-9-6|0|final</v>
      </c>
    </row>
    <row r="323" spans="1:7" x14ac:dyDescent="0.25">
      <c r="A323" s="6" t="s">
        <v>11823</v>
      </c>
      <c r="B323" s="4">
        <v>4400</v>
      </c>
      <c r="C323" s="4" t="s">
        <v>1219</v>
      </c>
      <c r="D323" s="12">
        <v>0</v>
      </c>
      <c r="E323" t="s">
        <v>1141</v>
      </c>
      <c r="G323" t="str" cm="1">
        <f t="array" aca="1" ref="G323" ca="1">eConcatenar(A323:E323,"|")</f>
        <v>992zhN1WSscLt3xd|4400|2021-9-6|0|final</v>
      </c>
    </row>
    <row r="324" spans="1:7" x14ac:dyDescent="0.25">
      <c r="A324" s="6" t="s">
        <v>11828</v>
      </c>
      <c r="B324" s="4">
        <v>7000</v>
      </c>
      <c r="C324" s="4" t="s">
        <v>1219</v>
      </c>
      <c r="D324" s="12">
        <v>0</v>
      </c>
      <c r="E324" t="s">
        <v>1141</v>
      </c>
      <c r="G324" t="str" cm="1">
        <f t="array" aca="1" ref="G324" ca="1">eConcatenar(A324:E324,"|")</f>
        <v>SeqHj0HAqDePt6rD|7000|2021-9-6|0|final</v>
      </c>
    </row>
    <row r="325" spans="1:7" x14ac:dyDescent="0.25">
      <c r="A325" s="6" t="s">
        <v>11833</v>
      </c>
      <c r="B325" s="4">
        <v>4400</v>
      </c>
      <c r="C325" s="4" t="s">
        <v>1219</v>
      </c>
      <c r="D325" s="12">
        <v>0</v>
      </c>
      <c r="E325" t="s">
        <v>1141</v>
      </c>
      <c r="G325" t="str" cm="1">
        <f t="array" aca="1" ref="G325" ca="1">eConcatenar(A325:E325,"|")</f>
        <v>KjNOU99pUhhRKXZ0|4400|2021-9-6|0|final</v>
      </c>
    </row>
    <row r="326" spans="1:7" x14ac:dyDescent="0.25">
      <c r="A326" s="6" t="s">
        <v>11838</v>
      </c>
      <c r="B326" s="4">
        <v>5900</v>
      </c>
      <c r="C326" s="4" t="s">
        <v>1219</v>
      </c>
      <c r="D326" s="12">
        <v>0</v>
      </c>
      <c r="E326" t="s">
        <v>1141</v>
      </c>
      <c r="G326" t="str" cm="1">
        <f t="array" aca="1" ref="G326" ca="1">eConcatenar(A326:E326,"|")</f>
        <v>K8Yu4OEfvqJdBdXO|5900|2021-9-6|0|final</v>
      </c>
    </row>
    <row r="327" spans="1:7" x14ac:dyDescent="0.25">
      <c r="A327" s="6" t="s">
        <v>11843</v>
      </c>
      <c r="B327" s="4">
        <v>2600</v>
      </c>
      <c r="C327" s="4" t="s">
        <v>1219</v>
      </c>
      <c r="D327" s="12">
        <v>0</v>
      </c>
      <c r="E327" t="s">
        <v>1141</v>
      </c>
      <c r="G327" t="str" cm="1">
        <f t="array" aca="1" ref="G327" ca="1">eConcatenar(A327:E327,"|")</f>
        <v>Vchu86NB8JHhKP3O|2600|2021-9-6|0|final</v>
      </c>
    </row>
    <row r="328" spans="1:7" x14ac:dyDescent="0.25">
      <c r="A328" s="6" t="s">
        <v>11848</v>
      </c>
      <c r="B328" s="4">
        <v>4950</v>
      </c>
      <c r="C328" s="4" t="s">
        <v>1219</v>
      </c>
      <c r="D328" s="12">
        <v>0</v>
      </c>
      <c r="E328" t="s">
        <v>1141</v>
      </c>
      <c r="G328" t="str" cm="1">
        <f t="array" aca="1" ref="G328" ca="1">eConcatenar(A328:E328,"|")</f>
        <v>CwUiYDCJET7umTDN|4950|2021-9-6|0|final</v>
      </c>
    </row>
    <row r="329" spans="1:7" x14ac:dyDescent="0.25">
      <c r="A329" s="6" t="s">
        <v>11855</v>
      </c>
      <c r="B329" s="4">
        <v>10100</v>
      </c>
      <c r="C329" s="4" t="s">
        <v>1219</v>
      </c>
      <c r="D329" s="12">
        <v>0</v>
      </c>
      <c r="E329" t="s">
        <v>1141</v>
      </c>
      <c r="G329" t="str" cm="1">
        <f t="array" aca="1" ref="G329" ca="1">eConcatenar(A329:E329,"|")</f>
        <v>dHfia8JWgCvZWAzy|10100|2021-9-6|0|final</v>
      </c>
    </row>
    <row r="330" spans="1:7" x14ac:dyDescent="0.25">
      <c r="A330" s="6" t="s">
        <v>11860</v>
      </c>
      <c r="B330" s="4">
        <v>5700</v>
      </c>
      <c r="C330" s="4" t="s">
        <v>1219</v>
      </c>
      <c r="D330" s="12">
        <v>0</v>
      </c>
      <c r="E330" t="s">
        <v>1141</v>
      </c>
      <c r="G330" t="str" cm="1">
        <f t="array" aca="1" ref="G330" ca="1">eConcatenar(A330:E330,"|")</f>
        <v>8u9aH6anoc7bLSD6|5700|2021-9-6|0|final</v>
      </c>
    </row>
    <row r="331" spans="1:7" x14ac:dyDescent="0.25">
      <c r="A331" s="6" t="s">
        <v>11866</v>
      </c>
      <c r="B331" s="4">
        <v>4000</v>
      </c>
      <c r="C331" s="4" t="s">
        <v>1219</v>
      </c>
      <c r="D331" s="12">
        <v>0</v>
      </c>
      <c r="E331" t="s">
        <v>1141</v>
      </c>
      <c r="G331" t="str" cm="1">
        <f t="array" aca="1" ref="G331" ca="1">eConcatenar(A331:E331,"|")</f>
        <v>Pbuqw25sJ03kzsBo|4000|2021-9-6|0|final</v>
      </c>
    </row>
    <row r="332" spans="1:7" x14ac:dyDescent="0.25">
      <c r="A332" s="6" t="s">
        <v>11872</v>
      </c>
      <c r="B332" s="4">
        <v>3550</v>
      </c>
      <c r="C332" s="4" t="s">
        <v>1219</v>
      </c>
      <c r="D332" s="12">
        <v>0</v>
      </c>
      <c r="E332" t="s">
        <v>1141</v>
      </c>
      <c r="G332" t="str" cm="1">
        <f t="array" aca="1" ref="G332" ca="1">eConcatenar(A332:E332,"|")</f>
        <v>VHHEYsZMZY3gDc1I|3550|2021-9-6|0|final</v>
      </c>
    </row>
    <row r="333" spans="1:7" x14ac:dyDescent="0.25">
      <c r="A333" s="6" t="s">
        <v>11879</v>
      </c>
      <c r="B333" s="4">
        <v>6000</v>
      </c>
      <c r="C333" s="4" t="s">
        <v>1219</v>
      </c>
      <c r="D333" s="12">
        <v>0</v>
      </c>
      <c r="E333" t="s">
        <v>1141</v>
      </c>
      <c r="G333" t="str" cm="1">
        <f t="array" aca="1" ref="G333" ca="1">eConcatenar(A333:E333,"|")</f>
        <v>MvOzn4L7i43D21PC|6000|2021-9-6|0|final</v>
      </c>
    </row>
    <row r="334" spans="1:7" x14ac:dyDescent="0.25">
      <c r="A334" s="6" t="s">
        <v>11884</v>
      </c>
      <c r="B334" s="4">
        <v>5800</v>
      </c>
      <c r="C334" s="4" t="s">
        <v>1219</v>
      </c>
      <c r="D334" s="12">
        <v>0</v>
      </c>
      <c r="E334" t="s">
        <v>1141</v>
      </c>
      <c r="G334" t="str" cm="1">
        <f t="array" aca="1" ref="G334" ca="1">eConcatenar(A334:E334,"|")</f>
        <v>WHriOQ0o0jsj3Klu|5800|2021-9-6|0|final</v>
      </c>
    </row>
    <row r="335" spans="1:7" x14ac:dyDescent="0.25">
      <c r="A335" s="6" t="s">
        <v>11890</v>
      </c>
      <c r="B335" s="4">
        <v>9600</v>
      </c>
      <c r="C335" s="4" t="s">
        <v>1219</v>
      </c>
      <c r="D335" s="12">
        <v>0</v>
      </c>
      <c r="E335" t="s">
        <v>1141</v>
      </c>
      <c r="G335" t="str" cm="1">
        <f t="array" aca="1" ref="G335" ca="1">eConcatenar(A335:E335,"|")</f>
        <v>Rqy5dzr1Hncalbro|9600|2021-9-6|0|final</v>
      </c>
    </row>
    <row r="336" spans="1:7" x14ac:dyDescent="0.25">
      <c r="A336" s="6" t="s">
        <v>11896</v>
      </c>
      <c r="B336" s="4">
        <v>400</v>
      </c>
      <c r="C336" s="4" t="s">
        <v>1219</v>
      </c>
      <c r="D336" s="12">
        <v>0</v>
      </c>
      <c r="E336" t="s">
        <v>1141</v>
      </c>
      <c r="G336" t="str" cm="1">
        <f t="array" aca="1" ref="G336" ca="1">eConcatenar(A336:E336,"|")</f>
        <v>A4jedVzI3cXMCoRG|400|2021-9-6|0|final</v>
      </c>
    </row>
    <row r="337" spans="1:7" x14ac:dyDescent="0.25">
      <c r="A337" s="6" t="s">
        <v>11901</v>
      </c>
      <c r="B337" s="4">
        <v>1500</v>
      </c>
      <c r="C337" s="4" t="s">
        <v>1219</v>
      </c>
      <c r="D337" s="12">
        <v>0</v>
      </c>
      <c r="E337" t="s">
        <v>1141</v>
      </c>
      <c r="G337" t="str" cm="1">
        <f t="array" aca="1" ref="G337" ca="1">eConcatenar(A337:E337,"|")</f>
        <v>J0zPVd1SDrTyxb0g|1500|2021-9-6|0|final</v>
      </c>
    </row>
    <row r="338" spans="1:7" x14ac:dyDescent="0.25">
      <c r="A338" s="6" t="s">
        <v>11906</v>
      </c>
      <c r="B338" s="4">
        <v>7700</v>
      </c>
      <c r="C338" s="4" t="s">
        <v>1219</v>
      </c>
      <c r="D338" s="12">
        <v>0</v>
      </c>
      <c r="E338" t="s">
        <v>1141</v>
      </c>
      <c r="G338" t="str" cm="1">
        <f t="array" aca="1" ref="G338" ca="1">eConcatenar(A338:E338,"|")</f>
        <v>51s4Rvl8jHh2SomR|7700|2021-9-6|0|final</v>
      </c>
    </row>
    <row r="339" spans="1:7" x14ac:dyDescent="0.25">
      <c r="A339" s="6" t="s">
        <v>11911</v>
      </c>
      <c r="B339" s="4">
        <v>7500</v>
      </c>
      <c r="C339" s="4" t="s">
        <v>1219</v>
      </c>
      <c r="D339" s="12">
        <v>0</v>
      </c>
      <c r="E339" t="s">
        <v>1141</v>
      </c>
      <c r="G339" t="str" cm="1">
        <f t="array" aca="1" ref="G339" ca="1">eConcatenar(A339:E339,"|")</f>
        <v>dpw9XuO6hKlbkLFS|7500|2021-9-6|0|final</v>
      </c>
    </row>
    <row r="340" spans="1:7" x14ac:dyDescent="0.25">
      <c r="A340" s="6" t="s">
        <v>11917</v>
      </c>
      <c r="B340" s="4">
        <v>10400</v>
      </c>
      <c r="C340" s="4" t="s">
        <v>1219</v>
      </c>
      <c r="D340" s="12">
        <v>0</v>
      </c>
      <c r="E340" t="s">
        <v>1141</v>
      </c>
      <c r="G340" t="str" cm="1">
        <f t="array" aca="1" ref="G340" ca="1">eConcatenar(A340:E340,"|")</f>
        <v>XS8F7vZWTOOXlqgs|10400|2021-9-6|0|final</v>
      </c>
    </row>
    <row r="341" spans="1:7" x14ac:dyDescent="0.25">
      <c r="A341" s="6" t="s">
        <v>11923</v>
      </c>
      <c r="B341" s="4">
        <v>6400</v>
      </c>
      <c r="C341" s="4" t="s">
        <v>1219</v>
      </c>
      <c r="D341" s="12">
        <v>0</v>
      </c>
      <c r="E341" t="s">
        <v>1141</v>
      </c>
      <c r="G341" t="str" cm="1">
        <f t="array" aca="1" ref="G341" ca="1">eConcatenar(A341:E341,"|")</f>
        <v>vRk2BaPL3iHSeHGE|6400|2021-9-6|0|final</v>
      </c>
    </row>
    <row r="342" spans="1:7" x14ac:dyDescent="0.25">
      <c r="A342" s="6" t="s">
        <v>11930</v>
      </c>
      <c r="B342" s="4">
        <v>3800</v>
      </c>
      <c r="C342" s="4" t="s">
        <v>1219</v>
      </c>
      <c r="D342" s="12">
        <v>0</v>
      </c>
      <c r="E342" t="s">
        <v>1141</v>
      </c>
      <c r="G342" t="str" cm="1">
        <f t="array" aca="1" ref="G342" ca="1">eConcatenar(A342:E342,"|")</f>
        <v>C5ez19y0mV5HPbmG|3800|2021-9-6|0|final</v>
      </c>
    </row>
    <row r="343" spans="1:7" x14ac:dyDescent="0.25">
      <c r="A343" s="6" t="s">
        <v>11936</v>
      </c>
      <c r="B343" s="4">
        <v>4200</v>
      </c>
      <c r="C343" s="4" t="s">
        <v>1219</v>
      </c>
      <c r="D343" s="12">
        <v>0</v>
      </c>
      <c r="E343" t="s">
        <v>1141</v>
      </c>
      <c r="G343" t="str" cm="1">
        <f t="array" aca="1" ref="G343" ca="1">eConcatenar(A343:E343,"|")</f>
        <v>sAjx2Aex7bfAosQV|4200|2021-9-6|0|final</v>
      </c>
    </row>
    <row r="344" spans="1:7" x14ac:dyDescent="0.25">
      <c r="A344" s="6" t="s">
        <v>11941</v>
      </c>
      <c r="B344" s="4">
        <v>10920</v>
      </c>
      <c r="C344" s="4" t="s">
        <v>1219</v>
      </c>
      <c r="D344" s="12">
        <v>0</v>
      </c>
      <c r="E344" t="s">
        <v>1141</v>
      </c>
      <c r="G344" t="str" cm="1">
        <f t="array" aca="1" ref="G344" ca="1">eConcatenar(A344:E344,"|")</f>
        <v>YKoQFI37CtCRuxfz|10920|2021-9-6|0|final</v>
      </c>
    </row>
    <row r="345" spans="1:7" x14ac:dyDescent="0.25">
      <c r="A345" s="6" t="s">
        <v>11948</v>
      </c>
      <c r="B345" s="4">
        <v>900</v>
      </c>
      <c r="C345" s="4" t="s">
        <v>1219</v>
      </c>
      <c r="D345" s="17">
        <v>0</v>
      </c>
      <c r="E345" t="s">
        <v>1141</v>
      </c>
      <c r="G345" t="str" cm="1">
        <f t="array" aca="1" ref="G345" ca="1">eConcatenar(A345:E345,"|")</f>
        <v>u8iq5Jgc02xt7x0x|900|2021-9-6|0|final</v>
      </c>
    </row>
    <row r="346" spans="1:7" x14ac:dyDescent="0.25">
      <c r="A346" s="6" t="s">
        <v>11953</v>
      </c>
      <c r="B346" s="4">
        <v>800</v>
      </c>
      <c r="C346" s="4" t="s">
        <v>1219</v>
      </c>
      <c r="D346" s="17">
        <v>0</v>
      </c>
      <c r="E346" t="s">
        <v>1141</v>
      </c>
      <c r="G346" t="str" cm="1">
        <f t="array" aca="1" ref="G346" ca="1">eConcatenar(A346:E346,"|")</f>
        <v>ZGlviiyiQRHFklTv|800|2021-9-6|0|final</v>
      </c>
    </row>
    <row r="347" spans="1:7" x14ac:dyDescent="0.25">
      <c r="A347" s="6" t="s">
        <v>11959</v>
      </c>
      <c r="B347" s="4">
        <v>500</v>
      </c>
      <c r="C347" s="4" t="s">
        <v>1219</v>
      </c>
      <c r="D347" s="17">
        <v>0</v>
      </c>
      <c r="E347" t="s">
        <v>1141</v>
      </c>
      <c r="G347" t="str" cm="1">
        <f t="array" aca="1" ref="G347" ca="1">eConcatenar(A347:E347,"|")</f>
        <v>0eFbip1FWE4ASBhX|500|2021-9-6|0|final</v>
      </c>
    </row>
    <row r="348" spans="1:7" x14ac:dyDescent="0.25">
      <c r="A348" s="6" t="s">
        <v>11964</v>
      </c>
      <c r="B348" s="4">
        <v>750</v>
      </c>
      <c r="C348" s="4" t="s">
        <v>1219</v>
      </c>
      <c r="D348" s="17">
        <v>0</v>
      </c>
      <c r="E348" t="s">
        <v>1141</v>
      </c>
      <c r="G348" t="str" cm="1">
        <f t="array" aca="1" ref="G348" ca="1">eConcatenar(A348:E348,"|")</f>
        <v>YEw1UIbkhxwSMyoo|750|2021-9-6|0|final</v>
      </c>
    </row>
    <row r="349" spans="1:7" x14ac:dyDescent="0.25">
      <c r="A349" s="6" t="s">
        <v>11972</v>
      </c>
      <c r="B349" s="4">
        <v>1150</v>
      </c>
      <c r="C349" s="4" t="s">
        <v>1219</v>
      </c>
      <c r="D349" s="17">
        <v>0</v>
      </c>
      <c r="E349" t="s">
        <v>1141</v>
      </c>
      <c r="G349" t="str" cm="1">
        <f t="array" aca="1" ref="G349" ca="1">eConcatenar(A349:E349,"|")</f>
        <v>yhUvXeC4krb49jyn|1150|2021-9-6|0|final</v>
      </c>
    </row>
    <row r="350" spans="1:7" x14ac:dyDescent="0.25">
      <c r="A350" s="6" t="s">
        <v>11977</v>
      </c>
      <c r="B350" s="4">
        <v>900</v>
      </c>
      <c r="C350" s="4" t="s">
        <v>1219</v>
      </c>
      <c r="D350" s="17">
        <v>0</v>
      </c>
      <c r="E350" t="s">
        <v>1141</v>
      </c>
      <c r="G350" t="str" cm="1">
        <f t="array" aca="1" ref="G350" ca="1">eConcatenar(A350:E350,"|")</f>
        <v>QgS2mNPyLilYs8U7|900|2021-9-6|0|final</v>
      </c>
    </row>
    <row r="351" spans="1:7" x14ac:dyDescent="0.25">
      <c r="A351" s="6" t="s">
        <v>11985</v>
      </c>
      <c r="B351" s="4">
        <v>7000</v>
      </c>
      <c r="C351" s="4" t="s">
        <v>9840</v>
      </c>
      <c r="D351" s="17">
        <v>0</v>
      </c>
      <c r="E351" t="s">
        <v>1141</v>
      </c>
      <c r="G351" t="str" cm="1">
        <f t="array" aca="1" ref="G351" ca="1">eConcatenar(A351:E351,"|")</f>
        <v>adhyZuywjVHjTHdS|7000|2021-8-30|0|final</v>
      </c>
    </row>
    <row r="352" spans="1:7" x14ac:dyDescent="0.25">
      <c r="A352" s="6" t="s">
        <v>11991</v>
      </c>
      <c r="B352" s="4">
        <v>4030</v>
      </c>
      <c r="C352" s="4" t="s">
        <v>1216</v>
      </c>
      <c r="D352" s="17">
        <v>0</v>
      </c>
      <c r="E352" t="s">
        <v>1141</v>
      </c>
      <c r="G352" t="str" cm="1">
        <f t="array" aca="1" ref="G352" ca="1">eConcatenar(A352:E352,"|")</f>
        <v>hDkyKJ7DyinoFFfm|4030|2021-8-16|0|final</v>
      </c>
    </row>
    <row r="353" spans="1:7" x14ac:dyDescent="0.25">
      <c r="A353" s="6" t="s">
        <v>11997</v>
      </c>
      <c r="B353" s="4">
        <v>7000</v>
      </c>
      <c r="C353" s="4" t="s">
        <v>9840</v>
      </c>
      <c r="D353" s="17">
        <v>0</v>
      </c>
      <c r="E353" t="s">
        <v>1141</v>
      </c>
      <c r="G353" t="str" cm="1">
        <f t="array" aca="1" ref="G353" ca="1">eConcatenar(A353:E353,"|")</f>
        <v>KWJw6fRYXkMSB6Jq|7000|2021-8-30|0|final</v>
      </c>
    </row>
    <row r="354" spans="1:7" x14ac:dyDescent="0.25">
      <c r="A354" s="6" t="s">
        <v>12004</v>
      </c>
      <c r="B354" s="4">
        <v>3000</v>
      </c>
      <c r="C354" s="4" t="s">
        <v>9840</v>
      </c>
      <c r="D354" s="17">
        <v>0</v>
      </c>
      <c r="E354" t="s">
        <v>1141</v>
      </c>
      <c r="G354" t="str" cm="1">
        <f t="array" aca="1" ref="G354" ca="1">eConcatenar(A354:E354,"|")</f>
        <v>KQ5V64Gjibhs3AoS|3000|2021-8-30|0|final</v>
      </c>
    </row>
    <row r="355" spans="1:7" x14ac:dyDescent="0.25">
      <c r="A355" s="6" t="s">
        <v>12012</v>
      </c>
      <c r="B355" s="4">
        <v>8000</v>
      </c>
      <c r="C355" s="4" t="s">
        <v>9840</v>
      </c>
      <c r="D355" s="17">
        <v>0</v>
      </c>
      <c r="E355" t="s">
        <v>1141</v>
      </c>
      <c r="G355" t="str" cm="1">
        <f t="array" aca="1" ref="G355" ca="1">eConcatenar(A355:E355,"|")</f>
        <v>N1dKN4rVSAcgQcXH|8000|2021-8-30|0|final</v>
      </c>
    </row>
    <row r="356" spans="1:7" x14ac:dyDescent="0.25">
      <c r="A356" s="6" t="s">
        <v>12018</v>
      </c>
      <c r="B356" s="4">
        <v>11200</v>
      </c>
      <c r="C356" s="4" t="s">
        <v>9840</v>
      </c>
      <c r="D356" s="17">
        <v>0</v>
      </c>
      <c r="E356" t="s">
        <v>1141</v>
      </c>
      <c r="G356" t="str" cm="1">
        <f t="array" aca="1" ref="G356" ca="1">eConcatenar(A356:E356,"|")</f>
        <v>aqJ0KjYWGgaGcbFf|11200|2021-8-30|0|final</v>
      </c>
    </row>
    <row r="357" spans="1:7" x14ac:dyDescent="0.25">
      <c r="A357" s="6" t="s">
        <v>12023</v>
      </c>
      <c r="B357" s="4">
        <v>600</v>
      </c>
      <c r="C357" s="4" t="s">
        <v>9840</v>
      </c>
      <c r="D357" s="17">
        <v>0</v>
      </c>
      <c r="E357" t="s">
        <v>1141</v>
      </c>
      <c r="G357" t="str" cm="1">
        <f t="array" aca="1" ref="G357" ca="1">eConcatenar(A357:E357,"|")</f>
        <v>VIIksSb7uDtf1uLw|600|2021-8-30|0|final</v>
      </c>
    </row>
    <row r="358" spans="1:7" x14ac:dyDescent="0.25">
      <c r="A358" s="6" t="s">
        <v>12028</v>
      </c>
      <c r="B358" s="4">
        <v>4200</v>
      </c>
      <c r="C358" s="4" t="s">
        <v>9840</v>
      </c>
      <c r="D358" s="17">
        <v>0</v>
      </c>
      <c r="E358" t="s">
        <v>1141</v>
      </c>
      <c r="G358" t="str" cm="1">
        <f t="array" aca="1" ref="G358" ca="1">eConcatenar(A358:E358,"|")</f>
        <v>SBBoSHI6QEeMQOPJ|4200|2021-8-30|0|final</v>
      </c>
    </row>
    <row r="359" spans="1:7" x14ac:dyDescent="0.25">
      <c r="A359" s="6" t="s">
        <v>12035</v>
      </c>
      <c r="B359" s="4">
        <v>3600</v>
      </c>
      <c r="C359" s="4" t="s">
        <v>9840</v>
      </c>
      <c r="D359" s="17">
        <v>0</v>
      </c>
      <c r="E359" t="s">
        <v>1141</v>
      </c>
      <c r="G359" t="str" cm="1">
        <f t="array" aca="1" ref="G359" ca="1">eConcatenar(A359:E359,"|")</f>
        <v>mQWUgQdLifI5ilSE|3600|2021-8-30|0|final</v>
      </c>
    </row>
    <row r="360" spans="1:7" x14ac:dyDescent="0.25">
      <c r="A360" s="6" t="s">
        <v>12040</v>
      </c>
      <c r="B360" s="4">
        <v>4000</v>
      </c>
      <c r="C360" s="4" t="s">
        <v>9840</v>
      </c>
      <c r="D360" s="17">
        <v>0</v>
      </c>
      <c r="E360" t="s">
        <v>1141</v>
      </c>
      <c r="G360" t="str" cm="1">
        <f t="array" aca="1" ref="G360" ca="1">eConcatenar(A360:E360,"|")</f>
        <v>BwhxfUEbqQM97bjR|4000|2021-8-30|0|final</v>
      </c>
    </row>
    <row r="361" spans="1:7" x14ac:dyDescent="0.25">
      <c r="A361" s="6" t="s">
        <v>12045</v>
      </c>
      <c r="B361" s="4">
        <v>3500</v>
      </c>
      <c r="C361" s="4" t="s">
        <v>5088</v>
      </c>
      <c r="D361" s="17">
        <v>0</v>
      </c>
      <c r="E361" t="s">
        <v>1141</v>
      </c>
      <c r="G361" t="str" cm="1">
        <f t="array" aca="1" ref="G361" ca="1">eConcatenar(A361:E361,"|")</f>
        <v>Ohemtb82t2L50uqS|3500|2021-7-19|0|final</v>
      </c>
    </row>
    <row r="362" spans="1:7" x14ac:dyDescent="0.25">
      <c r="A362" s="6" t="s">
        <v>12050</v>
      </c>
      <c r="B362" s="4">
        <v>3700</v>
      </c>
      <c r="C362" s="4" t="s">
        <v>9840</v>
      </c>
      <c r="D362" s="17">
        <v>0</v>
      </c>
      <c r="E362" t="s">
        <v>1141</v>
      </c>
      <c r="G362" t="str" cm="1">
        <f t="array" aca="1" ref="G362" ca="1">eConcatenar(A362:E362,"|")</f>
        <v>EsLQ4o9qEAp4A2Qy|3700|2021-8-30|0|final</v>
      </c>
    </row>
    <row r="363" spans="1:7" x14ac:dyDescent="0.25">
      <c r="A363" s="6" t="s">
        <v>12055</v>
      </c>
      <c r="B363" s="4">
        <v>7600</v>
      </c>
      <c r="C363" s="4" t="s">
        <v>9840</v>
      </c>
      <c r="D363" s="17">
        <v>0</v>
      </c>
      <c r="E363" t="s">
        <v>1141</v>
      </c>
      <c r="G363" t="str" cm="1">
        <f t="array" aca="1" ref="G363" ca="1">eConcatenar(A363:E363,"|")</f>
        <v>0Qdl9x44hOrVZH63|7600|2021-8-30|0|final</v>
      </c>
    </row>
    <row r="364" spans="1:7" x14ac:dyDescent="0.25">
      <c r="A364" s="6" t="s">
        <v>12061</v>
      </c>
      <c r="B364" s="4">
        <v>6600</v>
      </c>
      <c r="C364" s="4" t="s">
        <v>9840</v>
      </c>
      <c r="D364" s="17">
        <v>0</v>
      </c>
      <c r="E364" t="s">
        <v>1141</v>
      </c>
      <c r="G364" t="str" cm="1">
        <f t="array" aca="1" ref="G364" ca="1">eConcatenar(A364:E364,"|")</f>
        <v>teyTfM5uwAAPpH2U|6600|2021-8-30|0|final</v>
      </c>
    </row>
    <row r="365" spans="1:7" x14ac:dyDescent="0.25">
      <c r="A365" s="6" t="s">
        <v>12067</v>
      </c>
      <c r="B365" s="4">
        <v>50</v>
      </c>
      <c r="C365" s="4" t="s">
        <v>5381</v>
      </c>
      <c r="D365" s="17">
        <v>0</v>
      </c>
      <c r="E365" t="s">
        <v>1141</v>
      </c>
      <c r="G365" t="str" cm="1">
        <f t="array" aca="1" ref="G365" ca="1">eConcatenar(A365:E365,"|")</f>
        <v>9tAgCvmCLRsJEwSO|50|2021-8-14|0|final</v>
      </c>
    </row>
    <row r="366" spans="1:7" x14ac:dyDescent="0.25">
      <c r="A366" s="6" t="s">
        <v>12073</v>
      </c>
      <c r="B366" s="4">
        <v>1000</v>
      </c>
      <c r="C366" s="4" t="s">
        <v>1216</v>
      </c>
      <c r="D366" s="17">
        <v>0</v>
      </c>
      <c r="E366" t="s">
        <v>1141</v>
      </c>
      <c r="G366" t="str" cm="1">
        <f t="array" aca="1" ref="G366" ca="1">eConcatenar(A366:E366,"|")</f>
        <v>8c4oaXbAWbIsJUT0|1000|2021-8-16|0|final</v>
      </c>
    </row>
    <row r="367" spans="1:7" x14ac:dyDescent="0.25">
      <c r="A367" s="6" t="s">
        <v>12080</v>
      </c>
      <c r="B367" s="4">
        <v>6300</v>
      </c>
      <c r="C367" s="4" t="s">
        <v>1221</v>
      </c>
      <c r="D367" s="17">
        <v>0</v>
      </c>
      <c r="E367" t="s">
        <v>1141</v>
      </c>
      <c r="G367" t="str" cm="1">
        <f t="array" aca="1" ref="G367" ca="1">eConcatenar(A367:E367,"|")</f>
        <v>xzJ6VIYU5SrQEoxt|6300|2021-8-31|0|final</v>
      </c>
    </row>
    <row r="368" spans="1:7" x14ac:dyDescent="0.25">
      <c r="A368" s="6" t="s">
        <v>12086</v>
      </c>
      <c r="B368" s="4">
        <v>3300</v>
      </c>
      <c r="C368" s="4" t="s">
        <v>5112</v>
      </c>
      <c r="D368" s="17">
        <v>0</v>
      </c>
      <c r="E368" t="s">
        <v>1141</v>
      </c>
      <c r="G368" t="str" cm="1">
        <f t="array" aca="1" ref="G368" ca="1">eConcatenar(A368:E368,"|")</f>
        <v>9WPJ00WNdND4ODQS|3300|2021-8-9|0|final</v>
      </c>
    </row>
    <row r="369" spans="1:7" x14ac:dyDescent="0.25">
      <c r="A369" s="6" t="s">
        <v>12092</v>
      </c>
      <c r="B369" s="4">
        <v>6200</v>
      </c>
      <c r="C369" s="4" t="s">
        <v>5112</v>
      </c>
      <c r="D369" s="17">
        <v>0</v>
      </c>
      <c r="E369" t="s">
        <v>1141</v>
      </c>
      <c r="G369" t="str" cm="1">
        <f t="array" aca="1" ref="G369" ca="1">eConcatenar(A369:E369,"|")</f>
        <v>f6gapA26rbA650qC|6200|2021-8-9|0|final</v>
      </c>
    </row>
    <row r="370" spans="1:7" x14ac:dyDescent="0.25">
      <c r="A370" s="6" t="s">
        <v>12098</v>
      </c>
      <c r="B370" s="4">
        <v>8500</v>
      </c>
      <c r="C370" s="4" t="s">
        <v>1219</v>
      </c>
      <c r="D370" s="17">
        <v>0</v>
      </c>
      <c r="E370" t="s">
        <v>1141</v>
      </c>
      <c r="G370" t="str" cm="1">
        <f t="array" aca="1" ref="G370" ca="1">eConcatenar(A370:E370,"|")</f>
        <v>ZkESjMevYq475D1d|8500|2021-9-6|0|final</v>
      </c>
    </row>
    <row r="371" spans="1:7" x14ac:dyDescent="0.25">
      <c r="A371" s="6" t="s">
        <v>12104</v>
      </c>
      <c r="B371" s="4">
        <v>450</v>
      </c>
      <c r="C371" s="4" t="s">
        <v>1219</v>
      </c>
      <c r="D371" s="17">
        <v>0</v>
      </c>
      <c r="E371" t="s">
        <v>1141</v>
      </c>
      <c r="G371" t="str" cm="1">
        <f t="array" aca="1" ref="G371" ca="1">eConcatenar(A371:E371,"|")</f>
        <v>BxTnezRFoK3JsFxa|450|2021-9-6|0|final</v>
      </c>
    </row>
    <row r="372" spans="1:7" x14ac:dyDescent="0.25">
      <c r="A372" s="6" t="s">
        <v>12109</v>
      </c>
      <c r="B372" s="4">
        <v>4500</v>
      </c>
      <c r="C372" s="4" t="s">
        <v>1219</v>
      </c>
      <c r="D372" s="17">
        <v>0</v>
      </c>
      <c r="E372" t="s">
        <v>1141</v>
      </c>
      <c r="G372" t="str" cm="1">
        <f t="array" aca="1" ref="G372" ca="1">eConcatenar(A372:E372,"|")</f>
        <v>B34aZdZrROqeXvLj|4500|2021-9-6|0|final</v>
      </c>
    </row>
    <row r="373" spans="1:7" x14ac:dyDescent="0.25">
      <c r="A373" s="6" t="s">
        <v>12116</v>
      </c>
      <c r="B373" s="4">
        <v>12200</v>
      </c>
      <c r="C373" s="4" t="s">
        <v>9840</v>
      </c>
      <c r="D373" s="17">
        <v>0</v>
      </c>
      <c r="E373" t="s">
        <v>1141</v>
      </c>
      <c r="G373" t="str" cm="1">
        <f t="array" aca="1" ref="G373" ca="1">eConcatenar(A373:E373,"|")</f>
        <v>RcTI5npUDVbQTjLF|12200|2021-8-30|0|final</v>
      </c>
    </row>
    <row r="374" spans="1:7" x14ac:dyDescent="0.25">
      <c r="A374" s="6" t="s">
        <v>12123</v>
      </c>
      <c r="B374" s="4">
        <v>7100</v>
      </c>
      <c r="C374" s="4" t="s">
        <v>5410</v>
      </c>
      <c r="D374" s="17">
        <v>0</v>
      </c>
      <c r="E374" t="s">
        <v>1141</v>
      </c>
      <c r="G374" t="str" cm="1">
        <f t="array" aca="1" ref="G374" ca="1">eConcatenar(A374:E374,"|")</f>
        <v>bbOIEd5F5LBiedeE|7100|2021-8-8|0|final</v>
      </c>
    </row>
    <row r="375" spans="1:7" x14ac:dyDescent="0.25">
      <c r="A375" s="6" t="s">
        <v>12128</v>
      </c>
      <c r="B375" s="4">
        <v>12200</v>
      </c>
      <c r="C375" s="4" t="s">
        <v>9840</v>
      </c>
      <c r="D375" s="17">
        <v>0</v>
      </c>
      <c r="E375" t="s">
        <v>1141</v>
      </c>
      <c r="G375" t="str" cm="1">
        <f t="array" aca="1" ref="G375" ca="1">eConcatenar(A375:E375,"|")</f>
        <v>whqEOQl0oFPzv49k|12200|2021-8-30|0|final</v>
      </c>
    </row>
    <row r="376" spans="1:7" x14ac:dyDescent="0.25">
      <c r="A376" s="6" t="s">
        <v>12129</v>
      </c>
      <c r="B376" s="4">
        <v>7100</v>
      </c>
      <c r="C376" s="4" t="s">
        <v>5410</v>
      </c>
      <c r="D376" s="17">
        <v>0</v>
      </c>
      <c r="E376" t="s">
        <v>1141</v>
      </c>
      <c r="G376" t="str" cm="1">
        <f t="array" aca="1" ref="G376" ca="1">eConcatenar(A376:E376,"|")</f>
        <v>6gDoLtv2FR3fVkRQ|7100|2021-8-8|0|final</v>
      </c>
    </row>
    <row r="377" spans="1:7" x14ac:dyDescent="0.25">
      <c r="A377" s="6" t="s">
        <v>12130</v>
      </c>
      <c r="B377" s="4">
        <v>4200</v>
      </c>
      <c r="C377" s="4" t="s">
        <v>9840</v>
      </c>
      <c r="D377" s="17">
        <v>0</v>
      </c>
      <c r="E377" t="s">
        <v>1141</v>
      </c>
      <c r="G377" t="str" cm="1">
        <f t="array" aca="1" ref="G377" ca="1">eConcatenar(A377:E377,"|")</f>
        <v>qczR8GPgu8cj18Hg|4200|2021-8-30|0|final</v>
      </c>
    </row>
    <row r="378" spans="1:7" x14ac:dyDescent="0.25">
      <c r="A378" s="6" t="s">
        <v>12136</v>
      </c>
      <c r="B378" s="4">
        <v>3800</v>
      </c>
      <c r="C378" s="4" t="s">
        <v>5112</v>
      </c>
      <c r="D378" s="17">
        <v>0</v>
      </c>
      <c r="E378" t="s">
        <v>1141</v>
      </c>
      <c r="G378" t="str" cm="1">
        <f t="array" aca="1" ref="G378" ca="1">eConcatenar(A378:E378,"|")</f>
        <v>DrkEnjVQmo2jwkDU|3800|2021-8-9|0|final</v>
      </c>
    </row>
    <row r="379" spans="1:7" x14ac:dyDescent="0.25">
      <c r="A379" s="6" t="s">
        <v>12141</v>
      </c>
      <c r="B379" s="4">
        <v>8900</v>
      </c>
      <c r="C379" s="4" t="s">
        <v>5112</v>
      </c>
      <c r="D379" s="17">
        <v>0</v>
      </c>
      <c r="E379" t="s">
        <v>1141</v>
      </c>
      <c r="G379" t="str" cm="1">
        <f t="array" aca="1" ref="G379" ca="1">eConcatenar(A379:E379,"|")</f>
        <v>lIEDvz67LISni4QU|8900|2021-8-9|0|final</v>
      </c>
    </row>
    <row r="380" spans="1:7" x14ac:dyDescent="0.25">
      <c r="A380" s="23" t="s">
        <v>12147</v>
      </c>
      <c r="B380" s="24">
        <v>6400</v>
      </c>
      <c r="C380" s="24" t="s">
        <v>12153</v>
      </c>
      <c r="D380" s="17">
        <v>0</v>
      </c>
      <c r="E380" t="s">
        <v>1141</v>
      </c>
      <c r="G380" t="str" cm="1">
        <f t="array" aca="1" ref="G380" ca="1">eConcatenar(A380:E380,"|")</f>
        <v>rivenhqmiYjxikWk|6400|2021-8-23|0|final</v>
      </c>
    </row>
    <row r="381" spans="1:7" x14ac:dyDescent="0.25">
      <c r="A381" s="6" t="s">
        <v>12154</v>
      </c>
      <c r="B381" s="4">
        <v>6000</v>
      </c>
      <c r="C381" s="4" t="s">
        <v>5045</v>
      </c>
      <c r="D381" s="17">
        <v>0</v>
      </c>
      <c r="E381" t="s">
        <v>1141</v>
      </c>
      <c r="G381" t="str" cm="1">
        <f t="array" aca="1" ref="G381" ca="1">eConcatenar(A381:E381,"|")</f>
        <v>YHISq4rGjRrShPhv|6000|2021-7-6|0|final</v>
      </c>
    </row>
    <row r="382" spans="1:7" x14ac:dyDescent="0.25">
      <c r="A382" s="6" t="s">
        <v>12162</v>
      </c>
      <c r="B382" s="4">
        <v>6300</v>
      </c>
      <c r="C382" s="4" t="s">
        <v>1221</v>
      </c>
      <c r="D382" s="17">
        <v>0</v>
      </c>
      <c r="E382" t="s">
        <v>1141</v>
      </c>
      <c r="G382" t="str" cm="1">
        <f t="array" aca="1" ref="G382" ca="1">eConcatenar(A382:E382,"|")</f>
        <v>sJuOr8C4QhO0gP13|6300|2021-8-31|0|final</v>
      </c>
    </row>
    <row r="383" spans="1:7" x14ac:dyDescent="0.25">
      <c r="A383" s="6" t="s">
        <v>12168</v>
      </c>
      <c r="B383" s="4">
        <v>1000</v>
      </c>
      <c r="C383" s="4" t="s">
        <v>5194</v>
      </c>
      <c r="D383" s="17">
        <v>0</v>
      </c>
      <c r="E383" t="s">
        <v>1141</v>
      </c>
      <c r="G383" t="str" cm="1">
        <f t="array" aca="1" ref="G383" ca="1">eConcatenar(A383:E383,"|")</f>
        <v>FxXSAFfg9jprvn2y|1000|2021-7-20|0|final</v>
      </c>
    </row>
    <row r="384" spans="1:7" x14ac:dyDescent="0.25">
      <c r="A384" s="6" t="s">
        <v>12175</v>
      </c>
      <c r="B384" s="4">
        <v>14750</v>
      </c>
      <c r="C384" s="4" t="s">
        <v>5381</v>
      </c>
      <c r="D384" s="17">
        <v>0</v>
      </c>
      <c r="E384" t="s">
        <v>1141</v>
      </c>
      <c r="G384" t="str" cm="1">
        <f t="array" aca="1" ref="G384" ca="1">eConcatenar(A384:E384,"|")</f>
        <v>MG6msjQWHkGVB9jh|14750|2021-8-14|0|final</v>
      </c>
    </row>
    <row r="385" spans="1:7" x14ac:dyDescent="0.25">
      <c r="A385" s="6" t="s">
        <v>12181</v>
      </c>
      <c r="B385" s="4">
        <v>4500</v>
      </c>
      <c r="C385" s="4" t="s">
        <v>5112</v>
      </c>
      <c r="D385" s="17">
        <v>0</v>
      </c>
      <c r="E385" t="s">
        <v>1141</v>
      </c>
      <c r="G385" t="str" cm="1">
        <f t="array" aca="1" ref="G385" ca="1">eConcatenar(A385:E385,"|")</f>
        <v>o7xTUvSyU74u4f6a|4500|2021-8-9|0|final</v>
      </c>
    </row>
    <row r="386" spans="1:7" x14ac:dyDescent="0.25">
      <c r="A386" s="6" t="s">
        <v>12184</v>
      </c>
      <c r="B386" s="4">
        <v>4400</v>
      </c>
      <c r="C386" s="4" t="s">
        <v>5112</v>
      </c>
      <c r="D386" s="17">
        <v>0</v>
      </c>
      <c r="E386" t="s">
        <v>1141</v>
      </c>
      <c r="G386" t="str" cm="1">
        <f t="array" aca="1" ref="G386" ca="1">eConcatenar(A386:E386,"|")</f>
        <v>IFRcn8LyOaLKDGu8|4400|2021-8-9|0|final</v>
      </c>
    </row>
    <row r="387" spans="1:7" x14ac:dyDescent="0.25">
      <c r="A387" s="6" t="s">
        <v>12189</v>
      </c>
      <c r="B387" s="4">
        <v>4400</v>
      </c>
      <c r="C387" s="4" t="s">
        <v>5112</v>
      </c>
      <c r="D387" s="17">
        <v>0</v>
      </c>
      <c r="E387" t="s">
        <v>1141</v>
      </c>
      <c r="G387" t="str" cm="1">
        <f t="array" aca="1" ref="G387" ca="1">eConcatenar(A387:E387,"|")</f>
        <v>Uxq6XXZ31xSNXvgx|4400|2021-8-9|0|final</v>
      </c>
    </row>
    <row r="388" spans="1:7" x14ac:dyDescent="0.25">
      <c r="A388" s="6" t="s">
        <v>12193</v>
      </c>
      <c r="B388" s="4">
        <v>6500</v>
      </c>
      <c r="C388" s="4" t="s">
        <v>5112</v>
      </c>
      <c r="D388" s="17">
        <v>0</v>
      </c>
      <c r="E388" t="s">
        <v>1141</v>
      </c>
      <c r="G388" t="str" cm="1">
        <f t="array" aca="1" ref="G388" ca="1">eConcatenar(A388:E388,"|")</f>
        <v>AQGB6CPKN6lSDDDD|6500|2021-8-9|0|final</v>
      </c>
    </row>
    <row r="389" spans="1:7" x14ac:dyDescent="0.25">
      <c r="A389" s="6" t="s">
        <v>12199</v>
      </c>
      <c r="B389" s="4">
        <v>7100</v>
      </c>
      <c r="C389" s="4" t="s">
        <v>5112</v>
      </c>
      <c r="D389" s="17">
        <v>0</v>
      </c>
      <c r="E389" t="s">
        <v>1141</v>
      </c>
      <c r="G389" t="str" cm="1">
        <f t="array" aca="1" ref="G389" ca="1">eConcatenar(A389:E389,"|")</f>
        <v>vQXn8KGc45qO4jEC|7100|2021-8-9|0|final</v>
      </c>
    </row>
    <row r="390" spans="1:7" x14ac:dyDescent="0.25">
      <c r="A390" s="6" t="s">
        <v>12204</v>
      </c>
      <c r="B390" s="4">
        <v>3400</v>
      </c>
      <c r="C390" s="4" t="s">
        <v>5112</v>
      </c>
      <c r="D390" s="17">
        <v>0</v>
      </c>
      <c r="E390" t="s">
        <v>1141</v>
      </c>
      <c r="G390" t="str" cm="1">
        <f t="array" aca="1" ref="G390" ca="1">eConcatenar(A390:E390,"|")</f>
        <v>2XEBylxToPa7PAVZ|3400|2021-8-9|0|final</v>
      </c>
    </row>
    <row r="391" spans="1:7" x14ac:dyDescent="0.25">
      <c r="A391" s="6" t="s">
        <v>12211</v>
      </c>
      <c r="B391" s="4">
        <v>6200</v>
      </c>
      <c r="C391" s="4" t="s">
        <v>5112</v>
      </c>
      <c r="D391" s="17">
        <v>0</v>
      </c>
      <c r="E391" t="s">
        <v>1141</v>
      </c>
      <c r="G391" t="str" cm="1">
        <f t="array" aca="1" ref="G391" ca="1">eConcatenar(A391:E391,"|")</f>
        <v>fnbRAJadcEb7T6Qv|6200|2021-8-9|0|final</v>
      </c>
    </row>
    <row r="392" spans="1:7" x14ac:dyDescent="0.25">
      <c r="A392" s="6" t="s">
        <v>12217</v>
      </c>
      <c r="B392" s="4">
        <v>3800</v>
      </c>
      <c r="C392" s="4" t="s">
        <v>5112</v>
      </c>
      <c r="D392" s="17">
        <v>0</v>
      </c>
      <c r="E392" t="s">
        <v>1141</v>
      </c>
      <c r="G392" t="str" cm="1">
        <f t="array" aca="1" ref="G392" ca="1">eConcatenar(A392:E392,"|")</f>
        <v>cJrtnspvI0qlkZOF|3800|2021-8-9|0|final</v>
      </c>
    </row>
    <row r="393" spans="1:7" x14ac:dyDescent="0.25">
      <c r="A393" s="6" t="s">
        <v>12222</v>
      </c>
      <c r="B393" s="4">
        <v>18200</v>
      </c>
      <c r="C393" s="4" t="s">
        <v>4817</v>
      </c>
      <c r="D393" s="17">
        <v>0</v>
      </c>
      <c r="E393" t="s">
        <v>1141</v>
      </c>
      <c r="G393" t="str" cm="1">
        <f t="array" aca="1" ref="G393" ca="1">eConcatenar(A393:E393,"|")</f>
        <v>yzRLIYVfk7pjdg9N|18200|2021-8-10|0|final</v>
      </c>
    </row>
    <row r="394" spans="1:7" x14ac:dyDescent="0.25">
      <c r="A394" s="6" t="s">
        <v>12228</v>
      </c>
      <c r="B394" s="4">
        <v>6400</v>
      </c>
      <c r="C394" s="4" t="s">
        <v>12153</v>
      </c>
      <c r="D394" s="17">
        <v>0</v>
      </c>
      <c r="E394" t="s">
        <v>1141</v>
      </c>
      <c r="G394" t="str" cm="1">
        <f t="array" aca="1" ref="G394" ca="1">eConcatenar(A394:E394,"|")</f>
        <v>2WCi8g3PxTVctS6m|6400|2021-8-23|0|final</v>
      </c>
    </row>
    <row r="395" spans="1:7" x14ac:dyDescent="0.25">
      <c r="A395" s="6" t="s">
        <v>12237</v>
      </c>
      <c r="B395" s="4">
        <v>8900</v>
      </c>
      <c r="C395" s="4" t="s">
        <v>5112</v>
      </c>
      <c r="D395" s="17">
        <v>0</v>
      </c>
      <c r="E395" t="s">
        <v>1141</v>
      </c>
      <c r="G395" t="str" cm="1">
        <f t="array" aca="1" ref="G395" ca="1">eConcatenar(A395:E395,"|")</f>
        <v>jHJ0hXzBuwmBAChI|8900|2021-8-9|0|final</v>
      </c>
    </row>
    <row r="396" spans="1:7" x14ac:dyDescent="0.25">
      <c r="A396" s="6" t="s">
        <v>12242</v>
      </c>
      <c r="B396" s="4">
        <v>3800</v>
      </c>
      <c r="C396" s="4" t="s">
        <v>5112</v>
      </c>
      <c r="D396" s="17">
        <v>0</v>
      </c>
      <c r="E396" t="s">
        <v>1141</v>
      </c>
      <c r="G396" t="str" cm="1">
        <f t="array" aca="1" ref="G396" ca="1">eConcatenar(A396:E396,"|")</f>
        <v>f22hpacLCfUL2lWa|3800|2021-8-9|0|final</v>
      </c>
    </row>
    <row r="397" spans="1:7" x14ac:dyDescent="0.25">
      <c r="A397" s="6" t="s">
        <v>12246</v>
      </c>
      <c r="B397" s="4">
        <v>4200</v>
      </c>
      <c r="C397" s="4" t="s">
        <v>9840</v>
      </c>
      <c r="D397" s="17">
        <v>0</v>
      </c>
      <c r="E397" t="s">
        <v>1141</v>
      </c>
      <c r="G397" t="str" cm="1">
        <f t="array" aca="1" ref="G397" ca="1">eConcatenar(A397:E397,"|")</f>
        <v>aW969WuKoadqwt5y|4200|2021-8-30|0|final</v>
      </c>
    </row>
    <row r="398" spans="1:7" x14ac:dyDescent="0.25">
      <c r="A398" s="6" t="s">
        <v>12253</v>
      </c>
      <c r="B398" s="4">
        <v>3500</v>
      </c>
      <c r="C398" s="4" t="s">
        <v>5088</v>
      </c>
      <c r="D398" s="17">
        <v>0</v>
      </c>
      <c r="E398" t="s">
        <v>1141</v>
      </c>
      <c r="G398" t="str" cm="1">
        <f t="array" aca="1" ref="G398" ca="1">eConcatenar(A398:E398,"|")</f>
        <v>vcWXlgRqVhpjLYLt|3500|2021-7-19|0|final</v>
      </c>
    </row>
    <row r="399" spans="1:7" x14ac:dyDescent="0.25">
      <c r="A399" s="6" t="s">
        <v>12257</v>
      </c>
      <c r="B399" s="4">
        <v>3300</v>
      </c>
      <c r="C399" s="4" t="s">
        <v>5112</v>
      </c>
      <c r="D399" s="17">
        <v>0</v>
      </c>
      <c r="E399" t="s">
        <v>1141</v>
      </c>
      <c r="G399" t="str" cm="1">
        <f t="array" aca="1" ref="G399" ca="1">eConcatenar(A399:E399,"|")</f>
        <v>LV4D0lmzwjFDkPTm|3300|2021-8-9|0|final</v>
      </c>
    </row>
    <row r="400" spans="1:7" x14ac:dyDescent="0.25">
      <c r="A400" s="6" t="s">
        <v>12262</v>
      </c>
      <c r="B400" s="4">
        <v>4200</v>
      </c>
      <c r="C400" s="4" t="s">
        <v>9840</v>
      </c>
      <c r="D400" s="17">
        <v>0</v>
      </c>
      <c r="E400" t="s">
        <v>1141</v>
      </c>
      <c r="G400" t="str" cm="1">
        <f t="array" aca="1" ref="G400" ca="1">eConcatenar(A400:E400,"|")</f>
        <v>KN1G7gtWPAlt0iQ5|4200|2021-8-30|0|final</v>
      </c>
    </row>
    <row r="401" spans="1:7" x14ac:dyDescent="0.25">
      <c r="A401" s="6" t="s">
        <v>12266</v>
      </c>
      <c r="B401" s="4">
        <v>3600</v>
      </c>
      <c r="C401" s="4" t="s">
        <v>9840</v>
      </c>
      <c r="D401" s="17">
        <v>0</v>
      </c>
      <c r="E401" t="s">
        <v>1141</v>
      </c>
      <c r="G401" t="str" cm="1">
        <f t="array" aca="1" ref="G401" ca="1">eConcatenar(A401:E401,"|")</f>
        <v>3sXI8pcgARHPbwuf|3600|2021-8-30|0|final</v>
      </c>
    </row>
    <row r="402" spans="1:7" x14ac:dyDescent="0.25">
      <c r="A402" s="6" t="s">
        <v>12270</v>
      </c>
      <c r="B402" s="4">
        <v>4000</v>
      </c>
      <c r="C402" s="4" t="s">
        <v>9840</v>
      </c>
      <c r="D402" s="17">
        <v>0</v>
      </c>
      <c r="E402" t="s">
        <v>1141</v>
      </c>
      <c r="G402" t="str" cm="1">
        <f t="array" aca="1" ref="G402" ca="1">eConcatenar(A402:E402,"|")</f>
        <v>co6o5GgV2XFE4JYj|4000|2021-8-30|0|final</v>
      </c>
    </row>
    <row r="403" spans="1:7" x14ac:dyDescent="0.25">
      <c r="A403" s="6" t="s">
        <v>12272</v>
      </c>
      <c r="B403" s="4">
        <v>3700</v>
      </c>
      <c r="C403" s="4" t="s">
        <v>9840</v>
      </c>
      <c r="D403" s="17">
        <v>0</v>
      </c>
      <c r="E403" t="s">
        <v>1141</v>
      </c>
      <c r="G403" t="str" cm="1">
        <f t="array" aca="1" ref="G403" ca="1">eConcatenar(A403:E403,"|")</f>
        <v>4hJWGtAHK2lu4Olm|3700|2021-8-30|0|final</v>
      </c>
    </row>
    <row r="404" spans="1:7" x14ac:dyDescent="0.25">
      <c r="A404" s="6" t="s">
        <v>12275</v>
      </c>
      <c r="B404" s="4">
        <v>7600</v>
      </c>
      <c r="C404" s="4" t="s">
        <v>5473</v>
      </c>
      <c r="D404" s="17">
        <v>0</v>
      </c>
      <c r="E404" t="s">
        <v>1141</v>
      </c>
      <c r="G404" t="str" cm="1">
        <f t="array" aca="1" ref="G404" ca="1">eConcatenar(A404:E404,"|")</f>
        <v>YvKFKbgPITW9kSni|7600|2021-8-20|0|final</v>
      </c>
    </row>
    <row r="405" spans="1:7" x14ac:dyDescent="0.25">
      <c r="A405" s="6" t="s">
        <v>12279</v>
      </c>
      <c r="B405" s="4">
        <v>6600</v>
      </c>
      <c r="C405" s="4" t="s">
        <v>9840</v>
      </c>
      <c r="D405" s="17">
        <v>0</v>
      </c>
      <c r="E405" t="s">
        <v>1141</v>
      </c>
      <c r="G405" t="str" cm="1">
        <f t="array" aca="1" ref="G405" ca="1">eConcatenar(A405:E405,"|")</f>
        <v>1H9cYNInEMZIDSOw|6600|2021-8-30|0|final</v>
      </c>
    </row>
    <row r="406" spans="1:7" x14ac:dyDescent="0.25">
      <c r="A406" s="6" t="s">
        <v>12281</v>
      </c>
      <c r="B406" s="4">
        <v>3800</v>
      </c>
      <c r="C406" s="4" t="s">
        <v>1171</v>
      </c>
      <c r="D406" s="17">
        <v>0</v>
      </c>
      <c r="E406" t="s">
        <v>1141</v>
      </c>
      <c r="G406" t="str" cm="1">
        <f t="array" aca="1" ref="G406" ca="1">eConcatenar(A406:E406,"|")</f>
        <v>yj2c0dc8lpR7XGh6|3800|2021-9-7|0|final</v>
      </c>
    </row>
    <row r="407" spans="1:7" x14ac:dyDescent="0.25">
      <c r="A407" s="6" t="s">
        <v>12285</v>
      </c>
      <c r="B407" s="4">
        <v>6400</v>
      </c>
      <c r="C407" s="4" t="s">
        <v>1171</v>
      </c>
      <c r="D407" s="17">
        <v>0</v>
      </c>
      <c r="E407" t="s">
        <v>1141</v>
      </c>
      <c r="G407" t="str" cm="1">
        <f t="array" aca="1" ref="G407" ca="1">eConcatenar(A407:E407,"|")</f>
        <v>VuWFSqDnjeYOEgW9|6400|2021-9-7|0|final</v>
      </c>
    </row>
    <row r="408" spans="1:7" x14ac:dyDescent="0.25">
      <c r="A408" s="6" t="s">
        <v>12288</v>
      </c>
      <c r="B408" s="4">
        <v>900</v>
      </c>
      <c r="C408" s="4" t="s">
        <v>1171</v>
      </c>
      <c r="D408" s="17">
        <v>0</v>
      </c>
      <c r="E408" t="s">
        <v>1141</v>
      </c>
      <c r="G408" t="str" cm="1">
        <f t="array" aca="1" ref="G408" ca="1">eConcatenar(A408:E408,"|")</f>
        <v>I1UZ8CN05dcKDvkq|900|2021-9-7|0|final</v>
      </c>
    </row>
    <row r="409" spans="1:7" x14ac:dyDescent="0.25">
      <c r="A409" s="6" t="s">
        <v>12296</v>
      </c>
      <c r="B409" s="4">
        <v>900</v>
      </c>
      <c r="C409" s="4" t="s">
        <v>1171</v>
      </c>
      <c r="D409" s="17">
        <v>0</v>
      </c>
      <c r="E409" t="s">
        <v>1141</v>
      </c>
      <c r="G409" t="str" cm="1">
        <f t="array" aca="1" ref="G409" ca="1">eConcatenar(A409:E409,"|")</f>
        <v>Kcz5FIqATH7N0EmZ|900|2021-9-7|0|final</v>
      </c>
    </row>
    <row r="410" spans="1:7" x14ac:dyDescent="0.25">
      <c r="A410" s="6" t="s">
        <v>12302</v>
      </c>
      <c r="B410" s="4">
        <v>3350</v>
      </c>
      <c r="C410" s="4" t="s">
        <v>1171</v>
      </c>
      <c r="D410" s="17">
        <v>0</v>
      </c>
      <c r="E410" t="s">
        <v>1141</v>
      </c>
      <c r="G410" t="str" cm="1">
        <f t="array" aca="1" ref="G410" ca="1">eConcatenar(A410:E410,"|")</f>
        <v>gx3DoA3oE0RCbHqR|3350|2021-9-7|0|final</v>
      </c>
    </row>
    <row r="411" spans="1:7" x14ac:dyDescent="0.25">
      <c r="A411" s="6" t="s">
        <v>12308</v>
      </c>
      <c r="B411" s="4">
        <v>6800</v>
      </c>
      <c r="C411" s="4" t="s">
        <v>1171</v>
      </c>
      <c r="D411" s="17">
        <v>0</v>
      </c>
      <c r="E411" t="s">
        <v>1141</v>
      </c>
      <c r="G411" t="str" cm="1">
        <f t="array" aca="1" ref="G411" ca="1">eConcatenar(A411:E411,"|")</f>
        <v>joCy5OLXwxMaTGMf|6800|2021-9-7|0|final</v>
      </c>
    </row>
    <row r="412" spans="1:7" x14ac:dyDescent="0.25">
      <c r="A412" s="6" t="s">
        <v>12315</v>
      </c>
      <c r="B412" s="4">
        <v>4700</v>
      </c>
      <c r="C412" s="4" t="s">
        <v>1171</v>
      </c>
      <c r="D412" s="17">
        <v>0</v>
      </c>
      <c r="E412" t="s">
        <v>1141</v>
      </c>
      <c r="G412" t="str" cm="1">
        <f t="array" aca="1" ref="G412" ca="1">eConcatenar(A412:E412,"|")</f>
        <v>jFrpoSWYSGYkanBi|4700|2021-9-7|0|final</v>
      </c>
    </row>
    <row r="413" spans="1:7" x14ac:dyDescent="0.25">
      <c r="A413" s="6" t="s">
        <v>12321</v>
      </c>
      <c r="B413" s="4">
        <v>11500</v>
      </c>
      <c r="C413" s="4" t="s">
        <v>1171</v>
      </c>
      <c r="D413" s="17">
        <v>0</v>
      </c>
      <c r="E413" t="s">
        <v>1141</v>
      </c>
      <c r="G413" t="str" cm="1">
        <f t="array" aca="1" ref="G413" ca="1">eConcatenar(A413:E413,"|")</f>
        <v>h9gh4t3CjzYZykbt|11500|2021-9-7|0|final</v>
      </c>
    </row>
    <row r="414" spans="1:7" x14ac:dyDescent="0.25">
      <c r="A414" s="6" t="s">
        <v>12327</v>
      </c>
      <c r="B414" s="4">
        <v>4800</v>
      </c>
      <c r="C414" s="4" t="s">
        <v>1171</v>
      </c>
      <c r="D414" s="17">
        <v>0</v>
      </c>
      <c r="E414" t="s">
        <v>1141</v>
      </c>
      <c r="G414" t="str" cm="1">
        <f t="array" aca="1" ref="G414" ca="1">eConcatenar(A414:E414,"|")</f>
        <v>qAIBjdtCRBXLWjJk|4800|2021-9-7|0|final</v>
      </c>
    </row>
    <row r="415" spans="1:7" x14ac:dyDescent="0.25">
      <c r="A415" s="6" t="s">
        <v>12331</v>
      </c>
      <c r="B415" s="4">
        <v>7100</v>
      </c>
      <c r="C415" s="4" t="s">
        <v>1171</v>
      </c>
      <c r="D415" s="17">
        <v>0</v>
      </c>
      <c r="E415" t="s">
        <v>1141</v>
      </c>
      <c r="G415" t="str" cm="1">
        <f t="array" aca="1" ref="G415" ca="1">eConcatenar(A415:E415,"|")</f>
        <v>QLpUYEEaz1UJMnEU|7100|2021-9-7|0|final</v>
      </c>
    </row>
    <row r="416" spans="1:7" x14ac:dyDescent="0.25">
      <c r="A416" s="6" t="s">
        <v>12336</v>
      </c>
      <c r="B416" s="4">
        <v>9900</v>
      </c>
      <c r="C416" s="4" t="s">
        <v>1171</v>
      </c>
      <c r="D416" s="17">
        <v>0</v>
      </c>
      <c r="E416" t="s">
        <v>1141</v>
      </c>
      <c r="G416" t="str" cm="1">
        <f t="array" aca="1" ref="G416" ca="1">eConcatenar(A416:E416,"|")</f>
        <v>qTsBR4MzIzff4MSG|9900|2021-9-7|0|final</v>
      </c>
    </row>
    <row r="417" spans="1:7" x14ac:dyDescent="0.25">
      <c r="A417" s="6" t="s">
        <v>12343</v>
      </c>
      <c r="B417" s="4">
        <v>4750</v>
      </c>
      <c r="C417" s="4" t="s">
        <v>1171</v>
      </c>
      <c r="D417" s="17">
        <v>0</v>
      </c>
      <c r="E417" t="s">
        <v>1141</v>
      </c>
      <c r="G417" t="str" cm="1">
        <f t="array" aca="1" ref="G417" ca="1">eConcatenar(A417:E417,"|")</f>
        <v>4Fp6JFL4tpwDSuas|4750|2021-9-7|0|final</v>
      </c>
    </row>
    <row r="418" spans="1:7" x14ac:dyDescent="0.25">
      <c r="A418" s="6" t="s">
        <v>12350</v>
      </c>
      <c r="B418" s="4">
        <v>750</v>
      </c>
      <c r="C418" s="4" t="s">
        <v>1171</v>
      </c>
      <c r="D418" s="17">
        <v>0</v>
      </c>
      <c r="E418" t="s">
        <v>1141</v>
      </c>
      <c r="G418" t="str" cm="1">
        <f t="array" aca="1" ref="G418" ca="1">eConcatenar(A418:E418,"|")</f>
        <v>WLgCpahuKYQ88Z3m|750|2021-9-7|0|final</v>
      </c>
    </row>
    <row r="419" spans="1:7" x14ac:dyDescent="0.25">
      <c r="A419" s="6" t="s">
        <v>12357</v>
      </c>
      <c r="B419" s="4">
        <v>1100</v>
      </c>
      <c r="C419" s="4" t="s">
        <v>1171</v>
      </c>
      <c r="D419" s="17">
        <v>0</v>
      </c>
      <c r="E419" t="s">
        <v>1141</v>
      </c>
      <c r="G419" t="str" cm="1">
        <f t="array" aca="1" ref="G419" ca="1">eConcatenar(A419:E419,"|")</f>
        <v>xreWhFyiIJAy8h3s|1100|2021-9-7|0|final</v>
      </c>
    </row>
    <row r="420" spans="1:7" x14ac:dyDescent="0.25">
      <c r="A420" s="6" t="s">
        <v>12364</v>
      </c>
      <c r="B420" s="4">
        <v>5600</v>
      </c>
      <c r="C420" s="4" t="s">
        <v>1171</v>
      </c>
      <c r="D420" s="17">
        <v>0</v>
      </c>
      <c r="E420" t="s">
        <v>1141</v>
      </c>
      <c r="G420" t="str" cm="1">
        <f t="array" aca="1" ref="G420" ca="1">eConcatenar(A420:E420,"|")</f>
        <v>wSlCryDl1YTk5WCV|5600|2021-9-7|0|final</v>
      </c>
    </row>
    <row r="421" spans="1:7" x14ac:dyDescent="0.25">
      <c r="A421" s="6" t="s">
        <v>12372</v>
      </c>
      <c r="B421" s="4">
        <v>3200</v>
      </c>
      <c r="C421" s="4" t="s">
        <v>1171</v>
      </c>
      <c r="D421" s="17">
        <v>0</v>
      </c>
      <c r="E421" t="s">
        <v>1141</v>
      </c>
      <c r="G421" t="str" cm="1">
        <f t="array" aca="1" ref="G421" ca="1">eConcatenar(A421:E421,"|")</f>
        <v>BqBil563ezVdXhAb|3200|2021-9-7|0|final</v>
      </c>
    </row>
    <row r="422" spans="1:7" x14ac:dyDescent="0.25">
      <c r="A422" s="6" t="s">
        <v>12378</v>
      </c>
      <c r="B422" s="4">
        <v>4400</v>
      </c>
      <c r="C422" s="4" t="s">
        <v>1171</v>
      </c>
      <c r="D422" s="17">
        <v>0</v>
      </c>
      <c r="E422" t="s">
        <v>1141</v>
      </c>
      <c r="G422" t="str" cm="1">
        <f t="array" aca="1" ref="G422" ca="1">eConcatenar(A422:E422,"|")</f>
        <v>2upJWMzJxNrn6iXz|4400|2021-9-7|0|final</v>
      </c>
    </row>
    <row r="423" spans="1:7" x14ac:dyDescent="0.25">
      <c r="A423" s="6" t="s">
        <v>12386</v>
      </c>
      <c r="B423" s="4">
        <v>7700</v>
      </c>
      <c r="C423" s="4" t="s">
        <v>1171</v>
      </c>
      <c r="D423" s="17">
        <v>0</v>
      </c>
      <c r="E423" t="s">
        <v>1141</v>
      </c>
      <c r="G423" t="str" cm="1">
        <f t="array" aca="1" ref="G423" ca="1">eConcatenar(A423:E423,"|")</f>
        <v>nhNtNDRRbjM8P3HN|7700|2021-9-7|0|final</v>
      </c>
    </row>
    <row r="424" spans="1:7" x14ac:dyDescent="0.25">
      <c r="A424" s="6" t="s">
        <v>12392</v>
      </c>
      <c r="B424" s="4">
        <v>4200</v>
      </c>
      <c r="C424" s="4" t="s">
        <v>1171</v>
      </c>
      <c r="D424" s="17">
        <v>0</v>
      </c>
      <c r="E424" t="s">
        <v>1141</v>
      </c>
      <c r="G424" t="str" cm="1">
        <f t="array" aca="1" ref="G424" ca="1">eConcatenar(A424:E424,"|")</f>
        <v>OsOPthDJOySfn2A5|4200|2021-9-7|0|final</v>
      </c>
    </row>
    <row r="425" spans="1:7" x14ac:dyDescent="0.25">
      <c r="A425" s="6" t="s">
        <v>12401</v>
      </c>
      <c r="B425" s="4">
        <v>7900</v>
      </c>
      <c r="C425" s="4" t="s">
        <v>1171</v>
      </c>
      <c r="D425" s="17">
        <v>0</v>
      </c>
      <c r="E425" t="s">
        <v>1141</v>
      </c>
      <c r="G425" t="str" cm="1">
        <f t="array" aca="1" ref="G425" ca="1">eConcatenar(A425:E425,"|")</f>
        <v>41Ja3cCXVoRwRiRA|7900|2021-9-7|0|final</v>
      </c>
    </row>
    <row r="426" spans="1:7" x14ac:dyDescent="0.25">
      <c r="A426" s="6" t="s">
        <v>12406</v>
      </c>
      <c r="B426" s="4">
        <v>4100</v>
      </c>
      <c r="C426" s="4" t="s">
        <v>1171</v>
      </c>
      <c r="D426" s="17">
        <v>0</v>
      </c>
      <c r="E426" t="s">
        <v>1141</v>
      </c>
      <c r="G426" t="str" cm="1">
        <f t="array" aca="1" ref="G426" ca="1">eConcatenar(A426:E426,"|")</f>
        <v>ttqIpUuxoBh5SBiP|4100|2021-9-7|0|final</v>
      </c>
    </row>
    <row r="427" spans="1:7" x14ac:dyDescent="0.25">
      <c r="A427" s="6" t="s">
        <v>12412</v>
      </c>
      <c r="B427" s="4">
        <v>4400</v>
      </c>
      <c r="C427" s="4" t="s">
        <v>1171</v>
      </c>
      <c r="D427" s="17">
        <v>0</v>
      </c>
      <c r="E427" t="s">
        <v>1141</v>
      </c>
      <c r="G427" t="str" cm="1">
        <f t="array" aca="1" ref="G427" ca="1">eConcatenar(A427:E427,"|")</f>
        <v>ffOiaXrxPD0GfCRd|4400|2021-9-7|0|final</v>
      </c>
    </row>
    <row r="428" spans="1:7" x14ac:dyDescent="0.25">
      <c r="A428" s="6" t="s">
        <v>12420</v>
      </c>
      <c r="B428" s="4">
        <v>5200</v>
      </c>
      <c r="C428" s="4" t="s">
        <v>1171</v>
      </c>
      <c r="D428" s="17">
        <v>0</v>
      </c>
      <c r="E428" t="s">
        <v>1141</v>
      </c>
      <c r="G428" t="str" cm="1">
        <f t="array" aca="1" ref="G428" ca="1">eConcatenar(A428:E428,"|")</f>
        <v>JKrjug0rp6HZPTTf|5200|2021-9-7|0|final</v>
      </c>
    </row>
    <row r="429" spans="1:7" x14ac:dyDescent="0.25">
      <c r="A429" s="6" t="s">
        <v>12426</v>
      </c>
      <c r="B429" s="4">
        <v>5200</v>
      </c>
      <c r="C429" s="4" t="s">
        <v>1171</v>
      </c>
      <c r="D429" s="17">
        <v>0</v>
      </c>
      <c r="E429" t="s">
        <v>1141</v>
      </c>
      <c r="G429" t="str" cm="1">
        <f t="array" aca="1" ref="G429" ca="1">eConcatenar(A429:E429,"|")</f>
        <v>VB0MDSHQqatzZ2QU|5200|2021-9-7|0|final</v>
      </c>
    </row>
    <row r="430" spans="1:7" x14ac:dyDescent="0.25">
      <c r="A430" s="6" t="s">
        <v>12428</v>
      </c>
      <c r="B430" s="4">
        <v>7850</v>
      </c>
      <c r="C430" s="4" t="s">
        <v>1171</v>
      </c>
      <c r="D430" s="17">
        <v>0</v>
      </c>
      <c r="E430" t="s">
        <v>1141</v>
      </c>
      <c r="G430" t="str" cm="1">
        <f t="array" aca="1" ref="G430" ca="1">eConcatenar(A430:E430,"|")</f>
        <v>tsjMz0KqFyWaHJiG|7850|2021-9-7|0|final</v>
      </c>
    </row>
    <row r="431" spans="1:7" x14ac:dyDescent="0.25">
      <c r="A431" s="6" t="s">
        <v>12433</v>
      </c>
      <c r="B431" s="4">
        <v>6200</v>
      </c>
      <c r="C431" s="4" t="s">
        <v>1171</v>
      </c>
      <c r="D431" s="17">
        <v>0</v>
      </c>
      <c r="E431" t="s">
        <v>1141</v>
      </c>
      <c r="G431" t="str" cm="1">
        <f t="array" aca="1" ref="G431" ca="1">eConcatenar(A431:E431,"|")</f>
        <v>xIKFeWm2UtMLLApC|6200|2021-9-7|0|final</v>
      </c>
    </row>
    <row r="432" spans="1:7" x14ac:dyDescent="0.25">
      <c r="A432" s="6" t="s">
        <v>12440</v>
      </c>
      <c r="B432" s="4">
        <v>7750</v>
      </c>
      <c r="C432" s="4" t="s">
        <v>1171</v>
      </c>
      <c r="D432" s="17">
        <v>0</v>
      </c>
      <c r="E432" t="s">
        <v>1141</v>
      </c>
      <c r="G432" t="str" cm="1">
        <f t="array" aca="1" ref="G432" ca="1">eConcatenar(A432:E432,"|")</f>
        <v>50WFinJM7pLNxOhC|7750|2021-9-7|0|final</v>
      </c>
    </row>
    <row r="433" spans="1:7" x14ac:dyDescent="0.25">
      <c r="A433" s="6" t="s">
        <v>12448</v>
      </c>
      <c r="B433" s="4">
        <v>750</v>
      </c>
      <c r="C433" s="4" t="s">
        <v>1171</v>
      </c>
      <c r="D433" s="17">
        <v>0</v>
      </c>
      <c r="E433" t="s">
        <v>1141</v>
      </c>
      <c r="G433" t="str" cm="1">
        <f t="array" aca="1" ref="G433" ca="1">eConcatenar(A433:E433,"|")</f>
        <v>d8pjnzynVwB2beM4|750|2021-9-7|0|final</v>
      </c>
    </row>
    <row r="434" spans="1:7" x14ac:dyDescent="0.25">
      <c r="A434" s="6" t="s">
        <v>12455</v>
      </c>
      <c r="B434" s="4">
        <v>9100</v>
      </c>
      <c r="C434" s="4" t="s">
        <v>1171</v>
      </c>
      <c r="D434" s="17">
        <v>0</v>
      </c>
      <c r="E434" t="s">
        <v>1141</v>
      </c>
      <c r="G434" t="str" cm="1">
        <f t="array" aca="1" ref="G434" ca="1">eConcatenar(A434:E434,"|")</f>
        <v>aO8utI8F5aXY1ehG|9100|2021-9-7|0|final</v>
      </c>
    </row>
    <row r="435" spans="1:7" x14ac:dyDescent="0.25">
      <c r="A435" s="6" t="s">
        <v>12461</v>
      </c>
      <c r="B435" s="4">
        <v>7700</v>
      </c>
      <c r="C435" s="4" t="s">
        <v>1171</v>
      </c>
      <c r="D435" s="17">
        <v>0</v>
      </c>
      <c r="E435" t="s">
        <v>1141</v>
      </c>
      <c r="G435" t="str" cm="1">
        <f t="array" aca="1" ref="G435" ca="1">eConcatenar(A435:E435,"|")</f>
        <v>d6fv4a120Ob2nY43|7700|2021-9-7|0|final</v>
      </c>
    </row>
    <row r="436" spans="1:7" x14ac:dyDescent="0.25">
      <c r="A436" s="6" t="s">
        <v>12469</v>
      </c>
      <c r="B436" s="4">
        <v>6400</v>
      </c>
      <c r="C436" s="4" t="s">
        <v>1171</v>
      </c>
      <c r="D436" s="17">
        <v>0</v>
      </c>
      <c r="E436" t="s">
        <v>1141</v>
      </c>
      <c r="G436" t="str" cm="1">
        <f t="array" aca="1" ref="G436" ca="1">eConcatenar(A436:E436,"|")</f>
        <v>H5VlrulyItMiO7Km|6400|2021-9-7|0|final</v>
      </c>
    </row>
    <row r="437" spans="1:7" x14ac:dyDescent="0.25">
      <c r="A437" s="6" t="s">
        <v>12476</v>
      </c>
      <c r="B437" s="4">
        <v>3600</v>
      </c>
      <c r="C437" s="4" t="s">
        <v>1171</v>
      </c>
      <c r="D437" s="17">
        <v>0</v>
      </c>
      <c r="E437" t="s">
        <v>1141</v>
      </c>
      <c r="G437" t="str" cm="1">
        <f t="array" aca="1" ref="G437" ca="1">eConcatenar(A437:E437,"|")</f>
        <v>4PmQHNoKK6FVEKbA|3600|2021-9-7|0|final</v>
      </c>
    </row>
    <row r="438" spans="1:7" x14ac:dyDescent="0.25">
      <c r="A438" s="6" t="s">
        <v>12483</v>
      </c>
      <c r="B438" s="4">
        <v>1600</v>
      </c>
      <c r="C438" s="4" t="s">
        <v>1171</v>
      </c>
      <c r="D438" s="17">
        <v>0</v>
      </c>
      <c r="E438" t="s">
        <v>1141</v>
      </c>
      <c r="G438" t="str" cm="1">
        <f t="array" aca="1" ref="G438" ca="1">eConcatenar(A438:E438,"|")</f>
        <v>GHyEsdq2xDs9U4TH|1600|2021-9-7|0|final</v>
      </c>
    </row>
    <row r="439" spans="1:7" x14ac:dyDescent="0.25">
      <c r="A439" s="6" t="s">
        <v>12489</v>
      </c>
      <c r="B439" s="4">
        <v>700</v>
      </c>
      <c r="C439" s="4" t="s">
        <v>1221</v>
      </c>
      <c r="D439" s="17">
        <v>0</v>
      </c>
      <c r="E439" t="s">
        <v>1141</v>
      </c>
      <c r="G439" t="str" cm="1">
        <f t="array" aca="1" ref="G439" ca="1">eConcatenar(A439:E439,"|")</f>
        <v>n6xMQVrkNW4Urc9H|700|2021-8-31|0|final</v>
      </c>
    </row>
    <row r="440" spans="1:7" x14ac:dyDescent="0.25">
      <c r="A440" s="6" t="s">
        <v>12493</v>
      </c>
      <c r="B440" s="4">
        <v>900</v>
      </c>
      <c r="C440" s="4" t="s">
        <v>1221</v>
      </c>
      <c r="D440" s="17">
        <v>0</v>
      </c>
      <c r="E440" t="s">
        <v>1141</v>
      </c>
      <c r="G440" t="str" cm="1">
        <f t="array" aca="1" ref="G440" ca="1">eConcatenar(A440:E440,"|")</f>
        <v>m8AMPZe0fu1M2318|900|2021-8-31|0|final</v>
      </c>
    </row>
    <row r="441" spans="1:7" x14ac:dyDescent="0.25">
      <c r="A441" s="6" t="s">
        <v>12499</v>
      </c>
      <c r="B441" s="4">
        <v>15100</v>
      </c>
      <c r="C441" s="4" t="s">
        <v>1221</v>
      </c>
      <c r="D441" s="17">
        <v>0</v>
      </c>
      <c r="E441" t="s">
        <v>1141</v>
      </c>
      <c r="G441" t="str" cm="1">
        <f t="array" aca="1" ref="G441" ca="1">eConcatenar(A441:E441,"|")</f>
        <v>jIQl3KGZBNbhgD7i|15100|2021-8-31|0|final</v>
      </c>
    </row>
    <row r="442" spans="1:7" x14ac:dyDescent="0.25">
      <c r="A442" s="6" t="s">
        <v>12506</v>
      </c>
      <c r="B442" s="4">
        <v>6000</v>
      </c>
      <c r="C442" s="4" t="s">
        <v>1171</v>
      </c>
      <c r="D442" s="17">
        <v>0</v>
      </c>
      <c r="E442" t="s">
        <v>1141</v>
      </c>
      <c r="G442" t="str" cm="1">
        <f t="array" aca="1" ref="G442" ca="1">eConcatenar(A442:E442,"|")</f>
        <v>GUaJvbnPZjDQucwn|6000|2021-9-7|0|final</v>
      </c>
    </row>
    <row r="443" spans="1:7" x14ac:dyDescent="0.25">
      <c r="A443" s="6" t="s">
        <v>12513</v>
      </c>
      <c r="B443" s="4">
        <v>10470</v>
      </c>
      <c r="C443" s="4" t="s">
        <v>1221</v>
      </c>
      <c r="D443" s="17">
        <v>0</v>
      </c>
      <c r="E443" t="s">
        <v>1141</v>
      </c>
      <c r="G443" t="str" cm="1">
        <f t="array" aca="1" ref="G443" ca="1">eConcatenar(A443:E443,"|")</f>
        <v>gYVuH5YCthlfxLD9|10470|2021-8-31|0|final</v>
      </c>
    </row>
    <row r="444" spans="1:7" x14ac:dyDescent="0.25">
      <c r="A444" s="6" t="s">
        <v>12519</v>
      </c>
      <c r="B444" s="4">
        <v>1800</v>
      </c>
      <c r="C444" s="4" t="s">
        <v>1221</v>
      </c>
      <c r="D444" s="17">
        <v>0</v>
      </c>
      <c r="E444" t="s">
        <v>1141</v>
      </c>
      <c r="G444" t="str" cm="1">
        <f t="array" aca="1" ref="G444" ca="1">eConcatenar(A444:E444,"|")</f>
        <v>80KYJ0VUhbfrl2sB|1800|2021-8-31|0|final</v>
      </c>
    </row>
    <row r="445" spans="1:7" x14ac:dyDescent="0.25">
      <c r="A445" s="6" t="s">
        <v>12525</v>
      </c>
      <c r="B445" s="4">
        <v>9000</v>
      </c>
      <c r="C445" s="4" t="s">
        <v>1221</v>
      </c>
      <c r="D445" s="17">
        <v>0</v>
      </c>
      <c r="E445" t="s">
        <v>1141</v>
      </c>
      <c r="G445" t="str" cm="1">
        <f t="array" aca="1" ref="G445" ca="1">eConcatenar(A445:E445,"|")</f>
        <v>C1TVxOfwpKJCwVDF|9000|2021-8-31|0|final</v>
      </c>
    </row>
    <row r="446" spans="1:7" x14ac:dyDescent="0.25">
      <c r="A446" s="6" t="s">
        <v>12531</v>
      </c>
      <c r="B446" s="4">
        <v>3000</v>
      </c>
      <c r="C446" s="4" t="s">
        <v>1221</v>
      </c>
      <c r="D446" s="17">
        <v>0</v>
      </c>
      <c r="E446" t="s">
        <v>1141</v>
      </c>
      <c r="G446" t="str" cm="1">
        <f t="array" aca="1" ref="G446" ca="1">eConcatenar(A446:E446,"|")</f>
        <v>3iJESepHhb2WKytJ|3000|2021-8-31|0|final</v>
      </c>
    </row>
    <row r="447" spans="1:7" x14ac:dyDescent="0.25">
      <c r="A447" s="6" t="s">
        <v>12536</v>
      </c>
      <c r="B447" s="4">
        <v>6800</v>
      </c>
      <c r="C447" s="4" t="s">
        <v>5142</v>
      </c>
      <c r="D447" s="17">
        <v>0</v>
      </c>
      <c r="E447" t="s">
        <v>1141</v>
      </c>
      <c r="G447" t="str" cm="1">
        <f t="array" aca="1" ref="G447" ca="1">eConcatenar(A447:E447,"|")</f>
        <v>xl01zNErEf780fQb|6800|2021-8-24|0|final</v>
      </c>
    </row>
    <row r="448" spans="1:7" x14ac:dyDescent="0.25">
      <c r="A448" s="6" t="s">
        <v>12544</v>
      </c>
      <c r="B448" s="4">
        <v>4500</v>
      </c>
      <c r="C448" s="4" t="s">
        <v>5142</v>
      </c>
      <c r="D448" s="17">
        <v>0</v>
      </c>
      <c r="E448" t="s">
        <v>1141</v>
      </c>
      <c r="G448" t="str" cm="1">
        <f t="array" aca="1" ref="G448" ca="1">eConcatenar(A448:E448,"|")</f>
        <v>sU7ULzVkWxgfA048|4500|2021-8-24|0|final</v>
      </c>
    </row>
    <row r="449" spans="1:7" x14ac:dyDescent="0.25">
      <c r="A449" s="6" t="s">
        <v>12551</v>
      </c>
      <c r="B449" s="4">
        <v>1100</v>
      </c>
      <c r="C449" s="4" t="s">
        <v>5142</v>
      </c>
      <c r="D449" s="17">
        <v>0</v>
      </c>
      <c r="E449" t="s">
        <v>1141</v>
      </c>
      <c r="G449" t="str" cm="1">
        <f t="array" aca="1" ref="G449" ca="1">eConcatenar(A449:E449,"|")</f>
        <v>tPtJeJrPEVEoFZYQ|1100|2021-8-24|0|final</v>
      </c>
    </row>
    <row r="450" spans="1:7" x14ac:dyDescent="0.25">
      <c r="A450" s="6" t="s">
        <v>12558</v>
      </c>
      <c r="B450" s="4">
        <v>3800</v>
      </c>
      <c r="C450" s="4" t="s">
        <v>1216</v>
      </c>
      <c r="D450" s="17">
        <v>0</v>
      </c>
      <c r="E450" t="s">
        <v>1141</v>
      </c>
      <c r="G450" t="str" cm="1">
        <f t="array" aca="1" ref="G450" ca="1">eConcatenar(A450:E450,"|")</f>
        <v>aJYodTV7Aq9DIVr8|3800|2021-8-16|0|final</v>
      </c>
    </row>
    <row r="451" spans="1:7" x14ac:dyDescent="0.25">
      <c r="A451" s="6" t="s">
        <v>12564</v>
      </c>
      <c r="B451" s="4">
        <v>9400</v>
      </c>
      <c r="C451" s="4" t="s">
        <v>1216</v>
      </c>
      <c r="D451" s="17">
        <v>0</v>
      </c>
      <c r="E451" t="s">
        <v>1141</v>
      </c>
      <c r="G451" t="str" cm="1">
        <f t="array" aca="1" ref="G451" ca="1">eConcatenar(A451:E451,"|")</f>
        <v>g2ZdUSSSb1PT5fKe|9400|2021-8-16|0|final</v>
      </c>
    </row>
    <row r="452" spans="1:7" x14ac:dyDescent="0.25">
      <c r="A452" s="6" t="s">
        <v>12571</v>
      </c>
      <c r="B452" s="4">
        <v>4200</v>
      </c>
      <c r="C452" s="4" t="s">
        <v>12153</v>
      </c>
      <c r="D452" s="17">
        <v>0</v>
      </c>
      <c r="E452" t="s">
        <v>1141</v>
      </c>
      <c r="G452" t="str" cm="1">
        <f t="array" aca="1" ref="G452" ca="1">eConcatenar(A452:E452,"|")</f>
        <v>4gwCQzOgzOnKKYI6|4200|2021-8-23|0|final</v>
      </c>
    </row>
    <row r="453" spans="1:7" x14ac:dyDescent="0.25">
      <c r="A453" s="6" t="s">
        <v>12577</v>
      </c>
      <c r="B453" s="4">
        <v>2300</v>
      </c>
      <c r="C453" s="4" t="s">
        <v>1176</v>
      </c>
      <c r="D453" s="17">
        <v>0</v>
      </c>
      <c r="E453" t="s">
        <v>1141</v>
      </c>
      <c r="G453" t="str" cm="1">
        <f t="array" aca="1" ref="G453" ca="1">eConcatenar(A453:E453,"|")</f>
        <v>WSeOvkdw9MX7pIN7|2300|2021-7-5|0|final</v>
      </c>
    </row>
    <row r="454" spans="1:7" x14ac:dyDescent="0.25">
      <c r="A454" s="6" t="s">
        <v>12584</v>
      </c>
      <c r="B454" s="4">
        <v>100</v>
      </c>
      <c r="C454" s="4" t="s">
        <v>5381</v>
      </c>
      <c r="D454" s="17">
        <v>0</v>
      </c>
      <c r="E454" t="s">
        <v>1141</v>
      </c>
      <c r="G454" t="str" cm="1">
        <f t="array" aca="1" ref="G454" ca="1">eConcatenar(A454:E454,"|")</f>
        <v>E0Q65NAA8H1Ex1hG|100|2021-8-14|0|final</v>
      </c>
    </row>
    <row r="455" spans="1:7" x14ac:dyDescent="0.25">
      <c r="A455" s="6" t="s">
        <v>12591</v>
      </c>
      <c r="B455" s="4">
        <v>100</v>
      </c>
      <c r="C455" s="4" t="s">
        <v>12597</v>
      </c>
      <c r="D455" s="17">
        <v>0</v>
      </c>
      <c r="E455" t="s">
        <v>1141</v>
      </c>
      <c r="G455" t="str" cm="1">
        <f t="array" aca="1" ref="G455" ca="1">eConcatenar(A455:E455,"|")</f>
        <v>tyKMjXkbommowaYC|100|2021-8-28|0|final</v>
      </c>
    </row>
    <row r="456" spans="1:7" x14ac:dyDescent="0.25">
      <c r="A456" s="6" t="s">
        <v>12598</v>
      </c>
      <c r="B456" s="4">
        <v>500</v>
      </c>
      <c r="C456" s="4" t="s">
        <v>12597</v>
      </c>
      <c r="D456" s="17">
        <v>0</v>
      </c>
      <c r="E456" t="s">
        <v>1141</v>
      </c>
      <c r="G456" t="str" cm="1">
        <f t="array" aca="1" ref="G456" ca="1">eConcatenar(A456:E456,"|")</f>
        <v>EF4S3ctQ3XJhXsF9|500|2021-8-28|0|final</v>
      </c>
    </row>
    <row r="457" spans="1:7" x14ac:dyDescent="0.25">
      <c r="A457" s="6" t="s">
        <v>12604</v>
      </c>
      <c r="B457" s="4">
        <v>100</v>
      </c>
      <c r="C457" s="4" t="s">
        <v>12597</v>
      </c>
      <c r="D457" s="17">
        <v>0</v>
      </c>
      <c r="E457" t="s">
        <v>1141</v>
      </c>
      <c r="G457" t="str" cm="1">
        <f t="array" aca="1" ref="G457" ca="1">eConcatenar(A457:E457,"|")</f>
        <v>ET6dWX6tzuMNvq8P|100|2021-8-28|0|final</v>
      </c>
    </row>
    <row r="458" spans="1:7" x14ac:dyDescent="0.25">
      <c r="A458" s="6" t="s">
        <v>12610</v>
      </c>
      <c r="B458" s="4">
        <v>785</v>
      </c>
      <c r="C458" s="4" t="s">
        <v>12597</v>
      </c>
      <c r="D458" s="17">
        <v>0</v>
      </c>
      <c r="E458" t="s">
        <v>1141</v>
      </c>
      <c r="G458" t="str" cm="1">
        <f t="array" aca="1" ref="G458" ca="1">eConcatenar(A458:E458,"|")</f>
        <v>tmC6k6J9k2cK9hnG|785|2021-8-28|0|final</v>
      </c>
    </row>
    <row r="459" spans="1:7" x14ac:dyDescent="0.25">
      <c r="A459" s="6" t="s">
        <v>12616</v>
      </c>
      <c r="B459" s="4">
        <v>50</v>
      </c>
      <c r="C459" s="4" t="s">
        <v>12597</v>
      </c>
      <c r="D459" s="17">
        <v>0</v>
      </c>
      <c r="E459" t="s">
        <v>1141</v>
      </c>
      <c r="G459" t="str" cm="1">
        <f t="array" aca="1" ref="G459" ca="1">eConcatenar(A459:E459,"|")</f>
        <v>LMglKD6exstuFWcL|50|2021-8-28|0|final</v>
      </c>
    </row>
    <row r="460" spans="1:7" x14ac:dyDescent="0.25">
      <c r="A460" s="6" t="s">
        <v>12622</v>
      </c>
      <c r="B460" s="4">
        <v>200</v>
      </c>
      <c r="C460" s="4" t="s">
        <v>12597</v>
      </c>
      <c r="D460" s="17">
        <v>0</v>
      </c>
      <c r="E460" t="s">
        <v>1141</v>
      </c>
      <c r="G460" t="str" cm="1">
        <f t="array" aca="1" ref="G460" ca="1">eConcatenar(A460:E460,"|")</f>
        <v>YyaOwEg3N0jpBWU0|200|2021-8-28|0|final</v>
      </c>
    </row>
    <row r="461" spans="1:7" x14ac:dyDescent="0.25">
      <c r="A461" s="6" t="s">
        <v>12627</v>
      </c>
      <c r="B461" s="4">
        <v>50</v>
      </c>
      <c r="C461" s="4" t="s">
        <v>12597</v>
      </c>
      <c r="D461" s="17">
        <v>0</v>
      </c>
      <c r="E461" t="s">
        <v>1141</v>
      </c>
      <c r="G461" t="str" cm="1">
        <f t="array" aca="1" ref="G461" ca="1">eConcatenar(A461:E461,"|")</f>
        <v>RY7ippRgByhNU58L|50|2021-8-28|0|final</v>
      </c>
    </row>
    <row r="462" spans="1:7" x14ac:dyDescent="0.25">
      <c r="A462" s="6" t="s">
        <v>12633</v>
      </c>
      <c r="B462" s="4">
        <v>200</v>
      </c>
      <c r="C462" s="4" t="s">
        <v>12597</v>
      </c>
      <c r="D462" s="17">
        <v>0</v>
      </c>
      <c r="E462" t="s">
        <v>1141</v>
      </c>
      <c r="G462" t="str" cm="1">
        <f t="array" aca="1" ref="G462" ca="1">eConcatenar(A462:E462,"|")</f>
        <v>lCuK0WMveV2GmEvn|200|2021-8-28|0|final</v>
      </c>
    </row>
    <row r="463" spans="1:7" x14ac:dyDescent="0.25">
      <c r="A463" s="6" t="s">
        <v>12639</v>
      </c>
      <c r="B463" s="4">
        <v>200</v>
      </c>
      <c r="C463" s="4" t="s">
        <v>12597</v>
      </c>
      <c r="D463" s="17">
        <v>0</v>
      </c>
      <c r="E463" t="s">
        <v>1141</v>
      </c>
      <c r="G463" t="str" cm="1">
        <f t="array" aca="1" ref="G463" ca="1">eConcatenar(A463:E463,"|")</f>
        <v>GLd9Ze3jPB3lq7YX|200|2021-8-28|0|final</v>
      </c>
    </row>
    <row r="464" spans="1:7" x14ac:dyDescent="0.25">
      <c r="A464" s="6" t="s">
        <v>12645</v>
      </c>
      <c r="B464" s="4">
        <v>200</v>
      </c>
      <c r="C464" s="4" t="s">
        <v>5304</v>
      </c>
      <c r="D464" s="17">
        <v>0</v>
      </c>
      <c r="E464" t="s">
        <v>1141</v>
      </c>
      <c r="G464" t="str" cm="1">
        <f t="array" aca="1" ref="G464" ca="1">eConcatenar(A464:E464,"|")</f>
        <v>OsyBTq9xlStd9PR8|200|2021-8-26|0|final</v>
      </c>
    </row>
    <row r="465" spans="1:7" x14ac:dyDescent="0.25">
      <c r="A465" s="6" t="s">
        <v>12651</v>
      </c>
      <c r="B465" s="4">
        <v>100</v>
      </c>
      <c r="C465" s="4" t="s">
        <v>1221</v>
      </c>
      <c r="D465" s="17">
        <v>0</v>
      </c>
      <c r="E465" t="s">
        <v>1141</v>
      </c>
      <c r="G465" t="str" cm="1">
        <f t="array" aca="1" ref="G465" ca="1">eConcatenar(A465:E465,"|")</f>
        <v>2kMYNNz8yJh4Jz6k|100|2021-8-31|0|final</v>
      </c>
    </row>
    <row r="466" spans="1:7" x14ac:dyDescent="0.25">
      <c r="A466" s="6" t="s">
        <v>12660</v>
      </c>
      <c r="B466" s="4">
        <v>500</v>
      </c>
      <c r="C466" s="4" t="s">
        <v>5471</v>
      </c>
      <c r="D466" s="17">
        <v>0</v>
      </c>
      <c r="E466" t="s">
        <v>1141</v>
      </c>
      <c r="G466" t="str" cm="1">
        <f t="array" aca="1" ref="G466" ca="1">eConcatenar(A466:E466,"|")</f>
        <v>AALI2AcBwLe4nxIX|500|2021-9-3|0|final</v>
      </c>
    </row>
    <row r="467" spans="1:7" x14ac:dyDescent="0.25">
      <c r="A467" s="6" t="s">
        <v>12666</v>
      </c>
      <c r="B467" s="4">
        <v>100</v>
      </c>
      <c r="C467" s="4" t="s">
        <v>1227</v>
      </c>
      <c r="D467" s="17">
        <v>0</v>
      </c>
      <c r="E467" t="s">
        <v>1141</v>
      </c>
      <c r="G467" t="str" cm="1">
        <f t="array" aca="1" ref="G467" ca="1">eConcatenar(A467:E467,"|")</f>
        <v>6sO1RRXDLOyC1MK3|100|2021-9-1|0|final</v>
      </c>
    </row>
    <row r="468" spans="1:7" x14ac:dyDescent="0.25">
      <c r="A468" s="6" t="s">
        <v>12670</v>
      </c>
      <c r="B468" s="4">
        <v>3300</v>
      </c>
      <c r="C468" s="4" t="s">
        <v>1227</v>
      </c>
      <c r="D468" s="17">
        <v>0</v>
      </c>
      <c r="E468" t="s">
        <v>1141</v>
      </c>
      <c r="G468" t="str" cm="1">
        <f t="array" aca="1" ref="G468" ca="1">eConcatenar(A468:E468,"|")</f>
        <v>cwNOJVb2e3XPWRBR|3300|2021-9-1|0|final</v>
      </c>
    </row>
    <row r="469" spans="1:7" x14ac:dyDescent="0.25">
      <c r="A469" s="6" t="s">
        <v>12676</v>
      </c>
      <c r="B469" s="4">
        <v>400</v>
      </c>
      <c r="C469" s="4" t="s">
        <v>4822</v>
      </c>
      <c r="D469" s="17">
        <v>0</v>
      </c>
      <c r="E469" t="s">
        <v>1141</v>
      </c>
      <c r="G469" t="str" cm="1">
        <f t="array" aca="1" ref="G469" ca="1">eConcatenar(A469:E469,"|")</f>
        <v>fFDN992Y4L01HwnT|400|2021-8-25|0|final</v>
      </c>
    </row>
    <row r="470" spans="1:7" x14ac:dyDescent="0.25">
      <c r="A470" s="6" t="s">
        <v>12682</v>
      </c>
      <c r="B470" s="4">
        <v>500</v>
      </c>
      <c r="C470" s="4" t="s">
        <v>5471</v>
      </c>
      <c r="D470" s="17">
        <v>0</v>
      </c>
      <c r="E470" t="s">
        <v>1141</v>
      </c>
      <c r="G470" t="str" cm="1">
        <f t="array" aca="1" ref="G470" ca="1">eConcatenar(A470:E470,"|")</f>
        <v>QHqkENpV7OA4BMiC|500|2021-9-3|0|final</v>
      </c>
    </row>
    <row r="471" spans="1:7" x14ac:dyDescent="0.25">
      <c r="A471" s="6" t="s">
        <v>12688</v>
      </c>
      <c r="B471" s="4">
        <v>100</v>
      </c>
      <c r="C471" s="4" t="s">
        <v>5471</v>
      </c>
      <c r="D471" s="17">
        <v>0</v>
      </c>
      <c r="E471" t="s">
        <v>1141</v>
      </c>
      <c r="G471" t="str" cm="1">
        <f t="array" aca="1" ref="G471" ca="1">eConcatenar(A471:E471,"|")</f>
        <v>PF2OQyvwICs8p6jZ|100|2021-9-3|0|final</v>
      </c>
    </row>
    <row r="472" spans="1:7" x14ac:dyDescent="0.25">
      <c r="A472" s="6" t="s">
        <v>12694</v>
      </c>
      <c r="B472" s="4">
        <v>100</v>
      </c>
      <c r="C472" s="4" t="s">
        <v>5471</v>
      </c>
      <c r="D472" s="17">
        <v>0</v>
      </c>
      <c r="E472" t="s">
        <v>1141</v>
      </c>
      <c r="G472" t="str" cm="1">
        <f t="array" aca="1" ref="G472" ca="1">eConcatenar(A472:E472,"|")</f>
        <v>gUYFlCTay0v7xC9N|100|2021-9-3|0|final</v>
      </c>
    </row>
    <row r="473" spans="1:7" x14ac:dyDescent="0.25">
      <c r="A473" s="6" t="s">
        <v>12700</v>
      </c>
      <c r="B473" s="4">
        <v>50</v>
      </c>
      <c r="C473" s="4" t="s">
        <v>12597</v>
      </c>
      <c r="D473" s="17">
        <v>0</v>
      </c>
      <c r="E473" t="s">
        <v>1141</v>
      </c>
      <c r="G473" t="str" cm="1">
        <f t="array" aca="1" ref="G473" ca="1">eConcatenar(A473:E473,"|")</f>
        <v>2bTGtArYWF8R7OZM|50|2021-8-28|0|final</v>
      </c>
    </row>
    <row r="474" spans="1:7" x14ac:dyDescent="0.25">
      <c r="A474" s="6" t="s">
        <v>12707</v>
      </c>
      <c r="B474" s="4">
        <v>100</v>
      </c>
      <c r="C474" s="4" t="s">
        <v>1221</v>
      </c>
      <c r="D474" s="17">
        <v>0</v>
      </c>
      <c r="E474" t="s">
        <v>1141</v>
      </c>
      <c r="G474" t="str" cm="1">
        <f t="array" aca="1" ref="G474" ca="1">eConcatenar(A474:E474,"|")</f>
        <v>zazNIHQpc7TEvre4|100|2021-8-31|0|final</v>
      </c>
    </row>
    <row r="475" spans="1:7" x14ac:dyDescent="0.25">
      <c r="A475" s="6" t="s">
        <v>12711</v>
      </c>
      <c r="B475" s="4">
        <v>2200</v>
      </c>
      <c r="C475" s="4" t="s">
        <v>1216</v>
      </c>
      <c r="D475" s="17">
        <v>0</v>
      </c>
      <c r="E475" t="s">
        <v>1141</v>
      </c>
      <c r="G475" t="str" cm="1">
        <f t="array" aca="1" ref="G475" ca="1">eConcatenar(A475:E475,"|")</f>
        <v>Pk9veQXbHpNksGMF|2200|2021-8-16|0|final</v>
      </c>
    </row>
    <row r="476" spans="1:7" x14ac:dyDescent="0.25">
      <c r="A476" s="6" t="s">
        <v>12716</v>
      </c>
      <c r="B476" s="4">
        <v>8900</v>
      </c>
      <c r="C476" s="4" t="s">
        <v>5142</v>
      </c>
      <c r="D476" s="17">
        <v>0</v>
      </c>
      <c r="E476" t="s">
        <v>1141</v>
      </c>
      <c r="G476" t="str" cm="1">
        <f t="array" aca="1" ref="G476" ca="1">eConcatenar(A476:E476,"|")</f>
        <v>77d3PK4btKySztft|8900|2021-8-24|0|final</v>
      </c>
    </row>
    <row r="477" spans="1:7" x14ac:dyDescent="0.25">
      <c r="A477" s="6" t="s">
        <v>12722</v>
      </c>
      <c r="B477" s="4">
        <v>11400</v>
      </c>
      <c r="C477" s="4" t="s">
        <v>1227</v>
      </c>
      <c r="D477" s="17">
        <v>0</v>
      </c>
      <c r="E477" t="s">
        <v>1141</v>
      </c>
      <c r="G477" t="str" cm="1">
        <f t="array" aca="1" ref="G477" ca="1">eConcatenar(A477:E477,"|")</f>
        <v>woVrCCK1wEYqOK5F|11400|2021-9-1|0|final</v>
      </c>
    </row>
    <row r="478" spans="1:7" x14ac:dyDescent="0.25">
      <c r="A478" s="6" t="s">
        <v>12732</v>
      </c>
      <c r="B478" s="4">
        <v>5700</v>
      </c>
      <c r="C478" s="4" t="s">
        <v>1227</v>
      </c>
      <c r="D478" s="17">
        <v>0</v>
      </c>
      <c r="E478" t="s">
        <v>1141</v>
      </c>
      <c r="F478" t="s">
        <v>5563</v>
      </c>
      <c r="G478" t="str" cm="1">
        <f t="array" aca="1" ref="G478" ca="1">eConcatenar(A478:E478,"|")</f>
        <v>j4UGamr383UVSFre|5700|2021-9-1|0|final</v>
      </c>
    </row>
    <row r="479" spans="1:7" x14ac:dyDescent="0.25">
      <c r="A479" s="6" t="s">
        <v>12739</v>
      </c>
      <c r="B479" s="4">
        <v>5000</v>
      </c>
      <c r="C479" s="4" t="s">
        <v>1227</v>
      </c>
      <c r="D479" s="17">
        <v>0</v>
      </c>
      <c r="E479" t="s">
        <v>1141</v>
      </c>
      <c r="G479" t="str" cm="1">
        <f t="array" aca="1" ref="G479" ca="1">eConcatenar(A479:E479,"|")</f>
        <v>0Ghde9aQQs6suZAu|5000|2021-9-1|0|final</v>
      </c>
    </row>
    <row r="480" spans="1:7" x14ac:dyDescent="0.25">
      <c r="A480" s="6" t="s">
        <v>12745</v>
      </c>
      <c r="B480" s="4">
        <v>3900</v>
      </c>
      <c r="C480" s="4" t="s">
        <v>1227</v>
      </c>
      <c r="D480" s="17">
        <v>0</v>
      </c>
      <c r="E480" t="s">
        <v>1141</v>
      </c>
      <c r="G480" t="str" cm="1">
        <f t="array" aca="1" ref="G480" ca="1">eConcatenar(A480:E480,"|")</f>
        <v>w21iE7EgUahNGTjc|3900|2021-9-1|0|final</v>
      </c>
    </row>
    <row r="481" spans="1:7" x14ac:dyDescent="0.25">
      <c r="A481" s="6" t="s">
        <v>12752</v>
      </c>
      <c r="B481" s="4">
        <v>7350</v>
      </c>
      <c r="C481" s="4" t="s">
        <v>1227</v>
      </c>
      <c r="D481" s="17">
        <v>0</v>
      </c>
      <c r="E481" t="s">
        <v>1141</v>
      </c>
      <c r="G481" t="str" cm="1">
        <f t="array" aca="1" ref="G481" ca="1">eConcatenar(A481:E481,"|")</f>
        <v>1NueP4yTzoKDEXis|7350|2021-9-1|0|final</v>
      </c>
    </row>
    <row r="482" spans="1:7" x14ac:dyDescent="0.25">
      <c r="A482" s="6" t="s">
        <v>12759</v>
      </c>
      <c r="B482" s="4">
        <v>3200</v>
      </c>
      <c r="C482" s="4" t="s">
        <v>1227</v>
      </c>
      <c r="D482" s="17">
        <v>0</v>
      </c>
      <c r="E482" t="s">
        <v>1141</v>
      </c>
      <c r="G482" t="str" cm="1">
        <f t="array" aca="1" ref="G482" ca="1">eConcatenar(A482:E482,"|")</f>
        <v>7W5P9SqjVCf32Zc9|3200|2021-9-1|0|final</v>
      </c>
    </row>
    <row r="483" spans="1:7" x14ac:dyDescent="0.25">
      <c r="A483" s="6" t="s">
        <v>12766</v>
      </c>
      <c r="B483" s="4">
        <v>5200</v>
      </c>
      <c r="C483" s="4" t="s">
        <v>1227</v>
      </c>
      <c r="D483" s="17">
        <v>0</v>
      </c>
      <c r="E483" t="s">
        <v>1141</v>
      </c>
      <c r="G483" t="str" cm="1">
        <f t="array" aca="1" ref="G483" ca="1">eConcatenar(A483:E483,"|")</f>
        <v>CmvCQ1qQiI1xi4hi|5200|2021-9-1|0|final</v>
      </c>
    </row>
    <row r="484" spans="1:7" x14ac:dyDescent="0.25">
      <c r="A484" s="6" t="s">
        <v>12773</v>
      </c>
      <c r="B484" s="4">
        <v>13700</v>
      </c>
      <c r="C484" s="4" t="s">
        <v>1227</v>
      </c>
      <c r="D484" s="17">
        <v>0</v>
      </c>
      <c r="E484" t="s">
        <v>1141</v>
      </c>
      <c r="G484" t="str" cm="1">
        <f t="array" aca="1" ref="G484" ca="1">eConcatenar(A484:E484,"|")</f>
        <v>dUonu57Kd5Ys8w5T|13700|2021-9-1|0|final</v>
      </c>
    </row>
    <row r="485" spans="1:7" x14ac:dyDescent="0.25">
      <c r="A485" s="6" t="s">
        <v>12781</v>
      </c>
      <c r="B485" s="4">
        <v>9750</v>
      </c>
      <c r="C485" s="4" t="s">
        <v>1227</v>
      </c>
      <c r="D485" s="17">
        <v>0</v>
      </c>
      <c r="E485" t="s">
        <v>1141</v>
      </c>
      <c r="G485" t="str" cm="1">
        <f t="array" aca="1" ref="G485" ca="1">eConcatenar(A485:E485,"|")</f>
        <v>xQIM2hPvaOQ2NYjz|9750|2021-9-1|0|final</v>
      </c>
    </row>
    <row r="486" spans="1:7" x14ac:dyDescent="0.25">
      <c r="A486" s="6" t="s">
        <v>12789</v>
      </c>
      <c r="B486" s="4">
        <v>4400</v>
      </c>
      <c r="C486" s="4" t="s">
        <v>1227</v>
      </c>
      <c r="D486" s="17">
        <v>0</v>
      </c>
      <c r="E486" t="s">
        <v>1141</v>
      </c>
      <c r="G486" t="str" cm="1">
        <f t="array" aca="1" ref="G486" ca="1">eConcatenar(A486:E486,"|")</f>
        <v>x0uOc2V5v88USZcj|4400|2021-9-1|0|final</v>
      </c>
    </row>
    <row r="487" spans="1:7" x14ac:dyDescent="0.25">
      <c r="A487" s="6" t="s">
        <v>12798</v>
      </c>
      <c r="B487" s="4">
        <v>4900</v>
      </c>
      <c r="C487" s="4" t="s">
        <v>1227</v>
      </c>
      <c r="D487" s="17">
        <v>0</v>
      </c>
      <c r="E487" t="s">
        <v>1141</v>
      </c>
      <c r="G487" t="str" cm="1">
        <f t="array" aca="1" ref="G487" ca="1">eConcatenar(A487:E487,"|")</f>
        <v>NKqNpOWE4NWSgDJ8|4900|2021-9-1|0|final</v>
      </c>
    </row>
    <row r="488" spans="1:7" x14ac:dyDescent="0.25">
      <c r="A488" s="6" t="s">
        <v>12806</v>
      </c>
      <c r="B488" s="4">
        <v>5510</v>
      </c>
      <c r="C488" s="4" t="s">
        <v>1227</v>
      </c>
      <c r="D488" s="17">
        <v>0</v>
      </c>
      <c r="E488" t="s">
        <v>1141</v>
      </c>
      <c r="G488" t="str" cm="1">
        <f t="array" aca="1" ref="G488" ca="1">eConcatenar(A488:E488,"|")</f>
        <v>aJIDxOOKfilP08M7|5510|2021-9-1|0|final</v>
      </c>
    </row>
    <row r="489" spans="1:7" x14ac:dyDescent="0.25">
      <c r="A489" s="6" t="s">
        <v>12810</v>
      </c>
      <c r="B489" s="4">
        <v>11000</v>
      </c>
      <c r="C489" s="4" t="s">
        <v>1227</v>
      </c>
      <c r="D489" s="17">
        <v>0</v>
      </c>
      <c r="E489" t="s">
        <v>1141</v>
      </c>
      <c r="G489" t="str" cm="1">
        <f t="array" aca="1" ref="G489" ca="1">eConcatenar(A489:E489,"|")</f>
        <v>8b151R9j4jYW0kvd|11000|2021-9-1|0|final</v>
      </c>
    </row>
    <row r="490" spans="1:7" x14ac:dyDescent="0.25">
      <c r="A490" s="6" t="s">
        <v>12817</v>
      </c>
      <c r="B490" s="4">
        <v>5200</v>
      </c>
      <c r="C490" s="4" t="s">
        <v>1227</v>
      </c>
      <c r="D490" s="17">
        <v>0</v>
      </c>
      <c r="E490" t="s">
        <v>1141</v>
      </c>
      <c r="G490" t="str" cm="1">
        <f t="array" aca="1" ref="G490" ca="1">eConcatenar(A490:E490,"|")</f>
        <v>qeiRK7z2yLk8qZct|5200|2021-9-1|0|final</v>
      </c>
    </row>
    <row r="491" spans="1:7" x14ac:dyDescent="0.25">
      <c r="A491" s="6" t="s">
        <v>12823</v>
      </c>
      <c r="B491" s="4">
        <v>8800</v>
      </c>
      <c r="C491" s="4" t="s">
        <v>1227</v>
      </c>
      <c r="D491" s="17">
        <v>0</v>
      </c>
      <c r="E491" t="s">
        <v>1141</v>
      </c>
      <c r="G491" t="str" cm="1">
        <f t="array" aca="1" ref="G491" ca="1">eConcatenar(A491:E491,"|")</f>
        <v>qGZdHfebarnoxZHK|8800|2021-9-1|0|final</v>
      </c>
    </row>
    <row r="492" spans="1:7" x14ac:dyDescent="0.25">
      <c r="A492" s="6" t="s">
        <v>12830</v>
      </c>
      <c r="B492" s="4">
        <v>5100</v>
      </c>
      <c r="C492" s="4" t="s">
        <v>1227</v>
      </c>
      <c r="D492" s="17">
        <v>0</v>
      </c>
      <c r="E492" t="s">
        <v>1141</v>
      </c>
      <c r="G492" t="str" cm="1">
        <f t="array" aca="1" ref="G492" ca="1">eConcatenar(A492:E492,"|")</f>
        <v>somp62pOSkCxAtmx|5100|2021-9-1|0|final</v>
      </c>
    </row>
    <row r="493" spans="1:7" x14ac:dyDescent="0.25">
      <c r="A493" s="6" t="s">
        <v>12836</v>
      </c>
      <c r="B493" s="4">
        <v>5150</v>
      </c>
      <c r="C493" s="4" t="s">
        <v>1227</v>
      </c>
      <c r="D493" s="17">
        <v>0</v>
      </c>
      <c r="E493" t="s">
        <v>1141</v>
      </c>
      <c r="G493" t="str" cm="1">
        <f t="array" aca="1" ref="G493" ca="1">eConcatenar(A493:E493,"|")</f>
        <v>NndfGvHowsFBBdV7|5150|2021-9-1|0|final</v>
      </c>
    </row>
    <row r="494" spans="1:7" x14ac:dyDescent="0.25">
      <c r="A494" s="6" t="s">
        <v>12842</v>
      </c>
      <c r="B494" s="4">
        <v>4350</v>
      </c>
      <c r="C494" s="4" t="s">
        <v>1227</v>
      </c>
      <c r="D494" s="17">
        <v>0</v>
      </c>
      <c r="E494" t="s">
        <v>1141</v>
      </c>
      <c r="G494" t="str" cm="1">
        <f t="array" aca="1" ref="G494" ca="1">eConcatenar(A494:E494,"|")</f>
        <v>1xn1dRWgLBYTV06g|4350|2021-9-1|0|final</v>
      </c>
    </row>
    <row r="495" spans="1:7" x14ac:dyDescent="0.25">
      <c r="A495" s="6" t="s">
        <v>12849</v>
      </c>
      <c r="B495" s="4">
        <v>1000</v>
      </c>
      <c r="C495" s="4" t="s">
        <v>1227</v>
      </c>
      <c r="D495" s="17">
        <v>0</v>
      </c>
      <c r="E495" t="s">
        <v>1141</v>
      </c>
      <c r="G495" t="str" cm="1">
        <f t="array" aca="1" ref="G495" ca="1">eConcatenar(A495:E495,"|")</f>
        <v>upMMPue28f40ymHE|1000|2021-9-1|0|final</v>
      </c>
    </row>
    <row r="496" spans="1:7" x14ac:dyDescent="0.25">
      <c r="A496" s="6" t="s">
        <v>12856</v>
      </c>
      <c r="B496" s="4">
        <v>1300</v>
      </c>
      <c r="C496" s="4" t="s">
        <v>1227</v>
      </c>
      <c r="D496" s="17">
        <v>0</v>
      </c>
      <c r="E496" t="s">
        <v>1141</v>
      </c>
      <c r="G496" t="str" cm="1">
        <f t="array" aca="1" ref="G496" ca="1">eConcatenar(A496:E496,"|")</f>
        <v>VUy11nyEkXMiq2pb|1300|2021-9-1|0|final</v>
      </c>
    </row>
    <row r="497" spans="1:7" x14ac:dyDescent="0.25">
      <c r="A497" s="6" t="s">
        <v>12863</v>
      </c>
      <c r="B497" s="4">
        <v>6900</v>
      </c>
      <c r="C497" s="4" t="s">
        <v>1227</v>
      </c>
      <c r="D497" s="17">
        <v>0</v>
      </c>
      <c r="E497" t="s">
        <v>1141</v>
      </c>
      <c r="G497" t="str" cm="1">
        <f t="array" aca="1" ref="G497" ca="1">eConcatenar(A497:E497,"|")</f>
        <v>dzzp7FjFbsEBkn7g|6900|2021-9-1|0|final</v>
      </c>
    </row>
    <row r="498" spans="1:7" x14ac:dyDescent="0.25">
      <c r="A498" s="6" t="s">
        <v>12870</v>
      </c>
      <c r="B498" s="4">
        <v>8755</v>
      </c>
      <c r="C498" s="4" t="s">
        <v>1227</v>
      </c>
      <c r="D498" s="17">
        <v>0</v>
      </c>
      <c r="E498" t="s">
        <v>1141</v>
      </c>
      <c r="G498" t="str" cm="1">
        <f t="array" aca="1" ref="G498" ca="1">eConcatenar(A498:E498,"|")</f>
        <v>B3Ca6VkyvqAzghWq|8755|2021-9-1|0|final</v>
      </c>
    </row>
    <row r="499" spans="1:7" x14ac:dyDescent="0.25">
      <c r="A499" s="6" t="s">
        <v>12876</v>
      </c>
      <c r="B499" s="4">
        <v>2200</v>
      </c>
      <c r="C499" s="4" t="s">
        <v>1227</v>
      </c>
      <c r="D499" s="17">
        <v>0</v>
      </c>
      <c r="E499" t="s">
        <v>1141</v>
      </c>
      <c r="G499" t="str" cm="1">
        <f t="array" aca="1" ref="G499" ca="1">eConcatenar(A499:E499,"|")</f>
        <v>pYVUhKDVElKQLZfA|2200|2021-9-1|0|final</v>
      </c>
    </row>
    <row r="500" spans="1:7" x14ac:dyDescent="0.25">
      <c r="A500" s="6" t="s">
        <v>12880</v>
      </c>
      <c r="B500" s="4">
        <v>5200</v>
      </c>
      <c r="C500" s="4" t="s">
        <v>1227</v>
      </c>
      <c r="D500" s="17">
        <v>0</v>
      </c>
      <c r="E500" t="s">
        <v>1141</v>
      </c>
      <c r="G500" t="str" cm="1">
        <f t="array" aca="1" ref="G500" ca="1">eConcatenar(A500:E500,"|")</f>
        <v>aoCTHF1ZNlSZykF4|5200|2021-9-1|0|final</v>
      </c>
    </row>
    <row r="501" spans="1:7" x14ac:dyDescent="0.25">
      <c r="A501" s="6" t="s">
        <v>12886</v>
      </c>
      <c r="B501" s="4">
        <v>5200</v>
      </c>
      <c r="C501" s="4" t="s">
        <v>1227</v>
      </c>
      <c r="D501" s="17">
        <v>0</v>
      </c>
      <c r="E501" t="s">
        <v>1141</v>
      </c>
      <c r="G501" t="str" cm="1">
        <f t="array" aca="1" ref="G501" ca="1">eConcatenar(A501:E501,"|")</f>
        <v>nwXKLJNReJHG390a|5200|2021-9-1|0|final</v>
      </c>
    </row>
    <row r="502" spans="1:7" x14ac:dyDescent="0.25">
      <c r="A502" s="6" t="s">
        <v>12894</v>
      </c>
      <c r="B502" s="4">
        <v>1700</v>
      </c>
      <c r="C502" s="4" t="s">
        <v>1227</v>
      </c>
      <c r="D502" s="17">
        <v>0</v>
      </c>
      <c r="E502" t="s">
        <v>1141</v>
      </c>
      <c r="G502" t="str" cm="1">
        <f t="array" aca="1" ref="G502" ca="1">eConcatenar(A502:E502,"|")</f>
        <v>LKSraAuEN0xHwe7n|1700|2021-9-1|0|final</v>
      </c>
    </row>
    <row r="503" spans="1:7" x14ac:dyDescent="0.25">
      <c r="A503" s="6" t="s">
        <v>12902</v>
      </c>
      <c r="B503" s="4">
        <v>7300</v>
      </c>
      <c r="C503" s="4" t="s">
        <v>1227</v>
      </c>
      <c r="D503" s="17">
        <v>0</v>
      </c>
      <c r="E503" t="s">
        <v>1141</v>
      </c>
      <c r="G503" t="str" cm="1">
        <f t="array" aca="1" ref="G503" ca="1">eConcatenar(A503:E503,"|")</f>
        <v>W32xGN6xml2eEgRG|7300|2021-9-1|0|final</v>
      </c>
    </row>
    <row r="504" spans="1:7" x14ac:dyDescent="0.25">
      <c r="A504" s="6" t="s">
        <v>12909</v>
      </c>
      <c r="B504" s="4">
        <v>5700</v>
      </c>
      <c r="C504" s="4" t="s">
        <v>1227</v>
      </c>
      <c r="D504" s="17">
        <v>0</v>
      </c>
      <c r="E504" t="s">
        <v>1141</v>
      </c>
      <c r="G504" t="str" cm="1">
        <f t="array" aca="1" ref="G504" ca="1">eConcatenar(A504:E504,"|")</f>
        <v>sFlMFSbqa8RqzuuT|5700|2021-9-1|0|final</v>
      </c>
    </row>
    <row r="505" spans="1:7" x14ac:dyDescent="0.25">
      <c r="A505" s="6" t="s">
        <v>12915</v>
      </c>
      <c r="B505" s="4">
        <v>21800</v>
      </c>
      <c r="C505" s="4" t="s">
        <v>1227</v>
      </c>
      <c r="D505" s="17">
        <v>0</v>
      </c>
      <c r="E505" t="s">
        <v>1141</v>
      </c>
      <c r="G505" t="str" cm="1">
        <f t="array" aca="1" ref="G505" ca="1">eConcatenar(A505:E505,"|")</f>
        <v>5cTNtPW7qmGhpQeb|21800|2021-9-1|0|final</v>
      </c>
    </row>
    <row r="506" spans="1:7" x14ac:dyDescent="0.25">
      <c r="A506" s="6" t="s">
        <v>12923</v>
      </c>
      <c r="B506" s="4">
        <v>1500</v>
      </c>
      <c r="C506" s="4" t="s">
        <v>1227</v>
      </c>
      <c r="D506" s="17">
        <v>0</v>
      </c>
      <c r="E506" t="s">
        <v>1141</v>
      </c>
      <c r="G506" t="str" cm="1">
        <f t="array" aca="1" ref="G506" ca="1">eConcatenar(A506:E506,"|")</f>
        <v>UUkm1okLVygHgtCd|1500|2021-9-1|0|final</v>
      </c>
    </row>
    <row r="507" spans="1:7" x14ac:dyDescent="0.25">
      <c r="A507" s="6" t="s">
        <v>12929</v>
      </c>
      <c r="B507" s="4">
        <v>4200</v>
      </c>
      <c r="C507" s="4" t="s">
        <v>1227</v>
      </c>
      <c r="D507" s="17">
        <v>0</v>
      </c>
      <c r="E507" t="s">
        <v>1141</v>
      </c>
      <c r="G507" t="str" cm="1">
        <f t="array" aca="1" ref="G507" ca="1">eConcatenar(A507:E507,"|")</f>
        <v>2Qp0TWkoER00l0gQ|4200|2021-9-1|0|final</v>
      </c>
    </row>
    <row r="508" spans="1:7" x14ac:dyDescent="0.25">
      <c r="A508" s="6" t="s">
        <v>12937</v>
      </c>
      <c r="B508" s="4">
        <v>12400</v>
      </c>
      <c r="C508" s="4" t="s">
        <v>1227</v>
      </c>
      <c r="D508" s="17">
        <v>0</v>
      </c>
      <c r="E508" t="s">
        <v>1141</v>
      </c>
      <c r="G508" t="str" cm="1">
        <f t="array" aca="1" ref="G508" ca="1">eConcatenar(A508:E508,"|")</f>
        <v>IicuRW3Plksge8az|12400|2021-9-1|0|final</v>
      </c>
    </row>
    <row r="509" spans="1:7" x14ac:dyDescent="0.25">
      <c r="A509" s="6" t="s">
        <v>12943</v>
      </c>
      <c r="B509" s="4">
        <v>5500</v>
      </c>
      <c r="C509" s="4" t="s">
        <v>1227</v>
      </c>
      <c r="D509" s="17">
        <v>0</v>
      </c>
      <c r="E509" t="s">
        <v>1141</v>
      </c>
      <c r="G509" t="str" cm="1">
        <f t="array" aca="1" ref="G509" ca="1">eConcatenar(A509:E509,"|")</f>
        <v>QKPc33aJUpmrZq4J|5500|2021-9-1|0|final</v>
      </c>
    </row>
    <row r="510" spans="1:7" x14ac:dyDescent="0.25">
      <c r="A510" s="6" t="s">
        <v>12950</v>
      </c>
      <c r="B510" s="4">
        <v>800</v>
      </c>
      <c r="C510" s="4" t="s">
        <v>1227</v>
      </c>
      <c r="D510" s="17">
        <v>0</v>
      </c>
      <c r="E510" t="s">
        <v>1141</v>
      </c>
      <c r="G510" t="str" cm="1">
        <f t="array" aca="1" ref="G510" ca="1">eConcatenar(A510:E510,"|")</f>
        <v>ayUf51iG0a4oKpZc|800|2021-9-1|0|final</v>
      </c>
    </row>
    <row r="511" spans="1:7" x14ac:dyDescent="0.25">
      <c r="A511" s="6" t="s">
        <v>12957</v>
      </c>
      <c r="B511" s="4">
        <v>850</v>
      </c>
      <c r="C511" s="4" t="s">
        <v>1227</v>
      </c>
      <c r="D511" s="17">
        <v>0</v>
      </c>
      <c r="E511" t="s">
        <v>1141</v>
      </c>
      <c r="G511" t="str" cm="1">
        <f t="array" aca="1" ref="G511" ca="1">eConcatenar(A511:E511,"|")</f>
        <v>MgOOcJE5q44wmNiM|850|2021-9-1|0|final</v>
      </c>
    </row>
    <row r="512" spans="1:7" x14ac:dyDescent="0.25">
      <c r="A512" s="6" t="s">
        <v>12965</v>
      </c>
      <c r="B512" s="4">
        <v>700</v>
      </c>
      <c r="C512" s="4" t="s">
        <v>1227</v>
      </c>
      <c r="D512" s="17">
        <v>0</v>
      </c>
      <c r="E512" t="s">
        <v>1141</v>
      </c>
      <c r="G512" t="str" cm="1">
        <f t="array" aca="1" ref="G512" ca="1">eConcatenar(A512:E512,"|")</f>
        <v>VWzEsz1eW55zkrlF|700|2021-9-1|0|final</v>
      </c>
    </row>
    <row r="513" spans="1:7" x14ac:dyDescent="0.25">
      <c r="A513" s="6" t="s">
        <v>12971</v>
      </c>
      <c r="B513" s="4">
        <v>7600</v>
      </c>
      <c r="C513" s="4" t="s">
        <v>1227</v>
      </c>
      <c r="D513" s="17">
        <v>0</v>
      </c>
      <c r="E513" t="s">
        <v>1141</v>
      </c>
      <c r="G513" t="str" cm="1">
        <f t="array" aca="1" ref="G513" ca="1">eConcatenar(A513:E513,"|")</f>
        <v>2keh90No9y2V1xTf|7600|2021-9-1|0|final</v>
      </c>
    </row>
    <row r="514" spans="1:7" x14ac:dyDescent="0.25">
      <c r="A514" s="6" t="s">
        <v>12976</v>
      </c>
      <c r="B514" s="4">
        <v>7500</v>
      </c>
      <c r="C514" s="4" t="s">
        <v>1227</v>
      </c>
      <c r="D514" s="17">
        <v>0</v>
      </c>
      <c r="E514" t="s">
        <v>1141</v>
      </c>
      <c r="G514" t="str" cm="1">
        <f t="array" aca="1" ref="G514" ca="1">eConcatenar(A514:E514,"|")</f>
        <v>u3tP4C5JQcrCaqMJ|7500|2021-9-1|0|final</v>
      </c>
    </row>
    <row r="515" spans="1:7" x14ac:dyDescent="0.25">
      <c r="A515" s="6" t="s">
        <v>12982</v>
      </c>
      <c r="B515" s="4">
        <v>7800</v>
      </c>
      <c r="C515" s="4" t="s">
        <v>1227</v>
      </c>
      <c r="D515" s="17">
        <v>0</v>
      </c>
      <c r="E515" t="s">
        <v>1141</v>
      </c>
      <c r="G515" t="str" cm="1">
        <f t="array" aca="1" ref="G515" ca="1">eConcatenar(A515:E515,"|")</f>
        <v>2BUtomcSg9XysnjH|7800|2021-9-1|0|final</v>
      </c>
    </row>
    <row r="516" spans="1:7" x14ac:dyDescent="0.25">
      <c r="A516" s="6" t="s">
        <v>12988</v>
      </c>
      <c r="B516" s="4">
        <v>6600</v>
      </c>
      <c r="C516" s="4" t="s">
        <v>1227</v>
      </c>
      <c r="D516" s="17">
        <v>0</v>
      </c>
      <c r="E516" t="s">
        <v>1141</v>
      </c>
      <c r="G516" t="str" cm="1">
        <f t="array" aca="1" ref="G516" ca="1">eConcatenar(A516:E516,"|")</f>
        <v>PzgQz0VDctz3jjBM|6600|2021-9-1|0|final</v>
      </c>
    </row>
    <row r="517" spans="1:7" x14ac:dyDescent="0.25">
      <c r="A517" s="6" t="s">
        <v>12998</v>
      </c>
      <c r="B517" s="4">
        <v>7400</v>
      </c>
      <c r="C517" s="4" t="s">
        <v>1227</v>
      </c>
      <c r="D517" s="17">
        <v>0</v>
      </c>
      <c r="E517" t="s">
        <v>1141</v>
      </c>
      <c r="G517" t="str" cm="1">
        <f t="array" aca="1" ref="G517" ca="1">eConcatenar(A517:E517,"|")</f>
        <v>EIU64DFpbJkHWft5|7400|2021-9-1|0|final</v>
      </c>
    </row>
    <row r="518" spans="1:7" x14ac:dyDescent="0.25">
      <c r="A518" s="6" t="s">
        <v>13004</v>
      </c>
      <c r="B518" s="4">
        <v>11900</v>
      </c>
      <c r="C518" s="4" t="s">
        <v>1227</v>
      </c>
      <c r="D518" s="17">
        <v>0</v>
      </c>
      <c r="E518" t="s">
        <v>1141</v>
      </c>
      <c r="G518" t="str" cm="1">
        <f t="array" aca="1" ref="G518" ca="1">eConcatenar(A518:E518,"|")</f>
        <v>cd28CkzfEugRUZDJ|11900|2021-9-1|0|final</v>
      </c>
    </row>
    <row r="519" spans="1:7" x14ac:dyDescent="0.25">
      <c r="A519" s="6" t="s">
        <v>13010</v>
      </c>
      <c r="B519" s="4">
        <v>11500</v>
      </c>
      <c r="C519" s="4" t="s">
        <v>1227</v>
      </c>
      <c r="D519" s="17">
        <v>0</v>
      </c>
      <c r="E519" t="s">
        <v>1141</v>
      </c>
      <c r="G519" t="str" cm="1">
        <f t="array" aca="1" ref="G519" ca="1">eConcatenar(A519:E519,"|")</f>
        <v>TCaIQeVsqJgVkBoU|11500|2021-9-1|0|final</v>
      </c>
    </row>
    <row r="520" spans="1:7" x14ac:dyDescent="0.25">
      <c r="A520" s="6" t="s">
        <v>13016</v>
      </c>
      <c r="B520" s="4">
        <v>600</v>
      </c>
      <c r="C520" s="4" t="s">
        <v>1227</v>
      </c>
      <c r="D520" s="17">
        <v>0</v>
      </c>
      <c r="E520" t="s">
        <v>1141</v>
      </c>
      <c r="G520" t="str" cm="1">
        <f t="array" aca="1" ref="G520" ca="1">eConcatenar(A520:E520,"|")</f>
        <v>BFNbqJV941J99f3y|600|2021-9-1|0|final</v>
      </c>
    </row>
    <row r="521" spans="1:7" x14ac:dyDescent="0.25">
      <c r="A521" s="6" t="s">
        <v>13020</v>
      </c>
      <c r="B521" s="4">
        <v>10600</v>
      </c>
      <c r="C521" s="4" t="s">
        <v>1227</v>
      </c>
      <c r="D521" s="17">
        <v>0</v>
      </c>
      <c r="E521" t="s">
        <v>1141</v>
      </c>
      <c r="G521" t="str" cm="1">
        <f t="array" aca="1" ref="G521" ca="1">eConcatenar(A521:E521,"|")</f>
        <v>fmcVXqbQbUtEHVG1|10600|2021-9-1|0|final</v>
      </c>
    </row>
    <row r="522" spans="1:7" x14ac:dyDescent="0.25">
      <c r="A522" s="6" t="s">
        <v>13025</v>
      </c>
      <c r="B522" s="4">
        <v>7600</v>
      </c>
      <c r="C522" s="4" t="s">
        <v>1227</v>
      </c>
      <c r="D522" s="17">
        <v>0</v>
      </c>
      <c r="E522" t="s">
        <v>1141</v>
      </c>
      <c r="G522" t="str" cm="1">
        <f t="array" aca="1" ref="G522" ca="1">eConcatenar(A522:E522,"|")</f>
        <v>dGA4YG7KVLmeqXGs|7600|2021-9-1|0|final</v>
      </c>
    </row>
    <row r="523" spans="1:7" x14ac:dyDescent="0.25">
      <c r="A523" s="6" t="s">
        <v>13032</v>
      </c>
      <c r="B523" s="4">
        <v>5700</v>
      </c>
      <c r="C523" s="4" t="s">
        <v>1227</v>
      </c>
      <c r="D523" s="17">
        <v>0</v>
      </c>
      <c r="E523" t="s">
        <v>1141</v>
      </c>
      <c r="G523" t="str" cm="1">
        <f t="array" aca="1" ref="G523" ca="1">eConcatenar(A523:E523,"|")</f>
        <v>HjAGo78NHbqSGtkW|5700|2021-9-1|0|final</v>
      </c>
    </row>
    <row r="524" spans="1:7" x14ac:dyDescent="0.25">
      <c r="A524" s="6" t="s">
        <v>13039</v>
      </c>
      <c r="B524" s="4">
        <v>16500</v>
      </c>
      <c r="C524" s="4" t="s">
        <v>1227</v>
      </c>
      <c r="D524" s="17">
        <v>0</v>
      </c>
      <c r="E524" t="s">
        <v>1141</v>
      </c>
      <c r="G524" t="str" cm="1">
        <f t="array" aca="1" ref="G524" ca="1">eConcatenar(A524:E524,"|")</f>
        <v>QKUzzAqLfVT5Ze2a|16500|2021-9-1|0|final</v>
      </c>
    </row>
    <row r="525" spans="1:7" x14ac:dyDescent="0.25">
      <c r="A525" s="6" t="s">
        <v>13046</v>
      </c>
      <c r="B525" s="4">
        <v>9175</v>
      </c>
      <c r="C525" s="4" t="s">
        <v>1227</v>
      </c>
      <c r="D525" s="17">
        <v>0</v>
      </c>
      <c r="E525" t="s">
        <v>1141</v>
      </c>
      <c r="G525" t="str" cm="1">
        <f t="array" aca="1" ref="G525" ca="1">eConcatenar(A525:E525,"|")</f>
        <v>llCiFnwm56lF0Wls|9175|2021-9-1|0|final</v>
      </c>
    </row>
    <row r="526" spans="1:7" x14ac:dyDescent="0.25">
      <c r="A526" s="6" t="s">
        <v>13051</v>
      </c>
      <c r="B526" s="4">
        <v>1500</v>
      </c>
      <c r="C526" s="4" t="s">
        <v>1227</v>
      </c>
      <c r="D526" s="17">
        <v>0</v>
      </c>
      <c r="E526" t="s">
        <v>1141</v>
      </c>
      <c r="G526" t="str" cm="1">
        <f t="array" aca="1" ref="G526" ca="1">eConcatenar(A526:E526,"|")</f>
        <v>Md4zDutgovSA6kF4|1500|2021-9-1|0|final</v>
      </c>
    </row>
    <row r="527" spans="1:7" x14ac:dyDescent="0.25">
      <c r="A527" s="6" t="s">
        <v>13057</v>
      </c>
      <c r="B527" s="4">
        <v>14300</v>
      </c>
      <c r="C527" s="4" t="s">
        <v>1227</v>
      </c>
      <c r="D527" s="17">
        <v>0</v>
      </c>
      <c r="E527" t="s">
        <v>1141</v>
      </c>
      <c r="G527" t="str" cm="1">
        <f t="array" aca="1" ref="G527" ca="1">eConcatenar(A527:E527,"|")</f>
        <v>tJSEx1Kszzh5lwzm|14300|2021-9-1|0|final</v>
      </c>
    </row>
    <row r="528" spans="1:7" x14ac:dyDescent="0.25">
      <c r="A528" s="6" t="s">
        <v>13063</v>
      </c>
      <c r="B528" s="4">
        <v>7000</v>
      </c>
      <c r="C528" s="4" t="s">
        <v>1227</v>
      </c>
      <c r="D528" s="17">
        <v>0</v>
      </c>
      <c r="E528" t="s">
        <v>1141</v>
      </c>
      <c r="G528" t="str" cm="1">
        <f t="array" aca="1" ref="G528" ca="1">eConcatenar(A528:E528,"|")</f>
        <v>gdLdHyiwYsgH2Rj4|7000|2021-9-1|0|final</v>
      </c>
    </row>
    <row r="529" spans="1:7" x14ac:dyDescent="0.25">
      <c r="A529" s="6" t="s">
        <v>13070</v>
      </c>
      <c r="B529" s="4">
        <v>2300</v>
      </c>
      <c r="C529" s="4" t="s">
        <v>1227</v>
      </c>
      <c r="D529" s="17">
        <v>0</v>
      </c>
      <c r="E529" t="s">
        <v>1141</v>
      </c>
      <c r="G529" t="str" cm="1">
        <f t="array" aca="1" ref="G529" ca="1">eConcatenar(A529:E529,"|")</f>
        <v>lLSmNGxUkpOLrFau|2300|2021-9-1|0|final</v>
      </c>
    </row>
    <row r="530" spans="1:7" x14ac:dyDescent="0.25">
      <c r="A530" s="6" t="s">
        <v>13076</v>
      </c>
      <c r="B530" s="4">
        <v>10960</v>
      </c>
      <c r="C530" s="4" t="s">
        <v>1227</v>
      </c>
      <c r="D530" s="17">
        <v>0</v>
      </c>
      <c r="E530" t="s">
        <v>1141</v>
      </c>
      <c r="G530" t="str" cm="1">
        <f t="array" aca="1" ref="G530" ca="1">eConcatenar(A530:E530,"|")</f>
        <v>VoFsFzXDq9cVG1LB|10960|2021-9-1|0|final</v>
      </c>
    </row>
    <row r="531" spans="1:7" x14ac:dyDescent="0.25">
      <c r="A531" s="6" t="s">
        <v>13081</v>
      </c>
      <c r="B531" s="4">
        <v>10800</v>
      </c>
      <c r="C531" s="4" t="s">
        <v>1227</v>
      </c>
      <c r="D531" s="17">
        <v>0</v>
      </c>
      <c r="E531" t="s">
        <v>1141</v>
      </c>
      <c r="G531" t="str" cm="1">
        <f t="array" aca="1" ref="G531" ca="1">eConcatenar(A531:E531,"|")</f>
        <v>b4EOnABoyhTiyqKh|10800|2021-9-1|0|final</v>
      </c>
    </row>
    <row r="532" spans="1:7" x14ac:dyDescent="0.25">
      <c r="A532" s="6" t="s">
        <v>13086</v>
      </c>
      <c r="B532" s="4">
        <v>2900</v>
      </c>
      <c r="C532" s="4" t="s">
        <v>1177</v>
      </c>
      <c r="D532" s="17">
        <v>0</v>
      </c>
      <c r="E532" t="s">
        <v>1141</v>
      </c>
      <c r="G532" t="str" cm="1">
        <f t="array" aca="1" ref="G532" ca="1">eConcatenar(A532:E532,"|")</f>
        <v>MoYRWrcynjNejZuw|2900|2021-8-18|0|final</v>
      </c>
    </row>
    <row r="533" spans="1:7" x14ac:dyDescent="0.25">
      <c r="A533" s="6" t="s">
        <v>13094</v>
      </c>
      <c r="B533" s="4">
        <v>2100</v>
      </c>
      <c r="C533" s="4" t="s">
        <v>1177</v>
      </c>
      <c r="D533" s="17">
        <v>0</v>
      </c>
      <c r="E533" t="s">
        <v>1141</v>
      </c>
      <c r="G533" t="str" cm="1">
        <f t="array" aca="1" ref="G533" ca="1">eConcatenar(A533:E533,"|")</f>
        <v>H8bl1QmXxlQOb0TI|2100|2021-8-18|0|final</v>
      </c>
    </row>
    <row r="534" spans="1:7" x14ac:dyDescent="0.25">
      <c r="A534" s="6" t="s">
        <v>13099</v>
      </c>
      <c r="B534" s="4">
        <v>6300</v>
      </c>
      <c r="C534" s="4" t="s">
        <v>1177</v>
      </c>
      <c r="D534" s="17">
        <v>0</v>
      </c>
      <c r="E534" t="s">
        <v>1141</v>
      </c>
      <c r="G534" t="str" cm="1">
        <f t="array" aca="1" ref="G534" ca="1">eConcatenar(A534:E534,"|")</f>
        <v>pm3cpXzzWhkL0k4h|6300|2021-8-18|0|final</v>
      </c>
    </row>
    <row r="535" spans="1:7" x14ac:dyDescent="0.25">
      <c r="A535" s="6" t="s">
        <v>13105</v>
      </c>
      <c r="B535" s="4">
        <v>7900</v>
      </c>
      <c r="C535" s="4" t="s">
        <v>1177</v>
      </c>
      <c r="D535" s="17">
        <v>0</v>
      </c>
      <c r="E535" t="s">
        <v>1141</v>
      </c>
      <c r="G535" t="str" cm="1">
        <f t="array" aca="1" ref="G535" ca="1">eConcatenar(A535:E535,"|")</f>
        <v>3UrQN0T3L0qSDevp|7900|2021-8-18|0|final</v>
      </c>
    </row>
    <row r="536" spans="1:7" x14ac:dyDescent="0.25">
      <c r="A536" s="6" t="s">
        <v>13111</v>
      </c>
      <c r="B536" s="4">
        <v>6000</v>
      </c>
      <c r="C536" s="4" t="s">
        <v>1177</v>
      </c>
      <c r="D536" s="17">
        <v>0</v>
      </c>
      <c r="E536" t="s">
        <v>1141</v>
      </c>
      <c r="G536" t="str" cm="1">
        <f t="array" aca="1" ref="G536" ca="1">eConcatenar(A536:E536,"|")</f>
        <v>GYxxl7LKLWlZdW5i|6000|2021-8-18|0|final</v>
      </c>
    </row>
    <row r="537" spans="1:7" x14ac:dyDescent="0.25">
      <c r="A537" s="6" t="s">
        <v>13116</v>
      </c>
      <c r="B537" s="4">
        <v>4000</v>
      </c>
      <c r="C537" s="4" t="s">
        <v>5471</v>
      </c>
      <c r="D537" s="17">
        <v>0</v>
      </c>
      <c r="E537" t="s">
        <v>1141</v>
      </c>
      <c r="G537" t="str" cm="1">
        <f t="array" aca="1" ref="G537" ca="1">eConcatenar(A537:E537,"|")</f>
        <v>T1zMyEV9gtB7u0DA|4000|2021-9-3|0|final</v>
      </c>
    </row>
    <row r="538" spans="1:7" x14ac:dyDescent="0.25">
      <c r="A538" s="6" t="s">
        <v>13123</v>
      </c>
      <c r="B538" s="4">
        <v>3600</v>
      </c>
      <c r="C538" s="4" t="s">
        <v>1221</v>
      </c>
      <c r="D538" s="17">
        <v>0</v>
      </c>
      <c r="E538" t="s">
        <v>1141</v>
      </c>
      <c r="G538" t="str" cm="1">
        <f t="array" aca="1" ref="G538" ca="1">eConcatenar(A538:E538,"|")</f>
        <v>M64NjryR8ttBWfsN|3600|2021-8-31|0|final</v>
      </c>
    </row>
    <row r="539" spans="1:7" x14ac:dyDescent="0.25">
      <c r="A539" s="6" t="s">
        <v>13128</v>
      </c>
      <c r="B539" s="4">
        <v>4200</v>
      </c>
      <c r="C539" s="4" t="s">
        <v>1221</v>
      </c>
      <c r="D539" s="17">
        <v>0</v>
      </c>
      <c r="E539" t="s">
        <v>1141</v>
      </c>
      <c r="G539" t="str" cm="1">
        <f t="array" aca="1" ref="G539" ca="1">eConcatenar(A539:E539,"|")</f>
        <v>unlyszWyowOxfLDl|4200|2021-8-31|0|final</v>
      </c>
    </row>
    <row r="540" spans="1:7" x14ac:dyDescent="0.25">
      <c r="A540" s="6" t="s">
        <v>13135</v>
      </c>
      <c r="B540" s="4">
        <v>2200</v>
      </c>
      <c r="C540" s="4" t="s">
        <v>4822</v>
      </c>
      <c r="D540" s="17">
        <v>0</v>
      </c>
      <c r="E540" t="s">
        <v>1141</v>
      </c>
      <c r="G540" t="str" cm="1">
        <f t="array" aca="1" ref="G540" ca="1">eConcatenar(A540:E540,"|")</f>
        <v>dsLXFkukmyvNJcvK|2200|2021-8-25|0|final</v>
      </c>
    </row>
    <row r="541" spans="1:7" x14ac:dyDescent="0.25">
      <c r="A541" s="6" t="s">
        <v>13141</v>
      </c>
      <c r="B541" s="4">
        <v>1700</v>
      </c>
      <c r="C541" s="4" t="s">
        <v>1231</v>
      </c>
      <c r="D541" s="17">
        <v>0</v>
      </c>
      <c r="E541" t="s">
        <v>1141</v>
      </c>
      <c r="G541" t="str" cm="1">
        <f t="array" aca="1" ref="G541" ca="1">eConcatenar(A541:E541,"|")</f>
        <v>X5yXVQDpqebGVS8x|1700|2021-8-5|0|final</v>
      </c>
    </row>
    <row r="542" spans="1:7" x14ac:dyDescent="0.25">
      <c r="A542" s="6" t="s">
        <v>13146</v>
      </c>
      <c r="B542" s="4">
        <v>2800</v>
      </c>
      <c r="C542" s="4" t="s">
        <v>1227</v>
      </c>
      <c r="D542" s="17">
        <v>0</v>
      </c>
      <c r="E542" t="s">
        <v>1141</v>
      </c>
      <c r="G542" t="str" cm="1">
        <f t="array" aca="1" ref="G542" ca="1">eConcatenar(A542:E542,"|")</f>
        <v>RxxynUDO2ps9SKQD|2800|2021-9-1|0|final</v>
      </c>
    </row>
    <row r="543" spans="1:7" x14ac:dyDescent="0.25">
      <c r="A543" s="6" t="s">
        <v>13151</v>
      </c>
      <c r="B543" s="4">
        <v>840</v>
      </c>
      <c r="C543" s="4" t="s">
        <v>5304</v>
      </c>
      <c r="D543" s="17">
        <v>0</v>
      </c>
      <c r="E543" t="s">
        <v>1141</v>
      </c>
      <c r="G543" t="str" cm="1">
        <f t="array" aca="1" ref="G543" ca="1">eConcatenar(A543:E543,"|")</f>
        <v>2MxSRTDOyRf7Ouxp|840|2021-8-26|0|final</v>
      </c>
    </row>
    <row r="544" spans="1:7" x14ac:dyDescent="0.25">
      <c r="A544" s="6" t="s">
        <v>13157</v>
      </c>
      <c r="B544" s="4">
        <v>11250</v>
      </c>
      <c r="C544" s="4" t="s">
        <v>1231</v>
      </c>
      <c r="D544" s="17">
        <v>0</v>
      </c>
      <c r="E544" t="s">
        <v>1141</v>
      </c>
      <c r="G544" t="str" cm="1">
        <f t="array" aca="1" ref="G544" ca="1">eConcatenar(A544:E544,"|")</f>
        <v>mkzccu7LkkN0lPUq|11250|2021-8-5|0|final</v>
      </c>
    </row>
    <row r="545" spans="1:7" x14ac:dyDescent="0.25">
      <c r="A545" s="6" t="s">
        <v>13164</v>
      </c>
      <c r="B545" s="4">
        <v>29700</v>
      </c>
      <c r="C545" s="4" t="s">
        <v>5257</v>
      </c>
      <c r="D545" s="17">
        <v>0</v>
      </c>
      <c r="E545" t="s">
        <v>1141</v>
      </c>
      <c r="G545" t="str" cm="1">
        <f t="array" aca="1" ref="G545" ca="1">eConcatenar(A545:E545,"|")</f>
        <v>RhbpOoTuXdu7q3TX|29700|2021-8-4|0|final</v>
      </c>
    </row>
    <row r="546" spans="1:7" x14ac:dyDescent="0.25">
      <c r="A546" s="6" t="s">
        <v>13173</v>
      </c>
      <c r="B546" s="4">
        <v>11200</v>
      </c>
      <c r="C546" s="4" t="s">
        <v>1177</v>
      </c>
      <c r="D546" s="17">
        <v>0</v>
      </c>
      <c r="E546" t="s">
        <v>1141</v>
      </c>
      <c r="G546" t="str" cm="1">
        <f t="array" aca="1" ref="G546" ca="1">eConcatenar(A546:E546,"|")</f>
        <v>7QGr47ZobiyKUECY|11200|2021-8-18|0|final</v>
      </c>
    </row>
    <row r="547" spans="1:7" x14ac:dyDescent="0.25">
      <c r="A547" s="6" t="s">
        <v>13179</v>
      </c>
      <c r="B547" s="4">
        <v>8200</v>
      </c>
      <c r="C547" s="4" t="s">
        <v>5004</v>
      </c>
      <c r="D547" s="17">
        <v>0</v>
      </c>
      <c r="E547" t="s">
        <v>1141</v>
      </c>
      <c r="G547" t="str" cm="1">
        <f t="array" aca="1" ref="G547" ca="1">eConcatenar(A547:E547,"|")</f>
        <v>72BBLU4yVT8yxP40|8200|2021-7-8|0|final</v>
      </c>
    </row>
    <row r="548" spans="1:7" x14ac:dyDescent="0.25">
      <c r="A548" s="6" t="s">
        <v>13186</v>
      </c>
      <c r="B548" s="4">
        <v>9800</v>
      </c>
      <c r="C548" s="4" t="s">
        <v>1231</v>
      </c>
      <c r="D548" s="17">
        <v>0</v>
      </c>
      <c r="E548" t="s">
        <v>1141</v>
      </c>
      <c r="G548" t="str" cm="1">
        <f t="array" aca="1" ref="G548" ca="1">eConcatenar(A548:E548,"|")</f>
        <v>IsKqKIqursmIkUyM|9800|2021-8-5|0|final</v>
      </c>
    </row>
    <row r="549" spans="1:7" x14ac:dyDescent="0.25">
      <c r="A549" s="6" t="s">
        <v>13195</v>
      </c>
      <c r="B549" s="4">
        <v>12200</v>
      </c>
      <c r="C549" s="4" t="s">
        <v>5304</v>
      </c>
      <c r="D549" s="17">
        <v>0</v>
      </c>
      <c r="E549" t="s">
        <v>1141</v>
      </c>
      <c r="G549" t="str" cm="1">
        <f t="array" aca="1" ref="G549" ca="1">eConcatenar(A549:E549,"|")</f>
        <v>FVjWOR0yA1xpbdDC|12200|2021-8-26|0|final</v>
      </c>
    </row>
    <row r="550" spans="1:7" x14ac:dyDescent="0.25">
      <c r="A550" s="6" t="s">
        <v>13200</v>
      </c>
      <c r="B550" s="4">
        <v>9600</v>
      </c>
      <c r="C550" s="4" t="s">
        <v>1177</v>
      </c>
      <c r="D550" s="17">
        <v>0</v>
      </c>
      <c r="E550" t="s">
        <v>1141</v>
      </c>
      <c r="G550" t="str" cm="1">
        <f t="array" aca="1" ref="G550" ca="1">eConcatenar(A550:E550,"|")</f>
        <v>zKxgqEpkKr819vA3|9600|2021-8-18|0|final</v>
      </c>
    </row>
    <row r="551" spans="1:7" x14ac:dyDescent="0.25">
      <c r="A551" s="6" t="s">
        <v>13206</v>
      </c>
      <c r="B551" s="4">
        <v>8200</v>
      </c>
      <c r="C551" s="4" t="s">
        <v>5304</v>
      </c>
      <c r="D551" s="17">
        <v>0</v>
      </c>
      <c r="E551" t="s">
        <v>1141</v>
      </c>
      <c r="G551" t="str" cm="1">
        <f t="array" aca="1" ref="G551" ca="1">eConcatenar(A551:E551,"|")</f>
        <v>LvRNmvPu51jNbUOD|8200|2021-8-26|0|final</v>
      </c>
    </row>
    <row r="552" spans="1:7" x14ac:dyDescent="0.25">
      <c r="A552" s="6" t="s">
        <v>13213</v>
      </c>
      <c r="B552" s="4">
        <v>11500</v>
      </c>
      <c r="C552" s="4" t="s">
        <v>5257</v>
      </c>
      <c r="D552" s="17">
        <v>0</v>
      </c>
      <c r="E552" t="s">
        <v>1141</v>
      </c>
      <c r="G552" t="str" cm="1">
        <f t="array" aca="1" ref="G552" ca="1">eConcatenar(A552:E552,"|")</f>
        <v>tEG0cnV3bWyU27ED|11500|2021-8-4|0|final</v>
      </c>
    </row>
    <row r="553" spans="1:7" x14ac:dyDescent="0.25">
      <c r="A553" s="6" t="s">
        <v>13220</v>
      </c>
      <c r="B553" s="4">
        <v>7300</v>
      </c>
      <c r="C553" s="4" t="s">
        <v>5257</v>
      </c>
      <c r="D553" s="17">
        <v>0</v>
      </c>
      <c r="E553" t="s">
        <v>1141</v>
      </c>
      <c r="G553" t="str" cm="1">
        <f t="array" aca="1" ref="G553" ca="1">eConcatenar(A553:E553,"|")</f>
        <v>2eva7LXc0X6a5XTn|7300|2021-8-4|0|final</v>
      </c>
    </row>
    <row r="554" spans="1:7" x14ac:dyDescent="0.25">
      <c r="A554" s="6" t="s">
        <v>13225</v>
      </c>
      <c r="B554" s="4">
        <v>9100</v>
      </c>
      <c r="C554" s="4" t="s">
        <v>5257</v>
      </c>
      <c r="D554" s="17">
        <v>0</v>
      </c>
      <c r="E554" t="s">
        <v>1141</v>
      </c>
      <c r="G554" t="str" cm="1">
        <f t="array" aca="1" ref="G554" ca="1">eConcatenar(A554:E554,"|")</f>
        <v>cX6bV8hArdzeeLg3|9100|2021-8-4|0|final</v>
      </c>
    </row>
    <row r="555" spans="1:7" x14ac:dyDescent="0.25">
      <c r="A555" s="6" t="s">
        <v>13230</v>
      </c>
      <c r="B555" s="4">
        <v>6100</v>
      </c>
      <c r="C555" s="4" t="s">
        <v>11409</v>
      </c>
      <c r="D555" s="17">
        <v>0</v>
      </c>
      <c r="E555" t="s">
        <v>1141</v>
      </c>
      <c r="G555" t="str" cm="1">
        <f t="array" aca="1" ref="G555" ca="1">eConcatenar(A555:E555,"|")</f>
        <v>LRKvZm7LdCW31TAA|6100|2021-7-7|0|final</v>
      </c>
    </row>
    <row r="556" spans="1:7" x14ac:dyDescent="0.25">
      <c r="A556" s="6" t="s">
        <v>13235</v>
      </c>
      <c r="B556" s="4">
        <v>7400</v>
      </c>
      <c r="C556" s="4" t="s">
        <v>11409</v>
      </c>
      <c r="D556" s="17">
        <v>0</v>
      </c>
      <c r="E556" t="s">
        <v>1141</v>
      </c>
      <c r="G556" t="str" cm="1">
        <f t="array" aca="1" ref="G556" ca="1">eConcatenar(A556:E556,"|")</f>
        <v>mFQ0sNyxFhBKfquq|7400|2021-7-7|0|final</v>
      </c>
    </row>
    <row r="557" spans="1:7" x14ac:dyDescent="0.25">
      <c r="A557" s="6" t="s">
        <v>13241</v>
      </c>
      <c r="B557" s="4">
        <v>10000</v>
      </c>
      <c r="C557" s="4" t="s">
        <v>5304</v>
      </c>
      <c r="D557" s="17">
        <v>0</v>
      </c>
      <c r="E557" t="s">
        <v>1141</v>
      </c>
      <c r="G557" t="str" cm="1">
        <f t="array" aca="1" ref="G557" ca="1">eConcatenar(A557:E557,"|")</f>
        <v>ziNvHeeqzU1qFM8E|10000|2021-8-26|0|final</v>
      </c>
    </row>
    <row r="558" spans="1:7" x14ac:dyDescent="0.25">
      <c r="A558" s="6" t="s">
        <v>13247</v>
      </c>
      <c r="B558" s="4">
        <v>10000</v>
      </c>
      <c r="C558" s="4" t="s">
        <v>5304</v>
      </c>
      <c r="D558" s="17">
        <v>0</v>
      </c>
      <c r="E558" t="s">
        <v>1141</v>
      </c>
      <c r="G558" t="str" cm="1">
        <f t="array" aca="1" ref="G558" ca="1">eConcatenar(A558:E558,"|")</f>
        <v>Lflzr8NA760d7gMw|10000|2021-8-26|0|final</v>
      </c>
    </row>
    <row r="559" spans="1:7" x14ac:dyDescent="0.25">
      <c r="A559" s="6" t="s">
        <v>13254</v>
      </c>
      <c r="B559" s="4">
        <v>10400</v>
      </c>
      <c r="C559" s="4" t="s">
        <v>1231</v>
      </c>
      <c r="D559" s="17">
        <v>0</v>
      </c>
      <c r="E559" t="s">
        <v>1141</v>
      </c>
      <c r="G559" t="str" cm="1">
        <f t="array" aca="1" ref="G559" ca="1">eConcatenar(A559:E559,"|")</f>
        <v>BdzkI9yjzMvbg8Aq|10400|2021-8-5|0|final</v>
      </c>
    </row>
    <row r="560" spans="1:7" x14ac:dyDescent="0.25">
      <c r="A560" s="6" t="s">
        <v>13262</v>
      </c>
      <c r="B560" s="4">
        <v>7900</v>
      </c>
      <c r="C560" s="4" t="s">
        <v>13269</v>
      </c>
      <c r="D560" s="17">
        <v>0</v>
      </c>
      <c r="E560" t="s">
        <v>1141</v>
      </c>
      <c r="G560" t="str" cm="1">
        <f t="array" aca="1" ref="G560" ca="1">eConcatenar(A560:E560,"|")</f>
        <v>lPLBe1uiZh2rMxyK|7900|2021-2-18|0|final</v>
      </c>
    </row>
    <row r="561" spans="1:7" x14ac:dyDescent="0.25">
      <c r="A561" s="6" t="s">
        <v>13270</v>
      </c>
      <c r="B561" s="4">
        <v>7000</v>
      </c>
      <c r="C561" s="4" t="s">
        <v>13269</v>
      </c>
      <c r="D561" s="17">
        <v>0</v>
      </c>
      <c r="E561" t="s">
        <v>1141</v>
      </c>
      <c r="G561" t="str" cm="1">
        <f t="array" aca="1" ref="G561" ca="1">eConcatenar(A561:E561,"|")</f>
        <v>4wDUXWgPnhRKEMgH|7000|2021-2-18|0|final</v>
      </c>
    </row>
    <row r="562" spans="1:7" x14ac:dyDescent="0.25">
      <c r="A562" s="6" t="s">
        <v>13275</v>
      </c>
      <c r="B562" s="4">
        <v>14500</v>
      </c>
      <c r="C562" s="4" t="s">
        <v>1231</v>
      </c>
      <c r="D562" s="17">
        <v>0</v>
      </c>
      <c r="E562" t="s">
        <v>1141</v>
      </c>
      <c r="G562" t="str" cm="1">
        <f t="array" aca="1" ref="G562" ca="1">eConcatenar(A562:E562,"|")</f>
        <v>0BLKWnh9j6CseGkC|14500|2021-8-5|0|final</v>
      </c>
    </row>
    <row r="563" spans="1:7" x14ac:dyDescent="0.25">
      <c r="A563" s="6" t="s">
        <v>13281</v>
      </c>
      <c r="B563" s="4">
        <v>7200</v>
      </c>
      <c r="C563" s="4" t="s">
        <v>5257</v>
      </c>
      <c r="D563" s="17">
        <v>0</v>
      </c>
      <c r="E563" t="s">
        <v>1141</v>
      </c>
      <c r="G563" t="str" cm="1">
        <f t="array" aca="1" ref="G563" ca="1">eConcatenar(A563:E563,"|")</f>
        <v>6s9chLcYcG9n5Kj8|7200|2021-8-4|0|final</v>
      </c>
    </row>
    <row r="564" spans="1:7" x14ac:dyDescent="0.25">
      <c r="A564" s="6" t="s">
        <v>13288</v>
      </c>
      <c r="B564" s="4">
        <v>3500</v>
      </c>
      <c r="C564" s="4" t="s">
        <v>5257</v>
      </c>
      <c r="D564" s="17">
        <v>0</v>
      </c>
      <c r="E564" t="s">
        <v>1141</v>
      </c>
      <c r="G564" t="str" cm="1">
        <f t="array" aca="1" ref="G564" ca="1">eConcatenar(A564:E564,"|")</f>
        <v>0nUDMx5yPC2Y9ugk|3500|2021-8-4|0|final</v>
      </c>
    </row>
    <row r="565" spans="1:7" x14ac:dyDescent="0.25">
      <c r="A565" s="6" t="s">
        <v>13294</v>
      </c>
      <c r="B565" s="4">
        <v>5300</v>
      </c>
      <c r="C565" s="4" t="s">
        <v>5257</v>
      </c>
      <c r="D565" s="17">
        <v>0</v>
      </c>
      <c r="E565" t="s">
        <v>1141</v>
      </c>
      <c r="G565" t="str" cm="1">
        <f t="array" aca="1" ref="G565" ca="1">eConcatenar(A565:E565,"|")</f>
        <v>3uMOxIrjbkwsCekU|5300|2021-8-4|0|final</v>
      </c>
    </row>
    <row r="566" spans="1:7" x14ac:dyDescent="0.25">
      <c r="A566" s="6" t="s">
        <v>13301</v>
      </c>
      <c r="B566" s="4">
        <v>2400</v>
      </c>
      <c r="C566" s="4" t="s">
        <v>1231</v>
      </c>
      <c r="D566" s="17">
        <v>0</v>
      </c>
      <c r="E566" t="s">
        <v>1141</v>
      </c>
      <c r="G566" t="str" cm="1">
        <f t="array" aca="1" ref="G566" ca="1">eConcatenar(A566:E566,"|")</f>
        <v>rDiz0xWier4LzMSU|2400|2021-8-5|0|final</v>
      </c>
    </row>
    <row r="567" spans="1:7" x14ac:dyDescent="0.25">
      <c r="A567" s="6" t="s">
        <v>13308</v>
      </c>
      <c r="B567" s="4">
        <v>2750</v>
      </c>
      <c r="C567" s="4" t="s">
        <v>5304</v>
      </c>
      <c r="D567" s="17">
        <v>0</v>
      </c>
      <c r="E567" t="s">
        <v>1141</v>
      </c>
      <c r="G567" t="str" cm="1">
        <f t="array" aca="1" ref="G567" ca="1">eConcatenar(A567:E567,"|")</f>
        <v>er8bH9cGXGziIWqw|2750|2021-8-26|0|final</v>
      </c>
    </row>
    <row r="568" spans="1:7" x14ac:dyDescent="0.25">
      <c r="A568" s="6" t="s">
        <v>13316</v>
      </c>
      <c r="B568" s="4">
        <v>2300</v>
      </c>
      <c r="C568" s="4" t="s">
        <v>4822</v>
      </c>
      <c r="D568" s="17">
        <v>0</v>
      </c>
      <c r="E568" t="s">
        <v>1141</v>
      </c>
      <c r="G568" t="str" cm="1">
        <f t="array" aca="1" ref="G568" ca="1">eConcatenar(A568:E568,"|")</f>
        <v>3mbPgrMAPbIA7PvV|2300|2021-8-25|0|final</v>
      </c>
    </row>
    <row r="569" spans="1:7" x14ac:dyDescent="0.25">
      <c r="A569" s="6" t="s">
        <v>13323</v>
      </c>
      <c r="B569" s="4">
        <v>600</v>
      </c>
      <c r="C569" s="4" t="s">
        <v>1231</v>
      </c>
      <c r="D569" s="17">
        <v>0</v>
      </c>
      <c r="E569" t="s">
        <v>1141</v>
      </c>
      <c r="G569" t="str" cm="1">
        <f t="array" aca="1" ref="G569" ca="1">eConcatenar(A569:E569,"|")</f>
        <v>W8cw4R0I0vFyslSR|600|2021-8-5|0|final</v>
      </c>
    </row>
    <row r="570" spans="1:7" x14ac:dyDescent="0.25">
      <c r="A570" s="6" t="s">
        <v>13328</v>
      </c>
      <c r="B570" s="4">
        <v>600</v>
      </c>
      <c r="C570" s="4" t="s">
        <v>1231</v>
      </c>
      <c r="D570" s="17">
        <v>0</v>
      </c>
      <c r="E570" t="s">
        <v>1141</v>
      </c>
      <c r="G570" t="str" cm="1">
        <f t="array" aca="1" ref="G570" ca="1">eConcatenar(A570:E570,"|")</f>
        <v>uvvMavOYWWyIDqZx|600|2021-8-5|0|final</v>
      </c>
    </row>
    <row r="571" spans="1:7" x14ac:dyDescent="0.25">
      <c r="A571" s="6" t="s">
        <v>13337</v>
      </c>
      <c r="B571" s="4">
        <v>150</v>
      </c>
      <c r="C571" s="4" t="s">
        <v>5168</v>
      </c>
      <c r="D571" s="17">
        <v>0</v>
      </c>
      <c r="E571" t="s">
        <v>1141</v>
      </c>
      <c r="G571" t="str" cm="1">
        <f t="array" aca="1" ref="G571" ca="1">eConcatenar(A571:E571,"|")</f>
        <v>Jn3PBRjShrtHy2bb|150|2021-8-12|0|final</v>
      </c>
    </row>
    <row r="572" spans="1:7" x14ac:dyDescent="0.25">
      <c r="A572" s="6" t="s">
        <v>13343</v>
      </c>
      <c r="B572" s="4">
        <v>8900</v>
      </c>
      <c r="C572" s="4" t="s">
        <v>4927</v>
      </c>
      <c r="D572" s="17">
        <v>0</v>
      </c>
      <c r="E572" t="s">
        <v>1141</v>
      </c>
      <c r="G572" t="str" cm="1">
        <f t="array" aca="1" ref="G572" ca="1">eConcatenar(A572:E572,"|")</f>
        <v>Uop1MUGrmE4MbRkw|8900|2021-7-1|0|final</v>
      </c>
    </row>
    <row r="573" spans="1:7" x14ac:dyDescent="0.25">
      <c r="A573" s="6" t="s">
        <v>13350</v>
      </c>
      <c r="B573" s="4">
        <v>6600</v>
      </c>
      <c r="C573" s="4" t="s">
        <v>1177</v>
      </c>
      <c r="D573" s="17">
        <v>0</v>
      </c>
      <c r="E573" t="s">
        <v>1141</v>
      </c>
      <c r="G573" t="str" cm="1">
        <f t="array" aca="1" ref="G573" ca="1">eConcatenar(A573:E573,"|")</f>
        <v>J46q99OfEQrhB1ny|6600|2021-8-18|0|final</v>
      </c>
    </row>
    <row r="574" spans="1:7" x14ac:dyDescent="0.25">
      <c r="A574" s="6" t="s">
        <v>13358</v>
      </c>
      <c r="B574" s="4">
        <v>6950</v>
      </c>
      <c r="C574" s="4" t="s">
        <v>4822</v>
      </c>
      <c r="D574" s="17">
        <v>0</v>
      </c>
      <c r="E574" t="s">
        <v>1141</v>
      </c>
      <c r="G574" t="str" cm="1">
        <f t="array" aca="1" ref="G574" ca="1">eConcatenar(A574:E574,"|")</f>
        <v>Gz3y9Uofl0IViGic|6950|2021-8-25|0|final</v>
      </c>
    </row>
    <row r="575" spans="1:7" x14ac:dyDescent="0.25">
      <c r="A575" s="6" t="s">
        <v>13365</v>
      </c>
      <c r="B575" s="4">
        <v>5800</v>
      </c>
      <c r="C575" s="4" t="s">
        <v>1231</v>
      </c>
      <c r="D575" s="17">
        <v>0</v>
      </c>
      <c r="E575" t="s">
        <v>1141</v>
      </c>
      <c r="G575" t="str" cm="1">
        <f t="array" aca="1" ref="G575" ca="1">eConcatenar(A575:E575,"|")</f>
        <v>5irRa6kqwI6BaM7O|5800|2021-8-5|0|final</v>
      </c>
    </row>
    <row r="576" spans="1:7" x14ac:dyDescent="0.25">
      <c r="A576" s="6" t="s">
        <v>13370</v>
      </c>
      <c r="B576" s="4">
        <v>3000</v>
      </c>
      <c r="C576" s="4" t="s">
        <v>4822</v>
      </c>
      <c r="D576" s="17">
        <v>0</v>
      </c>
      <c r="E576" t="s">
        <v>1141</v>
      </c>
      <c r="G576" t="str" cm="1">
        <f t="array" aca="1" ref="G576" ca="1">eConcatenar(A576:E576,"|")</f>
        <v>8VDJh5tEYswOP4s8|3000|2021-8-25|0|final</v>
      </c>
    </row>
    <row r="577" spans="1:7" x14ac:dyDescent="0.25">
      <c r="A577" s="6" t="s">
        <v>13377</v>
      </c>
      <c r="B577" s="4">
        <v>3200</v>
      </c>
      <c r="C577" s="4" t="s">
        <v>1231</v>
      </c>
      <c r="D577" s="17">
        <v>0</v>
      </c>
      <c r="E577" t="s">
        <v>1141</v>
      </c>
      <c r="G577" t="str" cm="1">
        <f t="array" aca="1" ref="G577" ca="1">eConcatenar(A577:E577,"|")</f>
        <v>gazw6XJfy5iTv4qQ|3200|2021-8-5|0|final</v>
      </c>
    </row>
    <row r="578" spans="1:7" x14ac:dyDescent="0.25">
      <c r="A578" s="6" t="s">
        <v>13384</v>
      </c>
      <c r="B578" s="4">
        <v>4900</v>
      </c>
      <c r="C578" s="4" t="s">
        <v>5257</v>
      </c>
      <c r="D578" s="17">
        <v>0</v>
      </c>
      <c r="E578" t="s">
        <v>1141</v>
      </c>
      <c r="G578" t="str" cm="1">
        <f t="array" aca="1" ref="G578" ca="1">eConcatenar(A578:E578,"|")</f>
        <v>zW34yOoMf1ogNmvi|4900|2021-8-4|0|final</v>
      </c>
    </row>
    <row r="579" spans="1:7" x14ac:dyDescent="0.25">
      <c r="A579" s="6" t="s">
        <v>13390</v>
      </c>
      <c r="B579" s="4">
        <v>4900</v>
      </c>
      <c r="C579" s="4" t="s">
        <v>5257</v>
      </c>
      <c r="D579" s="17">
        <v>0</v>
      </c>
      <c r="E579" t="s">
        <v>1141</v>
      </c>
      <c r="G579" t="str" cm="1">
        <f t="array" aca="1" ref="G579" ca="1">eConcatenar(A579:E579,"|")</f>
        <v>0CDykXW6eaEgKnBz|4900|2021-8-4|0|final</v>
      </c>
    </row>
    <row r="580" spans="1:7" x14ac:dyDescent="0.25">
      <c r="A580" s="6" t="s">
        <v>13393</v>
      </c>
      <c r="B580" s="4">
        <v>1100</v>
      </c>
      <c r="C580" s="4" t="s">
        <v>1231</v>
      </c>
      <c r="D580" s="17">
        <v>0</v>
      </c>
      <c r="E580" t="s">
        <v>1141</v>
      </c>
      <c r="G580" t="str" cm="1">
        <f t="array" aca="1" ref="G580" ca="1">eConcatenar(A580:E580,"|")</f>
        <v>hvbo16EOpZo50zlg|1100|2021-8-5|0|final</v>
      </c>
    </row>
    <row r="581" spans="1:7" x14ac:dyDescent="0.25">
      <c r="A581" s="6" t="s">
        <v>13401</v>
      </c>
      <c r="B581" s="4">
        <v>5000</v>
      </c>
      <c r="C581" s="4" t="s">
        <v>4822</v>
      </c>
      <c r="D581" s="17">
        <v>0</v>
      </c>
      <c r="E581" t="s">
        <v>1141</v>
      </c>
      <c r="G581" t="str" cm="1">
        <f t="array" aca="1" ref="G581" ca="1">eConcatenar(A581:E581,"|")</f>
        <v>X74STBLJpnJQESzU|5000|2021-8-25|0|final</v>
      </c>
    </row>
    <row r="582" spans="1:7" x14ac:dyDescent="0.25">
      <c r="A582" s="6" t="s">
        <v>13408</v>
      </c>
      <c r="B582" s="4">
        <v>500</v>
      </c>
      <c r="C582" s="4" t="s">
        <v>1230</v>
      </c>
      <c r="D582" s="17">
        <v>0</v>
      </c>
      <c r="E582" t="s">
        <v>1141</v>
      </c>
      <c r="G582" t="str" cm="1">
        <f t="array" aca="1" ref="G582" ca="1">eConcatenar(A582:E582,"|")</f>
        <v>tq22adGh4PoSmD4b|500|2021-8-19|0|final</v>
      </c>
    </row>
    <row r="583" spans="1:7" x14ac:dyDescent="0.25">
      <c r="A583" s="6" t="s">
        <v>13415</v>
      </c>
      <c r="B583" s="4">
        <v>3800</v>
      </c>
      <c r="C583" s="4" t="s">
        <v>1232</v>
      </c>
      <c r="D583" s="17">
        <v>0</v>
      </c>
      <c r="E583" t="s">
        <v>1141</v>
      </c>
      <c r="G583" t="str" cm="1">
        <f t="array" aca="1" ref="G583" ca="1">eConcatenar(A583:E583,"|")</f>
        <v>32HAV33Rp15j2y7Y|3800|2021-9-20|0|final</v>
      </c>
    </row>
    <row r="584" spans="1:7" x14ac:dyDescent="0.25">
      <c r="A584" s="6" t="s">
        <v>13422</v>
      </c>
      <c r="B584" s="4">
        <v>6400</v>
      </c>
      <c r="C584" s="4" t="s">
        <v>1232</v>
      </c>
      <c r="D584" s="17">
        <v>0</v>
      </c>
      <c r="E584" t="s">
        <v>1141</v>
      </c>
      <c r="G584" t="str" cm="1">
        <f t="array" aca="1" ref="G584" ca="1">eConcatenar(A584:E584,"|")</f>
        <v>thAVNFl1ZKinVBW1|6400|2021-9-20|0|final</v>
      </c>
    </row>
    <row r="585" spans="1:7" x14ac:dyDescent="0.25">
      <c r="A585" s="6" t="s">
        <v>13428</v>
      </c>
      <c r="B585" s="4">
        <v>4000</v>
      </c>
      <c r="C585" s="4" t="s">
        <v>1232</v>
      </c>
      <c r="D585" s="17">
        <v>0</v>
      </c>
      <c r="E585" t="s">
        <v>1141</v>
      </c>
      <c r="G585" t="str" cm="1">
        <f t="array" aca="1" ref="G585" ca="1">eConcatenar(A585:E585,"|")</f>
        <v>X6GwNC9XH3kqcxeV|4000|2021-9-20|0|final</v>
      </c>
    </row>
    <row r="586" spans="1:7" x14ac:dyDescent="0.25">
      <c r="A586" s="6" t="s">
        <v>13433</v>
      </c>
      <c r="B586" s="4">
        <v>2600</v>
      </c>
      <c r="C586" s="4" t="s">
        <v>1232</v>
      </c>
      <c r="D586" s="17">
        <v>0</v>
      </c>
      <c r="E586" t="s">
        <v>1141</v>
      </c>
      <c r="G586" t="str" cm="1">
        <f t="array" aca="1" ref="G586" ca="1">eConcatenar(A586:E586,"|")</f>
        <v>ZcdNz8k1r5kymrBm|2600|2021-9-20|0|final</v>
      </c>
    </row>
    <row r="587" spans="1:7" x14ac:dyDescent="0.25">
      <c r="A587" s="6" t="s">
        <v>13439</v>
      </c>
      <c r="B587" s="4">
        <v>2500</v>
      </c>
      <c r="C587" s="4" t="s">
        <v>1232</v>
      </c>
      <c r="D587" s="17">
        <v>0</v>
      </c>
      <c r="E587" t="s">
        <v>1141</v>
      </c>
      <c r="G587" t="str" cm="1">
        <f t="array" aca="1" ref="G587" ca="1">eConcatenar(A587:E587,"|")</f>
        <v>2wmBRgajR1HwZyxr|2500|2021-9-20|0|final</v>
      </c>
    </row>
    <row r="588" spans="1:7" x14ac:dyDescent="0.25">
      <c r="A588" s="6" t="s">
        <v>13444</v>
      </c>
      <c r="B588" s="4">
        <v>3000</v>
      </c>
      <c r="C588" s="4" t="s">
        <v>1232</v>
      </c>
      <c r="D588" s="17">
        <v>0</v>
      </c>
      <c r="E588" t="s">
        <v>1141</v>
      </c>
      <c r="G588" t="str" cm="1">
        <f t="array" aca="1" ref="G588" ca="1">eConcatenar(A588:E588,"|")</f>
        <v>nFlnKw27Ty2oEiLn|3000|2021-9-20|0|final</v>
      </c>
    </row>
    <row r="589" spans="1:7" x14ac:dyDescent="0.25">
      <c r="A589" s="6" t="s">
        <v>13449</v>
      </c>
      <c r="B589" s="4">
        <v>2200</v>
      </c>
      <c r="C589" s="4" t="s">
        <v>1232</v>
      </c>
      <c r="D589" s="17">
        <v>0</v>
      </c>
      <c r="E589" t="s">
        <v>1141</v>
      </c>
      <c r="G589" t="str" cm="1">
        <f t="array" aca="1" ref="G589" ca="1">eConcatenar(A589:E589,"|")</f>
        <v>qH0XMH9K8HjjD3ge|2200|2021-9-20|0|final</v>
      </c>
    </row>
    <row r="590" spans="1:7" x14ac:dyDescent="0.25">
      <c r="A590" s="6" t="s">
        <v>13455</v>
      </c>
      <c r="B590" s="4">
        <v>1750</v>
      </c>
      <c r="C590" s="4" t="s">
        <v>1232</v>
      </c>
      <c r="D590" s="17">
        <v>0</v>
      </c>
      <c r="E590" t="s">
        <v>1141</v>
      </c>
      <c r="G590" t="str" cm="1">
        <f t="array" aca="1" ref="G590" ca="1">eConcatenar(A590:E590,"|")</f>
        <v>7Po8z0knVBjAuuZG|1750|2021-9-20|0|final</v>
      </c>
    </row>
    <row r="591" spans="1:7" x14ac:dyDescent="0.25">
      <c r="A591" s="6" t="s">
        <v>13461</v>
      </c>
      <c r="B591" s="4">
        <v>3600</v>
      </c>
      <c r="C591" s="4" t="s">
        <v>1232</v>
      </c>
      <c r="D591" s="17">
        <v>0</v>
      </c>
      <c r="E591" t="s">
        <v>1141</v>
      </c>
      <c r="G591" t="str" cm="1">
        <f t="array" aca="1" ref="G591" ca="1">eConcatenar(A591:E591,"|")</f>
        <v>g0c69h1DtGnDS8ds|3600|2021-9-20|0|final</v>
      </c>
    </row>
    <row r="592" spans="1:7" x14ac:dyDescent="0.25">
      <c r="A592" s="6" t="s">
        <v>13465</v>
      </c>
      <c r="B592" s="4">
        <v>3410</v>
      </c>
      <c r="C592" s="4" t="s">
        <v>1232</v>
      </c>
      <c r="D592" s="17">
        <v>0</v>
      </c>
      <c r="E592" t="s">
        <v>1141</v>
      </c>
      <c r="G592" t="str" cm="1">
        <f t="array" aca="1" ref="G592" ca="1">eConcatenar(A592:E592,"|")</f>
        <v>8bIYNOch34oxAk8v|3410|2021-9-20|0|final</v>
      </c>
    </row>
    <row r="593" spans="1:7" x14ac:dyDescent="0.25">
      <c r="A593" s="6" t="s">
        <v>13470</v>
      </c>
      <c r="B593" s="4">
        <v>4600</v>
      </c>
      <c r="C593" s="4" t="s">
        <v>1232</v>
      </c>
      <c r="D593" s="17">
        <v>0</v>
      </c>
      <c r="E593" t="s">
        <v>1141</v>
      </c>
      <c r="G593" t="str" cm="1">
        <f t="array" aca="1" ref="G593" ca="1">eConcatenar(A593:E593,"|")</f>
        <v>3FwfdBGU49NYFtPR|4600|2021-9-20|0|final</v>
      </c>
    </row>
    <row r="594" spans="1:7" x14ac:dyDescent="0.25">
      <c r="A594" s="6" t="s">
        <v>13476</v>
      </c>
      <c r="B594" s="4">
        <v>1700</v>
      </c>
      <c r="C594" s="4" t="s">
        <v>1232</v>
      </c>
      <c r="D594" s="17">
        <v>0</v>
      </c>
      <c r="E594" t="s">
        <v>1141</v>
      </c>
      <c r="G594" t="str" cm="1">
        <f t="array" aca="1" ref="G594" ca="1">eConcatenar(A594:E594,"|")</f>
        <v>sYbrjFYR8DRxuO85|1700|2021-9-20|0|final</v>
      </c>
    </row>
    <row r="595" spans="1:7" x14ac:dyDescent="0.25">
      <c r="A595" s="6" t="s">
        <v>13480</v>
      </c>
      <c r="B595" s="4">
        <v>1100</v>
      </c>
      <c r="C595" s="4" t="s">
        <v>1232</v>
      </c>
      <c r="D595" s="17">
        <v>0</v>
      </c>
      <c r="E595" t="s">
        <v>1141</v>
      </c>
      <c r="G595" t="str" cm="1">
        <f t="array" aca="1" ref="G595" ca="1">eConcatenar(A595:E595,"|")</f>
        <v>nXz9QmNpCdBSkNZM|1100|2021-9-20|0|final</v>
      </c>
    </row>
    <row r="596" spans="1:7" x14ac:dyDescent="0.25">
      <c r="A596" s="6" t="s">
        <v>13485</v>
      </c>
      <c r="B596" s="4">
        <v>3000</v>
      </c>
      <c r="C596" s="4" t="s">
        <v>1232</v>
      </c>
      <c r="D596" s="17">
        <v>0</v>
      </c>
      <c r="E596" t="s">
        <v>1141</v>
      </c>
      <c r="G596" t="str" cm="1">
        <f t="array" aca="1" ref="G596" ca="1">eConcatenar(A596:E596,"|")</f>
        <v>w2Qb7Y9H1mCguzGk|3000|2021-9-20|0|final</v>
      </c>
    </row>
    <row r="597" spans="1:7" x14ac:dyDescent="0.25">
      <c r="A597" s="6" t="s">
        <v>13489</v>
      </c>
      <c r="B597" s="4">
        <v>1200</v>
      </c>
      <c r="C597" s="4" t="s">
        <v>1232</v>
      </c>
      <c r="D597" s="17">
        <v>0</v>
      </c>
      <c r="E597" t="s">
        <v>1141</v>
      </c>
      <c r="G597" t="str" cm="1">
        <f t="array" aca="1" ref="G597" ca="1">eConcatenar(A597:E597,"|")</f>
        <v>CkUwXWjZbDs260l3|1200|2021-9-20|0|final</v>
      </c>
    </row>
    <row r="598" spans="1:7" x14ac:dyDescent="0.25">
      <c r="A598" s="6" t="s">
        <v>13495</v>
      </c>
      <c r="B598" s="4">
        <v>2750</v>
      </c>
      <c r="C598" s="4" t="s">
        <v>1232</v>
      </c>
      <c r="D598" s="17">
        <v>0</v>
      </c>
      <c r="E598" t="s">
        <v>1141</v>
      </c>
      <c r="G598" t="str" cm="1">
        <f t="array" aca="1" ref="G598" ca="1">eConcatenar(A598:E598,"|")</f>
        <v>STBP2xxTCsrJr756|2750|2021-9-20|0|final</v>
      </c>
    </row>
    <row r="599" spans="1:7" x14ac:dyDescent="0.25">
      <c r="A599" s="6" t="s">
        <v>13502</v>
      </c>
      <c r="B599" s="4">
        <v>3950</v>
      </c>
      <c r="C599" s="4" t="s">
        <v>1232</v>
      </c>
      <c r="D599" s="17">
        <v>0</v>
      </c>
      <c r="E599" t="s">
        <v>1141</v>
      </c>
      <c r="G599" t="str" cm="1">
        <f t="array" aca="1" ref="G599" ca="1">eConcatenar(A599:E599,"|")</f>
        <v>nWJD5Q8mSXhzmlzv|3950|2021-9-20|0|final</v>
      </c>
    </row>
    <row r="600" spans="1:7" x14ac:dyDescent="0.25">
      <c r="A600" s="6" t="s">
        <v>13508</v>
      </c>
      <c r="B600" s="4">
        <v>3400</v>
      </c>
      <c r="C600" s="4" t="s">
        <v>1233</v>
      </c>
      <c r="D600" s="17">
        <v>0</v>
      </c>
      <c r="E600" t="s">
        <v>1141</v>
      </c>
      <c r="G600" t="str" cm="1">
        <f t="array" aca="1" ref="G600" ca="1">eConcatenar(A600:E600,"|")</f>
        <v>gtIq4zNsItyNbURz|3400|2021-9-21|0|final</v>
      </c>
    </row>
    <row r="601" spans="1:7" x14ac:dyDescent="0.25">
      <c r="A601" s="6" t="s">
        <v>13514</v>
      </c>
      <c r="B601" s="4">
        <v>3500</v>
      </c>
      <c r="C601" s="4" t="s">
        <v>1225</v>
      </c>
      <c r="D601" s="17">
        <v>0</v>
      </c>
      <c r="E601" t="s">
        <v>1141</v>
      </c>
      <c r="G601" t="str" cm="1">
        <f t="array" aca="1" ref="G601" ca="1">eConcatenar(A601:E601,"|")</f>
        <v>h66x5KHxXOC5s6EY|3500|2021-9-13|0|final</v>
      </c>
    </row>
    <row r="602" spans="1:7" x14ac:dyDescent="0.25">
      <c r="A602" s="6" t="s">
        <v>13521</v>
      </c>
      <c r="B602" s="4">
        <v>2000</v>
      </c>
      <c r="C602" s="4" t="s">
        <v>1225</v>
      </c>
      <c r="D602" s="17">
        <v>0</v>
      </c>
      <c r="E602" t="s">
        <v>1141</v>
      </c>
      <c r="G602" t="str" cm="1">
        <f t="array" aca="1" ref="G602" ca="1">eConcatenar(A602:E602,"|")</f>
        <v>ioBdupmnomtkLcCy|2000|2021-9-13|0|final</v>
      </c>
    </row>
    <row r="603" spans="1:7" x14ac:dyDescent="0.25">
      <c r="A603" s="6" t="s">
        <v>13527</v>
      </c>
      <c r="B603" s="4">
        <v>3000</v>
      </c>
      <c r="C603" s="4" t="s">
        <v>1226</v>
      </c>
      <c r="D603" s="17">
        <v>0</v>
      </c>
      <c r="E603" t="s">
        <v>1141</v>
      </c>
      <c r="G603" t="str" cm="1">
        <f t="array" aca="1" ref="G603" ca="1">eConcatenar(A603:E603,"|")</f>
        <v>1ae42xeZs6utL3IR|3000|2021-9-14|0|final</v>
      </c>
    </row>
    <row r="604" spans="1:7" x14ac:dyDescent="0.25">
      <c r="A604" s="6" t="s">
        <v>13535</v>
      </c>
      <c r="B604" s="4">
        <v>4200</v>
      </c>
      <c r="C604" s="4" t="s">
        <v>1171</v>
      </c>
      <c r="D604" s="17">
        <v>0</v>
      </c>
      <c r="E604" t="s">
        <v>1141</v>
      </c>
      <c r="G604" t="str" cm="1">
        <f t="array" aca="1" ref="G604" ca="1">eConcatenar(A604:E604,"|")</f>
        <v>cigBkL8pd71VXG1M|4200|2021-9-7|0|final</v>
      </c>
    </row>
    <row r="605" spans="1:7" x14ac:dyDescent="0.25">
      <c r="A605" s="6" t="s">
        <v>13541</v>
      </c>
      <c r="B605" s="4">
        <v>3300</v>
      </c>
      <c r="C605" s="4" t="s">
        <v>1219</v>
      </c>
      <c r="D605" s="17">
        <v>0</v>
      </c>
      <c r="E605" t="s">
        <v>1141</v>
      </c>
      <c r="G605" t="str" cm="1">
        <f t="array" aca="1" ref="G605" ca="1">eConcatenar(A605:E605,"|")</f>
        <v>lPm1NgiozKVRVFby|3300|2021-9-6|0|final</v>
      </c>
    </row>
    <row r="606" spans="1:7" x14ac:dyDescent="0.25">
      <c r="A606" s="6" t="s">
        <v>13548</v>
      </c>
      <c r="B606" s="4">
        <v>3100</v>
      </c>
      <c r="C606" s="4" t="s">
        <v>1232</v>
      </c>
      <c r="D606" s="17">
        <v>0</v>
      </c>
      <c r="E606" t="s">
        <v>1141</v>
      </c>
      <c r="G606" t="str" cm="1">
        <f t="array" aca="1" ref="G606" ca="1">eConcatenar(A606:E606,"|")</f>
        <v>2nxHiP3lQRPRh0DM|3100|2021-9-20|0|final</v>
      </c>
    </row>
    <row r="607" spans="1:7" x14ac:dyDescent="0.25">
      <c r="A607" s="6" t="s">
        <v>13553</v>
      </c>
      <c r="B607" s="4">
        <v>6650</v>
      </c>
      <c r="C607" s="4" t="s">
        <v>1232</v>
      </c>
      <c r="D607" s="17">
        <v>0</v>
      </c>
      <c r="E607" t="s">
        <v>1141</v>
      </c>
      <c r="G607" t="str" cm="1">
        <f t="array" aca="1" ref="G607" ca="1">eConcatenar(A607:E607,"|")</f>
        <v>u707prMKMyXIBPd8|6650|2021-9-20|0|final</v>
      </c>
    </row>
    <row r="608" spans="1:7" x14ac:dyDescent="0.25">
      <c r="A608" s="6" t="s">
        <v>13558</v>
      </c>
      <c r="B608" s="4">
        <v>4000</v>
      </c>
      <c r="C608" s="4" t="s">
        <v>1232</v>
      </c>
      <c r="D608" s="17">
        <v>0</v>
      </c>
      <c r="E608" t="s">
        <v>1141</v>
      </c>
      <c r="G608" t="str" cm="1">
        <f t="array" aca="1" ref="G608" ca="1">eConcatenar(A608:E608,"|")</f>
        <v>wWcjHty8dJaiA4UX|4000|2021-9-20|0|final</v>
      </c>
    </row>
    <row r="609" spans="1:7" x14ac:dyDescent="0.25">
      <c r="A609" s="6" t="s">
        <v>13562</v>
      </c>
      <c r="B609" s="4">
        <v>2700</v>
      </c>
      <c r="C609" s="4" t="s">
        <v>1232</v>
      </c>
      <c r="D609" s="17">
        <v>0</v>
      </c>
      <c r="E609" t="s">
        <v>1141</v>
      </c>
      <c r="G609" t="str" cm="1">
        <f t="array" aca="1" ref="G609" ca="1">eConcatenar(A609:E609,"|")</f>
        <v>rzwbUryl5viTRJvO|2700|2021-9-20|0|final</v>
      </c>
    </row>
    <row r="610" spans="1:7" x14ac:dyDescent="0.25">
      <c r="A610" s="6" t="s">
        <v>13567</v>
      </c>
      <c r="B610" s="4">
        <v>3300</v>
      </c>
      <c r="C610" s="4" t="s">
        <v>1232</v>
      </c>
      <c r="D610" s="17">
        <v>0</v>
      </c>
      <c r="E610" t="s">
        <v>1141</v>
      </c>
      <c r="G610" t="str" cm="1">
        <f t="array" aca="1" ref="G610" ca="1">eConcatenar(A610:E610,"|")</f>
        <v>WM0tcMIXZ24cvU0u|3300|2021-9-20|0|final</v>
      </c>
    </row>
    <row r="611" spans="1:7" x14ac:dyDescent="0.25">
      <c r="A611" s="6" t="s">
        <v>13574</v>
      </c>
      <c r="B611" s="4">
        <v>3400</v>
      </c>
      <c r="C611" s="4" t="s">
        <v>1232</v>
      </c>
      <c r="D611" s="17">
        <v>0</v>
      </c>
      <c r="E611" t="s">
        <v>1141</v>
      </c>
      <c r="G611" t="str" cm="1">
        <f t="array" aca="1" ref="G611" ca="1">eConcatenar(A611:E611,"|")</f>
        <v>UBZVIy5vKmR5QGt5|3400|2021-9-20|0|final</v>
      </c>
    </row>
    <row r="612" spans="1:7" x14ac:dyDescent="0.25">
      <c r="A612" s="6" t="s">
        <v>13579</v>
      </c>
      <c r="B612" s="4">
        <v>3850</v>
      </c>
      <c r="C612" s="4" t="s">
        <v>1232</v>
      </c>
      <c r="D612" s="17">
        <v>0</v>
      </c>
      <c r="E612" t="s">
        <v>1141</v>
      </c>
      <c r="G612" t="str" cm="1">
        <f t="array" aca="1" ref="G612" ca="1">eConcatenar(A612:E612,"|")</f>
        <v>lapMeRBrApjp5LpY|3850|2021-9-20|0|final</v>
      </c>
    </row>
    <row r="613" spans="1:7" x14ac:dyDescent="0.25">
      <c r="A613" s="6" t="s">
        <v>13585</v>
      </c>
      <c r="B613" s="4">
        <v>2600</v>
      </c>
      <c r="C613" s="4" t="s">
        <v>1232</v>
      </c>
      <c r="D613" s="17">
        <v>0</v>
      </c>
      <c r="E613" t="s">
        <v>1141</v>
      </c>
      <c r="G613" t="str" cm="1">
        <f t="array" aca="1" ref="G613" ca="1">eConcatenar(A613:E613,"|")</f>
        <v>y2IwF2fm7F2XDXkB|2600|2021-9-20|0|final</v>
      </c>
    </row>
    <row r="614" spans="1:7" x14ac:dyDescent="0.25">
      <c r="A614" s="6" t="s">
        <v>13590</v>
      </c>
      <c r="B614" s="4">
        <v>2600</v>
      </c>
      <c r="C614" s="4" t="s">
        <v>1232</v>
      </c>
      <c r="D614" s="17">
        <v>0</v>
      </c>
      <c r="E614" t="s">
        <v>1141</v>
      </c>
      <c r="G614" t="str" cm="1">
        <f t="array" aca="1" ref="G614" ca="1">eConcatenar(A614:E614,"|")</f>
        <v>gbSCULxAwsDsSfLf|2600|2021-9-20|0|final</v>
      </c>
    </row>
    <row r="615" spans="1:7" x14ac:dyDescent="0.25">
      <c r="A615" s="6" t="s">
        <v>13595</v>
      </c>
      <c r="B615" s="4">
        <v>6100</v>
      </c>
      <c r="C615" s="4" t="s">
        <v>1232</v>
      </c>
      <c r="D615" s="17">
        <v>0</v>
      </c>
      <c r="E615" t="s">
        <v>1141</v>
      </c>
      <c r="G615" t="str" cm="1">
        <f t="array" aca="1" ref="G615" ca="1">eConcatenar(A615:E615,"|")</f>
        <v>NzqkrmZU1YCUFjXo|6100|2021-9-20|0|final</v>
      </c>
    </row>
    <row r="616" spans="1:7" x14ac:dyDescent="0.25">
      <c r="A616" s="6" t="s">
        <v>13601</v>
      </c>
      <c r="B616" s="4">
        <v>2600</v>
      </c>
      <c r="C616" s="4" t="s">
        <v>1232</v>
      </c>
      <c r="D616" s="17">
        <v>0</v>
      </c>
      <c r="E616" t="s">
        <v>1141</v>
      </c>
      <c r="G616" t="str" cm="1">
        <f t="array" aca="1" ref="G616" ca="1">eConcatenar(A616:E616,"|")</f>
        <v>OMJjTFt12UAU0U9Z|2600|2021-9-20|0|final</v>
      </c>
    </row>
    <row r="617" spans="1:7" x14ac:dyDescent="0.25">
      <c r="A617" s="6" t="s">
        <v>13606</v>
      </c>
      <c r="B617" s="4">
        <v>3200</v>
      </c>
      <c r="C617" s="4" t="s">
        <v>1232</v>
      </c>
      <c r="D617" s="17">
        <v>0</v>
      </c>
      <c r="E617" t="s">
        <v>1141</v>
      </c>
      <c r="G617" t="str" cm="1">
        <f t="array" aca="1" ref="G617" ca="1">eConcatenar(A617:E617,"|")</f>
        <v>F6LbxpMp6pyN7JEv|3200|2021-9-20|0|final</v>
      </c>
    </row>
    <row r="618" spans="1:7" x14ac:dyDescent="0.25">
      <c r="A618" s="6" t="s">
        <v>13610</v>
      </c>
      <c r="B618" s="4">
        <v>3200</v>
      </c>
      <c r="C618" s="4" t="s">
        <v>1232</v>
      </c>
      <c r="D618" s="17">
        <v>0</v>
      </c>
      <c r="E618" t="s">
        <v>1141</v>
      </c>
      <c r="G618" t="str" cm="1">
        <f t="array" aca="1" ref="G618" ca="1">eConcatenar(A618:E618,"|")</f>
        <v>cq4MFAiiKyrPo97P|3200|2021-9-20|0|final</v>
      </c>
    </row>
    <row r="619" spans="1:7" x14ac:dyDescent="0.25">
      <c r="A619" s="6" t="s">
        <v>13614</v>
      </c>
      <c r="B619" s="4">
        <v>2200</v>
      </c>
      <c r="C619" s="4" t="s">
        <v>1232</v>
      </c>
      <c r="D619" s="17">
        <v>0</v>
      </c>
      <c r="E619" t="s">
        <v>1141</v>
      </c>
      <c r="G619" t="str" cm="1">
        <f t="array" aca="1" ref="G619" ca="1">eConcatenar(A619:E619,"|")</f>
        <v>uoOJamsdh0H4UK5W|2200|2021-9-20|0|final</v>
      </c>
    </row>
    <row r="620" spans="1:7" x14ac:dyDescent="0.25">
      <c r="A620" s="6" t="s">
        <v>13619</v>
      </c>
      <c r="B620" s="4">
        <v>3450</v>
      </c>
      <c r="C620" s="4" t="s">
        <v>1232</v>
      </c>
      <c r="D620" s="17">
        <v>0</v>
      </c>
      <c r="E620" t="s">
        <v>1141</v>
      </c>
      <c r="G620" t="str" cm="1">
        <f t="array" aca="1" ref="G620" ca="1">eConcatenar(A620:E620,"|")</f>
        <v>GJTuQbipYMNytBmH|3450|2021-9-20|0|final</v>
      </c>
    </row>
    <row r="621" spans="1:7" x14ac:dyDescent="0.25">
      <c r="A621" s="6" t="s">
        <v>13624</v>
      </c>
      <c r="B621" s="4">
        <v>2800</v>
      </c>
      <c r="C621" s="4" t="s">
        <v>1232</v>
      </c>
      <c r="D621" s="17">
        <v>0</v>
      </c>
      <c r="E621" t="s">
        <v>1141</v>
      </c>
      <c r="G621" t="str" cm="1">
        <f t="array" aca="1" ref="G621" ca="1">eConcatenar(A621:E621,"|")</f>
        <v>0caxXYMu1DBmVeFq|2800|2021-9-20|0|final</v>
      </c>
    </row>
    <row r="622" spans="1:7" x14ac:dyDescent="0.25">
      <c r="A622" s="6" t="s">
        <v>13629</v>
      </c>
      <c r="B622" s="4">
        <v>3900</v>
      </c>
      <c r="C622" s="4" t="s">
        <v>1232</v>
      </c>
      <c r="D622" s="17">
        <v>0</v>
      </c>
      <c r="E622" t="s">
        <v>1141</v>
      </c>
      <c r="G622" t="str" cm="1">
        <f t="array" aca="1" ref="G622" ca="1">eConcatenar(A622:E622,"|")</f>
        <v>2xTt14tLW9tg90YT|3900|2021-9-20|0|final</v>
      </c>
    </row>
    <row r="623" spans="1:7" x14ac:dyDescent="0.25">
      <c r="A623" s="6" t="s">
        <v>13634</v>
      </c>
      <c r="B623" s="4">
        <v>600</v>
      </c>
      <c r="C623" s="4" t="s">
        <v>1232</v>
      </c>
      <c r="D623" s="17">
        <v>0</v>
      </c>
      <c r="E623" t="s">
        <v>1141</v>
      </c>
      <c r="G623" t="str" cm="1">
        <f t="array" aca="1" ref="G623" ca="1">eConcatenar(A623:E623,"|")</f>
        <v>AweFIN2hkSYkDVIt|600|2021-9-20|0|final</v>
      </c>
    </row>
    <row r="624" spans="1:7" x14ac:dyDescent="0.25">
      <c r="A624" s="6" t="s">
        <v>13640</v>
      </c>
      <c r="B624" s="4">
        <v>3400</v>
      </c>
      <c r="C624" s="4" t="s">
        <v>1232</v>
      </c>
      <c r="D624" s="17">
        <v>0</v>
      </c>
      <c r="E624" t="s">
        <v>1141</v>
      </c>
      <c r="G624" t="str" cm="1">
        <f t="array" aca="1" ref="G624" ca="1">eConcatenar(A624:E624,"|")</f>
        <v>pBcpfTxkMxfO8w6M|3400|2021-9-20|0|final</v>
      </c>
    </row>
    <row r="625" spans="1:7" x14ac:dyDescent="0.25">
      <c r="A625" s="6" t="s">
        <v>13645</v>
      </c>
      <c r="B625" s="4">
        <v>3100</v>
      </c>
      <c r="C625" s="4" t="s">
        <v>1232</v>
      </c>
      <c r="D625" s="17">
        <v>0</v>
      </c>
      <c r="E625" t="s">
        <v>1141</v>
      </c>
      <c r="G625" t="str" cm="1">
        <f t="array" aca="1" ref="G625" ca="1">eConcatenar(A625:E625,"|")</f>
        <v>wp8hXyxXRJWhZHOJ|3100|2021-9-20|0|final</v>
      </c>
    </row>
    <row r="626" spans="1:7" x14ac:dyDescent="0.25">
      <c r="A626" s="6" t="s">
        <v>13651</v>
      </c>
      <c r="B626" s="4">
        <v>3200</v>
      </c>
      <c r="C626" s="4" t="s">
        <v>1232</v>
      </c>
      <c r="D626" s="17">
        <v>0</v>
      </c>
      <c r="E626" t="s">
        <v>1141</v>
      </c>
      <c r="G626" t="str" cm="1">
        <f t="array" aca="1" ref="G626" ca="1">eConcatenar(A626:E626,"|")</f>
        <v>3nAMtqmFG1V4HEAl|3200|2021-9-20|0|final</v>
      </c>
    </row>
    <row r="627" spans="1:7" x14ac:dyDescent="0.25">
      <c r="A627" s="6" t="s">
        <v>13655</v>
      </c>
      <c r="B627" s="4">
        <v>5100</v>
      </c>
      <c r="C627" s="4" t="s">
        <v>1232</v>
      </c>
      <c r="D627" s="17">
        <v>0</v>
      </c>
      <c r="E627" t="s">
        <v>1141</v>
      </c>
      <c r="G627" t="str" cm="1">
        <f t="array" aca="1" ref="G627" ca="1">eConcatenar(A627:E627,"|")</f>
        <v>0s89EoJzwslLScZB|5100|2021-9-20|0|final</v>
      </c>
    </row>
    <row r="628" spans="1:7" x14ac:dyDescent="0.25">
      <c r="A628" s="6" t="s">
        <v>13659</v>
      </c>
      <c r="B628" s="4">
        <v>3500</v>
      </c>
      <c r="C628" s="4" t="s">
        <v>1232</v>
      </c>
      <c r="D628" s="17">
        <v>0</v>
      </c>
      <c r="E628" t="s">
        <v>1141</v>
      </c>
      <c r="G628" t="str" cm="1">
        <f t="array" aca="1" ref="G628" ca="1">eConcatenar(A628:E628,"|")</f>
        <v>FtWH12Sn4nKkMRLb|3500|2021-9-20|0|final</v>
      </c>
    </row>
    <row r="629" spans="1:7" x14ac:dyDescent="0.25">
      <c r="A629" s="6" t="s">
        <v>13664</v>
      </c>
      <c r="B629" s="25">
        <v>1600</v>
      </c>
      <c r="C629" s="4" t="s">
        <v>1233</v>
      </c>
      <c r="D629" s="17">
        <v>0</v>
      </c>
      <c r="E629" t="s">
        <v>1141</v>
      </c>
      <c r="G629" t="str" cm="1">
        <f t="array" aca="1" ref="G629" ca="1">eConcatenar(A629:E629,"|")</f>
        <v>UV99lo0kMl0W8DpZ|1600|2021-9-21|0|final</v>
      </c>
    </row>
    <row r="630" spans="1:7" x14ac:dyDescent="0.25">
      <c r="A630" s="6" t="s">
        <v>13670</v>
      </c>
      <c r="B630" s="4">
        <v>5700</v>
      </c>
      <c r="C630" s="4" t="s">
        <v>1233</v>
      </c>
      <c r="D630" s="17">
        <v>0</v>
      </c>
      <c r="E630" t="s">
        <v>1141</v>
      </c>
      <c r="G630" t="str" cm="1">
        <f t="array" aca="1" ref="G630" ca="1">eConcatenar(A630:E630,"|")</f>
        <v>4I6wpYTo3mVGEJW4|5700|2021-9-21|0|final</v>
      </c>
    </row>
    <row r="631" spans="1:7" x14ac:dyDescent="0.25">
      <c r="A631" s="6" t="s">
        <v>13677</v>
      </c>
      <c r="B631" s="4">
        <v>2900</v>
      </c>
      <c r="C631" s="4" t="s">
        <v>1233</v>
      </c>
      <c r="D631" s="17">
        <v>0</v>
      </c>
      <c r="E631" t="s">
        <v>1141</v>
      </c>
      <c r="G631" t="str" cm="1">
        <f t="array" aca="1" ref="G631" ca="1">eConcatenar(A631:E631,"|")</f>
        <v>WfW6AW3iKnKXnVJP|2900|2021-9-21|0|final</v>
      </c>
    </row>
    <row r="632" spans="1:7" x14ac:dyDescent="0.25">
      <c r="A632" s="6" t="s">
        <v>13682</v>
      </c>
      <c r="B632" s="4">
        <v>11000</v>
      </c>
      <c r="C632" s="4" t="s">
        <v>1233</v>
      </c>
      <c r="D632" s="17">
        <v>0</v>
      </c>
      <c r="E632" t="s">
        <v>1141</v>
      </c>
      <c r="G632" t="str" cm="1">
        <f t="array" aca="1" ref="G632" ca="1">eConcatenar(A632:E632,"|")</f>
        <v>d9tWQxbTMhDTXQ3O|11000|2021-9-21|0|final</v>
      </c>
    </row>
    <row r="633" spans="1:7" x14ac:dyDescent="0.25">
      <c r="A633" s="6" t="s">
        <v>13688</v>
      </c>
      <c r="B633" s="4">
        <v>3250</v>
      </c>
      <c r="C633" s="4" t="s">
        <v>1233</v>
      </c>
      <c r="D633" s="17">
        <v>0</v>
      </c>
      <c r="E633" t="s">
        <v>1141</v>
      </c>
      <c r="G633" t="str" cm="1">
        <f t="array" aca="1" ref="G633" ca="1">eConcatenar(A633:E633,"|")</f>
        <v>wjNxtynKGV52F7HD|3250|2021-9-21|0|final</v>
      </c>
    </row>
    <row r="634" spans="1:7" x14ac:dyDescent="0.25">
      <c r="A634" s="6" t="s">
        <v>13692</v>
      </c>
      <c r="B634" s="4">
        <v>2600</v>
      </c>
      <c r="C634" s="4" t="s">
        <v>1233</v>
      </c>
      <c r="D634" s="17">
        <v>0</v>
      </c>
      <c r="E634" t="s">
        <v>1141</v>
      </c>
      <c r="G634" t="str" cm="1">
        <f t="array" aca="1" ref="G634" ca="1">eConcatenar(A634:E634,"|")</f>
        <v>1vSeApeOhfqhnbCV|2600|2021-9-21|0|final</v>
      </c>
    </row>
    <row r="635" spans="1:7" x14ac:dyDescent="0.25">
      <c r="A635" s="6" t="s">
        <v>13697</v>
      </c>
      <c r="B635" s="4">
        <v>2800</v>
      </c>
      <c r="C635" s="4" t="s">
        <v>1233</v>
      </c>
      <c r="D635" s="17">
        <v>0</v>
      </c>
      <c r="E635" t="s">
        <v>1141</v>
      </c>
      <c r="G635" t="str" cm="1">
        <f t="array" aca="1" ref="G635" ca="1">eConcatenar(A635:E635,"|")</f>
        <v>Xj13hfNQEjpHHPX2|2800|2021-9-21|0|final</v>
      </c>
    </row>
    <row r="636" spans="1:7" x14ac:dyDescent="0.25">
      <c r="A636" s="6" t="s">
        <v>13704</v>
      </c>
      <c r="B636" s="4">
        <v>2800</v>
      </c>
      <c r="C636" s="4" t="s">
        <v>1233</v>
      </c>
      <c r="D636" s="17">
        <v>0</v>
      </c>
      <c r="E636" t="s">
        <v>1141</v>
      </c>
      <c r="G636" t="str" cm="1">
        <f t="array" aca="1" ref="G636" ca="1">eConcatenar(A636:E636,"|")</f>
        <v>aXFr9BUuFZ6lZTBG|2800|2021-9-21|0|final</v>
      </c>
    </row>
    <row r="637" spans="1:7" x14ac:dyDescent="0.25">
      <c r="A637" s="6" t="s">
        <v>13709</v>
      </c>
      <c r="B637" s="4">
        <v>1400</v>
      </c>
      <c r="C637" s="4" t="s">
        <v>1233</v>
      </c>
      <c r="D637" s="17">
        <v>0</v>
      </c>
      <c r="E637" t="s">
        <v>1141</v>
      </c>
      <c r="G637" t="str" cm="1">
        <f t="array" aca="1" ref="G637" ca="1">eConcatenar(A637:E637,"|")</f>
        <v>1aKKtd50EVHjMEHs|1400|2021-9-21|0|final</v>
      </c>
    </row>
    <row r="638" spans="1:7" x14ac:dyDescent="0.25">
      <c r="A638" s="6" t="s">
        <v>13715</v>
      </c>
      <c r="B638" s="4">
        <v>1250</v>
      </c>
      <c r="C638" s="4" t="s">
        <v>1233</v>
      </c>
      <c r="D638" s="17">
        <v>0</v>
      </c>
      <c r="E638" t="s">
        <v>1141</v>
      </c>
      <c r="G638" t="str" cm="1">
        <f t="array" aca="1" ref="G638" ca="1">eConcatenar(A638:E638,"|")</f>
        <v>wMRcLuefw0tbBmaj|1250|2021-9-21|0|final</v>
      </c>
    </row>
    <row r="639" spans="1:7" x14ac:dyDescent="0.25">
      <c r="A639" s="6" t="s">
        <v>13721</v>
      </c>
      <c r="B639" s="4">
        <v>900</v>
      </c>
      <c r="C639" s="4" t="s">
        <v>1233</v>
      </c>
      <c r="D639" s="17">
        <v>0</v>
      </c>
      <c r="E639" t="s">
        <v>1141</v>
      </c>
      <c r="G639" t="str" cm="1">
        <f t="array" aca="1" ref="G639" ca="1">eConcatenar(A639:E639,"|")</f>
        <v>Td1OYMUDKnG63ZCg|900|2021-9-21|0|final</v>
      </c>
    </row>
    <row r="640" spans="1:7" x14ac:dyDescent="0.25">
      <c r="A640" s="6" t="s">
        <v>13725</v>
      </c>
      <c r="B640" s="4">
        <v>3400</v>
      </c>
      <c r="C640" s="4" t="s">
        <v>1233</v>
      </c>
      <c r="D640" s="17">
        <v>0</v>
      </c>
      <c r="E640" t="s">
        <v>1141</v>
      </c>
      <c r="G640" t="str" cm="1">
        <f t="array" aca="1" ref="G640" ca="1">eConcatenar(A640:E640,"|")</f>
        <v>LV1ucWoKnR1nyEaZ|3400|2021-9-21|0|final</v>
      </c>
    </row>
    <row r="641" spans="1:7" x14ac:dyDescent="0.25">
      <c r="A641" s="6" t="s">
        <v>13730</v>
      </c>
      <c r="B641" s="4">
        <v>850</v>
      </c>
      <c r="C641" s="4" t="s">
        <v>1233</v>
      </c>
      <c r="D641" s="17">
        <v>0</v>
      </c>
      <c r="E641" t="s">
        <v>1141</v>
      </c>
      <c r="G641" t="str" cm="1">
        <f t="array" aca="1" ref="G641" ca="1">eConcatenar(A641:E641,"|")</f>
        <v>YokXsEJaswfkh8YR|850|2021-9-21|0|final</v>
      </c>
    </row>
    <row r="642" spans="1:7" x14ac:dyDescent="0.25">
      <c r="A642" s="6" t="s">
        <v>13736</v>
      </c>
      <c r="B642" s="4">
        <v>3300</v>
      </c>
      <c r="C642" s="4" t="s">
        <v>1233</v>
      </c>
      <c r="D642" s="17">
        <v>0</v>
      </c>
      <c r="E642" t="s">
        <v>1141</v>
      </c>
      <c r="G642" t="str" cm="1">
        <f t="array" aca="1" ref="G642" ca="1">eConcatenar(A642:E642,"|")</f>
        <v>9s2MaNqlEaIXcgvG|3300|2021-9-21|0|final</v>
      </c>
    </row>
    <row r="643" spans="1:7" x14ac:dyDescent="0.25">
      <c r="A643" s="6" t="s">
        <v>13742</v>
      </c>
      <c r="B643" s="4">
        <v>5100</v>
      </c>
      <c r="C643" s="4" t="s">
        <v>1232</v>
      </c>
      <c r="D643" s="17">
        <v>0</v>
      </c>
      <c r="E643" t="s">
        <v>1141</v>
      </c>
      <c r="G643" t="str" cm="1">
        <f t="array" aca="1" ref="G643" ca="1">eConcatenar(A643:E643,"|")</f>
        <v>VK9JTXl9gs6JjzC2|5100|2021-9-20|0|final</v>
      </c>
    </row>
    <row r="644" spans="1:7" x14ac:dyDescent="0.25">
      <c r="A644" s="6" t="s">
        <v>13749</v>
      </c>
      <c r="B644" s="4">
        <v>3000</v>
      </c>
      <c r="C644" s="4" t="s">
        <v>1232</v>
      </c>
      <c r="D644" s="17">
        <v>0</v>
      </c>
      <c r="E644" t="s">
        <v>1141</v>
      </c>
      <c r="G644" t="str" cm="1">
        <f t="array" aca="1" ref="G644" ca="1">eConcatenar(A644:E644,"|")</f>
        <v>p5A6fPJivKnGSSCM|3000|2021-9-20|0|final</v>
      </c>
    </row>
    <row r="645" spans="1:7" x14ac:dyDescent="0.25">
      <c r="A645" s="6" t="s">
        <v>13754</v>
      </c>
      <c r="B645" s="4">
        <v>3300</v>
      </c>
      <c r="C645" s="4" t="s">
        <v>1232</v>
      </c>
      <c r="D645" s="17">
        <v>0</v>
      </c>
      <c r="E645" t="s">
        <v>1141</v>
      </c>
      <c r="G645" t="str" cm="1">
        <f t="array" aca="1" ref="G645" ca="1">eConcatenar(A645:E645,"|")</f>
        <v>ZSQRXlafJ9sqMCtv|3300|2021-9-20|0|final</v>
      </c>
    </row>
    <row r="646" spans="1:7" x14ac:dyDescent="0.25">
      <c r="A646" s="6" t="s">
        <v>13759</v>
      </c>
      <c r="B646" s="4">
        <v>3200</v>
      </c>
      <c r="C646" s="4" t="s">
        <v>1232</v>
      </c>
      <c r="D646" s="17">
        <v>0</v>
      </c>
      <c r="E646" t="s">
        <v>1141</v>
      </c>
      <c r="G646" t="str" cm="1">
        <f t="array" aca="1" ref="G646" ca="1">eConcatenar(A646:E646,"|")</f>
        <v>7W1MeYW3FwzoWIk8|3200|2021-9-20|0|final</v>
      </c>
    </row>
    <row r="647" spans="1:7" x14ac:dyDescent="0.25">
      <c r="A647" s="6" t="s">
        <v>13764</v>
      </c>
      <c r="B647" s="4">
        <v>3550</v>
      </c>
      <c r="C647" s="4" t="s">
        <v>1219</v>
      </c>
      <c r="D647" s="17">
        <v>0</v>
      </c>
      <c r="E647" t="s">
        <v>1141</v>
      </c>
      <c r="G647" t="str" cm="1">
        <f t="array" aca="1" ref="G647" ca="1">eConcatenar(A647:E647,"|")</f>
        <v>5nD1n1kw4bBeE5lI|3550|2021-9-6|0|final</v>
      </c>
    </row>
    <row r="648" spans="1:7" x14ac:dyDescent="0.25">
      <c r="A648" s="6" t="s">
        <v>13769</v>
      </c>
      <c r="B648" s="4">
        <v>4800</v>
      </c>
      <c r="C648" s="4" t="s">
        <v>1219</v>
      </c>
      <c r="D648" s="17">
        <v>0</v>
      </c>
      <c r="E648" t="s">
        <v>1141</v>
      </c>
      <c r="G648" t="str" cm="1">
        <f t="array" aca="1" ref="G648" ca="1">eConcatenar(A648:E648,"|")</f>
        <v>BZJMoXV2omwVxCnq|4800|2021-9-6|0|final</v>
      </c>
    </row>
    <row r="649" spans="1:7" x14ac:dyDescent="0.25">
      <c r="A649" s="6" t="s">
        <v>13775</v>
      </c>
      <c r="B649" s="4">
        <v>1800</v>
      </c>
      <c r="C649" s="4" t="s">
        <v>1232</v>
      </c>
      <c r="D649" s="17">
        <v>0</v>
      </c>
      <c r="E649" t="s">
        <v>1141</v>
      </c>
      <c r="G649" t="str" cm="1">
        <f t="array" aca="1" ref="G649" ca="1">eConcatenar(A649:E649,"|")</f>
        <v>GR35liR6wpWM8d53|1800|2021-9-20|0|final</v>
      </c>
    </row>
    <row r="650" spans="1:7" x14ac:dyDescent="0.25">
      <c r="A650" s="6" t="s">
        <v>13780</v>
      </c>
      <c r="B650" s="4">
        <v>3000</v>
      </c>
      <c r="C650" s="4" t="s">
        <v>1232</v>
      </c>
      <c r="D650" s="17">
        <v>0</v>
      </c>
      <c r="E650" t="s">
        <v>1141</v>
      </c>
      <c r="G650" t="str" cm="1">
        <f t="array" aca="1" ref="G650" ca="1">eConcatenar(A650:E650,"|")</f>
        <v>oXMJFJrGSsXqYAI2|3000|2021-9-20|0|final</v>
      </c>
    </row>
    <row r="651" spans="1:7" x14ac:dyDescent="0.25">
      <c r="A651" s="6" t="s">
        <v>13784</v>
      </c>
      <c r="B651" s="4">
        <v>2200</v>
      </c>
      <c r="C651" s="4" t="s">
        <v>1232</v>
      </c>
      <c r="D651" s="17">
        <v>0</v>
      </c>
      <c r="E651" t="s">
        <v>1141</v>
      </c>
      <c r="G651" t="str" cm="1">
        <f t="array" aca="1" ref="G651" ca="1">eConcatenar(A651:E651,"|")</f>
        <v>xgmLqlf0I6lXlC2U|2200|2021-9-20|0|final</v>
      </c>
    </row>
    <row r="652" spans="1:7" x14ac:dyDescent="0.25">
      <c r="A652" s="6" t="s">
        <v>13789</v>
      </c>
      <c r="B652" s="4">
        <v>2100</v>
      </c>
      <c r="C652" s="4" t="s">
        <v>1171</v>
      </c>
      <c r="D652" s="17">
        <v>0</v>
      </c>
      <c r="E652" t="s">
        <v>1141</v>
      </c>
      <c r="G652" t="str" cm="1">
        <f t="array" aca="1" ref="G652" ca="1">eConcatenar(A652:E652,"|")</f>
        <v>SdaFkphkqbWZiNYA|2100|2021-9-7|0|final</v>
      </c>
    </row>
    <row r="653" spans="1:7" x14ac:dyDescent="0.25">
      <c r="A653" s="6" t="s">
        <v>13794</v>
      </c>
      <c r="B653" s="4">
        <v>3000</v>
      </c>
      <c r="C653" s="4" t="s">
        <v>1219</v>
      </c>
      <c r="D653" s="17">
        <v>0</v>
      </c>
      <c r="E653" t="s">
        <v>1141</v>
      </c>
      <c r="G653" t="str" cm="1">
        <f t="array" aca="1" ref="G653" ca="1">eConcatenar(A653:E653,"|")</f>
        <v>v76xBfYWhlzSLAbz|3000|2021-9-6|0|final</v>
      </c>
    </row>
    <row r="654" spans="1:7" x14ac:dyDescent="0.25">
      <c r="A654" s="6" t="s">
        <v>13799</v>
      </c>
      <c r="B654" s="4">
        <v>2400</v>
      </c>
      <c r="C654" s="4" t="s">
        <v>1232</v>
      </c>
      <c r="D654" s="17">
        <v>0</v>
      </c>
      <c r="E654" t="s">
        <v>1141</v>
      </c>
      <c r="G654" t="str" cm="1">
        <f t="array" aca="1" ref="G654" ca="1">eConcatenar(A654:E654,"|")</f>
        <v>bFnHMMaiWxwO4KE9|2400|2021-9-20|0|final</v>
      </c>
    </row>
    <row r="655" spans="1:7" x14ac:dyDescent="0.25">
      <c r="A655" s="6" t="s">
        <v>13805</v>
      </c>
      <c r="B655" s="4">
        <v>3200</v>
      </c>
      <c r="C655" s="4" t="s">
        <v>1219</v>
      </c>
      <c r="D655" s="17">
        <v>0</v>
      </c>
      <c r="E655" t="s">
        <v>1141</v>
      </c>
      <c r="G655" t="str" cm="1">
        <f t="array" aca="1" ref="G655" ca="1">eConcatenar(A655:E655,"|")</f>
        <v>WrI4x5oXEIJyebeA|3200|2021-9-6|0|final</v>
      </c>
    </row>
    <row r="656" spans="1:7" x14ac:dyDescent="0.25">
      <c r="A656" s="6" t="s">
        <v>13811</v>
      </c>
      <c r="B656" s="4">
        <v>2500</v>
      </c>
      <c r="C656" s="4" t="s">
        <v>1232</v>
      </c>
      <c r="D656" s="17">
        <v>0</v>
      </c>
      <c r="E656" t="s">
        <v>1141</v>
      </c>
      <c r="G656" t="str" cm="1">
        <f t="array" aca="1" ref="G656" ca="1">eConcatenar(A656:E656,"|")</f>
        <v>hNpAWEYkr66srKLH|2500|2021-9-20|0|final</v>
      </c>
    </row>
    <row r="657" spans="1:7" x14ac:dyDescent="0.25">
      <c r="A657" s="6" t="s">
        <v>13817</v>
      </c>
      <c r="B657" s="4">
        <v>2800</v>
      </c>
      <c r="C657" s="4" t="s">
        <v>1232</v>
      </c>
      <c r="D657" s="17">
        <v>0</v>
      </c>
      <c r="E657" t="s">
        <v>1141</v>
      </c>
      <c r="G657" t="str" cm="1">
        <f t="array" aca="1" ref="G657" ca="1">eConcatenar(A657:E657,"|")</f>
        <v>jkMbpLRKCMgzNJcA|2800|2021-9-20|0|final</v>
      </c>
    </row>
    <row r="658" spans="1:7" x14ac:dyDescent="0.25">
      <c r="A658" s="6" t="s">
        <v>13823</v>
      </c>
      <c r="B658" s="4">
        <v>2950</v>
      </c>
      <c r="C658" s="4" t="s">
        <v>1232</v>
      </c>
      <c r="D658" s="17">
        <v>0</v>
      </c>
      <c r="E658" t="s">
        <v>1141</v>
      </c>
      <c r="G658" t="str" cm="1">
        <f t="array" aca="1" ref="G658" ca="1">eConcatenar(A658:E658,"|")</f>
        <v>VrglFR3crYBjxQsR|2950|2021-9-20|0|final</v>
      </c>
    </row>
    <row r="659" spans="1:7" x14ac:dyDescent="0.25">
      <c r="A659" s="6" t="s">
        <v>13828</v>
      </c>
      <c r="B659" s="4">
        <v>1600</v>
      </c>
      <c r="C659" s="4" t="s">
        <v>1219</v>
      </c>
      <c r="D659" s="17">
        <v>0</v>
      </c>
      <c r="E659" t="s">
        <v>1141</v>
      </c>
      <c r="G659" t="str" cm="1">
        <f t="array" aca="1" ref="G659" ca="1">eConcatenar(A659:E659,"|")</f>
        <v>OWqBB8MTjxj218uH|1600|2021-9-6|0|final</v>
      </c>
    </row>
    <row r="660" spans="1:7" x14ac:dyDescent="0.25">
      <c r="A660" s="6" t="s">
        <v>13832</v>
      </c>
      <c r="B660" s="4">
        <v>2800</v>
      </c>
      <c r="C660" s="4" t="s">
        <v>1219</v>
      </c>
      <c r="D660" s="17">
        <v>0</v>
      </c>
      <c r="E660" t="s">
        <v>1141</v>
      </c>
      <c r="G660" t="str" cm="1">
        <f t="array" aca="1" ref="G660" ca="1">eConcatenar(A660:E660,"|")</f>
        <v>qWDhqbO2jwIrBYL5|2800|2021-9-6|0|final</v>
      </c>
    </row>
    <row r="661" spans="1:7" x14ac:dyDescent="0.25">
      <c r="A661" s="6" t="s">
        <v>13839</v>
      </c>
      <c r="B661" s="4">
        <v>1300</v>
      </c>
      <c r="C661" s="4" t="s">
        <v>1232</v>
      </c>
      <c r="D661" s="17">
        <v>0</v>
      </c>
      <c r="E661" t="s">
        <v>1141</v>
      </c>
      <c r="G661" t="str" cm="1">
        <f t="array" aca="1" ref="G661" ca="1">eConcatenar(A661:E661,"|")</f>
        <v>rOoMP0f6LXT48Krz|1300|2021-9-20|0|final</v>
      </c>
    </row>
    <row r="662" spans="1:7" x14ac:dyDescent="0.25">
      <c r="A662" s="6" t="s">
        <v>13846</v>
      </c>
      <c r="B662" s="4">
        <v>1150</v>
      </c>
      <c r="C662" s="4" t="s">
        <v>1219</v>
      </c>
      <c r="D662" s="17">
        <v>0</v>
      </c>
      <c r="E662" t="s">
        <v>1141</v>
      </c>
      <c r="G662" t="str" cm="1">
        <f t="array" aca="1" ref="G662" ca="1">eConcatenar(A662:E662,"|")</f>
        <v>yzcnrdoMqwEogMaw|1150|2021-9-6|0|final</v>
      </c>
    </row>
    <row r="663" spans="1:7" x14ac:dyDescent="0.25">
      <c r="A663" s="6" t="s">
        <v>13851</v>
      </c>
      <c r="B663" s="4">
        <v>5900</v>
      </c>
      <c r="C663" s="4" t="s">
        <v>1232</v>
      </c>
      <c r="D663" s="17">
        <v>0</v>
      </c>
      <c r="E663" t="s">
        <v>1141</v>
      </c>
      <c r="G663" t="str" cm="1">
        <f t="array" aca="1" ref="G663" ca="1">eConcatenar(A663:E663,"|")</f>
        <v>n49I73tgAsKbZw9W|5900|2021-9-20|0|final</v>
      </c>
    </row>
    <row r="664" spans="1:7" x14ac:dyDescent="0.25">
      <c r="A664" s="6" t="s">
        <v>13856</v>
      </c>
      <c r="B664" s="4">
        <v>2300</v>
      </c>
      <c r="C664" s="4" t="s">
        <v>1232</v>
      </c>
      <c r="D664" s="17">
        <v>0</v>
      </c>
      <c r="E664" t="s">
        <v>1141</v>
      </c>
      <c r="G664" t="str" cm="1">
        <f t="array" aca="1" ref="G664" ca="1">eConcatenar(A664:E664,"|")</f>
        <v>GMTDrP1jqaNZNtpK|2300|2021-9-20|0|final</v>
      </c>
    </row>
    <row r="665" spans="1:7" x14ac:dyDescent="0.25">
      <c r="A665" s="6" t="s">
        <v>13860</v>
      </c>
      <c r="B665" s="4">
        <v>3900</v>
      </c>
      <c r="C665" s="4" t="s">
        <v>1232</v>
      </c>
      <c r="D665" s="17">
        <v>0</v>
      </c>
      <c r="E665" t="s">
        <v>1141</v>
      </c>
      <c r="G665" t="str" cm="1">
        <f t="array" aca="1" ref="G665" ca="1">eConcatenar(A665:E665,"|")</f>
        <v>OnJWFh7Nl2e8FqZx|3900|2021-9-20|0|final</v>
      </c>
    </row>
    <row r="666" spans="1:7" x14ac:dyDescent="0.25">
      <c r="A666" s="6" t="s">
        <v>13866</v>
      </c>
      <c r="B666" s="4">
        <v>3000</v>
      </c>
      <c r="C666" s="4" t="s">
        <v>1232</v>
      </c>
      <c r="D666" s="17">
        <v>0</v>
      </c>
      <c r="E666" t="s">
        <v>1141</v>
      </c>
      <c r="G666" t="str" cm="1">
        <f t="array" aca="1" ref="G666" ca="1">eConcatenar(A666:E666,"|")</f>
        <v>NtYnkWzJmuuHtQ2x|3000|2021-9-20|0|final</v>
      </c>
    </row>
    <row r="667" spans="1:7" x14ac:dyDescent="0.25">
      <c r="A667" s="6" t="s">
        <v>13872</v>
      </c>
      <c r="B667" s="4">
        <v>2600</v>
      </c>
      <c r="C667" s="4" t="s">
        <v>1232</v>
      </c>
      <c r="D667" s="17">
        <v>0</v>
      </c>
      <c r="E667" t="s">
        <v>1141</v>
      </c>
      <c r="G667" t="str" cm="1">
        <f t="array" aca="1" ref="G667" ca="1">eConcatenar(A667:E667,"|")</f>
        <v>ZCCMgUlRQz3PqdTC|2600|2021-9-20|0|final</v>
      </c>
    </row>
    <row r="668" spans="1:7" x14ac:dyDescent="0.25">
      <c r="A668" s="6" t="s">
        <v>13878</v>
      </c>
      <c r="B668" s="4">
        <v>3500</v>
      </c>
      <c r="C668" s="4" t="s">
        <v>1219</v>
      </c>
      <c r="D668" s="17">
        <v>0</v>
      </c>
      <c r="E668" t="s">
        <v>1141</v>
      </c>
      <c r="G668" t="str" cm="1">
        <f t="array" aca="1" ref="G668" ca="1">eConcatenar(A668:E668,"|")</f>
        <v>9FiqMCsZwGWMrlcn|3500|2021-9-6|0|final</v>
      </c>
    </row>
    <row r="669" spans="1:7" x14ac:dyDescent="0.25">
      <c r="A669" s="6" t="s">
        <v>13883</v>
      </c>
      <c r="B669" s="4">
        <v>1800</v>
      </c>
      <c r="C669" s="4" t="s">
        <v>1232</v>
      </c>
      <c r="D669" s="17">
        <v>0</v>
      </c>
      <c r="E669" t="s">
        <v>1141</v>
      </c>
      <c r="G669" t="str" cm="1">
        <f t="array" aca="1" ref="G669" ca="1">eConcatenar(A669:E669,"|")</f>
        <v>lXfqJTUbrKlKtaNb|1800|2021-9-20|0|final</v>
      </c>
    </row>
    <row r="670" spans="1:7" x14ac:dyDescent="0.25">
      <c r="A670" s="6" t="s">
        <v>13888</v>
      </c>
      <c r="B670" s="4">
        <v>2300</v>
      </c>
      <c r="C670" s="4" t="s">
        <v>1232</v>
      </c>
      <c r="D670" s="17">
        <v>0</v>
      </c>
      <c r="E670" t="s">
        <v>1141</v>
      </c>
      <c r="G670" t="str" cm="1">
        <f t="array" aca="1" ref="G670" ca="1">eConcatenar(A670:E670,"|")</f>
        <v>gAlmksTDLqjOYcbn|2300|2021-9-20|0|final</v>
      </c>
    </row>
    <row r="671" spans="1:7" x14ac:dyDescent="0.25">
      <c r="A671" s="6" t="s">
        <v>13893</v>
      </c>
      <c r="B671" s="4">
        <v>2200</v>
      </c>
      <c r="C671" s="4" t="s">
        <v>1219</v>
      </c>
      <c r="D671" s="17">
        <v>0</v>
      </c>
      <c r="E671" t="s">
        <v>1141</v>
      </c>
      <c r="G671" t="str" cm="1">
        <f t="array" aca="1" ref="G671" ca="1">eConcatenar(A671:E671,"|")</f>
        <v>8pGdY0WPNs67cpAj|2200|2021-9-6|0|final</v>
      </c>
    </row>
    <row r="672" spans="1:7" x14ac:dyDescent="0.25">
      <c r="A672" s="6" t="s">
        <v>13897</v>
      </c>
      <c r="B672" s="4">
        <v>700</v>
      </c>
      <c r="C672" s="4" t="s">
        <v>1171</v>
      </c>
      <c r="D672" s="17">
        <v>0</v>
      </c>
      <c r="E672" t="s">
        <v>1141</v>
      </c>
      <c r="G672" t="str" cm="1">
        <f t="array" aca="1" ref="G672" ca="1">eConcatenar(A672:E672,"|")</f>
        <v>qXr7LGt5ov4l69gS|700|2021-9-7|0|final</v>
      </c>
    </row>
    <row r="673" spans="1:7" x14ac:dyDescent="0.25">
      <c r="A673" s="6" t="s">
        <v>13904</v>
      </c>
      <c r="B673" s="4">
        <v>500</v>
      </c>
      <c r="C673" s="4" t="s">
        <v>1171</v>
      </c>
      <c r="D673" s="17">
        <v>0</v>
      </c>
      <c r="E673" t="s">
        <v>1141</v>
      </c>
      <c r="G673" t="str" cm="1">
        <f t="array" aca="1" ref="G673" ca="1">eConcatenar(A673:E673,"|")</f>
        <v>mNZXvxrQ2sDr46Ji|500|2021-9-7|0|final</v>
      </c>
    </row>
    <row r="674" spans="1:7" x14ac:dyDescent="0.25">
      <c r="A674" s="6" t="s">
        <v>13910</v>
      </c>
      <c r="B674" s="4">
        <v>9700</v>
      </c>
      <c r="C674" s="4" t="s">
        <v>1220</v>
      </c>
      <c r="D674" s="17">
        <v>0</v>
      </c>
      <c r="E674" t="s">
        <v>1141</v>
      </c>
      <c r="G674" t="str" cm="1">
        <f t="array" aca="1" ref="G674" ca="1">eConcatenar(A674:E674,"|")</f>
        <v>QSnkDLDGL9iPnnFk|9700|2021-8-2|0|final</v>
      </c>
    </row>
    <row r="675" spans="1:7" x14ac:dyDescent="0.25">
      <c r="A675" s="6" t="s">
        <v>13914</v>
      </c>
      <c r="B675" s="4">
        <v>1900</v>
      </c>
      <c r="C675" s="4" t="s">
        <v>1232</v>
      </c>
      <c r="D675" s="17">
        <v>0</v>
      </c>
      <c r="E675" t="s">
        <v>1141</v>
      </c>
      <c r="G675" t="str" cm="1">
        <f t="array" aca="1" ref="G675" ca="1">eConcatenar(A675:E675,"|")</f>
        <v>XwGWY1Gi1dLIyeiG|1900|2021-9-20|0|final</v>
      </c>
    </row>
    <row r="676" spans="1:7" x14ac:dyDescent="0.25">
      <c r="A676" s="6" t="s">
        <v>13920</v>
      </c>
      <c r="B676" s="4">
        <v>4400</v>
      </c>
      <c r="C676" s="4" t="s">
        <v>1219</v>
      </c>
      <c r="D676" s="17">
        <v>0</v>
      </c>
      <c r="E676" t="s">
        <v>1141</v>
      </c>
      <c r="G676" t="str" cm="1">
        <f t="array" aca="1" ref="G676" ca="1">eConcatenar(A676:E676,"|")</f>
        <v>JnLoX993MeqiC7Sj|4400|2021-9-6|0|final</v>
      </c>
    </row>
    <row r="677" spans="1:7" x14ac:dyDescent="0.25">
      <c r="A677" s="6" t="s">
        <v>13926</v>
      </c>
      <c r="B677" s="4">
        <v>2800</v>
      </c>
      <c r="C677" s="4" t="s">
        <v>1219</v>
      </c>
      <c r="D677" s="17">
        <v>0</v>
      </c>
      <c r="E677" t="s">
        <v>1141</v>
      </c>
      <c r="G677" t="str" cm="1">
        <f t="array" aca="1" ref="G677" ca="1">eConcatenar(A677:E677,"|")</f>
        <v>mhJYg1yYrMMHsizi|2800|2021-9-6|0|final</v>
      </c>
    </row>
    <row r="678" spans="1:7" x14ac:dyDescent="0.25">
      <c r="A678" s="6" t="s">
        <v>13931</v>
      </c>
      <c r="B678" s="4">
        <v>900</v>
      </c>
      <c r="C678" s="4" t="s">
        <v>1171</v>
      </c>
      <c r="D678" s="17">
        <v>0</v>
      </c>
      <c r="E678" t="s">
        <v>1141</v>
      </c>
      <c r="G678" t="str" cm="1">
        <f t="array" aca="1" ref="G678" ca="1">eConcatenar(A678:E678,"|")</f>
        <v>eCwEaX2q19kyLVEi|900|2021-9-7|0|final</v>
      </c>
    </row>
    <row r="679" spans="1:7" x14ac:dyDescent="0.25">
      <c r="A679" s="6" t="s">
        <v>13937</v>
      </c>
      <c r="B679" s="4">
        <v>600</v>
      </c>
      <c r="C679" s="4" t="s">
        <v>5112</v>
      </c>
      <c r="D679" s="17">
        <v>0</v>
      </c>
      <c r="E679" t="s">
        <v>1141</v>
      </c>
      <c r="G679" t="str" cm="1">
        <f t="array" aca="1" ref="G679" ca="1">eConcatenar(A679:E679,"|")</f>
        <v>gtl8SbEmdxS6XWyu|600|2021-8-9|0|final</v>
      </c>
    </row>
    <row r="680" spans="1:7" x14ac:dyDescent="0.25">
      <c r="A680" s="6" t="s">
        <v>13942</v>
      </c>
      <c r="B680" s="4">
        <v>900</v>
      </c>
      <c r="C680" s="4" t="s">
        <v>1171</v>
      </c>
      <c r="D680" s="17">
        <v>0</v>
      </c>
      <c r="E680" t="s">
        <v>1141</v>
      </c>
      <c r="G680" t="str" cm="1">
        <f t="array" aca="1" ref="G680" ca="1">eConcatenar(A680:E680,"|")</f>
        <v>FMF4MhbVZDuphXgw|900|2021-9-7|0|final</v>
      </c>
    </row>
    <row r="681" spans="1:7" x14ac:dyDescent="0.25">
      <c r="A681" s="6" t="s">
        <v>13946</v>
      </c>
      <c r="B681" s="4">
        <v>1900</v>
      </c>
      <c r="C681" s="4" t="s">
        <v>1232</v>
      </c>
      <c r="D681" s="17">
        <v>0</v>
      </c>
      <c r="E681" t="s">
        <v>1141</v>
      </c>
      <c r="G681" t="str" cm="1">
        <f t="array" aca="1" ref="G681" ca="1">eConcatenar(A681:E681,"|")</f>
        <v>oo8OjO5UJwVTFnmv|1900|2021-9-20|0|final</v>
      </c>
    </row>
    <row r="682" spans="1:7" x14ac:dyDescent="0.25">
      <c r="A682" s="6" t="s">
        <v>13950</v>
      </c>
      <c r="B682" s="4">
        <v>600</v>
      </c>
      <c r="C682" s="4" t="s">
        <v>11409</v>
      </c>
      <c r="D682" s="17">
        <v>0</v>
      </c>
      <c r="E682" t="s">
        <v>1141</v>
      </c>
      <c r="G682" t="str" cm="1">
        <f t="array" aca="1" ref="G682" ca="1">eConcatenar(A682:E682,"|")</f>
        <v>3j2REaYFmfUnDi8V|600|2021-7-7|0|final</v>
      </c>
    </row>
    <row r="683" spans="1:7" x14ac:dyDescent="0.25">
      <c r="A683" s="6" t="s">
        <v>13954</v>
      </c>
      <c r="B683" s="4">
        <v>2600</v>
      </c>
      <c r="C683" s="4" t="s">
        <v>1219</v>
      </c>
      <c r="D683" s="17">
        <v>0</v>
      </c>
      <c r="E683" t="s">
        <v>1141</v>
      </c>
      <c r="G683" t="str" cm="1">
        <f t="array" aca="1" ref="G683" ca="1">eConcatenar(A683:E683,"|")</f>
        <v>kxlY4QMMav6An7sx|2600|2021-9-6|0|final</v>
      </c>
    </row>
    <row r="684" spans="1:7" x14ac:dyDescent="0.25">
      <c r="A684" s="6" t="s">
        <v>13960</v>
      </c>
      <c r="B684" s="4">
        <v>1000</v>
      </c>
      <c r="C684" s="4" t="s">
        <v>1171</v>
      </c>
      <c r="D684" s="17">
        <v>0</v>
      </c>
      <c r="E684" t="s">
        <v>1141</v>
      </c>
      <c r="G684" t="str" cm="1">
        <f t="array" aca="1" ref="G684" ca="1">eConcatenar(A684:E684,"|")</f>
        <v>4D9Zp2m1nn1yuq3r|1000|2021-9-7|0|final</v>
      </c>
    </row>
    <row r="685" spans="1:7" x14ac:dyDescent="0.25">
      <c r="A685" s="6" t="s">
        <v>13967</v>
      </c>
      <c r="B685" s="4">
        <v>1800</v>
      </c>
      <c r="C685" s="4" t="s">
        <v>1171</v>
      </c>
      <c r="D685" s="17">
        <v>0</v>
      </c>
      <c r="E685" t="s">
        <v>1141</v>
      </c>
      <c r="G685" t="str" cm="1">
        <f t="array" aca="1" ref="G685" ca="1">eConcatenar(A685:E685,"|")</f>
        <v>B2l7LoG4uak8d94S|1800|2021-9-7|0|final</v>
      </c>
    </row>
    <row r="686" spans="1:7" x14ac:dyDescent="0.25">
      <c r="A686" s="6" t="s">
        <v>13971</v>
      </c>
      <c r="B686" s="4">
        <v>950</v>
      </c>
      <c r="C686" s="4" t="s">
        <v>1219</v>
      </c>
      <c r="D686" s="17">
        <v>0</v>
      </c>
      <c r="E686" t="s">
        <v>1141</v>
      </c>
      <c r="G686" t="str" cm="1">
        <f t="array" aca="1" ref="G686" ca="1">eConcatenar(A686:E686,"|")</f>
        <v>Q5UlehdsFegbEUNv|950|2021-9-6|0|final</v>
      </c>
    </row>
    <row r="687" spans="1:7" x14ac:dyDescent="0.25">
      <c r="A687" s="6" t="s">
        <v>13977</v>
      </c>
      <c r="B687" s="4">
        <v>1300</v>
      </c>
      <c r="C687" s="4" t="s">
        <v>1171</v>
      </c>
      <c r="D687" s="17">
        <v>0</v>
      </c>
      <c r="E687" t="s">
        <v>1141</v>
      </c>
      <c r="G687" t="str" cm="1">
        <f t="array" aca="1" ref="G687" ca="1">eConcatenar(A687:E687,"|")</f>
        <v>Y9FADnb1juc3RjuJ|1300|2021-9-7|0|final</v>
      </c>
    </row>
    <row r="688" spans="1:7" x14ac:dyDescent="0.25">
      <c r="A688" s="6" t="s">
        <v>13983</v>
      </c>
      <c r="B688" s="4">
        <v>950</v>
      </c>
      <c r="C688" s="4" t="s">
        <v>1171</v>
      </c>
      <c r="D688" s="17">
        <v>0</v>
      </c>
      <c r="E688" t="s">
        <v>1141</v>
      </c>
      <c r="G688" t="str" cm="1">
        <f t="array" aca="1" ref="G688" ca="1">eConcatenar(A688:E688,"|")</f>
        <v>LD1xJZ2o7nNySjNe|950|2021-9-7|0|final</v>
      </c>
    </row>
    <row r="689" spans="1:7" x14ac:dyDescent="0.25">
      <c r="A689" s="6" t="s">
        <v>13989</v>
      </c>
      <c r="B689" s="4">
        <v>1250</v>
      </c>
      <c r="C689" s="4" t="s">
        <v>1171</v>
      </c>
      <c r="D689" s="17">
        <v>0</v>
      </c>
      <c r="E689" t="s">
        <v>1141</v>
      </c>
      <c r="G689" t="str" cm="1">
        <f t="array" aca="1" ref="G689" ca="1">eConcatenar(A689:E689,"|")</f>
        <v>iO8C8KJfGRIwH0iR|1250|2021-9-7|0|final</v>
      </c>
    </row>
    <row r="690" spans="1:7" x14ac:dyDescent="0.25">
      <c r="A690" s="6" t="s">
        <v>13993</v>
      </c>
      <c r="B690" s="4">
        <v>3000</v>
      </c>
      <c r="C690" s="4" t="s">
        <v>1219</v>
      </c>
      <c r="D690" s="17">
        <v>0</v>
      </c>
      <c r="E690" t="s">
        <v>1141</v>
      </c>
      <c r="G690" t="str" cm="1">
        <f t="array" aca="1" ref="G690" ca="1">eConcatenar(A690:E690,"|")</f>
        <v>4LMTQrdP2fjIXRZM|3000|2021-9-6|0|final</v>
      </c>
    </row>
    <row r="691" spans="1:7" x14ac:dyDescent="0.25">
      <c r="A691" s="6" t="s">
        <v>13997</v>
      </c>
      <c r="B691" s="4">
        <v>1800</v>
      </c>
      <c r="C691" s="4" t="s">
        <v>1219</v>
      </c>
      <c r="D691" s="17">
        <v>0</v>
      </c>
      <c r="E691" t="s">
        <v>1141</v>
      </c>
      <c r="G691" t="str" cm="1">
        <f t="array" aca="1" ref="G691" ca="1">eConcatenar(A691:E691,"|")</f>
        <v>sdmz5eZy9iHTxoNV|1800|2021-9-6|0|final</v>
      </c>
    </row>
    <row r="692" spans="1:7" x14ac:dyDescent="0.25">
      <c r="A692" s="6" t="s">
        <v>14003</v>
      </c>
      <c r="B692" s="4">
        <v>700</v>
      </c>
      <c r="C692" s="4" t="s">
        <v>1192</v>
      </c>
      <c r="D692" s="17">
        <v>0</v>
      </c>
      <c r="E692" t="s">
        <v>1141</v>
      </c>
      <c r="G692" t="str" cm="1">
        <f t="array" aca="1" ref="G692" ca="1">eConcatenar(A692:E692,"|")</f>
        <v>j47QqRO2VjoDBFkA|700|2021-8-3|0|final</v>
      </c>
    </row>
    <row r="693" spans="1:7" x14ac:dyDescent="0.25">
      <c r="A693" s="6" t="s">
        <v>14008</v>
      </c>
      <c r="B693" s="4">
        <v>11100</v>
      </c>
      <c r="C693" s="4" t="s">
        <v>1232</v>
      </c>
      <c r="D693" s="17">
        <v>0</v>
      </c>
      <c r="E693" t="s">
        <v>1141</v>
      </c>
      <c r="G693" t="str" cm="1">
        <f t="array" aca="1" ref="G693" ca="1">eConcatenar(A693:E693,"|")</f>
        <v>zyOjRztNHB9NAO3z|11100|2021-9-20|0|final</v>
      </c>
    </row>
    <row r="694" spans="1:7" x14ac:dyDescent="0.25">
      <c r="A694" s="6" t="s">
        <v>14013</v>
      </c>
      <c r="B694" s="4">
        <v>2600</v>
      </c>
      <c r="C694" s="4" t="s">
        <v>1219</v>
      </c>
      <c r="D694" s="17">
        <v>0</v>
      </c>
      <c r="E694" t="s">
        <v>1141</v>
      </c>
      <c r="G694" t="str" cm="1">
        <f t="array" aca="1" ref="G694" ca="1">eConcatenar(A694:E694,"|")</f>
        <v>FEYW66UYhx8GPdks|2600|2021-9-6|0|final</v>
      </c>
    </row>
    <row r="695" spans="1:7" x14ac:dyDescent="0.25">
      <c r="A695" s="6" t="s">
        <v>14017</v>
      </c>
      <c r="B695" s="4">
        <v>8300</v>
      </c>
      <c r="C695" s="4" t="s">
        <v>1232</v>
      </c>
      <c r="D695" s="17">
        <v>0</v>
      </c>
      <c r="E695" t="s">
        <v>1141</v>
      </c>
      <c r="G695" t="str" cm="1">
        <f t="array" aca="1" ref="G695" ca="1">eConcatenar(A695:E695,"|")</f>
        <v>zSZ9H7oLJbMylpRO|8300|2021-9-20|0|final</v>
      </c>
    </row>
    <row r="696" spans="1:7" x14ac:dyDescent="0.25">
      <c r="A696" s="6" t="s">
        <v>14021</v>
      </c>
      <c r="B696" s="4">
        <v>3000</v>
      </c>
      <c r="C696" s="4" t="s">
        <v>1232</v>
      </c>
      <c r="D696" s="17">
        <v>0</v>
      </c>
      <c r="E696" t="s">
        <v>1141</v>
      </c>
      <c r="G696" t="str" cm="1">
        <f t="array" aca="1" ref="G696" ca="1">eConcatenar(A696:E696,"|")</f>
        <v>qkJpA2UCg9KNlCTe|3000|2021-9-20|0|final</v>
      </c>
    </row>
    <row r="697" spans="1:7" x14ac:dyDescent="0.25">
      <c r="A697" s="6" t="s">
        <v>14025</v>
      </c>
      <c r="B697" s="4">
        <v>5950</v>
      </c>
      <c r="C697" s="4" t="s">
        <v>1232</v>
      </c>
      <c r="D697" s="17">
        <v>0</v>
      </c>
      <c r="E697" t="s">
        <v>1141</v>
      </c>
      <c r="G697" t="str" cm="1">
        <f t="array" aca="1" ref="G697" ca="1">eConcatenar(A697:E697,"|")</f>
        <v>c8DX1VCTUsBnxcmC|5950|2021-9-20|0|final</v>
      </c>
    </row>
    <row r="698" spans="1:7" x14ac:dyDescent="0.25">
      <c r="A698" s="6" t="s">
        <v>14030</v>
      </c>
      <c r="B698" s="4">
        <v>9500</v>
      </c>
      <c r="C698" s="4" t="s">
        <v>1219</v>
      </c>
      <c r="D698" s="17">
        <v>0</v>
      </c>
      <c r="E698" t="s">
        <v>1141</v>
      </c>
      <c r="G698" t="str" cm="1">
        <f t="array" aca="1" ref="G698" ca="1">eConcatenar(A698:E698,"|")</f>
        <v>L9cn5YyDG7YIbxIo|9500|2021-9-6|0|final</v>
      </c>
    </row>
    <row r="699" spans="1:7" x14ac:dyDescent="0.25">
      <c r="A699" s="6" t="s">
        <v>14037</v>
      </c>
      <c r="B699" s="4">
        <v>2800</v>
      </c>
      <c r="C699" s="4" t="s">
        <v>1216</v>
      </c>
      <c r="D699" s="17">
        <v>0</v>
      </c>
      <c r="E699" t="s">
        <v>1141</v>
      </c>
      <c r="G699" t="str" cm="1">
        <f t="array" aca="1" ref="G699" ca="1">eConcatenar(A699:E699,"|")</f>
        <v>k86CgcdOayj83Odt|2800|2021-8-16|0|final</v>
      </c>
    </row>
    <row r="700" spans="1:7" x14ac:dyDescent="0.25">
      <c r="A700" s="6" t="s">
        <v>14043</v>
      </c>
      <c r="B700" s="4">
        <v>2700</v>
      </c>
      <c r="C700" s="4" t="s">
        <v>1232</v>
      </c>
      <c r="D700" s="17">
        <v>0</v>
      </c>
      <c r="E700" t="s">
        <v>1141</v>
      </c>
      <c r="G700" t="str" cm="1">
        <f t="array" aca="1" ref="G700" ca="1">eConcatenar(A700:E700,"|")</f>
        <v>qQ3WWobJ4UGjSwYV|2700|2021-9-20|0|final</v>
      </c>
    </row>
    <row r="701" spans="1:7" x14ac:dyDescent="0.25">
      <c r="A701" s="6" t="s">
        <v>14047</v>
      </c>
      <c r="B701" s="4">
        <v>1300</v>
      </c>
      <c r="C701" s="4" t="s">
        <v>1171</v>
      </c>
      <c r="D701" s="17">
        <v>0</v>
      </c>
      <c r="E701" t="s">
        <v>1141</v>
      </c>
      <c r="G701" t="str" cm="1">
        <f t="array" aca="1" ref="G701" ca="1">eConcatenar(A701:E701,"|")</f>
        <v>BSnjfydd25758aSJ|1300|2021-9-7|0|final</v>
      </c>
    </row>
    <row r="702" spans="1:7" x14ac:dyDescent="0.25">
      <c r="A702" s="6" t="s">
        <v>14052</v>
      </c>
      <c r="B702" s="4">
        <v>2600</v>
      </c>
      <c r="C702" s="4" t="s">
        <v>1171</v>
      </c>
      <c r="D702" s="17">
        <v>0</v>
      </c>
      <c r="E702" t="s">
        <v>1141</v>
      </c>
      <c r="G702" t="str" cm="1">
        <f t="array" aca="1" ref="G702" ca="1">eConcatenar(A702:E702,"|")</f>
        <v>nEgB98XRV7kgAXOK|2600|2021-9-7|0|final</v>
      </c>
    </row>
    <row r="703" spans="1:7" x14ac:dyDescent="0.25">
      <c r="A703" s="6" t="s">
        <v>14057</v>
      </c>
      <c r="B703" s="4">
        <v>3200</v>
      </c>
      <c r="C703" s="4" t="s">
        <v>1232</v>
      </c>
      <c r="D703" s="17">
        <v>0</v>
      </c>
      <c r="E703" t="s">
        <v>1141</v>
      </c>
      <c r="G703" t="str" cm="1">
        <f t="array" aca="1" ref="G703" ca="1">eConcatenar(A703:E703,"|")</f>
        <v>EPPamHGJ4olOdy4Z|3200|2021-9-20|0|final</v>
      </c>
    </row>
    <row r="704" spans="1:7" x14ac:dyDescent="0.25">
      <c r="A704" s="6" t="s">
        <v>14062</v>
      </c>
      <c r="B704" s="4">
        <v>3000</v>
      </c>
      <c r="C704" s="4" t="s">
        <v>1232</v>
      </c>
      <c r="D704" s="17">
        <v>0</v>
      </c>
      <c r="E704" t="s">
        <v>1141</v>
      </c>
      <c r="G704" t="str" cm="1">
        <f t="array" aca="1" ref="G704" ca="1">eConcatenar(A704:E704,"|")</f>
        <v>YduPkaOrBoRxkPXH|3000|2021-9-20|0|final</v>
      </c>
    </row>
    <row r="705" spans="1:7" x14ac:dyDescent="0.25">
      <c r="A705" s="6" t="s">
        <v>14066</v>
      </c>
      <c r="B705" s="4">
        <v>2200</v>
      </c>
      <c r="C705" s="4" t="s">
        <v>1192</v>
      </c>
      <c r="D705" s="17">
        <v>0</v>
      </c>
      <c r="E705" t="s">
        <v>1141</v>
      </c>
      <c r="G705" t="str" cm="1">
        <f t="array" aca="1" ref="G705" ca="1">eConcatenar(A705:E705,"|")</f>
        <v>yRW48HrKRSbYDDTW|2200|2021-8-3|0|final</v>
      </c>
    </row>
    <row r="706" spans="1:7" x14ac:dyDescent="0.25">
      <c r="A706" s="6" t="s">
        <v>14071</v>
      </c>
      <c r="B706" s="4">
        <v>1800</v>
      </c>
      <c r="C706" s="4" t="s">
        <v>1232</v>
      </c>
      <c r="D706" s="17">
        <v>0</v>
      </c>
      <c r="E706" t="s">
        <v>1141</v>
      </c>
      <c r="G706" t="str" cm="1">
        <f t="array" aca="1" ref="G706" ca="1">eConcatenar(A706:E706,"|")</f>
        <v>jRPsA57u0iv2t78T|1800|2021-9-20|0|final</v>
      </c>
    </row>
    <row r="707" spans="1:7" x14ac:dyDescent="0.25">
      <c r="A707" s="6" t="s">
        <v>14077</v>
      </c>
      <c r="B707" s="4">
        <v>4100</v>
      </c>
      <c r="C707" s="4" t="s">
        <v>1232</v>
      </c>
      <c r="D707" s="17">
        <v>0</v>
      </c>
      <c r="E707" t="s">
        <v>1141</v>
      </c>
      <c r="G707" t="str" cm="1">
        <f t="array" aca="1" ref="G707" ca="1">eConcatenar(A707:E707,"|")</f>
        <v>L1AZ27POSTmVFrPF|4100|2021-9-20|0|final</v>
      </c>
    </row>
    <row r="708" spans="1:7" x14ac:dyDescent="0.25">
      <c r="A708" s="6" t="s">
        <v>14083</v>
      </c>
      <c r="B708" s="4">
        <v>1800</v>
      </c>
      <c r="C708" s="4" t="s">
        <v>1232</v>
      </c>
      <c r="D708" s="17">
        <v>0</v>
      </c>
      <c r="E708" t="s">
        <v>1141</v>
      </c>
      <c r="G708" t="str" cm="1">
        <f t="array" aca="1" ref="G708" ca="1">eConcatenar(A708:E708,"|")</f>
        <v>HK9baJf51jcPZyZn|1800|2021-9-20|0|final</v>
      </c>
    </row>
    <row r="709" spans="1:7" x14ac:dyDescent="0.25">
      <c r="A709" s="6" t="s">
        <v>14089</v>
      </c>
      <c r="B709" s="4">
        <v>3200</v>
      </c>
      <c r="C709" s="4" t="s">
        <v>1219</v>
      </c>
      <c r="D709" s="17">
        <v>0</v>
      </c>
      <c r="E709" t="s">
        <v>1141</v>
      </c>
      <c r="G709" t="str" cm="1">
        <f t="array" aca="1" ref="G709" ca="1">eConcatenar(A709:E709,"|")</f>
        <v>fWSQU9KprHCTMzIR|3200|2021-9-6|0|final</v>
      </c>
    </row>
    <row r="710" spans="1:7" x14ac:dyDescent="0.25">
      <c r="A710" s="6" t="s">
        <v>14095</v>
      </c>
      <c r="B710" s="4">
        <v>3000</v>
      </c>
      <c r="C710" s="4" t="s">
        <v>1219</v>
      </c>
      <c r="D710" s="17">
        <v>0</v>
      </c>
      <c r="E710" t="s">
        <v>1141</v>
      </c>
      <c r="G710" t="str" cm="1">
        <f t="array" aca="1" ref="G710" ca="1">eConcatenar(A710:E710,"|")</f>
        <v>TbwZYbsdfOH2AcPP|3000|2021-9-6|0|final</v>
      </c>
    </row>
    <row r="711" spans="1:7" x14ac:dyDescent="0.25">
      <c r="A711" s="6" t="s">
        <v>14100</v>
      </c>
      <c r="B711" s="4">
        <v>3200</v>
      </c>
      <c r="C711" s="4" t="s">
        <v>1232</v>
      </c>
      <c r="D711" s="17">
        <v>0</v>
      </c>
      <c r="E711" t="s">
        <v>1141</v>
      </c>
      <c r="G711" t="str" cm="1">
        <f t="array" aca="1" ref="G711" ca="1">eConcatenar(A711:E711,"|")</f>
        <v>GvFn2WNtx4SXhEip|3200|2021-9-20|0|final</v>
      </c>
    </row>
    <row r="712" spans="1:7" x14ac:dyDescent="0.25">
      <c r="A712" s="6" t="s">
        <v>14106</v>
      </c>
      <c r="B712" s="4">
        <v>1100</v>
      </c>
      <c r="C712" s="4" t="s">
        <v>1219</v>
      </c>
      <c r="D712" s="17">
        <v>0</v>
      </c>
      <c r="E712" t="s">
        <v>1141</v>
      </c>
      <c r="G712" t="str" cm="1">
        <f t="array" aca="1" ref="G712" ca="1">eConcatenar(A712:E712,"|")</f>
        <v>1DuLmH6zvCo0cRBW|1100|2021-9-6|0|final</v>
      </c>
    </row>
    <row r="713" spans="1:7" x14ac:dyDescent="0.25">
      <c r="A713" s="6" t="s">
        <v>14112</v>
      </c>
      <c r="B713" s="4">
        <v>1800</v>
      </c>
      <c r="C713" s="4" t="s">
        <v>1171</v>
      </c>
      <c r="D713" s="17">
        <v>0</v>
      </c>
      <c r="E713" t="s">
        <v>1141</v>
      </c>
      <c r="G713" t="str" cm="1">
        <f t="array" aca="1" ref="G713" ca="1">eConcatenar(A713:E713,"|")</f>
        <v>CfDcQY3kRRMWqzut|1800|2021-9-7|0|final</v>
      </c>
    </row>
    <row r="714" spans="1:7" x14ac:dyDescent="0.25">
      <c r="A714" s="6" t="s">
        <v>14118</v>
      </c>
      <c r="B714" s="4">
        <v>3900</v>
      </c>
      <c r="C714" s="4" t="s">
        <v>1171</v>
      </c>
      <c r="D714" s="17">
        <v>0</v>
      </c>
      <c r="E714" t="s">
        <v>1141</v>
      </c>
      <c r="G714" t="str" cm="1">
        <f t="array" aca="1" ref="G714" ca="1">eConcatenar(A714:E714,"|")</f>
        <v>r60s2QnjzApsZUvS|3900|2021-9-7|0|final</v>
      </c>
    </row>
    <row r="715" spans="1:7" x14ac:dyDescent="0.25">
      <c r="A715" s="6" t="s">
        <v>14122</v>
      </c>
      <c r="B715" s="4">
        <v>1600</v>
      </c>
      <c r="C715" s="4" t="s">
        <v>1171</v>
      </c>
      <c r="D715" s="17">
        <v>0</v>
      </c>
      <c r="E715" t="s">
        <v>1141</v>
      </c>
      <c r="G715" t="str" cm="1">
        <f t="array" aca="1" ref="G715" ca="1">eConcatenar(A715:E715,"|")</f>
        <v>qsLBIx03zAlN2FQS|1600|2021-9-7|0|final</v>
      </c>
    </row>
    <row r="716" spans="1:7" x14ac:dyDescent="0.25">
      <c r="A716" s="6" t="s">
        <v>14126</v>
      </c>
      <c r="B716" s="4">
        <v>2800</v>
      </c>
      <c r="C716" s="4" t="s">
        <v>1232</v>
      </c>
      <c r="D716" s="17">
        <v>0</v>
      </c>
      <c r="E716" t="s">
        <v>1141</v>
      </c>
      <c r="G716" t="str" cm="1">
        <f t="array" aca="1" ref="G716" ca="1">eConcatenar(A716:E716,"|")</f>
        <v>UJir66EW6m52Kjys|2800|2021-9-20|0|final</v>
      </c>
    </row>
    <row r="717" spans="1:7" x14ac:dyDescent="0.25">
      <c r="A717" s="6" t="s">
        <v>14130</v>
      </c>
      <c r="B717" s="4">
        <v>2550</v>
      </c>
      <c r="C717" s="4" t="s">
        <v>1171</v>
      </c>
      <c r="D717" s="17">
        <v>0</v>
      </c>
      <c r="E717" t="s">
        <v>1141</v>
      </c>
      <c r="G717" t="str" cm="1">
        <f t="array" aca="1" ref="G717" ca="1">eConcatenar(A717:E717,"|")</f>
        <v>HAXTMDElekU4GuKK|2550|2021-9-7|0|final</v>
      </c>
    </row>
    <row r="718" spans="1:7" x14ac:dyDescent="0.25">
      <c r="A718" s="6" t="s">
        <v>14134</v>
      </c>
      <c r="B718" s="4">
        <v>2400</v>
      </c>
      <c r="C718" s="4" t="s">
        <v>4817</v>
      </c>
      <c r="D718" s="17">
        <v>0</v>
      </c>
      <c r="E718" t="s">
        <v>1141</v>
      </c>
      <c r="G718" t="str" cm="1">
        <f t="array" aca="1" ref="G718" ca="1">eConcatenar(A718:E718,"|")</f>
        <v>FA8hQPxsambXMKdp|2400|2021-8-10|0|final</v>
      </c>
    </row>
    <row r="719" spans="1:7" x14ac:dyDescent="0.25">
      <c r="A719" s="6" t="s">
        <v>14140</v>
      </c>
      <c r="B719" s="4">
        <v>2900</v>
      </c>
      <c r="C719" s="4" t="s">
        <v>1240</v>
      </c>
      <c r="D719" s="17">
        <v>0</v>
      </c>
      <c r="E719" t="s">
        <v>1141</v>
      </c>
      <c r="G719" t="str" cm="1">
        <f t="array" aca="1" ref="G719" ca="1">eConcatenar(A719:E719,"|")</f>
        <v>MCJLWbDcND1ivkmv|2900|2021-9-16|0|final</v>
      </c>
    </row>
    <row r="720" spans="1:7" x14ac:dyDescent="0.25">
      <c r="A720" s="6" t="s">
        <v>14148</v>
      </c>
      <c r="B720" s="4">
        <v>1550</v>
      </c>
      <c r="C720" s="4" t="s">
        <v>1240</v>
      </c>
      <c r="D720" s="17">
        <v>0</v>
      </c>
      <c r="E720" t="s">
        <v>1141</v>
      </c>
      <c r="G720" t="str" cm="1">
        <f t="array" aca="1" ref="G720" ca="1">eConcatenar(A720:E720,"|")</f>
        <v>lQ29RE5VsVq0ghEk|1550|2021-9-16|0|final</v>
      </c>
    </row>
    <row r="721" spans="1:7" x14ac:dyDescent="0.25">
      <c r="A721" s="6" t="s">
        <v>14154</v>
      </c>
      <c r="B721" s="4">
        <v>300</v>
      </c>
      <c r="C721" s="4" t="s">
        <v>1240</v>
      </c>
      <c r="D721" s="17">
        <v>0</v>
      </c>
      <c r="E721" t="s">
        <v>1141</v>
      </c>
      <c r="G721" t="str" cm="1">
        <f t="array" aca="1" ref="G721" ca="1">eConcatenar(A721:E721,"|")</f>
        <v>dJD6SVuobwAFxQeu|300|2021-9-16|0|final</v>
      </c>
    </row>
    <row r="722" spans="1:7" x14ac:dyDescent="0.25">
      <c r="A722" s="6" t="s">
        <v>14162</v>
      </c>
      <c r="B722" s="4">
        <v>1400</v>
      </c>
      <c r="C722" s="4" t="s">
        <v>1240</v>
      </c>
      <c r="D722" s="17">
        <v>0</v>
      </c>
      <c r="E722" t="s">
        <v>1141</v>
      </c>
      <c r="G722" t="str" cm="1">
        <f t="array" aca="1" ref="G722" ca="1">eConcatenar(A722:E722,"|")</f>
        <v>UbynBCJUDcLv0BIH|1400|2021-9-16|0|final</v>
      </c>
    </row>
    <row r="723" spans="1:7" x14ac:dyDescent="0.25">
      <c r="A723" s="6" t="s">
        <v>14168</v>
      </c>
      <c r="B723" s="4">
        <v>3000</v>
      </c>
      <c r="C723" s="4" t="s">
        <v>1240</v>
      </c>
      <c r="D723" s="17">
        <v>0</v>
      </c>
      <c r="E723" t="s">
        <v>1141</v>
      </c>
      <c r="G723" t="str" cm="1">
        <f t="array" aca="1" ref="G723" ca="1">eConcatenar(A723:E723,"|")</f>
        <v>eM72YWYwWB7ivXVW|3000|2021-9-16|0|final</v>
      </c>
    </row>
    <row r="724" spans="1:7" x14ac:dyDescent="0.25">
      <c r="A724" s="6" t="s">
        <v>14173</v>
      </c>
      <c r="B724" s="4">
        <v>1400</v>
      </c>
      <c r="C724" s="4" t="s">
        <v>1240</v>
      </c>
      <c r="D724" s="17">
        <v>0</v>
      </c>
      <c r="E724" t="s">
        <v>1141</v>
      </c>
      <c r="G724" t="str" cm="1">
        <f t="array" aca="1" ref="G724" ca="1">eConcatenar(A724:E724,"|")</f>
        <v>d7Y4BLUwx90dXecL|1400|2021-9-16|0|final</v>
      </c>
    </row>
    <row r="725" spans="1:7" x14ac:dyDescent="0.25">
      <c r="A725" s="6" t="s">
        <v>14178</v>
      </c>
      <c r="B725" s="4">
        <v>2500</v>
      </c>
      <c r="C725" s="4" t="s">
        <v>1240</v>
      </c>
      <c r="D725" s="17">
        <v>0</v>
      </c>
      <c r="E725" t="s">
        <v>1141</v>
      </c>
      <c r="G725" t="str" cm="1">
        <f t="array" aca="1" ref="G725" ca="1">eConcatenar(A725:E725,"|")</f>
        <v>oooEP3xd8o2UnbRx|2500|2021-9-16|0|final</v>
      </c>
    </row>
    <row r="726" spans="1:7" x14ac:dyDescent="0.25">
      <c r="A726" s="6" t="s">
        <v>14184</v>
      </c>
      <c r="B726" s="4">
        <v>300</v>
      </c>
      <c r="C726" s="4" t="s">
        <v>1240</v>
      </c>
      <c r="D726" s="17">
        <v>0</v>
      </c>
      <c r="E726" t="s">
        <v>1141</v>
      </c>
      <c r="G726" t="str" cm="1">
        <f t="array" aca="1" ref="G726" ca="1">eConcatenar(A726:E726,"|")</f>
        <v>YaIgQfJ9yWNa7GGy|300|2021-9-16|0|final</v>
      </c>
    </row>
    <row r="727" spans="1:7" x14ac:dyDescent="0.25">
      <c r="A727" s="6" t="s">
        <v>14189</v>
      </c>
      <c r="B727" s="4">
        <v>3100</v>
      </c>
      <c r="C727" s="4" t="s">
        <v>1240</v>
      </c>
      <c r="D727" s="17">
        <v>0</v>
      </c>
      <c r="E727" t="s">
        <v>1141</v>
      </c>
      <c r="G727" t="str" cm="1">
        <f t="array" aca="1" ref="G727" ca="1">eConcatenar(A727:E727,"|")</f>
        <v>kxGq37Z5SA4pTtw2|3100|2021-9-16|0|final</v>
      </c>
    </row>
    <row r="728" spans="1:7" x14ac:dyDescent="0.25">
      <c r="A728" s="6" t="s">
        <v>14195</v>
      </c>
      <c r="B728" s="4">
        <v>3900</v>
      </c>
      <c r="C728" s="4" t="s">
        <v>1240</v>
      </c>
      <c r="D728" s="17">
        <v>0</v>
      </c>
      <c r="E728" t="s">
        <v>1141</v>
      </c>
      <c r="G728" t="str" cm="1">
        <f t="array" aca="1" ref="G728" ca="1">eConcatenar(A728:E728,"|")</f>
        <v>F8AvnWsZfb3K49tx|3900|2021-9-16|0|final</v>
      </c>
    </row>
    <row r="729" spans="1:7" x14ac:dyDescent="0.25">
      <c r="A729" s="6" t="s">
        <v>14201</v>
      </c>
      <c r="B729" s="4">
        <v>800</v>
      </c>
      <c r="C729" s="4" t="s">
        <v>1240</v>
      </c>
      <c r="D729" s="17">
        <v>0</v>
      </c>
      <c r="E729" t="s">
        <v>1141</v>
      </c>
      <c r="G729" t="str" cm="1">
        <f t="array" aca="1" ref="G729" ca="1">eConcatenar(A729:E729,"|")</f>
        <v>nnGtRlxi5vizRQdQ|800|2021-9-16|0|final</v>
      </c>
    </row>
    <row r="730" spans="1:7" x14ac:dyDescent="0.25">
      <c r="A730" s="6" t="s">
        <v>14207</v>
      </c>
      <c r="B730" s="4">
        <v>300</v>
      </c>
      <c r="C730" s="4" t="s">
        <v>1240</v>
      </c>
      <c r="D730" s="17">
        <v>0</v>
      </c>
      <c r="E730" t="s">
        <v>1141</v>
      </c>
      <c r="G730" t="str" cm="1">
        <f t="array" aca="1" ref="G730" ca="1">eConcatenar(A730:E730,"|")</f>
        <v>ipWRr8AyTeEnSr3i|300|2021-9-16|0|final</v>
      </c>
    </row>
    <row r="731" spans="1:7" x14ac:dyDescent="0.25">
      <c r="A731" s="6" t="s">
        <v>14214</v>
      </c>
      <c r="B731" s="4">
        <v>150</v>
      </c>
      <c r="C731" s="4" t="s">
        <v>1240</v>
      </c>
      <c r="D731" s="17">
        <v>0</v>
      </c>
      <c r="E731" t="s">
        <v>1141</v>
      </c>
      <c r="G731" t="str" cm="1">
        <f t="array" aca="1" ref="G731" ca="1">eConcatenar(A731:E731,"|")</f>
        <v>wq6kkZHHIXwFNVPG|150|2021-9-16|0|final</v>
      </c>
    </row>
    <row r="732" spans="1:7" x14ac:dyDescent="0.25">
      <c r="A732" s="6" t="s">
        <v>14219</v>
      </c>
      <c r="B732" s="4">
        <v>250</v>
      </c>
      <c r="C732" s="4" t="s">
        <v>1240</v>
      </c>
      <c r="D732" s="17">
        <v>0</v>
      </c>
      <c r="E732" t="s">
        <v>1141</v>
      </c>
      <c r="G732" t="str" cm="1">
        <f t="array" aca="1" ref="G732" ca="1">eConcatenar(A732:E732,"|")</f>
        <v>8mbWUnWdtDha9Ce3|250|2021-9-16|0|final</v>
      </c>
    </row>
    <row r="733" spans="1:7" x14ac:dyDescent="0.25">
      <c r="A733" s="6" t="s">
        <v>14224</v>
      </c>
      <c r="B733" s="4">
        <v>2600</v>
      </c>
      <c r="C733" s="4" t="s">
        <v>1240</v>
      </c>
      <c r="D733" s="17">
        <v>0</v>
      </c>
      <c r="E733" t="s">
        <v>1141</v>
      </c>
      <c r="G733" t="str" cm="1">
        <f t="array" aca="1" ref="G733" ca="1">eConcatenar(A733:E733,"|")</f>
        <v>51F3TGOPXj7t2VNa|2600|2021-9-16|0|final</v>
      </c>
    </row>
    <row r="734" spans="1:7" x14ac:dyDescent="0.25">
      <c r="A734" s="6" t="s">
        <v>14228</v>
      </c>
      <c r="B734" s="4">
        <v>1700</v>
      </c>
      <c r="C734" s="4" t="s">
        <v>1240</v>
      </c>
      <c r="D734" s="17">
        <v>0</v>
      </c>
      <c r="E734" t="s">
        <v>1141</v>
      </c>
      <c r="G734" t="str" cm="1">
        <f t="array" aca="1" ref="G734" ca="1">eConcatenar(A734:E734,"|")</f>
        <v>4pSXXsbhmvdnK9Lz|1700|2021-9-16|0|final</v>
      </c>
    </row>
    <row r="735" spans="1:7" x14ac:dyDescent="0.25">
      <c r="A735" s="6" t="s">
        <v>14233</v>
      </c>
      <c r="B735" s="4">
        <v>3150</v>
      </c>
      <c r="C735" s="4" t="s">
        <v>1240</v>
      </c>
      <c r="D735" s="17">
        <v>0</v>
      </c>
      <c r="E735" t="s">
        <v>1141</v>
      </c>
      <c r="G735" t="str" cm="1">
        <f t="array" aca="1" ref="G735" ca="1">eConcatenar(A735:E735,"|")</f>
        <v>KM34oP0qQrnZMp6B|3150|2021-9-16|0|final</v>
      </c>
    </row>
    <row r="736" spans="1:7" x14ac:dyDescent="0.25">
      <c r="A736" s="6" t="s">
        <v>14238</v>
      </c>
      <c r="B736" s="4">
        <v>3200</v>
      </c>
      <c r="C736" s="4" t="s">
        <v>1240</v>
      </c>
      <c r="D736" s="17">
        <v>0</v>
      </c>
      <c r="E736" t="s">
        <v>1141</v>
      </c>
      <c r="G736" t="str" cm="1">
        <f t="array" aca="1" ref="G736" ca="1">eConcatenar(A736:E736,"|")</f>
        <v>bMkOhEZ4Y6tHXjYp|3200|2021-9-16|0|final</v>
      </c>
    </row>
    <row r="737" spans="1:7" x14ac:dyDescent="0.25">
      <c r="A737" s="6" t="s">
        <v>14243</v>
      </c>
      <c r="B737" s="4">
        <v>4100</v>
      </c>
      <c r="C737" s="4" t="s">
        <v>1240</v>
      </c>
      <c r="D737" s="17">
        <v>0</v>
      </c>
      <c r="E737" t="s">
        <v>1141</v>
      </c>
      <c r="G737" t="str" cm="1">
        <f t="array" aca="1" ref="G737" ca="1">eConcatenar(A737:E737,"|")</f>
        <v>WQqCaSVH7rJoYFgR|4100|2021-9-16|0|final</v>
      </c>
    </row>
    <row r="738" spans="1:7" x14ac:dyDescent="0.25">
      <c r="A738" s="6" t="s">
        <v>14249</v>
      </c>
      <c r="B738" s="4">
        <v>2700</v>
      </c>
      <c r="C738" s="4" t="s">
        <v>1240</v>
      </c>
      <c r="D738" s="17">
        <v>0</v>
      </c>
      <c r="E738" t="s">
        <v>1141</v>
      </c>
      <c r="G738" t="str" cm="1">
        <f t="array" aca="1" ref="G738" ca="1">eConcatenar(A738:E738,"|")</f>
        <v>6z93iJSFjTesc4zb|2700|2021-9-16|0|final</v>
      </c>
    </row>
    <row r="739" spans="1:7" x14ac:dyDescent="0.25">
      <c r="A739" s="6" t="s">
        <v>14256</v>
      </c>
      <c r="B739" s="4">
        <v>4900</v>
      </c>
      <c r="C739" s="4" t="s">
        <v>1240</v>
      </c>
      <c r="D739" s="17">
        <v>0</v>
      </c>
      <c r="E739" t="s">
        <v>1141</v>
      </c>
      <c r="G739" t="str" cm="1">
        <f t="array" aca="1" ref="G739" ca="1">eConcatenar(A739:E739,"|")</f>
        <v>r5ZmjtnG6s542rzB|4900|2021-9-16|0|final</v>
      </c>
    </row>
    <row r="740" spans="1:7" x14ac:dyDescent="0.25">
      <c r="A740" s="6" t="s">
        <v>14261</v>
      </c>
      <c r="B740" s="4">
        <v>1700</v>
      </c>
      <c r="C740" s="4" t="s">
        <v>1240</v>
      </c>
      <c r="D740" s="17">
        <v>0</v>
      </c>
      <c r="E740" t="s">
        <v>1141</v>
      </c>
      <c r="G740" t="str" cm="1">
        <f t="array" aca="1" ref="G740" ca="1">eConcatenar(A740:E740,"|")</f>
        <v>MfjIXZlp1L0tgSlB|1700|2021-9-16|0|final</v>
      </c>
    </row>
    <row r="741" spans="1:7" x14ac:dyDescent="0.25">
      <c r="A741" s="6" t="s">
        <v>14267</v>
      </c>
      <c r="B741" s="4">
        <v>2800</v>
      </c>
      <c r="C741" s="4" t="s">
        <v>1240</v>
      </c>
      <c r="D741" s="17">
        <v>0</v>
      </c>
      <c r="E741" t="s">
        <v>1141</v>
      </c>
      <c r="G741" t="str" cm="1">
        <f t="array" aca="1" ref="G741" ca="1">eConcatenar(A741:E741,"|")</f>
        <v>G0XrLLaECJLtGfQO|2800|2021-9-16|0|final</v>
      </c>
    </row>
    <row r="742" spans="1:7" x14ac:dyDescent="0.25">
      <c r="A742" s="6" t="s">
        <v>14272</v>
      </c>
      <c r="B742" s="4">
        <v>3400</v>
      </c>
      <c r="C742" s="4" t="s">
        <v>1240</v>
      </c>
      <c r="D742" s="17">
        <v>0</v>
      </c>
      <c r="E742" t="s">
        <v>1141</v>
      </c>
      <c r="G742" t="str" cm="1">
        <f t="array" aca="1" ref="G742" ca="1">eConcatenar(A742:E742,"|")</f>
        <v>9rH0cqmyIPoUsAAQ|3400|2021-9-16|0|final</v>
      </c>
    </row>
    <row r="743" spans="1:7" x14ac:dyDescent="0.25">
      <c r="A743" s="6" t="s">
        <v>14277</v>
      </c>
      <c r="B743" s="4">
        <v>2600</v>
      </c>
      <c r="C743" s="4" t="s">
        <v>1240</v>
      </c>
      <c r="D743" s="17">
        <v>0</v>
      </c>
      <c r="E743" t="s">
        <v>1141</v>
      </c>
      <c r="G743" t="str" cm="1">
        <f t="array" aca="1" ref="G743" ca="1">eConcatenar(A743:E743,"|")</f>
        <v>DlzESfLTJrKzdZLx|2600|2021-9-16|0|final</v>
      </c>
    </row>
    <row r="744" spans="1:7" x14ac:dyDescent="0.25">
      <c r="A744" s="6" t="s">
        <v>14284</v>
      </c>
      <c r="B744" s="4">
        <v>1800</v>
      </c>
      <c r="C744" s="4" t="s">
        <v>1240</v>
      </c>
      <c r="D744" s="17">
        <v>0</v>
      </c>
      <c r="E744" t="s">
        <v>1141</v>
      </c>
      <c r="G744" t="str" cm="1">
        <f t="array" aca="1" ref="G744" ca="1">eConcatenar(A744:E744,"|")</f>
        <v>8xzkxYKTHc67NwOb|1800|2021-9-16|0|final</v>
      </c>
    </row>
    <row r="745" spans="1:7" x14ac:dyDescent="0.25">
      <c r="A745" s="6" t="s">
        <v>14290</v>
      </c>
      <c r="B745" s="4">
        <v>1800</v>
      </c>
      <c r="C745" s="4" t="s">
        <v>1240</v>
      </c>
      <c r="D745" s="17">
        <v>0</v>
      </c>
      <c r="E745" t="s">
        <v>1141</v>
      </c>
      <c r="G745" t="str" cm="1">
        <f t="array" aca="1" ref="G745" ca="1">eConcatenar(A745:E745,"|")</f>
        <v>2LObYu3GHDPjWnXn|1800|2021-9-16|0|final</v>
      </c>
    </row>
    <row r="746" spans="1:7" x14ac:dyDescent="0.25">
      <c r="A746" s="6" t="s">
        <v>14295</v>
      </c>
      <c r="B746" s="4">
        <v>3400</v>
      </c>
      <c r="C746" s="4" t="s">
        <v>1240</v>
      </c>
      <c r="D746" s="17">
        <v>0</v>
      </c>
      <c r="E746" t="s">
        <v>1141</v>
      </c>
      <c r="G746" t="str" cm="1">
        <f t="array" aca="1" ref="G746" ca="1">eConcatenar(A746:E746,"|")</f>
        <v>eo5hnZotBhfS6Ixo|3400|2021-9-16|0|final</v>
      </c>
    </row>
    <row r="747" spans="1:7" x14ac:dyDescent="0.25">
      <c r="A747" s="6" t="s">
        <v>14301</v>
      </c>
      <c r="B747" s="4">
        <v>3200</v>
      </c>
      <c r="C747" s="4" t="s">
        <v>1240</v>
      </c>
      <c r="D747" s="17">
        <v>0</v>
      </c>
      <c r="E747" t="s">
        <v>1141</v>
      </c>
      <c r="G747" t="str" cm="1">
        <f t="array" aca="1" ref="G747" ca="1">eConcatenar(A747:E747,"|")</f>
        <v>FzwqpCoYqY968BSM|3200|2021-9-16|0|final</v>
      </c>
    </row>
    <row r="748" spans="1:7" x14ac:dyDescent="0.25">
      <c r="A748" s="6" t="s">
        <v>14308</v>
      </c>
      <c r="B748" s="4">
        <v>3200</v>
      </c>
      <c r="C748" s="4" t="s">
        <v>1240</v>
      </c>
      <c r="D748" s="17">
        <v>0</v>
      </c>
      <c r="E748" t="s">
        <v>1141</v>
      </c>
      <c r="G748" t="str" cm="1">
        <f t="array" aca="1" ref="G748" ca="1">eConcatenar(A748:E748,"|")</f>
        <v>0unfO3Dv3y5sWxqj|3200|2021-9-16|0|final</v>
      </c>
    </row>
    <row r="749" spans="1:7" x14ac:dyDescent="0.25">
      <c r="A749" s="6" t="s">
        <v>14312</v>
      </c>
      <c r="B749" s="4">
        <v>2905</v>
      </c>
      <c r="C749" s="4" t="s">
        <v>1240</v>
      </c>
      <c r="D749" s="17">
        <v>0</v>
      </c>
      <c r="E749" t="s">
        <v>1141</v>
      </c>
      <c r="G749" t="str" cm="1">
        <f t="array" aca="1" ref="G749" ca="1">eConcatenar(A749:E749,"|")</f>
        <v>4ZuRb1zkJmVl10zX|2905|2021-9-16|0|final</v>
      </c>
    </row>
    <row r="750" spans="1:7" x14ac:dyDescent="0.25">
      <c r="A750" s="6" t="s">
        <v>14318</v>
      </c>
      <c r="B750" s="4">
        <v>3100</v>
      </c>
      <c r="C750" s="4" t="s">
        <v>1240</v>
      </c>
      <c r="D750" s="17">
        <v>0</v>
      </c>
      <c r="E750" t="s">
        <v>1141</v>
      </c>
      <c r="G750" t="str" cm="1">
        <f t="array" aca="1" ref="G750" ca="1">eConcatenar(A750:E750,"|")</f>
        <v>B1YYRrEp6EcSNMkv|3100|2021-9-16|0|final</v>
      </c>
    </row>
    <row r="751" spans="1:7" x14ac:dyDescent="0.25">
      <c r="A751" s="6" t="s">
        <v>14322</v>
      </c>
      <c r="B751" s="4">
        <v>1500</v>
      </c>
      <c r="C751" s="4" t="s">
        <v>1240</v>
      </c>
      <c r="D751" s="17">
        <v>0</v>
      </c>
      <c r="E751" t="s">
        <v>1141</v>
      </c>
      <c r="G751" t="str" cm="1">
        <f t="array" aca="1" ref="G751" ca="1">eConcatenar(A751:E751,"|")</f>
        <v>23TKzySzDc4DygeA|1500|2021-9-16|0|final</v>
      </c>
    </row>
    <row r="752" spans="1:7" x14ac:dyDescent="0.25">
      <c r="A752" s="6" t="s">
        <v>14328</v>
      </c>
      <c r="B752" s="4">
        <v>3500</v>
      </c>
      <c r="C752" s="4" t="s">
        <v>1240</v>
      </c>
      <c r="D752" s="17">
        <v>0</v>
      </c>
      <c r="E752" t="s">
        <v>1141</v>
      </c>
      <c r="G752" t="str" cm="1">
        <f t="array" aca="1" ref="G752" ca="1">eConcatenar(A752:E752,"|")</f>
        <v>2sUhnKDlhaKTw4tk|3500|2021-9-16|0|final</v>
      </c>
    </row>
    <row r="753" spans="1:7" x14ac:dyDescent="0.25">
      <c r="A753" s="6" t="s">
        <v>14335</v>
      </c>
      <c r="B753" s="4">
        <v>2100</v>
      </c>
      <c r="C753" s="4" t="s">
        <v>1240</v>
      </c>
      <c r="D753" s="17">
        <v>0</v>
      </c>
      <c r="E753" t="s">
        <v>1141</v>
      </c>
      <c r="G753" t="str" cm="1">
        <f t="array" aca="1" ref="G753" ca="1">eConcatenar(A753:E753,"|")</f>
        <v>HWjllDmQY9OccZ8S|2100|2021-9-16|0|final</v>
      </c>
    </row>
    <row r="754" spans="1:7" x14ac:dyDescent="0.25">
      <c r="A754" s="6" t="s">
        <v>14340</v>
      </c>
      <c r="B754" s="4">
        <v>600</v>
      </c>
      <c r="C754" s="4" t="s">
        <v>1240</v>
      </c>
      <c r="D754" s="17">
        <v>0</v>
      </c>
      <c r="E754" t="s">
        <v>1141</v>
      </c>
      <c r="G754" t="str" cm="1">
        <f t="array" aca="1" ref="G754" ca="1">eConcatenar(A754:E754,"|")</f>
        <v>xAQOQK0d4yFpTb0d|600|2021-9-16|0|final</v>
      </c>
    </row>
    <row r="755" spans="1:7" x14ac:dyDescent="0.25">
      <c r="A755" s="6" t="s">
        <v>14347</v>
      </c>
      <c r="B755" s="4">
        <v>3000</v>
      </c>
      <c r="C755" s="4" t="s">
        <v>1240</v>
      </c>
      <c r="D755" s="17">
        <v>0</v>
      </c>
      <c r="E755" t="s">
        <v>1141</v>
      </c>
      <c r="G755" t="str" cm="1">
        <f t="array" aca="1" ref="G755" ca="1">eConcatenar(A755:E755,"|")</f>
        <v>oUxJ9dZMjp3BclKG|3000|2021-9-16|0|final</v>
      </c>
    </row>
    <row r="756" spans="1:7" x14ac:dyDescent="0.25">
      <c r="A756" s="6" t="s">
        <v>14351</v>
      </c>
      <c r="B756" s="4">
        <v>2800</v>
      </c>
      <c r="C756" s="4" t="s">
        <v>1240</v>
      </c>
      <c r="D756" s="17">
        <v>0</v>
      </c>
      <c r="E756" t="s">
        <v>1141</v>
      </c>
      <c r="G756" t="str" cm="1">
        <f t="array" aca="1" ref="G756" ca="1">eConcatenar(A756:E756,"|")</f>
        <v>dBXxXM4lAm4PMf47|2800|2021-9-16|0|final</v>
      </c>
    </row>
    <row r="757" spans="1:7" x14ac:dyDescent="0.25">
      <c r="A757" s="6" t="s">
        <v>14356</v>
      </c>
      <c r="B757" s="4">
        <v>2700</v>
      </c>
      <c r="C757" s="4" t="s">
        <v>1240</v>
      </c>
      <c r="D757" s="17">
        <v>0</v>
      </c>
      <c r="E757" t="s">
        <v>1141</v>
      </c>
      <c r="G757" t="str" cm="1">
        <f t="array" aca="1" ref="G757" ca="1">eConcatenar(A757:E757,"|")</f>
        <v>3dV5Tf507T2RY0Kd|2700|2021-9-16|0|final</v>
      </c>
    </row>
    <row r="758" spans="1:7" x14ac:dyDescent="0.25">
      <c r="A758" s="6" t="s">
        <v>14361</v>
      </c>
      <c r="B758" s="4">
        <v>3200</v>
      </c>
      <c r="C758" s="4" t="s">
        <v>1240</v>
      </c>
      <c r="D758" s="17">
        <v>0</v>
      </c>
      <c r="E758" t="s">
        <v>1141</v>
      </c>
      <c r="G758" t="str" cm="1">
        <f t="array" aca="1" ref="G758" ca="1">eConcatenar(A758:E758,"|")</f>
        <v>AcvO8I4ivpZLmoJJ|3200|2021-9-16|0|final</v>
      </c>
    </row>
    <row r="759" spans="1:7" x14ac:dyDescent="0.25">
      <c r="A759" s="6" t="s">
        <v>14365</v>
      </c>
      <c r="B759" s="4">
        <v>2900</v>
      </c>
      <c r="C759" s="4" t="s">
        <v>1240</v>
      </c>
      <c r="D759" s="17">
        <v>0</v>
      </c>
      <c r="E759" t="s">
        <v>1141</v>
      </c>
      <c r="G759" t="str" cm="1">
        <f t="array" aca="1" ref="G759" ca="1">eConcatenar(A759:E759,"|")</f>
        <v>Ojew0S6VQ0Wakl0S|2900|2021-9-16|0|final</v>
      </c>
    </row>
    <row r="760" spans="1:7" x14ac:dyDescent="0.25">
      <c r="A760" s="6" t="s">
        <v>14371</v>
      </c>
      <c r="B760" s="4">
        <v>2000</v>
      </c>
      <c r="C760" s="4" t="s">
        <v>1240</v>
      </c>
      <c r="D760" s="17">
        <v>0</v>
      </c>
      <c r="E760" t="s">
        <v>1141</v>
      </c>
      <c r="G760" t="str" cm="1">
        <f t="array" aca="1" ref="G760" ca="1">eConcatenar(A760:E760,"|")</f>
        <v>b3nLkDGEjXlEuIx7|2000|2021-9-16|0|final</v>
      </c>
    </row>
    <row r="761" spans="1:7" x14ac:dyDescent="0.25">
      <c r="A761" s="6" t="s">
        <v>14376</v>
      </c>
      <c r="B761" s="4">
        <v>2700</v>
      </c>
      <c r="C761" s="4" t="s">
        <v>1240</v>
      </c>
      <c r="D761" s="17">
        <v>0</v>
      </c>
      <c r="E761" t="s">
        <v>1141</v>
      </c>
      <c r="G761" t="str" cm="1">
        <f t="array" aca="1" ref="G761" ca="1">eConcatenar(A761:E761,"|")</f>
        <v>Txt8ZdH8MA6WgzKU|2700|2021-9-16|0|final</v>
      </c>
    </row>
    <row r="762" spans="1:7" x14ac:dyDescent="0.25">
      <c r="A762" s="6" t="s">
        <v>14383</v>
      </c>
      <c r="B762" s="4">
        <v>2900</v>
      </c>
      <c r="C762" s="4" t="s">
        <v>1240</v>
      </c>
      <c r="D762" s="17">
        <v>0</v>
      </c>
      <c r="E762" t="s">
        <v>1141</v>
      </c>
      <c r="G762" t="str" cm="1">
        <f t="array" aca="1" ref="G762" ca="1">eConcatenar(A762:E762,"|")</f>
        <v>GKWq4KUCNyd2L0GU|2900|2021-9-16|0|final</v>
      </c>
    </row>
    <row r="763" spans="1:7" x14ac:dyDescent="0.25">
      <c r="A763" s="6" t="s">
        <v>14387</v>
      </c>
      <c r="B763" s="4">
        <v>2500</v>
      </c>
      <c r="C763" s="4" t="s">
        <v>1240</v>
      </c>
      <c r="D763" s="17">
        <v>0</v>
      </c>
      <c r="E763" t="s">
        <v>1141</v>
      </c>
      <c r="G763" t="str" cm="1">
        <f t="array" aca="1" ref="G763" ca="1">eConcatenar(A763:E763,"|")</f>
        <v>oVQAjBBMpJbaJGmu|2500|2021-9-16|0|final</v>
      </c>
    </row>
    <row r="764" spans="1:7" x14ac:dyDescent="0.25">
      <c r="A764" s="6" t="s">
        <v>14393</v>
      </c>
      <c r="B764" s="4">
        <v>2700</v>
      </c>
      <c r="C764" s="4" t="s">
        <v>1240</v>
      </c>
      <c r="D764" s="17">
        <v>0</v>
      </c>
      <c r="E764" t="s">
        <v>1141</v>
      </c>
      <c r="G764" t="str" cm="1">
        <f t="array" aca="1" ref="G764" ca="1">eConcatenar(A764:E764,"|")</f>
        <v>QxviAxGvvhEgmyjS|2700|2021-9-16|0|final</v>
      </c>
    </row>
    <row r="765" spans="1:7" x14ac:dyDescent="0.25">
      <c r="A765" s="6" t="s">
        <v>14400</v>
      </c>
      <c r="B765" s="4">
        <v>3100</v>
      </c>
      <c r="C765" s="4" t="s">
        <v>1240</v>
      </c>
      <c r="D765" s="17">
        <v>0</v>
      </c>
      <c r="E765" t="s">
        <v>1141</v>
      </c>
      <c r="G765" t="str" cm="1">
        <f t="array" aca="1" ref="G765" ca="1">eConcatenar(A765:E765,"|")</f>
        <v>iwbyhQ4rQguWuXb3|3100|2021-9-16|0|final</v>
      </c>
    </row>
    <row r="766" spans="1:7" x14ac:dyDescent="0.25">
      <c r="A766" s="6" t="s">
        <v>14405</v>
      </c>
      <c r="B766" s="4">
        <v>2100</v>
      </c>
      <c r="C766" s="4" t="s">
        <v>1240</v>
      </c>
      <c r="D766" s="17">
        <v>0</v>
      </c>
      <c r="E766" t="s">
        <v>1141</v>
      </c>
      <c r="G766" t="str" cm="1">
        <f t="array" aca="1" ref="G766" ca="1">eConcatenar(A766:E766,"|")</f>
        <v>e1k14iv80me2ZIQH|2100|2021-9-16|0|final</v>
      </c>
    </row>
    <row r="767" spans="1:7" x14ac:dyDescent="0.25">
      <c r="A767" s="6" t="s">
        <v>14410</v>
      </c>
      <c r="B767" s="4">
        <v>2300</v>
      </c>
      <c r="C767" s="4" t="s">
        <v>1240</v>
      </c>
      <c r="D767" s="17">
        <v>0</v>
      </c>
      <c r="E767" t="s">
        <v>1141</v>
      </c>
      <c r="G767" t="str" cm="1">
        <f t="array" aca="1" ref="G767" ca="1">eConcatenar(A767:E767,"|")</f>
        <v>FCAhgZy9aAtFo7mj|2300|2021-9-16|0|final</v>
      </c>
    </row>
    <row r="768" spans="1:7" x14ac:dyDescent="0.25">
      <c r="A768" s="6" t="s">
        <v>14417</v>
      </c>
      <c r="B768" s="4">
        <v>2050</v>
      </c>
      <c r="C768" s="4" t="s">
        <v>1240</v>
      </c>
      <c r="D768" s="17">
        <v>0</v>
      </c>
      <c r="E768" t="s">
        <v>1141</v>
      </c>
      <c r="G768" t="str" cm="1">
        <f t="array" aca="1" ref="G768" ca="1">eConcatenar(A768:E768,"|")</f>
        <v>GQDzGRLjQHTmOcok|2050|2021-9-16|0|final</v>
      </c>
    </row>
    <row r="769" spans="1:7" x14ac:dyDescent="0.25">
      <c r="A769" s="6" t="s">
        <v>14423</v>
      </c>
      <c r="B769" s="4">
        <v>1100</v>
      </c>
      <c r="C769" s="4" t="s">
        <v>4822</v>
      </c>
      <c r="D769" s="17">
        <v>0</v>
      </c>
      <c r="E769" t="s">
        <v>1141</v>
      </c>
      <c r="G769" t="str" cm="1">
        <f t="array" aca="1" ref="G769" ca="1">eConcatenar(A769:E769,"|")</f>
        <v>wO0ToQctwb9N4KhW|1100|2021-8-25|0|final</v>
      </c>
    </row>
    <row r="770" spans="1:7" x14ac:dyDescent="0.25">
      <c r="A770" s="6" t="s">
        <v>14429</v>
      </c>
      <c r="B770" s="4">
        <v>3250</v>
      </c>
      <c r="C770" s="4" t="s">
        <v>1229</v>
      </c>
      <c r="D770" s="17">
        <v>0</v>
      </c>
      <c r="E770" t="s">
        <v>1141</v>
      </c>
      <c r="G770" t="str" cm="1">
        <f t="array" aca="1" ref="G770" ca="1">eConcatenar(A770:E770,"|")</f>
        <v>P2keMRGAArksenki|3250|2021-9-2|0|final</v>
      </c>
    </row>
    <row r="771" spans="1:7" x14ac:dyDescent="0.25">
      <c r="A771" s="6" t="s">
        <v>14434</v>
      </c>
      <c r="B771" s="4">
        <v>1800</v>
      </c>
      <c r="C771" s="4" t="s">
        <v>1229</v>
      </c>
      <c r="D771" s="17">
        <v>0</v>
      </c>
      <c r="E771" t="s">
        <v>1141</v>
      </c>
      <c r="G771" t="str" cm="1">
        <f t="array" aca="1" ref="G771" ca="1">eConcatenar(A771:E771,"|")</f>
        <v>Sa9KdHSW6ubgMDMh|1800|2021-9-2|0|final</v>
      </c>
    </row>
    <row r="772" spans="1:7" x14ac:dyDescent="0.25">
      <c r="A772" s="6" t="s">
        <v>14439</v>
      </c>
      <c r="B772" s="4">
        <v>6500</v>
      </c>
      <c r="C772" s="4" t="s">
        <v>5293</v>
      </c>
      <c r="D772" s="17">
        <v>0</v>
      </c>
      <c r="E772" t="s">
        <v>1141</v>
      </c>
      <c r="G772" t="str" cm="1">
        <f t="array" aca="1" ref="G772" ca="1">eConcatenar(A772:E772,"|")</f>
        <v>9lfnBKS5H9WfhLxo|6500|2021-9-9|0|final</v>
      </c>
    </row>
    <row r="773" spans="1:7" x14ac:dyDescent="0.25">
      <c r="A773" s="6" t="s">
        <v>14444</v>
      </c>
      <c r="B773" s="4">
        <v>2000</v>
      </c>
      <c r="C773" s="4" t="s">
        <v>1229</v>
      </c>
      <c r="D773" s="17">
        <v>0</v>
      </c>
      <c r="E773" t="s">
        <v>1141</v>
      </c>
      <c r="G773" t="str" cm="1">
        <f t="array" aca="1" ref="G773" ca="1">eConcatenar(A773:E773,"|")</f>
        <v>Ne9CUK0FWBMLaST3|2000|2021-9-2|0|final</v>
      </c>
    </row>
    <row r="774" spans="1:7" x14ac:dyDescent="0.25">
      <c r="A774" s="6" t="s">
        <v>14450</v>
      </c>
      <c r="B774" s="4">
        <v>2000</v>
      </c>
      <c r="C774" s="4" t="s">
        <v>5293</v>
      </c>
      <c r="D774" s="17">
        <v>0</v>
      </c>
      <c r="E774" t="s">
        <v>1141</v>
      </c>
      <c r="G774" t="str" cm="1">
        <f t="array" aca="1" ref="G774" ca="1">eConcatenar(A774:E774,"|")</f>
        <v>ONZnX0lAL2X1LjMc|2000|2021-9-9|0|final</v>
      </c>
    </row>
    <row r="775" spans="1:7" x14ac:dyDescent="0.25">
      <c r="A775" s="6" t="s">
        <v>14456</v>
      </c>
      <c r="B775" s="4">
        <v>4000</v>
      </c>
      <c r="C775" s="4" t="s">
        <v>5293</v>
      </c>
      <c r="D775" s="17">
        <v>0</v>
      </c>
      <c r="E775" t="s">
        <v>1141</v>
      </c>
      <c r="G775" t="str" cm="1">
        <f t="array" aca="1" ref="G775" ca="1">eConcatenar(A775:E775,"|")</f>
        <v>pQHcQLmOnK6k9JIE|4000|2021-9-9|0|final</v>
      </c>
    </row>
    <row r="776" spans="1:7" x14ac:dyDescent="0.25">
      <c r="A776" s="6" t="s">
        <v>14461</v>
      </c>
      <c r="B776" s="4">
        <v>3170</v>
      </c>
      <c r="C776" s="4" t="s">
        <v>1229</v>
      </c>
      <c r="D776" s="17">
        <v>0</v>
      </c>
      <c r="E776" t="s">
        <v>1141</v>
      </c>
      <c r="G776" t="str" cm="1">
        <f t="array" aca="1" ref="G776" ca="1">eConcatenar(A776:E776,"|")</f>
        <v>1XHm1VOTiVkFSDcs|3170|2021-9-2|0|final</v>
      </c>
    </row>
    <row r="777" spans="1:7" x14ac:dyDescent="0.25">
      <c r="A777" s="6" t="s">
        <v>14466</v>
      </c>
      <c r="B777" s="4">
        <v>2600</v>
      </c>
      <c r="C777" s="4" t="s">
        <v>1227</v>
      </c>
      <c r="D777" s="17">
        <v>0</v>
      </c>
      <c r="E777" t="s">
        <v>1141</v>
      </c>
      <c r="G777" t="str" cm="1">
        <f t="array" aca="1" ref="G777" ca="1">eConcatenar(A777:E777,"|")</f>
        <v>hqS8hAykqFFrbgZ1|2600|2021-9-1|0|final</v>
      </c>
    </row>
    <row r="778" spans="1:7" x14ac:dyDescent="0.25">
      <c r="A778" s="6" t="s">
        <v>14472</v>
      </c>
      <c r="B778" s="4">
        <v>2000</v>
      </c>
      <c r="C778" s="4" t="s">
        <v>1227</v>
      </c>
      <c r="D778" s="17">
        <v>0</v>
      </c>
      <c r="E778" t="s">
        <v>1141</v>
      </c>
      <c r="G778" t="str" cm="1">
        <f t="array" aca="1" ref="G778" ca="1">eConcatenar(A778:E778,"|")</f>
        <v>pBbrGUJM9AMvuWGu|2000|2021-9-1|0|final</v>
      </c>
    </row>
    <row r="779" spans="1:7" x14ac:dyDescent="0.25">
      <c r="A779" s="6" t="s">
        <v>14478</v>
      </c>
      <c r="B779" s="4">
        <v>2550</v>
      </c>
      <c r="C779" s="4" t="s">
        <v>4822</v>
      </c>
      <c r="D779" s="17">
        <v>0</v>
      </c>
      <c r="E779" t="s">
        <v>1141</v>
      </c>
      <c r="G779" t="str" cm="1">
        <f t="array" aca="1" ref="G779" ca="1">eConcatenar(A779:E779,"|")</f>
        <v>9HOBQl8R2OQIV6TR|2550|2021-8-25|0|final</v>
      </c>
    </row>
    <row r="780" spans="1:7" x14ac:dyDescent="0.25">
      <c r="A780" s="6" t="s">
        <v>14485</v>
      </c>
      <c r="B780" s="4">
        <v>1150</v>
      </c>
      <c r="C780" s="4" t="s">
        <v>1168</v>
      </c>
      <c r="D780" s="17">
        <v>0</v>
      </c>
      <c r="E780" t="s">
        <v>1141</v>
      </c>
      <c r="G780" t="str" cm="1">
        <f t="array" aca="1" ref="G780" ca="1">eConcatenar(A780:E780,"|")</f>
        <v>en9vuUQ9Z2QgXcV1|1150|2021-5-19|0|final</v>
      </c>
    </row>
    <row r="781" spans="1:7" x14ac:dyDescent="0.25">
      <c r="A781" s="6" t="s">
        <v>14490</v>
      </c>
      <c r="B781" s="4">
        <v>2000</v>
      </c>
      <c r="C781" s="4" t="s">
        <v>4822</v>
      </c>
      <c r="D781" s="17">
        <v>0</v>
      </c>
      <c r="E781" t="s">
        <v>1141</v>
      </c>
      <c r="G781" t="str" cm="1">
        <f t="array" aca="1" ref="G781" ca="1">eConcatenar(A781:E781,"|")</f>
        <v>oyup9U0eL0ZOBKfJ|2000|2021-8-25|0|final</v>
      </c>
    </row>
    <row r="782" spans="1:7" x14ac:dyDescent="0.25">
      <c r="A782" s="6" t="s">
        <v>14495</v>
      </c>
      <c r="B782" s="4">
        <v>1000</v>
      </c>
      <c r="C782" s="4" t="s">
        <v>1193</v>
      </c>
      <c r="D782" s="17">
        <v>0</v>
      </c>
      <c r="E782" t="s">
        <v>1141</v>
      </c>
      <c r="G782" t="str" cm="1">
        <f t="array" aca="1" ref="G782" ca="1">eConcatenar(A782:E782,"|")</f>
        <v>HvJy5H4Qztp1nTkD|1000|2021-9-8|0|final</v>
      </c>
    </row>
    <row r="783" spans="1:7" x14ac:dyDescent="0.25">
      <c r="A783" s="6" t="s">
        <v>14500</v>
      </c>
      <c r="B783" s="4">
        <v>3500</v>
      </c>
      <c r="C783" s="4" t="s">
        <v>1172</v>
      </c>
      <c r="D783" s="17">
        <v>0</v>
      </c>
      <c r="E783" t="s">
        <v>1141</v>
      </c>
      <c r="G783" t="str" cm="1">
        <f t="array" aca="1" ref="G783" ca="1">eConcatenar(A783:E783,"|")</f>
        <v>0LiDIFINItu4J8lL|3500|2021-6-16|0|final</v>
      </c>
    </row>
    <row r="784" spans="1:7" x14ac:dyDescent="0.25">
      <c r="A784" s="6" t="s">
        <v>14504</v>
      </c>
      <c r="B784" s="4">
        <v>2500</v>
      </c>
      <c r="C784" s="4" t="s">
        <v>1239</v>
      </c>
      <c r="D784" s="17">
        <v>0</v>
      </c>
      <c r="E784" t="s">
        <v>1141</v>
      </c>
      <c r="G784" t="str" cm="1">
        <f t="array" aca="1" ref="G784" ca="1">eConcatenar(A784:E784,"|")</f>
        <v>VHKH903P8Wj7sp82|2500|2021-9-15|0|final</v>
      </c>
    </row>
    <row r="785" spans="1:7" x14ac:dyDescent="0.25">
      <c r="A785" s="6" t="s">
        <v>14510</v>
      </c>
      <c r="B785" s="4">
        <v>3800</v>
      </c>
      <c r="C785" s="4" t="s">
        <v>1239</v>
      </c>
      <c r="D785" s="17">
        <v>0</v>
      </c>
      <c r="E785" t="s">
        <v>1141</v>
      </c>
      <c r="G785" t="str" cm="1">
        <f t="array" aca="1" ref="G785" ca="1">eConcatenar(A785:E785,"|")</f>
        <v>IwhwxzTw426J9IfP|3800|2021-9-15|0|final</v>
      </c>
    </row>
    <row r="786" spans="1:7" x14ac:dyDescent="0.25">
      <c r="A786" s="6" t="s">
        <v>14515</v>
      </c>
      <c r="B786" s="4">
        <v>2700</v>
      </c>
      <c r="C786" s="4" t="s">
        <v>1239</v>
      </c>
      <c r="D786" s="17">
        <v>0</v>
      </c>
      <c r="E786" t="s">
        <v>1141</v>
      </c>
      <c r="G786" t="str" cm="1">
        <f t="array" aca="1" ref="G786" ca="1">eConcatenar(A786:E786,"|")</f>
        <v>2whr3KCKEAHZPn5U|2700|2021-9-15|0|final</v>
      </c>
    </row>
    <row r="787" spans="1:7" x14ac:dyDescent="0.25">
      <c r="A787" s="6" t="s">
        <v>14522</v>
      </c>
      <c r="B787" s="4">
        <v>2100</v>
      </c>
      <c r="C787" s="4" t="s">
        <v>1239</v>
      </c>
      <c r="D787" s="17">
        <v>0</v>
      </c>
      <c r="E787" t="s">
        <v>1141</v>
      </c>
      <c r="G787" t="str" cm="1">
        <f t="array" aca="1" ref="G787" ca="1">eConcatenar(A787:E787,"|")</f>
        <v>JsOpniWPs1sNa5LI|2100|2021-9-15|0|final</v>
      </c>
    </row>
    <row r="788" spans="1:7" x14ac:dyDescent="0.25">
      <c r="A788" s="6" t="s">
        <v>14527</v>
      </c>
      <c r="B788" s="4">
        <v>2800</v>
      </c>
      <c r="C788" s="4" t="s">
        <v>1239</v>
      </c>
      <c r="D788" s="17">
        <v>0</v>
      </c>
      <c r="E788" t="s">
        <v>1141</v>
      </c>
      <c r="G788" t="str" cm="1">
        <f t="array" aca="1" ref="G788" ca="1">eConcatenar(A788:E788,"|")</f>
        <v>rDq5z9Dr51s84grg|2800|2021-9-15|0|final</v>
      </c>
    </row>
    <row r="789" spans="1:7" x14ac:dyDescent="0.25">
      <c r="A789" s="6" t="s">
        <v>14532</v>
      </c>
      <c r="B789" s="4">
        <v>2550</v>
      </c>
      <c r="C789" s="4" t="s">
        <v>1239</v>
      </c>
      <c r="D789" s="17">
        <v>0</v>
      </c>
      <c r="E789" t="s">
        <v>1141</v>
      </c>
      <c r="G789" t="str" cm="1">
        <f t="array" aca="1" ref="G789" ca="1">eConcatenar(A789:E789,"|")</f>
        <v>jghxIFaD5S1EkR6E|2550|2021-9-15|0|final</v>
      </c>
    </row>
    <row r="790" spans="1:7" x14ac:dyDescent="0.25">
      <c r="A790" s="6" t="s">
        <v>14537</v>
      </c>
      <c r="B790" s="4">
        <v>2800</v>
      </c>
      <c r="C790" s="4" t="s">
        <v>1239</v>
      </c>
      <c r="D790" s="17">
        <v>0</v>
      </c>
      <c r="E790" t="s">
        <v>1141</v>
      </c>
      <c r="G790" t="str" cm="1">
        <f t="array" aca="1" ref="G790" ca="1">eConcatenar(A790:E790,"|")</f>
        <v>TPp6fIu74xPUBcKN|2800|2021-9-15|0|final</v>
      </c>
    </row>
    <row r="791" spans="1:7" x14ac:dyDescent="0.25">
      <c r="A791" s="6" t="s">
        <v>14542</v>
      </c>
      <c r="B791" s="4">
        <v>4730</v>
      </c>
      <c r="C791" s="4" t="s">
        <v>1239</v>
      </c>
      <c r="D791" s="17">
        <v>0</v>
      </c>
      <c r="E791" t="s">
        <v>1141</v>
      </c>
      <c r="G791" t="str" cm="1">
        <f t="array" aca="1" ref="G791" ca="1">eConcatenar(A791:E791,"|")</f>
        <v>OHfXpFcTdcd7GBFD|4730|2021-9-15|0|final</v>
      </c>
    </row>
    <row r="792" spans="1:7" x14ac:dyDescent="0.25">
      <c r="A792" s="6" t="s">
        <v>14547</v>
      </c>
      <c r="B792" s="4">
        <v>3500</v>
      </c>
      <c r="C792" s="4" t="s">
        <v>1239</v>
      </c>
      <c r="D792" s="17">
        <v>0</v>
      </c>
      <c r="E792" t="s">
        <v>1141</v>
      </c>
      <c r="G792" t="str" cm="1">
        <f t="array" aca="1" ref="G792" ca="1">eConcatenar(A792:E792,"|")</f>
        <v>yfAakOIb7UpAgttx|3500|2021-9-15|0|final</v>
      </c>
    </row>
    <row r="793" spans="1:7" x14ac:dyDescent="0.25">
      <c r="A793" s="6" t="s">
        <v>14554</v>
      </c>
      <c r="B793" s="4">
        <v>3500</v>
      </c>
      <c r="C793" s="4" t="s">
        <v>1239</v>
      </c>
      <c r="D793" s="17">
        <v>0</v>
      </c>
      <c r="E793" t="s">
        <v>1141</v>
      </c>
      <c r="G793" t="str" cm="1">
        <f t="array" aca="1" ref="G793" ca="1">eConcatenar(A793:E793,"|")</f>
        <v>T4evrjsrRddbc9Ul|3500|2021-9-15|0|final</v>
      </c>
    </row>
    <row r="794" spans="1:7" x14ac:dyDescent="0.25">
      <c r="A794" s="6" t="s">
        <v>14558</v>
      </c>
      <c r="B794" s="4">
        <v>3500</v>
      </c>
      <c r="C794" s="4" t="s">
        <v>1239</v>
      </c>
      <c r="D794" s="17">
        <v>0</v>
      </c>
      <c r="E794" t="s">
        <v>1141</v>
      </c>
      <c r="G794" t="str" cm="1">
        <f t="array" aca="1" ref="G794" ca="1">eConcatenar(A794:E794,"|")</f>
        <v>Dh0eb9vh1Pt51bfI|3500|2021-9-15|0|final</v>
      </c>
    </row>
    <row r="795" spans="1:7" x14ac:dyDescent="0.25">
      <c r="A795" s="6" t="s">
        <v>14563</v>
      </c>
      <c r="B795" s="4">
        <v>8200</v>
      </c>
      <c r="C795" s="4" t="s">
        <v>1239</v>
      </c>
      <c r="D795" s="17">
        <v>0</v>
      </c>
      <c r="E795" t="s">
        <v>1141</v>
      </c>
      <c r="G795" t="str" cm="1">
        <f t="array" aca="1" ref="G795" ca="1">eConcatenar(A795:E795,"|")</f>
        <v>xLGJDkhYXJGuF6I5|8200|2021-9-15|0|final</v>
      </c>
    </row>
    <row r="796" spans="1:7" x14ac:dyDescent="0.25">
      <c r="A796" s="6" t="s">
        <v>14571</v>
      </c>
      <c r="B796" s="4">
        <v>4000</v>
      </c>
      <c r="C796" s="4" t="s">
        <v>1239</v>
      </c>
      <c r="D796" s="17">
        <v>0</v>
      </c>
      <c r="E796" t="s">
        <v>1141</v>
      </c>
      <c r="G796" t="str" cm="1">
        <f t="array" aca="1" ref="G796" ca="1">eConcatenar(A796:E796,"|")</f>
        <v>OPk5s5alFh8zZOkU|4000|2021-9-15|0|final</v>
      </c>
    </row>
    <row r="797" spans="1:7" x14ac:dyDescent="0.25">
      <c r="A797" s="6" t="s">
        <v>14576</v>
      </c>
      <c r="B797" s="4">
        <v>2700</v>
      </c>
      <c r="C797" s="4" t="s">
        <v>1239</v>
      </c>
      <c r="D797" s="17">
        <v>0</v>
      </c>
      <c r="E797" t="s">
        <v>1141</v>
      </c>
      <c r="G797" t="str" cm="1">
        <f t="array" aca="1" ref="G797" ca="1">eConcatenar(A797:E797,"|")</f>
        <v>HHkGGDTTNZrDyA6f|2700|2021-9-15|0|final</v>
      </c>
    </row>
    <row r="798" spans="1:7" x14ac:dyDescent="0.25">
      <c r="A798" s="6" t="s">
        <v>14581</v>
      </c>
      <c r="B798" s="4">
        <v>1780</v>
      </c>
      <c r="C798" s="4" t="s">
        <v>1239</v>
      </c>
      <c r="D798" s="17">
        <v>0</v>
      </c>
      <c r="E798" t="s">
        <v>1141</v>
      </c>
      <c r="G798" t="str" cm="1">
        <f t="array" aca="1" ref="G798" ca="1">eConcatenar(A798:E798,"|")</f>
        <v>Cn3U778K6wBFdtr5|1780|2021-9-15|0|final</v>
      </c>
    </row>
    <row r="799" spans="1:7" x14ac:dyDescent="0.25">
      <c r="A799" s="6" t="s">
        <v>14587</v>
      </c>
      <c r="B799" s="4">
        <v>2690</v>
      </c>
      <c r="C799" s="4" t="s">
        <v>1239</v>
      </c>
      <c r="D799" s="17">
        <v>0</v>
      </c>
      <c r="E799" t="s">
        <v>1141</v>
      </c>
      <c r="G799" t="str" cm="1">
        <f t="array" aca="1" ref="G799" ca="1">eConcatenar(A799:E799,"|")</f>
        <v>5IPHg3OsDjHg4tjB|2690|2021-9-15|0|final</v>
      </c>
    </row>
    <row r="800" spans="1:7" x14ac:dyDescent="0.25">
      <c r="A800" s="6" t="s">
        <v>14591</v>
      </c>
      <c r="B800" s="4">
        <v>3100</v>
      </c>
      <c r="C800" s="4" t="s">
        <v>1239</v>
      </c>
      <c r="D800" s="17">
        <v>0</v>
      </c>
      <c r="E800" t="s">
        <v>1141</v>
      </c>
      <c r="G800" t="str" cm="1">
        <f t="array" aca="1" ref="G800" ca="1">eConcatenar(A800:E800,"|")</f>
        <v>mhSxywnAYVNB5Q4K|3100|2021-9-15|0|final</v>
      </c>
    </row>
    <row r="801" spans="1:7" x14ac:dyDescent="0.25">
      <c r="A801" s="6" t="s">
        <v>14596</v>
      </c>
      <c r="B801" s="4">
        <v>4000</v>
      </c>
      <c r="C801" s="4" t="s">
        <v>1239</v>
      </c>
      <c r="D801" s="17">
        <v>0</v>
      </c>
      <c r="E801" t="s">
        <v>1141</v>
      </c>
      <c r="G801" t="str" cm="1">
        <f t="array" aca="1" ref="G801" ca="1">eConcatenar(A801:E801,"|")</f>
        <v>hHnfRMFYAV0THB01|4000|2021-9-15|0|final</v>
      </c>
    </row>
    <row r="802" spans="1:7" x14ac:dyDescent="0.25">
      <c r="A802" s="6" t="s">
        <v>14601</v>
      </c>
      <c r="B802" s="4">
        <v>2600</v>
      </c>
      <c r="C802" s="4" t="s">
        <v>1239</v>
      </c>
      <c r="D802" s="17">
        <v>0</v>
      </c>
      <c r="E802" t="s">
        <v>1141</v>
      </c>
      <c r="G802" t="str" cm="1">
        <f t="array" aca="1" ref="G802" ca="1">eConcatenar(A802:E802,"|")</f>
        <v>C7sc3THyKsYNscpz|2600|2021-9-15|0|final</v>
      </c>
    </row>
    <row r="803" spans="1:7" x14ac:dyDescent="0.25">
      <c r="A803" s="6" t="s">
        <v>14605</v>
      </c>
      <c r="B803" s="4">
        <v>3000</v>
      </c>
      <c r="C803" s="4" t="s">
        <v>1239</v>
      </c>
      <c r="D803" s="17">
        <v>0</v>
      </c>
      <c r="E803" t="s">
        <v>1141</v>
      </c>
      <c r="G803" t="str" cm="1">
        <f t="array" aca="1" ref="G803" ca="1">eConcatenar(A803:E803,"|")</f>
        <v>FyiifgWeDOhK922d|3000|2021-9-15|0|final</v>
      </c>
    </row>
    <row r="804" spans="1:7" x14ac:dyDescent="0.25">
      <c r="A804" s="6" t="s">
        <v>14611</v>
      </c>
      <c r="B804" s="4">
        <v>1700</v>
      </c>
      <c r="C804" s="4" t="s">
        <v>1239</v>
      </c>
      <c r="D804" s="17">
        <v>0</v>
      </c>
      <c r="E804" t="s">
        <v>1141</v>
      </c>
      <c r="G804" t="str" cm="1">
        <f t="array" aca="1" ref="G804" ca="1">eConcatenar(A804:E804,"|")</f>
        <v>tX22sEjcHgbnyBxn|1700|2021-9-15|0|final</v>
      </c>
    </row>
    <row r="805" spans="1:7" x14ac:dyDescent="0.25">
      <c r="A805" s="6" t="s">
        <v>14618</v>
      </c>
      <c r="B805" s="4">
        <v>900</v>
      </c>
      <c r="C805" s="4" t="s">
        <v>1239</v>
      </c>
      <c r="D805" s="17">
        <v>0</v>
      </c>
      <c r="E805" t="s">
        <v>1141</v>
      </c>
      <c r="G805" t="str" cm="1">
        <f t="array" aca="1" ref="G805" ca="1">eConcatenar(A805:E805,"|")</f>
        <v>jQ1atDjAFZvbKJ4O|900|2021-9-15|0|final</v>
      </c>
    </row>
    <row r="806" spans="1:7" x14ac:dyDescent="0.25">
      <c r="A806" s="6" t="s">
        <v>14623</v>
      </c>
      <c r="B806" s="4">
        <v>2000</v>
      </c>
      <c r="C806" s="4" t="s">
        <v>1239</v>
      </c>
      <c r="D806" s="17">
        <v>0</v>
      </c>
      <c r="E806" t="s">
        <v>1141</v>
      </c>
      <c r="G806" t="str" cm="1">
        <f t="array" aca="1" ref="G806" ca="1">eConcatenar(A806:E806,"|")</f>
        <v>M99SyQV0TqTg2pIi|2000|2021-9-15|0|final</v>
      </c>
    </row>
    <row r="807" spans="1:7" x14ac:dyDescent="0.25">
      <c r="A807" s="6" t="s">
        <v>14630</v>
      </c>
      <c r="B807" s="4">
        <v>2600</v>
      </c>
      <c r="C807" s="4" t="s">
        <v>1239</v>
      </c>
      <c r="D807" s="17">
        <v>0</v>
      </c>
      <c r="E807" t="s">
        <v>1141</v>
      </c>
      <c r="G807" t="str" cm="1">
        <f t="array" aca="1" ref="G807" ca="1">eConcatenar(A807:E807,"|")</f>
        <v>CbXgOx93FC1yeaUF|2600|2021-9-15|0|final</v>
      </c>
    </row>
    <row r="808" spans="1:7" x14ac:dyDescent="0.25">
      <c r="A808" s="6" t="s">
        <v>14636</v>
      </c>
      <c r="B808" s="4">
        <v>2700</v>
      </c>
      <c r="C808" s="4" t="s">
        <v>1239</v>
      </c>
      <c r="D808" s="17">
        <v>0</v>
      </c>
      <c r="E808" t="s">
        <v>1141</v>
      </c>
      <c r="G808" t="str" cm="1">
        <f t="array" aca="1" ref="G808" ca="1">eConcatenar(A808:E808,"|")</f>
        <v>ZliHNVqIrZkncUUb|2700|2021-9-15|0|final</v>
      </c>
    </row>
    <row r="809" spans="1:7" x14ac:dyDescent="0.25">
      <c r="A809" s="6" t="s">
        <v>14642</v>
      </c>
      <c r="B809" s="4">
        <v>1850</v>
      </c>
      <c r="C809" s="4" t="s">
        <v>1239</v>
      </c>
      <c r="D809" s="17">
        <v>0</v>
      </c>
      <c r="E809" t="s">
        <v>1141</v>
      </c>
      <c r="G809" t="str" cm="1">
        <f t="array" aca="1" ref="G809" ca="1">eConcatenar(A809:E809,"|")</f>
        <v>wtW3HVEDA7AoJrZu|1850|2021-9-15|0|final</v>
      </c>
    </row>
    <row r="810" spans="1:7" x14ac:dyDescent="0.25">
      <c r="A810" s="6" t="s">
        <v>14647</v>
      </c>
      <c r="B810" s="4">
        <v>2600</v>
      </c>
      <c r="C810" s="4" t="s">
        <v>1239</v>
      </c>
      <c r="D810" s="17">
        <v>0</v>
      </c>
      <c r="E810" t="s">
        <v>1141</v>
      </c>
      <c r="G810" t="str" cm="1">
        <f t="array" aca="1" ref="G810" ca="1">eConcatenar(A810:E810,"|")</f>
        <v>qY74TnZTa2ChIvUc|2600|2021-9-15|0|final</v>
      </c>
    </row>
    <row r="811" spans="1:7" x14ac:dyDescent="0.25">
      <c r="A811" s="6" t="s">
        <v>14654</v>
      </c>
      <c r="B811" s="4">
        <v>2600</v>
      </c>
      <c r="C811" s="4" t="s">
        <v>1239</v>
      </c>
      <c r="D811" s="17">
        <v>0</v>
      </c>
      <c r="E811" t="s">
        <v>1141</v>
      </c>
      <c r="G811" t="str" cm="1">
        <f t="array" aca="1" ref="G811" ca="1">eConcatenar(A811:E811,"|")</f>
        <v>aDcSNKVU6MiYpC9k|2600|2021-9-15|0|final</v>
      </c>
    </row>
    <row r="812" spans="1:7" x14ac:dyDescent="0.25">
      <c r="A812" s="6" t="s">
        <v>14659</v>
      </c>
      <c r="B812" s="4">
        <v>2100</v>
      </c>
      <c r="C812" s="4" t="s">
        <v>1239</v>
      </c>
      <c r="D812" s="17">
        <v>0</v>
      </c>
      <c r="E812" t="s">
        <v>1141</v>
      </c>
      <c r="G812" t="str" cm="1">
        <f t="array" aca="1" ref="G812" ca="1">eConcatenar(A812:E812,"|")</f>
        <v>rBDaVyeqCKmRd2Bk|2100|2021-9-15|0|final</v>
      </c>
    </row>
    <row r="813" spans="1:7" x14ac:dyDescent="0.25">
      <c r="A813" s="6" t="s">
        <v>14665</v>
      </c>
      <c r="B813" s="4">
        <v>2200</v>
      </c>
      <c r="C813" s="4" t="s">
        <v>1239</v>
      </c>
      <c r="D813" s="17">
        <v>0</v>
      </c>
      <c r="E813" t="s">
        <v>1141</v>
      </c>
      <c r="G813" t="str" cm="1">
        <f t="array" aca="1" ref="G813" ca="1">eConcatenar(A813:E813,"|")</f>
        <v>b58pOc1d2dbjhqb0|2200|2021-9-15|0|final</v>
      </c>
    </row>
    <row r="814" spans="1:7" x14ac:dyDescent="0.25">
      <c r="A814" s="6" t="s">
        <v>14670</v>
      </c>
      <c r="B814" s="4">
        <v>300</v>
      </c>
      <c r="C814" s="4" t="s">
        <v>1239</v>
      </c>
      <c r="D814" s="17">
        <v>0</v>
      </c>
      <c r="E814" t="s">
        <v>1141</v>
      </c>
      <c r="G814" t="str" cm="1">
        <f t="array" aca="1" ref="G814" ca="1">eConcatenar(A814:E814,"|")</f>
        <v>JEv0liLuDizLPi1M|300|2021-9-15|0|final</v>
      </c>
    </row>
    <row r="815" spans="1:7" x14ac:dyDescent="0.25">
      <c r="A815" s="6" t="s">
        <v>14675</v>
      </c>
      <c r="B815" s="4">
        <v>1700</v>
      </c>
      <c r="C815" s="4" t="s">
        <v>1239</v>
      </c>
      <c r="D815" s="17">
        <v>0</v>
      </c>
      <c r="E815" t="s">
        <v>1141</v>
      </c>
      <c r="G815" t="str" cm="1">
        <f t="array" aca="1" ref="G815" ca="1">eConcatenar(A815:E815,"|")</f>
        <v>xdc8G770aYl8wpCO|1700|2021-9-15|0|final</v>
      </c>
    </row>
    <row r="816" spans="1:7" x14ac:dyDescent="0.25">
      <c r="A816" s="6" t="s">
        <v>14680</v>
      </c>
      <c r="B816" s="4">
        <v>700</v>
      </c>
      <c r="C816" s="4" t="s">
        <v>1239</v>
      </c>
      <c r="D816" s="17">
        <v>0</v>
      </c>
      <c r="E816" t="s">
        <v>1141</v>
      </c>
      <c r="G816" t="str" cm="1">
        <f t="array" aca="1" ref="G816" ca="1">eConcatenar(A816:E816,"|")</f>
        <v>1DVaNpMwfG6ysuTZ|700|2021-9-15|0|final</v>
      </c>
    </row>
    <row r="817" spans="1:7" x14ac:dyDescent="0.25">
      <c r="A817" s="6" t="s">
        <v>14686</v>
      </c>
      <c r="B817" s="4">
        <v>2150</v>
      </c>
      <c r="C817" s="4" t="s">
        <v>1239</v>
      </c>
      <c r="D817" s="17">
        <v>0</v>
      </c>
      <c r="E817" t="s">
        <v>1141</v>
      </c>
      <c r="G817" t="str" cm="1">
        <f t="array" aca="1" ref="G817" ca="1">eConcatenar(A817:E817,"|")</f>
        <v>wfdvJrU5pndK4dS9|2150|2021-9-15|0|final</v>
      </c>
    </row>
    <row r="818" spans="1:7" x14ac:dyDescent="0.25">
      <c r="A818" s="6" t="s">
        <v>14692</v>
      </c>
      <c r="B818" s="4">
        <v>1950</v>
      </c>
      <c r="C818" s="4" t="s">
        <v>1239</v>
      </c>
      <c r="D818" s="17">
        <v>0</v>
      </c>
      <c r="E818" t="s">
        <v>1141</v>
      </c>
      <c r="G818" t="str" cm="1">
        <f t="array" aca="1" ref="G818" ca="1">eConcatenar(A818:E818,"|")</f>
        <v>cUs88FoCTzsU7l6B|1950|2021-9-15|0|final</v>
      </c>
    </row>
    <row r="819" spans="1:7" x14ac:dyDescent="0.25">
      <c r="A819" s="6" t="s">
        <v>14697</v>
      </c>
      <c r="B819" s="4">
        <v>2450</v>
      </c>
      <c r="C819" s="4" t="s">
        <v>1239</v>
      </c>
      <c r="D819" s="17">
        <v>0</v>
      </c>
      <c r="E819" t="s">
        <v>1141</v>
      </c>
      <c r="G819" t="str" cm="1">
        <f t="array" aca="1" ref="G819" ca="1">eConcatenar(A819:E819,"|")</f>
        <v>Xbl9wSRR9HT6MnAY|2450|2021-9-15|0|final</v>
      </c>
    </row>
    <row r="820" spans="1:7" x14ac:dyDescent="0.25">
      <c r="A820" s="6" t="s">
        <v>14702</v>
      </c>
      <c r="B820" s="4">
        <v>2000</v>
      </c>
      <c r="C820" s="4" t="s">
        <v>1239</v>
      </c>
      <c r="D820" s="17">
        <v>0</v>
      </c>
      <c r="E820" t="s">
        <v>1141</v>
      </c>
      <c r="G820" t="str" cm="1">
        <f t="array" aca="1" ref="G820" ca="1">eConcatenar(A820:E820,"|")</f>
        <v>4SIVD1AFnnQTKCvm|2000|2021-9-15|0|final</v>
      </c>
    </row>
    <row r="821" spans="1:7" x14ac:dyDescent="0.25">
      <c r="A821" s="6" t="s">
        <v>14707</v>
      </c>
      <c r="B821" s="4">
        <v>2000</v>
      </c>
      <c r="C821" s="4" t="s">
        <v>1239</v>
      </c>
      <c r="D821" s="17">
        <v>0</v>
      </c>
      <c r="E821" t="s">
        <v>1141</v>
      </c>
      <c r="G821" t="str" cm="1">
        <f t="array" aca="1" ref="G821" ca="1">eConcatenar(A821:E821,"|")</f>
        <v>b95XReWBsFttlOCU|2000|2021-9-15|0|final</v>
      </c>
    </row>
    <row r="822" spans="1:7" x14ac:dyDescent="0.25">
      <c r="A822" s="6" t="s">
        <v>14712</v>
      </c>
      <c r="B822" s="4">
        <v>2100</v>
      </c>
      <c r="C822" s="4" t="s">
        <v>1239</v>
      </c>
      <c r="D822" s="17">
        <v>0</v>
      </c>
      <c r="E822" t="s">
        <v>1141</v>
      </c>
      <c r="G822" t="str" cm="1">
        <f t="array" aca="1" ref="G822" ca="1">eConcatenar(A822:E822,"|")</f>
        <v>5FaFS7yLOt4iyAoT|2100|2021-9-15|0|final</v>
      </c>
    </row>
    <row r="823" spans="1:7" x14ac:dyDescent="0.25">
      <c r="A823" s="6" t="s">
        <v>14717</v>
      </c>
      <c r="B823" s="4">
        <v>2600</v>
      </c>
      <c r="C823" s="4" t="s">
        <v>1239</v>
      </c>
      <c r="D823" s="17">
        <v>0</v>
      </c>
      <c r="E823" t="s">
        <v>1141</v>
      </c>
      <c r="G823" t="str" cm="1">
        <f t="array" aca="1" ref="G823" ca="1">eConcatenar(A823:E823,"|")</f>
        <v>S6KdaRAWLnACW3VM|2600|2021-9-15|0|final</v>
      </c>
    </row>
    <row r="824" spans="1:7" x14ac:dyDescent="0.25">
      <c r="A824" s="6" t="s">
        <v>14722</v>
      </c>
      <c r="B824" s="4">
        <v>3600</v>
      </c>
      <c r="C824" s="4" t="s">
        <v>1239</v>
      </c>
      <c r="D824" s="17">
        <v>0</v>
      </c>
      <c r="E824" t="s">
        <v>1141</v>
      </c>
      <c r="G824" t="str" cm="1">
        <f t="array" aca="1" ref="G824" ca="1">eConcatenar(A824:E824,"|")</f>
        <v>IiAcRXFdzcBuxaZH|3600|2021-9-15|0|final</v>
      </c>
    </row>
    <row r="825" spans="1:7" x14ac:dyDescent="0.25">
      <c r="A825" s="6" t="s">
        <v>14727</v>
      </c>
      <c r="B825" s="4">
        <v>2200</v>
      </c>
      <c r="C825" s="4" t="s">
        <v>1239</v>
      </c>
      <c r="D825" s="17">
        <v>0</v>
      </c>
      <c r="E825" t="s">
        <v>1141</v>
      </c>
      <c r="G825" t="str" cm="1">
        <f t="array" aca="1" ref="G825" ca="1">eConcatenar(A825:E825,"|")</f>
        <v>U31h5wSkGvypEzDt|2200|2021-9-15|0|final</v>
      </c>
    </row>
    <row r="826" spans="1:7" x14ac:dyDescent="0.25">
      <c r="A826" s="6" t="s">
        <v>14731</v>
      </c>
      <c r="B826" s="4">
        <v>2000</v>
      </c>
      <c r="C826" s="4" t="s">
        <v>1239</v>
      </c>
      <c r="D826" s="17">
        <v>0</v>
      </c>
      <c r="E826" t="s">
        <v>1141</v>
      </c>
      <c r="G826" t="str" cm="1">
        <f t="array" aca="1" ref="G826" ca="1">eConcatenar(A826:E826,"|")</f>
        <v>oLP8Rh1DN7bZMIQf|2000|2021-9-15|0|final</v>
      </c>
    </row>
    <row r="827" spans="1:7" x14ac:dyDescent="0.25">
      <c r="A827" s="6" t="s">
        <v>14737</v>
      </c>
      <c r="B827" s="4">
        <v>2300</v>
      </c>
      <c r="C827" s="4" t="s">
        <v>1239</v>
      </c>
      <c r="D827" s="17">
        <v>0</v>
      </c>
      <c r="E827" t="s">
        <v>1141</v>
      </c>
      <c r="G827" t="str" cm="1">
        <f t="array" aca="1" ref="G827" ca="1">eConcatenar(A827:E827,"|")</f>
        <v>rgYX8IGr4Zru7vVX|2300|2021-9-15|0|final</v>
      </c>
    </row>
    <row r="828" spans="1:7" x14ac:dyDescent="0.25">
      <c r="A828" s="6" t="s">
        <v>14743</v>
      </c>
      <c r="B828" s="4">
        <v>1900</v>
      </c>
      <c r="C828" s="4" t="s">
        <v>1239</v>
      </c>
      <c r="D828" s="17">
        <v>0</v>
      </c>
      <c r="E828" t="s">
        <v>1141</v>
      </c>
      <c r="G828" t="str" cm="1">
        <f t="array" aca="1" ref="G828" ca="1">eConcatenar(A828:E828,"|")</f>
        <v>SRQLXf3h5a2mOvYX|1900|2021-9-15|0|final</v>
      </c>
    </row>
    <row r="829" spans="1:7" x14ac:dyDescent="0.25">
      <c r="A829" s="6" t="s">
        <v>14749</v>
      </c>
      <c r="B829" s="4">
        <v>3700</v>
      </c>
      <c r="C829" s="4" t="s">
        <v>1239</v>
      </c>
      <c r="D829" s="17">
        <v>0</v>
      </c>
      <c r="E829" t="s">
        <v>1141</v>
      </c>
      <c r="G829" t="str" cm="1">
        <f t="array" aca="1" ref="G829" ca="1">eConcatenar(A829:E829,"|")</f>
        <v>pUnO5uWXMkrzPlSX|3700|2021-9-15|0|final</v>
      </c>
    </row>
    <row r="830" spans="1:7" x14ac:dyDescent="0.25">
      <c r="A830" s="6" t="s">
        <v>14755</v>
      </c>
      <c r="B830" s="4">
        <v>2900</v>
      </c>
      <c r="C830" s="4" t="s">
        <v>1239</v>
      </c>
      <c r="D830" s="17">
        <v>0</v>
      </c>
      <c r="E830" t="s">
        <v>1141</v>
      </c>
      <c r="G830" t="str" cm="1">
        <f t="array" aca="1" ref="G830" ca="1">eConcatenar(A830:E830,"|")</f>
        <v>jBwJreF66mRYK39b|2900|2021-9-15|0|final</v>
      </c>
    </row>
    <row r="831" spans="1:7" x14ac:dyDescent="0.25">
      <c r="A831" s="6" t="s">
        <v>14757</v>
      </c>
      <c r="B831" s="4">
        <v>2900</v>
      </c>
      <c r="C831" s="4" t="s">
        <v>1239</v>
      </c>
      <c r="D831" s="17">
        <v>0</v>
      </c>
      <c r="E831" t="s">
        <v>1141</v>
      </c>
      <c r="G831" t="str" cm="1">
        <f t="array" aca="1" ref="G831" ca="1">eConcatenar(A831:E831,"|")</f>
        <v>o5EOvlKDbChX2ssB|2900|2021-9-15|0|final</v>
      </c>
    </row>
    <row r="832" spans="1:7" x14ac:dyDescent="0.25">
      <c r="A832" s="6" t="s">
        <v>14761</v>
      </c>
      <c r="B832" s="4">
        <v>7000</v>
      </c>
      <c r="C832" s="4" t="s">
        <v>1239</v>
      </c>
      <c r="D832" s="17">
        <v>0</v>
      </c>
      <c r="E832" t="s">
        <v>1141</v>
      </c>
      <c r="G832" t="str" cm="1">
        <f t="array" aca="1" ref="G832" ca="1">eConcatenar(A832:E832,"|")</f>
        <v>T522BPPdhzmdvWF3|7000|2021-9-15|0|final</v>
      </c>
    </row>
    <row r="833" spans="1:7" x14ac:dyDescent="0.25">
      <c r="A833" s="6" t="s">
        <v>14766</v>
      </c>
      <c r="B833" s="4">
        <v>2900</v>
      </c>
      <c r="C833" s="4" t="s">
        <v>1239</v>
      </c>
      <c r="D833" s="17">
        <v>0</v>
      </c>
      <c r="E833" t="s">
        <v>1141</v>
      </c>
      <c r="G833" t="str" cm="1">
        <f t="array" aca="1" ref="G833" ca="1">eConcatenar(A833:E833,"|")</f>
        <v>NlegEWTrolqrq1LU|2900|2021-9-15|0|final</v>
      </c>
    </row>
    <row r="834" spans="1:7" x14ac:dyDescent="0.25">
      <c r="A834" s="6" t="s">
        <v>14771</v>
      </c>
      <c r="B834" s="4">
        <v>3650</v>
      </c>
      <c r="C834" s="4" t="s">
        <v>1239</v>
      </c>
      <c r="D834" s="17">
        <v>0</v>
      </c>
      <c r="E834" t="s">
        <v>1141</v>
      </c>
      <c r="G834" t="str" cm="1">
        <f t="array" aca="1" ref="G834" ca="1">eConcatenar(A834:E834,"|")</f>
        <v>kBItUEyfjTW2U23E|3650|2021-9-15|0|final</v>
      </c>
    </row>
    <row r="835" spans="1:7" x14ac:dyDescent="0.25">
      <c r="A835" s="6" t="s">
        <v>14777</v>
      </c>
      <c r="B835" s="4">
        <v>2300</v>
      </c>
      <c r="C835" s="4" t="s">
        <v>1239</v>
      </c>
      <c r="D835" s="17">
        <v>0</v>
      </c>
      <c r="E835" t="s">
        <v>1141</v>
      </c>
      <c r="G835" t="str" cm="1">
        <f t="array" aca="1" ref="G835" ca="1">eConcatenar(A835:E835,"|")</f>
        <v>avSE6e5XPNVcrK2i|2300|2021-9-15|0|final</v>
      </c>
    </row>
    <row r="836" spans="1:7" x14ac:dyDescent="0.25">
      <c r="A836" s="6" t="s">
        <v>14783</v>
      </c>
      <c r="B836" s="4">
        <v>3800</v>
      </c>
      <c r="C836" s="4" t="s">
        <v>1239</v>
      </c>
      <c r="D836" s="17">
        <v>0</v>
      </c>
      <c r="E836" t="s">
        <v>1141</v>
      </c>
      <c r="G836" t="str" cm="1">
        <f t="array" aca="1" ref="G836" ca="1">eConcatenar(A836:E836,"|")</f>
        <v>lJIFz3piJ3j6lWPq|3800|2021-9-15|0|final</v>
      </c>
    </row>
    <row r="837" spans="1:7" x14ac:dyDescent="0.25">
      <c r="A837" s="6" t="s">
        <v>14790</v>
      </c>
      <c r="B837" s="4">
        <v>3200</v>
      </c>
      <c r="C837" s="4" t="s">
        <v>1239</v>
      </c>
      <c r="D837" s="17">
        <v>0</v>
      </c>
      <c r="E837" t="s">
        <v>1141</v>
      </c>
      <c r="G837" t="str" cm="1">
        <f t="array" aca="1" ref="G837" ca="1">eConcatenar(A837:E837,"|")</f>
        <v>Zdwl5jfIdVI58JgN|3200|2021-9-15|0|final</v>
      </c>
    </row>
    <row r="838" spans="1:7" x14ac:dyDescent="0.25">
      <c r="A838" s="6" t="s">
        <v>14796</v>
      </c>
      <c r="B838" s="4">
        <v>3800</v>
      </c>
      <c r="C838" s="4" t="s">
        <v>1239</v>
      </c>
      <c r="D838" s="17">
        <v>0</v>
      </c>
      <c r="E838" t="s">
        <v>1141</v>
      </c>
      <c r="G838" t="str" cm="1">
        <f t="array" aca="1" ref="G838" ca="1">eConcatenar(A838:E838,"|")</f>
        <v>hHUFRJ0VHq2hN7Iq|3800|2021-9-15|0|final</v>
      </c>
    </row>
    <row r="839" spans="1:7" x14ac:dyDescent="0.25">
      <c r="A839" s="6" t="s">
        <v>14803</v>
      </c>
      <c r="B839" s="4">
        <v>3300</v>
      </c>
      <c r="C839" s="4" t="s">
        <v>1239</v>
      </c>
      <c r="D839" s="17">
        <v>0</v>
      </c>
      <c r="E839" t="s">
        <v>1141</v>
      </c>
      <c r="G839" t="str" cm="1">
        <f t="array" aca="1" ref="G839" ca="1">eConcatenar(A839:E839,"|")</f>
        <v>X113Af7PhU5HTZmX|3300|2021-9-15|0|final</v>
      </c>
    </row>
    <row r="840" spans="1:7" x14ac:dyDescent="0.25">
      <c r="A840" s="6" t="s">
        <v>14809</v>
      </c>
      <c r="B840" s="4">
        <v>14000</v>
      </c>
      <c r="C840" s="4" t="s">
        <v>1231</v>
      </c>
      <c r="D840" s="17">
        <v>0</v>
      </c>
      <c r="E840" t="s">
        <v>1141</v>
      </c>
      <c r="G840" t="str" cm="1">
        <f t="array" aca="1" ref="G840" ca="1">eConcatenar(A840:E840,"|")</f>
        <v>9jLgjQFnP0e6J52u|14000|2021-8-5|0|final</v>
      </c>
    </row>
    <row r="841" spans="1:7" x14ac:dyDescent="0.25">
      <c r="A841" s="6" t="s">
        <v>14810</v>
      </c>
      <c r="B841" s="4">
        <v>3200</v>
      </c>
      <c r="C841" s="4" t="s">
        <v>1185</v>
      </c>
      <c r="D841" s="17">
        <v>0</v>
      </c>
      <c r="E841" t="s">
        <v>1141</v>
      </c>
      <c r="G841" t="str" cm="1">
        <f t="array" aca="1" ref="G841" ca="1">eConcatenar(A841:E841,"|")</f>
        <v>lespQHMY5EJ6PxBQ|3200|2021-5-26|0|final</v>
      </c>
    </row>
    <row r="842" spans="1:7" x14ac:dyDescent="0.25">
      <c r="A842" s="6" t="s">
        <v>14811</v>
      </c>
      <c r="B842" s="4">
        <v>900</v>
      </c>
      <c r="C842" s="4" t="s">
        <v>4923</v>
      </c>
      <c r="D842" s="17">
        <v>0</v>
      </c>
      <c r="E842" t="s">
        <v>1141</v>
      </c>
      <c r="G842" t="str" cm="1">
        <f t="array" aca="1" ref="G842" ca="1">eConcatenar(A842:E842,"|")</f>
        <v>ACchgxw6WzhozjjU|900|2021-5-13|0|final</v>
      </c>
    </row>
    <row r="843" spans="1:7" x14ac:dyDescent="0.25">
      <c r="A843" s="6" t="s">
        <v>14812</v>
      </c>
      <c r="B843" s="4">
        <v>2250</v>
      </c>
      <c r="C843" s="4" t="s">
        <v>1189</v>
      </c>
      <c r="D843" s="17">
        <v>0</v>
      </c>
      <c r="E843" t="s">
        <v>1141</v>
      </c>
      <c r="G843" t="str" cm="1">
        <f t="array" aca="1" ref="G843" ca="1">eConcatenar(A843:E843,"|")</f>
        <v>nZHB1uGjh9FfGhTX|2250|2021-6-17|0|final</v>
      </c>
    </row>
    <row r="844" spans="1:7" x14ac:dyDescent="0.25">
      <c r="A844" s="6" t="s">
        <v>14813</v>
      </c>
      <c r="B844" s="4">
        <v>2700</v>
      </c>
      <c r="C844" s="4" t="s">
        <v>1177</v>
      </c>
      <c r="D844" s="17">
        <v>0</v>
      </c>
      <c r="E844" t="s">
        <v>1141</v>
      </c>
      <c r="G844" t="str" cm="1">
        <f t="array" aca="1" ref="G844" ca="1">eConcatenar(A844:E844,"|")</f>
        <v>k0L6ZcwUlzP2WA6U|2700|2021-8-18|0|final</v>
      </c>
    </row>
    <row r="845" spans="1:7" x14ac:dyDescent="0.25">
      <c r="A845" s="6" t="s">
        <v>14814</v>
      </c>
      <c r="B845" s="4">
        <v>3400</v>
      </c>
      <c r="C845" s="4" t="s">
        <v>1193</v>
      </c>
      <c r="D845" s="17">
        <v>0</v>
      </c>
      <c r="E845" t="s">
        <v>1141</v>
      </c>
      <c r="G845" t="str" cm="1">
        <f t="array" aca="1" ref="G845" ca="1">eConcatenar(A845:E845,"|")</f>
        <v>a3XmRrmUIs9OAJWh|3400|2021-9-8|0|final</v>
      </c>
    </row>
    <row r="846" spans="1:7" x14ac:dyDescent="0.25">
      <c r="A846" s="6" t="s">
        <v>14815</v>
      </c>
      <c r="B846" s="4">
        <v>2400</v>
      </c>
      <c r="C846" s="4" t="s">
        <v>5293</v>
      </c>
      <c r="D846" s="17">
        <v>0</v>
      </c>
      <c r="E846" t="s">
        <v>1141</v>
      </c>
      <c r="G846" t="str" cm="1">
        <f t="array" aca="1" ref="G846" ca="1">eConcatenar(A846:E846,"|")</f>
        <v>O1F4qu3aCEp8JtEY|2400|2021-9-9|0|final</v>
      </c>
    </row>
    <row r="847" spans="1:7" x14ac:dyDescent="0.25">
      <c r="A847" s="6" t="s">
        <v>14816</v>
      </c>
      <c r="B847" s="4">
        <v>3200</v>
      </c>
      <c r="C847" s="4" t="s">
        <v>5293</v>
      </c>
      <c r="D847" s="17">
        <v>0</v>
      </c>
      <c r="E847" t="s">
        <v>1141</v>
      </c>
      <c r="G847" t="str" cm="1">
        <f t="array" aca="1" ref="G847" ca="1">eConcatenar(A847:E847,"|")</f>
        <v>Munk6UzB1ttKMwW4|3200|2021-9-9|0|final</v>
      </c>
    </row>
    <row r="848" spans="1:7" x14ac:dyDescent="0.25">
      <c r="A848" s="6" t="s">
        <v>14817</v>
      </c>
      <c r="B848" s="4">
        <v>2250</v>
      </c>
      <c r="C848" s="4" t="s">
        <v>5257</v>
      </c>
      <c r="D848" s="17">
        <v>0</v>
      </c>
      <c r="E848" t="s">
        <v>1141</v>
      </c>
      <c r="G848" t="str" cm="1">
        <f t="array" aca="1" ref="G848" ca="1">eConcatenar(A848:E848,"|")</f>
        <v>6V2BhJ4GTR3D8eMG|2250|2021-8-4|0|final</v>
      </c>
    </row>
    <row r="849" spans="1:7" x14ac:dyDescent="0.25">
      <c r="A849" s="6" t="s">
        <v>14818</v>
      </c>
      <c r="B849" s="4">
        <v>1720</v>
      </c>
      <c r="C849" s="4" t="s">
        <v>4822</v>
      </c>
      <c r="D849" s="17">
        <v>0</v>
      </c>
      <c r="E849" t="s">
        <v>1141</v>
      </c>
      <c r="G849" t="str" cm="1">
        <f t="array" aca="1" ref="G849" ca="1">eConcatenar(A849:E849,"|")</f>
        <v>f7njcIQQLKEiLnea|1720|2021-8-25|0|final</v>
      </c>
    </row>
    <row r="850" spans="1:7" x14ac:dyDescent="0.25">
      <c r="A850" s="6" t="s">
        <v>14819</v>
      </c>
      <c r="B850" s="4">
        <v>1875</v>
      </c>
      <c r="C850" s="4" t="s">
        <v>1169</v>
      </c>
      <c r="D850" s="17">
        <v>0</v>
      </c>
      <c r="E850" t="s">
        <v>1141</v>
      </c>
      <c r="G850" t="str" cm="1">
        <f t="array" aca="1" ref="G850" ca="1">eConcatenar(A850:E850,"|")</f>
        <v>lJ3UL2gVcdIy0pOR|1875|2021-6-9|0|final</v>
      </c>
    </row>
    <row r="851" spans="1:7" x14ac:dyDescent="0.25">
      <c r="A851" s="6" t="s">
        <v>14820</v>
      </c>
      <c r="B851" s="4">
        <v>2099</v>
      </c>
      <c r="C851" s="4" t="s">
        <v>1215</v>
      </c>
      <c r="D851" s="17">
        <v>0</v>
      </c>
      <c r="E851" t="s">
        <v>1141</v>
      </c>
      <c r="G851" t="str" cm="1">
        <f t="array" aca="1" ref="G851" ca="1">eConcatenar(A851:E851,"|")</f>
        <v>YHOwCUge0gzmNuXq|2099|2021-2-4|0|final</v>
      </c>
    </row>
    <row r="852" spans="1:7" x14ac:dyDescent="0.25">
      <c r="A852" s="6" t="s">
        <v>14821</v>
      </c>
      <c r="B852" s="4">
        <v>2900</v>
      </c>
      <c r="C852" s="4" t="s">
        <v>5293</v>
      </c>
      <c r="D852" s="17">
        <v>0</v>
      </c>
      <c r="E852" t="s">
        <v>1141</v>
      </c>
      <c r="G852" t="str" cm="1">
        <f t="array" aca="1" ref="G852" ca="1">eConcatenar(A852:E852,"|")</f>
        <v>TGUogeVICtCN3RvW|2900|2021-9-9|0|final</v>
      </c>
    </row>
    <row r="853" spans="1:7" x14ac:dyDescent="0.25">
      <c r="A853" s="6" t="s">
        <v>14822</v>
      </c>
      <c r="B853" s="4">
        <v>3200</v>
      </c>
      <c r="C853" s="4" t="s">
        <v>5293</v>
      </c>
      <c r="D853" s="17">
        <v>0</v>
      </c>
      <c r="E853" t="s">
        <v>1141</v>
      </c>
      <c r="G853" t="str" cm="1">
        <f t="array" aca="1" ref="G853" ca="1">eConcatenar(A853:E853,"|")</f>
        <v>GLZGhfO9ldzre77E|3200|2021-9-9|0|final</v>
      </c>
    </row>
    <row r="854" spans="1:7" x14ac:dyDescent="0.25">
      <c r="A854" s="6" t="s">
        <v>14823</v>
      </c>
      <c r="B854" s="4">
        <v>3200</v>
      </c>
      <c r="C854" s="4" t="s">
        <v>5293</v>
      </c>
      <c r="D854" s="17">
        <v>0</v>
      </c>
      <c r="E854" t="s">
        <v>1141</v>
      </c>
      <c r="G854" t="str" cm="1">
        <f t="array" aca="1" ref="G854" ca="1">eConcatenar(A854:E854,"|")</f>
        <v>EjKwUGvVX9tA4CyV|3200|2021-9-9|0|final</v>
      </c>
    </row>
    <row r="855" spans="1:7" x14ac:dyDescent="0.25">
      <c r="A855" s="6" t="s">
        <v>14824</v>
      </c>
      <c r="B855" s="4">
        <v>2000</v>
      </c>
      <c r="C855" s="4" t="s">
        <v>11409</v>
      </c>
      <c r="D855" s="17">
        <v>0</v>
      </c>
      <c r="E855" t="s">
        <v>1141</v>
      </c>
      <c r="G855" t="str" cm="1">
        <f t="array" aca="1" ref="G855" ca="1">eConcatenar(A855:E855,"|")</f>
        <v>UBewwAtDrmVPIePW|2000|2021-7-7|0|final</v>
      </c>
    </row>
    <row r="856" spans="1:7" x14ac:dyDescent="0.25">
      <c r="A856" s="6" t="s">
        <v>14825</v>
      </c>
      <c r="B856" s="4">
        <v>700</v>
      </c>
      <c r="C856" s="4" t="s">
        <v>1227</v>
      </c>
      <c r="D856" s="17">
        <v>0</v>
      </c>
      <c r="E856" t="s">
        <v>1141</v>
      </c>
      <c r="G856" t="str" cm="1">
        <f t="array" aca="1" ref="G856" ca="1">eConcatenar(A856:E856,"|")</f>
        <v>KpHO8UnhxBoVxHSJ|700|2021-9-1|0|final</v>
      </c>
    </row>
    <row r="857" spans="1:7" x14ac:dyDescent="0.25">
      <c r="A857" s="6" t="s">
        <v>14826</v>
      </c>
      <c r="B857" s="4">
        <v>200</v>
      </c>
      <c r="C857" s="4" t="s">
        <v>11425</v>
      </c>
      <c r="D857" s="17">
        <v>0</v>
      </c>
      <c r="E857" t="s">
        <v>1141</v>
      </c>
      <c r="G857" t="str" cm="1">
        <f t="array" aca="1" ref="G857" ca="1">eConcatenar(A857:E857,"|")</f>
        <v>RMBTB7BLx1LiBmjD|200|2021-4-1|0|final</v>
      </c>
    </row>
    <row r="858" spans="1:7" x14ac:dyDescent="0.25">
      <c r="A858" s="6" t="s">
        <v>14827</v>
      </c>
      <c r="B858" s="4">
        <v>6100</v>
      </c>
      <c r="C858" s="4" t="s">
        <v>1190</v>
      </c>
      <c r="D858" s="17">
        <v>0</v>
      </c>
      <c r="E858" t="s">
        <v>1141</v>
      </c>
      <c r="G858" t="str" cm="1">
        <f t="array" aca="1" ref="G858" ca="1">eConcatenar(A858:E858,"|")</f>
        <v>8Mk8LQ92tSLUukyf|6100|2021-6-24|0|final</v>
      </c>
    </row>
    <row r="859" spans="1:7" x14ac:dyDescent="0.25">
      <c r="A859" s="6" t="s">
        <v>14828</v>
      </c>
      <c r="B859" s="4">
        <v>500</v>
      </c>
      <c r="C859" s="4" t="s">
        <v>11444</v>
      </c>
      <c r="D859" s="17">
        <v>0</v>
      </c>
      <c r="E859" t="s">
        <v>1141</v>
      </c>
      <c r="G859" t="str" cm="1">
        <f t="array" aca="1" ref="G859" ca="1">eConcatenar(A859:E859,"|")</f>
        <v>SMRLkwbYpFVdoC0s|500|2021-3-31|0|final</v>
      </c>
    </row>
    <row r="860" spans="1:7" x14ac:dyDescent="0.25">
      <c r="A860" s="6" t="s">
        <v>14829</v>
      </c>
      <c r="B860" s="4">
        <v>2200</v>
      </c>
      <c r="C860" s="4" t="s">
        <v>1231</v>
      </c>
      <c r="D860" s="17">
        <v>0</v>
      </c>
      <c r="E860" t="s">
        <v>1141</v>
      </c>
      <c r="G860" t="str" cm="1">
        <f t="array" aca="1" ref="G860" ca="1">eConcatenar(A860:E860,"|")</f>
        <v>79raULeninolNHOK|2200|2021-8-5|0|final</v>
      </c>
    </row>
    <row r="861" spans="1:7" x14ac:dyDescent="0.25">
      <c r="A861" s="6" t="s">
        <v>14830</v>
      </c>
      <c r="B861" s="4">
        <v>1100</v>
      </c>
      <c r="C861" s="4" t="s">
        <v>11409</v>
      </c>
      <c r="D861" s="17">
        <v>0</v>
      </c>
      <c r="E861" t="s">
        <v>1141</v>
      </c>
      <c r="G861" t="str" cm="1">
        <f t="array" aca="1" ref="G861" ca="1">eConcatenar(A861:E861,"|")</f>
        <v>saZiQs48atOURXS4|1100|2021-7-7|0|final</v>
      </c>
    </row>
    <row r="862" spans="1:7" x14ac:dyDescent="0.25">
      <c r="A862" s="6" t="s">
        <v>14831</v>
      </c>
      <c r="B862" s="4">
        <v>1500</v>
      </c>
      <c r="C862" s="4" t="s">
        <v>11409</v>
      </c>
      <c r="D862" s="17">
        <v>0</v>
      </c>
      <c r="E862" t="s">
        <v>1141</v>
      </c>
      <c r="G862" t="str" cm="1">
        <f t="array" aca="1" ref="G862" ca="1">eConcatenar(A862:E862,"|")</f>
        <v>VLlNewoJ3T3WcbFL|1500|2021-7-7|0|final</v>
      </c>
    </row>
    <row r="863" spans="1:7" x14ac:dyDescent="0.25">
      <c r="A863" s="6" t="s">
        <v>14832</v>
      </c>
      <c r="B863" s="4">
        <v>2800</v>
      </c>
      <c r="C863" s="4" t="s">
        <v>1193</v>
      </c>
      <c r="D863" s="17">
        <v>0</v>
      </c>
      <c r="E863" t="s">
        <v>1141</v>
      </c>
      <c r="G863" t="str" cm="1">
        <f t="array" aca="1" ref="G863" ca="1">eConcatenar(A863:E863,"|")</f>
        <v>xHQddmYbpjsZxwtD|2800|2021-9-8|0|final</v>
      </c>
    </row>
    <row r="864" spans="1:7" x14ac:dyDescent="0.25">
      <c r="A864" s="6" t="s">
        <v>14833</v>
      </c>
      <c r="B864" s="4">
        <v>1600</v>
      </c>
      <c r="C864" s="4" t="s">
        <v>11479</v>
      </c>
      <c r="D864" s="17">
        <v>0</v>
      </c>
      <c r="E864" t="s">
        <v>1141</v>
      </c>
      <c r="G864" t="str" cm="1">
        <f t="array" aca="1" ref="G864" ca="1">eConcatenar(A864:E864,"|")</f>
        <v>HjpvxbFxxiph5ZSJ|1600|2021-4-28|0|final</v>
      </c>
    </row>
    <row r="865" spans="1:7" x14ac:dyDescent="0.25">
      <c r="A865" s="6" t="s">
        <v>14834</v>
      </c>
      <c r="B865" s="4">
        <v>1000</v>
      </c>
      <c r="C865" s="4" t="s">
        <v>11488</v>
      </c>
      <c r="D865" s="17">
        <v>0</v>
      </c>
      <c r="E865" t="s">
        <v>1141</v>
      </c>
      <c r="G865" t="str" cm="1">
        <f t="array" aca="1" ref="G865" ca="1">eConcatenar(A865:E865,"|")</f>
        <v>ttHNjBYpTN8oqZ5K|1000|2021-3-5|0|final</v>
      </c>
    </row>
    <row r="866" spans="1:7" x14ac:dyDescent="0.25">
      <c r="A866" s="6" t="s">
        <v>14835</v>
      </c>
      <c r="B866" s="4">
        <v>1800</v>
      </c>
      <c r="C866" s="4" t="s">
        <v>5293</v>
      </c>
      <c r="D866" s="17">
        <v>0</v>
      </c>
      <c r="E866" t="s">
        <v>1141</v>
      </c>
      <c r="G866" t="str" cm="1">
        <f t="array" aca="1" ref="G866" ca="1">eConcatenar(A866:E866,"|")</f>
        <v>S2Tq0DBFRxgbhttZ|1800|2021-9-9|0|final</v>
      </c>
    </row>
    <row r="867" spans="1:7" x14ac:dyDescent="0.25">
      <c r="A867" s="6" t="s">
        <v>14836</v>
      </c>
      <c r="B867" s="4">
        <v>2600</v>
      </c>
      <c r="C867" s="4" t="s">
        <v>1193</v>
      </c>
      <c r="D867" s="17">
        <v>0</v>
      </c>
      <c r="E867" t="s">
        <v>1141</v>
      </c>
      <c r="G867" t="str" cm="1">
        <f t="array" aca="1" ref="G867" ca="1">eConcatenar(A867:E867,"|")</f>
        <v>xPCHqd3JjYFAdp05|2600|2021-9-8|0|final</v>
      </c>
    </row>
    <row r="868" spans="1:7" x14ac:dyDescent="0.25">
      <c r="A868" s="6" t="s">
        <v>14837</v>
      </c>
      <c r="B868" s="4">
        <v>2800</v>
      </c>
      <c r="C868" s="4" t="s">
        <v>1177</v>
      </c>
      <c r="D868" s="17">
        <v>0</v>
      </c>
      <c r="E868" t="s">
        <v>1141</v>
      </c>
      <c r="G868" t="str" cm="1">
        <f t="array" aca="1" ref="G868" ca="1">eConcatenar(A868:E868,"|")</f>
        <v>zVWPjSJrixNtT6Tn|2800|2021-8-18|0|final</v>
      </c>
    </row>
    <row r="869" spans="1:7" x14ac:dyDescent="0.25">
      <c r="A869" s="6" t="s">
        <v>14838</v>
      </c>
      <c r="B869" s="4">
        <v>5650</v>
      </c>
      <c r="C869" s="4" t="s">
        <v>5293</v>
      </c>
      <c r="D869" s="17">
        <v>0</v>
      </c>
      <c r="E869" t="s">
        <v>1141</v>
      </c>
      <c r="G869" t="str" cm="1">
        <f t="array" aca="1" ref="G869" ca="1">eConcatenar(A869:E869,"|")</f>
        <v>4cxtCeyMBjNxjgO2|5650|2021-9-9|0|final</v>
      </c>
    </row>
    <row r="870" spans="1:7" x14ac:dyDescent="0.25">
      <c r="A870" s="6" t="s">
        <v>14842</v>
      </c>
      <c r="B870" s="4">
        <v>5100</v>
      </c>
      <c r="C870" s="4" t="s">
        <v>1193</v>
      </c>
      <c r="D870" s="17">
        <v>0</v>
      </c>
      <c r="E870" t="s">
        <v>1141</v>
      </c>
      <c r="G870" t="str" cm="1">
        <f t="array" aca="1" ref="G870" ca="1">eConcatenar(A870:E870,"|")</f>
        <v>haAwL4SF7g3zUsVC|5100|2021-9-8|0|final</v>
      </c>
    </row>
    <row r="871" spans="1:7" x14ac:dyDescent="0.25">
      <c r="A871" s="6" t="s">
        <v>14849</v>
      </c>
      <c r="B871" s="4">
        <v>300</v>
      </c>
      <c r="C871" s="4" t="s">
        <v>1225</v>
      </c>
      <c r="D871" s="17">
        <v>0</v>
      </c>
      <c r="E871" t="s">
        <v>1141</v>
      </c>
      <c r="G871" t="str" cm="1">
        <f t="array" aca="1" ref="G871" ca="1">eConcatenar(A871:E871,"|")</f>
        <v>f9LxGhgpXuJgfP7F|300|2021-9-13|0|final</v>
      </c>
    </row>
    <row r="872" spans="1:7" x14ac:dyDescent="0.25">
      <c r="A872" s="6" t="s">
        <v>14855</v>
      </c>
      <c r="B872" s="4">
        <v>100</v>
      </c>
      <c r="C872" s="4" t="s">
        <v>1226</v>
      </c>
      <c r="D872" s="17">
        <v>0</v>
      </c>
      <c r="E872" t="s">
        <v>1141</v>
      </c>
      <c r="G872" t="str" cm="1">
        <f t="array" aca="1" ref="G872" ca="1">eConcatenar(A872:E872,"|")</f>
        <v>vAHLjzvV0VZD4THC|100|2021-9-14|0|final</v>
      </c>
    </row>
    <row r="873" spans="1:7" x14ac:dyDescent="0.25">
      <c r="A873" s="6" t="s">
        <v>14862</v>
      </c>
      <c r="B873" s="4">
        <v>200</v>
      </c>
      <c r="C873" s="4" t="s">
        <v>1225</v>
      </c>
      <c r="D873" s="17">
        <v>0</v>
      </c>
      <c r="E873" t="s">
        <v>1141</v>
      </c>
      <c r="G873" t="str" cm="1">
        <f t="array" aca="1" ref="G873" ca="1">eConcatenar(A873:E873,"|")</f>
        <v>ovIGbfLCESNSPA4I|200|2021-9-13|0|final</v>
      </c>
    </row>
    <row r="874" spans="1:7" x14ac:dyDescent="0.25">
      <c r="A874" s="6" t="s">
        <v>14871</v>
      </c>
      <c r="B874" s="4">
        <v>200</v>
      </c>
      <c r="C874" s="4" t="s">
        <v>1179</v>
      </c>
      <c r="D874" s="17">
        <v>0</v>
      </c>
      <c r="E874" t="s">
        <v>1141</v>
      </c>
      <c r="G874" t="str" cm="1">
        <f t="array" aca="1" ref="G874" ca="1">eConcatenar(A874:E874,"|")</f>
        <v>kixHaOadP0UlcSeC|200|2021-4-22|0|final</v>
      </c>
    </row>
    <row r="875" spans="1:7" x14ac:dyDescent="0.25">
      <c r="A875" s="6" t="s">
        <v>14877</v>
      </c>
      <c r="B875" s="4">
        <v>900</v>
      </c>
      <c r="C875" s="4" t="s">
        <v>1167</v>
      </c>
      <c r="D875" s="17">
        <v>0</v>
      </c>
      <c r="E875" t="s">
        <v>1141</v>
      </c>
      <c r="G875" t="str" cm="1">
        <f t="array" aca="1" ref="G875" ca="1">eConcatenar(A875:E875,"|")</f>
        <v>JkXmK6TVwDmd9fOW|900|2021-5-20|0|final</v>
      </c>
    </row>
    <row r="876" spans="1:7" x14ac:dyDescent="0.25">
      <c r="A876" s="6" t="s">
        <v>14884</v>
      </c>
      <c r="B876" s="4">
        <v>2400</v>
      </c>
      <c r="C876" s="4" t="s">
        <v>5293</v>
      </c>
      <c r="D876" s="17">
        <v>0</v>
      </c>
      <c r="E876" t="s">
        <v>1141</v>
      </c>
      <c r="G876" t="str" cm="1">
        <f t="array" aca="1" ref="G876" ca="1">eConcatenar(A876:E876,"|")</f>
        <v>kFTDXTVOr1UWPUiv|2400|2021-9-9|0|final</v>
      </c>
    </row>
    <row r="877" spans="1:7" x14ac:dyDescent="0.25">
      <c r="A877" s="6" t="s">
        <v>14891</v>
      </c>
      <c r="B877" s="4">
        <v>2400</v>
      </c>
      <c r="C877" s="4" t="s">
        <v>14895</v>
      </c>
      <c r="D877" s="17">
        <v>0</v>
      </c>
      <c r="E877" t="s">
        <v>1141</v>
      </c>
      <c r="G877" t="str" cm="1">
        <f t="array" aca="1" ref="G877" ca="1">eConcatenar(A877:E877,"|")</f>
        <v>qCg4FFMuEAbSGglf|2400|2021-4-29|0|final</v>
      </c>
    </row>
    <row r="878" spans="1:7" x14ac:dyDescent="0.25">
      <c r="A878" s="6" t="s">
        <v>14896</v>
      </c>
      <c r="B878" s="4">
        <v>350</v>
      </c>
      <c r="C878" s="4" t="s">
        <v>1165</v>
      </c>
      <c r="D878" s="17">
        <v>0</v>
      </c>
      <c r="E878" t="s">
        <v>1141</v>
      </c>
      <c r="G878" t="str" cm="1">
        <f t="array" aca="1" ref="G878" ca="1">eConcatenar(A878:E878,"|")</f>
        <v>xsh6jhsWA2LsIUxz|350|2021-5-6|0|final</v>
      </c>
    </row>
    <row r="879" spans="1:7" x14ac:dyDescent="0.25">
      <c r="A879" s="6" t="s">
        <v>14902</v>
      </c>
      <c r="B879" s="4">
        <v>600</v>
      </c>
      <c r="C879" s="4" t="s">
        <v>1165</v>
      </c>
      <c r="D879" s="17">
        <v>0</v>
      </c>
      <c r="E879" t="s">
        <v>1141</v>
      </c>
      <c r="G879" t="str" cm="1">
        <f t="array" aca="1" ref="G879" ca="1">eConcatenar(A879:E879,"|")</f>
        <v>e4F1THktTyv8faHX|600|2021-5-6|0|final</v>
      </c>
    </row>
    <row r="880" spans="1:7" x14ac:dyDescent="0.25">
      <c r="A880" s="6" t="s">
        <v>14907</v>
      </c>
      <c r="B880" s="4">
        <v>2600</v>
      </c>
      <c r="C880" s="4" t="s">
        <v>5293</v>
      </c>
      <c r="D880" s="17">
        <v>0</v>
      </c>
      <c r="E880" t="s">
        <v>1141</v>
      </c>
      <c r="G880" t="str" cm="1">
        <f t="array" aca="1" ref="G880" ca="1">eConcatenar(A880:E880,"|")</f>
        <v>wF2nwTMo1YesNQKz|2600|2021-9-9|0|final</v>
      </c>
    </row>
    <row r="881" spans="1:7" x14ac:dyDescent="0.25">
      <c r="A881" s="6" t="s">
        <v>14912</v>
      </c>
      <c r="B881" s="4">
        <v>3900</v>
      </c>
      <c r="C881" s="4" t="s">
        <v>1230</v>
      </c>
      <c r="D881" s="17">
        <v>0</v>
      </c>
      <c r="E881" t="s">
        <v>1141</v>
      </c>
      <c r="G881" t="str" cm="1">
        <f t="array" aca="1" ref="G881" ca="1">eConcatenar(A881:E881,"|")</f>
        <v>DFLyvFdVillfj5XV|3900|2021-8-19|0|final</v>
      </c>
    </row>
    <row r="882" spans="1:7" x14ac:dyDescent="0.25">
      <c r="A882" s="6" t="s">
        <v>14919</v>
      </c>
      <c r="B882" s="4">
        <v>150</v>
      </c>
      <c r="C882" s="4" t="s">
        <v>11444</v>
      </c>
      <c r="D882" s="17">
        <v>0</v>
      </c>
      <c r="E882" t="s">
        <v>1141</v>
      </c>
      <c r="G882" t="str" cm="1">
        <f t="array" aca="1" ref="G882" ca="1">eConcatenar(A882:E882,"|")</f>
        <v>HifVDrvJYWGsneVz|150|2021-3-31|0|final</v>
      </c>
    </row>
    <row r="883" spans="1:7" x14ac:dyDescent="0.25">
      <c r="A883" s="23" t="s">
        <v>14928</v>
      </c>
      <c r="B883" s="24">
        <v>50</v>
      </c>
      <c r="C883" s="24" t="s">
        <v>1207</v>
      </c>
      <c r="D883" s="17">
        <v>0</v>
      </c>
      <c r="E883" t="s">
        <v>1141</v>
      </c>
      <c r="G883" t="str" cm="1">
        <f t="array" aca="1" ref="G883" ca="1">eConcatenar(A883:E883,"|")</f>
        <v>1rqHK3cnkzHAl5so|50|2021-3-23|0|final</v>
      </c>
    </row>
    <row r="884" spans="1:7" x14ac:dyDescent="0.25">
      <c r="A884" s="6" t="s">
        <v>14933</v>
      </c>
      <c r="B884" s="4">
        <v>1600</v>
      </c>
      <c r="C884" s="4" t="s">
        <v>5414</v>
      </c>
      <c r="D884" s="17">
        <v>0</v>
      </c>
      <c r="E884" t="s">
        <v>1141</v>
      </c>
      <c r="G884" t="str" cm="1">
        <f t="array" aca="1" ref="G884" ca="1">eConcatenar(A884:E884,"|")</f>
        <v>zwcA1gPGFYjm6Z2o|1600|2021-5-12|0|final</v>
      </c>
    </row>
    <row r="885" spans="1:7" x14ac:dyDescent="0.25">
      <c r="A885" s="6" t="s">
        <v>14941</v>
      </c>
      <c r="B885" s="4">
        <v>4300</v>
      </c>
      <c r="C885" s="4" t="s">
        <v>11409</v>
      </c>
      <c r="D885" s="17">
        <v>0</v>
      </c>
      <c r="E885" t="s">
        <v>1141</v>
      </c>
      <c r="G885" t="str" cm="1">
        <f t="array" aca="1" ref="G885" ca="1">eConcatenar(A885:E885,"|")</f>
        <v>1IqtSm7Qd3u3qgFx|4300|2021-7-7|0|final</v>
      </c>
    </row>
    <row r="886" spans="1:7" x14ac:dyDescent="0.25">
      <c r="A886" s="6" t="s">
        <v>14947</v>
      </c>
      <c r="B886" s="4">
        <v>1650</v>
      </c>
      <c r="C886" s="4" t="s">
        <v>1227</v>
      </c>
      <c r="D886" s="17">
        <v>0</v>
      </c>
      <c r="E886" t="s">
        <v>1141</v>
      </c>
      <c r="G886" t="str" cm="1">
        <f t="array" aca="1" ref="G886" ca="1">eConcatenar(A886:E886,"|")</f>
        <v>DJ10C5WYLQivaeyR|1650|2021-9-1|0|final</v>
      </c>
    </row>
    <row r="887" spans="1:7" x14ac:dyDescent="0.25">
      <c r="A887" s="6" t="s">
        <v>14952</v>
      </c>
      <c r="B887" s="4">
        <v>50</v>
      </c>
      <c r="C887" s="4" t="s">
        <v>1201</v>
      </c>
      <c r="D887" s="17">
        <v>0</v>
      </c>
      <c r="E887" t="s">
        <v>1141</v>
      </c>
      <c r="G887" t="str" cm="1">
        <f t="array" aca="1" ref="G887" ca="1">eConcatenar(A887:E887,"|")</f>
        <v>cHpnEKPHTS1YmsCg|50|2021-3-3|0|final</v>
      </c>
    </row>
    <row r="888" spans="1:7" x14ac:dyDescent="0.25">
      <c r="A888" s="6" t="s">
        <v>14956</v>
      </c>
      <c r="B888" s="4">
        <v>600</v>
      </c>
      <c r="C888" s="4" t="s">
        <v>1179</v>
      </c>
      <c r="D888" s="17">
        <v>0</v>
      </c>
      <c r="E888" t="s">
        <v>1141</v>
      </c>
      <c r="G888" t="str" cm="1">
        <f t="array" aca="1" ref="G888" ca="1">eConcatenar(A888:E888,"|")</f>
        <v>S7WTDe3cAvcdrcux|600|2021-4-22|0|final</v>
      </c>
    </row>
    <row r="889" spans="1:7" x14ac:dyDescent="0.25">
      <c r="A889" s="6" t="s">
        <v>14961</v>
      </c>
      <c r="B889" s="4">
        <v>300</v>
      </c>
      <c r="C889" s="4" t="s">
        <v>1172</v>
      </c>
      <c r="D889" s="17">
        <v>0</v>
      </c>
      <c r="E889" t="s">
        <v>1141</v>
      </c>
      <c r="G889" t="str" cm="1">
        <f t="array" aca="1" ref="G889" ca="1">eConcatenar(A889:E889,"|")</f>
        <v>hN5jkiuZ0s8QoFbC|300|2021-6-16|0|final</v>
      </c>
    </row>
    <row r="890" spans="1:7" x14ac:dyDescent="0.25">
      <c r="A890" s="6" t="s">
        <v>14969</v>
      </c>
      <c r="B890" s="4">
        <v>4150</v>
      </c>
      <c r="C890" s="4" t="s">
        <v>1189</v>
      </c>
      <c r="D890" s="17">
        <v>0</v>
      </c>
      <c r="E890" t="s">
        <v>1141</v>
      </c>
      <c r="G890" t="str" cm="1">
        <f t="array" aca="1" ref="G890" ca="1">eConcatenar(A890:E890,"|")</f>
        <v>aJF6eldgGmte9dvv|4150|2021-6-17|0|final</v>
      </c>
    </row>
    <row r="891" spans="1:7" x14ac:dyDescent="0.25">
      <c r="A891" s="6" t="s">
        <v>14977</v>
      </c>
      <c r="B891" s="4">
        <v>400</v>
      </c>
      <c r="C891" s="4" t="s">
        <v>1189</v>
      </c>
      <c r="D891" s="17">
        <v>0</v>
      </c>
      <c r="E891" t="s">
        <v>1141</v>
      </c>
      <c r="G891" t="str" cm="1">
        <f t="array" aca="1" ref="G891" ca="1">eConcatenar(A891:E891,"|")</f>
        <v>6v8n032kX9n7dB1N|400|2021-6-17|0|final</v>
      </c>
    </row>
    <row r="892" spans="1:7" x14ac:dyDescent="0.25">
      <c r="A892" s="6" t="s">
        <v>14982</v>
      </c>
      <c r="B892" s="4">
        <v>500</v>
      </c>
      <c r="C892" s="4" t="s">
        <v>14986</v>
      </c>
      <c r="D892" s="17">
        <v>0</v>
      </c>
      <c r="E892" t="s">
        <v>1141</v>
      </c>
      <c r="G892" t="str" cm="1">
        <f t="array" aca="1" ref="G892" ca="1">eConcatenar(A892:E892,"|")</f>
        <v>SGQbOvEauydptypx|500|2021-6-11|0|final</v>
      </c>
    </row>
    <row r="893" spans="1:7" x14ac:dyDescent="0.25">
      <c r="A893" s="6" t="s">
        <v>14987</v>
      </c>
      <c r="B893" s="4">
        <v>1400</v>
      </c>
      <c r="C893" s="4" t="s">
        <v>1229</v>
      </c>
      <c r="D893" s="17">
        <v>0</v>
      </c>
      <c r="E893" t="s">
        <v>1141</v>
      </c>
      <c r="G893" t="str" cm="1">
        <f t="array" aca="1" ref="G893" ca="1">eConcatenar(A893:E893,"|")</f>
        <v>BOSaVr8lN1y3gmy6|1400|2021-9-2|0|final</v>
      </c>
    </row>
    <row r="894" spans="1:7" x14ac:dyDescent="0.25">
      <c r="A894" s="6" t="s">
        <v>14993</v>
      </c>
      <c r="B894" s="4">
        <v>50</v>
      </c>
      <c r="C894" s="4" t="s">
        <v>4923</v>
      </c>
      <c r="D894" s="17">
        <v>0</v>
      </c>
      <c r="E894" t="s">
        <v>1141</v>
      </c>
      <c r="G894" t="str" cm="1">
        <f t="array" aca="1" ref="G894" ca="1">eConcatenar(A894:E894,"|")</f>
        <v>aIxCgRItWaj4E3XN|50|2021-5-13|0|final</v>
      </c>
    </row>
    <row r="895" spans="1:7" x14ac:dyDescent="0.25">
      <c r="A895" s="6" t="s">
        <v>14999</v>
      </c>
      <c r="B895" s="4">
        <v>100</v>
      </c>
      <c r="C895" s="4" t="s">
        <v>4901</v>
      </c>
      <c r="D895" s="17">
        <v>0</v>
      </c>
      <c r="E895" t="s">
        <v>1141</v>
      </c>
      <c r="G895" t="str" cm="1">
        <f t="array" aca="1" ref="G895" ca="1">eConcatenar(A895:E895,"|")</f>
        <v>58zzjhWrTnurdlTP|100|2021-6-3|0|final</v>
      </c>
    </row>
    <row r="896" spans="1:7" x14ac:dyDescent="0.25">
      <c r="A896" s="6" t="s">
        <v>15006</v>
      </c>
      <c r="B896" s="4">
        <v>250</v>
      </c>
      <c r="C896" s="4" t="s">
        <v>1167</v>
      </c>
      <c r="D896" s="17">
        <v>0</v>
      </c>
      <c r="E896" t="s">
        <v>1141</v>
      </c>
      <c r="G896" t="str" cm="1">
        <f t="array" aca="1" ref="G896" ca="1">eConcatenar(A896:E896,"|")</f>
        <v>Dp0RuS2jMerpka0K|250|2021-5-20|0|final</v>
      </c>
    </row>
    <row r="897" spans="1:7" x14ac:dyDescent="0.25">
      <c r="A897" s="6" t="s">
        <v>15014</v>
      </c>
      <c r="B897" s="4">
        <v>1100</v>
      </c>
      <c r="C897" s="4" t="s">
        <v>1227</v>
      </c>
      <c r="D897" s="17">
        <v>0</v>
      </c>
      <c r="E897" t="s">
        <v>1141</v>
      </c>
      <c r="G897" t="str" cm="1">
        <f t="array" aca="1" ref="G897" ca="1">eConcatenar(A897:E897,"|")</f>
        <v>bepuEysxabG5g4gZ|1100|2021-9-1|0|final</v>
      </c>
    </row>
    <row r="898" spans="1:7" x14ac:dyDescent="0.25">
      <c r="A898" s="6" t="s">
        <v>15021</v>
      </c>
      <c r="B898" s="4">
        <v>11450</v>
      </c>
      <c r="C898" s="4" t="s">
        <v>1168</v>
      </c>
      <c r="D898" s="17">
        <v>0</v>
      </c>
      <c r="E898" t="s">
        <v>1141</v>
      </c>
      <c r="G898" t="str" cm="1">
        <f t="array" aca="1" ref="G898" ca="1">eConcatenar(A898:E898,"|")</f>
        <v>kdm4Og8XWNd919JM|11450|2021-5-19|0|final</v>
      </c>
    </row>
    <row r="899" spans="1:7" x14ac:dyDescent="0.25">
      <c r="A899" s="6" t="s">
        <v>15026</v>
      </c>
      <c r="B899" s="4">
        <v>2100</v>
      </c>
      <c r="C899" s="4" t="s">
        <v>1193</v>
      </c>
      <c r="D899" s="17">
        <v>0</v>
      </c>
      <c r="E899" t="s">
        <v>1141</v>
      </c>
      <c r="G899" t="str" cm="1">
        <f t="array" aca="1" ref="G899" ca="1">eConcatenar(A899:E899,"|")</f>
        <v>7ByhGqQw2wCU1aoA|2100|2021-9-8|0|final</v>
      </c>
    </row>
    <row r="900" spans="1:7" x14ac:dyDescent="0.25">
      <c r="A900" s="6" t="s">
        <v>15031</v>
      </c>
      <c r="B900" s="4">
        <v>250</v>
      </c>
      <c r="C900" s="4" t="s">
        <v>1166</v>
      </c>
      <c r="D900" s="17">
        <v>0</v>
      </c>
      <c r="E900" t="s">
        <v>1141</v>
      </c>
      <c r="G900" t="str" cm="1">
        <f t="array" aca="1" ref="G900" ca="1">eConcatenar(A900:E900,"|")</f>
        <v>New9GZrVAUi38kit|250|2021-5-14|0|final</v>
      </c>
    </row>
    <row r="901" spans="1:7" x14ac:dyDescent="0.25">
      <c r="A901" s="6" t="s">
        <v>15039</v>
      </c>
      <c r="B901" s="4">
        <v>6500</v>
      </c>
      <c r="C901" s="4" t="s">
        <v>1193</v>
      </c>
      <c r="D901" s="17">
        <v>0</v>
      </c>
      <c r="E901" t="s">
        <v>1141</v>
      </c>
      <c r="G901" t="str" cm="1">
        <f t="array" aca="1" ref="G901" ca="1">eConcatenar(A901:E901,"|")</f>
        <v>BKjJk2t8fJjp4EA8|6500|2021-9-8|0|final</v>
      </c>
    </row>
    <row r="902" spans="1:7" x14ac:dyDescent="0.25">
      <c r="A902" s="6" t="s">
        <v>15046</v>
      </c>
      <c r="B902" s="4">
        <v>900</v>
      </c>
      <c r="C902" s="4" t="s">
        <v>1229</v>
      </c>
      <c r="D902" s="17">
        <v>0</v>
      </c>
      <c r="E902" t="s">
        <v>1141</v>
      </c>
      <c r="G902" t="str" cm="1">
        <f t="array" aca="1" ref="G902" ca="1">eConcatenar(A902:E902,"|")</f>
        <v>BW9USBRR0TYU3gi0|900|2021-9-2|0|final</v>
      </c>
    </row>
    <row r="903" spans="1:7" x14ac:dyDescent="0.25">
      <c r="A903" s="6" t="s">
        <v>15051</v>
      </c>
      <c r="B903" s="4">
        <v>1900</v>
      </c>
      <c r="C903" s="4" t="s">
        <v>1227</v>
      </c>
      <c r="D903" s="17">
        <v>0</v>
      </c>
      <c r="E903" t="s">
        <v>1141</v>
      </c>
      <c r="G903" t="str" cm="1">
        <f t="array" aca="1" ref="G903" ca="1">eConcatenar(A903:E903,"|")</f>
        <v>q0WevGYXu0v319U3|1900|2021-9-1|0|final</v>
      </c>
    </row>
    <row r="904" spans="1:7" x14ac:dyDescent="0.25">
      <c r="A904" s="6" t="s">
        <v>15057</v>
      </c>
      <c r="B904" s="4">
        <v>1957</v>
      </c>
      <c r="C904" s="4" t="s">
        <v>1230</v>
      </c>
      <c r="D904" s="17">
        <v>0</v>
      </c>
      <c r="E904" t="s">
        <v>1141</v>
      </c>
      <c r="G904" t="str" cm="1">
        <f t="array" aca="1" ref="G904" ca="1">eConcatenar(A904:E904,"|")</f>
        <v>1H6q3eTAbJwuT2CX|1957|2021-8-19|0|final</v>
      </c>
    </row>
    <row r="905" spans="1:7" x14ac:dyDescent="0.25">
      <c r="A905" s="6" t="s">
        <v>15063</v>
      </c>
      <c r="B905" s="4">
        <v>50</v>
      </c>
      <c r="C905" s="4" t="s">
        <v>14986</v>
      </c>
      <c r="D905" s="17">
        <v>0</v>
      </c>
      <c r="E905" t="s">
        <v>1141</v>
      </c>
      <c r="G905" t="str" cm="1">
        <f t="array" aca="1" ref="G905" ca="1">eConcatenar(A905:E905,"|")</f>
        <v>sgBgp48yLph2F6FL|50|2021-6-11|0|final</v>
      </c>
    </row>
    <row r="906" spans="1:7" x14ac:dyDescent="0.25">
      <c r="A906" s="6" t="s">
        <v>15068</v>
      </c>
      <c r="B906" s="4">
        <v>2100</v>
      </c>
      <c r="C906" s="4" t="s">
        <v>11409</v>
      </c>
      <c r="D906" s="17">
        <v>0</v>
      </c>
      <c r="E906" t="s">
        <v>1141</v>
      </c>
      <c r="G906" t="str" cm="1">
        <f t="array" aca="1" ref="G906" ca="1">eConcatenar(A906:E906,"|")</f>
        <v>CoXCDhfd2KapZe5q|2100|2021-7-7|0|final</v>
      </c>
    </row>
    <row r="907" spans="1:7" x14ac:dyDescent="0.25">
      <c r="A907" s="6" t="s">
        <v>15074</v>
      </c>
      <c r="B907" s="4">
        <v>200</v>
      </c>
      <c r="C907" s="4" t="s">
        <v>4879</v>
      </c>
      <c r="D907" s="17">
        <v>0</v>
      </c>
      <c r="E907" t="s">
        <v>1141</v>
      </c>
      <c r="G907" t="str" cm="1">
        <f t="array" aca="1" ref="G907" ca="1">eConcatenar(A907:E907,"|")</f>
        <v>VLr3RiyFEt9fg60S|200|2021-2-15|0|final</v>
      </c>
    </row>
    <row r="908" spans="1:7" x14ac:dyDescent="0.25">
      <c r="A908" s="6" t="s">
        <v>15079</v>
      </c>
      <c r="B908" s="4">
        <v>200</v>
      </c>
      <c r="C908" s="4" t="s">
        <v>12597</v>
      </c>
      <c r="D908" s="17">
        <v>0</v>
      </c>
      <c r="E908" t="s">
        <v>1141</v>
      </c>
      <c r="G908" t="str" cm="1">
        <f t="array" aca="1" ref="G908" ca="1">eConcatenar(A908:E908,"|")</f>
        <v>CYHxirvzoxEXG0yF|200|2021-8-28|0|final</v>
      </c>
    </row>
    <row r="909" spans="1:7" x14ac:dyDescent="0.25">
      <c r="A909" s="6" t="s">
        <v>15083</v>
      </c>
      <c r="B909" s="4">
        <v>100</v>
      </c>
      <c r="C909" s="4" t="s">
        <v>1221</v>
      </c>
      <c r="D909" s="17">
        <v>0</v>
      </c>
      <c r="E909" t="s">
        <v>1141</v>
      </c>
      <c r="G909" t="str" cm="1">
        <f t="array" aca="1" ref="G909" ca="1">eConcatenar(A909:E909,"|")</f>
        <v>LoyVdjlBX9VhGYjP|100|2021-8-31|0|final</v>
      </c>
    </row>
    <row r="910" spans="1:7" x14ac:dyDescent="0.25">
      <c r="A910" s="6" t="s">
        <v>15088</v>
      </c>
      <c r="B910" s="4">
        <v>1200</v>
      </c>
      <c r="C910" s="4" t="s">
        <v>1234</v>
      </c>
      <c r="D910" s="17">
        <v>0</v>
      </c>
      <c r="E910" t="s">
        <v>1141</v>
      </c>
      <c r="G910" t="str" cm="1">
        <f t="array" aca="1" ref="G910" ca="1">eConcatenar(A910:E910,"|")</f>
        <v>KFKJPPHV3Yvyq2sk|1200|2021-9-30|0|final</v>
      </c>
    </row>
    <row r="911" spans="1:7" x14ac:dyDescent="0.25">
      <c r="A911" s="6" t="s">
        <v>15093</v>
      </c>
      <c r="B911" s="4">
        <v>100</v>
      </c>
      <c r="C911" s="4" t="s">
        <v>1192</v>
      </c>
      <c r="D911" s="17">
        <v>0</v>
      </c>
      <c r="E911" t="s">
        <v>1141</v>
      </c>
      <c r="G911" t="str" cm="1">
        <f t="array" aca="1" ref="G911" ca="1">eConcatenar(A911:E911,"|")</f>
        <v>Y4rz7aq1BiJuuSD5|100|2021-8-3|0|final</v>
      </c>
    </row>
    <row r="912" spans="1:7" x14ac:dyDescent="0.25">
      <c r="A912" s="6" t="s">
        <v>15099</v>
      </c>
      <c r="B912" s="4">
        <v>200</v>
      </c>
      <c r="C912" s="4" t="s">
        <v>1221</v>
      </c>
      <c r="D912" s="17">
        <v>0</v>
      </c>
      <c r="E912" t="s">
        <v>1141</v>
      </c>
      <c r="G912" t="str" cm="1">
        <f t="array" aca="1" ref="G912" ca="1">eConcatenar(A912:E912,"|")</f>
        <v>INmYs0SRa2R8ECtQ|200|2021-8-31|0|final</v>
      </c>
    </row>
    <row r="913" spans="1:7" x14ac:dyDescent="0.25">
      <c r="A913" s="6" t="s">
        <v>15106</v>
      </c>
      <c r="B913" s="4">
        <v>100</v>
      </c>
      <c r="C913" s="4" t="s">
        <v>1227</v>
      </c>
      <c r="D913" s="17">
        <v>0</v>
      </c>
      <c r="E913" t="s">
        <v>1141</v>
      </c>
      <c r="G913" t="str" cm="1">
        <f t="array" aca="1" ref="G913" ca="1">eConcatenar(A913:E913,"|")</f>
        <v>hxGfPnImUQrTecT8|100|2021-9-1|0|final</v>
      </c>
    </row>
    <row r="914" spans="1:7" x14ac:dyDescent="0.25">
      <c r="A914" s="6" t="s">
        <v>15111</v>
      </c>
      <c r="B914" s="4">
        <v>5175</v>
      </c>
      <c r="C914" s="4" t="s">
        <v>5471</v>
      </c>
      <c r="D914" s="17">
        <v>0</v>
      </c>
      <c r="E914" t="s">
        <v>1141</v>
      </c>
      <c r="G914" t="str" cm="1">
        <f t="array" aca="1" ref="G914" ca="1">eConcatenar(A914:E914,"|")</f>
        <v>UaAISO4JghsRifDO|5175|2021-9-3|0|final</v>
      </c>
    </row>
    <row r="915" spans="1:7" x14ac:dyDescent="0.25">
      <c r="A915" s="6" t="s">
        <v>15116</v>
      </c>
      <c r="B915" s="4">
        <v>100</v>
      </c>
      <c r="C915" s="4" t="s">
        <v>5471</v>
      </c>
      <c r="D915" s="17">
        <v>0</v>
      </c>
      <c r="E915" t="s">
        <v>1141</v>
      </c>
      <c r="G915" t="str" cm="1">
        <f t="array" aca="1" ref="G915" ca="1">eConcatenar(A915:E915,"|")</f>
        <v>ow2G7zRY4bBmst5I|100|2021-9-3|0|final</v>
      </c>
    </row>
    <row r="916" spans="1:7" x14ac:dyDescent="0.25">
      <c r="A916" s="6" t="s">
        <v>15122</v>
      </c>
      <c r="B916" s="4">
        <v>7400</v>
      </c>
      <c r="C916" s="4" t="s">
        <v>1229</v>
      </c>
      <c r="D916" s="17">
        <v>0</v>
      </c>
      <c r="E916" t="s">
        <v>1141</v>
      </c>
      <c r="G916" t="str" cm="1">
        <f t="array" aca="1" ref="G916" ca="1">eConcatenar(A916:E916,"|")</f>
        <v>dUnMbF2MGGXY5hsU|7400|2021-9-2|0|final</v>
      </c>
    </row>
    <row r="917" spans="1:7" x14ac:dyDescent="0.25">
      <c r="A917" s="6" t="s">
        <v>15128</v>
      </c>
      <c r="B917" s="4">
        <v>1100</v>
      </c>
      <c r="C917" s="4" t="s">
        <v>1171</v>
      </c>
      <c r="D917" s="17">
        <v>0</v>
      </c>
      <c r="E917" t="s">
        <v>1141</v>
      </c>
      <c r="G917" t="str" cm="1">
        <f t="array" aca="1" ref="G917" ca="1">eConcatenar(A917:E917,"|")</f>
        <v>NymIoNPFZNBSNbTL|1100|2021-9-7|0|final</v>
      </c>
    </row>
    <row r="918" spans="1:7" x14ac:dyDescent="0.25">
      <c r="A918" s="6" t="s">
        <v>15135</v>
      </c>
      <c r="B918" s="4">
        <v>100</v>
      </c>
      <c r="C918" s="4" t="s">
        <v>1221</v>
      </c>
      <c r="D918" s="17">
        <v>0</v>
      </c>
      <c r="E918" t="s">
        <v>1141</v>
      </c>
      <c r="G918" t="str" cm="1">
        <f t="array" aca="1" ref="G918" ca="1">eConcatenar(A918:E918,"|")</f>
        <v>znkh6cKihnTSCwZa|100|2021-8-31|0|final</v>
      </c>
    </row>
    <row r="919" spans="1:7" x14ac:dyDescent="0.25">
      <c r="A919" s="6" t="s">
        <v>15140</v>
      </c>
      <c r="B919" s="4">
        <v>3300</v>
      </c>
      <c r="C919" s="4" t="s">
        <v>5515</v>
      </c>
      <c r="D919" s="17">
        <v>0</v>
      </c>
      <c r="E919" t="s">
        <v>1141</v>
      </c>
      <c r="G919" t="str" cm="1">
        <f t="array" aca="1" ref="G919" ca="1">eConcatenar(A919:E919,"|")</f>
        <v>fUQetWBca9TW2jlK|3300|2021-9-24|0|final</v>
      </c>
    </row>
    <row r="920" spans="1:7" x14ac:dyDescent="0.25">
      <c r="A920" s="6" t="s">
        <v>15147</v>
      </c>
      <c r="B920" s="4">
        <v>3000</v>
      </c>
      <c r="C920" s="4" t="s">
        <v>5515</v>
      </c>
      <c r="D920" s="17">
        <v>0</v>
      </c>
      <c r="E920" t="s">
        <v>1141</v>
      </c>
      <c r="G920" t="str" cm="1">
        <f t="array" aca="1" ref="G920" ca="1">eConcatenar(A920:E920,"|")</f>
        <v>tt24ACFCxefxJe8o|3000|2021-9-24|0|final</v>
      </c>
    </row>
    <row r="921" spans="1:7" x14ac:dyDescent="0.25">
      <c r="A921" s="6" t="s">
        <v>15154</v>
      </c>
      <c r="B921" s="4">
        <v>3300</v>
      </c>
      <c r="C921" s="4" t="s">
        <v>5515</v>
      </c>
      <c r="D921" s="17">
        <v>0</v>
      </c>
      <c r="E921" t="s">
        <v>1141</v>
      </c>
      <c r="G921" t="str" cm="1">
        <f t="array" aca="1" ref="G921" ca="1">eConcatenar(A921:E921,"|")</f>
        <v>bs7Dw9NnMDSOUrAL|3300|2021-9-24|0|final</v>
      </c>
    </row>
    <row r="922" spans="1:7" x14ac:dyDescent="0.25">
      <c r="A922" s="6" t="s">
        <v>15158</v>
      </c>
      <c r="B922" s="4">
        <v>2000</v>
      </c>
      <c r="C922" s="4" t="s">
        <v>5515</v>
      </c>
      <c r="D922" s="17">
        <v>0</v>
      </c>
      <c r="E922" t="s">
        <v>1141</v>
      </c>
      <c r="G922" t="str" cm="1">
        <f t="array" aca="1" ref="G922" ca="1">eConcatenar(A922:E922,"|")</f>
        <v>DJYUNTTEmAMmJBqk|2000|2021-9-24|0|final</v>
      </c>
    </row>
    <row r="923" spans="1:7" x14ac:dyDescent="0.25">
      <c r="A923" s="6" t="s">
        <v>15162</v>
      </c>
      <c r="B923" s="4">
        <v>2000</v>
      </c>
      <c r="C923" s="4" t="s">
        <v>5515</v>
      </c>
      <c r="D923" s="17">
        <v>0</v>
      </c>
      <c r="E923" t="s">
        <v>1141</v>
      </c>
      <c r="G923" t="str" cm="1">
        <f t="array" aca="1" ref="G923" ca="1">eConcatenar(A923:E923,"|")</f>
        <v>1JVxGKxAaRkEdW9v|2000|2021-9-24|0|final</v>
      </c>
    </row>
    <row r="924" spans="1:7" x14ac:dyDescent="0.25">
      <c r="A924" s="6" t="s">
        <v>15167</v>
      </c>
      <c r="B924" s="4">
        <v>3300</v>
      </c>
      <c r="C924" s="4" t="s">
        <v>5515</v>
      </c>
      <c r="D924" s="17">
        <v>0</v>
      </c>
      <c r="E924" t="s">
        <v>1141</v>
      </c>
      <c r="G924" t="str" cm="1">
        <f t="array" aca="1" ref="G924" ca="1">eConcatenar(A924:E924,"|")</f>
        <v>VB51D8aNLFAkRJLP|3300|2021-9-24|0|final</v>
      </c>
    </row>
    <row r="925" spans="1:7" x14ac:dyDescent="0.25">
      <c r="A925" s="6" t="s">
        <v>15172</v>
      </c>
      <c r="B925" s="4">
        <v>3500</v>
      </c>
      <c r="C925" s="4" t="s">
        <v>5515</v>
      </c>
      <c r="D925" s="17">
        <v>0</v>
      </c>
      <c r="E925" t="s">
        <v>1141</v>
      </c>
      <c r="G925" t="str" cm="1">
        <f t="array" aca="1" ref="G925" ca="1">eConcatenar(A925:E925,"|")</f>
        <v>fxUX8pBzHlc60G9K|3500|2021-9-24|0|final</v>
      </c>
    </row>
    <row r="926" spans="1:7" x14ac:dyDescent="0.25">
      <c r="A926" s="6" t="s">
        <v>15176</v>
      </c>
      <c r="B926" s="4">
        <v>3800</v>
      </c>
      <c r="C926" s="4" t="s">
        <v>5515</v>
      </c>
      <c r="D926" s="17">
        <v>0</v>
      </c>
      <c r="E926" t="s">
        <v>1141</v>
      </c>
      <c r="G926" t="str" cm="1">
        <f t="array" aca="1" ref="G926" ca="1">eConcatenar(A926:E926,"|")</f>
        <v>gedJbRfJsOZcMTiX|3800|2021-9-24|0|final</v>
      </c>
    </row>
    <row r="927" spans="1:7" x14ac:dyDescent="0.25">
      <c r="A927" s="6" t="s">
        <v>15180</v>
      </c>
      <c r="B927" s="4">
        <v>3100</v>
      </c>
      <c r="C927" s="4" t="s">
        <v>5515</v>
      </c>
      <c r="D927" s="17">
        <v>0</v>
      </c>
      <c r="E927" t="s">
        <v>1141</v>
      </c>
      <c r="G927" t="str" cm="1">
        <f t="array" aca="1" ref="G927" ca="1">eConcatenar(A927:E927,"|")</f>
        <v>hk6Ssg0mOJHct7iB|3100|2021-9-24|0|final</v>
      </c>
    </row>
    <row r="928" spans="1:7" x14ac:dyDescent="0.25">
      <c r="A928" s="6" t="s">
        <v>15184</v>
      </c>
      <c r="B928" s="4">
        <v>3400</v>
      </c>
      <c r="C928" s="4" t="s">
        <v>5515</v>
      </c>
      <c r="D928" s="17">
        <v>0</v>
      </c>
      <c r="E928" t="s">
        <v>1141</v>
      </c>
      <c r="G928" t="str" cm="1">
        <f t="array" aca="1" ref="G928" ca="1">eConcatenar(A928:E928,"|")</f>
        <v>lJRNSLjwev87um9s|3400|2021-9-24|0|final</v>
      </c>
    </row>
    <row r="929" spans="1:7" x14ac:dyDescent="0.25">
      <c r="A929" s="6" t="s">
        <v>15188</v>
      </c>
      <c r="B929" s="4">
        <v>2800</v>
      </c>
      <c r="C929" s="4" t="s">
        <v>5515</v>
      </c>
      <c r="D929" s="17">
        <v>0</v>
      </c>
      <c r="E929" t="s">
        <v>1141</v>
      </c>
      <c r="G929" t="str" cm="1">
        <f t="array" aca="1" ref="G929" ca="1">eConcatenar(A929:E929,"|")</f>
        <v>uA1U5ktplOsr3fmB|2800|2021-9-24|0|final</v>
      </c>
    </row>
    <row r="930" spans="1:7" x14ac:dyDescent="0.25">
      <c r="A930" s="6" t="s">
        <v>15194</v>
      </c>
      <c r="B930" s="4">
        <v>3000</v>
      </c>
      <c r="C930" s="4" t="s">
        <v>5515</v>
      </c>
      <c r="D930" s="17">
        <v>0</v>
      </c>
      <c r="E930" t="s">
        <v>1141</v>
      </c>
      <c r="G930" t="str" cm="1">
        <f t="array" aca="1" ref="G930" ca="1">eConcatenar(A930:E930,"|")</f>
        <v>mh3TIvvWmPybsqFX|3000|2021-9-24|0|final</v>
      </c>
    </row>
    <row r="931" spans="1:7" x14ac:dyDescent="0.25">
      <c r="A931" s="6" t="s">
        <v>15202</v>
      </c>
      <c r="B931" s="4">
        <v>4600</v>
      </c>
      <c r="C931" s="4" t="s">
        <v>5515</v>
      </c>
      <c r="D931" s="17">
        <v>0</v>
      </c>
      <c r="E931" t="s">
        <v>1141</v>
      </c>
      <c r="G931" t="str" cm="1">
        <f t="array" aca="1" ref="G931" ca="1">eConcatenar(A931:E931,"|")</f>
        <v>uuOlSqHK6OKGw8nT|4600|2021-9-24|0|final</v>
      </c>
    </row>
    <row r="932" spans="1:7" x14ac:dyDescent="0.25">
      <c r="A932" s="6" t="s">
        <v>15209</v>
      </c>
      <c r="B932" s="4">
        <v>700</v>
      </c>
      <c r="C932" s="4" t="s">
        <v>5515</v>
      </c>
      <c r="D932" s="17">
        <v>0</v>
      </c>
      <c r="E932" t="s">
        <v>1141</v>
      </c>
      <c r="G932" t="str" cm="1">
        <f t="array" aca="1" ref="G932" ca="1">eConcatenar(A932:E932,"|")</f>
        <v>NH4HhHBMX79At4tv|700|2021-9-24|0|final</v>
      </c>
    </row>
    <row r="933" spans="1:7" x14ac:dyDescent="0.25">
      <c r="A933" s="6" t="s">
        <v>15215</v>
      </c>
      <c r="B933" s="4">
        <v>2600</v>
      </c>
      <c r="C933" s="4" t="s">
        <v>5515</v>
      </c>
      <c r="D933" s="17">
        <v>0</v>
      </c>
      <c r="E933" t="s">
        <v>1141</v>
      </c>
      <c r="G933" t="str" cm="1">
        <f t="array" aca="1" ref="G933" ca="1">eConcatenar(A933:E933,"|")</f>
        <v>bxhFRw3yKzIr0yj3|2600|2021-9-24|0|final</v>
      </c>
    </row>
    <row r="934" spans="1:7" x14ac:dyDescent="0.25">
      <c r="A934" s="6" t="s">
        <v>15219</v>
      </c>
      <c r="B934" s="4">
        <v>2050</v>
      </c>
      <c r="C934" s="4" t="s">
        <v>5515</v>
      </c>
      <c r="D934" s="17">
        <v>0</v>
      </c>
      <c r="E934" t="s">
        <v>1141</v>
      </c>
      <c r="G934" t="str" cm="1">
        <f t="array" aca="1" ref="G934" ca="1">eConcatenar(A934:E934,"|")</f>
        <v>mUufNl6nWRDUKx1J|2050|2021-9-24|0|final</v>
      </c>
    </row>
    <row r="935" spans="1:7" x14ac:dyDescent="0.25">
      <c r="A935" s="6" t="s">
        <v>15224</v>
      </c>
      <c r="B935" s="4">
        <v>1300</v>
      </c>
      <c r="C935" s="4" t="s">
        <v>5515</v>
      </c>
      <c r="D935" s="17">
        <v>0</v>
      </c>
      <c r="E935" t="s">
        <v>1141</v>
      </c>
      <c r="G935" t="str" cm="1">
        <f t="array" aca="1" ref="G935" ca="1">eConcatenar(A935:E935,"|")</f>
        <v>tgNqybjH2oPamjWF|1300|2021-9-24|0|final</v>
      </c>
    </row>
    <row r="936" spans="1:7" x14ac:dyDescent="0.25">
      <c r="A936" s="6" t="s">
        <v>15232</v>
      </c>
      <c r="B936" s="4">
        <v>3300</v>
      </c>
      <c r="C936" s="4" t="s">
        <v>5515</v>
      </c>
      <c r="D936" s="17">
        <v>0</v>
      </c>
      <c r="E936" t="s">
        <v>1141</v>
      </c>
      <c r="G936" t="str" cm="1">
        <f t="array" aca="1" ref="G936" ca="1">eConcatenar(A936:E936,"|")</f>
        <v>gWGCFLtUxJczVsFm|3300|2021-9-24|0|final</v>
      </c>
    </row>
    <row r="937" spans="1:7" x14ac:dyDescent="0.25">
      <c r="A937" s="6" t="s">
        <v>15237</v>
      </c>
      <c r="B937" s="4">
        <v>3600</v>
      </c>
      <c r="C937" s="4" t="s">
        <v>5515</v>
      </c>
      <c r="D937" s="17">
        <v>0</v>
      </c>
      <c r="E937" t="s">
        <v>1141</v>
      </c>
      <c r="G937" t="str" cm="1">
        <f t="array" aca="1" ref="G937" ca="1">eConcatenar(A937:E937,"|")</f>
        <v>M3fdVThShalejUn2|3600|2021-9-24|0|final</v>
      </c>
    </row>
    <row r="938" spans="1:7" x14ac:dyDescent="0.25">
      <c r="A938" s="6" t="s">
        <v>15242</v>
      </c>
      <c r="B938" s="4">
        <v>2700</v>
      </c>
      <c r="C938" s="4" t="s">
        <v>5515</v>
      </c>
      <c r="D938" s="17">
        <v>0</v>
      </c>
      <c r="E938" t="s">
        <v>1141</v>
      </c>
      <c r="G938" t="str" cm="1">
        <f t="array" aca="1" ref="G938" ca="1">eConcatenar(A938:E938,"|")</f>
        <v>cY7MlSsn4psWgO2z|2700|2021-9-24|0|final</v>
      </c>
    </row>
    <row r="939" spans="1:7" x14ac:dyDescent="0.25">
      <c r="A939" s="6" t="s">
        <v>15246</v>
      </c>
      <c r="B939" s="4">
        <v>2800</v>
      </c>
      <c r="C939" s="4" t="s">
        <v>5515</v>
      </c>
      <c r="D939" s="17">
        <v>0</v>
      </c>
      <c r="E939" t="s">
        <v>1141</v>
      </c>
      <c r="G939" t="str" cm="1">
        <f t="array" aca="1" ref="G939" ca="1">eConcatenar(A939:E939,"|")</f>
        <v>DvZhUzUQRGfUqQvm|2800|2021-9-24|0|final</v>
      </c>
    </row>
    <row r="940" spans="1:7" x14ac:dyDescent="0.25">
      <c r="A940" s="6" t="s">
        <v>15252</v>
      </c>
      <c r="B940" s="4">
        <v>3100</v>
      </c>
      <c r="C940" s="4" t="s">
        <v>5515</v>
      </c>
      <c r="D940" s="17">
        <v>0</v>
      </c>
      <c r="E940" t="s">
        <v>1141</v>
      </c>
      <c r="G940" t="str" cm="1">
        <f t="array" aca="1" ref="G940" ca="1">eConcatenar(A940:E940,"|")</f>
        <v>Yf0oc1FmstvNUtbU|3100|2021-9-24|0|final</v>
      </c>
    </row>
    <row r="941" spans="1:7" x14ac:dyDescent="0.25">
      <c r="A941" s="6" t="s">
        <v>15257</v>
      </c>
      <c r="B941" s="4">
        <v>3900</v>
      </c>
      <c r="C941" s="4" t="s">
        <v>5515</v>
      </c>
      <c r="D941" s="17">
        <v>0</v>
      </c>
      <c r="E941" t="s">
        <v>1141</v>
      </c>
      <c r="G941" t="str" cm="1">
        <f t="array" aca="1" ref="G941" ca="1">eConcatenar(A941:E941,"|")</f>
        <v>pGEyDga4dLXwOebv|3900|2021-9-24|0|final</v>
      </c>
    </row>
    <row r="942" spans="1:7" x14ac:dyDescent="0.25">
      <c r="A942" s="6" t="s">
        <v>15262</v>
      </c>
      <c r="B942" s="4">
        <v>2850</v>
      </c>
      <c r="C942" s="4" t="s">
        <v>5515</v>
      </c>
      <c r="D942" s="17">
        <v>0</v>
      </c>
      <c r="E942" t="s">
        <v>1141</v>
      </c>
      <c r="G942" t="str" cm="1">
        <f t="array" aca="1" ref="G942" ca="1">eConcatenar(A942:E942,"|")</f>
        <v>j4qcYdCK97FIu3eM|2850|2021-9-24|0|final</v>
      </c>
    </row>
    <row r="943" spans="1:7" x14ac:dyDescent="0.25">
      <c r="A943" s="6" t="s">
        <v>15268</v>
      </c>
      <c r="B943" s="4">
        <v>3650</v>
      </c>
      <c r="C943" s="4" t="s">
        <v>5515</v>
      </c>
      <c r="D943" s="17">
        <v>0</v>
      </c>
      <c r="E943" t="s">
        <v>1141</v>
      </c>
      <c r="G943" t="str" cm="1">
        <f t="array" aca="1" ref="G943" ca="1">eConcatenar(A943:E943,"|")</f>
        <v>4q15y6n2ugTp3oPD|3650|2021-9-24|0|final</v>
      </c>
    </row>
    <row r="944" spans="1:7" x14ac:dyDescent="0.25">
      <c r="A944" s="6" t="s">
        <v>15273</v>
      </c>
      <c r="B944" s="4">
        <v>3400</v>
      </c>
      <c r="C944" s="4" t="s">
        <v>5515</v>
      </c>
      <c r="D944" s="17">
        <v>0</v>
      </c>
      <c r="E944" t="s">
        <v>1141</v>
      </c>
      <c r="G944" t="str" cm="1">
        <f t="array" aca="1" ref="G944" ca="1">eConcatenar(A944:E944,"|")</f>
        <v>CCiAcavbQ1zsH1SX|3400|2021-9-24|0|final</v>
      </c>
    </row>
    <row r="945" spans="1:7" x14ac:dyDescent="0.25">
      <c r="A945" s="6" t="s">
        <v>15278</v>
      </c>
      <c r="B945" s="4">
        <v>4000</v>
      </c>
      <c r="C945" s="4" t="s">
        <v>5515</v>
      </c>
      <c r="D945" s="17">
        <v>0</v>
      </c>
      <c r="E945" t="s">
        <v>1141</v>
      </c>
      <c r="G945" t="str" cm="1">
        <f t="array" aca="1" ref="G945" ca="1">eConcatenar(A945:E945,"|")</f>
        <v>WCJbrvuzU0NjDVid|4000|2021-9-24|0|final</v>
      </c>
    </row>
    <row r="946" spans="1:7" x14ac:dyDescent="0.25">
      <c r="A946" s="6" t="s">
        <v>15284</v>
      </c>
      <c r="B946" s="4">
        <v>400</v>
      </c>
      <c r="C946" s="4" t="s">
        <v>12597</v>
      </c>
      <c r="D946" s="17">
        <v>0</v>
      </c>
      <c r="E946" t="s">
        <v>1141</v>
      </c>
      <c r="G946" t="str" cm="1">
        <f t="array" aca="1" ref="G946" ca="1">eConcatenar(A946:E946,"|")</f>
        <v>Fc17fUADSwctMj99|400|2021-8-28|0|final</v>
      </c>
    </row>
    <row r="947" spans="1:7" x14ac:dyDescent="0.25">
      <c r="A947" s="6" t="s">
        <v>15290</v>
      </c>
      <c r="B947" s="4">
        <v>1000</v>
      </c>
      <c r="C947" s="4" t="s">
        <v>1236</v>
      </c>
      <c r="D947" s="17">
        <v>0</v>
      </c>
      <c r="E947" t="s">
        <v>1141</v>
      </c>
      <c r="G947" t="str" cm="1">
        <f t="array" aca="1" ref="G947" ca="1">eConcatenar(A947:E947,"|")</f>
        <v>jYbZnYiqTDLSLpLP|1000|2021-9-4|0|final</v>
      </c>
    </row>
    <row r="948" spans="1:7" x14ac:dyDescent="0.25">
      <c r="A948" s="6" t="s">
        <v>15297</v>
      </c>
      <c r="B948" s="4">
        <v>850</v>
      </c>
      <c r="C948" s="4" t="s">
        <v>5050</v>
      </c>
      <c r="D948" s="17">
        <v>0</v>
      </c>
      <c r="E948" t="s">
        <v>1141</v>
      </c>
      <c r="G948" t="str" cm="1">
        <f t="array" aca="1" ref="G948" ca="1">eConcatenar(A948:E948,"|")</f>
        <v>Q5SfJ3OFSCIxgSqU|850|2021-8-27|0|final</v>
      </c>
    </row>
    <row r="949" spans="1:7" x14ac:dyDescent="0.25">
      <c r="A949" s="6" t="s">
        <v>15301</v>
      </c>
      <c r="B949" s="4">
        <v>2300</v>
      </c>
      <c r="C949" s="4" t="s">
        <v>5515</v>
      </c>
      <c r="D949" s="17">
        <v>0</v>
      </c>
      <c r="E949" t="s">
        <v>1141</v>
      </c>
      <c r="G949" t="str" cm="1">
        <f t="array" aca="1" ref="G949" ca="1">eConcatenar(A949:E949,"|")</f>
        <v>v09Nriz0HTfom9iI|2300|2021-9-24|0|final</v>
      </c>
    </row>
    <row r="950" spans="1:7" x14ac:dyDescent="0.25">
      <c r="A950" s="6" t="s">
        <v>15308</v>
      </c>
      <c r="B950" s="4">
        <v>1700</v>
      </c>
      <c r="C950" s="4" t="s">
        <v>5050</v>
      </c>
      <c r="D950" s="17">
        <v>0</v>
      </c>
      <c r="E950" t="s">
        <v>1141</v>
      </c>
      <c r="G950" t="str" cm="1">
        <f t="array" aca="1" ref="G950" ca="1">eConcatenar(A950:E950,"|")</f>
        <v>HUGNNG2s4uSxHJ8N|1700|2021-8-27|0|final</v>
      </c>
    </row>
    <row r="951" spans="1:7" x14ac:dyDescent="0.25">
      <c r="A951" s="6" t="s">
        <v>15314</v>
      </c>
      <c r="B951" s="4">
        <v>1800</v>
      </c>
      <c r="C951" s="4" t="s">
        <v>5471</v>
      </c>
      <c r="D951" s="17">
        <v>0</v>
      </c>
      <c r="E951" t="s">
        <v>1141</v>
      </c>
      <c r="G951" t="str" cm="1">
        <f t="array" aca="1" ref="G951" ca="1">eConcatenar(A951:E951,"|")</f>
        <v>gqatMlaxy8pXluMz|1800|2021-9-3|0|final</v>
      </c>
    </row>
    <row r="952" spans="1:7" x14ac:dyDescent="0.25">
      <c r="A952" s="6" t="s">
        <v>15320</v>
      </c>
      <c r="B952" s="4">
        <v>300</v>
      </c>
      <c r="C952" s="4" t="s">
        <v>5322</v>
      </c>
      <c r="D952" s="17">
        <v>0</v>
      </c>
      <c r="E952" t="s">
        <v>1141</v>
      </c>
      <c r="G952" t="str" cm="1">
        <f t="array" aca="1" ref="G952" ca="1">eConcatenar(A952:E952,"|")</f>
        <v>b9InZVVlIOtCZSUV|300|2021-7-24|0|final</v>
      </c>
    </row>
    <row r="953" spans="1:7" x14ac:dyDescent="0.25">
      <c r="A953" s="6" t="s">
        <v>15325</v>
      </c>
      <c r="B953" s="4">
        <v>300</v>
      </c>
      <c r="C953" s="4" t="s">
        <v>1224</v>
      </c>
      <c r="D953" s="17">
        <v>0</v>
      </c>
      <c r="E953" t="s">
        <v>1141</v>
      </c>
      <c r="G953" t="str" cm="1">
        <f t="array" aca="1" ref="G953" ca="1">eConcatenar(A953:E953,"|")</f>
        <v>25UQ8SwSghyEBt9q|300|2021-8-7|0|final</v>
      </c>
    </row>
    <row r="954" spans="1:7" x14ac:dyDescent="0.25">
      <c r="A954" s="6" t="s">
        <v>15332</v>
      </c>
      <c r="B954" s="4">
        <v>1200</v>
      </c>
      <c r="C954" s="4" t="s">
        <v>5515</v>
      </c>
      <c r="D954" s="17">
        <v>0</v>
      </c>
      <c r="E954" t="s">
        <v>1141</v>
      </c>
      <c r="G954" t="str" cm="1">
        <f t="array" aca="1" ref="G954" ca="1">eConcatenar(A954:E954,"|")</f>
        <v>cKuH6nlibSPBoHYY|1200|2021-9-24|0|final</v>
      </c>
    </row>
    <row r="955" spans="1:7" x14ac:dyDescent="0.25">
      <c r="A955" s="6" t="s">
        <v>15338</v>
      </c>
      <c r="B955" s="4">
        <v>2500</v>
      </c>
      <c r="C955" s="4" t="s">
        <v>1236</v>
      </c>
      <c r="D955" s="17">
        <v>0</v>
      </c>
      <c r="E955" t="s">
        <v>1141</v>
      </c>
      <c r="G955" t="str" cm="1">
        <f t="array" aca="1" ref="G955" ca="1">eConcatenar(A955:E955,"|")</f>
        <v>aRSSPjnxW9ReR3Wm|2500|2021-9-4|0|final</v>
      </c>
    </row>
    <row r="956" spans="1:7" x14ac:dyDescent="0.25">
      <c r="A956" s="6" t="s">
        <v>15344</v>
      </c>
      <c r="B956" s="4">
        <v>3210</v>
      </c>
      <c r="C956" s="4" t="s">
        <v>1224</v>
      </c>
      <c r="D956" s="17">
        <v>0</v>
      </c>
      <c r="E956" t="s">
        <v>1141</v>
      </c>
      <c r="G956" t="str" cm="1">
        <f t="array" aca="1" ref="G956" ca="1">eConcatenar(A956:E956,"|")</f>
        <v>yK6NqY1AYfIEH0kb|3210|2021-8-7|0|final</v>
      </c>
    </row>
    <row r="957" spans="1:7" x14ac:dyDescent="0.25">
      <c r="A957" s="6" t="s">
        <v>15349</v>
      </c>
      <c r="B957" s="4">
        <v>1800</v>
      </c>
      <c r="C957" s="4" t="s">
        <v>1236</v>
      </c>
      <c r="D957" s="17">
        <v>0</v>
      </c>
      <c r="E957" t="s">
        <v>1141</v>
      </c>
      <c r="G957" t="str" cm="1">
        <f t="array" aca="1" ref="G957" ca="1">eConcatenar(A957:E957,"|")</f>
        <v>1rFRol5C4dKvxA8K|1800|2021-9-4|0|final</v>
      </c>
    </row>
    <row r="958" spans="1:7" x14ac:dyDescent="0.25">
      <c r="A958" s="6" t="s">
        <v>15354</v>
      </c>
      <c r="B958" s="4">
        <v>2250</v>
      </c>
      <c r="C958" s="4" t="s">
        <v>5515</v>
      </c>
      <c r="D958" s="17">
        <v>0</v>
      </c>
      <c r="E958" t="s">
        <v>1141</v>
      </c>
      <c r="G958" t="str" cm="1">
        <f t="array" aca="1" ref="G958" ca="1">eConcatenar(A958:E958,"|")</f>
        <v>aLm3Z28SnShjgV39|2250|2021-9-24|0|final</v>
      </c>
    </row>
    <row r="959" spans="1:7" x14ac:dyDescent="0.25">
      <c r="A959" s="6" t="s">
        <v>15362</v>
      </c>
      <c r="B959" s="4">
        <v>750</v>
      </c>
      <c r="C959" s="4" t="s">
        <v>5473</v>
      </c>
      <c r="D959" s="17">
        <v>0</v>
      </c>
      <c r="E959" t="s">
        <v>1141</v>
      </c>
      <c r="G959" t="str" cm="1">
        <f t="array" aca="1" ref="G959" ca="1">eConcatenar(A959:E959,"|")</f>
        <v>MhpRccJFyyED5sho|750|2021-8-20|0|final</v>
      </c>
    </row>
    <row r="960" spans="1:7" x14ac:dyDescent="0.25">
      <c r="A960" s="6" t="s">
        <v>15369</v>
      </c>
      <c r="B960" s="4">
        <v>2400</v>
      </c>
      <c r="C960" s="4" t="s">
        <v>5471</v>
      </c>
      <c r="D960" s="17">
        <v>0</v>
      </c>
      <c r="E960" t="s">
        <v>1141</v>
      </c>
      <c r="G960" t="str" cm="1">
        <f t="array" aca="1" ref="G960" ca="1">eConcatenar(A960:E960,"|")</f>
        <v>NL48sYcgdzLdq351|2400|2021-9-3|0|final</v>
      </c>
    </row>
    <row r="961" spans="1:7" x14ac:dyDescent="0.25">
      <c r="A961" s="6" t="s">
        <v>15376</v>
      </c>
      <c r="B961" s="4">
        <v>480</v>
      </c>
      <c r="C961" s="4" t="s">
        <v>1222</v>
      </c>
      <c r="D961" s="17">
        <v>0</v>
      </c>
      <c r="E961" t="s">
        <v>1141</v>
      </c>
      <c r="G961" t="str" cm="1">
        <f t="array" aca="1" ref="G961" ca="1">eConcatenar(A961:E961,"|")</f>
        <v>YCEjSQ7urR2tTuqx|480|2021-8-6|0|final</v>
      </c>
    </row>
    <row r="962" spans="1:7" x14ac:dyDescent="0.25">
      <c r="A962" s="6" t="s">
        <v>15382</v>
      </c>
      <c r="B962" s="4">
        <v>2000</v>
      </c>
      <c r="C962" s="4" t="s">
        <v>5471</v>
      </c>
      <c r="D962" s="17">
        <v>0</v>
      </c>
      <c r="E962" t="s">
        <v>1141</v>
      </c>
      <c r="G962" t="str" cm="1">
        <f t="array" aca="1" ref="G962" ca="1">eConcatenar(A962:E962,"|")</f>
        <v>ERQHMAUZwM0M1q3q|2000|2021-9-3|0|final</v>
      </c>
    </row>
    <row r="963" spans="1:7" x14ac:dyDescent="0.25">
      <c r="A963" s="6" t="s">
        <v>15387</v>
      </c>
      <c r="B963" s="4">
        <v>2400</v>
      </c>
      <c r="C963" s="4" t="s">
        <v>1236</v>
      </c>
      <c r="D963" s="17">
        <v>0</v>
      </c>
      <c r="E963" t="s">
        <v>1141</v>
      </c>
      <c r="G963" t="str" cm="1">
        <f t="array" aca="1" ref="G963" ca="1">eConcatenar(A963:E963,"|")</f>
        <v>Cu9vz7kNfJUpYz9C|2400|2021-9-4|0|final</v>
      </c>
    </row>
    <row r="964" spans="1:7" x14ac:dyDescent="0.25">
      <c r="A964" s="6" t="s">
        <v>15392</v>
      </c>
      <c r="B964" s="4">
        <v>1700</v>
      </c>
      <c r="C964" s="4" t="s">
        <v>1209</v>
      </c>
      <c r="D964" s="17">
        <v>0</v>
      </c>
      <c r="E964" t="s">
        <v>1141</v>
      </c>
      <c r="G964" t="str" cm="1">
        <f t="array" aca="1" ref="G964" ca="1">eConcatenar(A964:E964,"|")</f>
        <v>DGGX8glEUONbKTLr|1700|2021-9-25|0|final</v>
      </c>
    </row>
    <row r="965" spans="1:7" x14ac:dyDescent="0.25">
      <c r="A965" s="6" t="s">
        <v>15398</v>
      </c>
      <c r="B965" s="4">
        <v>31800</v>
      </c>
      <c r="C965" s="4" t="s">
        <v>1173</v>
      </c>
      <c r="D965" s="17">
        <v>0</v>
      </c>
      <c r="E965" t="s">
        <v>1141</v>
      </c>
      <c r="G965" t="str" cm="1">
        <f t="array" aca="1" ref="G965" ca="1">eConcatenar(A965:E965,"|")</f>
        <v>OcBvvB7bDuDaJiq5|31800|2021-6-19|0|final</v>
      </c>
    </row>
    <row r="966" spans="1:7" x14ac:dyDescent="0.25">
      <c r="A966" s="6" t="s">
        <v>15404</v>
      </c>
      <c r="B966" s="4">
        <v>2300</v>
      </c>
      <c r="C966" s="4" t="s">
        <v>1236</v>
      </c>
      <c r="D966" s="17">
        <v>0</v>
      </c>
      <c r="E966" t="s">
        <v>1141</v>
      </c>
      <c r="G966" t="str" cm="1">
        <f t="array" aca="1" ref="G966" ca="1">eConcatenar(A966:E966,"|")</f>
        <v>3NufC3jEpJCHSCSm|2300|2021-9-4|0|final</v>
      </c>
    </row>
    <row r="967" spans="1:7" x14ac:dyDescent="0.25">
      <c r="A967" s="6" t="s">
        <v>15410</v>
      </c>
      <c r="B967" s="4">
        <v>2100</v>
      </c>
      <c r="C967" s="4" t="s">
        <v>1236</v>
      </c>
      <c r="D967" s="17">
        <v>0</v>
      </c>
      <c r="E967" t="s">
        <v>1141</v>
      </c>
      <c r="G967" t="str" cm="1">
        <f t="array" aca="1" ref="G967" ca="1">eConcatenar(A967:E967,"|")</f>
        <v>U1AFrFJJl3E4EAgD|2100|2021-9-4|0|final</v>
      </c>
    </row>
    <row r="968" spans="1:7" x14ac:dyDescent="0.25">
      <c r="A968" s="6" t="s">
        <v>15415</v>
      </c>
      <c r="B968" s="4">
        <v>2500</v>
      </c>
      <c r="C968" s="4" t="s">
        <v>5471</v>
      </c>
      <c r="D968" s="17">
        <v>0</v>
      </c>
      <c r="E968" t="s">
        <v>1141</v>
      </c>
      <c r="G968" t="str" cm="1">
        <f t="array" aca="1" ref="G968" ca="1">eConcatenar(A968:E968,"|")</f>
        <v>8tdXJSkoPLbzFpJc|2500|2021-9-3|0|final</v>
      </c>
    </row>
    <row r="969" spans="1:7" x14ac:dyDescent="0.25">
      <c r="A969" s="6" t="s">
        <v>15421</v>
      </c>
      <c r="B969" s="4">
        <v>2900</v>
      </c>
      <c r="C969" s="26" t="s">
        <v>16141</v>
      </c>
      <c r="D969" s="17">
        <v>0</v>
      </c>
      <c r="E969" t="s">
        <v>1141</v>
      </c>
      <c r="G969" t="str" cm="1">
        <f t="array" aca="1" ref="G969" ca="1">eConcatenar(A969:E969,"|")</f>
        <v>7dfFiy3XVJwrP1Od|2900|2021-02-25|0|final</v>
      </c>
    </row>
    <row r="970" spans="1:7" x14ac:dyDescent="0.25">
      <c r="A970" s="6" t="s">
        <v>15427</v>
      </c>
      <c r="B970" s="4">
        <v>6700</v>
      </c>
      <c r="C970" s="4" t="s">
        <v>1236</v>
      </c>
      <c r="D970" s="17">
        <v>0</v>
      </c>
      <c r="E970" t="s">
        <v>1141</v>
      </c>
      <c r="G970" t="str" cm="1">
        <f t="array" aca="1" ref="G970" ca="1">eConcatenar(A970:E970,"|")</f>
        <v>HH362blGD6b2siax|6700|2021-9-4|0|final</v>
      </c>
    </row>
    <row r="971" spans="1:7" x14ac:dyDescent="0.25">
      <c r="A971" s="6" t="s">
        <v>15433</v>
      </c>
      <c r="B971" s="4">
        <v>2000</v>
      </c>
      <c r="C971" s="4" t="s">
        <v>1228</v>
      </c>
      <c r="D971" s="17">
        <v>0</v>
      </c>
      <c r="E971" t="s">
        <v>1141</v>
      </c>
      <c r="G971" t="str" cm="1">
        <f t="array" aca="1" ref="G971" ca="1">eConcatenar(A971:E971,"|")</f>
        <v>MLLLh2DwTdTJmmZA|2000|2021-8-21|0|final</v>
      </c>
    </row>
    <row r="972" spans="1:7" x14ac:dyDescent="0.25">
      <c r="A972" s="6" t="s">
        <v>15439</v>
      </c>
      <c r="B972" s="4">
        <v>2600</v>
      </c>
      <c r="C972" s="4" t="s">
        <v>5471</v>
      </c>
      <c r="D972" s="17">
        <v>0</v>
      </c>
      <c r="E972" t="s">
        <v>1141</v>
      </c>
      <c r="G972" t="str" cm="1">
        <f t="array" aca="1" ref="G972" ca="1">eConcatenar(A972:E972,"|")</f>
        <v>ANacpFnSH5rLZx9M|2600|2021-9-3|0|final</v>
      </c>
    </row>
    <row r="973" spans="1:7" x14ac:dyDescent="0.25">
      <c r="A973" s="6" t="s">
        <v>15444</v>
      </c>
      <c r="B973" s="4">
        <v>2400</v>
      </c>
      <c r="C973" s="4" t="s">
        <v>5471</v>
      </c>
      <c r="D973" s="17">
        <v>0</v>
      </c>
      <c r="E973" t="s">
        <v>1141</v>
      </c>
      <c r="G973" t="str" cm="1">
        <f t="array" aca="1" ref="G973" ca="1">eConcatenar(A973:E973,"|")</f>
        <v>kMXZE2yo2kPBlSpn|2400|2021-9-3|0|final</v>
      </c>
    </row>
    <row r="974" spans="1:7" x14ac:dyDescent="0.25">
      <c r="A974" s="6" t="s">
        <v>15450</v>
      </c>
      <c r="B974" s="4">
        <v>3000</v>
      </c>
      <c r="C974" s="4" t="s">
        <v>5471</v>
      </c>
      <c r="D974" s="17">
        <v>0</v>
      </c>
      <c r="E974" t="s">
        <v>1141</v>
      </c>
      <c r="G974" t="str" cm="1">
        <f t="array" aca="1" ref="G974" ca="1">eConcatenar(A974:E974,"|")</f>
        <v>10F0at6fYfWEWkxq|3000|2021-9-3|0|final</v>
      </c>
    </row>
    <row r="975" spans="1:7" x14ac:dyDescent="0.25">
      <c r="A975" s="6" t="s">
        <v>15456</v>
      </c>
      <c r="B975" s="4">
        <v>7500</v>
      </c>
      <c r="C975" s="4" t="s">
        <v>1236</v>
      </c>
      <c r="D975" s="17">
        <v>0</v>
      </c>
      <c r="E975" t="s">
        <v>1141</v>
      </c>
      <c r="G975" t="str" cm="1">
        <f t="array" aca="1" ref="G975" ca="1">eConcatenar(A975:E975,"|")</f>
        <v>D8KhkOWDkPuppMh4|7500|2021-9-4|0|final</v>
      </c>
    </row>
    <row r="976" spans="1:7" x14ac:dyDescent="0.25">
      <c r="A976" s="6" t="s">
        <v>15462</v>
      </c>
      <c r="B976" s="4">
        <v>11500</v>
      </c>
      <c r="C976" s="4" t="s">
        <v>5471</v>
      </c>
      <c r="D976" s="17">
        <v>0</v>
      </c>
      <c r="E976" t="s">
        <v>1141</v>
      </c>
      <c r="G976" t="str" cm="1">
        <f t="array" aca="1" ref="G976" ca="1">eConcatenar(A976:E976,"|")</f>
        <v>SkZtZZKyotgLZyr5|11500|2021-9-3|0|final</v>
      </c>
    </row>
    <row r="977" spans="1:7" x14ac:dyDescent="0.25">
      <c r="A977" s="6" t="s">
        <v>15468</v>
      </c>
      <c r="B977" s="4">
        <v>3300</v>
      </c>
      <c r="C977" s="4" t="s">
        <v>1236</v>
      </c>
      <c r="D977" s="17">
        <v>0</v>
      </c>
      <c r="E977" t="s">
        <v>1141</v>
      </c>
      <c r="G977" t="str" cm="1">
        <f t="array" aca="1" ref="G977" ca="1">eConcatenar(A977:E977,"|")</f>
        <v>wnN2VH8Dm4l1BrWS|3300|2021-9-4|0|final</v>
      </c>
    </row>
    <row r="978" spans="1:7" x14ac:dyDescent="0.25">
      <c r="A978" s="6" t="s">
        <v>15473</v>
      </c>
      <c r="B978" s="4">
        <v>3100</v>
      </c>
      <c r="C978" s="4" t="s">
        <v>5471</v>
      </c>
      <c r="D978" s="17">
        <v>0</v>
      </c>
      <c r="E978" t="s">
        <v>1141</v>
      </c>
      <c r="G978" t="str" cm="1">
        <f t="array" aca="1" ref="G978" ca="1">eConcatenar(A978:E978,"|")</f>
        <v>HcVfVXRJqMmzNeHs|3100|2021-9-3|0|final</v>
      </c>
    </row>
    <row r="979" spans="1:7" x14ac:dyDescent="0.25">
      <c r="A979" s="6" t="s">
        <v>15479</v>
      </c>
      <c r="B979" s="4">
        <v>2600</v>
      </c>
      <c r="C979" s="4" t="s">
        <v>1228</v>
      </c>
      <c r="D979" s="17">
        <v>0</v>
      </c>
      <c r="E979" t="s">
        <v>1141</v>
      </c>
      <c r="G979" t="str" cm="1">
        <f t="array" aca="1" ref="G979" ca="1">eConcatenar(A979:E979,"|")</f>
        <v>iMIhyBC3Y2RWj9O6|2600|2021-8-21|0|final</v>
      </c>
    </row>
    <row r="980" spans="1:7" x14ac:dyDescent="0.25">
      <c r="A980" s="6" t="s">
        <v>15486</v>
      </c>
      <c r="B980" s="4">
        <v>6400</v>
      </c>
      <c r="C980" s="4" t="s">
        <v>5471</v>
      </c>
      <c r="D980" s="17">
        <v>0</v>
      </c>
      <c r="E980" t="s">
        <v>1141</v>
      </c>
      <c r="G980" t="str" cm="1">
        <f t="array" aca="1" ref="G980" ca="1">eConcatenar(A980:E980,"|")</f>
        <v>ky8ABMVy2DVNeZNO|6400|2021-9-3|0|final</v>
      </c>
    </row>
    <row r="981" spans="1:7" x14ac:dyDescent="0.25">
      <c r="A981" s="6" t="s">
        <v>15491</v>
      </c>
      <c r="B981" s="4">
        <v>5450</v>
      </c>
      <c r="C981" s="4" t="s">
        <v>1236</v>
      </c>
      <c r="D981" s="17">
        <v>0</v>
      </c>
      <c r="E981" t="s">
        <v>1141</v>
      </c>
      <c r="G981" t="str" cm="1">
        <f t="array" aca="1" ref="G981" ca="1">eConcatenar(A981:E981,"|")</f>
        <v>nIjgKY1rhbhaNo5M|5450|2021-9-4|0|final</v>
      </c>
    </row>
    <row r="982" spans="1:7" x14ac:dyDescent="0.25">
      <c r="A982" s="6" t="s">
        <v>15498</v>
      </c>
      <c r="B982" s="4">
        <v>1400</v>
      </c>
      <c r="C982" s="4" t="s">
        <v>15504</v>
      </c>
      <c r="D982" s="17">
        <v>0</v>
      </c>
      <c r="E982" t="s">
        <v>1141</v>
      </c>
      <c r="G982" t="str" cm="1">
        <f t="array" aca="1" ref="G982" ca="1">eConcatenar(A982:E982,"|")</f>
        <v>Qsj0sJ8TRB4okSm9|1400|2021-5-21|0|final</v>
      </c>
    </row>
    <row r="983" spans="1:7" x14ac:dyDescent="0.25">
      <c r="A983" s="6" t="s">
        <v>15505</v>
      </c>
      <c r="B983" s="4">
        <v>10700</v>
      </c>
      <c r="C983" s="4" t="s">
        <v>1236</v>
      </c>
      <c r="D983" s="17">
        <v>0</v>
      </c>
      <c r="E983" t="s">
        <v>1141</v>
      </c>
      <c r="G983" t="str" cm="1">
        <f t="array" aca="1" ref="G983" ca="1">eConcatenar(A983:E983,"|")</f>
        <v>y2TZ74MXzHKSY9Dj|10700|2021-9-4|0|final</v>
      </c>
    </row>
    <row r="984" spans="1:7" x14ac:dyDescent="0.25">
      <c r="A984" s="6" t="s">
        <v>15511</v>
      </c>
      <c r="B984" s="4">
        <v>6150</v>
      </c>
      <c r="C984" s="4" t="s">
        <v>1228</v>
      </c>
      <c r="D984" s="17">
        <v>0</v>
      </c>
      <c r="E984" t="s">
        <v>1141</v>
      </c>
      <c r="G984" t="str" cm="1">
        <f t="array" aca="1" ref="G984" ca="1">eConcatenar(A984:E984,"|")</f>
        <v>Om1gfY1Bg2PbpBpt|6150|2021-8-21|0|final</v>
      </c>
    </row>
    <row r="985" spans="1:7" x14ac:dyDescent="0.25">
      <c r="A985" s="6" t="s">
        <v>15516</v>
      </c>
      <c r="B985" s="4">
        <v>3400</v>
      </c>
      <c r="C985" s="4" t="s">
        <v>1236</v>
      </c>
      <c r="D985" s="17">
        <v>0</v>
      </c>
      <c r="E985" t="s">
        <v>1141</v>
      </c>
      <c r="G985" t="str" cm="1">
        <f t="array" aca="1" ref="G985" ca="1">eConcatenar(A985:E985,"|")</f>
        <v>s9ERMlBoi8ZJVxgF|3400|2021-9-4|0|final</v>
      </c>
    </row>
    <row r="986" spans="1:7" x14ac:dyDescent="0.25">
      <c r="A986" s="6" t="s">
        <v>15524</v>
      </c>
      <c r="B986" s="4">
        <v>8200</v>
      </c>
      <c r="C986" s="4" t="s">
        <v>1236</v>
      </c>
      <c r="D986" s="17">
        <v>0</v>
      </c>
      <c r="E986" t="s">
        <v>1141</v>
      </c>
      <c r="G986" t="str" cm="1">
        <f t="array" aca="1" ref="G986" ca="1">eConcatenar(A986:E986,"|")</f>
        <v>cSh6TDqFY2WVxyKO|8200|2021-9-4|0|final</v>
      </c>
    </row>
    <row r="987" spans="1:7" x14ac:dyDescent="0.25">
      <c r="A987" s="6" t="s">
        <v>15529</v>
      </c>
      <c r="B987" s="4">
        <v>1800</v>
      </c>
      <c r="C987" s="4" t="s">
        <v>5513</v>
      </c>
      <c r="D987" s="17">
        <v>0</v>
      </c>
      <c r="E987" t="s">
        <v>1141</v>
      </c>
      <c r="G987" t="str" cm="1">
        <f t="array" aca="1" ref="G987" ca="1">eConcatenar(A987:E987,"|")</f>
        <v>5bzAIdtwJNhKHkJJ|1800|2021-7-17|0|final</v>
      </c>
    </row>
    <row r="988" spans="1:7" x14ac:dyDescent="0.25">
      <c r="A988" s="6" t="s">
        <v>15534</v>
      </c>
      <c r="B988" s="4">
        <v>1200</v>
      </c>
      <c r="C988" s="4" t="s">
        <v>5471</v>
      </c>
      <c r="D988" s="17">
        <v>0</v>
      </c>
      <c r="E988" t="s">
        <v>1141</v>
      </c>
      <c r="G988" t="str" cm="1">
        <f t="array" aca="1" ref="G988" ca="1">eConcatenar(A988:E988,"|")</f>
        <v>4aRmxUcg2O3QQng1|1200|2021-9-3|0|final</v>
      </c>
    </row>
    <row r="989" spans="1:7" x14ac:dyDescent="0.25">
      <c r="A989" s="6" t="s">
        <v>15541</v>
      </c>
      <c r="B989" s="4">
        <v>3500</v>
      </c>
      <c r="C989" s="4" t="s">
        <v>5471</v>
      </c>
      <c r="D989" s="17">
        <v>0</v>
      </c>
      <c r="E989" t="s">
        <v>1141</v>
      </c>
      <c r="G989" t="str" cm="1">
        <f t="array" aca="1" ref="G989" ca="1">eConcatenar(A989:E989,"|")</f>
        <v>H1FbNDUEDieMw9Kb|3500|2021-9-3|0|final</v>
      </c>
    </row>
    <row r="990" spans="1:7" x14ac:dyDescent="0.25">
      <c r="A990" s="6" t="s">
        <v>15545</v>
      </c>
      <c r="B990" s="4">
        <v>2200</v>
      </c>
      <c r="C990" s="4" t="s">
        <v>5471</v>
      </c>
      <c r="D990" s="17">
        <v>0</v>
      </c>
      <c r="E990" t="s">
        <v>1141</v>
      </c>
      <c r="G990" t="str" cm="1">
        <f t="array" aca="1" ref="G990" ca="1">eConcatenar(A990:E990,"|")</f>
        <v>kl9ezBrtITD9aEVJ|2200|2021-9-3|0|final</v>
      </c>
    </row>
    <row r="991" spans="1:7" x14ac:dyDescent="0.25">
      <c r="A991" s="6" t="s">
        <v>15550</v>
      </c>
      <c r="B991" s="4">
        <v>2000</v>
      </c>
      <c r="C991" s="4" t="s">
        <v>1236</v>
      </c>
      <c r="D991" s="17">
        <v>0</v>
      </c>
      <c r="E991" t="s">
        <v>1141</v>
      </c>
      <c r="G991" t="str" cm="1">
        <f t="array" aca="1" ref="G991" ca="1">eConcatenar(A991:E991,"|")</f>
        <v>IS8h0L5A4TJiLZxT|2000|2021-9-4|0|final</v>
      </c>
    </row>
    <row r="992" spans="1:7" x14ac:dyDescent="0.25">
      <c r="A992" s="6" t="s">
        <v>15556</v>
      </c>
      <c r="B992" s="4">
        <v>2200</v>
      </c>
      <c r="C992" s="4" t="s">
        <v>5471</v>
      </c>
      <c r="D992" s="17">
        <v>0</v>
      </c>
      <c r="E992" t="s">
        <v>1141</v>
      </c>
      <c r="G992" t="str" cm="1">
        <f t="array" aca="1" ref="G992" ca="1">eConcatenar(A992:E992,"|")</f>
        <v>jFV1RQJkvxjNQIDi|2200|2021-9-3|0|final</v>
      </c>
    </row>
    <row r="993" spans="1:7" x14ac:dyDescent="0.25">
      <c r="A993" s="6" t="s">
        <v>15561</v>
      </c>
      <c r="B993" s="4">
        <v>2800</v>
      </c>
      <c r="C993" s="4" t="s">
        <v>5381</v>
      </c>
      <c r="D993" s="17">
        <v>0</v>
      </c>
      <c r="E993" t="s">
        <v>1141</v>
      </c>
      <c r="G993" t="str" cm="1">
        <f t="array" aca="1" ref="G993" ca="1">eConcatenar(A993:E993,"|")</f>
        <v>1BYDTbBh2NZlBw6U|2800|2021-8-14|0|final</v>
      </c>
    </row>
    <row r="994" spans="1:7" x14ac:dyDescent="0.25">
      <c r="A994" s="6" t="s">
        <v>15566</v>
      </c>
      <c r="B994" s="4">
        <v>2900</v>
      </c>
      <c r="C994" s="4" t="s">
        <v>5471</v>
      </c>
      <c r="D994" s="17">
        <v>0</v>
      </c>
      <c r="E994" t="s">
        <v>1141</v>
      </c>
      <c r="G994" t="str" cm="1">
        <f t="array" aca="1" ref="G994" ca="1">eConcatenar(A994:E994,"|")</f>
        <v>wRyemvDoxiYQm2zw|2900|2021-9-3|0|final</v>
      </c>
    </row>
    <row r="995" spans="1:7" x14ac:dyDescent="0.25">
      <c r="A995" s="6" t="s">
        <v>15571</v>
      </c>
      <c r="B995" s="4">
        <v>3000</v>
      </c>
      <c r="C995" s="4" t="s">
        <v>5471</v>
      </c>
      <c r="D995" s="17">
        <v>0</v>
      </c>
      <c r="E995" t="s">
        <v>1141</v>
      </c>
      <c r="G995" t="str" cm="1">
        <f t="array" aca="1" ref="G995" ca="1">eConcatenar(A995:E995,"|")</f>
        <v>PbCAlayrCHAmDZCs|3000|2021-9-3|0|final</v>
      </c>
    </row>
    <row r="996" spans="1:7" x14ac:dyDescent="0.25">
      <c r="A996" s="6" t="s">
        <v>15575</v>
      </c>
      <c r="B996" s="4">
        <v>2200</v>
      </c>
      <c r="C996" s="4" t="s">
        <v>5471</v>
      </c>
      <c r="D996" s="17">
        <v>0</v>
      </c>
      <c r="E996" t="s">
        <v>1141</v>
      </c>
      <c r="G996" t="str" cm="1">
        <f t="array" aca="1" ref="G996" ca="1">eConcatenar(A996:E996,"|")</f>
        <v>ZT0Vonb0015HybNp|2200|2021-9-3|0|final</v>
      </c>
    </row>
    <row r="997" spans="1:7" x14ac:dyDescent="0.25">
      <c r="A997" s="6" t="s">
        <v>15581</v>
      </c>
      <c r="B997" s="4">
        <v>3200</v>
      </c>
      <c r="C997" s="4" t="s">
        <v>5471</v>
      </c>
      <c r="D997" s="17">
        <v>0</v>
      </c>
      <c r="E997" t="s">
        <v>1141</v>
      </c>
      <c r="G997" t="str" cm="1">
        <f t="array" aca="1" ref="G997" ca="1">eConcatenar(A997:E997,"|")</f>
        <v>cVInHZsFP0fsE2Lf|3200|2021-9-3|0|final</v>
      </c>
    </row>
    <row r="998" spans="1:7" x14ac:dyDescent="0.25">
      <c r="A998" s="6" t="s">
        <v>15584</v>
      </c>
      <c r="B998" s="4">
        <v>3400</v>
      </c>
      <c r="C998" s="4" t="s">
        <v>5471</v>
      </c>
      <c r="D998" s="17">
        <v>0</v>
      </c>
      <c r="E998" t="s">
        <v>1141</v>
      </c>
      <c r="G998" t="str" cm="1">
        <f t="array" aca="1" ref="G998" ca="1">eConcatenar(A998:E998,"|")</f>
        <v>ctdUhMqu5td9kogL|3400|2021-9-3|0|final</v>
      </c>
    </row>
    <row r="999" spans="1:7" x14ac:dyDescent="0.25">
      <c r="A999" s="6" t="s">
        <v>15589</v>
      </c>
      <c r="B999" s="4">
        <v>3000</v>
      </c>
      <c r="C999" s="4" t="s">
        <v>1224</v>
      </c>
      <c r="D999" s="17">
        <v>0</v>
      </c>
      <c r="E999" t="s">
        <v>1141</v>
      </c>
      <c r="G999" t="str" cm="1">
        <f t="array" aca="1" ref="G999" ca="1">eConcatenar(A999:E999,"|")</f>
        <v>Jsj1vdtJiJiUM0On|3000|2021-8-7|0|final</v>
      </c>
    </row>
    <row r="1000" spans="1:7" x14ac:dyDescent="0.25">
      <c r="A1000" s="6" t="s">
        <v>15593</v>
      </c>
      <c r="B1000" s="4">
        <v>2700</v>
      </c>
      <c r="C1000" s="4" t="s">
        <v>1222</v>
      </c>
      <c r="D1000" s="17">
        <v>0</v>
      </c>
      <c r="E1000" t="s">
        <v>1141</v>
      </c>
      <c r="G1000" t="str" cm="1">
        <f t="array" aca="1" ref="G1000" ca="1">eConcatenar(A1000:E1000,"|")</f>
        <v>pI2yvUD9L23ZlOlc|2700|2021-8-6|0|final</v>
      </c>
    </row>
    <row r="1001" spans="1:7" x14ac:dyDescent="0.25">
      <c r="A1001" s="6" t="s">
        <v>15598</v>
      </c>
      <c r="B1001" s="4">
        <v>3200</v>
      </c>
      <c r="C1001" s="4" t="s">
        <v>5471</v>
      </c>
      <c r="D1001" s="17">
        <v>0</v>
      </c>
      <c r="E1001" t="s">
        <v>1141</v>
      </c>
      <c r="G1001" t="str" cm="1">
        <f t="array" aca="1" ref="G1001" ca="1">eConcatenar(A1001:E1001,"|")</f>
        <v>czUFHRTrNO16hhhv|3200|2021-9-3|0|final</v>
      </c>
    </row>
    <row r="1002" spans="1:7" x14ac:dyDescent="0.25">
      <c r="A1002" s="6" t="s">
        <v>15604</v>
      </c>
      <c r="B1002" s="4">
        <v>3200</v>
      </c>
      <c r="C1002" s="4" t="s">
        <v>5471</v>
      </c>
      <c r="D1002" s="17">
        <v>0</v>
      </c>
      <c r="E1002" t="s">
        <v>1141</v>
      </c>
      <c r="G1002" t="str" cm="1">
        <f t="array" aca="1" ref="G1002" ca="1">eConcatenar(A1002:E1002,"|")</f>
        <v>gYXmAWFGmr5yRemk|3200|2021-9-3|0|final</v>
      </c>
    </row>
    <row r="1003" spans="1:7" x14ac:dyDescent="0.25">
      <c r="A1003" s="6" t="s">
        <v>15608</v>
      </c>
      <c r="B1003" s="4">
        <v>3200</v>
      </c>
      <c r="C1003" s="4" t="s">
        <v>5471</v>
      </c>
      <c r="D1003" s="17">
        <v>0</v>
      </c>
      <c r="E1003" t="s">
        <v>1141</v>
      </c>
      <c r="G1003" t="str" cm="1">
        <f t="array" aca="1" ref="G1003" ca="1">eConcatenar(A1003:E1003,"|")</f>
        <v>d3Es81OBG6nF5jHA|3200|2021-9-3|0|final</v>
      </c>
    </row>
    <row r="1004" spans="1:7" x14ac:dyDescent="0.25">
      <c r="A1004" s="6" t="s">
        <v>15612</v>
      </c>
      <c r="B1004" s="4">
        <v>5700</v>
      </c>
      <c r="C1004" s="4" t="s">
        <v>5471</v>
      </c>
      <c r="D1004" s="17">
        <v>0</v>
      </c>
      <c r="E1004" t="s">
        <v>1141</v>
      </c>
      <c r="G1004" t="str" cm="1">
        <f t="array" aca="1" ref="G1004" ca="1">eConcatenar(A1004:E1004,"|")</f>
        <v>CUekApLwxdKndaKQ|5700|2021-9-3|0|final</v>
      </c>
    </row>
    <row r="1005" spans="1:7" x14ac:dyDescent="0.25">
      <c r="A1005" s="6" t="s">
        <v>15616</v>
      </c>
      <c r="B1005" s="4">
        <v>3400</v>
      </c>
      <c r="C1005" s="4" t="s">
        <v>5471</v>
      </c>
      <c r="D1005" s="17">
        <v>0</v>
      </c>
      <c r="E1005" t="s">
        <v>1141</v>
      </c>
      <c r="G1005" t="str" cm="1">
        <f t="array" aca="1" ref="G1005" ca="1">eConcatenar(A1005:E1005,"|")</f>
        <v>pNRgWHYAzsHqmLmx|3400|2021-9-3|0|final</v>
      </c>
    </row>
    <row r="1006" spans="1:7" x14ac:dyDescent="0.25">
      <c r="A1006" s="6" t="s">
        <v>15620</v>
      </c>
      <c r="B1006" s="4">
        <v>6500</v>
      </c>
      <c r="C1006" s="4" t="s">
        <v>5471</v>
      </c>
      <c r="D1006" s="17">
        <v>0</v>
      </c>
      <c r="E1006" t="s">
        <v>1141</v>
      </c>
      <c r="G1006" t="str" cm="1">
        <f t="array" aca="1" ref="G1006" ca="1">eConcatenar(A1006:E1006,"|")</f>
        <v>EkJjFRFJ5di4O8M8|6500|2021-9-3|0|final</v>
      </c>
    </row>
    <row r="1007" spans="1:7" x14ac:dyDescent="0.25">
      <c r="A1007" s="6" t="s">
        <v>15624</v>
      </c>
      <c r="B1007" s="4">
        <v>2500</v>
      </c>
      <c r="C1007" s="4" t="s">
        <v>5471</v>
      </c>
      <c r="D1007" s="17">
        <v>0</v>
      </c>
      <c r="E1007" t="s">
        <v>1141</v>
      </c>
      <c r="G1007" t="str" cm="1">
        <f t="array" aca="1" ref="G1007" ca="1">eConcatenar(A1007:E1007,"|")</f>
        <v>s4v4q3LPAIYSOthO|2500|2021-9-3|0|final</v>
      </c>
    </row>
    <row r="1008" spans="1:7" x14ac:dyDescent="0.25">
      <c r="A1008" s="6" t="s">
        <v>15630</v>
      </c>
      <c r="B1008" s="4">
        <v>5200</v>
      </c>
      <c r="C1008" s="4" t="s">
        <v>5471</v>
      </c>
      <c r="D1008" s="17">
        <v>0</v>
      </c>
      <c r="E1008" t="s">
        <v>1141</v>
      </c>
      <c r="G1008" t="str" cm="1">
        <f t="array" aca="1" ref="G1008" ca="1">eConcatenar(A1008:E1008,"|")</f>
        <v>cVKk3NLWhLNxkehe|5200|2021-9-3|0|final</v>
      </c>
    </row>
    <row r="1009" spans="1:7" x14ac:dyDescent="0.25">
      <c r="A1009" s="6" t="s">
        <v>15636</v>
      </c>
      <c r="B1009" s="4">
        <v>2400</v>
      </c>
      <c r="C1009" s="4" t="s">
        <v>5471</v>
      </c>
      <c r="D1009" s="17">
        <v>0</v>
      </c>
      <c r="E1009" t="s">
        <v>1141</v>
      </c>
      <c r="G1009" t="str" cm="1">
        <f t="array" aca="1" ref="G1009" ca="1">eConcatenar(A1009:E1009,"|")</f>
        <v>WGPYBiRCpL3zzVlc|2400|2021-9-3|0|final</v>
      </c>
    </row>
    <row r="1010" spans="1:7" x14ac:dyDescent="0.25">
      <c r="A1010" s="6" t="s">
        <v>15640</v>
      </c>
      <c r="B1010" s="4">
        <v>6900</v>
      </c>
      <c r="C1010" s="4" t="s">
        <v>5471</v>
      </c>
      <c r="D1010" s="17">
        <v>0</v>
      </c>
      <c r="E1010" t="s">
        <v>1141</v>
      </c>
      <c r="G1010" t="str" cm="1">
        <f t="array" aca="1" ref="G1010" ca="1">eConcatenar(A1010:E1010,"|")</f>
        <v>6CeWX2ncsufWVhWP|6900|2021-9-3|0|final</v>
      </c>
    </row>
    <row r="1011" spans="1:7" x14ac:dyDescent="0.25">
      <c r="A1011" s="6" t="s">
        <v>15645</v>
      </c>
      <c r="B1011" s="4">
        <v>2300</v>
      </c>
      <c r="C1011" s="4" t="s">
        <v>5471</v>
      </c>
      <c r="D1011" s="17">
        <v>0</v>
      </c>
      <c r="E1011" t="s">
        <v>1141</v>
      </c>
      <c r="G1011" t="str" cm="1">
        <f t="array" aca="1" ref="G1011" ca="1">eConcatenar(A1011:E1011,"|")</f>
        <v>bpBjbBx3dyWVSP83|2300|2021-9-3|0|final</v>
      </c>
    </row>
    <row r="1012" spans="1:7" x14ac:dyDescent="0.25">
      <c r="A1012" s="6" t="s">
        <v>15649</v>
      </c>
      <c r="B1012" s="4">
        <v>2700</v>
      </c>
      <c r="C1012" s="4" t="s">
        <v>1222</v>
      </c>
      <c r="D1012" s="17">
        <v>0</v>
      </c>
      <c r="E1012" t="s">
        <v>1141</v>
      </c>
      <c r="G1012" t="str" cm="1">
        <f t="array" aca="1" ref="G1012" ca="1">eConcatenar(A1012:E1012,"|")</f>
        <v>rUDIkjwR81IJNgbo|2700|2021-8-6|0|final</v>
      </c>
    </row>
    <row r="1013" spans="1:7" x14ac:dyDescent="0.25">
      <c r="A1013" s="6" t="s">
        <v>15653</v>
      </c>
      <c r="B1013" s="4">
        <v>6350</v>
      </c>
      <c r="C1013" s="4" t="s">
        <v>5471</v>
      </c>
      <c r="D1013" s="17">
        <v>0</v>
      </c>
      <c r="E1013" t="s">
        <v>1141</v>
      </c>
      <c r="G1013" t="str" cm="1">
        <f t="array" aca="1" ref="G1013" ca="1">eConcatenar(A1013:E1013,"|")</f>
        <v>EJ1o8O2H6hFmOINf|6350|2021-9-3|0|final</v>
      </c>
    </row>
    <row r="1014" spans="1:7" x14ac:dyDescent="0.25">
      <c r="A1014" s="6" t="s">
        <v>15659</v>
      </c>
      <c r="B1014" s="4">
        <v>2800</v>
      </c>
      <c r="C1014" s="4" t="s">
        <v>5471</v>
      </c>
      <c r="D1014" s="17">
        <v>0</v>
      </c>
      <c r="E1014" t="s">
        <v>1141</v>
      </c>
      <c r="G1014" t="str" cm="1">
        <f t="array" aca="1" ref="G1014" ca="1">eConcatenar(A1014:E1014,"|")</f>
        <v>azCmax2eWjcWSg4r|2800|2021-9-3|0|final</v>
      </c>
    </row>
    <row r="1015" spans="1:7" x14ac:dyDescent="0.25">
      <c r="A1015" s="6" t="s">
        <v>15664</v>
      </c>
      <c r="B1015" s="4">
        <v>3100</v>
      </c>
      <c r="C1015" s="4" t="s">
        <v>5471</v>
      </c>
      <c r="D1015" s="17">
        <v>0</v>
      </c>
      <c r="E1015" t="s">
        <v>1141</v>
      </c>
      <c r="G1015" t="str" cm="1">
        <f t="array" aca="1" ref="G1015" ca="1">eConcatenar(A1015:E1015,"|")</f>
        <v>XmMw59mqLdrleeKl|3100|2021-9-3|0|final</v>
      </c>
    </row>
    <row r="1016" spans="1:7" x14ac:dyDescent="0.25">
      <c r="A1016" s="6" t="s">
        <v>15669</v>
      </c>
      <c r="B1016" s="4">
        <v>3400</v>
      </c>
      <c r="C1016" s="4" t="s">
        <v>5471</v>
      </c>
      <c r="D1016" s="17">
        <v>0</v>
      </c>
      <c r="E1016" t="s">
        <v>1141</v>
      </c>
      <c r="G1016" t="str" cm="1">
        <f t="array" aca="1" ref="G1016" ca="1">eConcatenar(A1016:E1016,"|")</f>
        <v>9o7mSfTXTDprNftA|3400|2021-9-3|0|final</v>
      </c>
    </row>
    <row r="1017" spans="1:7" x14ac:dyDescent="0.25">
      <c r="A1017" s="6" t="s">
        <v>15673</v>
      </c>
      <c r="B1017" s="4">
        <v>3400</v>
      </c>
      <c r="C1017" s="4" t="s">
        <v>5471</v>
      </c>
      <c r="D1017" s="17">
        <v>0</v>
      </c>
      <c r="E1017" t="s">
        <v>1141</v>
      </c>
      <c r="G1017" t="str" cm="1">
        <f t="array" aca="1" ref="G1017" ca="1">eConcatenar(A1017:E1017,"|")</f>
        <v>V8ja2hWCkw3HHvKl|3400|2021-9-3|0|final</v>
      </c>
    </row>
    <row r="1018" spans="1:7" x14ac:dyDescent="0.25">
      <c r="A1018" s="6" t="s">
        <v>15680</v>
      </c>
      <c r="B1018" s="4">
        <v>3200</v>
      </c>
      <c r="C1018" s="4" t="s">
        <v>5471</v>
      </c>
      <c r="D1018" s="17">
        <v>0</v>
      </c>
      <c r="E1018" t="s">
        <v>1141</v>
      </c>
      <c r="G1018" t="str" cm="1">
        <f t="array" aca="1" ref="G1018" ca="1">eConcatenar(A1018:E1018,"|")</f>
        <v>F68znHynG9msWXWg|3200|2021-9-3|0|final</v>
      </c>
    </row>
    <row r="1019" spans="1:7" x14ac:dyDescent="0.25">
      <c r="A1019" s="6" t="s">
        <v>15685</v>
      </c>
      <c r="B1019" s="4">
        <v>3400</v>
      </c>
      <c r="C1019" s="4" t="s">
        <v>5471</v>
      </c>
      <c r="D1019" s="17">
        <v>0</v>
      </c>
      <c r="E1019" t="s">
        <v>1141</v>
      </c>
      <c r="G1019" t="str" cm="1">
        <f t="array" aca="1" ref="G1019" ca="1">eConcatenar(A1019:E1019,"|")</f>
        <v>eOwoqDuP9jiQ2hOW|3400|2021-9-3|0|final</v>
      </c>
    </row>
    <row r="1020" spans="1:7" x14ac:dyDescent="0.25">
      <c r="A1020" s="6" t="s">
        <v>15689</v>
      </c>
      <c r="B1020" s="4">
        <v>6000</v>
      </c>
      <c r="C1020" s="4" t="s">
        <v>5471</v>
      </c>
      <c r="D1020" s="17">
        <v>0</v>
      </c>
      <c r="E1020" t="s">
        <v>1141</v>
      </c>
      <c r="G1020" t="str" cm="1">
        <f t="array" aca="1" ref="G1020" ca="1">eConcatenar(A1020:E1020,"|")</f>
        <v>KAgdgw2u5tzEjuZk|6000|2021-9-3|0|final</v>
      </c>
    </row>
    <row r="1021" spans="1:7" x14ac:dyDescent="0.25">
      <c r="A1021" s="6" t="s">
        <v>15692</v>
      </c>
      <c r="B1021" s="4">
        <v>2300</v>
      </c>
      <c r="C1021" s="4" t="s">
        <v>5515</v>
      </c>
      <c r="D1021" s="17">
        <v>0</v>
      </c>
      <c r="E1021" t="s">
        <v>1141</v>
      </c>
      <c r="G1021" t="str" cm="1">
        <f t="array" aca="1" ref="G1021" ca="1">eConcatenar(A1021:E1021,"|")</f>
        <v>vroIYg9zvmtzfw4Z|2300|2021-9-24|0|final</v>
      </c>
    </row>
    <row r="1022" spans="1:7" x14ac:dyDescent="0.25">
      <c r="A1022" s="6" t="s">
        <v>15699</v>
      </c>
      <c r="B1022" s="4">
        <v>3800</v>
      </c>
      <c r="C1022" s="4" t="s">
        <v>1209</v>
      </c>
      <c r="D1022" s="17">
        <v>0</v>
      </c>
      <c r="E1022" t="s">
        <v>1141</v>
      </c>
      <c r="G1022" t="str" cm="1">
        <f t="array" aca="1" ref="G1022" ca="1">eConcatenar(A1022:E1022,"|")</f>
        <v>IcMLbUF2I8qkqJ7J|3800|2021-9-25|0|final</v>
      </c>
    </row>
    <row r="1023" spans="1:7" x14ac:dyDescent="0.25">
      <c r="A1023" s="6" t="s">
        <v>15706</v>
      </c>
      <c r="B1023" s="4">
        <v>2300</v>
      </c>
      <c r="C1023" s="4" t="s">
        <v>1209</v>
      </c>
      <c r="D1023" s="17">
        <v>0</v>
      </c>
      <c r="E1023" t="s">
        <v>1141</v>
      </c>
      <c r="G1023" t="str" cm="1">
        <f t="array" aca="1" ref="G1023" ca="1">eConcatenar(A1023:E1023,"|")</f>
        <v>BCaX5ahO6rda1vni|2300|2021-9-25|0|final</v>
      </c>
    </row>
    <row r="1024" spans="1:7" x14ac:dyDescent="0.25">
      <c r="A1024" s="6" t="s">
        <v>15710</v>
      </c>
      <c r="B1024" s="4">
        <v>1150</v>
      </c>
      <c r="C1024" s="4" t="s">
        <v>1209</v>
      </c>
      <c r="D1024" s="17">
        <v>0</v>
      </c>
      <c r="E1024" t="s">
        <v>1141</v>
      </c>
      <c r="G1024" t="str" cm="1">
        <f t="array" aca="1" ref="G1024" ca="1">eConcatenar(A1024:E1024,"|")</f>
        <v>yKN2zAYxQmt2Xwgs|1150|2021-9-25|0|final</v>
      </c>
    </row>
    <row r="1025" spans="1:7" x14ac:dyDescent="0.25">
      <c r="A1025" s="6" t="s">
        <v>15715</v>
      </c>
      <c r="B1025" s="4">
        <v>1500</v>
      </c>
      <c r="C1025" s="4" t="s">
        <v>1209</v>
      </c>
      <c r="D1025" s="17">
        <v>0</v>
      </c>
      <c r="E1025" t="s">
        <v>1141</v>
      </c>
      <c r="G1025" t="str" cm="1">
        <f t="array" aca="1" ref="G1025" ca="1">eConcatenar(A1025:E1025,"|")</f>
        <v>5vOYpBmOYUJpATph|1500|2021-9-25|0|final</v>
      </c>
    </row>
    <row r="1026" spans="1:7" x14ac:dyDescent="0.25">
      <c r="A1026" s="6" t="s">
        <v>15720</v>
      </c>
      <c r="B1026" s="4">
        <v>2500</v>
      </c>
      <c r="C1026" s="4" t="s">
        <v>1209</v>
      </c>
      <c r="D1026" s="17">
        <v>0</v>
      </c>
      <c r="E1026" t="s">
        <v>1141</v>
      </c>
      <c r="G1026" t="str" cm="1">
        <f t="array" aca="1" ref="G1026" ca="1">eConcatenar(A1026:E1026,"|")</f>
        <v>LNIWM4spsvw21Byi|2500|2021-9-25|0|final</v>
      </c>
    </row>
    <row r="1027" spans="1:7" x14ac:dyDescent="0.25">
      <c r="A1027" s="6" t="s">
        <v>15725</v>
      </c>
      <c r="B1027" s="4">
        <v>9000</v>
      </c>
      <c r="C1027" s="4" t="s">
        <v>1209</v>
      </c>
      <c r="D1027" s="17">
        <v>0</v>
      </c>
      <c r="E1027" t="s">
        <v>1141</v>
      </c>
      <c r="G1027" t="str" cm="1">
        <f t="array" aca="1" ref="G1027" ca="1">eConcatenar(A1027:E1027,"|")</f>
        <v>ENg9HaBktnXFTBdM|9000|2021-9-25|0|final</v>
      </c>
    </row>
    <row r="1028" spans="1:7" x14ac:dyDescent="0.25">
      <c r="A1028" s="6" t="s">
        <v>15726</v>
      </c>
      <c r="B1028" s="4">
        <v>3300</v>
      </c>
      <c r="C1028" s="4" t="s">
        <v>1209</v>
      </c>
      <c r="D1028" s="17">
        <v>0</v>
      </c>
      <c r="E1028" t="s">
        <v>1141</v>
      </c>
      <c r="G1028" t="str" cm="1">
        <f t="array" aca="1" ref="G1028" ca="1">eConcatenar(A1028:E1028,"|")</f>
        <v>kiekCv0b61di2dSg|3300|2021-9-25|0|final</v>
      </c>
    </row>
    <row r="1029" spans="1:7" x14ac:dyDescent="0.25">
      <c r="A1029" s="6" t="s">
        <v>15732</v>
      </c>
      <c r="B1029" s="4">
        <v>3700</v>
      </c>
      <c r="C1029" s="4" t="s">
        <v>1209</v>
      </c>
      <c r="D1029" s="17">
        <v>0</v>
      </c>
      <c r="E1029" t="s">
        <v>1141</v>
      </c>
      <c r="G1029" t="str" cm="1">
        <f t="array" aca="1" ref="G1029" ca="1">eConcatenar(A1029:E1029,"|")</f>
        <v>EipnAYvUGUligQVZ|3700|2021-9-25|0|final</v>
      </c>
    </row>
    <row r="1030" spans="1:7" x14ac:dyDescent="0.25">
      <c r="A1030" s="6" t="s">
        <v>15737</v>
      </c>
      <c r="B1030" s="4">
        <v>10200</v>
      </c>
      <c r="C1030" s="4" t="s">
        <v>1209</v>
      </c>
      <c r="D1030" s="17">
        <v>0</v>
      </c>
      <c r="E1030" t="s">
        <v>1141</v>
      </c>
      <c r="G1030" t="str" cm="1">
        <f t="array" aca="1" ref="G1030" ca="1">eConcatenar(A1030:E1030,"|")</f>
        <v>G4NpBtX9a3KKcr5F|10200|2021-9-25|0|final</v>
      </c>
    </row>
    <row r="1031" spans="1:7" x14ac:dyDescent="0.25">
      <c r="A1031" s="6" t="s">
        <v>15742</v>
      </c>
      <c r="B1031" s="4">
        <v>3300</v>
      </c>
      <c r="C1031" s="4" t="s">
        <v>1209</v>
      </c>
      <c r="D1031" s="17">
        <v>0</v>
      </c>
      <c r="E1031" t="s">
        <v>1141</v>
      </c>
      <c r="G1031" t="str" cm="1">
        <f t="array" aca="1" ref="G1031" ca="1">eConcatenar(A1031:E1031,"|")</f>
        <v>BrLXlb7ryyRvv7pw|3300|2021-9-25|0|final</v>
      </c>
    </row>
    <row r="1032" spans="1:7" x14ac:dyDescent="0.25">
      <c r="A1032" s="6" t="s">
        <v>15749</v>
      </c>
      <c r="B1032" s="4">
        <v>2400</v>
      </c>
      <c r="C1032" s="4" t="s">
        <v>1209</v>
      </c>
      <c r="D1032" s="17">
        <v>0</v>
      </c>
      <c r="E1032" t="s">
        <v>1141</v>
      </c>
      <c r="G1032" t="str" cm="1">
        <f t="array" aca="1" ref="G1032" ca="1">eConcatenar(A1032:E1032,"|")</f>
        <v>w0t186HBr7ydr0wz|2400|2021-9-25|0|final</v>
      </c>
    </row>
    <row r="1033" spans="1:7" x14ac:dyDescent="0.25">
      <c r="A1033" s="6" t="s">
        <v>15753</v>
      </c>
      <c r="B1033" s="4">
        <v>2100</v>
      </c>
      <c r="C1033" s="4" t="s">
        <v>1209</v>
      </c>
      <c r="D1033" s="17">
        <v>0</v>
      </c>
      <c r="E1033" t="s">
        <v>1141</v>
      </c>
      <c r="G1033" t="str" cm="1">
        <f t="array" aca="1" ref="G1033" ca="1">eConcatenar(A1033:E1033,"|")</f>
        <v>MHXt33vnSKu2EE9T|2100|2021-9-25|0|final</v>
      </c>
    </row>
    <row r="1034" spans="1:7" x14ac:dyDescent="0.25">
      <c r="A1034" s="6" t="s">
        <v>15758</v>
      </c>
      <c r="B1034" s="4">
        <v>2750</v>
      </c>
      <c r="C1034" s="4" t="s">
        <v>1209</v>
      </c>
      <c r="D1034" s="17">
        <v>0</v>
      </c>
      <c r="E1034" t="s">
        <v>1141</v>
      </c>
      <c r="G1034" t="str" cm="1">
        <f t="array" aca="1" ref="G1034" ca="1">eConcatenar(A1034:E1034,"|")</f>
        <v>wGaihiVBgBgS1Tbs|2750|2021-9-25|0|final</v>
      </c>
    </row>
    <row r="1035" spans="1:7" x14ac:dyDescent="0.25">
      <c r="A1035" s="6" t="s">
        <v>15764</v>
      </c>
      <c r="B1035" s="4">
        <v>3700</v>
      </c>
      <c r="C1035" s="4" t="s">
        <v>1209</v>
      </c>
      <c r="D1035" s="17">
        <v>0</v>
      </c>
      <c r="E1035" t="s">
        <v>1141</v>
      </c>
      <c r="G1035" t="str" cm="1">
        <f t="array" aca="1" ref="G1035" ca="1">eConcatenar(A1035:E1035,"|")</f>
        <v>d5YkIN3NM7HpvJ0x|3700|2021-9-25|0|final</v>
      </c>
    </row>
    <row r="1036" spans="1:7" x14ac:dyDescent="0.25">
      <c r="A1036" s="6" t="s">
        <v>15770</v>
      </c>
      <c r="B1036" s="4">
        <v>7650</v>
      </c>
      <c r="C1036" s="4" t="s">
        <v>1209</v>
      </c>
      <c r="D1036" s="17">
        <v>0</v>
      </c>
      <c r="E1036" t="s">
        <v>1141</v>
      </c>
      <c r="G1036" t="str" cm="1">
        <f t="array" aca="1" ref="G1036" ca="1">eConcatenar(A1036:E1036,"|")</f>
        <v>2ly0TqG80v9C8nH7|7650|2021-9-25|0|final</v>
      </c>
    </row>
    <row r="1037" spans="1:7" x14ac:dyDescent="0.25">
      <c r="A1037" s="6" t="s">
        <v>15774</v>
      </c>
      <c r="B1037" s="4">
        <v>4700</v>
      </c>
      <c r="C1037" s="4" t="s">
        <v>1209</v>
      </c>
      <c r="D1037" s="17">
        <v>0</v>
      </c>
      <c r="E1037" t="s">
        <v>1141</v>
      </c>
      <c r="G1037" t="str" cm="1">
        <f t="array" aca="1" ref="G1037" ca="1">eConcatenar(A1037:E1037,"|")</f>
        <v>aOd5A4z4oOUmeUiA|4700|2021-9-25|0|final</v>
      </c>
    </row>
    <row r="1038" spans="1:7" x14ac:dyDescent="0.25">
      <c r="A1038" s="6" t="s">
        <v>15780</v>
      </c>
      <c r="B1038" s="4">
        <v>3100</v>
      </c>
      <c r="C1038" s="4" t="s">
        <v>1209</v>
      </c>
      <c r="D1038" s="17">
        <v>0</v>
      </c>
      <c r="E1038" t="s">
        <v>1141</v>
      </c>
      <c r="G1038" t="str" cm="1">
        <f t="array" aca="1" ref="G1038" ca="1">eConcatenar(A1038:E1038,"|")</f>
        <v>JCEDfZpNhJ7xtkDL|3100|2021-9-25|0|final</v>
      </c>
    </row>
    <row r="1039" spans="1:7" x14ac:dyDescent="0.25">
      <c r="A1039" s="6" t="s">
        <v>15783</v>
      </c>
      <c r="B1039" s="4">
        <v>3300</v>
      </c>
      <c r="C1039" s="4" t="s">
        <v>1209</v>
      </c>
      <c r="D1039" s="17">
        <v>0</v>
      </c>
      <c r="E1039" t="s">
        <v>1141</v>
      </c>
      <c r="G1039" t="str" cm="1">
        <f t="array" aca="1" ref="G1039" ca="1">eConcatenar(A1039:E1039,"|")</f>
        <v>UzH2ZinO0HMVtVqc|3300|2021-9-25|0|final</v>
      </c>
    </row>
    <row r="1040" spans="1:7" x14ac:dyDescent="0.25">
      <c r="A1040" s="6" t="s">
        <v>15787</v>
      </c>
      <c r="B1040" s="4">
        <v>2600</v>
      </c>
      <c r="C1040" s="4" t="s">
        <v>1209</v>
      </c>
      <c r="D1040" s="17">
        <v>0</v>
      </c>
      <c r="E1040" t="s">
        <v>1141</v>
      </c>
      <c r="G1040" t="str" cm="1">
        <f t="array" aca="1" ref="G1040" ca="1">eConcatenar(A1040:E1040,"|")</f>
        <v>gnKP3iDAzFRtDxez|2600|2021-9-25|0|final</v>
      </c>
    </row>
    <row r="1041" spans="1:7" x14ac:dyDescent="0.25">
      <c r="A1041" s="6" t="s">
        <v>15792</v>
      </c>
      <c r="B1041" s="4">
        <v>2250</v>
      </c>
      <c r="C1041" s="4" t="s">
        <v>5474</v>
      </c>
      <c r="D1041" s="17">
        <v>0</v>
      </c>
      <c r="E1041" t="s">
        <v>1141</v>
      </c>
      <c r="G1041" t="str" cm="1">
        <f t="array" aca="1" ref="G1041" ca="1">eConcatenar(A1041:E1041,"|")</f>
        <v>GAUgxCisizst01hB|2250|2021-9-17|0|final</v>
      </c>
    </row>
    <row r="1042" spans="1:7" x14ac:dyDescent="0.25">
      <c r="A1042" s="6" t="s">
        <v>15798</v>
      </c>
      <c r="B1042" s="4">
        <v>2450</v>
      </c>
      <c r="C1042" s="4" t="s">
        <v>1178</v>
      </c>
      <c r="D1042" s="17">
        <v>0</v>
      </c>
      <c r="E1042" t="s">
        <v>1141</v>
      </c>
      <c r="G1042" t="str" cm="1">
        <f t="array" aca="1" ref="G1042" ca="1">eConcatenar(A1042:E1042,"|")</f>
        <v>C0LfXWHNLkL77vyH|2450|2021-9-18|0|final</v>
      </c>
    </row>
    <row r="1043" spans="1:7" x14ac:dyDescent="0.25">
      <c r="A1043" s="6" t="s">
        <v>15803</v>
      </c>
      <c r="B1043" s="4">
        <v>2600</v>
      </c>
      <c r="C1043" s="4" t="s">
        <v>5474</v>
      </c>
      <c r="D1043" s="17">
        <v>0</v>
      </c>
      <c r="E1043" t="s">
        <v>1141</v>
      </c>
      <c r="G1043" t="str" cm="1">
        <f t="array" aca="1" ref="G1043" ca="1">eConcatenar(A1043:E1043,"|")</f>
        <v>pY25Ww9ZO8px2dUX|2600|2021-9-17|0|final</v>
      </c>
    </row>
    <row r="1044" spans="1:7" x14ac:dyDescent="0.25">
      <c r="A1044" s="6" t="s">
        <v>15809</v>
      </c>
      <c r="B1044" s="4">
        <v>11800</v>
      </c>
      <c r="C1044" s="4" t="s">
        <v>1178</v>
      </c>
      <c r="D1044" s="17">
        <v>0</v>
      </c>
      <c r="E1044" t="s">
        <v>1141</v>
      </c>
      <c r="G1044" t="str" cm="1">
        <f t="array" aca="1" ref="G1044" ca="1">eConcatenar(A1044:E1044,"|")</f>
        <v>9Bxu2O0AaO3gVYHP|11800|2021-9-18|0|final</v>
      </c>
    </row>
    <row r="1045" spans="1:7" x14ac:dyDescent="0.25">
      <c r="A1045" s="6" t="s">
        <v>15814</v>
      </c>
      <c r="B1045" s="4">
        <v>1200</v>
      </c>
      <c r="C1045" s="4" t="s">
        <v>5471</v>
      </c>
      <c r="D1045" s="17">
        <v>0</v>
      </c>
      <c r="E1045" t="s">
        <v>1141</v>
      </c>
      <c r="G1045" t="str" cm="1">
        <f t="array" aca="1" ref="G1045" ca="1">eConcatenar(A1045:E1045,"|")</f>
        <v>6iklBuJQuxUMywUl|1200|2021-9-3|0|final</v>
      </c>
    </row>
    <row r="1046" spans="1:7" x14ac:dyDescent="0.25">
      <c r="A1046" s="6" t="s">
        <v>15816</v>
      </c>
      <c r="B1046" s="4">
        <v>3500</v>
      </c>
      <c r="C1046" s="4" t="s">
        <v>5471</v>
      </c>
      <c r="D1046" s="17">
        <v>0</v>
      </c>
      <c r="E1046" t="s">
        <v>1141</v>
      </c>
      <c r="G1046" t="str" cm="1">
        <f t="array" aca="1" ref="G1046" ca="1">eConcatenar(A1046:E1046,"|")</f>
        <v>bti8jmO1S5dARWwC|3500|2021-9-3|0|final</v>
      </c>
    </row>
    <row r="1047" spans="1:7" x14ac:dyDescent="0.25">
      <c r="A1047" s="6" t="s">
        <v>15818</v>
      </c>
      <c r="B1047" s="4">
        <v>2200</v>
      </c>
      <c r="C1047" s="4" t="s">
        <v>5471</v>
      </c>
      <c r="D1047" s="17">
        <v>0</v>
      </c>
      <c r="E1047" t="s">
        <v>1141</v>
      </c>
      <c r="G1047" t="str" cm="1">
        <f t="array" aca="1" ref="G1047" ca="1">eConcatenar(A1047:E1047,"|")</f>
        <v>J2Zu8ypUvIoA671K|2200|2021-9-3|0|final</v>
      </c>
    </row>
    <row r="1048" spans="1:7" x14ac:dyDescent="0.25">
      <c r="A1048" s="6" t="s">
        <v>15820</v>
      </c>
      <c r="B1048" s="4">
        <v>2000</v>
      </c>
      <c r="C1048" s="4" t="s">
        <v>1236</v>
      </c>
      <c r="D1048" s="17">
        <v>0</v>
      </c>
      <c r="E1048" t="s">
        <v>1141</v>
      </c>
      <c r="G1048" t="str" cm="1">
        <f t="array" aca="1" ref="G1048" ca="1">eConcatenar(A1048:E1048,"|")</f>
        <v>8gbCQKdglFEHzVco|2000|2021-9-4|0|final</v>
      </c>
    </row>
    <row r="1049" spans="1:7" x14ac:dyDescent="0.25">
      <c r="A1049" s="6" t="s">
        <v>15822</v>
      </c>
      <c r="B1049" s="4">
        <v>2200</v>
      </c>
      <c r="C1049" s="4" t="s">
        <v>5471</v>
      </c>
      <c r="D1049" s="17">
        <v>0</v>
      </c>
      <c r="E1049" t="s">
        <v>1141</v>
      </c>
      <c r="G1049" t="str" cm="1">
        <f t="array" aca="1" ref="G1049" ca="1">eConcatenar(A1049:E1049,"|")</f>
        <v>cX1SNOQoHejizRtR|2200|2021-9-3|0|final</v>
      </c>
    </row>
    <row r="1050" spans="1:7" x14ac:dyDescent="0.25">
      <c r="A1050" s="6" t="s">
        <v>15824</v>
      </c>
      <c r="B1050" s="4">
        <v>2800</v>
      </c>
      <c r="C1050" s="4" t="s">
        <v>5381</v>
      </c>
      <c r="D1050" s="17">
        <v>0</v>
      </c>
      <c r="E1050" t="s">
        <v>1141</v>
      </c>
      <c r="G1050" t="str" cm="1">
        <f t="array" aca="1" ref="G1050" ca="1">eConcatenar(A1050:E1050,"|")</f>
        <v>9FX5qkgh85NlircH|2800|2021-8-14|0|final</v>
      </c>
    </row>
    <row r="1051" spans="1:7" x14ac:dyDescent="0.25">
      <c r="A1051" s="6" t="s">
        <v>15826</v>
      </c>
      <c r="B1051" s="4">
        <v>2900</v>
      </c>
      <c r="C1051" s="4" t="s">
        <v>5471</v>
      </c>
      <c r="D1051" s="17">
        <v>0</v>
      </c>
      <c r="E1051" t="s">
        <v>1141</v>
      </c>
      <c r="G1051" t="str" cm="1">
        <f t="array" aca="1" ref="G1051" ca="1">eConcatenar(A1051:E1051,"|")</f>
        <v>1YtVSTw3EGiz51W7|2900|2021-9-3|0|final</v>
      </c>
    </row>
    <row r="1052" spans="1:7" x14ac:dyDescent="0.25">
      <c r="A1052" s="6" t="s">
        <v>15829</v>
      </c>
      <c r="B1052" s="4">
        <v>3000</v>
      </c>
      <c r="C1052" s="4" t="s">
        <v>5471</v>
      </c>
      <c r="D1052" s="17">
        <v>0</v>
      </c>
      <c r="E1052" t="s">
        <v>1141</v>
      </c>
      <c r="G1052" t="str" cm="1">
        <f t="array" aca="1" ref="G1052" ca="1">eConcatenar(A1052:E1052,"|")</f>
        <v>tmtsfgm3Xpy5X6Ct|3000|2021-9-3|0|final</v>
      </c>
    </row>
    <row r="1053" spans="1:7" x14ac:dyDescent="0.25">
      <c r="A1053" s="6" t="s">
        <v>15831</v>
      </c>
      <c r="B1053" s="4">
        <v>2200</v>
      </c>
      <c r="C1053" s="4" t="s">
        <v>5471</v>
      </c>
      <c r="D1053" s="17">
        <v>0</v>
      </c>
      <c r="E1053" t="s">
        <v>1141</v>
      </c>
      <c r="G1053" t="str" cm="1">
        <f t="array" aca="1" ref="G1053" ca="1">eConcatenar(A1053:E1053,"|")</f>
        <v>pQ4Y2cDUXVku2F3i|2200|2021-9-3|0|final</v>
      </c>
    </row>
    <row r="1054" spans="1:7" x14ac:dyDescent="0.25">
      <c r="A1054" s="6" t="s">
        <v>15833</v>
      </c>
      <c r="B1054" s="4">
        <v>3200</v>
      </c>
      <c r="C1054" s="4" t="s">
        <v>5471</v>
      </c>
      <c r="D1054" s="17">
        <v>0</v>
      </c>
      <c r="E1054" t="s">
        <v>1141</v>
      </c>
      <c r="G1054" t="str" cm="1">
        <f t="array" aca="1" ref="G1054" ca="1">eConcatenar(A1054:E1054,"|")</f>
        <v>jN5ivVHCDNqTc0Zb|3200|2021-9-3|0|final</v>
      </c>
    </row>
    <row r="1055" spans="1:7" x14ac:dyDescent="0.25">
      <c r="A1055" s="6" t="s">
        <v>15835</v>
      </c>
      <c r="B1055" s="4">
        <v>3400</v>
      </c>
      <c r="C1055" s="4" t="s">
        <v>5471</v>
      </c>
      <c r="D1055" s="17">
        <v>0</v>
      </c>
      <c r="E1055" t="s">
        <v>1141</v>
      </c>
      <c r="G1055" t="str" cm="1">
        <f t="array" aca="1" ref="G1055" ca="1">eConcatenar(A1055:E1055,"|")</f>
        <v>xdz3REW54eI9n5UB|3400|2021-9-3|0|final</v>
      </c>
    </row>
    <row r="1056" spans="1:7" x14ac:dyDescent="0.25">
      <c r="A1056" s="6" t="s">
        <v>15837</v>
      </c>
      <c r="B1056" s="4">
        <v>3000</v>
      </c>
      <c r="C1056" s="4" t="s">
        <v>1224</v>
      </c>
      <c r="D1056" s="17">
        <v>0</v>
      </c>
      <c r="E1056" t="s">
        <v>1141</v>
      </c>
      <c r="G1056" t="str" cm="1">
        <f t="array" aca="1" ref="G1056" ca="1">eConcatenar(A1056:E1056,"|")</f>
        <v>ORSHAQMvYg99LtSp|3000|2021-8-7|0|final</v>
      </c>
    </row>
    <row r="1057" spans="1:7" x14ac:dyDescent="0.25">
      <c r="A1057" s="6" t="s">
        <v>15839</v>
      </c>
      <c r="B1057" s="4">
        <v>2700</v>
      </c>
      <c r="C1057" s="4" t="s">
        <v>1222</v>
      </c>
      <c r="D1057" s="17">
        <v>0</v>
      </c>
      <c r="E1057" t="s">
        <v>1141</v>
      </c>
      <c r="G1057" t="str" cm="1">
        <f t="array" aca="1" ref="G1057" ca="1">eConcatenar(A1057:E1057,"|")</f>
        <v>4maOjSNLmc9rJakI|2700|2021-8-6|0|final</v>
      </c>
    </row>
    <row r="1058" spans="1:7" x14ac:dyDescent="0.25">
      <c r="A1058" s="6" t="s">
        <v>15841</v>
      </c>
      <c r="B1058" s="4">
        <v>3200</v>
      </c>
      <c r="C1058" s="4" t="s">
        <v>5471</v>
      </c>
      <c r="D1058" s="17">
        <v>0</v>
      </c>
      <c r="E1058" t="s">
        <v>1141</v>
      </c>
      <c r="G1058" t="str" cm="1">
        <f t="array" aca="1" ref="G1058" ca="1">eConcatenar(A1058:E1058,"|")</f>
        <v>ajzw8rkNCv4ZrWex|3200|2021-9-3|0|final</v>
      </c>
    </row>
    <row r="1059" spans="1:7" x14ac:dyDescent="0.25">
      <c r="A1059" s="6" t="s">
        <v>15843</v>
      </c>
      <c r="B1059" s="4">
        <v>3200</v>
      </c>
      <c r="C1059" s="4" t="s">
        <v>5471</v>
      </c>
      <c r="D1059" s="17">
        <v>0</v>
      </c>
      <c r="E1059" t="s">
        <v>1141</v>
      </c>
      <c r="G1059" t="str" cm="1">
        <f t="array" aca="1" ref="G1059" ca="1">eConcatenar(A1059:E1059,"|")</f>
        <v>Tys5XGkkX3EvUHFd|3200|2021-9-3|0|final</v>
      </c>
    </row>
    <row r="1060" spans="1:7" x14ac:dyDescent="0.25">
      <c r="A1060" s="6" t="s">
        <v>15845</v>
      </c>
      <c r="B1060" s="4">
        <v>3200</v>
      </c>
      <c r="C1060" s="4" t="s">
        <v>5471</v>
      </c>
      <c r="D1060" s="17">
        <v>0</v>
      </c>
      <c r="E1060" t="s">
        <v>1141</v>
      </c>
      <c r="G1060" t="str" cm="1">
        <f t="array" aca="1" ref="G1060" ca="1">eConcatenar(A1060:E1060,"|")</f>
        <v>VAyoGja1dpyotLt9|3200|2021-9-3|0|final</v>
      </c>
    </row>
    <row r="1061" spans="1:7" x14ac:dyDescent="0.25">
      <c r="A1061" s="6" t="s">
        <v>15847</v>
      </c>
      <c r="B1061" s="4">
        <v>5700</v>
      </c>
      <c r="C1061" s="4" t="s">
        <v>5471</v>
      </c>
      <c r="D1061" s="17">
        <v>0</v>
      </c>
      <c r="E1061" t="s">
        <v>1141</v>
      </c>
      <c r="G1061" t="str" cm="1">
        <f t="array" aca="1" ref="G1061" ca="1">eConcatenar(A1061:E1061,"|")</f>
        <v>fRm4nyYIapNBpQXH|5700|2021-9-3|0|final</v>
      </c>
    </row>
    <row r="1062" spans="1:7" x14ac:dyDescent="0.25">
      <c r="A1062" s="6" t="s">
        <v>15849</v>
      </c>
      <c r="B1062" s="4">
        <v>3400</v>
      </c>
      <c r="C1062" s="4" t="s">
        <v>5471</v>
      </c>
      <c r="D1062" s="17">
        <v>0</v>
      </c>
      <c r="E1062" t="s">
        <v>1141</v>
      </c>
      <c r="G1062" t="str" cm="1">
        <f t="array" aca="1" ref="G1062" ca="1">eConcatenar(A1062:E1062,"|")</f>
        <v>gupR4TEW8E7cInbc|3400|2021-9-3|0|final</v>
      </c>
    </row>
    <row r="1063" spans="1:7" x14ac:dyDescent="0.25">
      <c r="A1063" s="6" t="s">
        <v>15851</v>
      </c>
      <c r="B1063" s="4">
        <v>6500</v>
      </c>
      <c r="C1063" s="4" t="s">
        <v>5471</v>
      </c>
      <c r="D1063" s="17">
        <v>0</v>
      </c>
      <c r="E1063" t="s">
        <v>1141</v>
      </c>
      <c r="G1063" t="str" cm="1">
        <f t="array" aca="1" ref="G1063" ca="1">eConcatenar(A1063:E1063,"|")</f>
        <v>9BXisnnB8PLRHxsb|6500|2021-9-3|0|final</v>
      </c>
    </row>
    <row r="1064" spans="1:7" x14ac:dyDescent="0.25">
      <c r="A1064" s="6" t="s">
        <v>15853</v>
      </c>
      <c r="B1064" s="4">
        <v>2500</v>
      </c>
      <c r="C1064" s="4" t="s">
        <v>5471</v>
      </c>
      <c r="D1064" s="17">
        <v>0</v>
      </c>
      <c r="E1064" t="s">
        <v>1141</v>
      </c>
      <c r="G1064" t="str" cm="1">
        <f t="array" aca="1" ref="G1064" ca="1">eConcatenar(A1064:E1064,"|")</f>
        <v>g3n18nfXjqXvPB0W|2500|2021-9-3|0|final</v>
      </c>
    </row>
    <row r="1065" spans="1:7" x14ac:dyDescent="0.25">
      <c r="A1065" s="6" t="s">
        <v>15855</v>
      </c>
      <c r="B1065" s="4">
        <v>5200</v>
      </c>
      <c r="C1065" s="4" t="s">
        <v>5471</v>
      </c>
      <c r="D1065" s="17">
        <v>0</v>
      </c>
      <c r="E1065" t="s">
        <v>1141</v>
      </c>
      <c r="G1065" t="str" cm="1">
        <f t="array" aca="1" ref="G1065" ca="1">eConcatenar(A1065:E1065,"|")</f>
        <v>fKVQ2J1lPDlzF5X7|5200|2021-9-3|0|final</v>
      </c>
    </row>
    <row r="1066" spans="1:7" x14ac:dyDescent="0.25">
      <c r="A1066" s="6" t="s">
        <v>15857</v>
      </c>
      <c r="B1066" s="4">
        <v>2400</v>
      </c>
      <c r="C1066" s="4" t="s">
        <v>5471</v>
      </c>
      <c r="D1066" s="17">
        <v>0</v>
      </c>
      <c r="E1066" t="s">
        <v>1141</v>
      </c>
      <c r="G1066" t="str" cm="1">
        <f t="array" aca="1" ref="G1066" ca="1">eConcatenar(A1066:E1066,"|")</f>
        <v>21rObh7P2FuoxXdX|2400|2021-9-3|0|final</v>
      </c>
    </row>
    <row r="1067" spans="1:7" x14ac:dyDescent="0.25">
      <c r="A1067" s="6" t="s">
        <v>15859</v>
      </c>
      <c r="B1067" s="4">
        <v>6900</v>
      </c>
      <c r="C1067" s="4" t="s">
        <v>5471</v>
      </c>
      <c r="D1067" s="17">
        <v>0</v>
      </c>
      <c r="E1067" t="s">
        <v>1141</v>
      </c>
      <c r="G1067" t="str" cm="1">
        <f t="array" aca="1" ref="G1067" ca="1">eConcatenar(A1067:E1067,"|")</f>
        <v>mhKfr6JuZ8W8SJGy|6900|2021-9-3|0|final</v>
      </c>
    </row>
    <row r="1068" spans="1:7" x14ac:dyDescent="0.25">
      <c r="A1068" s="6" t="s">
        <v>15861</v>
      </c>
      <c r="B1068" s="4">
        <v>2300</v>
      </c>
      <c r="C1068" s="4" t="s">
        <v>5471</v>
      </c>
      <c r="D1068" s="17">
        <v>0</v>
      </c>
      <c r="E1068" t="s">
        <v>1141</v>
      </c>
      <c r="G1068" t="str" cm="1">
        <f t="array" aca="1" ref="G1068" ca="1">eConcatenar(A1068:E1068,"|")</f>
        <v>25AA0khI9p2RLicD|2300|2021-9-3|0|final</v>
      </c>
    </row>
    <row r="1069" spans="1:7" x14ac:dyDescent="0.25">
      <c r="A1069" s="6" t="s">
        <v>15863</v>
      </c>
      <c r="B1069" s="4">
        <v>2700</v>
      </c>
      <c r="C1069" s="4" t="s">
        <v>1222</v>
      </c>
      <c r="D1069" s="17">
        <v>0</v>
      </c>
      <c r="E1069" t="s">
        <v>1141</v>
      </c>
      <c r="G1069" t="str" cm="1">
        <f t="array" aca="1" ref="G1069" ca="1">eConcatenar(A1069:E1069,"|")</f>
        <v>LNQvwBgo6ESiPEIN|2700|2021-8-6|0|final</v>
      </c>
    </row>
    <row r="1070" spans="1:7" x14ac:dyDescent="0.25">
      <c r="A1070" s="6" t="s">
        <v>15865</v>
      </c>
      <c r="B1070" s="4">
        <v>6350</v>
      </c>
      <c r="C1070" s="4" t="s">
        <v>5471</v>
      </c>
      <c r="D1070" s="17">
        <v>0</v>
      </c>
      <c r="E1070" t="s">
        <v>1141</v>
      </c>
      <c r="G1070" t="str" cm="1">
        <f t="array" aca="1" ref="G1070" ca="1">eConcatenar(A1070:E1070,"|")</f>
        <v>LFJ2Bq2T8aAp0TDY|6350|2021-9-3|0|final</v>
      </c>
    </row>
    <row r="1071" spans="1:7" x14ac:dyDescent="0.25">
      <c r="A1071" s="6" t="s">
        <v>15867</v>
      </c>
      <c r="B1071" s="4">
        <v>2800</v>
      </c>
      <c r="C1071" s="4" t="s">
        <v>5471</v>
      </c>
      <c r="D1071" s="17">
        <v>0</v>
      </c>
      <c r="E1071" t="s">
        <v>1141</v>
      </c>
      <c r="G1071" t="str" cm="1">
        <f t="array" aca="1" ref="G1071" ca="1">eConcatenar(A1071:E1071,"|")</f>
        <v>5OdwOLfgThTXlrYY|2800|2021-9-3|0|final</v>
      </c>
    </row>
    <row r="1072" spans="1:7" x14ac:dyDescent="0.25">
      <c r="A1072" s="6" t="s">
        <v>15869</v>
      </c>
      <c r="B1072" s="4">
        <v>3100</v>
      </c>
      <c r="C1072" s="4" t="s">
        <v>5471</v>
      </c>
      <c r="D1072" s="17">
        <v>0</v>
      </c>
      <c r="E1072" t="s">
        <v>1141</v>
      </c>
      <c r="G1072" t="str" cm="1">
        <f t="array" aca="1" ref="G1072" ca="1">eConcatenar(A1072:E1072,"|")</f>
        <v>mGJcluP7pkghVho6|3100|2021-9-3|0|final</v>
      </c>
    </row>
    <row r="1073" spans="1:7" x14ac:dyDescent="0.25">
      <c r="A1073" s="6" t="s">
        <v>15871</v>
      </c>
      <c r="B1073" s="4">
        <v>3400</v>
      </c>
      <c r="C1073" s="4" t="s">
        <v>5471</v>
      </c>
      <c r="D1073" s="17">
        <v>0</v>
      </c>
      <c r="E1073" t="s">
        <v>1141</v>
      </c>
      <c r="G1073" t="str" cm="1">
        <f t="array" aca="1" ref="G1073" ca="1">eConcatenar(A1073:E1073,"|")</f>
        <v>LbSJ7aLM1gVpfvaP|3400|2021-9-3|0|final</v>
      </c>
    </row>
    <row r="1074" spans="1:7" x14ac:dyDescent="0.25">
      <c r="A1074" s="6" t="s">
        <v>15873</v>
      </c>
      <c r="B1074" s="4">
        <v>3400</v>
      </c>
      <c r="C1074" s="4" t="s">
        <v>5471</v>
      </c>
      <c r="D1074" s="17">
        <v>0</v>
      </c>
      <c r="E1074" t="s">
        <v>1141</v>
      </c>
      <c r="G1074" t="str" cm="1">
        <f t="array" aca="1" ref="G1074" ca="1">eConcatenar(A1074:E1074,"|")</f>
        <v>H9kTn4OIJfSiF7WS|3400|2021-9-3|0|final</v>
      </c>
    </row>
    <row r="1075" spans="1:7" x14ac:dyDescent="0.25">
      <c r="A1075" s="6" t="s">
        <v>15875</v>
      </c>
      <c r="B1075" s="4">
        <v>3200</v>
      </c>
      <c r="C1075" s="4" t="s">
        <v>5471</v>
      </c>
      <c r="D1075" s="17">
        <v>0</v>
      </c>
      <c r="E1075" t="s">
        <v>1141</v>
      </c>
      <c r="G1075" t="str" cm="1">
        <f t="array" aca="1" ref="G1075" ca="1">eConcatenar(A1075:E1075,"|")</f>
        <v>liSnH8snJhJG5hid|3200|2021-9-3|0|final</v>
      </c>
    </row>
    <row r="1076" spans="1:7" x14ac:dyDescent="0.25">
      <c r="A1076" s="6" t="s">
        <v>15877</v>
      </c>
      <c r="B1076" s="4">
        <v>3400</v>
      </c>
      <c r="C1076" s="4" t="s">
        <v>5471</v>
      </c>
      <c r="D1076" s="17">
        <v>0</v>
      </c>
      <c r="E1076" t="s">
        <v>1141</v>
      </c>
      <c r="G1076" t="str" cm="1">
        <f t="array" aca="1" ref="G1076" ca="1">eConcatenar(A1076:E1076,"|")</f>
        <v>SC4xouqAtScnC4d7|3400|2021-9-3|0|final</v>
      </c>
    </row>
    <row r="1077" spans="1:7" x14ac:dyDescent="0.25">
      <c r="A1077" s="7" t="s">
        <v>15879</v>
      </c>
      <c r="B1077" s="5">
        <v>6000</v>
      </c>
      <c r="C1077" s="5" t="s">
        <v>5471</v>
      </c>
      <c r="D1077" s="17">
        <v>0</v>
      </c>
      <c r="E1077" t="s">
        <v>1141</v>
      </c>
      <c r="G1077" t="str" cm="1">
        <f t="array" aca="1" ref="G1077" ca="1">eConcatenar(A1077:E1077,"|")</f>
        <v>a7hgRXDKJ7yM5dHW|6000|2021-9-3|0|final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96B3A-04CD-456D-A7C2-F1416D475F12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EA3AD-8CCC-4F0A-8089-1D8BF0D152AE}">
  <dimension ref="A1:F1001"/>
  <sheetViews>
    <sheetView workbookViewId="0"/>
  </sheetViews>
  <sheetFormatPr baseColWidth="10" defaultRowHeight="15" x14ac:dyDescent="0.25"/>
  <cols>
    <col min="1" max="1" width="20.28515625" bestFit="1" customWidth="1"/>
    <col min="2" max="2" width="20.7109375" bestFit="1" customWidth="1"/>
    <col min="3" max="3" width="57.85546875" bestFit="1" customWidth="1"/>
  </cols>
  <sheetData>
    <row r="1" spans="1:6" x14ac:dyDescent="0.25">
      <c r="A1" t="s">
        <v>3132</v>
      </c>
      <c r="B1" t="s">
        <v>3131</v>
      </c>
      <c r="C1" t="s">
        <v>1068</v>
      </c>
      <c r="D1" t="s">
        <v>1141</v>
      </c>
    </row>
    <row r="2" spans="1:6" x14ac:dyDescent="0.25">
      <c r="A2" t="s">
        <v>3133</v>
      </c>
      <c r="B2" t="s">
        <v>3130</v>
      </c>
      <c r="C2" t="s">
        <v>228</v>
      </c>
      <c r="D2" t="s">
        <v>1141</v>
      </c>
      <c r="F2" t="str" cm="1">
        <f t="array" aca="1" ref="F2" ca="1">eConcatenar(A2:D2,"|")</f>
        <v>localidadmigrada1|QWVOR6EAP6XNYS|SECCION 40|final</v>
      </c>
    </row>
    <row r="3" spans="1:6" x14ac:dyDescent="0.25">
      <c r="A3" t="s">
        <v>3134</v>
      </c>
      <c r="B3" t="s">
        <v>3129</v>
      </c>
      <c r="C3" t="s">
        <v>265</v>
      </c>
      <c r="D3" t="s">
        <v>1141</v>
      </c>
      <c r="F3" t="str" cm="1">
        <f t="array" aca="1" ref="F3" ca="1">eConcatenar(A3:D3,"|")</f>
        <v>localidadmigrada2|QWVOR74EP6XNYS|27 DE FEBRERO|final</v>
      </c>
    </row>
    <row r="4" spans="1:6" x14ac:dyDescent="0.25">
      <c r="A4" t="s">
        <v>3135</v>
      </c>
      <c r="B4" t="s">
        <v>3128</v>
      </c>
      <c r="C4" t="s">
        <v>1386</v>
      </c>
      <c r="D4" t="s">
        <v>1141</v>
      </c>
      <c r="F4" t="str" cm="1">
        <f t="array" aca="1" ref="F4" ca="1">eConcatenar(A4:D4,"|")</f>
        <v>localidadmigrada3|QWVORLUYP6XNYS|5 DE MAYO|final</v>
      </c>
    </row>
    <row r="5" spans="1:6" x14ac:dyDescent="0.25">
      <c r="A5" t="s">
        <v>3136</v>
      </c>
      <c r="B5" t="s">
        <v>3127</v>
      </c>
      <c r="C5" t="s">
        <v>3126</v>
      </c>
      <c r="D5" t="s">
        <v>1141</v>
      </c>
      <c r="F5" t="str" cm="1">
        <f t="array" aca="1" ref="F5" ca="1">eConcatenar(A5:D5,"|")</f>
        <v>localidadmigrada4|QWVORMD0P6XNYS|AMPLIACION CARRIZAL|final</v>
      </c>
    </row>
    <row r="6" spans="1:6" x14ac:dyDescent="0.25">
      <c r="A6" t="s">
        <v>3137</v>
      </c>
      <c r="B6" t="s">
        <v>3125</v>
      </c>
      <c r="C6" t="s">
        <v>3124</v>
      </c>
      <c r="D6" t="s">
        <v>1141</v>
      </c>
      <c r="F6" t="str" cm="1">
        <f t="array" aca="1" ref="F6" ca="1">eConcatenar(A6:D6,"|")</f>
        <v>localidadmigrada5|QWVORMI0P6XNYS|ARROYO HONDO|final</v>
      </c>
    </row>
    <row r="7" spans="1:6" x14ac:dyDescent="0.25">
      <c r="A7" t="s">
        <v>3138</v>
      </c>
      <c r="B7" t="s">
        <v>3123</v>
      </c>
      <c r="C7" t="s">
        <v>3122</v>
      </c>
      <c r="D7" t="s">
        <v>1141</v>
      </c>
      <c r="F7" t="str" cm="1">
        <f t="array" aca="1" ref="F7" ca="1">eConcatenar(A7:D7,"|")</f>
        <v>localidadmigrada6|QWVORNVQP6XNYS|ARROYO HONDO 1A SECCION |final</v>
      </c>
    </row>
    <row r="8" spans="1:6" x14ac:dyDescent="0.25">
      <c r="A8" t="s">
        <v>3139</v>
      </c>
      <c r="B8" t="s">
        <v>3121</v>
      </c>
      <c r="C8" t="s">
        <v>3120</v>
      </c>
      <c r="D8" t="s">
        <v>1141</v>
      </c>
      <c r="F8" t="str" cm="1">
        <f t="array" aca="1" ref="F8" ca="1">eConcatenar(A8:D8,"|")</f>
        <v>localidadmigrada7|QWVORQ5EP6XNYS|ARROYO HONDO 2A SECCION SANTA TERESA B|final</v>
      </c>
    </row>
    <row r="9" spans="1:6" x14ac:dyDescent="0.25">
      <c r="A9" t="s">
        <v>3140</v>
      </c>
      <c r="B9" t="s">
        <v>3119</v>
      </c>
      <c r="C9" t="s">
        <v>3118</v>
      </c>
      <c r="D9" t="s">
        <v>1141</v>
      </c>
      <c r="F9" t="str" cm="1">
        <f t="array" aca="1" ref="F9" ca="1">eConcatenar(A9:D9,"|")</f>
        <v>localidadmigrada8|QWVORQDQP6XNYS|ARROYO HONDO ABEJONAL |final</v>
      </c>
    </row>
    <row r="10" spans="1:6" x14ac:dyDescent="0.25">
      <c r="A10" t="s">
        <v>3141</v>
      </c>
      <c r="B10" t="s">
        <v>3117</v>
      </c>
      <c r="C10" t="s">
        <v>3116</v>
      </c>
      <c r="D10" t="s">
        <v>1141</v>
      </c>
      <c r="F10" t="str" cm="1">
        <f t="array" aca="1" ref="F10" ca="1">eConcatenar(A10:D10,"|")</f>
        <v>localidadmigrada9|QWVORQIQP6XNYS|AZUCENA PRIMERA SECCION |final</v>
      </c>
    </row>
    <row r="11" spans="1:6" x14ac:dyDescent="0.25">
      <c r="A11" t="s">
        <v>3142</v>
      </c>
      <c r="B11" t="s">
        <v>3115</v>
      </c>
      <c r="C11" t="s">
        <v>3114</v>
      </c>
      <c r="D11" t="s">
        <v>1141</v>
      </c>
      <c r="F11" t="str" cm="1">
        <f t="array" aca="1" ref="F11" ca="1">eConcatenar(A11:D11,"|")</f>
        <v>localidadmigrada10|QWVORQXQP6XNYS|AZUCENA SEGUNDA SECCION |final</v>
      </c>
    </row>
    <row r="12" spans="1:6" x14ac:dyDescent="0.25">
      <c r="A12" t="s">
        <v>3143</v>
      </c>
      <c r="B12" t="s">
        <v>3113</v>
      </c>
      <c r="C12" t="s">
        <v>3112</v>
      </c>
      <c r="D12" t="s">
        <v>1141</v>
      </c>
      <c r="F12" t="str" cm="1">
        <f t="array" aca="1" ref="F12" ca="1">eConcatenar(A12:D12,"|")</f>
        <v>localidadmigrada11|QWVORR1MP6XNYS|AZUCENA TERCERA SECCION |final</v>
      </c>
    </row>
    <row r="13" spans="1:6" x14ac:dyDescent="0.25">
      <c r="A13" t="s">
        <v>3144</v>
      </c>
      <c r="B13" t="s">
        <v>3111</v>
      </c>
      <c r="C13" t="s">
        <v>3110</v>
      </c>
      <c r="D13" t="s">
        <v>1141</v>
      </c>
      <c r="F13" t="str" cm="1">
        <f t="array" aca="1" ref="F13" ca="1">eConcatenar(A13:D13,"|")</f>
        <v>localidadmigrada12|QWVORR5SP6XNYS|AZUCENA CUARTA SECCION |final</v>
      </c>
    </row>
    <row r="14" spans="1:6" x14ac:dyDescent="0.25">
      <c r="A14" t="s">
        <v>3145</v>
      </c>
      <c r="B14" t="s">
        <v>3109</v>
      </c>
      <c r="C14" t="s">
        <v>3108</v>
      </c>
      <c r="D14" t="s">
        <v>1141</v>
      </c>
      <c r="F14" t="str" cm="1">
        <f t="array" aca="1" ref="F14" ca="1">eConcatenar(A14:D14,"|")</f>
        <v>localidadmigrada13|QWVORR94P6XNYS|AZUCENA QUINTA SECCION |final</v>
      </c>
    </row>
    <row r="15" spans="1:6" x14ac:dyDescent="0.25">
      <c r="A15" t="s">
        <v>3146</v>
      </c>
      <c r="B15" t="s">
        <v>3107</v>
      </c>
      <c r="C15" t="s">
        <v>3106</v>
      </c>
      <c r="D15" t="s">
        <v>1141</v>
      </c>
      <c r="F15" t="str" cm="1">
        <f t="array" aca="1" ref="F15" ca="1">eConcatenar(A15:D15,"|")</f>
        <v>localidadmigrada14|QWVORRNUP6XNYS|AZUCENA SEXTA SECCION |final</v>
      </c>
    </row>
    <row r="16" spans="1:6" x14ac:dyDescent="0.25">
      <c r="A16" t="s">
        <v>3147</v>
      </c>
      <c r="B16" t="s">
        <v>3105</v>
      </c>
      <c r="C16" t="s">
        <v>3104</v>
      </c>
      <c r="D16" t="s">
        <v>1141</v>
      </c>
      <c r="F16" t="str" cm="1">
        <f t="array" aca="1" ref="F16" ca="1">eConcatenar(A16:D16,"|")</f>
        <v>localidadmigrada15|QWVORRT4P6XNYS|AZUCENA SEPTIMA SECCION |final</v>
      </c>
    </row>
    <row r="17" spans="1:6" x14ac:dyDescent="0.25">
      <c r="A17" t="s">
        <v>3148</v>
      </c>
      <c r="B17" t="s">
        <v>3103</v>
      </c>
      <c r="C17" t="s">
        <v>3102</v>
      </c>
      <c r="D17" t="s">
        <v>1141</v>
      </c>
      <c r="F17" t="str" cm="1">
        <f t="array" aca="1" ref="F17" ca="1">eConcatenar(A17:D17,"|")</f>
        <v>localidadmigrada16|QWVORRXKP6XNYS|AZUCENITA PRIMERA SECCION B |final</v>
      </c>
    </row>
    <row r="18" spans="1:6" x14ac:dyDescent="0.25">
      <c r="A18" t="s">
        <v>3149</v>
      </c>
      <c r="B18" t="s">
        <v>3101</v>
      </c>
      <c r="C18" t="s">
        <v>3100</v>
      </c>
      <c r="D18" t="s">
        <v>1141</v>
      </c>
      <c r="F18" t="str" cm="1">
        <f t="array" aca="1" ref="F18" ca="1">eConcatenar(A18:D18,"|")</f>
        <v>localidadmigrada17|QWVOSN9MP6XNYS|BAJIO PRIMERA SECCION A|final</v>
      </c>
    </row>
    <row r="19" spans="1:6" x14ac:dyDescent="0.25">
      <c r="A19" t="s">
        <v>3150</v>
      </c>
      <c r="B19" t="s">
        <v>3099</v>
      </c>
      <c r="C19" t="s">
        <v>2014</v>
      </c>
      <c r="D19" t="s">
        <v>1141</v>
      </c>
      <c r="F19" t="str" cm="1">
        <f t="array" aca="1" ref="F19" ca="1">eConcatenar(A19:D19,"|")</f>
        <v>localidadmigrada18|QWW0EPT2P6XNYS|BENITO JUAREZ|final</v>
      </c>
    </row>
    <row r="20" spans="1:6" x14ac:dyDescent="0.25">
      <c r="A20" t="s">
        <v>3151</v>
      </c>
      <c r="B20" t="s">
        <v>3098</v>
      </c>
      <c r="C20" t="s">
        <v>3097</v>
      </c>
      <c r="D20" t="s">
        <v>1141</v>
      </c>
      <c r="F20" t="str" cm="1">
        <f t="array" aca="1" ref="F20" ca="1">eConcatenar(A20:D20,"|")</f>
        <v>localidadmigrada19|QWW0EQC8P6XNYS|BUENA VISTA PRIMERA SECCION |final</v>
      </c>
    </row>
    <row r="21" spans="1:6" x14ac:dyDescent="0.25">
      <c r="A21" t="s">
        <v>3152</v>
      </c>
      <c r="B21" t="s">
        <v>3096</v>
      </c>
      <c r="C21" t="s">
        <v>3095</v>
      </c>
      <c r="D21" t="s">
        <v>1141</v>
      </c>
      <c r="F21" t="str" cm="1">
        <f t="array" aca="1" ref="F21" ca="1">eConcatenar(A21:D21,"|")</f>
        <v>localidadmigrada20|QWW0ES12P6XNYS|BUENA VISTA SEGUNDA SECCION |final</v>
      </c>
    </row>
    <row r="22" spans="1:6" x14ac:dyDescent="0.25">
      <c r="A22" t="s">
        <v>3153</v>
      </c>
      <c r="B22" t="s">
        <v>3094</v>
      </c>
      <c r="C22" t="s">
        <v>3093</v>
      </c>
      <c r="D22" t="s">
        <v>1141</v>
      </c>
      <c r="F22" t="str" cm="1">
        <f t="array" aca="1" ref="F22" ca="1">eConcatenar(A22:D22,"|")</f>
        <v>localidadmigrada21|QWW0ETBQP6XNYS|CALZADA PRIMERA SECCION NORTE A |final</v>
      </c>
    </row>
    <row r="23" spans="1:6" x14ac:dyDescent="0.25">
      <c r="A23" t="s">
        <v>3154</v>
      </c>
      <c r="B23" t="s">
        <v>3092</v>
      </c>
      <c r="C23" t="s">
        <v>3091</v>
      </c>
      <c r="D23" t="s">
        <v>1141</v>
      </c>
      <c r="F23" t="str" cm="1">
        <f t="array" aca="1" ref="F23" ca="1">eConcatenar(A23:D23,"|")</f>
        <v>localidadmigrada22|QWW0ETIYP6XNYS|CALZADA PRIEMERA SECCION SUR|final</v>
      </c>
    </row>
    <row r="24" spans="1:6" x14ac:dyDescent="0.25">
      <c r="A24" t="s">
        <v>3155</v>
      </c>
      <c r="B24" t="s">
        <v>3090</v>
      </c>
      <c r="C24" t="s">
        <v>467</v>
      </c>
      <c r="D24" t="s">
        <v>1141</v>
      </c>
      <c r="F24" t="str" cm="1">
        <f t="array" aca="1" ref="F24" ca="1">eConcatenar(A24:D24,"|")</f>
        <v>localidadmigrada23|QWW0ETPMP6XNYS|CALZADA PRIMERA SECCION |final</v>
      </c>
    </row>
    <row r="25" spans="1:6" x14ac:dyDescent="0.25">
      <c r="A25" t="s">
        <v>3156</v>
      </c>
      <c r="B25" t="s">
        <v>3089</v>
      </c>
      <c r="C25" t="s">
        <v>3088</v>
      </c>
      <c r="D25" t="s">
        <v>1141</v>
      </c>
      <c r="F25" t="str" cm="1">
        <f t="array" aca="1" ref="F25" ca="1">eConcatenar(A25:D25,"|")</f>
        <v>localidadmigrada24|QWW0EU3SP6XNYS|CAMPO MAGALLANES |final</v>
      </c>
    </row>
    <row r="26" spans="1:6" x14ac:dyDescent="0.25">
      <c r="A26" t="s">
        <v>3157</v>
      </c>
      <c r="B26" t="s">
        <v>3087</v>
      </c>
      <c r="C26" t="s">
        <v>3086</v>
      </c>
      <c r="D26" t="s">
        <v>1141</v>
      </c>
      <c r="F26" t="str" cm="1">
        <f t="array" aca="1" ref="F26" ca="1">eConcatenar(A26:D26,"|")</f>
        <v>localidadmigrada25|QWW0EU60P6XNYS|CAMPO NUEVO|final</v>
      </c>
    </row>
    <row r="27" spans="1:6" x14ac:dyDescent="0.25">
      <c r="A27" t="s">
        <v>3158</v>
      </c>
      <c r="B27" t="s">
        <v>3085</v>
      </c>
      <c r="C27" t="s">
        <v>3084</v>
      </c>
      <c r="D27" t="s">
        <v>1141</v>
      </c>
      <c r="F27" t="str" cm="1">
        <f t="array" aca="1" ref="F27" ca="1">eConcatenar(A27:D27,"|")</f>
        <v>localidadmigrada26|QWW0EUBKP6XNYS|WILSON GOMEZ |final</v>
      </c>
    </row>
    <row r="28" spans="1:6" x14ac:dyDescent="0.25">
      <c r="A28" t="s">
        <v>3159</v>
      </c>
      <c r="B28" t="s">
        <v>3083</v>
      </c>
      <c r="C28" t="s">
        <v>3082</v>
      </c>
      <c r="D28" t="s">
        <v>1141</v>
      </c>
      <c r="F28" t="str" cm="1">
        <f t="array" aca="1" ref="F28" ca="1">eConcatenar(A28:D28,"|")</f>
        <v>localidadmigrada27|QWW0EUFGP6XNYS|CARTAGENA|final</v>
      </c>
    </row>
    <row r="29" spans="1:6" x14ac:dyDescent="0.25">
      <c r="A29" t="s">
        <v>3160</v>
      </c>
      <c r="B29" t="s">
        <v>3081</v>
      </c>
      <c r="C29" t="s">
        <v>3080</v>
      </c>
      <c r="D29" t="s">
        <v>1141</v>
      </c>
      <c r="F29" t="str" cm="1">
        <f t="array" aca="1" ref="F29" ca="1">eConcatenar(A29:D29,"|")</f>
        <v>localidadmigrada28|QWW0EUUGP6XNYS|LAZARO CARDENAS |final</v>
      </c>
    </row>
    <row r="30" spans="1:6" x14ac:dyDescent="0.25">
      <c r="A30" t="s">
        <v>3161</v>
      </c>
      <c r="B30" t="s">
        <v>3079</v>
      </c>
      <c r="C30" t="s">
        <v>3078</v>
      </c>
      <c r="D30" t="s">
        <v>1141</v>
      </c>
      <c r="F30" t="str" cm="1">
        <f t="array" aca="1" ref="F30" ca="1">eConcatenar(A30:D30,"|")</f>
        <v>localidadmigrada29|QWW0EV00P6XNYS|CARDENAS SEGUNDA SECCION |final</v>
      </c>
    </row>
    <row r="31" spans="1:6" x14ac:dyDescent="0.25">
      <c r="A31" t="s">
        <v>3162</v>
      </c>
      <c r="B31" t="s">
        <v>3077</v>
      </c>
      <c r="C31" t="s">
        <v>3076</v>
      </c>
      <c r="D31" t="s">
        <v>1141</v>
      </c>
      <c r="F31" t="str" cm="1">
        <f t="array" aca="1" ref="F31" ca="1">eConcatenar(A31:D31,"|")</f>
        <v>localidadmigrada30|QWW0EV4QP6XNYS|CECILIA GONZALEZ DE ROVIROSA |final</v>
      </c>
    </row>
    <row r="32" spans="1:6" x14ac:dyDescent="0.25">
      <c r="A32" t="s">
        <v>3163</v>
      </c>
      <c r="B32" t="s">
        <v>3075</v>
      </c>
      <c r="C32" t="s">
        <v>3074</v>
      </c>
      <c r="D32" t="s">
        <v>1141</v>
      </c>
      <c r="F32" t="str" cm="1">
        <f t="array" aca="1" ref="F32" ca="1">eConcatenar(A32:D32,"|")</f>
        <v>localidadmigrada31|QWW0EVLYP6XNYS|CHICOZAPOTE PRIMERA SECCION |final</v>
      </c>
    </row>
    <row r="33" spans="1:6" x14ac:dyDescent="0.25">
      <c r="A33" t="s">
        <v>3164</v>
      </c>
      <c r="B33" t="s">
        <v>3073</v>
      </c>
      <c r="C33" t="s">
        <v>3072</v>
      </c>
      <c r="D33" t="s">
        <v>1141</v>
      </c>
      <c r="F33" t="str" cm="1">
        <f t="array" aca="1" ref="F33" ca="1">eConcatenar(A33:D33,"|")</f>
        <v>localidadmigrada32|QWW0EVU0P6XNYS|CHICOZAPOTE SEGUNDA SECCION (EL RETIRO)|final</v>
      </c>
    </row>
    <row r="34" spans="1:6" x14ac:dyDescent="0.25">
      <c r="A34" t="s">
        <v>3165</v>
      </c>
      <c r="B34" t="s">
        <v>3071</v>
      </c>
      <c r="C34" t="s">
        <v>3070</v>
      </c>
      <c r="D34" t="s">
        <v>1141</v>
      </c>
      <c r="F34" t="str" cm="1">
        <f t="array" aca="1" ref="F34" ca="1">eConcatenar(A34:D34,"|")</f>
        <v>localidadmigrada33|QWW0EWD6P6XNYS|ANDRES SANCHES MAGALLANES |final</v>
      </c>
    </row>
    <row r="35" spans="1:6" x14ac:dyDescent="0.25">
      <c r="A35" t="s">
        <v>3166</v>
      </c>
      <c r="B35" t="s">
        <v>3069</v>
      </c>
      <c r="C35" t="s">
        <v>3068</v>
      </c>
      <c r="D35" t="s">
        <v>1141</v>
      </c>
      <c r="F35" t="str" cm="1">
        <f t="array" aca="1" ref="F35" ca="1">eConcatenar(A35:D35,"|")</f>
        <v>localidadmigrada34|QWW0EWIGP6XNYS|CORONEL GREGORIO MENDEZ MAGAÑA|final</v>
      </c>
    </row>
    <row r="36" spans="1:6" x14ac:dyDescent="0.25">
      <c r="A36" t="s">
        <v>3167</v>
      </c>
      <c r="B36" t="s">
        <v>3067</v>
      </c>
      <c r="C36" t="s">
        <v>1946</v>
      </c>
      <c r="D36" t="s">
        <v>1141</v>
      </c>
      <c r="F36" t="str" cm="1">
        <f t="array" aca="1" ref="F36" ca="1">eConcatenar(A36:D36,"|")</f>
        <v>localidadmigrada35|QWW0EWNQP6XNYS|CUAUHTEMOC|final</v>
      </c>
    </row>
    <row r="37" spans="1:6" x14ac:dyDescent="0.25">
      <c r="A37" t="s">
        <v>3168</v>
      </c>
      <c r="B37" t="s">
        <v>3066</v>
      </c>
      <c r="C37" t="s">
        <v>3065</v>
      </c>
      <c r="D37" t="s">
        <v>1141</v>
      </c>
      <c r="F37" t="str" cm="1">
        <f t="array" aca="1" ref="F37" ca="1">eConcatenar(A37:D37,"|")</f>
        <v>localidadmigrada36|QWW0EWTAP6XNYS|CUAUHTEMOCZIN|final</v>
      </c>
    </row>
    <row r="38" spans="1:6" x14ac:dyDescent="0.25">
      <c r="A38" t="s">
        <v>3169</v>
      </c>
      <c r="B38" t="s">
        <v>3064</v>
      </c>
      <c r="C38" t="s">
        <v>3063</v>
      </c>
      <c r="D38" t="s">
        <v>1141</v>
      </c>
      <c r="F38" t="str" cm="1">
        <f t="array" aca="1" ref="F38" ca="1">eConcatenar(A38:D38,"|")</f>
        <v>localidadmigrada37|QWW0EXCQP6XNYS|CUAUHTEMOCZIN SEGUNDA SECCION |final</v>
      </c>
    </row>
    <row r="39" spans="1:6" x14ac:dyDescent="0.25">
      <c r="A39" t="s">
        <v>3170</v>
      </c>
      <c r="B39" t="s">
        <v>3062</v>
      </c>
      <c r="C39" t="s">
        <v>239</v>
      </c>
      <c r="D39" t="s">
        <v>1141</v>
      </c>
      <c r="F39" t="str" cm="1">
        <f t="array" aca="1" ref="F39" ca="1">eConcatenar(A39:D39,"|")</f>
        <v>localidadmigrada38|QWW0EXIAP6XNYS|DE LOS SANTOS|final</v>
      </c>
    </row>
    <row r="40" spans="1:6" x14ac:dyDescent="0.25">
      <c r="A40" t="s">
        <v>3171</v>
      </c>
      <c r="B40" t="s">
        <v>3061</v>
      </c>
      <c r="C40" t="s">
        <v>3060</v>
      </c>
      <c r="D40" t="s">
        <v>1141</v>
      </c>
      <c r="F40" t="str" cm="1">
        <f t="array" aca="1" ref="F40" ca="1">eConcatenar(A40:D40,"|")</f>
        <v>localidadmigrada39|QWW0EXKIP6XNYS|EL ALACRAN|final</v>
      </c>
    </row>
    <row r="41" spans="1:6" x14ac:dyDescent="0.25">
      <c r="A41" t="s">
        <v>3172</v>
      </c>
      <c r="B41" t="s">
        <v>3059</v>
      </c>
      <c r="C41" t="s">
        <v>3058</v>
      </c>
      <c r="D41" t="s">
        <v>1141</v>
      </c>
      <c r="F41" t="str" cm="1">
        <f t="array" aca="1" ref="F41" ca="1">eConcatenar(A41:D41,"|")</f>
        <v>localidadmigrada40|QWW0EY1QP6XNYS|EL ALACRAN  (MANATINERO)|final</v>
      </c>
    </row>
    <row r="42" spans="1:6" x14ac:dyDescent="0.25">
      <c r="A42" t="s">
        <v>3173</v>
      </c>
      <c r="B42" t="s">
        <v>3057</v>
      </c>
      <c r="C42" t="s">
        <v>3056</v>
      </c>
      <c r="D42" t="s">
        <v>1141</v>
      </c>
      <c r="F42" t="str" cm="1">
        <f t="array" aca="1" ref="F42" ca="1">eConcatenar(A42:D42,"|")</f>
        <v>localidadmigrada41|QWW0EY3YP6XNYS|EL ARROZAL|final</v>
      </c>
    </row>
    <row r="43" spans="1:6" x14ac:dyDescent="0.25">
      <c r="A43" t="s">
        <v>3174</v>
      </c>
      <c r="B43" t="s">
        <v>3055</v>
      </c>
      <c r="C43" t="s">
        <v>461</v>
      </c>
      <c r="D43" t="s">
        <v>1141</v>
      </c>
      <c r="F43" t="str" cm="1">
        <f t="array" aca="1" ref="F43" ca="1">eConcatenar(A43:D43,"|")</f>
        <v>localidadmigrada42|QWW0EY70P6XNYS|EL BAJIO PRIMERA SECCION |final</v>
      </c>
    </row>
    <row r="44" spans="1:6" x14ac:dyDescent="0.25">
      <c r="A44" t="s">
        <v>3175</v>
      </c>
      <c r="B44" t="s">
        <v>3054</v>
      </c>
      <c r="C44" t="s">
        <v>142</v>
      </c>
      <c r="D44" t="s">
        <v>1141</v>
      </c>
      <c r="F44" t="str" cm="1">
        <f t="array" aca="1" ref="F44" ca="1">eConcatenar(A44:D44,"|")</f>
        <v>localidadmigrada43|QWW0EY9IP6XNYS|EL BAJIO SEGUNDA SECCION |final</v>
      </c>
    </row>
    <row r="45" spans="1:6" x14ac:dyDescent="0.25">
      <c r="A45" t="s">
        <v>3176</v>
      </c>
      <c r="B45" t="s">
        <v>3053</v>
      </c>
      <c r="C45" t="s">
        <v>3052</v>
      </c>
      <c r="D45" t="s">
        <v>1141</v>
      </c>
      <c r="F45" t="str" cm="1">
        <f t="array" aca="1" ref="F45" ca="1">eConcatenar(A45:D45,"|")</f>
        <v>localidadmigrada44|QWW0EYOIP6XNYS|EL BARI PRIMERA SECCION |final</v>
      </c>
    </row>
    <row r="46" spans="1:6" x14ac:dyDescent="0.25">
      <c r="A46" t="s">
        <v>3177</v>
      </c>
      <c r="B46" t="s">
        <v>3051</v>
      </c>
      <c r="C46" t="s">
        <v>3050</v>
      </c>
      <c r="D46" t="s">
        <v>1141</v>
      </c>
      <c r="F46" t="str" cm="1">
        <f t="array" aca="1" ref="F46" ca="1">eConcatenar(A46:D46,"|")</f>
        <v>localidadmigrada45|QWW0EYR0P6XNYS|EL BARI SEGUNDA SECCION |final</v>
      </c>
    </row>
    <row r="47" spans="1:6" x14ac:dyDescent="0.25">
      <c r="A47" t="s">
        <v>3178</v>
      </c>
      <c r="B47" t="s">
        <v>3049</v>
      </c>
      <c r="C47" t="s">
        <v>3048</v>
      </c>
      <c r="D47" t="s">
        <v>1141</v>
      </c>
      <c r="F47" t="str" cm="1">
        <f t="array" aca="1" ref="F47" ca="1">eConcatenar(A47:D47,"|")</f>
        <v>localidadmigrada46|QWW0EYT8P6XNYS|EL BRONCE|final</v>
      </c>
    </row>
    <row r="48" spans="1:6" x14ac:dyDescent="0.25">
      <c r="A48" t="s">
        <v>3179</v>
      </c>
      <c r="B48" t="s">
        <v>3047</v>
      </c>
      <c r="C48" t="s">
        <v>3046</v>
      </c>
      <c r="D48" t="s">
        <v>1141</v>
      </c>
      <c r="F48" t="str" cm="1">
        <f t="array" aca="1" ref="F48" ca="1">eConcatenar(A48:D48,"|")</f>
        <v>localidadmigrada47|QWW0EYVGP6XNYS|EL CAPRICHO|final</v>
      </c>
    </row>
    <row r="49" spans="1:6" x14ac:dyDescent="0.25">
      <c r="A49" t="s">
        <v>3180</v>
      </c>
      <c r="B49" t="s">
        <v>3045</v>
      </c>
      <c r="C49" t="s">
        <v>921</v>
      </c>
      <c r="D49" t="s">
        <v>1141</v>
      </c>
      <c r="F49" t="str" cm="1">
        <f t="array" aca="1" ref="F49" ca="1">eConcatenar(A49:D49,"|")</f>
        <v>localidadmigrada48|QWW0EYXYP6XNYS|EL CARMEN|final</v>
      </c>
    </row>
    <row r="50" spans="1:6" x14ac:dyDescent="0.25">
      <c r="A50" t="s">
        <v>3181</v>
      </c>
      <c r="B50" t="s">
        <v>3044</v>
      </c>
      <c r="C50" t="s">
        <v>3043</v>
      </c>
      <c r="D50" t="s">
        <v>1141</v>
      </c>
      <c r="F50" t="str" cm="1">
        <f t="array" aca="1" ref="F50" ca="1">eConcatenar(A50:D50,"|")</f>
        <v>localidadmigrada49|QWW0EZ0GP6XNYS|EL CARRIZAL |final</v>
      </c>
    </row>
    <row r="51" spans="1:6" x14ac:dyDescent="0.25">
      <c r="A51" t="s">
        <v>3182</v>
      </c>
      <c r="B51" t="s">
        <v>3042</v>
      </c>
      <c r="C51" t="s">
        <v>3041</v>
      </c>
      <c r="D51" t="s">
        <v>1141</v>
      </c>
      <c r="F51" t="str" cm="1">
        <f t="array" aca="1" ref="F51" ca="1">eConcatenar(A51:D51,"|")</f>
        <v>localidadmigrada50|QWW0EZ4CP6XNYS|EL CHOCHO (BOCA DEL RIO)|final</v>
      </c>
    </row>
    <row r="52" spans="1:6" x14ac:dyDescent="0.25">
      <c r="A52" t="s">
        <v>3183</v>
      </c>
      <c r="B52" t="s">
        <v>3040</v>
      </c>
      <c r="C52" t="s">
        <v>3039</v>
      </c>
      <c r="D52" t="s">
        <v>1141</v>
      </c>
      <c r="F52" t="str" cm="1">
        <f t="array" aca="1" ref="F52" ca="1">eConcatenar(A52:D52,"|")</f>
        <v>localidadmigrada51|QWW0EZHEP6XNYS|EL GOLPE|final</v>
      </c>
    </row>
    <row r="53" spans="1:6" x14ac:dyDescent="0.25">
      <c r="A53" t="s">
        <v>3184</v>
      </c>
      <c r="B53" t="s">
        <v>3038</v>
      </c>
      <c r="C53" t="s">
        <v>3037</v>
      </c>
      <c r="D53" t="s">
        <v>1141</v>
      </c>
      <c r="F53" t="str" cm="1">
        <f t="array" aca="1" ref="F53" ca="1">eConcatenar(A53:D53,"|")</f>
        <v>localidadmigrada52|QWW0EZM4P6XNYS|EL GOLPE SEGUNDA SECCION (LOS PATOS)|final</v>
      </c>
    </row>
    <row r="54" spans="1:6" x14ac:dyDescent="0.25">
      <c r="A54" t="s">
        <v>3185</v>
      </c>
      <c r="B54" t="s">
        <v>3036</v>
      </c>
      <c r="C54" t="s">
        <v>3035</v>
      </c>
      <c r="D54" t="s">
        <v>1141</v>
      </c>
      <c r="F54" t="str" cm="1">
        <f t="array" aca="1" ref="F54" ca="1">eConcatenar(A54:D54,"|")</f>
        <v>localidadmigrada53|QWW0EZQKP6XNYS|EL JOBO (PUNTA BRAVA)|final</v>
      </c>
    </row>
    <row r="55" spans="1:6" x14ac:dyDescent="0.25">
      <c r="A55" t="s">
        <v>3186</v>
      </c>
      <c r="B55" t="s">
        <v>3034</v>
      </c>
      <c r="C55" t="s">
        <v>3033</v>
      </c>
      <c r="D55" t="s">
        <v>1141</v>
      </c>
      <c r="F55" t="str" cm="1">
        <f t="array" aca="1" ref="F55" ca="1">eConcatenar(A55:D55,"|")</f>
        <v>localidadmigrada54|QWW0EZTMP6XNYS|EL MINGO|final</v>
      </c>
    </row>
    <row r="56" spans="1:6" x14ac:dyDescent="0.25">
      <c r="A56" t="s">
        <v>3187</v>
      </c>
      <c r="B56" t="s">
        <v>3032</v>
      </c>
      <c r="C56" t="s">
        <v>3031</v>
      </c>
      <c r="D56" t="s">
        <v>1141</v>
      </c>
      <c r="F56" t="str" cm="1">
        <f t="array" aca="1" ref="F56" ca="1">eConcatenar(A56:D56,"|")</f>
        <v>localidadmigrada55|QWW0EZW4P6XNYS|EL PARNASO|final</v>
      </c>
    </row>
    <row r="57" spans="1:6" x14ac:dyDescent="0.25">
      <c r="A57" t="s">
        <v>3188</v>
      </c>
      <c r="B57" t="s">
        <v>3030</v>
      </c>
      <c r="C57" t="s">
        <v>3029</v>
      </c>
      <c r="D57" t="s">
        <v>1141</v>
      </c>
      <c r="F57" t="str" cm="1">
        <f t="array" aca="1" ref="F57" ca="1">eConcatenar(A57:D57,"|")</f>
        <v>localidadmigrada56|QWW0F09QP6XNYS|EL PERSICO|final</v>
      </c>
    </row>
    <row r="58" spans="1:6" x14ac:dyDescent="0.25">
      <c r="A58" t="s">
        <v>3189</v>
      </c>
      <c r="B58" t="s">
        <v>3028</v>
      </c>
      <c r="C58" t="s">
        <v>3027</v>
      </c>
      <c r="D58" t="s">
        <v>1141</v>
      </c>
      <c r="F58" t="str" cm="1">
        <f t="array" aca="1" ref="F58" ca="1">eConcatenar(A58:D58,"|")</f>
        <v>localidadmigrada57|QWW0F0D2P6XNYS|EL PORVENIR|final</v>
      </c>
    </row>
    <row r="59" spans="1:6" x14ac:dyDescent="0.25">
      <c r="A59" t="s">
        <v>3190</v>
      </c>
      <c r="B59" t="s">
        <v>3026</v>
      </c>
      <c r="C59" t="s">
        <v>1835</v>
      </c>
      <c r="D59" t="s">
        <v>1141</v>
      </c>
      <c r="F59" t="str" cm="1">
        <f t="array" aca="1" ref="F59" ca="1">eConcatenar(A59:D59,"|")</f>
        <v>localidadmigrada58|QWW0F0FAP6XNYS|EL SUSPIRO|final</v>
      </c>
    </row>
    <row r="60" spans="1:6" x14ac:dyDescent="0.25">
      <c r="A60" t="s">
        <v>3191</v>
      </c>
      <c r="B60" t="s">
        <v>3025</v>
      </c>
      <c r="C60" t="s">
        <v>3024</v>
      </c>
      <c r="D60" t="s">
        <v>1141</v>
      </c>
      <c r="F60" t="str" cm="1">
        <f t="array" aca="1" ref="F60" ca="1">eConcatenar(A60:D60,"|")</f>
        <v>localidadmigrada59|QWW0F0ZKP6XNYS|EL YUCATECO (PAYLEBOT SEGUNDA SECCION)|final</v>
      </c>
    </row>
    <row r="61" spans="1:6" x14ac:dyDescent="0.25">
      <c r="A61" t="s">
        <v>3192</v>
      </c>
      <c r="B61" t="s">
        <v>3023</v>
      </c>
      <c r="C61" t="s">
        <v>3022</v>
      </c>
      <c r="D61" t="s">
        <v>1141</v>
      </c>
      <c r="F61" t="str" cm="1">
        <f t="array" aca="1" ref="F61" ca="1">eConcatenar(A61:D61,"|")</f>
        <v>localidadmigrada60|QWW0F14UP6XNYS|ENCRUCIJADA PRIMERA SECCION RINCON BRUJO|final</v>
      </c>
    </row>
    <row r="62" spans="1:6" x14ac:dyDescent="0.25">
      <c r="A62" t="s">
        <v>3193</v>
      </c>
      <c r="B62" t="s">
        <v>3021</v>
      </c>
      <c r="C62" t="s">
        <v>3020</v>
      </c>
      <c r="D62" t="s">
        <v>1141</v>
      </c>
      <c r="F62" t="str" cm="1">
        <f t="array" aca="1" ref="F62" ca="1">eConcatenar(A62:D62,"|")</f>
        <v>localidadmigrada61|QWW0F19KP6XNYS|ENCRUCIJADA SEGUNDA SECCION |final</v>
      </c>
    </row>
    <row r="63" spans="1:6" x14ac:dyDescent="0.25">
      <c r="A63" t="s">
        <v>3194</v>
      </c>
      <c r="B63" t="s">
        <v>3019</v>
      </c>
      <c r="C63" t="s">
        <v>3018</v>
      </c>
      <c r="D63" t="s">
        <v>1141</v>
      </c>
      <c r="F63" t="str" cm="1">
        <f t="array" aca="1" ref="F63" ca="1">eConcatenar(A63:D63,"|")</f>
        <v>localidadmigrada62|QWW0F1RCP6XNYS|ENCRUCIJADA TERCERA SECCION |final</v>
      </c>
    </row>
    <row r="64" spans="1:6" x14ac:dyDescent="0.25">
      <c r="A64" t="s">
        <v>3195</v>
      </c>
      <c r="B64" t="s">
        <v>3017</v>
      </c>
      <c r="C64" t="s">
        <v>3016</v>
      </c>
      <c r="D64" t="s">
        <v>1141</v>
      </c>
      <c r="F64" t="str" cm="1">
        <f t="array" aca="1" ref="F64" ca="1">eConcatenar(A64:D64,"|")</f>
        <v>localidadmigrada63|QWW0F1VIP6XNYS|ENCRUCIJADA CUARTA SECCION A |final</v>
      </c>
    </row>
    <row r="65" spans="1:6" x14ac:dyDescent="0.25">
      <c r="A65" t="s">
        <v>3196</v>
      </c>
      <c r="B65" t="s">
        <v>3015</v>
      </c>
      <c r="C65" t="s">
        <v>3014</v>
      </c>
      <c r="D65" t="s">
        <v>1141</v>
      </c>
      <c r="F65" t="str" cm="1">
        <f t="array" aca="1" ref="F65" ca="1">eConcatenar(A65:D65,"|")</f>
        <v>localidadmigrada64|QWW0F20SP6XNYS|ENCRUCIJADA CUARTA SECCION B (LA LUCHA)|final</v>
      </c>
    </row>
    <row r="66" spans="1:6" x14ac:dyDescent="0.25">
      <c r="A66" t="s">
        <v>3197</v>
      </c>
      <c r="B66" t="s">
        <v>3013</v>
      </c>
      <c r="C66" t="s">
        <v>3012</v>
      </c>
      <c r="D66" t="s">
        <v>1141</v>
      </c>
      <c r="F66" t="str" cm="1">
        <f t="array" aca="1" ref="F66" ca="1">eConcatenar(A66:D66,"|")</f>
        <v>localidadmigrada65|QWW0F24OP6XNYS|ENCRUCIJADA QUINTA SECCION |final</v>
      </c>
    </row>
    <row r="67" spans="1:6" x14ac:dyDescent="0.25">
      <c r="A67" t="s">
        <v>3198</v>
      </c>
      <c r="B67" t="s">
        <v>3011</v>
      </c>
      <c r="C67" t="s">
        <v>1825</v>
      </c>
      <c r="D67" t="s">
        <v>1141</v>
      </c>
      <c r="F67" t="str" cm="1">
        <f t="array" aca="1" ref="F67" ca="1">eConcatenar(A67:D67,"|")</f>
        <v>localidadmigrada66|QWW0F2KIP6XNYS|FRANCISCO TRUJILLO GURRIA |final</v>
      </c>
    </row>
    <row r="68" spans="1:6" x14ac:dyDescent="0.25">
      <c r="A68" t="s">
        <v>3199</v>
      </c>
      <c r="B68" t="s">
        <v>3010</v>
      </c>
      <c r="C68" t="s">
        <v>3009</v>
      </c>
      <c r="D68" t="s">
        <v>1141</v>
      </c>
      <c r="F68" t="str" cm="1">
        <f t="array" aca="1" ref="F68" ca="1">eConcatenar(A68:D68,"|")</f>
        <v>localidadmigrada67|QWW0F2NKP6XNYS|GENERAL FRANCISCO VILLA |final</v>
      </c>
    </row>
    <row r="69" spans="1:6" x14ac:dyDescent="0.25">
      <c r="A69" t="s">
        <v>3200</v>
      </c>
      <c r="B69" t="s">
        <v>3008</v>
      </c>
      <c r="C69" t="s">
        <v>3007</v>
      </c>
      <c r="D69" t="s">
        <v>1141</v>
      </c>
      <c r="F69" t="str" cm="1">
        <f t="array" aca="1" ref="F69" ca="1">eConcatenar(A69:D69,"|")</f>
        <v>localidadmigrada68|QWW0F2QMP6XNYS|HABANERO PRIMERA SECCION |final</v>
      </c>
    </row>
    <row r="70" spans="1:6" x14ac:dyDescent="0.25">
      <c r="A70" t="s">
        <v>3201</v>
      </c>
      <c r="B70" t="s">
        <v>3006</v>
      </c>
      <c r="C70" t="s">
        <v>3005</v>
      </c>
      <c r="D70" t="s">
        <v>1141</v>
      </c>
      <c r="F70" t="str" cm="1">
        <f t="array" aca="1" ref="F70" ca="1">eConcatenar(A70:D70,"|")</f>
        <v>localidadmigrada69|QWW0F3B6P6XNYS|HABANERO PRIMERA SECCION (VENUSTIANO CARRANZA)|final</v>
      </c>
    </row>
    <row r="71" spans="1:6" x14ac:dyDescent="0.25">
      <c r="A71" t="s">
        <v>3202</v>
      </c>
      <c r="B71" t="s">
        <v>3004</v>
      </c>
      <c r="C71" t="s">
        <v>3003</v>
      </c>
      <c r="D71" t="s">
        <v>1141</v>
      </c>
      <c r="F71" t="str" cm="1">
        <f t="array" aca="1" ref="F71" ca="1">eConcatenar(A71:D71,"|")</f>
        <v>localidadmigrada70|QWW0F3GGP6XNYS|HABANERO SEGUNDA SECCION (EL CASTAÑO)|final</v>
      </c>
    </row>
    <row r="72" spans="1:6" x14ac:dyDescent="0.25">
      <c r="A72" t="s">
        <v>3203</v>
      </c>
      <c r="B72" t="s">
        <v>3002</v>
      </c>
      <c r="C72" t="s">
        <v>3001</v>
      </c>
      <c r="D72" t="s">
        <v>1141</v>
      </c>
      <c r="F72" t="str" cm="1">
        <f t="array" aca="1" ref="F72" ca="1">eConcatenar(A72:D72,"|")</f>
        <v>localidadmigrada71|QWW0F3N4P6XNYS|IGNACIO GUTIERREZ GOMEZ (SAN FELIPE)|final</v>
      </c>
    </row>
    <row r="73" spans="1:6" x14ac:dyDescent="0.25">
      <c r="A73" t="s">
        <v>3204</v>
      </c>
      <c r="B73" t="s">
        <v>3000</v>
      </c>
      <c r="C73" t="s">
        <v>2999</v>
      </c>
      <c r="D73" t="s">
        <v>1141</v>
      </c>
      <c r="F73" t="str" cm="1">
        <f t="array" aca="1" ref="F73" ca="1">eConcatenar(A73:D73,"|")</f>
        <v>localidadmigrada72|QWW0F3PMP6XNYS|IGNACIO ZARAGOZA |final</v>
      </c>
    </row>
    <row r="74" spans="1:6" x14ac:dyDescent="0.25">
      <c r="A74" t="s">
        <v>3205</v>
      </c>
      <c r="B74" t="s">
        <v>2998</v>
      </c>
      <c r="C74" t="s">
        <v>2997</v>
      </c>
      <c r="D74" t="s">
        <v>1141</v>
      </c>
      <c r="F74" t="str" cm="1">
        <f t="array" aca="1" ref="F74" ca="1">eConcatenar(A74:D74,"|")</f>
        <v>localidadmigrada73|QWW0F460P6XNYS|INGENIO BENITO JUAREZ |final</v>
      </c>
    </row>
    <row r="75" spans="1:6" x14ac:dyDescent="0.25">
      <c r="A75" t="s">
        <v>3206</v>
      </c>
      <c r="B75" t="s">
        <v>2996</v>
      </c>
      <c r="C75" t="s">
        <v>2995</v>
      </c>
      <c r="D75" t="s">
        <v>1141</v>
      </c>
      <c r="F75" t="str" cm="1">
        <f t="array" aca="1" ref="F75" ca="1">eConcatenar(A75:D75,"|")</f>
        <v>localidadmigrada74|QWW0F4G0P6XNYS|ISALAS ENCANTADAS (EL ZAPOTE Y REYES HEROLES)|final</v>
      </c>
    </row>
    <row r="76" spans="1:6" x14ac:dyDescent="0.25">
      <c r="A76" t="s">
        <v>3207</v>
      </c>
      <c r="B76" t="s">
        <v>2994</v>
      </c>
      <c r="C76" t="s">
        <v>2993</v>
      </c>
      <c r="D76" t="s">
        <v>1141</v>
      </c>
      <c r="F76" t="str" cm="1">
        <f t="array" aca="1" ref="F76" ca="1">eConcatenar(A76:D76,"|")</f>
        <v>localidadmigrada75|QWW0F4I8P6XNYS|JUAN ESCUTIA|final</v>
      </c>
    </row>
    <row r="77" spans="1:6" x14ac:dyDescent="0.25">
      <c r="A77" t="s">
        <v>3208</v>
      </c>
      <c r="B77" t="s">
        <v>2992</v>
      </c>
      <c r="C77" t="s">
        <v>2991</v>
      </c>
      <c r="D77" t="s">
        <v>1141</v>
      </c>
      <c r="F77" t="str" cm="1">
        <f t="array" aca="1" ref="F77" ca="1">eConcatenar(A77:D77,"|")</f>
        <v>localidadmigrada76|QWW0F4WOP6XNYS|JULIAN MONTEJO VELAZQUEZ |final</v>
      </c>
    </row>
    <row r="78" spans="1:6" x14ac:dyDescent="0.25">
      <c r="A78" t="s">
        <v>3209</v>
      </c>
      <c r="B78" t="s">
        <v>2990</v>
      </c>
      <c r="C78" t="s">
        <v>2989</v>
      </c>
      <c r="D78" t="s">
        <v>1141</v>
      </c>
      <c r="F78" t="str" cm="1">
        <f t="array" aca="1" ref="F78" ca="1">eConcatenar(A78:D78,"|")</f>
        <v>localidadmigrada77|QWW0F4YMP6XNYS|LA ALIANZA |final</v>
      </c>
    </row>
    <row r="79" spans="1:6" x14ac:dyDescent="0.25">
      <c r="A79" t="s">
        <v>3210</v>
      </c>
      <c r="B79" t="s">
        <v>2988</v>
      </c>
      <c r="C79" t="s">
        <v>1737</v>
      </c>
      <c r="D79" t="s">
        <v>1141</v>
      </c>
      <c r="F79" t="str" cm="1">
        <f t="array" aca="1" ref="F79" ca="1">eConcatenar(A79:D79,"|")</f>
        <v>localidadmigrada78|QWW0F514P6XNYS|LA ESPERANZA |final</v>
      </c>
    </row>
    <row r="80" spans="1:6" x14ac:dyDescent="0.25">
      <c r="A80" t="s">
        <v>3211</v>
      </c>
      <c r="B80" t="s">
        <v>2987</v>
      </c>
      <c r="C80" t="s">
        <v>2986</v>
      </c>
      <c r="D80" t="s">
        <v>1141</v>
      </c>
      <c r="F80" t="str" cm="1">
        <f t="array" aca="1" ref="F80" ca="1">eConcatenar(A80:D80,"|")</f>
        <v>localidadmigrada79|QWW0F53WP6XNYS|LA PENINSULA|final</v>
      </c>
    </row>
    <row r="81" spans="1:6" x14ac:dyDescent="0.25">
      <c r="A81" t="s">
        <v>3212</v>
      </c>
      <c r="B81" t="s">
        <v>2985</v>
      </c>
      <c r="C81" t="s">
        <v>1705</v>
      </c>
      <c r="D81" t="s">
        <v>1141</v>
      </c>
      <c r="F81" t="str" cm="1">
        <f t="array" aca="1" ref="F81" ca="1">eConcatenar(A81:D81,"|")</f>
        <v>localidadmigrada80|QWW0F55UP6XNYS|LA TRINIDAD |final</v>
      </c>
    </row>
    <row r="82" spans="1:6" x14ac:dyDescent="0.25">
      <c r="A82" t="s">
        <v>3213</v>
      </c>
      <c r="B82" t="s">
        <v>2984</v>
      </c>
      <c r="C82" t="s">
        <v>2983</v>
      </c>
      <c r="D82" t="s">
        <v>1141</v>
      </c>
      <c r="F82" t="str" cm="1">
        <f t="array" aca="1" ref="F82" ca="1">eConcatenar(A82:D82,"|")</f>
        <v>localidadmigrada81|QWW0F58MP6XNYS|LAS CALZADAS |final</v>
      </c>
    </row>
    <row r="83" spans="1:6" x14ac:dyDescent="0.25">
      <c r="A83" t="s">
        <v>3214</v>
      </c>
      <c r="B83" t="s">
        <v>2982</v>
      </c>
      <c r="C83" t="s">
        <v>2981</v>
      </c>
      <c r="D83" t="s">
        <v>1141</v>
      </c>
      <c r="F83" t="str" cm="1">
        <f t="array" aca="1" ref="F83" ca="1">eConcatenar(A83:D83,"|")</f>
        <v>localidadmigrada82|QWW0F5NMP6XNYS|LAS COLORADAS PRIMERA SECCION |final</v>
      </c>
    </row>
    <row r="84" spans="1:6" x14ac:dyDescent="0.25">
      <c r="A84" t="s">
        <v>3215</v>
      </c>
      <c r="B84" t="s">
        <v>2980</v>
      </c>
      <c r="C84" t="s">
        <v>2979</v>
      </c>
      <c r="D84" t="s">
        <v>1141</v>
      </c>
      <c r="F84" t="str" cm="1">
        <f t="array" aca="1" ref="F84" ca="1">eConcatenar(A84:D84,"|")</f>
        <v>localidadmigrada83|QWW0F5XCP6XNYS|LAS COLORADAS SEGUNDA SECCION (AMPLIACION LAS ALDEAS)|final</v>
      </c>
    </row>
    <row r="85" spans="1:6" x14ac:dyDescent="0.25">
      <c r="A85" t="s">
        <v>3216</v>
      </c>
      <c r="B85" t="s">
        <v>2978</v>
      </c>
      <c r="C85" t="s">
        <v>2977</v>
      </c>
      <c r="D85" t="s">
        <v>1141</v>
      </c>
      <c r="F85" t="str" cm="1">
        <f t="array" aca="1" ref="F85" ca="1">eConcatenar(A85:D85,"|")</f>
        <v>localidadmigrada84|QWW0F61IP6XNYS|LAS COLORADAS SEGUNDA SECCION B|final</v>
      </c>
    </row>
    <row r="86" spans="1:6" x14ac:dyDescent="0.25">
      <c r="A86" t="s">
        <v>3217</v>
      </c>
      <c r="B86" t="s">
        <v>2976</v>
      </c>
      <c r="C86" t="s">
        <v>2975</v>
      </c>
      <c r="D86" t="s">
        <v>1141</v>
      </c>
      <c r="F86" t="str" cm="1">
        <f t="array" aca="1" ref="F86" ca="1">eConcatenar(A86:D86,"|")</f>
        <v>localidadmigrada85|QWW0F6FEP6XNYS|LAS ESPERANZAS |final</v>
      </c>
    </row>
    <row r="87" spans="1:6" x14ac:dyDescent="0.25">
      <c r="A87" t="s">
        <v>3218</v>
      </c>
      <c r="B87" t="s">
        <v>2974</v>
      </c>
      <c r="C87" t="s">
        <v>2973</v>
      </c>
      <c r="D87" t="s">
        <v>1141</v>
      </c>
      <c r="F87" t="str" cm="1">
        <f t="array" aca="1" ref="F87" ca="1">eConcatenar(A87:D87,"|")</f>
        <v>localidadmigrada86|QWW0F6LIP6XNYS|LAS FLORES (LAS PALMAS)|final</v>
      </c>
    </row>
    <row r="88" spans="1:6" x14ac:dyDescent="0.25">
      <c r="A88" t="s">
        <v>3219</v>
      </c>
      <c r="B88" t="s">
        <v>2972</v>
      </c>
      <c r="C88" t="s">
        <v>2971</v>
      </c>
      <c r="D88" t="s">
        <v>1141</v>
      </c>
      <c r="F88" t="str" cm="1">
        <f t="array" aca="1" ref="F88" ca="1">eConcatenar(A88:D88,"|")</f>
        <v>localidadmigrada87|QWW0F6MWP6XNYS|LAS LIMAS|final</v>
      </c>
    </row>
    <row r="89" spans="1:6" x14ac:dyDescent="0.25">
      <c r="A89" t="s">
        <v>3220</v>
      </c>
      <c r="B89" t="s">
        <v>2970</v>
      </c>
      <c r="C89" t="s">
        <v>2969</v>
      </c>
      <c r="D89" t="s">
        <v>1141</v>
      </c>
      <c r="F89" t="str" cm="1">
        <f t="array" aca="1" ref="F89" ca="1">eConcatenar(A89:D89,"|")</f>
        <v>localidadmigrada88|QWW0F6QSP6XNYS|LAS NUEVAS ESPERANZAS|final</v>
      </c>
    </row>
    <row r="90" spans="1:6" x14ac:dyDescent="0.25">
      <c r="A90" t="s">
        <v>3221</v>
      </c>
      <c r="B90" t="s">
        <v>2968</v>
      </c>
      <c r="C90" t="s">
        <v>2967</v>
      </c>
      <c r="D90" t="s">
        <v>1141</v>
      </c>
      <c r="F90" t="str" cm="1">
        <f t="array" aca="1" ref="F90" ca="1">eConcatenar(A90:D90,"|")</f>
        <v>localidadmigrada89|QWW0F6U4P6XNYS|LEON PACHECO|final</v>
      </c>
    </row>
    <row r="91" spans="1:6" x14ac:dyDescent="0.25">
      <c r="A91" t="s">
        <v>3222</v>
      </c>
      <c r="B91" t="s">
        <v>2966</v>
      </c>
      <c r="C91" t="s">
        <v>2965</v>
      </c>
      <c r="D91" t="s">
        <v>1141</v>
      </c>
      <c r="F91" t="str" cm="1">
        <f t="array" aca="1" ref="F91" ca="1">eConcatenar(A91:D91,"|")</f>
        <v>localidadmigrada90|QWW0F7J4P6XNYS|LEY FEDERAL DE LA REFORMA AGRARIA |final</v>
      </c>
    </row>
    <row r="92" spans="1:6" x14ac:dyDescent="0.25">
      <c r="A92" t="s">
        <v>3223</v>
      </c>
      <c r="B92" t="s">
        <v>2964</v>
      </c>
      <c r="C92" t="s">
        <v>2963</v>
      </c>
      <c r="D92" t="s">
        <v>1141</v>
      </c>
      <c r="F92" t="str" cm="1">
        <f t="array" aca="1" ref="F92" ca="1">eConcatenar(A92:D92,"|")</f>
        <v>localidadmigrada91|QWW0F7Z8P6XNYS|JOSE EDUARDO DE CARDENAS|final</v>
      </c>
    </row>
    <row r="93" spans="1:6" x14ac:dyDescent="0.25">
      <c r="A93" t="s">
        <v>3224</v>
      </c>
      <c r="B93" t="s">
        <v>2962</v>
      </c>
      <c r="C93" t="s">
        <v>2961</v>
      </c>
      <c r="D93" t="s">
        <v>1141</v>
      </c>
      <c r="F93" t="str" cm="1">
        <f t="array" aca="1" ref="F93" ca="1">eConcatenar(A93:D93,"|")</f>
        <v>localidadmigrada92|QWW0F83YP6XNYS|LOS AREVALOS |final</v>
      </c>
    </row>
    <row r="94" spans="1:6" x14ac:dyDescent="0.25">
      <c r="A94" t="s">
        <v>3225</v>
      </c>
      <c r="B94" t="s">
        <v>2960</v>
      </c>
      <c r="C94" t="s">
        <v>2959</v>
      </c>
      <c r="D94" t="s">
        <v>1141</v>
      </c>
      <c r="F94" t="str" cm="1">
        <f t="array" aca="1" ref="F94" ca="1">eConcatenar(A94:D94,"|")</f>
        <v>localidadmigrada93|QWW0F898P6XNYS|LUIS DONALDO COLOSIO MURRIETA|final</v>
      </c>
    </row>
    <row r="95" spans="1:6" x14ac:dyDescent="0.25">
      <c r="A95" t="s">
        <v>3226</v>
      </c>
      <c r="B95" t="s">
        <v>2958</v>
      </c>
      <c r="C95" t="s">
        <v>2957</v>
      </c>
      <c r="D95" t="s">
        <v>1141</v>
      </c>
      <c r="F95" t="str" cm="1">
        <f t="array" aca="1" ref="F95" ca="1">eConcatenar(A95:D95,"|")</f>
        <v>localidadmigrada94|QWW0F8PMP6XNYS|MADRIGAL PEREZ |final</v>
      </c>
    </row>
    <row r="96" spans="1:6" x14ac:dyDescent="0.25">
      <c r="A96" t="s">
        <v>3227</v>
      </c>
      <c r="B96" t="s">
        <v>2956</v>
      </c>
      <c r="C96" t="s">
        <v>2955</v>
      </c>
      <c r="D96" t="s">
        <v>1141</v>
      </c>
      <c r="F96" t="str" cm="1">
        <f t="array" aca="1" ref="F96" ca="1">eConcatenar(A96:D96,"|")</f>
        <v>localidadmigrada95|QWW0F8V6P6XNYS|MARIO MORALES (DE LOS MORALES)|final</v>
      </c>
    </row>
    <row r="97" spans="1:6" x14ac:dyDescent="0.25">
      <c r="A97" t="s">
        <v>3228</v>
      </c>
      <c r="B97" t="s">
        <v>2954</v>
      </c>
      <c r="C97" t="s">
        <v>99</v>
      </c>
      <c r="D97" t="s">
        <v>1141</v>
      </c>
      <c r="F97" t="str" cm="1">
        <f t="array" aca="1" ref="F97" ca="1">eConcatenar(A97:D97,"|")</f>
        <v>localidadmigrada96|QWW0F8YSP6XNYS|MELCHOR OCAMPO|final</v>
      </c>
    </row>
    <row r="98" spans="1:6" x14ac:dyDescent="0.25">
      <c r="A98" t="s">
        <v>3229</v>
      </c>
      <c r="B98" t="s">
        <v>2953</v>
      </c>
      <c r="C98" t="s">
        <v>920</v>
      </c>
      <c r="D98" t="s">
        <v>1141</v>
      </c>
      <c r="F98" t="str" cm="1">
        <f t="array" aca="1" ref="F98" ca="1">eConcatenar(A98:D98,"|")</f>
        <v>localidadmigrada97|QWW0F91UP6XNYS|MIGUEL HIDALGO|final</v>
      </c>
    </row>
    <row r="99" spans="1:6" x14ac:dyDescent="0.25">
      <c r="A99" t="s">
        <v>3230</v>
      </c>
      <c r="B99" t="s">
        <v>2952</v>
      </c>
      <c r="C99" t="s">
        <v>2951</v>
      </c>
      <c r="D99" t="s">
        <v>1141</v>
      </c>
      <c r="F99" t="str" cm="1">
        <f t="array" aca="1" ref="F99" ca="1">eConcatenar(A99:D99,"|")</f>
        <v>localidadmigrada98|QWW0FKP0P6XNYS|MIGUEL HIDALGO PRIMERA SECCION |final</v>
      </c>
    </row>
    <row r="100" spans="1:6" x14ac:dyDescent="0.25">
      <c r="A100" t="s">
        <v>3231</v>
      </c>
      <c r="B100" t="s">
        <v>2950</v>
      </c>
      <c r="C100" t="s">
        <v>2949</v>
      </c>
      <c r="D100" t="s">
        <v>1141</v>
      </c>
      <c r="F100" t="str" cm="1">
        <f t="array" aca="1" ref="F100" ca="1">eConcatenar(A100:D100,"|")</f>
        <v>localidadmigrada99|QWW0FLCWP6XNYS|MIGUEL HIDALGO SEGUNDA SECCION (EL EDEN)|final</v>
      </c>
    </row>
    <row r="101" spans="1:6" x14ac:dyDescent="0.25">
      <c r="A101" t="s">
        <v>3232</v>
      </c>
      <c r="B101" t="s">
        <v>2948</v>
      </c>
      <c r="C101" t="s">
        <v>2947</v>
      </c>
      <c r="D101" t="s">
        <v>1141</v>
      </c>
      <c r="F101" t="str" cm="1">
        <f t="array" aca="1" ref="F101" ca="1">eConcatenar(A101:D101,"|")</f>
        <v>localidadmigrada100|QWW0FPTQP6XNYS|MIGUEL HIDALGO SEGUNDA SECCION B  (LA NATIDVIDAD)|final</v>
      </c>
    </row>
    <row r="102" spans="1:6" x14ac:dyDescent="0.25">
      <c r="A102" t="s">
        <v>3233</v>
      </c>
      <c r="B102" t="s">
        <v>2946</v>
      </c>
      <c r="C102" t="s">
        <v>2945</v>
      </c>
      <c r="D102" t="s">
        <v>1141</v>
      </c>
      <c r="F102" t="str" cm="1">
        <f t="array" aca="1" ref="F102" ca="1">eConcatenar(A102:D102,"|")</f>
        <v>localidadmigrada101|QWW0FQI6P6XNYS|MIGUEL HIDALGO ZAPOTAL SEGUNDA SECCION |final</v>
      </c>
    </row>
    <row r="103" spans="1:6" x14ac:dyDescent="0.25">
      <c r="A103" t="s">
        <v>3234</v>
      </c>
      <c r="B103" t="s">
        <v>2944</v>
      </c>
      <c r="C103" t="s">
        <v>2943</v>
      </c>
      <c r="D103" t="s">
        <v>1141</v>
      </c>
      <c r="F103" t="str" cm="1">
        <f t="array" aca="1" ref="F103" ca="1">eConcatenar(A103:D103,"|")</f>
        <v>localidadmigrada102|QWW0FQUYP6XNYS|NARANJEÑO PRIMERA SECCION (COLONIA LA FE)|final</v>
      </c>
    </row>
    <row r="104" spans="1:6" x14ac:dyDescent="0.25">
      <c r="A104" t="s">
        <v>3235</v>
      </c>
      <c r="B104" t="s">
        <v>2942</v>
      </c>
      <c r="C104" t="s">
        <v>2941</v>
      </c>
      <c r="D104" t="s">
        <v>1141</v>
      </c>
      <c r="F104" t="str" cm="1">
        <f t="array" aca="1" ref="F104" ca="1">eConcatenar(A104:D104,"|")</f>
        <v>localidadmigrada103|QWW0FRASP6XNYS|NARANJEÑO SEGUNDA SECCION A|final</v>
      </c>
    </row>
    <row r="105" spans="1:6" x14ac:dyDescent="0.25">
      <c r="A105" t="s">
        <v>3236</v>
      </c>
      <c r="B105" t="s">
        <v>2940</v>
      </c>
      <c r="C105" t="s">
        <v>2939</v>
      </c>
      <c r="D105" t="s">
        <v>1141</v>
      </c>
      <c r="F105" t="str" cm="1">
        <f t="array" aca="1" ref="F105" ca="1">eConcatenar(A105:D105,"|")</f>
        <v>localidadmigrada104|QWW0FRHGP6XNYS|NARANJEÑO SEGUNDA SECCION B|final</v>
      </c>
    </row>
    <row r="106" spans="1:6" x14ac:dyDescent="0.25">
      <c r="A106" t="s">
        <v>3237</v>
      </c>
      <c r="B106" t="s">
        <v>2938</v>
      </c>
      <c r="C106" t="s">
        <v>2937</v>
      </c>
      <c r="D106" t="s">
        <v>1141</v>
      </c>
      <c r="F106" t="str" cm="1">
        <f t="array" aca="1" ref="F106" ca="1">eConcatenar(A106:D106,"|")</f>
        <v>localidadmigrada105|QWW0FSUCP6XNYS|OJOSHAL|final</v>
      </c>
    </row>
    <row r="107" spans="1:6" x14ac:dyDescent="0.25">
      <c r="A107" t="s">
        <v>3238</v>
      </c>
      <c r="B107" t="s">
        <v>2936</v>
      </c>
      <c r="C107" t="s">
        <v>2538</v>
      </c>
      <c r="D107" t="s">
        <v>1141</v>
      </c>
      <c r="F107" t="str" cm="1">
        <f t="array" aca="1" ref="F107" ca="1">eConcatenar(A107:D107,"|")</f>
        <v>localidadmigrada106|QWW0FT2YP6XNYS|NUEVA ESPERANZA|final</v>
      </c>
    </row>
    <row r="108" spans="1:6" x14ac:dyDescent="0.25">
      <c r="A108" t="s">
        <v>3239</v>
      </c>
      <c r="B108" t="s">
        <v>2935</v>
      </c>
      <c r="C108" t="s">
        <v>2934</v>
      </c>
      <c r="D108" t="s">
        <v>1141</v>
      </c>
      <c r="F108" t="str" cm="1">
        <f t="array" aca="1" ref="F108" ca="1">eConcatenar(A108:D108,"|")</f>
        <v>localidadmigrada107|QWW0GSBKP6XNYS|NARANJEÑO TERCERA SECCION |final</v>
      </c>
    </row>
    <row r="109" spans="1:6" x14ac:dyDescent="0.25">
      <c r="A109" t="s">
        <v>3240</v>
      </c>
      <c r="B109" t="s">
        <v>2933</v>
      </c>
      <c r="C109" t="s">
        <v>2932</v>
      </c>
      <c r="D109" t="s">
        <v>1141</v>
      </c>
      <c r="F109" t="str" cm="1">
        <f t="array" aca="1" ref="F109" ca="1">eConcatenar(A109:D109,"|")</f>
        <v>localidadmigrada108|QWW0GSISP6XNYS|NUEVA ZELANDIA  |final</v>
      </c>
    </row>
    <row r="110" spans="1:6" x14ac:dyDescent="0.25">
      <c r="A110" t="s">
        <v>3241</v>
      </c>
      <c r="B110" t="s">
        <v>2931</v>
      </c>
      <c r="C110" t="s">
        <v>2930</v>
      </c>
      <c r="D110" t="s">
        <v>1141</v>
      </c>
      <c r="F110" t="str" cm="1">
        <f t="array" aca="1" ref="F110" ca="1">eConcatenar(A110:D110,"|")</f>
        <v>localidadmigrada109|QWW0GSP6P6XNYS|PASO Y PLAYA|final</v>
      </c>
    </row>
    <row r="111" spans="1:6" x14ac:dyDescent="0.25">
      <c r="A111" t="s">
        <v>3242</v>
      </c>
      <c r="B111" t="s">
        <v>2929</v>
      </c>
      <c r="C111" t="s">
        <v>2928</v>
      </c>
      <c r="D111" t="s">
        <v>1141</v>
      </c>
      <c r="F111" t="str" cm="1">
        <f t="array" aca="1" ref="F111" ca="1">eConcatenar(A111:D111,"|")</f>
        <v>localidadmigrada110|QWW0GT3MP6XNYS|PAYLEBOT|final</v>
      </c>
    </row>
    <row r="112" spans="1:6" x14ac:dyDescent="0.25">
      <c r="A112" t="s">
        <v>3243</v>
      </c>
      <c r="B112" t="s">
        <v>2927</v>
      </c>
      <c r="C112" t="s">
        <v>2926</v>
      </c>
      <c r="D112" t="s">
        <v>1141</v>
      </c>
      <c r="F112" t="str" cm="1">
        <f t="array" aca="1" ref="F112" ca="1">eConcatenar(A112:D112,"|")</f>
        <v>localidadmigrada111|QWW0GT78P6XNYS|PEDRO SANCHEZ MAGALLANES |final</v>
      </c>
    </row>
    <row r="113" spans="1:6" x14ac:dyDescent="0.25">
      <c r="A113" t="s">
        <v>3244</v>
      </c>
      <c r="B113" t="s">
        <v>2925</v>
      </c>
      <c r="C113" t="s">
        <v>2924</v>
      </c>
      <c r="D113" t="s">
        <v>1141</v>
      </c>
      <c r="F113" t="str" cm="1">
        <f t="array" aca="1" ref="F113" ca="1">eConcatenar(A113:D113,"|")</f>
        <v>localidadmigrada112|QWW0GTVOP6XNYS|POBLADO C-9 LICENCIADO FRANCISCO I. MADERO|final</v>
      </c>
    </row>
    <row r="114" spans="1:6" x14ac:dyDescent="0.25">
      <c r="A114" t="s">
        <v>3245</v>
      </c>
      <c r="B114" t="s">
        <v>2923</v>
      </c>
      <c r="C114" t="s">
        <v>2922</v>
      </c>
      <c r="D114" t="s">
        <v>1141</v>
      </c>
      <c r="F114" t="str" cm="1">
        <f t="array" aca="1" ref="F114" ca="1">eConcatenar(A114:D114,"|")</f>
        <v>localidadmigrada113|QWW0GX60P6XNYS|POBLADO C-10 GENERAL LAZARO CARDENAS DEL RIO |final</v>
      </c>
    </row>
    <row r="115" spans="1:6" x14ac:dyDescent="0.25">
      <c r="A115" t="s">
        <v>3246</v>
      </c>
      <c r="B115" t="s">
        <v>2921</v>
      </c>
      <c r="C115" t="s">
        <v>2920</v>
      </c>
      <c r="D115" t="s">
        <v>1141</v>
      </c>
      <c r="F115" t="str" cm="1">
        <f t="array" aca="1" ref="F115" ca="1">eConcatenar(A115:D115,"|")</f>
        <v>localidadmigrada114|QWW0GXT2P6XNYS|POBLADO C-11 JOSE MARIA MORELOS Y PAVON |final</v>
      </c>
    </row>
    <row r="116" spans="1:6" x14ac:dyDescent="0.25">
      <c r="A116" t="s">
        <v>3247</v>
      </c>
      <c r="B116" t="s">
        <v>2919</v>
      </c>
      <c r="C116" t="s">
        <v>2918</v>
      </c>
      <c r="D116" t="s">
        <v>1141</v>
      </c>
      <c r="F116" t="str" cm="1">
        <f t="array" aca="1" ref="F116" ca="1">eConcatenar(A116:D116,"|")</f>
        <v>localidadmigrada115|QWW0GY0UP6XNYS|POBLADO C-14 GENERAL PLUTARCO ELIAS CALLES |final</v>
      </c>
    </row>
    <row r="117" spans="1:6" x14ac:dyDescent="0.25">
      <c r="A117" t="s">
        <v>3248</v>
      </c>
      <c r="B117" t="s">
        <v>2917</v>
      </c>
      <c r="C117" t="s">
        <v>2916</v>
      </c>
      <c r="D117" t="s">
        <v>1141</v>
      </c>
      <c r="F117" t="str" cm="1">
        <f t="array" aca="1" ref="F117" ca="1">eConcatenar(A117:D117,"|")</f>
        <v>localidadmigrada116|QWW0GYIMP6XNYS|POBLADO C-15 ADOLFO LOPEZ MATEO|final</v>
      </c>
    </row>
    <row r="118" spans="1:6" x14ac:dyDescent="0.25">
      <c r="A118" t="s">
        <v>3249</v>
      </c>
      <c r="B118" t="s">
        <v>2915</v>
      </c>
      <c r="C118" t="s">
        <v>2914</v>
      </c>
      <c r="D118" t="s">
        <v>1141</v>
      </c>
      <c r="F118" t="str" cm="1">
        <f t="array" aca="1" ref="F118" ca="1">eConcatenar(A118:D118,"|")</f>
        <v>localidadmigrada117|QWW0GYRIP6XNYS|POBLADO C-15 ADOLFO LOPEZ MATEO UNO|final</v>
      </c>
    </row>
    <row r="119" spans="1:6" x14ac:dyDescent="0.25">
      <c r="A119" t="s">
        <v>3250</v>
      </c>
      <c r="B119" t="s">
        <v>2913</v>
      </c>
      <c r="C119" t="s">
        <v>2912</v>
      </c>
      <c r="D119" t="s">
        <v>1141</v>
      </c>
      <c r="F119" t="str" cm="1">
        <f t="array" aca="1" ref="F119" ca="1">eConcatenar(A119:D119,"|")</f>
        <v>localidadmigrada118|QWW0GZ90P6XNYS|POBLADO C-15 GENERAL EMILIANO ZAPATA|final</v>
      </c>
    </row>
    <row r="120" spans="1:6" x14ac:dyDescent="0.25">
      <c r="A120" t="s">
        <v>3251</v>
      </c>
      <c r="B120" t="s">
        <v>2911</v>
      </c>
      <c r="C120" t="s">
        <v>2910</v>
      </c>
      <c r="D120" t="s">
        <v>1141</v>
      </c>
      <c r="F120" t="str" cm="1">
        <f t="array" aca="1" ref="F120" ca="1">eConcatenar(A120:D120,"|")</f>
        <v>localidadmigrada119|QWW0GZHMP6XNYS|POBLADO C-16 EMILIAMO ZAPATA DOS |final</v>
      </c>
    </row>
    <row r="121" spans="1:6" x14ac:dyDescent="0.25">
      <c r="A121" t="s">
        <v>3252</v>
      </c>
      <c r="B121" t="s">
        <v>2909</v>
      </c>
      <c r="C121" t="s">
        <v>2902</v>
      </c>
      <c r="D121" t="s">
        <v>1141</v>
      </c>
      <c r="F121" t="str" cm="1">
        <f t="array" aca="1" ref="F121" ca="1">eConcatenar(A121:D121,"|")</f>
        <v>localidadmigrada120|QWW0H45EP6XNYS|MIGUEL HIDALGO SEGUNDA SECCION B (LA NATIVIDAD)|final</v>
      </c>
    </row>
    <row r="122" spans="1:6" x14ac:dyDescent="0.25">
      <c r="A122" t="s">
        <v>3253</v>
      </c>
      <c r="B122" t="s">
        <v>2908</v>
      </c>
      <c r="C122" t="s">
        <v>2907</v>
      </c>
      <c r="D122" t="s">
        <v>1141</v>
      </c>
      <c r="F122" t="str" cm="1">
        <f t="array" aca="1" ref="F122" ca="1">eConcatenar(A122:D122,"|")</f>
        <v>localidadmigrada121|QWW0H5KSP6XNYS|NUEVA ZELANDIA|final</v>
      </c>
    </row>
    <row r="123" spans="1:6" x14ac:dyDescent="0.25">
      <c r="A123" t="s">
        <v>3254</v>
      </c>
      <c r="B123" t="s">
        <v>2906</v>
      </c>
      <c r="C123" t="s">
        <v>1608</v>
      </c>
      <c r="D123" t="s">
        <v>1141</v>
      </c>
      <c r="F123" t="str" cm="1">
        <f t="array" aca="1" ref="F123" ca="1">eConcatenar(A123:D123,"|")</f>
        <v>localidadmigrada122|QWW0H5OOP6XNYS|NUEVA ESPERANZA |final</v>
      </c>
    </row>
    <row r="124" spans="1:6" x14ac:dyDescent="0.25">
      <c r="A124" t="s">
        <v>3255</v>
      </c>
      <c r="B124" t="s">
        <v>2905</v>
      </c>
      <c r="C124" t="s">
        <v>2904</v>
      </c>
      <c r="D124" t="s">
        <v>1141</v>
      </c>
      <c r="F124" t="str" cm="1">
        <f t="array" aca="1" ref="F124" ca="1">eConcatenar(A124:D124,"|")</f>
        <v>localidadmigrada123|QWW0H5TYP6XNYS|NARANJEÑO TERCELA SECCION |final</v>
      </c>
    </row>
    <row r="125" spans="1:6" x14ac:dyDescent="0.25">
      <c r="A125" t="s">
        <v>3256</v>
      </c>
      <c r="B125" t="s">
        <v>2903</v>
      </c>
      <c r="C125" t="s">
        <v>2902</v>
      </c>
      <c r="D125" t="s">
        <v>1141</v>
      </c>
      <c r="F125" t="str" cm="1">
        <f t="array" aca="1" ref="F125" ca="1">eConcatenar(A125:D125,"|")</f>
        <v>localidadmigrada124|QWW0H6F2P6XNYS|MIGUEL HIDALGO SEGUNDA SECCION B (LA NATIVIDAD)|final</v>
      </c>
    </row>
    <row r="126" spans="1:6" x14ac:dyDescent="0.25">
      <c r="A126" t="s">
        <v>3257</v>
      </c>
      <c r="B126" t="s">
        <v>2901</v>
      </c>
      <c r="C126" t="s">
        <v>2900</v>
      </c>
      <c r="D126" t="s">
        <v>1141</v>
      </c>
      <c r="F126" t="str" cm="1">
        <f t="array" aca="1" ref="F126" ca="1">eConcatenar(A126:D126,"|")</f>
        <v>localidadmigrada125|QWW0H8VOP6XNYS|POBLADO C-16 EMILIANO ZAPATA |final</v>
      </c>
    </row>
    <row r="127" spans="1:6" x14ac:dyDescent="0.25">
      <c r="A127" t="s">
        <v>3258</v>
      </c>
      <c r="B127" t="s">
        <v>2899</v>
      </c>
      <c r="C127" t="s">
        <v>2898</v>
      </c>
      <c r="D127" t="s">
        <v>1141</v>
      </c>
      <c r="F127" t="str" cm="1">
        <f t="array" aca="1" ref="F127" ca="1">eConcatenar(A127:D127,"|")</f>
        <v>localidadmigrada126|QWW0H9DGP6XNYS|POBLADO C-16 EMILIANO ZAPATA TRES |final</v>
      </c>
    </row>
    <row r="128" spans="1:6" x14ac:dyDescent="0.25">
      <c r="A128" t="s">
        <v>3259</v>
      </c>
      <c r="B128" t="s">
        <v>2897</v>
      </c>
      <c r="C128" t="s">
        <v>2896</v>
      </c>
      <c r="D128" t="s">
        <v>1141</v>
      </c>
      <c r="F128" t="str" cm="1">
        <f t="array" aca="1" ref="F128" ca="1">eConcatenar(A128:D128,"|")</f>
        <v>localidadmigrada127|QWW0HAEOP6XNYS|POBLADO C-16 EMILIANO ZAPATA UNO|final</v>
      </c>
    </row>
    <row r="129" spans="1:6" x14ac:dyDescent="0.25">
      <c r="A129" t="s">
        <v>3260</v>
      </c>
      <c r="B129" t="s">
        <v>2895</v>
      </c>
      <c r="C129" t="s">
        <v>2894</v>
      </c>
      <c r="D129" t="s">
        <v>1141</v>
      </c>
      <c r="F129" t="str" cm="1">
        <f t="array" aca="1" ref="F129" ca="1">eConcatenar(A129:D129,"|")</f>
        <v>localidadmigrada128|QWW0HAY4P6XNYS|POBLADO C-20 MIGUEL HIDALGO Y COSTILLA |final</v>
      </c>
    </row>
    <row r="130" spans="1:6" x14ac:dyDescent="0.25">
      <c r="A130" t="s">
        <v>3261</v>
      </c>
      <c r="B130" t="s">
        <v>2893</v>
      </c>
      <c r="C130" t="s">
        <v>2892</v>
      </c>
      <c r="D130" t="s">
        <v>1141</v>
      </c>
      <c r="F130" t="str" cm="1">
        <f t="array" aca="1" ref="F130" ca="1">eConcatenar(A130:D130,"|")</f>
        <v>localidadmigrada129|QWW0HB6GP6XNYS|POBLADO C-21 LICENCIADO BENITO JUAREZ GARCIA |final</v>
      </c>
    </row>
    <row r="131" spans="1:6" x14ac:dyDescent="0.25">
      <c r="A131" t="s">
        <v>3262</v>
      </c>
      <c r="B131" t="s">
        <v>2891</v>
      </c>
      <c r="C131" t="s">
        <v>2890</v>
      </c>
      <c r="D131" t="s">
        <v>1141</v>
      </c>
      <c r="F131" t="str" cm="1">
        <f t="array" aca="1" ref="F131" ca="1">eConcatenar(A131:D131,"|")</f>
        <v>localidadmigrada130|QWW0HBOSP6XNYS|POBLADO C-22 JOSE MARIA PINO SUAREZ|final</v>
      </c>
    </row>
    <row r="132" spans="1:6" x14ac:dyDescent="0.25">
      <c r="A132" t="s">
        <v>3263</v>
      </c>
      <c r="B132" t="s">
        <v>2889</v>
      </c>
      <c r="C132" t="s">
        <v>2888</v>
      </c>
      <c r="D132" t="s">
        <v>1141</v>
      </c>
      <c r="F132" t="str" cm="1">
        <f t="array" aca="1" ref="F132" ca="1">eConcatenar(A132:D132,"|")</f>
        <v>localidadmigrada131|QWW0HDI2P6XNYS|POBLADO C-22 JOSE MARIA PINO SUAREZ UNO|final</v>
      </c>
    </row>
    <row r="133" spans="1:6" x14ac:dyDescent="0.25">
      <c r="A133" t="s">
        <v>3264</v>
      </c>
      <c r="B133" t="s">
        <v>2887</v>
      </c>
      <c r="C133" t="s">
        <v>2886</v>
      </c>
      <c r="D133" t="s">
        <v>1141</v>
      </c>
      <c r="F133" t="str" cm="1">
        <f t="array" aca="1" ref="F133" ca="1">eConcatenar(A133:D133,"|")</f>
        <v>localidadmigrada132|QWW0HE1SP6XNYS|POBLADO C-23 VENUSTIANO CARRANZA |final</v>
      </c>
    </row>
    <row r="134" spans="1:6" x14ac:dyDescent="0.25">
      <c r="A134" t="s">
        <v>3265</v>
      </c>
      <c r="B134" t="s">
        <v>2885</v>
      </c>
      <c r="C134" t="s">
        <v>2884</v>
      </c>
      <c r="D134" t="s">
        <v>1141</v>
      </c>
      <c r="F134" t="str" cm="1">
        <f t="array" aca="1" ref="F134" ca="1">eConcatenar(A134:D134,"|")</f>
        <v>localidadmigrada133|QWW0HERCP6XNYS|POBLADO C-27 EDUARDO CHAVEZ RAMIREZ|final</v>
      </c>
    </row>
    <row r="135" spans="1:6" x14ac:dyDescent="0.25">
      <c r="A135" t="s">
        <v>3266</v>
      </c>
      <c r="B135" t="s">
        <v>2883</v>
      </c>
      <c r="C135" t="s">
        <v>2882</v>
      </c>
      <c r="D135" t="s">
        <v>1141</v>
      </c>
      <c r="F135" t="str" cm="1">
        <f t="array" aca="1" ref="F135" ca="1">eConcatenar(A135:D135,"|")</f>
        <v>localidadmigrada134|QWW0HEWCP6XNYS|POBLADO C-28 GREGORIO MENDEZ MAGAÑA|final</v>
      </c>
    </row>
    <row r="136" spans="1:6" x14ac:dyDescent="0.25">
      <c r="A136" t="s">
        <v>3267</v>
      </c>
      <c r="B136" t="s">
        <v>2881</v>
      </c>
      <c r="C136" t="s">
        <v>2880</v>
      </c>
      <c r="D136" t="s">
        <v>1141</v>
      </c>
      <c r="F136" t="str" cm="1">
        <f t="array" aca="1" ref="F136" ca="1">eConcatenar(A136:D136,"|")</f>
        <v>localidadmigrada135|QWW0HF1MP6XNYS|POBLADO C-28  GREGORIO MENDEZ MAGAÑA 1 |final</v>
      </c>
    </row>
    <row r="137" spans="1:6" x14ac:dyDescent="0.25">
      <c r="A137" t="s">
        <v>3268</v>
      </c>
      <c r="B137" t="s">
        <v>2879</v>
      </c>
      <c r="C137" t="s">
        <v>2878</v>
      </c>
      <c r="D137" t="s">
        <v>1141</v>
      </c>
      <c r="F137" t="str" cm="1">
        <f t="array" aca="1" ref="F137" ca="1">eConcatenar(A137:D137,"|")</f>
        <v>localidadmigrada136|QWW0HFSKP6XNYS|POBLADO C-29 VICENTE GUERRERO|final</v>
      </c>
    </row>
    <row r="138" spans="1:6" x14ac:dyDescent="0.25">
      <c r="A138" t="s">
        <v>3269</v>
      </c>
      <c r="B138" t="s">
        <v>2877</v>
      </c>
      <c r="C138" t="s">
        <v>2876</v>
      </c>
      <c r="D138" t="s">
        <v>1141</v>
      </c>
      <c r="F138" t="str" cm="1">
        <f t="array" aca="1" ref="F138" ca="1">eConcatenar(A138:D138,"|")</f>
        <v>localidadmigrada137|QWW0HG98P6XNYS|POBLADO C-33 VEINTE DE NOVIEMBRE |final</v>
      </c>
    </row>
    <row r="139" spans="1:6" x14ac:dyDescent="0.25">
      <c r="A139" t="s">
        <v>3270</v>
      </c>
      <c r="B139" t="s">
        <v>2875</v>
      </c>
      <c r="C139" t="s">
        <v>2874</v>
      </c>
      <c r="D139" t="s">
        <v>1141</v>
      </c>
      <c r="F139" t="str" cm="1">
        <f t="array" aca="1" ref="F139" ca="1">eConcatenar(A139:D139,"|")</f>
        <v>localidadmigrada138|QWW0HGHUP6XNYS|POBLADO C-17 INDEPENDENCIA|final</v>
      </c>
    </row>
    <row r="140" spans="1:6" x14ac:dyDescent="0.25">
      <c r="A140" t="s">
        <v>3271</v>
      </c>
      <c r="B140" t="s">
        <v>2873</v>
      </c>
      <c r="C140" t="s">
        <v>2872</v>
      </c>
      <c r="D140" t="s">
        <v>1141</v>
      </c>
      <c r="F140" t="str" cm="1">
        <f t="array" aca="1" ref="F140" ca="1">eConcatenar(A140:D140,"|")</f>
        <v>localidadmigrada139|QWW0LLGMP6XNYS|POZA REDONDA  PRIMERA SECION |final</v>
      </c>
    </row>
    <row r="141" spans="1:6" x14ac:dyDescent="0.25">
      <c r="A141" t="s">
        <v>3272</v>
      </c>
      <c r="B141" t="s">
        <v>2871</v>
      </c>
      <c r="C141" t="s">
        <v>2870</v>
      </c>
      <c r="D141" t="s">
        <v>1141</v>
      </c>
      <c r="F141" t="str" cm="1">
        <f t="array" aca="1" ref="F141" ca="1">eConcatenar(A141:D141,"|")</f>
        <v>localidadmigrada140|QWW0LLW6P6XNYS|POZA REDONDA SEGUNDA SECCION |final</v>
      </c>
    </row>
    <row r="142" spans="1:6" x14ac:dyDescent="0.25">
      <c r="A142" t="s">
        <v>3273</v>
      </c>
      <c r="B142" t="s">
        <v>2869</v>
      </c>
      <c r="C142" t="s">
        <v>2868</v>
      </c>
      <c r="D142" t="s">
        <v>1141</v>
      </c>
      <c r="F142" t="str" cm="1">
        <f t="array" aca="1" ref="F142" ca="1">eConcatenar(A142:D142,"|")</f>
        <v>localidadmigrada141|QWW0LM0CP6XNYS|POZA REDONDA TERCERA SECCION |final</v>
      </c>
    </row>
    <row r="143" spans="1:6" x14ac:dyDescent="0.25">
      <c r="A143" t="s">
        <v>3274</v>
      </c>
      <c r="B143" t="s">
        <v>2867</v>
      </c>
      <c r="C143" t="s">
        <v>2866</v>
      </c>
      <c r="D143" t="s">
        <v>1141</v>
      </c>
      <c r="F143" t="str" cm="1">
        <f t="array" aca="1" ref="F143" ca="1">eConcatenar(A143:D143,"|")</f>
        <v>localidadmigrada142|QWW0LM48P6XNYS|POZA REDONDA CUARTA SECCION |final</v>
      </c>
    </row>
    <row r="144" spans="1:6" x14ac:dyDescent="0.25">
      <c r="A144" t="s">
        <v>3275</v>
      </c>
      <c r="B144" t="s">
        <v>2865</v>
      </c>
      <c r="C144" t="s">
        <v>2864</v>
      </c>
      <c r="D144" t="s">
        <v>1141</v>
      </c>
      <c r="F144" t="str" cm="1">
        <f t="array" aca="1" ref="F144" ca="1">eConcatenar(A144:D144,"|")</f>
        <v>localidadmigrada143|QWW0LMA2P6XNYS|PUERTO ESCONDIDO|final</v>
      </c>
    </row>
    <row r="145" spans="1:6" x14ac:dyDescent="0.25">
      <c r="A145" t="s">
        <v>3276</v>
      </c>
      <c r="B145" t="s">
        <v>2863</v>
      </c>
      <c r="C145" t="s">
        <v>2519</v>
      </c>
      <c r="D145" t="s">
        <v>1141</v>
      </c>
      <c r="F145" t="str" cm="1">
        <f t="array" aca="1" ref="F145" ca="1">eConcatenar(A145:D145,"|")</f>
        <v>localidadmigrada144|QWW0LMOIP6XNYS|RIO SECO PRIMERA SECCION |final</v>
      </c>
    </row>
    <row r="146" spans="1:6" x14ac:dyDescent="0.25">
      <c r="A146" t="s">
        <v>3277</v>
      </c>
      <c r="B146" t="s">
        <v>2862</v>
      </c>
      <c r="C146" t="s">
        <v>2861</v>
      </c>
      <c r="D146" t="s">
        <v>1141</v>
      </c>
      <c r="F146" t="str" cm="1">
        <f t="array" aca="1" ref="F146" ca="1">eConcatenar(A146:D146,"|")</f>
        <v>localidadmigrada145|QWW0LMS4P6XNYS|RIO SECO SEGUNDA SECCION A|final</v>
      </c>
    </row>
    <row r="147" spans="1:6" x14ac:dyDescent="0.25">
      <c r="A147" t="s">
        <v>3278</v>
      </c>
      <c r="B147" t="s">
        <v>2860</v>
      </c>
      <c r="C147" t="s">
        <v>2859</v>
      </c>
      <c r="D147" t="s">
        <v>1141</v>
      </c>
      <c r="F147" t="str" cm="1">
        <f t="array" aca="1" ref="F147" ca="1">eConcatenar(A147:D147,"|")</f>
        <v>localidadmigrada146|QWW0LN10P6XNYS|RIO SECO SEGUNDA SECCION B|final</v>
      </c>
    </row>
    <row r="148" spans="1:6" x14ac:dyDescent="0.25">
      <c r="A148" t="s">
        <v>3279</v>
      </c>
      <c r="B148" t="s">
        <v>2858</v>
      </c>
      <c r="C148" t="s">
        <v>2857</v>
      </c>
      <c r="D148" t="s">
        <v>1141</v>
      </c>
      <c r="F148" t="str" cm="1">
        <f t="array" aca="1" ref="F148" ca="1">eConcatenar(A148:D148,"|")</f>
        <v>localidadmigrada147|QWW0LP8GP6XNYS|RIO SECO SEGUNDA SECCION C |final</v>
      </c>
    </row>
    <row r="149" spans="1:6" x14ac:dyDescent="0.25">
      <c r="A149" t="s">
        <v>3280</v>
      </c>
      <c r="B149" t="s">
        <v>2856</v>
      </c>
      <c r="C149" t="s">
        <v>2855</v>
      </c>
      <c r="D149" t="s">
        <v>1141</v>
      </c>
      <c r="F149" t="str" cm="1">
        <f t="array" aca="1" ref="F149" ca="1">eConcatenar(A149:D149,"|")</f>
        <v>localidadmigrada148|QWW0M9VIP6XNYS|RIO SECO SEGUNDA SECCION NORTE|final</v>
      </c>
    </row>
    <row r="150" spans="1:6" x14ac:dyDescent="0.25">
      <c r="A150" t="s">
        <v>3281</v>
      </c>
      <c r="B150" t="s">
        <v>2854</v>
      </c>
      <c r="C150" t="s">
        <v>2853</v>
      </c>
      <c r="D150" t="s">
        <v>1141</v>
      </c>
      <c r="F150" t="str" cm="1">
        <f t="array" aca="1" ref="F150" ca="1">eConcatenar(A150:D150,"|")</f>
        <v>localidadmigrada149|QWW0M9Z4P6XNYS|RODRIGUEZ POLANCO|final</v>
      </c>
    </row>
    <row r="151" spans="1:6" x14ac:dyDescent="0.25">
      <c r="A151" t="s">
        <v>3282</v>
      </c>
      <c r="B151" t="s">
        <v>2852</v>
      </c>
      <c r="C151" t="s">
        <v>2851</v>
      </c>
      <c r="D151" t="s">
        <v>1141</v>
      </c>
      <c r="F151" t="str" cm="1">
        <f t="array" aca="1" ref="F151" ca="1">eConcatenar(A151:D151,"|")</f>
        <v>localidadmigrada150|QWW0MA5SP6XNYS|ROSIQUE PALAVICINI|final</v>
      </c>
    </row>
    <row r="152" spans="1:6" x14ac:dyDescent="0.25">
      <c r="A152" t="s">
        <v>3283</v>
      </c>
      <c r="B152" t="s">
        <v>2850</v>
      </c>
      <c r="C152" t="s">
        <v>2849</v>
      </c>
      <c r="D152" t="s">
        <v>1141</v>
      </c>
      <c r="F152" t="str" cm="1">
        <f t="array" aca="1" ref="F152" ca="1">eConcatenar(A152:D152,"|")</f>
        <v>localidadmigrada151|QWW0MALCP6XNYS|RUBEN JARAMILLO LAZO|final</v>
      </c>
    </row>
    <row r="153" spans="1:6" x14ac:dyDescent="0.25">
      <c r="A153" t="s">
        <v>3284</v>
      </c>
      <c r="B153" t="s">
        <v>2848</v>
      </c>
      <c r="C153" t="s">
        <v>1466</v>
      </c>
      <c r="D153" t="s">
        <v>1141</v>
      </c>
      <c r="F153" t="str" cm="1">
        <f t="array" aca="1" ref="F153" ca="1">eConcatenar(A153:D153,"|")</f>
        <v>localidadmigrada152|QWW0MAOEP6XNYS|SAN RAFAEL|final</v>
      </c>
    </row>
    <row r="154" spans="1:6" x14ac:dyDescent="0.25">
      <c r="A154" t="s">
        <v>3285</v>
      </c>
      <c r="B154" t="s">
        <v>2847</v>
      </c>
      <c r="C154" t="s">
        <v>2846</v>
      </c>
      <c r="D154" t="s">
        <v>1141</v>
      </c>
      <c r="F154" t="str" cm="1">
        <f t="array" aca="1" ref="F154" ca="1">eConcatenar(A154:D154,"|")</f>
        <v>localidadmigrada153|QWW0MAR6P6XNYS|SANTA ISIDRA|final</v>
      </c>
    </row>
    <row r="155" spans="1:6" x14ac:dyDescent="0.25">
      <c r="A155" t="s">
        <v>3286</v>
      </c>
      <c r="B155" t="s">
        <v>2845</v>
      </c>
      <c r="C155" t="s">
        <v>2844</v>
      </c>
      <c r="D155" t="s">
        <v>1141</v>
      </c>
      <c r="F155" t="str" cm="1">
        <f t="array" aca="1" ref="F155" ca="1">eConcatenar(A155:D155,"|")</f>
        <v>localidadmigrada154|QWW0MAXAP6XNYS|SANTA ROSALIA |final</v>
      </c>
    </row>
    <row r="156" spans="1:6" x14ac:dyDescent="0.25">
      <c r="A156" t="s">
        <v>3287</v>
      </c>
      <c r="B156" t="s">
        <v>2843</v>
      </c>
      <c r="C156" t="s">
        <v>2842</v>
      </c>
      <c r="D156" t="s">
        <v>1141</v>
      </c>
      <c r="F156" t="str" cm="1">
        <f t="array" aca="1" ref="F156" ca="1">eConcatenar(A156:D156,"|")</f>
        <v>localidadmigrada155|QWW0N6C4P6XNYS|SANTA ROSALIA (MIGUEL HIDALGO SEGUNDA SECCION)|final</v>
      </c>
    </row>
    <row r="157" spans="1:6" x14ac:dyDescent="0.25">
      <c r="A157" t="s">
        <v>3288</v>
      </c>
      <c r="B157" t="s">
        <v>2841</v>
      </c>
      <c r="C157" t="s">
        <v>549</v>
      </c>
      <c r="D157" t="s">
        <v>1141</v>
      </c>
      <c r="F157" t="str" cm="1">
        <f t="array" aca="1" ref="F157" ca="1">eConcatenar(A157:D157,"|")</f>
        <v>localidadmigrada156|QWW0N6FGP6XNYS|SANTANA PRIMERA SECCION A|final</v>
      </c>
    </row>
    <row r="158" spans="1:6" x14ac:dyDescent="0.25">
      <c r="A158" t="s">
        <v>3289</v>
      </c>
      <c r="B158" t="s">
        <v>2840</v>
      </c>
      <c r="C158" t="s">
        <v>2839</v>
      </c>
      <c r="D158" t="s">
        <v>1141</v>
      </c>
      <c r="F158" t="str" cm="1">
        <f t="array" aca="1" ref="F158" ca="1">eConcatenar(A158:D158,"|")</f>
        <v>localidadmigrada157|QWW0N6KGP6XNYS|SANTANA PRIMERA SECCION B |final</v>
      </c>
    </row>
    <row r="159" spans="1:6" x14ac:dyDescent="0.25">
      <c r="A159" t="s">
        <v>3290</v>
      </c>
      <c r="B159" t="s">
        <v>2838</v>
      </c>
      <c r="C159" t="s">
        <v>2837</v>
      </c>
      <c r="D159" t="s">
        <v>1141</v>
      </c>
      <c r="F159" t="str" cm="1">
        <f t="array" aca="1" ref="F159" ca="1">eConcatenar(A159:D159,"|")</f>
        <v>localidadmigrada158|QWW0N6YWP6XNYS|SANTANA SEGUNDA SECCION A |final</v>
      </c>
    </row>
    <row r="160" spans="1:6" x14ac:dyDescent="0.25">
      <c r="A160" t="s">
        <v>3291</v>
      </c>
      <c r="B160" t="s">
        <v>2836</v>
      </c>
      <c r="C160" t="s">
        <v>2835</v>
      </c>
      <c r="D160" t="s">
        <v>1141</v>
      </c>
      <c r="F160" t="str" cm="1">
        <f t="array" aca="1" ref="F160" ca="1">eConcatenar(A160:D160,"|")</f>
        <v>localidadmigrada159|QWW0N76YP6XNYS|SANTANA SEGUNDA SECCION B (LA PALMA)|final</v>
      </c>
    </row>
    <row r="161" spans="1:6" x14ac:dyDescent="0.25">
      <c r="A161" t="s">
        <v>3292</v>
      </c>
      <c r="B161" t="s">
        <v>2834</v>
      </c>
      <c r="C161" t="s">
        <v>2833</v>
      </c>
      <c r="D161" t="s">
        <v>1141</v>
      </c>
      <c r="F161" t="str" cm="1">
        <f t="array" aca="1" ref="F161" ca="1">eConcatenar(A161:D161,"|")</f>
        <v>localidadmigrada160|QWW0N7CSP6XNYS|SANTANA SEGUNDA SECCION C|final</v>
      </c>
    </row>
    <row r="162" spans="1:6" x14ac:dyDescent="0.25">
      <c r="A162" t="s">
        <v>3293</v>
      </c>
      <c r="B162" t="s">
        <v>2832</v>
      </c>
      <c r="C162" t="s">
        <v>2831</v>
      </c>
      <c r="D162" t="s">
        <v>1141</v>
      </c>
      <c r="F162" t="str" cm="1">
        <f t="array" aca="1" ref="F162" ca="1">eConcatenar(A162:D162,"|")</f>
        <v>localidadmigrada161|QWW0N83QP6XNYS|SANTANA TERCERA SECCION A|final</v>
      </c>
    </row>
    <row r="163" spans="1:6" x14ac:dyDescent="0.25">
      <c r="A163" t="s">
        <v>3294</v>
      </c>
      <c r="B163" t="s">
        <v>2830</v>
      </c>
      <c r="C163" t="s">
        <v>2829</v>
      </c>
      <c r="D163" t="s">
        <v>1141</v>
      </c>
      <c r="F163" t="str" cm="1">
        <f t="array" aca="1" ref="F163" ca="1">eConcatenar(A163:D163,"|")</f>
        <v>localidadmigrada162|QWW0N8IGP6XNYS|SANTANA TERCERA SECCION B|final</v>
      </c>
    </row>
    <row r="164" spans="1:6" x14ac:dyDescent="0.25">
      <c r="A164" t="s">
        <v>3295</v>
      </c>
      <c r="B164" t="s">
        <v>2828</v>
      </c>
      <c r="C164" t="s">
        <v>2827</v>
      </c>
      <c r="D164" t="s">
        <v>1141</v>
      </c>
      <c r="F164" t="str" cm="1">
        <f t="array" aca="1" ref="F164" ca="1">eConcatenar(A164:D164,"|")</f>
        <v>localidadmigrada163|QWW0N8MMP6XNYS|SANTANA CUARTA SECCION|final</v>
      </c>
    </row>
    <row r="165" spans="1:6" x14ac:dyDescent="0.25">
      <c r="A165" t="s">
        <v>3296</v>
      </c>
      <c r="B165" t="s">
        <v>2826</v>
      </c>
      <c r="C165" t="s">
        <v>2825</v>
      </c>
      <c r="D165" t="s">
        <v>1141</v>
      </c>
      <c r="F165" t="str" cm="1">
        <f t="array" aca="1" ref="F165" ca="1">eConcatenar(A165:D165,"|")</f>
        <v>localidadmigrada164|QWW0N9B2P6XNYS|SANTA QUINTA SECCION (EL ESPINO)|final</v>
      </c>
    </row>
    <row r="166" spans="1:6" x14ac:dyDescent="0.25">
      <c r="A166" t="s">
        <v>3297</v>
      </c>
      <c r="B166" t="s">
        <v>2824</v>
      </c>
      <c r="C166" t="s">
        <v>2823</v>
      </c>
      <c r="D166" t="s">
        <v>1141</v>
      </c>
      <c r="F166" t="str" cm="1">
        <f t="array" aca="1" ref="F166" ca="1">eConcatenar(A166:D166,"|")</f>
        <v>localidadmigrada165|QWW0N9H6P6XNYS|SANTUARIO PRIMERA SECION |final</v>
      </c>
    </row>
    <row r="167" spans="1:6" x14ac:dyDescent="0.25">
      <c r="A167" t="s">
        <v>3298</v>
      </c>
      <c r="B167" t="s">
        <v>2822</v>
      </c>
      <c r="C167" t="s">
        <v>2821</v>
      </c>
      <c r="D167" t="s">
        <v>1141</v>
      </c>
      <c r="F167" t="str" cm="1">
        <f t="array" aca="1" ref="F167" ca="1">eConcatenar(A167:D167,"|")</f>
        <v>localidadmigrada166|QWW0N9LWP6XNYS|SANTUARIO SEGUNDA SECCION |final</v>
      </c>
    </row>
    <row r="168" spans="1:6" x14ac:dyDescent="0.25">
      <c r="A168" t="s">
        <v>3299</v>
      </c>
      <c r="B168" t="s">
        <v>2820</v>
      </c>
      <c r="C168" t="s">
        <v>2819</v>
      </c>
      <c r="D168" t="s">
        <v>1141</v>
      </c>
      <c r="F168" t="str" cm="1">
        <f t="array" aca="1" ref="F168" ca="1">eConcatenar(A168:D168,"|")</f>
        <v>localidadmigrada167|QWW0NA70P6XNYS|SANTUARIO TERCERA SECCION (PIEDRAS NEGRAS)|final</v>
      </c>
    </row>
    <row r="169" spans="1:6" x14ac:dyDescent="0.25">
      <c r="A169" t="s">
        <v>3300</v>
      </c>
      <c r="B169" t="s">
        <v>2818</v>
      </c>
      <c r="C169" t="s">
        <v>2817</v>
      </c>
      <c r="D169" t="s">
        <v>1141</v>
      </c>
      <c r="F169" t="str" cm="1">
        <f t="array" aca="1" ref="F169" ca="1">eConcatenar(A169:D169,"|")</f>
        <v>localidadmigrada168|QWW0NACKP6XNYS|SANTUARIO CUARTA SECCION|final</v>
      </c>
    </row>
    <row r="170" spans="1:6" x14ac:dyDescent="0.25">
      <c r="A170" t="s">
        <v>3301</v>
      </c>
      <c r="B170" t="s">
        <v>2816</v>
      </c>
      <c r="C170" t="s">
        <v>2815</v>
      </c>
      <c r="D170" t="s">
        <v>1141</v>
      </c>
      <c r="F170" t="str" cm="1">
        <f t="array" aca="1" ref="F170" ca="1">eConcatenar(A170:D170,"|")</f>
        <v>localidadmigrada169|QWW0NHYQP6XNYS|SANTUARIO CUARTA SECCION |final</v>
      </c>
    </row>
    <row r="171" spans="1:6" x14ac:dyDescent="0.25">
      <c r="A171" t="s">
        <v>3302</v>
      </c>
      <c r="B171" t="s">
        <v>2814</v>
      </c>
      <c r="C171" t="s">
        <v>2813</v>
      </c>
      <c r="D171" t="s">
        <v>1141</v>
      </c>
      <c r="F171" t="str" cm="1">
        <f t="array" aca="1" ref="F171" ca="1">eConcatenar(A171:D171,"|")</f>
        <v>localidadmigrada170|QWW0NI40P6XNYS|SANTUARIO QUINTA SECCION BUENA VISTA|final</v>
      </c>
    </row>
    <row r="172" spans="1:6" x14ac:dyDescent="0.25">
      <c r="A172" t="s">
        <v>3303</v>
      </c>
      <c r="B172" t="s">
        <v>2812</v>
      </c>
      <c r="C172" t="s">
        <v>2811</v>
      </c>
      <c r="D172" t="s">
        <v>1141</v>
      </c>
      <c r="F172" t="str" cm="1">
        <f t="array" aca="1" ref="F172" ca="1">eConcatenar(A172:D172,"|")</f>
        <v>localidadmigrada171|QWW0NILIP6XNYS|SECCION DE 10 DE AZUCAREROS|final</v>
      </c>
    </row>
    <row r="173" spans="1:6" x14ac:dyDescent="0.25">
      <c r="A173" t="s">
        <v>3304</v>
      </c>
      <c r="B173" t="s">
        <v>2810</v>
      </c>
      <c r="C173" t="s">
        <v>2809</v>
      </c>
      <c r="D173" t="s">
        <v>1141</v>
      </c>
      <c r="F173" t="str" cm="1">
        <f t="array" aca="1" ref="F173" ca="1">eConcatenar(A173:D173,"|")</f>
        <v>localidadmigrada172|QWW0NIOKP6XNYS|SINALOA PRIMERA SECCION |final</v>
      </c>
    </row>
    <row r="174" spans="1:6" x14ac:dyDescent="0.25">
      <c r="A174" t="s">
        <v>3305</v>
      </c>
      <c r="B174" t="s">
        <v>2808</v>
      </c>
      <c r="C174" t="s">
        <v>2807</v>
      </c>
      <c r="D174" t="s">
        <v>1141</v>
      </c>
      <c r="F174" t="str" cm="1">
        <f t="array" aca="1" ref="F174" ca="1">eConcatenar(A174:D174,"|")</f>
        <v>localidadmigrada173|QWW0NIWCP6XNYS|SINALOA SEGUNDA SECCION (ARJONA)|final</v>
      </c>
    </row>
    <row r="175" spans="1:6" x14ac:dyDescent="0.25">
      <c r="A175" t="s">
        <v>3306</v>
      </c>
      <c r="B175" t="s">
        <v>2806</v>
      </c>
      <c r="C175" t="s">
        <v>2805</v>
      </c>
      <c r="D175" t="s">
        <v>1141</v>
      </c>
      <c r="F175" t="str" cm="1">
        <f t="array" aca="1" ref="F175" ca="1">eConcatenar(A175:D175,"|")</f>
        <v>localidadmigrada174|QWW0NJBMP6XNYS|SINALOA TERCERA SECCION |final</v>
      </c>
    </row>
    <row r="176" spans="1:6" x14ac:dyDescent="0.25">
      <c r="A176" t="s">
        <v>3307</v>
      </c>
      <c r="B176" t="s">
        <v>2804</v>
      </c>
      <c r="C176" t="s">
        <v>2803</v>
      </c>
      <c r="D176" t="s">
        <v>1141</v>
      </c>
      <c r="F176" t="str" cm="1">
        <f t="array" aca="1" ref="F176" ca="1">eConcatenar(A176:D176,"|")</f>
        <v>localidadmigrada175|QWW0NJEEP6XNYS|TIO MONCHO|final</v>
      </c>
    </row>
    <row r="177" spans="1:6" x14ac:dyDescent="0.25">
      <c r="A177" t="s">
        <v>3308</v>
      </c>
      <c r="B177" t="s">
        <v>2802</v>
      </c>
      <c r="C177" t="s">
        <v>2236</v>
      </c>
      <c r="D177" t="s">
        <v>1141</v>
      </c>
      <c r="F177" t="str" cm="1">
        <f t="array" aca="1" ref="F177" ca="1">eConcatenar(A177:D177,"|")</f>
        <v>localidadmigrada176|QWW0NJI0P6XNYS|ZAPOTAL PRIMERA SECCION |final</v>
      </c>
    </row>
    <row r="178" spans="1:6" x14ac:dyDescent="0.25">
      <c r="A178" t="s">
        <v>3309</v>
      </c>
      <c r="B178" t="s">
        <v>2801</v>
      </c>
      <c r="C178" t="s">
        <v>2234</v>
      </c>
      <c r="D178" t="s">
        <v>1141</v>
      </c>
      <c r="F178" t="str" cm="1">
        <f t="array" aca="1" ref="F178" ca="1">eConcatenar(A178:D178,"|")</f>
        <v>localidadmigrada177|QWW0NJL2P6XNYS|ZAPOTAL SEGUNDA SECCION |final</v>
      </c>
    </row>
    <row r="179" spans="1:6" x14ac:dyDescent="0.25">
      <c r="A179" t="s">
        <v>3310</v>
      </c>
      <c r="B179" t="s">
        <v>2800</v>
      </c>
      <c r="C179" t="s">
        <v>2232</v>
      </c>
      <c r="D179" t="s">
        <v>1141</v>
      </c>
      <c r="F179" t="str" cm="1">
        <f t="array" aca="1" ref="F179" ca="1">eConcatenar(A179:D179,"|")</f>
        <v>localidadmigrada178|QWW0NK52P6XNYS|ZAPOTAL TERCERA SECCION |final</v>
      </c>
    </row>
    <row r="180" spans="1:6" x14ac:dyDescent="0.25">
      <c r="A180" t="s">
        <v>3311</v>
      </c>
      <c r="B180" t="s">
        <v>2799</v>
      </c>
      <c r="C180" t="s">
        <v>578</v>
      </c>
      <c r="D180" t="s">
        <v>1141</v>
      </c>
      <c r="F180" t="str" cm="1">
        <f t="array" aca="1" ref="F180" ca="1">eConcatenar(A180:D180,"|")</f>
        <v>localidadmigrada179|QWW0NK7UP6XNYS|7 DE OCTUBRE|final</v>
      </c>
    </row>
    <row r="181" spans="1:6" x14ac:dyDescent="0.25">
      <c r="A181" t="s">
        <v>3312</v>
      </c>
      <c r="B181" t="s">
        <v>2798</v>
      </c>
      <c r="C181" t="s">
        <v>194</v>
      </c>
      <c r="D181" t="s">
        <v>1141</v>
      </c>
      <c r="F181" t="str" cm="1">
        <f t="array" aca="1" ref="F181" ca="1">eConcatenar(A181:D181,"|")</f>
        <v>localidadmigrada180|QWW0NKA2P6XNYS|ALAMEDA|final</v>
      </c>
    </row>
    <row r="182" spans="1:6" x14ac:dyDescent="0.25">
      <c r="A182" t="s">
        <v>3313</v>
      </c>
      <c r="B182" t="s">
        <v>2797</v>
      </c>
      <c r="C182" t="s">
        <v>160</v>
      </c>
      <c r="D182" t="s">
        <v>1141</v>
      </c>
      <c r="F182" t="str" cm="1">
        <f t="array" aca="1" ref="F182" ca="1">eConcatenar(A182:D182,"|")</f>
        <v>localidadmigrada181|QWW0NKESP6XNYS|AMPLIACION CAÑALES SEGUNDA ETAPA|final</v>
      </c>
    </row>
    <row r="183" spans="1:6" x14ac:dyDescent="0.25">
      <c r="A183" t="s">
        <v>3314</v>
      </c>
      <c r="B183" t="s">
        <v>2796</v>
      </c>
      <c r="C183" t="s">
        <v>2795</v>
      </c>
      <c r="D183" t="s">
        <v>1141</v>
      </c>
      <c r="F183" t="str" cm="1">
        <f t="array" aca="1" ref="F183" ca="1">eConcatenar(A183:D183,"|")</f>
        <v>localidadmigrada182|QWW0NKVGP6XNYS|AMPLIACION CAÑALES TERCERA ETAPA NORTE|final</v>
      </c>
    </row>
    <row r="184" spans="1:6" x14ac:dyDescent="0.25">
      <c r="A184" t="s">
        <v>3315</v>
      </c>
      <c r="B184" t="s">
        <v>2794</v>
      </c>
      <c r="C184" t="s">
        <v>2793</v>
      </c>
      <c r="D184" t="s">
        <v>1141</v>
      </c>
      <c r="F184" t="str" cm="1">
        <f t="array" aca="1" ref="F184" ca="1">eConcatenar(A184:D184,"|")</f>
        <v>localidadmigrada183|QWW0NL1AP6XNYS|AMPLIACION CAÑALES TERCERA ETAPA SUR |final</v>
      </c>
    </row>
    <row r="185" spans="1:6" x14ac:dyDescent="0.25">
      <c r="A185" t="s">
        <v>3316</v>
      </c>
      <c r="B185" t="s">
        <v>2792</v>
      </c>
      <c r="C185" t="s">
        <v>2791</v>
      </c>
      <c r="D185" t="s">
        <v>1141</v>
      </c>
      <c r="F185" t="str" cm="1">
        <f t="array" aca="1" ref="F185" ca="1">eConcatenar(A185:D185,"|")</f>
        <v>localidadmigrada184|QWW0NMRSP6XNYS|MPLIACION CAÑALES TERCERA ETAPA SUR|final</v>
      </c>
    </row>
    <row r="186" spans="1:6" x14ac:dyDescent="0.25">
      <c r="A186" t="s">
        <v>3317</v>
      </c>
      <c r="B186" t="s">
        <v>2790</v>
      </c>
      <c r="C186" t="s">
        <v>528</v>
      </c>
      <c r="D186" t="s">
        <v>1141</v>
      </c>
      <c r="F186" t="str" cm="1">
        <f t="array" aca="1" ref="F186" ca="1">eConcatenar(A186:D186,"|")</f>
        <v>localidadmigrada185|QWW0NNAOP6XNYS|CALZADA|final</v>
      </c>
    </row>
    <row r="187" spans="1:6" x14ac:dyDescent="0.25">
      <c r="A187" t="s">
        <v>3318</v>
      </c>
      <c r="B187" t="s">
        <v>2789</v>
      </c>
      <c r="C187" t="s">
        <v>211</v>
      </c>
      <c r="D187" t="s">
        <v>1141</v>
      </c>
      <c r="F187" t="str" cm="1">
        <f t="array" aca="1" ref="F187" ca="1">eConcatenar(A187:D187,"|")</f>
        <v>localidadmigrada186|QWW0NNDQP6XNYS|CAMPAMENTO SARH|final</v>
      </c>
    </row>
    <row r="188" spans="1:6" x14ac:dyDescent="0.25">
      <c r="A188" t="s">
        <v>3319</v>
      </c>
      <c r="B188" t="s">
        <v>2788</v>
      </c>
      <c r="C188" t="s">
        <v>2787</v>
      </c>
      <c r="D188" t="s">
        <v>1141</v>
      </c>
      <c r="F188" t="str" cm="1">
        <f t="array" aca="1" ref="F188" ca="1">eConcatenar(A188:D188,"|")</f>
        <v>localidadmigrada187|QWW0NNJ0P6XNYS|CARDENAS CENTRO|final</v>
      </c>
    </row>
    <row r="189" spans="1:6" x14ac:dyDescent="0.25">
      <c r="A189" t="s">
        <v>3320</v>
      </c>
      <c r="B189" t="s">
        <v>2786</v>
      </c>
      <c r="C189" t="s">
        <v>634</v>
      </c>
      <c r="D189" t="s">
        <v>1141</v>
      </c>
      <c r="F189" t="str" cm="1">
        <f t="array" aca="1" ref="F189" ca="1">eConcatenar(A189:D189,"|")</f>
        <v>localidadmigrada188|QWW0NNMMP6XNYS|CARLOS PELLICER CAMARA|final</v>
      </c>
    </row>
    <row r="190" spans="1:6" x14ac:dyDescent="0.25">
      <c r="A190" t="s">
        <v>3321</v>
      </c>
      <c r="B190" t="s">
        <v>2785</v>
      </c>
      <c r="C190" t="s">
        <v>232</v>
      </c>
      <c r="D190" t="s">
        <v>1141</v>
      </c>
      <c r="F190" t="str" cm="1">
        <f t="array" aca="1" ref="F190" ca="1">eConcatenar(A190:D190,"|")</f>
        <v>localidadmigrada189|QWW0NO30P6XNYS|INFONAVIT DEPORTIVA|final</v>
      </c>
    </row>
    <row r="191" spans="1:6" x14ac:dyDescent="0.25">
      <c r="A191" t="s">
        <v>3322</v>
      </c>
      <c r="B191" t="s">
        <v>2784</v>
      </c>
      <c r="C191" t="s">
        <v>2783</v>
      </c>
      <c r="D191" t="s">
        <v>1141</v>
      </c>
      <c r="F191" t="str" cm="1">
        <f t="array" aca="1" ref="F191" ca="1">eConcatenar(A191:D191,"|")</f>
        <v>localidadmigrada190|QWW0NO76P6XNYS|EL EMBUDO FOVISSSTE|final</v>
      </c>
    </row>
    <row r="192" spans="1:6" x14ac:dyDescent="0.25">
      <c r="A192" t="s">
        <v>3323</v>
      </c>
      <c r="B192" t="s">
        <v>2782</v>
      </c>
      <c r="C192" t="s">
        <v>394</v>
      </c>
      <c r="D192" t="s">
        <v>1141</v>
      </c>
      <c r="F192" t="str" cm="1">
        <f t="array" aca="1" ref="F192" ca="1">eConcatenar(A192:D192,"|")</f>
        <v>localidadmigrada191|QWW0NOBCP6XNYS|EL GRINGO|final</v>
      </c>
    </row>
    <row r="193" spans="1:6" x14ac:dyDescent="0.25">
      <c r="A193" t="s">
        <v>3324</v>
      </c>
      <c r="B193" t="s">
        <v>2781</v>
      </c>
      <c r="C193" t="s">
        <v>32</v>
      </c>
      <c r="D193" t="s">
        <v>1141</v>
      </c>
      <c r="F193" t="str" cm="1">
        <f t="array" aca="1" ref="F193" ca="1">eConcatenar(A193:D193,"|")</f>
        <v>localidadmigrada192|QWW0NOPSP6XNYS|EL PALMAR|final</v>
      </c>
    </row>
    <row r="194" spans="1:6" x14ac:dyDescent="0.25">
      <c r="A194" t="s">
        <v>3325</v>
      </c>
      <c r="B194" t="s">
        <v>2780</v>
      </c>
      <c r="C194" t="s">
        <v>36</v>
      </c>
      <c r="D194" t="s">
        <v>1141</v>
      </c>
      <c r="F194" t="str" cm="1">
        <f t="array" aca="1" ref="F194" ca="1">eConcatenar(A194:D194,"|")</f>
        <v>localidadmigrada193|QWW0NOSKP6XNYS|EL TOLOQUE|final</v>
      </c>
    </row>
    <row r="195" spans="1:6" x14ac:dyDescent="0.25">
      <c r="A195" t="s">
        <v>3326</v>
      </c>
      <c r="B195" t="s">
        <v>2779</v>
      </c>
      <c r="C195" t="s">
        <v>506</v>
      </c>
      <c r="D195" t="s">
        <v>1141</v>
      </c>
      <c r="F195" t="str" cm="1">
        <f t="array" aca="1" ref="F195" ca="1">eConcatenar(A195:D195,"|")</f>
        <v>localidadmigrada194|QWW0NOVCP6XNYS|EMILIANO ZAPATA|final</v>
      </c>
    </row>
    <row r="196" spans="1:6" x14ac:dyDescent="0.25">
      <c r="A196" t="s">
        <v>3327</v>
      </c>
      <c r="B196" t="s">
        <v>2778</v>
      </c>
      <c r="C196" t="s">
        <v>2777</v>
      </c>
      <c r="D196" t="s">
        <v>1141</v>
      </c>
      <c r="F196" t="str" cm="1">
        <f t="array" aca="1" ref="F196" ca="1">eConcatenar(A196:D196,"|")</f>
        <v>localidadmigrada195|QWW0NOYOP6XNYS|EMPLEADOS DE CONFIANZA |final</v>
      </c>
    </row>
    <row r="197" spans="1:6" x14ac:dyDescent="0.25">
      <c r="A197" t="s">
        <v>3328</v>
      </c>
      <c r="B197" t="s">
        <v>2776</v>
      </c>
      <c r="C197" t="s">
        <v>2775</v>
      </c>
      <c r="D197" t="s">
        <v>1141</v>
      </c>
      <c r="F197" t="str" cm="1">
        <f t="array" aca="1" ref="F197" ca="1">eConcatenar(A197:D197,"|")</f>
        <v>localidadmigrada196|QWW0NP2KP6XNYS|EMPLEADOS DEL CSAT|final</v>
      </c>
    </row>
    <row r="198" spans="1:6" x14ac:dyDescent="0.25">
      <c r="A198" t="s">
        <v>3329</v>
      </c>
      <c r="B198" t="s">
        <v>2774</v>
      </c>
      <c r="C198" t="s">
        <v>20</v>
      </c>
      <c r="D198" t="s">
        <v>1141</v>
      </c>
      <c r="F198" t="str" cm="1">
        <f t="array" aca="1" ref="F198" ca="1">eConcatenar(A198:D198,"|")</f>
        <v>localidadmigrada197|QWW0NP5MP6XNYS|FOVISSSTE|final</v>
      </c>
    </row>
    <row r="199" spans="1:6" x14ac:dyDescent="0.25">
      <c r="A199" t="s">
        <v>3330</v>
      </c>
      <c r="B199" t="s">
        <v>2773</v>
      </c>
      <c r="C199" t="s">
        <v>2772</v>
      </c>
      <c r="D199" t="s">
        <v>1141</v>
      </c>
      <c r="F199" t="str" cm="1">
        <f t="array" aca="1" ref="F199" ca="1">eConcatenar(A199:D199,"|")</f>
        <v>localidadmigrada198|QWW0NPKMP6XNYS|FRACCIONAMIENTO CAÑALES DOS|final</v>
      </c>
    </row>
    <row r="200" spans="1:6" x14ac:dyDescent="0.25">
      <c r="A200" t="s">
        <v>3331</v>
      </c>
      <c r="B200" t="s">
        <v>2771</v>
      </c>
      <c r="C200" t="s">
        <v>647</v>
      </c>
      <c r="D200" t="s">
        <v>1141</v>
      </c>
      <c r="F200" t="str" cm="1">
        <f t="array" aca="1" ref="F200" ca="1">eConcatenar(A200:D200,"|")</f>
        <v>localidadmigrada199|QWW0NPNOP6XNYS|FRACCIONAMIENTO EL ENCANTO|final</v>
      </c>
    </row>
    <row r="201" spans="1:6" x14ac:dyDescent="0.25">
      <c r="A201" t="s">
        <v>3332</v>
      </c>
      <c r="B201" t="s">
        <v>2770</v>
      </c>
      <c r="C201" t="s">
        <v>2769</v>
      </c>
      <c r="D201" t="s">
        <v>1141</v>
      </c>
      <c r="F201" t="str" cm="1">
        <f t="array" aca="1" ref="F201" ca="1">eConcatenar(A201:D201,"|")</f>
        <v>localidadmigrada200|QWW0NPRKP6XNYS|FRACCIONAMIENTO LOS CAÑALES|final</v>
      </c>
    </row>
    <row r="202" spans="1:6" x14ac:dyDescent="0.25">
      <c r="A202" t="s">
        <v>3333</v>
      </c>
      <c r="B202" t="s">
        <v>2768</v>
      </c>
      <c r="C202" t="s">
        <v>2767</v>
      </c>
      <c r="D202" t="s">
        <v>1141</v>
      </c>
      <c r="F202" t="str" cm="1">
        <f t="array" aca="1" ref="F202" ca="1">eConcatenar(A202:D202,"|")</f>
        <v>localidadmigrada201|QWW0NPW0P6XNYS|FRACCIONAMIENTO LOS REYES LOMAS ALTA|final</v>
      </c>
    </row>
    <row r="203" spans="1:6" x14ac:dyDescent="0.25">
      <c r="A203" t="s">
        <v>3334</v>
      </c>
      <c r="B203" t="s">
        <v>2766</v>
      </c>
      <c r="C203" t="s">
        <v>2765</v>
      </c>
      <c r="D203" t="s">
        <v>1141</v>
      </c>
      <c r="F203" t="str" cm="1">
        <f t="array" aca="1" ref="F203" ca="1">eConcatenar(A203:D203,"|")</f>
        <v>localidadmigrada202|QWW0NQBAP6XNYS|FRACCIONAMIENTO PRADOS DE CARDENAS |final</v>
      </c>
    </row>
    <row r="204" spans="1:6" x14ac:dyDescent="0.25">
      <c r="A204" t="s">
        <v>3335</v>
      </c>
      <c r="B204" t="s">
        <v>2764</v>
      </c>
      <c r="C204" t="s">
        <v>2763</v>
      </c>
      <c r="D204" t="s">
        <v>1141</v>
      </c>
      <c r="F204" t="str" cm="1">
        <f t="array" aca="1" ref="F204" ca="1">eConcatenar(A204:D204,"|")</f>
        <v>localidadmigrada203|QWW0NQFGP6XNYS|FRACCIONAMIENTO PUERTO RICO|final</v>
      </c>
    </row>
    <row r="205" spans="1:6" x14ac:dyDescent="0.25">
      <c r="A205" t="s">
        <v>3336</v>
      </c>
      <c r="B205" t="s">
        <v>2762</v>
      </c>
      <c r="C205" t="s">
        <v>2761</v>
      </c>
      <c r="D205" t="s">
        <v>1141</v>
      </c>
      <c r="F205" t="str" cm="1">
        <f t="array" aca="1" ref="F205" ca="1">eConcatenar(A205:D205,"|")</f>
        <v>localidadmigrada204|QWW0NQKQP6XNYS|FRACCIONAMIENTO SAN PEDRO DE LOS CEDROS |final</v>
      </c>
    </row>
    <row r="206" spans="1:6" x14ac:dyDescent="0.25">
      <c r="A206" t="s">
        <v>3337</v>
      </c>
      <c r="B206" t="s">
        <v>2760</v>
      </c>
      <c r="C206" t="s">
        <v>2759</v>
      </c>
      <c r="D206" t="s">
        <v>1141</v>
      </c>
      <c r="F206" t="str" cm="1">
        <f t="array" aca="1" ref="F206" ca="1">eConcatenar(A206:D206,"|")</f>
        <v>localidadmigrada205|QWW0NR1EP6XNYS|FRACCIONAMIENTO VILLA ESMERALDA |final</v>
      </c>
    </row>
    <row r="207" spans="1:6" x14ac:dyDescent="0.25">
      <c r="A207" t="s">
        <v>3338</v>
      </c>
      <c r="B207" t="s">
        <v>2758</v>
      </c>
      <c r="C207" t="s">
        <v>2757</v>
      </c>
      <c r="D207" t="s">
        <v>1141</v>
      </c>
      <c r="F207" t="str" cm="1">
        <f t="array" aca="1" ref="F207" ca="1">eConcatenar(A207:D207,"|")</f>
        <v>localidadmigrada206|QWW0NRYQP6XNYS|GENERAL VICENTE GUERRERO|final</v>
      </c>
    </row>
    <row r="208" spans="1:6" x14ac:dyDescent="0.25">
      <c r="A208" t="s">
        <v>3339</v>
      </c>
      <c r="B208" t="s">
        <v>2756</v>
      </c>
      <c r="C208" t="s">
        <v>2755</v>
      </c>
      <c r="D208" t="s">
        <v>1141</v>
      </c>
      <c r="F208" t="str" cm="1">
        <f t="array" aca="1" ref="F208" ca="1">eConcatenar(A208:D208,"|")</f>
        <v>localidadmigrada207|QWW0NS0YP6XNYS|GUADALUPANA|final</v>
      </c>
    </row>
    <row r="209" spans="1:6" x14ac:dyDescent="0.25">
      <c r="A209" t="s">
        <v>3340</v>
      </c>
      <c r="B209" t="s">
        <v>2754</v>
      </c>
      <c r="C209" t="s">
        <v>2753</v>
      </c>
      <c r="D209" t="s">
        <v>1141</v>
      </c>
      <c r="F209" t="str" cm="1">
        <f t="array" aca="1" ref="F209" ca="1">eConcatenar(A209:D209,"|")</f>
        <v>localidadmigrada208|QWW0NS4KP6XNYS|HIDALGO SEGUNDA SECCION |final</v>
      </c>
    </row>
    <row r="210" spans="1:6" x14ac:dyDescent="0.25">
      <c r="A210" t="s">
        <v>3341</v>
      </c>
      <c r="B210" t="s">
        <v>2752</v>
      </c>
      <c r="C210" t="s">
        <v>57</v>
      </c>
      <c r="D210" t="s">
        <v>1141</v>
      </c>
      <c r="F210" t="str" cm="1">
        <f t="array" aca="1" ref="F210" ca="1">eConcatenar(A210:D210,"|")</f>
        <v>localidadmigrada209|QWW0NS8GP6XNYS|INFONAVIT LOMA BONITA|final</v>
      </c>
    </row>
    <row r="211" spans="1:6" x14ac:dyDescent="0.25">
      <c r="A211" t="s">
        <v>3342</v>
      </c>
      <c r="B211" t="s">
        <v>2751</v>
      </c>
      <c r="C211" t="s">
        <v>2750</v>
      </c>
      <c r="D211" t="s">
        <v>1141</v>
      </c>
      <c r="F211" t="str" cm="1">
        <f t="array" aca="1" ref="F211" ca="1">eConcatenar(A211:D211,"|")</f>
        <v>localidadmigrada210|QWW0NSMMP6XNYS|INGENIO BENITO JUAREZ|final</v>
      </c>
    </row>
    <row r="212" spans="1:6" x14ac:dyDescent="0.25">
      <c r="A212" t="s">
        <v>3343</v>
      </c>
      <c r="B212" t="s">
        <v>2749</v>
      </c>
      <c r="C212" t="s">
        <v>2748</v>
      </c>
      <c r="D212" t="s">
        <v>1141</v>
      </c>
      <c r="F212" t="str" cm="1">
        <f t="array" aca="1" ref="F212" ca="1">eConcatenar(A212:D212,"|")</f>
        <v>localidadmigrada211|QWW0NSQ8P6XNYS|INGENIO SANTA ROSALIA|final</v>
      </c>
    </row>
    <row r="213" spans="1:6" x14ac:dyDescent="0.25">
      <c r="A213" t="s">
        <v>3344</v>
      </c>
      <c r="B213" t="s">
        <v>2747</v>
      </c>
      <c r="C213" t="s">
        <v>78</v>
      </c>
      <c r="D213" t="s">
        <v>1141</v>
      </c>
      <c r="F213" t="str" cm="1">
        <f t="array" aca="1" ref="F213" ca="1">eConcatenar(A213:D213,"|")</f>
        <v>localidadmigrada212|QWW0NSV8P6XNYS|JACINTO LOPEZ|final</v>
      </c>
    </row>
    <row r="214" spans="1:6" x14ac:dyDescent="0.25">
      <c r="A214" t="s">
        <v>3345</v>
      </c>
      <c r="B214" t="s">
        <v>2746</v>
      </c>
      <c r="C214" t="s">
        <v>680</v>
      </c>
      <c r="D214" t="s">
        <v>1141</v>
      </c>
      <c r="F214" t="str" cm="1">
        <f t="array" aca="1" ref="F214" ca="1">eConcatenar(A214:D214,"|")</f>
        <v>localidadmigrada213|QWW0NSYUP6XNYS|JARDINES DE TABASCO|final</v>
      </c>
    </row>
    <row r="215" spans="1:6" x14ac:dyDescent="0.25">
      <c r="A215" t="s">
        <v>3346</v>
      </c>
      <c r="B215" t="s">
        <v>2745</v>
      </c>
      <c r="C215" t="s">
        <v>309</v>
      </c>
      <c r="D215" t="s">
        <v>1141</v>
      </c>
      <c r="F215" t="str" cm="1">
        <f t="array" aca="1" ref="F215" ca="1">eConcatenar(A215:D215,"|")</f>
        <v>localidadmigrada214|QWW0NTCGP6XNYS|LA CEIBA|final</v>
      </c>
    </row>
    <row r="216" spans="1:6" x14ac:dyDescent="0.25">
      <c r="A216" t="s">
        <v>3347</v>
      </c>
      <c r="B216" t="s">
        <v>2744</v>
      </c>
      <c r="C216" t="s">
        <v>2743</v>
      </c>
      <c r="D216" t="s">
        <v>1141</v>
      </c>
      <c r="F216" t="str" cm="1">
        <f t="array" aca="1" ref="F216" ca="1">eConcatenar(A216:D216,"|")</f>
        <v>localidadmigrada215|QWW0NTEEP6XNYS|LA ORZA|final</v>
      </c>
    </row>
    <row r="217" spans="1:6" x14ac:dyDescent="0.25">
      <c r="A217" t="s">
        <v>3348</v>
      </c>
      <c r="B217" t="s">
        <v>2742</v>
      </c>
      <c r="C217" t="s">
        <v>2741</v>
      </c>
      <c r="D217" t="s">
        <v>1141</v>
      </c>
      <c r="F217" t="str" cm="1">
        <f t="array" aca="1" ref="F217" ca="1">eConcatenar(A217:D217,"|")</f>
        <v>localidadmigrada216|QWW0NTGCP6XNYS|LA UNION|final</v>
      </c>
    </row>
    <row r="218" spans="1:6" x14ac:dyDescent="0.25">
      <c r="A218" t="s">
        <v>3349</v>
      </c>
      <c r="B218" t="s">
        <v>2740</v>
      </c>
      <c r="C218" t="s">
        <v>2739</v>
      </c>
      <c r="D218" t="s">
        <v>1141</v>
      </c>
      <c r="F218" t="str" cm="1">
        <f t="array" aca="1" ref="F218" ca="1">eConcatenar(A218:D218,"|")</f>
        <v>localidadmigrada217|QWW0NTJOP6XNYS|LICENCIADO ADOLFO LOPEZ MATEO|final</v>
      </c>
    </row>
    <row r="219" spans="1:6" x14ac:dyDescent="0.25">
      <c r="A219" t="s">
        <v>3350</v>
      </c>
      <c r="B219" t="s">
        <v>2738</v>
      </c>
      <c r="C219" t="s">
        <v>2737</v>
      </c>
      <c r="D219" t="s">
        <v>1141</v>
      </c>
      <c r="F219" t="str" cm="1">
        <f t="array" aca="1" ref="F219" ca="1">eConcatenar(A219:D219,"|")</f>
        <v>localidadmigrada218|QWW0NTNUP6XNYS|LOMA BONITA|final</v>
      </c>
    </row>
    <row r="220" spans="1:6" x14ac:dyDescent="0.25">
      <c r="A220" t="s">
        <v>3351</v>
      </c>
      <c r="B220" t="s">
        <v>2736</v>
      </c>
      <c r="C220" t="s">
        <v>172</v>
      </c>
      <c r="D220" t="s">
        <v>1141</v>
      </c>
      <c r="F220" t="str" cm="1">
        <f t="array" aca="1" ref="F220" ca="1">eConcatenar(A220:D220,"|")</f>
        <v>localidadmigrada219|QWW0NTQWP6XNYS|NUEVO PROGRESO|final</v>
      </c>
    </row>
    <row r="221" spans="1:6" x14ac:dyDescent="0.25">
      <c r="A221" t="s">
        <v>3352</v>
      </c>
      <c r="B221" t="s">
        <v>2735</v>
      </c>
      <c r="C221" t="s">
        <v>111</v>
      </c>
      <c r="D221" t="s">
        <v>1141</v>
      </c>
      <c r="F221" t="str" cm="1">
        <f t="array" aca="1" ref="F221" ca="1">eConcatenar(A221:D221,"|")</f>
        <v>localidadmigrada220|QWW0NU4IP6XNYS|OBRERA|final</v>
      </c>
    </row>
    <row r="222" spans="1:6" x14ac:dyDescent="0.25">
      <c r="A222" t="s">
        <v>3353</v>
      </c>
      <c r="B222" t="s">
        <v>2734</v>
      </c>
      <c r="C222" t="s">
        <v>2733</v>
      </c>
      <c r="D222" t="s">
        <v>1141</v>
      </c>
      <c r="F222" t="str" cm="1">
        <f t="array" aca="1" ref="F222" ca="1">eConcatenar(A222:D222,"|")</f>
        <v>localidadmigrada221|QWW0NU7UP6XNYS|PASO Y PLAYA INVITAB|final</v>
      </c>
    </row>
    <row r="223" spans="1:6" x14ac:dyDescent="0.25">
      <c r="A223" t="s">
        <v>3354</v>
      </c>
      <c r="B223" t="s">
        <v>2732</v>
      </c>
      <c r="C223" t="s">
        <v>608</v>
      </c>
      <c r="D223" t="s">
        <v>1141</v>
      </c>
      <c r="F223" t="str" cm="1">
        <f t="array" aca="1" ref="F223" ca="1">eConcatenar(A223:D223,"|")</f>
        <v>localidadmigrada222|QWW0NUA2P6XNYS|PETROLERA|final</v>
      </c>
    </row>
    <row r="224" spans="1:6" x14ac:dyDescent="0.25">
      <c r="A224" t="s">
        <v>3355</v>
      </c>
      <c r="B224" t="s">
        <v>2731</v>
      </c>
      <c r="C224" t="s">
        <v>61</v>
      </c>
      <c r="D224" t="s">
        <v>1141</v>
      </c>
      <c r="F224" t="str" cm="1">
        <f t="array" aca="1" ref="F224" ca="1">eConcatenar(A224:D224,"|")</f>
        <v>localidadmigrada223|QWW0NUCKP6XNYS|PUEBLO NUEVO|final</v>
      </c>
    </row>
    <row r="225" spans="1:6" x14ac:dyDescent="0.25">
      <c r="A225" t="s">
        <v>3356</v>
      </c>
      <c r="B225" t="s">
        <v>2730</v>
      </c>
      <c r="C225" t="s">
        <v>443</v>
      </c>
      <c r="D225" t="s">
        <v>1141</v>
      </c>
      <c r="F225" t="str" cm="1">
        <f t="array" aca="1" ref="F225" ca="1">eConcatenar(A225:D225,"|")</f>
        <v>localidadmigrada224|QWW0NUFWP6XNYS|BAJIO PRIMERA SECCION |final</v>
      </c>
    </row>
    <row r="226" spans="1:6" x14ac:dyDescent="0.25">
      <c r="A226" t="s">
        <v>3357</v>
      </c>
      <c r="B226" t="s">
        <v>2729</v>
      </c>
      <c r="C226" t="s">
        <v>99</v>
      </c>
      <c r="D226" t="s">
        <v>1141</v>
      </c>
      <c r="F226" t="str" cm="1">
        <f t="array" aca="1" ref="F226" ca="1">eConcatenar(A226:D226,"|")</f>
        <v>localidadmigrada225|QWW0NUIOP6XNYS|MELCHOR OCAMPO|final</v>
      </c>
    </row>
    <row r="227" spans="1:6" x14ac:dyDescent="0.25">
      <c r="A227" t="s">
        <v>3358</v>
      </c>
      <c r="B227" t="s">
        <v>2728</v>
      </c>
      <c r="C227" t="s">
        <v>2727</v>
      </c>
      <c r="D227" t="s">
        <v>1141</v>
      </c>
      <c r="F227" t="str" cm="1">
        <f t="array" aca="1" ref="F227" ca="1">eConcatenar(A227:D227,"|")</f>
        <v>localidadmigrada226|QWW0NVCEP6XNYS|ROGER FALCONI VERA|final</v>
      </c>
    </row>
    <row r="228" spans="1:6" x14ac:dyDescent="0.25">
      <c r="A228" t="s">
        <v>3359</v>
      </c>
      <c r="B228" t="s">
        <v>2726</v>
      </c>
      <c r="C228" t="s">
        <v>84</v>
      </c>
      <c r="D228" t="s">
        <v>1141</v>
      </c>
      <c r="F228" t="str" cm="1">
        <f t="array" aca="1" ref="F228" ca="1">eConcatenar(A228:D228,"|")</f>
        <v>localidadmigrada227|QWW0NVQ0P6XNYS|SANTA CRUZ|final</v>
      </c>
    </row>
    <row r="229" spans="1:6" x14ac:dyDescent="0.25">
      <c r="A229" t="s">
        <v>3360</v>
      </c>
      <c r="B229" t="s">
        <v>2725</v>
      </c>
      <c r="C229" t="s">
        <v>2724</v>
      </c>
      <c r="D229" t="s">
        <v>1141</v>
      </c>
      <c r="F229" t="str" cm="1">
        <f t="array" aca="1" ref="F229" ca="1">eConcatenar(A229:D229,"|")</f>
        <v>localidadmigrada228|QWW0NVVAP6XNYS|SANTA MARIA DE GUADALUPE |final</v>
      </c>
    </row>
    <row r="230" spans="1:6" x14ac:dyDescent="0.25">
      <c r="A230" t="s">
        <v>3361</v>
      </c>
      <c r="B230" t="s">
        <v>2723</v>
      </c>
      <c r="C230" t="s">
        <v>279</v>
      </c>
      <c r="D230" t="s">
        <v>1141</v>
      </c>
      <c r="F230" t="str" cm="1">
        <f t="array" aca="1" ref="F230" ca="1">eConcatenar(A230:D230,"|")</f>
        <v>localidadmigrada229|QWW0NW00P6XNYS|SANTA MARIA PERIFERICO|final</v>
      </c>
    </row>
    <row r="231" spans="1:6" x14ac:dyDescent="0.25">
      <c r="A231" t="s">
        <v>3362</v>
      </c>
      <c r="B231" t="s">
        <v>2722</v>
      </c>
      <c r="C231" t="s">
        <v>2721</v>
      </c>
      <c r="D231" t="s">
        <v>1141</v>
      </c>
      <c r="F231" t="str" cm="1">
        <f t="array" aca="1" ref="F231" ca="1">eConcatenar(A231:D231,"|")</f>
        <v>localidadmigrada230|QWW0NWICP6XNYS|SANTA RITA INFONAVIT|final</v>
      </c>
    </row>
    <row r="232" spans="1:6" x14ac:dyDescent="0.25">
      <c r="A232" t="s">
        <v>3363</v>
      </c>
      <c r="B232" t="s">
        <v>2720</v>
      </c>
      <c r="C232" t="s">
        <v>2719</v>
      </c>
      <c r="D232" t="s">
        <v>1141</v>
      </c>
      <c r="F232" t="str" cm="1">
        <f t="array" aca="1" ref="F232" ca="1">eConcatenar(A232:D232,"|")</f>
        <v>localidadmigrada231|QWW0NWLEP6XNYS|SARH|final</v>
      </c>
    </row>
    <row r="233" spans="1:6" x14ac:dyDescent="0.25">
      <c r="A233" t="s">
        <v>3364</v>
      </c>
      <c r="B233" t="s">
        <v>2718</v>
      </c>
      <c r="C233" t="s">
        <v>228</v>
      </c>
      <c r="D233" t="s">
        <v>1141</v>
      </c>
      <c r="F233" t="str" cm="1">
        <f t="array" aca="1" ref="F233" ca="1">eConcatenar(A233:D233,"|")</f>
        <v>localidadmigrada232|QWW0NWO6P6XNYS|SECCION 40|final</v>
      </c>
    </row>
    <row r="234" spans="1:6" x14ac:dyDescent="0.25">
      <c r="A234" t="s">
        <v>3365</v>
      </c>
      <c r="B234" t="s">
        <v>2717</v>
      </c>
      <c r="C234" t="s">
        <v>2716</v>
      </c>
      <c r="D234" t="s">
        <v>1141</v>
      </c>
      <c r="F234" t="str" cm="1">
        <f t="array" aca="1" ref="F234" ca="1">eConcatenar(A234:D234,"|")</f>
        <v>localidadmigrada233|QWW0NWRIP6XNYS|SECTOR CANDELARIO DE DIOS |final</v>
      </c>
    </row>
    <row r="235" spans="1:6" x14ac:dyDescent="0.25">
      <c r="A235" t="s">
        <v>3366</v>
      </c>
      <c r="B235" t="s">
        <v>2715</v>
      </c>
      <c r="C235" t="s">
        <v>2714</v>
      </c>
      <c r="D235" t="s">
        <v>1141</v>
      </c>
      <c r="F235" t="str" cm="1">
        <f t="array" aca="1" ref="F235" ca="1">eConcatenar(A235:D235,"|")</f>
        <v>localidadmigrada234|QWW0NWVEP6XNYS|SECTOR RIO SECO|final</v>
      </c>
    </row>
    <row r="236" spans="1:6" x14ac:dyDescent="0.25">
      <c r="A236" t="s">
        <v>3367</v>
      </c>
      <c r="B236" t="s">
        <v>2713</v>
      </c>
      <c r="C236" t="s">
        <v>2712</v>
      </c>
      <c r="D236" t="s">
        <v>1141</v>
      </c>
      <c r="F236" t="str" cm="1">
        <f t="array" aca="1" ref="F236" ca="1">eConcatenar(A236:D236,"|")</f>
        <v>localidadmigrada235|QWW0NX9UP6XNYS|SECTOR SAN ANTONIO|final</v>
      </c>
    </row>
    <row r="237" spans="1:6" x14ac:dyDescent="0.25">
      <c r="A237" t="s">
        <v>3368</v>
      </c>
      <c r="B237" t="s">
        <v>2711</v>
      </c>
      <c r="C237" t="s">
        <v>2710</v>
      </c>
      <c r="D237" t="s">
        <v>1141</v>
      </c>
      <c r="F237" t="str" cm="1">
        <f t="array" aca="1" ref="F237" ca="1">eConcatenar(A237:D237,"|")</f>
        <v>localidadmigrada236|QWW0NXG8P6XNYS|SANCHEZ MAGALLANES (SANTA ANA )|final</v>
      </c>
    </row>
    <row r="238" spans="1:6" x14ac:dyDescent="0.25">
      <c r="A238" t="s">
        <v>3369</v>
      </c>
      <c r="B238" t="s">
        <v>2709</v>
      </c>
      <c r="C238" t="s">
        <v>2708</v>
      </c>
      <c r="D238" t="s">
        <v>1141</v>
      </c>
      <c r="F238" t="str" cm="1">
        <f t="array" aca="1" ref="F238" ca="1">eConcatenar(A238:D238,"|")</f>
        <v>localidadmigrada237|QWW0NXJAP6XNYS|VAQUEIROS|final</v>
      </c>
    </row>
    <row r="239" spans="1:6" x14ac:dyDescent="0.25">
      <c r="A239" t="s">
        <v>3370</v>
      </c>
      <c r="B239" t="s">
        <v>2707</v>
      </c>
      <c r="C239" t="s">
        <v>2706</v>
      </c>
      <c r="D239" t="s">
        <v>1141</v>
      </c>
      <c r="F239" t="str" cm="1">
        <f t="array" aca="1" ref="F239" ca="1">eConcatenar(A239:D239,"|")</f>
        <v>localidadmigrada238|QWW0O0GKP6XNYS|VEREDA|final</v>
      </c>
    </row>
    <row r="240" spans="1:6" x14ac:dyDescent="0.25">
      <c r="A240" t="s">
        <v>3371</v>
      </c>
      <c r="B240" t="s">
        <v>2705</v>
      </c>
      <c r="C240" t="s">
        <v>2704</v>
      </c>
      <c r="D240" t="s">
        <v>1141</v>
      </c>
      <c r="F240" t="str" cm="1">
        <f t="array" aca="1" ref="F240" ca="1">eConcatenar(A240:D240,"|")</f>
        <v>localidadmigrada239|QWW0O1H8P6XNYS|ZOILA E. PEÑA FALCON|final</v>
      </c>
    </row>
    <row r="241" spans="1:6" x14ac:dyDescent="0.25">
      <c r="A241" t="s">
        <v>3372</v>
      </c>
      <c r="B241" t="s">
        <v>2703</v>
      </c>
      <c r="C241" t="s">
        <v>2702</v>
      </c>
      <c r="D241" t="s">
        <v>1141</v>
      </c>
      <c r="F241" t="str" cm="1">
        <f t="array" aca="1" ref="F241" ca="1">eConcatenar(A241:D241,"|")</f>
        <v>localidadmigrada240|QWW6D470P6XNYS|ADOLFO RUIZ CORTINEZ|final</v>
      </c>
    </row>
    <row r="242" spans="1:6" x14ac:dyDescent="0.25">
      <c r="A242" t="s">
        <v>3373</v>
      </c>
      <c r="B242" t="s">
        <v>2701</v>
      </c>
      <c r="C242" t="s">
        <v>2700</v>
      </c>
      <c r="D242" t="s">
        <v>1141</v>
      </c>
      <c r="F242" t="str" cm="1">
        <f t="array" aca="1" ref="F242" ca="1">eConcatenar(A242:D242,"|")</f>
        <v>localidadmigrada241|QWW6D4M0P6XNYS|ALIAN PARA LA PRODUCCION |final</v>
      </c>
    </row>
    <row r="243" spans="1:6" x14ac:dyDescent="0.25">
      <c r="A243" t="s">
        <v>3374</v>
      </c>
      <c r="B243" t="s">
        <v>2699</v>
      </c>
      <c r="C243" t="s">
        <v>2698</v>
      </c>
      <c r="D243" t="s">
        <v>1141</v>
      </c>
      <c r="F243" t="str" cm="1">
        <f t="array" aca="1" ref="F243" ca="1">eConcatenar(A243:D243,"|")</f>
        <v>localidadmigrada242|QWW6D4R0P6XNYS|ALIANZA PERIFERICO|final</v>
      </c>
    </row>
    <row r="244" spans="1:6" x14ac:dyDescent="0.25">
      <c r="A244" t="s">
        <v>3375</v>
      </c>
      <c r="B244" t="s">
        <v>2697</v>
      </c>
      <c r="C244" t="s">
        <v>2696</v>
      </c>
      <c r="D244" t="s">
        <v>1141</v>
      </c>
      <c r="F244" t="str" cm="1">
        <f t="array" aca="1" ref="F244" ca="1">eConcatenar(A244:D244,"|")</f>
        <v>localidadmigrada243|QWW6D4UMP6XNYS|AMADO GOMEZ|final</v>
      </c>
    </row>
    <row r="245" spans="1:6" x14ac:dyDescent="0.25">
      <c r="A245" t="s">
        <v>3376</v>
      </c>
      <c r="B245" t="s">
        <v>2695</v>
      </c>
      <c r="C245" t="s">
        <v>2694</v>
      </c>
      <c r="D245" t="s">
        <v>1141</v>
      </c>
      <c r="F245" t="str" cm="1">
        <f t="array" aca="1" ref="F245" ca="1">eConcatenar(A245:D245,"|")</f>
        <v>localidadmigrada244|QWW6D5COP6XNYS|AMADO GOMEZ SEGUNDA SECCION |final</v>
      </c>
    </row>
    <row r="246" spans="1:6" x14ac:dyDescent="0.25">
      <c r="A246" t="s">
        <v>3377</v>
      </c>
      <c r="B246" t="s">
        <v>2693</v>
      </c>
      <c r="C246" t="s">
        <v>2692</v>
      </c>
      <c r="D246" t="s">
        <v>1141</v>
      </c>
      <c r="F246" t="str" cm="1">
        <f t="array" aca="1" ref="F246" ca="1">eConcatenar(A246:D246,"|")</f>
        <v>localidadmigrada245|QWW6D5EMP6XNYS|ANTA|final</v>
      </c>
    </row>
    <row r="247" spans="1:6" x14ac:dyDescent="0.25">
      <c r="A247" t="s">
        <v>3378</v>
      </c>
      <c r="B247" t="s">
        <v>2691</v>
      </c>
      <c r="C247" t="s">
        <v>2690</v>
      </c>
      <c r="D247" t="s">
        <v>1141</v>
      </c>
      <c r="F247" t="str" cm="1">
        <f t="array" aca="1" ref="F247" ca="1">eConcatenar(A247:D247,"|")</f>
        <v>localidadmigrada246|QWW6D5HOP6XNYS|ANTA Y CULICO|final</v>
      </c>
    </row>
    <row r="248" spans="1:6" x14ac:dyDescent="0.25">
      <c r="A248" t="s">
        <v>3379</v>
      </c>
      <c r="B248" t="s">
        <v>2689</v>
      </c>
      <c r="C248" t="s">
        <v>2688</v>
      </c>
      <c r="D248" t="s">
        <v>1141</v>
      </c>
      <c r="F248" t="str" cm="1">
        <f t="array" aca="1" ref="F248" ca="1">eConcatenar(A248:D248,"|")</f>
        <v>localidadmigrada247|QWW6D5KQP6XNYS|BENITO JUARAEZ|final</v>
      </c>
    </row>
    <row r="249" spans="1:6" x14ac:dyDescent="0.25">
      <c r="A249" t="s">
        <v>3380</v>
      </c>
      <c r="B249" t="s">
        <v>2687</v>
      </c>
      <c r="C249" t="s">
        <v>2686</v>
      </c>
      <c r="D249" t="s">
        <v>1141</v>
      </c>
      <c r="F249" t="str" cm="1">
        <f t="array" aca="1" ref="F249" ca="1">eConcatenar(A249:D249,"|")</f>
        <v>localidadmigrada248|QWW6D5O2P6XNYS|BUENAVENTURA|final</v>
      </c>
    </row>
    <row r="250" spans="1:6" x14ac:dyDescent="0.25">
      <c r="A250" t="s">
        <v>3381</v>
      </c>
      <c r="B250" t="s">
        <v>2685</v>
      </c>
      <c r="C250" t="s">
        <v>2684</v>
      </c>
      <c r="D250" t="s">
        <v>1141</v>
      </c>
      <c r="F250" t="str" cm="1">
        <f t="array" aca="1" ref="F250" ca="1">eConcatenar(A250:D250,"|")</f>
        <v>localidadmigrada249|QWW6D5REP6XNYS|BUENOS AIRES |final</v>
      </c>
    </row>
    <row r="251" spans="1:6" x14ac:dyDescent="0.25">
      <c r="A251" t="s">
        <v>3382</v>
      </c>
      <c r="B251" t="s">
        <v>2683</v>
      </c>
      <c r="C251" t="s">
        <v>2682</v>
      </c>
      <c r="D251" t="s">
        <v>1141</v>
      </c>
      <c r="F251" t="str" cm="1">
        <f t="array" aca="1" ref="F251" ca="1">eConcatenar(A251:D251,"|")</f>
        <v>localidadmigrada250|QWW6D65UP6XNYS|CARLOS ROVIROSA|final</v>
      </c>
    </row>
    <row r="252" spans="1:6" x14ac:dyDescent="0.25">
      <c r="A252" t="s">
        <v>3383</v>
      </c>
      <c r="B252" t="s">
        <v>2681</v>
      </c>
      <c r="C252" t="s">
        <v>2680</v>
      </c>
      <c r="D252" t="s">
        <v>1141</v>
      </c>
      <c r="F252" t="str" cm="1">
        <f t="array" aca="1" ref="F252" ca="1">eConcatenar(A252:D252,"|")</f>
        <v>localidadmigrada251|QWW6D6AAP6XNYS|CASA BLANCA PRIMERA SECCION |final</v>
      </c>
    </row>
    <row r="253" spans="1:6" x14ac:dyDescent="0.25">
      <c r="A253" t="s">
        <v>3384</v>
      </c>
      <c r="B253" t="s">
        <v>2679</v>
      </c>
      <c r="C253" t="s">
        <v>2678</v>
      </c>
      <c r="D253" t="s">
        <v>1141</v>
      </c>
      <c r="F253" t="str" cm="1">
        <f t="array" aca="1" ref="F253" ca="1">eConcatenar(A253:D253,"|")</f>
        <v>localidadmigrada252|QWW6D6ICP6XNYS|CASA BLANA SEGUNDA SECCION |final</v>
      </c>
    </row>
    <row r="254" spans="1:6" x14ac:dyDescent="0.25">
      <c r="A254" t="s">
        <v>3385</v>
      </c>
      <c r="B254" t="s">
        <v>2677</v>
      </c>
      <c r="C254" t="s">
        <v>2676</v>
      </c>
      <c r="D254" t="s">
        <v>1141</v>
      </c>
      <c r="F254" t="str" cm="1">
        <f t="array" aca="1" ref="F254" ca="1">eConcatenar(A254:D254,"|")</f>
        <v>localidadmigrada253|QWW6D6W8P6XNYS|CULICO|final</v>
      </c>
    </row>
    <row r="255" spans="1:6" x14ac:dyDescent="0.25">
      <c r="A255" t="s">
        <v>3386</v>
      </c>
      <c r="B255" t="s">
        <v>2675</v>
      </c>
      <c r="C255" t="s">
        <v>2674</v>
      </c>
      <c r="D255" t="s">
        <v>1141</v>
      </c>
      <c r="F255" t="str" cm="1">
        <f t="array" aca="1" ref="F255" ca="1">eConcatenar(A255:D255,"|")</f>
        <v>localidadmigrada254|QWW6D6ZAP6XNYS|CULICO SEGUNDA SECCION |final</v>
      </c>
    </row>
    <row r="256" spans="1:6" x14ac:dyDescent="0.25">
      <c r="A256" t="s">
        <v>3387</v>
      </c>
      <c r="B256" t="s">
        <v>2673</v>
      </c>
      <c r="C256" t="s">
        <v>2672</v>
      </c>
      <c r="D256" t="s">
        <v>1141</v>
      </c>
      <c r="F256" t="str" cm="1">
        <f t="array" aca="1" ref="F256" ca="1">eConcatenar(A256:D256,"|")</f>
        <v>localidadmigrada255|QWW6D76IP6XNYS|CEIBA PRIMERA SECCION  (JAHUACTAL)|final</v>
      </c>
    </row>
    <row r="257" spans="1:6" x14ac:dyDescent="0.25">
      <c r="A257" t="s">
        <v>3388</v>
      </c>
      <c r="B257" t="s">
        <v>2671</v>
      </c>
      <c r="C257" t="s">
        <v>2670</v>
      </c>
      <c r="D257" t="s">
        <v>1141</v>
      </c>
      <c r="F257" t="str" cm="1">
        <f t="array" aca="1" ref="F257" ca="1">eConcatenar(A257:D257,"|")</f>
        <v>localidadmigrada256|QWW6D79AP6XNYS|COLIMA|final</v>
      </c>
    </row>
    <row r="258" spans="1:6" x14ac:dyDescent="0.25">
      <c r="A258" t="s">
        <v>3389</v>
      </c>
      <c r="B258" t="s">
        <v>2669</v>
      </c>
      <c r="C258" t="s">
        <v>2668</v>
      </c>
      <c r="D258" t="s">
        <v>1141</v>
      </c>
      <c r="F258" t="str" cm="1">
        <f t="array" aca="1" ref="F258" ca="1">eConcatenar(A258:D258,"|")</f>
        <v>localidadmigrada257|QWW6D7NGP6XNYS|CUCUYULAPA|final</v>
      </c>
    </row>
    <row r="259" spans="1:6" x14ac:dyDescent="0.25">
      <c r="A259" t="s">
        <v>3390</v>
      </c>
      <c r="B259" t="s">
        <v>2667</v>
      </c>
      <c r="C259" t="s">
        <v>2666</v>
      </c>
      <c r="D259" t="s">
        <v>1141</v>
      </c>
      <c r="F259" t="str" cm="1">
        <f t="array" aca="1" ref="F259" ca="1">eConcatenar(A259:D259,"|")</f>
        <v>localidadmigrada258|QWW6D7U4P6XNYS|CUCUYULAPA SEGUNDA SECCION (PUENTE SAMARIA)|final</v>
      </c>
    </row>
    <row r="260" spans="1:6" x14ac:dyDescent="0.25">
      <c r="A260" t="s">
        <v>3391</v>
      </c>
      <c r="B260" t="s">
        <v>2665</v>
      </c>
      <c r="C260" t="s">
        <v>2664</v>
      </c>
      <c r="D260" t="s">
        <v>1141</v>
      </c>
      <c r="F260" t="str" cm="1">
        <f t="array" aca="1" ref="F260" ca="1">eConcatenar(A260:D260,"|")</f>
        <v>localidadmigrada259|QWW6D8EYP6XNYS|CUMUAPA PRIMERA SECCION |final</v>
      </c>
    </row>
    <row r="261" spans="1:6" x14ac:dyDescent="0.25">
      <c r="A261" t="s">
        <v>3392</v>
      </c>
      <c r="B261" t="s">
        <v>2663</v>
      </c>
      <c r="C261" t="s">
        <v>2662</v>
      </c>
      <c r="D261" t="s">
        <v>1141</v>
      </c>
      <c r="F261" t="str" cm="1">
        <f t="array" aca="1" ref="F261" ca="1">eConcatenar(A261:D261,"|")</f>
        <v>localidadmigrada260|QWW6D8KIP6XNYS|CUMUAPA SEGUNDA SECCION |final</v>
      </c>
    </row>
    <row r="262" spans="1:6" x14ac:dyDescent="0.25">
      <c r="A262" t="s">
        <v>3393</v>
      </c>
      <c r="B262" t="s">
        <v>2661</v>
      </c>
      <c r="C262" t="s">
        <v>2660</v>
      </c>
      <c r="D262" t="s">
        <v>1141</v>
      </c>
      <c r="F262" t="str" cm="1">
        <f t="array" aca="1" ref="F262" ca="1">eConcatenar(A262:D262,"|")</f>
        <v>localidadmigrada261|QWW6D8P8P6XNYS|CUMUAPA TERCERA SECCION |final</v>
      </c>
    </row>
    <row r="263" spans="1:6" x14ac:dyDescent="0.25">
      <c r="A263" t="s">
        <v>3394</v>
      </c>
      <c r="B263" t="s">
        <v>2659</v>
      </c>
      <c r="C263" t="s">
        <v>894</v>
      </c>
      <c r="D263" t="s">
        <v>1141</v>
      </c>
      <c r="F263" t="str" cm="1">
        <f t="array" aca="1" ref="F263" ca="1">eConcatenar(A263:D263,"|")</f>
        <v>localidadmigrada262|QWW6D8R6P6XNYS|CUNDUACAN|final</v>
      </c>
    </row>
    <row r="264" spans="1:6" x14ac:dyDescent="0.25">
      <c r="A264" t="s">
        <v>3395</v>
      </c>
      <c r="B264" t="s">
        <v>2658</v>
      </c>
      <c r="C264" t="s">
        <v>2657</v>
      </c>
      <c r="D264" t="s">
        <v>1141</v>
      </c>
      <c r="F264" t="str" cm="1">
        <f t="array" aca="1" ref="F264" ca="1">eConcatenar(A264:D264,"|")</f>
        <v>localidadmigrada263|QWW6D97AP6XNYS|CUNDUACAN (EL MONTE)|final</v>
      </c>
    </row>
    <row r="265" spans="1:6" x14ac:dyDescent="0.25">
      <c r="A265" t="s">
        <v>3396</v>
      </c>
      <c r="B265" t="s">
        <v>2656</v>
      </c>
      <c r="C265" t="s">
        <v>2655</v>
      </c>
      <c r="D265" t="s">
        <v>1141</v>
      </c>
      <c r="F265" t="str" cm="1">
        <f t="array" aca="1" ref="F265" ca="1">eConcatenar(A265:D265,"|")</f>
        <v>localidadmigrada264|QWW6DBRSP6XNYS|CUNDUACAN (SAN PEDRO)|final</v>
      </c>
    </row>
    <row r="266" spans="1:6" x14ac:dyDescent="0.25">
      <c r="A266" t="s">
        <v>3397</v>
      </c>
      <c r="B266" t="s">
        <v>2654</v>
      </c>
      <c r="C266" t="s">
        <v>2653</v>
      </c>
      <c r="D266" t="s">
        <v>1141</v>
      </c>
      <c r="F266" t="str" cm="1">
        <f t="array" aca="1" ref="F266" ca="1">eConcatenar(A266:D266,"|")</f>
        <v>localidadmigrada265|QWW6DBXWP6XNYS|DIECISEIS DE SEPTIEMBRE|final</v>
      </c>
    </row>
    <row r="267" spans="1:6" x14ac:dyDescent="0.25">
      <c r="A267" t="s">
        <v>3398</v>
      </c>
      <c r="B267" t="s">
        <v>2652</v>
      </c>
      <c r="C267" t="s">
        <v>2651</v>
      </c>
      <c r="D267" t="s">
        <v>1141</v>
      </c>
      <c r="F267" t="str" cm="1">
        <f t="array" aca="1" ref="F267" ca="1">eConcatenar(A267:D267,"|")</f>
        <v>localidadmigrada266|QWW6DCOKP6XNYS|DOMINGO AMADO BRITO SALGADO|final</v>
      </c>
    </row>
    <row r="268" spans="1:6" x14ac:dyDescent="0.25">
      <c r="A268" t="s">
        <v>3399</v>
      </c>
      <c r="B268" t="s">
        <v>2650</v>
      </c>
      <c r="C268" t="s">
        <v>2649</v>
      </c>
      <c r="D268" t="s">
        <v>1141</v>
      </c>
      <c r="F268" t="str" cm="1">
        <f t="array" aca="1" ref="F268" ca="1">eConcatenar(A268:D268,"|")</f>
        <v>localidadmigrada267|QWW6DD2GP6XNYS|DOS CEIBAS|final</v>
      </c>
    </row>
    <row r="269" spans="1:6" x14ac:dyDescent="0.25">
      <c r="A269" t="s">
        <v>3400</v>
      </c>
      <c r="B269" t="s">
        <v>2648</v>
      </c>
      <c r="C269" t="s">
        <v>2647</v>
      </c>
      <c r="D269" t="s">
        <v>1141</v>
      </c>
      <c r="F269" t="str" cm="1">
        <f t="array" aca="1" ref="F269" ca="1">eConcatenar(A269:D269,"|")</f>
        <v>localidadmigrada268|QWW6DD6MP6XNYS|EL CARMEN (CUMUAPA)|final</v>
      </c>
    </row>
    <row r="270" spans="1:6" x14ac:dyDescent="0.25">
      <c r="A270" t="s">
        <v>3401</v>
      </c>
      <c r="B270" t="s">
        <v>2646</v>
      </c>
      <c r="C270" t="s">
        <v>32</v>
      </c>
      <c r="D270" t="s">
        <v>1141</v>
      </c>
      <c r="F270" t="str" cm="1">
        <f t="array" aca="1" ref="F270" ca="1">eConcatenar(A270:D270,"|")</f>
        <v>localidadmigrada269|QWW6DDDUP6XNYS|EL PALMAR|final</v>
      </c>
    </row>
    <row r="271" spans="1:6" x14ac:dyDescent="0.25">
      <c r="A271" t="s">
        <v>3402</v>
      </c>
      <c r="B271" t="s">
        <v>2645</v>
      </c>
      <c r="C271" t="s">
        <v>2644</v>
      </c>
      <c r="D271" t="s">
        <v>1141</v>
      </c>
      <c r="F271" t="str" cm="1">
        <f t="array" aca="1" ref="F271" ca="1">eConcatenar(A271:D271,"|")</f>
        <v>localidadmigrada270|QWW6DDHGP6XNYS|EL PROGRESO|final</v>
      </c>
    </row>
    <row r="272" spans="1:6" x14ac:dyDescent="0.25">
      <c r="A272" t="s">
        <v>3403</v>
      </c>
      <c r="B272" t="s">
        <v>2643</v>
      </c>
      <c r="C272" t="s">
        <v>2642</v>
      </c>
      <c r="D272" t="s">
        <v>1141</v>
      </c>
      <c r="F272" t="str" cm="1">
        <f t="array" aca="1" ref="F272" ca="1">eConcatenar(A272:D272,"|")</f>
        <v>localidadmigrada271|QWW6DDUSP6XNYS|EL TULAR|final</v>
      </c>
    </row>
    <row r="273" spans="1:6" x14ac:dyDescent="0.25">
      <c r="A273" t="s">
        <v>3404</v>
      </c>
      <c r="B273" t="s">
        <v>2641</v>
      </c>
      <c r="C273" t="s">
        <v>2640</v>
      </c>
      <c r="D273" t="s">
        <v>1141</v>
      </c>
      <c r="F273" t="str" cm="1">
        <f t="array" aca="1" ref="F273" ca="1">eConcatenar(A273:D273,"|")</f>
        <v>localidadmigrada272|QWW6DDXAP6XNYS|EL TUNAL|final</v>
      </c>
    </row>
    <row r="274" spans="1:6" x14ac:dyDescent="0.25">
      <c r="A274" t="s">
        <v>3405</v>
      </c>
      <c r="B274" t="s">
        <v>2639</v>
      </c>
      <c r="C274" t="s">
        <v>506</v>
      </c>
      <c r="D274" t="s">
        <v>1141</v>
      </c>
      <c r="F274" t="str" cm="1">
        <f t="array" aca="1" ref="F274" ca="1">eConcatenar(A274:D274,"|")</f>
        <v>localidadmigrada273|QWW6DE0CP6XNYS|EMILIANO ZAPATA|final</v>
      </c>
    </row>
    <row r="275" spans="1:6" x14ac:dyDescent="0.25">
      <c r="A275" t="s">
        <v>3406</v>
      </c>
      <c r="B275" t="s">
        <v>2638</v>
      </c>
      <c r="C275" t="s">
        <v>2637</v>
      </c>
      <c r="D275" t="s">
        <v>1141</v>
      </c>
      <c r="F275" t="str" cm="1">
        <f t="array" aca="1" ref="F275" ca="1">eConcatenar(A275:D275,"|")</f>
        <v>localidadmigrada274|QWW6DE5WP6XNYS|EMILIANO ZAPATA (SAN MATEO)|final</v>
      </c>
    </row>
    <row r="276" spans="1:6" x14ac:dyDescent="0.25">
      <c r="A276" t="s">
        <v>3407</v>
      </c>
      <c r="B276" t="s">
        <v>2636</v>
      </c>
      <c r="C276" t="s">
        <v>2635</v>
      </c>
      <c r="D276" t="s">
        <v>1141</v>
      </c>
      <c r="F276" t="str" cm="1">
        <f t="array" aca="1" ref="F276" ca="1">eConcatenar(A276:D276,"|")</f>
        <v>localidadmigrada275|QWW6DEKWP6XNYS|ENRIQUE GONZALEZ PEDRERO|final</v>
      </c>
    </row>
    <row r="277" spans="1:6" x14ac:dyDescent="0.25">
      <c r="A277" t="s">
        <v>3408</v>
      </c>
      <c r="B277" t="s">
        <v>2634</v>
      </c>
      <c r="C277" t="s">
        <v>2633</v>
      </c>
      <c r="D277" t="s">
        <v>1141</v>
      </c>
      <c r="F277" t="str" cm="1">
        <f t="array" aca="1" ref="F277" ca="1">eConcatenar(A277:D277,"|")</f>
        <v>localidadmigrada276|QWW6DEOSP6XNYS|FELIPE CARRILLO PUERTO|final</v>
      </c>
    </row>
    <row r="278" spans="1:6" x14ac:dyDescent="0.25">
      <c r="A278" t="s">
        <v>3409</v>
      </c>
      <c r="B278" t="s">
        <v>2632</v>
      </c>
      <c r="C278" t="s">
        <v>2631</v>
      </c>
      <c r="D278" t="s">
        <v>1141</v>
      </c>
      <c r="F278" t="str" cm="1">
        <f t="array" aca="1" ref="F278" ca="1">eConcatenar(A278:D278,"|")</f>
        <v>localidadmigrada277|QWW6DEVGP6XNYS|FELIPE CARRILLO PUERTO AMPLIACION SAN FELIPITO|final</v>
      </c>
    </row>
    <row r="279" spans="1:6" x14ac:dyDescent="0.25">
      <c r="A279" t="s">
        <v>3410</v>
      </c>
      <c r="B279" t="s">
        <v>2630</v>
      </c>
      <c r="C279" t="s">
        <v>2629</v>
      </c>
      <c r="D279" t="s">
        <v>1141</v>
      </c>
      <c r="F279" t="str" cm="1">
        <f t="array" aca="1" ref="F279" ca="1">eConcatenar(A279:D279,"|")</f>
        <v>localidadmigrada278|QWW6DNX0P6XNYS|FELIPE GALVAN |final</v>
      </c>
    </row>
    <row r="280" spans="1:6" x14ac:dyDescent="0.25">
      <c r="A280" t="s">
        <v>3411</v>
      </c>
      <c r="B280" t="s">
        <v>2628</v>
      </c>
      <c r="C280" t="s">
        <v>2627</v>
      </c>
      <c r="D280" t="s">
        <v>1141</v>
      </c>
      <c r="F280" t="str" cm="1">
        <f t="array" aca="1" ref="F280" ca="1">eConcatenar(A280:D280,"|")</f>
        <v>localidadmigrada279|QWW6DQ7IP6XNYS|GENERAL FRANCISCO MUJICA |final</v>
      </c>
    </row>
    <row r="281" spans="1:6" x14ac:dyDescent="0.25">
      <c r="A281" t="s">
        <v>3412</v>
      </c>
      <c r="B281" t="s">
        <v>2626</v>
      </c>
      <c r="C281" t="s">
        <v>1809</v>
      </c>
      <c r="D281" t="s">
        <v>1141</v>
      </c>
      <c r="F281" t="str" cm="1">
        <f t="array" aca="1" ref="F281" ca="1">eConcatenar(A281:D281,"|")</f>
        <v>localidadmigrada280|QWW6DQGEP6XNYS|GREGORIO MENDEZ |final</v>
      </c>
    </row>
    <row r="282" spans="1:6" x14ac:dyDescent="0.25">
      <c r="A282" t="s">
        <v>3413</v>
      </c>
      <c r="B282" t="s">
        <v>2625</v>
      </c>
      <c r="C282" t="s">
        <v>2624</v>
      </c>
      <c r="D282" t="s">
        <v>1141</v>
      </c>
      <c r="F282" t="str" cm="1">
        <f t="array" aca="1" ref="F282" ca="1">eConcatenar(A282:D282,"|")</f>
        <v>localidadmigrada281|QWW6DQL4P6XNYS|HUACAPA Y AMESTOY|final</v>
      </c>
    </row>
    <row r="283" spans="1:6" x14ac:dyDescent="0.25">
      <c r="A283" t="s">
        <v>3414</v>
      </c>
      <c r="B283" t="s">
        <v>2623</v>
      </c>
      <c r="C283" t="s">
        <v>1793</v>
      </c>
      <c r="D283" t="s">
        <v>1141</v>
      </c>
      <c r="F283" t="str" cm="1">
        <f t="array" aca="1" ref="F283" ca="1">eConcatenar(A283:D283,"|")</f>
        <v>localidadmigrada282|QWW6DR18P6XNYS|HUAPACAL PRIMERA SECCION |final</v>
      </c>
    </row>
    <row r="284" spans="1:6" x14ac:dyDescent="0.25">
      <c r="A284" t="s">
        <v>3415</v>
      </c>
      <c r="B284" t="s">
        <v>2622</v>
      </c>
      <c r="C284" t="s">
        <v>1791</v>
      </c>
      <c r="D284" t="s">
        <v>1141</v>
      </c>
      <c r="F284" t="str" cm="1">
        <f t="array" aca="1" ref="F284" ca="1">eConcatenar(A284:D284,"|")</f>
        <v>localidadmigrada283|QWW6DR54P6XNYS|HUAPACAL SEGUNDA SECCION |final</v>
      </c>
    </row>
    <row r="285" spans="1:6" x14ac:dyDescent="0.25">
      <c r="A285" t="s">
        <v>3416</v>
      </c>
      <c r="B285" t="s">
        <v>2621</v>
      </c>
      <c r="C285" t="s">
        <v>2620</v>
      </c>
      <c r="D285" t="s">
        <v>1141</v>
      </c>
      <c r="F285" t="str" cm="1">
        <f t="array" aca="1" ref="F285" ca="1">eConcatenar(A285:D285,"|")</f>
        <v>localidadmigrada284|QWW6DR9UP6XNYS|HUIMANGO|final</v>
      </c>
    </row>
    <row r="286" spans="1:6" x14ac:dyDescent="0.25">
      <c r="A286" t="s">
        <v>3417</v>
      </c>
      <c r="B286" t="s">
        <v>2619</v>
      </c>
      <c r="C286" t="s">
        <v>2618</v>
      </c>
      <c r="D286" t="s">
        <v>1141</v>
      </c>
      <c r="F286" t="str" cm="1">
        <f t="array" aca="1" ref="F286" ca="1">eConcatenar(A286:D286,"|")</f>
        <v>localidadmigrada285|QWW6DRRCP6XNYS|HUIMANGO (EL DREN)|final</v>
      </c>
    </row>
    <row r="287" spans="1:6" x14ac:dyDescent="0.25">
      <c r="A287" t="s">
        <v>3418</v>
      </c>
      <c r="B287" t="s">
        <v>2617</v>
      </c>
      <c r="C287" t="s">
        <v>2616</v>
      </c>
      <c r="D287" t="s">
        <v>1141</v>
      </c>
      <c r="F287" t="str" cm="1">
        <f t="array" aca="1" ref="F287" ca="1">eConcatenar(A287:D287,"|")</f>
        <v>localidadmigrada286|QWW6DRVSP6XNYS|HUIMANGO PRIMERA SECCION |final</v>
      </c>
    </row>
    <row r="288" spans="1:6" x14ac:dyDescent="0.25">
      <c r="A288" t="s">
        <v>3419</v>
      </c>
      <c r="B288" t="s">
        <v>2615</v>
      </c>
      <c r="C288" t="s">
        <v>2614</v>
      </c>
      <c r="D288" t="s">
        <v>1141</v>
      </c>
      <c r="F288" t="str" cm="1">
        <f t="array" aca="1" ref="F288" ca="1">eConcatenar(A288:D288,"|")</f>
        <v>localidadmigrada287|QWW6DRYKP6XNYS|HUIMANGO SEGUNDA SECCION |final</v>
      </c>
    </row>
    <row r="289" spans="1:6" x14ac:dyDescent="0.25">
      <c r="A289" t="s">
        <v>3420</v>
      </c>
      <c r="B289" t="s">
        <v>2613</v>
      </c>
      <c r="C289" t="s">
        <v>2612</v>
      </c>
      <c r="D289" t="s">
        <v>1141</v>
      </c>
      <c r="F289" t="str" cm="1">
        <f t="array" aca="1" ref="F289" ca="1">eConcatenar(A289:D289,"|")</f>
        <v>localidadmigrada288|QWW6E1AOP6XNYS|HUIMANGO SEGUNDA SECCION LA MONA|final</v>
      </c>
    </row>
    <row r="290" spans="1:6" x14ac:dyDescent="0.25">
      <c r="A290" t="s">
        <v>3421</v>
      </c>
      <c r="B290" t="s">
        <v>2611</v>
      </c>
      <c r="C290" t="s">
        <v>2610</v>
      </c>
      <c r="D290" t="s">
        <v>1141</v>
      </c>
      <c r="F290" t="str" cm="1">
        <f t="array" aca="1" ref="F290" ca="1">eConcatenar(A290:D290,"|")</f>
        <v>localidadmigrada289|QWW6E3FWP6XNYS|HUIMANGO TERCERA SECCION (LOS CERROS)|final</v>
      </c>
    </row>
    <row r="291" spans="1:6" x14ac:dyDescent="0.25">
      <c r="A291" t="s">
        <v>3422</v>
      </c>
      <c r="B291" t="s">
        <v>2609</v>
      </c>
      <c r="C291" t="s">
        <v>2608</v>
      </c>
      <c r="D291" t="s">
        <v>1141</v>
      </c>
      <c r="F291" t="str" cm="1">
        <f t="array" aca="1" ref="F291" ca="1">eConcatenar(A291:D291,"|")</f>
        <v>localidadmigrada290|QWW6E3IYP6XNYS|IGNACIO ZARAGOZA|final</v>
      </c>
    </row>
    <row r="292" spans="1:6" x14ac:dyDescent="0.25">
      <c r="A292" t="s">
        <v>3423</v>
      </c>
      <c r="B292" t="s">
        <v>2607</v>
      </c>
      <c r="C292" t="s">
        <v>2606</v>
      </c>
      <c r="D292" t="s">
        <v>1141</v>
      </c>
      <c r="F292" t="str" cm="1">
        <f t="array" aca="1" ref="F292" ca="1">eConcatenar(A292:D292,"|")</f>
        <v>localidadmigrada291|QWW6E3NEP6XNYS|JOSE MARIA MORELOS Y PAVON (MORELITOS)|final</v>
      </c>
    </row>
    <row r="293" spans="1:6" x14ac:dyDescent="0.25">
      <c r="A293" t="s">
        <v>3424</v>
      </c>
      <c r="B293" t="s">
        <v>2605</v>
      </c>
      <c r="C293" t="s">
        <v>2604</v>
      </c>
      <c r="D293" t="s">
        <v>1141</v>
      </c>
      <c r="F293" t="str" cm="1">
        <f t="array" aca="1" ref="F293" ca="1">eConcatenar(A293:D293,"|")</f>
        <v>localidadmigrada292|QWW6E44MP6XNYS|JOSE MARIA PINO SUAREZ|final</v>
      </c>
    </row>
    <row r="294" spans="1:6" x14ac:dyDescent="0.25">
      <c r="A294" t="s">
        <v>3425</v>
      </c>
      <c r="B294" t="s">
        <v>2603</v>
      </c>
      <c r="C294" t="s">
        <v>2602</v>
      </c>
      <c r="D294" t="s">
        <v>1141</v>
      </c>
      <c r="F294" t="str" cm="1">
        <f t="array" aca="1" ref="F294" ca="1">eConcatenar(A294:D294,"|")</f>
        <v>localidadmigrada293|QWW6E4UQP6XNYS|LA CHONITA|final</v>
      </c>
    </row>
    <row r="295" spans="1:6" x14ac:dyDescent="0.25">
      <c r="A295" t="s">
        <v>3426</v>
      </c>
      <c r="B295" t="s">
        <v>2601</v>
      </c>
      <c r="C295" t="s">
        <v>2600</v>
      </c>
      <c r="D295" t="s">
        <v>1141</v>
      </c>
      <c r="F295" t="str" cm="1">
        <f t="array" aca="1" ref="F295" ca="1">eConcatenar(A295:D295,"|")</f>
        <v>localidadmigrada294|QWW6E4XSP6XNYS|LA ESMERALDA|final</v>
      </c>
    </row>
    <row r="296" spans="1:6" x14ac:dyDescent="0.25">
      <c r="A296" t="s">
        <v>3427</v>
      </c>
      <c r="B296" t="s">
        <v>2599</v>
      </c>
      <c r="C296" t="s">
        <v>2598</v>
      </c>
      <c r="D296" t="s">
        <v>1141</v>
      </c>
      <c r="F296" t="str" cm="1">
        <f t="array" aca="1" ref="F296" ca="1">eConcatenar(A296:D296,"|")</f>
        <v>localidadmigrada295|QWW6E500P6XNYS|LA ISLA|final</v>
      </c>
    </row>
    <row r="297" spans="1:6" x14ac:dyDescent="0.25">
      <c r="A297" t="s">
        <v>3428</v>
      </c>
      <c r="B297" t="s">
        <v>2597</v>
      </c>
      <c r="C297" t="s">
        <v>1721</v>
      </c>
      <c r="D297" t="s">
        <v>1141</v>
      </c>
      <c r="F297" t="str" cm="1">
        <f t="array" aca="1" ref="F297" ca="1">eConcatenar(A297:D297,"|")</f>
        <v>localidadmigrada296|QWW6E528P6XNYS|LA LUCHA|final</v>
      </c>
    </row>
    <row r="298" spans="1:6" x14ac:dyDescent="0.25">
      <c r="A298" t="s">
        <v>3429</v>
      </c>
      <c r="B298" t="s">
        <v>2596</v>
      </c>
      <c r="C298" t="s">
        <v>2595</v>
      </c>
      <c r="D298" t="s">
        <v>1141</v>
      </c>
      <c r="F298" t="str" cm="1">
        <f t="array" aca="1" ref="F298" ca="1">eConcatenar(A298:D298,"|")</f>
        <v>localidadmigrada297|QWW6E5L4P6XNYS|LA PIEDRA PRIMERA SECCION |final</v>
      </c>
    </row>
    <row r="299" spans="1:6" x14ac:dyDescent="0.25">
      <c r="A299" t="s">
        <v>3430</v>
      </c>
      <c r="B299" t="s">
        <v>2594</v>
      </c>
      <c r="C299" t="s">
        <v>2593</v>
      </c>
      <c r="D299" t="s">
        <v>1141</v>
      </c>
      <c r="F299" t="str" cm="1">
        <f t="array" aca="1" ref="F299" ca="1">eConcatenar(A299:D299,"|")</f>
        <v>localidadmigrada298|QWW6E5OQP6XNYS|LA PIEDRA SEGUNDA SECCION |final</v>
      </c>
    </row>
    <row r="300" spans="1:6" x14ac:dyDescent="0.25">
      <c r="A300" t="s">
        <v>3431</v>
      </c>
      <c r="B300" t="s">
        <v>2592</v>
      </c>
      <c r="C300" t="s">
        <v>2591</v>
      </c>
      <c r="D300" t="s">
        <v>1141</v>
      </c>
      <c r="F300" t="str" cm="1">
        <f t="array" aca="1" ref="F300" ca="1">eConcatenar(A300:D300,"|")</f>
        <v>localidadmigrada299|QWW6E5SMP6XNYS|LA PIEDRA SEGUNDA SECCION LA CANDELARIA|final</v>
      </c>
    </row>
    <row r="301" spans="1:6" x14ac:dyDescent="0.25">
      <c r="A301" t="s">
        <v>3432</v>
      </c>
      <c r="B301" t="s">
        <v>2590</v>
      </c>
      <c r="C301" t="s">
        <v>2589</v>
      </c>
      <c r="D301" t="s">
        <v>1141</v>
      </c>
      <c r="F301" t="str" cm="1">
        <f t="array" aca="1" ref="F301" ca="1">eConcatenar(A301:D301,"|")</f>
        <v>localidadmigrada300|QWW6E5WSP6XNYS|LA PIEDRA TERCERA SECCION |final</v>
      </c>
    </row>
    <row r="302" spans="1:6" x14ac:dyDescent="0.25">
      <c r="A302" t="s">
        <v>3433</v>
      </c>
      <c r="B302" t="s">
        <v>2588</v>
      </c>
      <c r="C302" t="s">
        <v>2587</v>
      </c>
      <c r="D302" t="s">
        <v>1141</v>
      </c>
      <c r="F302" t="str" cm="1">
        <f t="array" aca="1" ref="F302" ca="1">eConcatenar(A302:D302,"|")</f>
        <v>localidadmigrada301|QWW6E604P6XNYS|LA PIEDRA CUARTA SECCION |final</v>
      </c>
    </row>
    <row r="303" spans="1:6" x14ac:dyDescent="0.25">
      <c r="A303" t="s">
        <v>3434</v>
      </c>
      <c r="B303" t="s">
        <v>2586</v>
      </c>
      <c r="C303" t="s">
        <v>2585</v>
      </c>
      <c r="D303" t="s">
        <v>1141</v>
      </c>
      <c r="F303" t="str" cm="1">
        <f t="array" aca="1" ref="F303" ca="1">eConcatenar(A303:D303,"|")</f>
        <v>localidadmigrada302|QWW6E6EUP6XNYS|LAGUNA DE CUCUYULAPA|final</v>
      </c>
    </row>
    <row r="304" spans="1:6" x14ac:dyDescent="0.25">
      <c r="A304" t="s">
        <v>3435</v>
      </c>
      <c r="B304" t="s">
        <v>2584</v>
      </c>
      <c r="C304" t="s">
        <v>1678</v>
      </c>
      <c r="D304" t="s">
        <v>1141</v>
      </c>
      <c r="F304" t="str" cm="1">
        <f t="array" aca="1" ref="F304" ca="1">eConcatenar(A304:D304,"|")</f>
        <v>localidadmigrada303|QWW6E6HMP6XNYS|LIBERTAD|final</v>
      </c>
    </row>
    <row r="305" spans="1:6" x14ac:dyDescent="0.25">
      <c r="A305" t="s">
        <v>3436</v>
      </c>
      <c r="B305" t="s">
        <v>2583</v>
      </c>
      <c r="C305" t="s">
        <v>2582</v>
      </c>
      <c r="D305" t="s">
        <v>1141</v>
      </c>
      <c r="F305" t="str" cm="1">
        <f t="array" aca="1" ref="F305" ca="1">eConcatenar(A305:D305,"|")</f>
        <v>localidadmigrada304|QWW6E6RWP6XNYS|LIBERTAD (COLONIA LAS PALMITAS)|final</v>
      </c>
    </row>
    <row r="306" spans="1:6" x14ac:dyDescent="0.25">
      <c r="A306" t="s">
        <v>3437</v>
      </c>
      <c r="B306" t="s">
        <v>2581</v>
      </c>
      <c r="C306" t="s">
        <v>2129</v>
      </c>
      <c r="D306" t="s">
        <v>1141</v>
      </c>
      <c r="F306" t="str" cm="1">
        <f t="array" aca="1" ref="F306" ca="1">eConcatenar(A306:D306,"|")</f>
        <v>localidadmigrada305|QWW6E76WP6XNYS|LIBERTAD SEGUNDA SECCION |final</v>
      </c>
    </row>
    <row r="307" spans="1:6" x14ac:dyDescent="0.25">
      <c r="A307" t="s">
        <v>3438</v>
      </c>
      <c r="B307" t="s">
        <v>2580</v>
      </c>
      <c r="C307" t="s">
        <v>2579</v>
      </c>
      <c r="D307" t="s">
        <v>1141</v>
      </c>
      <c r="F307" t="str" cm="1">
        <f t="array" aca="1" ref="F307" ca="1">eConcatenar(A307:D307,"|")</f>
        <v>localidadmigrada306|QWW6E7C6P6XNYS|LIBERTAD TERCERA SECCION (MONTE GRANDE)|final</v>
      </c>
    </row>
    <row r="308" spans="1:6" x14ac:dyDescent="0.25">
      <c r="A308" t="s">
        <v>3439</v>
      </c>
      <c r="B308" t="s">
        <v>2578</v>
      </c>
      <c r="C308" t="s">
        <v>2577</v>
      </c>
      <c r="D308" t="s">
        <v>1141</v>
      </c>
      <c r="F308" t="str" cm="1">
        <f t="array" aca="1" ref="F308" ca="1">eConcatenar(A308:D308,"|")</f>
        <v>localidadmigrada307|QWW6E7J4P6XNYS|LIBERTAD CUARTA SECCION (VICENTE GUERRERO)|final</v>
      </c>
    </row>
    <row r="309" spans="1:6" x14ac:dyDescent="0.25">
      <c r="A309" t="s">
        <v>3440</v>
      </c>
      <c r="B309" t="s">
        <v>2576</v>
      </c>
      <c r="C309" t="s">
        <v>2575</v>
      </c>
      <c r="D309" t="s">
        <v>1141</v>
      </c>
      <c r="F309" t="str" cm="1">
        <f t="array" aca="1" ref="F309" ca="1">eConcatenar(A309:D309,"|")</f>
        <v>localidadmigrada308|QWW6F2SYP6XNYS|LIBERTAD QUINTA SECCION |final</v>
      </c>
    </row>
    <row r="310" spans="1:6" x14ac:dyDescent="0.25">
      <c r="A310" t="s">
        <v>3441</v>
      </c>
      <c r="B310" t="s">
        <v>2574</v>
      </c>
      <c r="C310" t="s">
        <v>2573</v>
      </c>
      <c r="D310" t="s">
        <v>1141</v>
      </c>
      <c r="F310" t="str" cm="1">
        <f t="array" aca="1" ref="F310" ca="1">eConcatenar(A310:D310,"|")</f>
        <v>localidadmigrada309|QWW6F2Y8P6XNYS|LIBERTAD SEXTA SECCION (LOS MARTINEZ)|final</v>
      </c>
    </row>
    <row r="311" spans="1:6" x14ac:dyDescent="0.25">
      <c r="A311" t="s">
        <v>3442</v>
      </c>
      <c r="B311" t="s">
        <v>2572</v>
      </c>
      <c r="C311" t="s">
        <v>2571</v>
      </c>
      <c r="D311" t="s">
        <v>1141</v>
      </c>
      <c r="F311" t="str" cm="1">
        <f t="array" aca="1" ref="F311" ca="1">eConcatenar(A311:D311,"|")</f>
        <v>localidadmigrada310|QWW6F324P6XNYS|LOS AGUILARES|final</v>
      </c>
    </row>
    <row r="312" spans="1:6" x14ac:dyDescent="0.25">
      <c r="A312" t="s">
        <v>3443</v>
      </c>
      <c r="B312" t="s">
        <v>2570</v>
      </c>
      <c r="C312" t="s">
        <v>2569</v>
      </c>
      <c r="D312" t="s">
        <v>1141</v>
      </c>
      <c r="F312" t="str" cm="1">
        <f t="array" aca="1" ref="F312" ca="1">eConcatenar(A312:D312,"|")</f>
        <v>localidadmigrada311|QWW6F34WP6XNYS|LOS CEDROS|final</v>
      </c>
    </row>
    <row r="313" spans="1:6" x14ac:dyDescent="0.25">
      <c r="A313" t="s">
        <v>3444</v>
      </c>
      <c r="B313" t="s">
        <v>2568</v>
      </c>
      <c r="C313" t="s">
        <v>2567</v>
      </c>
      <c r="D313" t="s">
        <v>1141</v>
      </c>
      <c r="F313" t="str" cm="1">
        <f t="array" aca="1" ref="F313" ca="1">eConcatenar(A313:D313,"|")</f>
        <v>localidadmigrada312|QWW6F37OP6XNYS|LOS CERROS|final</v>
      </c>
    </row>
    <row r="314" spans="1:6" x14ac:dyDescent="0.25">
      <c r="A314" t="s">
        <v>3445</v>
      </c>
      <c r="B314" t="s">
        <v>2566</v>
      </c>
      <c r="C314" t="s">
        <v>2565</v>
      </c>
      <c r="D314" t="s">
        <v>1141</v>
      </c>
      <c r="F314" t="str" cm="1">
        <f t="array" aca="1" ref="F314" ca="1">eConcatenar(A314:D314,"|")</f>
        <v>localidadmigrada313|QWW6F3MOP6XNYS|MANTILLA|final</v>
      </c>
    </row>
    <row r="315" spans="1:6" x14ac:dyDescent="0.25">
      <c r="A315" t="s">
        <v>3446</v>
      </c>
      <c r="B315" t="s">
        <v>2564</v>
      </c>
      <c r="C315" t="s">
        <v>2563</v>
      </c>
      <c r="D315" t="s">
        <v>1141</v>
      </c>
      <c r="F315" t="str" cm="1">
        <f t="array" aca="1" ref="F315" ca="1">eConcatenar(A315:D315,"|")</f>
        <v>localidadmigrada314|QWW6F3PGP6XNYS|MARIN|final</v>
      </c>
    </row>
    <row r="316" spans="1:6" x14ac:dyDescent="0.25">
      <c r="A316" t="s">
        <v>3447</v>
      </c>
      <c r="B316" t="s">
        <v>2562</v>
      </c>
      <c r="C316" t="s">
        <v>2561</v>
      </c>
      <c r="D316" t="s">
        <v>1141</v>
      </c>
      <c r="F316" t="str" cm="1">
        <f t="array" aca="1" ref="F316" ca="1">eConcatenar(A316:D316,"|")</f>
        <v>localidadmigrada315|QWW6F3VKP6XNYS|MARIN (RAMPA DE PANUNCIO)|final</v>
      </c>
    </row>
    <row r="317" spans="1:6" x14ac:dyDescent="0.25">
      <c r="A317" t="s">
        <v>3448</v>
      </c>
      <c r="B317" t="s">
        <v>2560</v>
      </c>
      <c r="C317" t="s">
        <v>2559</v>
      </c>
      <c r="D317" t="s">
        <v>1141</v>
      </c>
      <c r="F317" t="str" cm="1">
        <f t="array" aca="1" ref="F317" ca="1">eConcatenar(A317:D317,"|")</f>
        <v>localidadmigrada316|QWW6F3ZGP6XNYS|MARIO BARRUETA GARCIA|final</v>
      </c>
    </row>
    <row r="318" spans="1:6" x14ac:dyDescent="0.25">
      <c r="A318" t="s">
        <v>3449</v>
      </c>
      <c r="B318" t="s">
        <v>2558</v>
      </c>
      <c r="C318" t="s">
        <v>2557</v>
      </c>
      <c r="D318" t="s">
        <v>1141</v>
      </c>
      <c r="F318" t="str" cm="1">
        <f t="array" aca="1" ref="F318" ca="1">eConcatenar(A318:D318,"|")</f>
        <v>localidadmigrada317|QWW6F4GEP6XNYS|MIAHUATLAN SAN ANTONIO|final</v>
      </c>
    </row>
    <row r="319" spans="1:6" x14ac:dyDescent="0.25">
      <c r="A319" t="s">
        <v>3450</v>
      </c>
      <c r="B319" t="s">
        <v>2556</v>
      </c>
      <c r="C319" t="s">
        <v>2555</v>
      </c>
      <c r="D319" t="s">
        <v>1141</v>
      </c>
      <c r="F319" t="str" cm="1">
        <f t="array" aca="1" ref="F319" ca="1">eConcatenar(A319:D319,"|")</f>
        <v>localidadmigrada318|QWW6F4M8P6XNYS|MIAHUATLAN SAN GREGORIO|final</v>
      </c>
    </row>
    <row r="320" spans="1:6" x14ac:dyDescent="0.25">
      <c r="A320" t="s">
        <v>3451</v>
      </c>
      <c r="B320" t="s">
        <v>2554</v>
      </c>
      <c r="C320" t="s">
        <v>2553</v>
      </c>
      <c r="D320" t="s">
        <v>1141</v>
      </c>
      <c r="F320" t="str" cm="1">
        <f t="array" aca="1" ref="F320" ca="1">eConcatenar(A320:D320,"|")</f>
        <v>localidadmigrada319|QWW6F4PKP6XNYS|MIAHUATLAN SAN ISIDRO|final</v>
      </c>
    </row>
    <row r="321" spans="1:6" x14ac:dyDescent="0.25">
      <c r="A321" t="s">
        <v>3452</v>
      </c>
      <c r="B321" t="s">
        <v>2552</v>
      </c>
      <c r="C321" t="s">
        <v>2551</v>
      </c>
      <c r="D321" t="s">
        <v>1141</v>
      </c>
      <c r="F321" t="str" cm="1">
        <f t="array" aca="1" ref="F321" ca="1">eConcatenar(A321:D321,"|")</f>
        <v>localidadmigrada320|QWW6F54KP6XNYS|MIAHUATLAN SAN NICOLAS|final</v>
      </c>
    </row>
    <row r="322" spans="1:6" x14ac:dyDescent="0.25">
      <c r="A322" t="s">
        <v>3453</v>
      </c>
      <c r="B322" t="s">
        <v>2550</v>
      </c>
      <c r="C322" t="s">
        <v>2549</v>
      </c>
      <c r="D322" t="s">
        <v>1141</v>
      </c>
      <c r="F322" t="str" cm="1">
        <f t="array" aca="1" ref="F322" ca="1">eConcatenar(A322:D322,"|")</f>
        <v>localidadmigrada321|QWW6F5A4P6XNYS|MIAHUATLAN PRIMERA SECCION |final</v>
      </c>
    </row>
    <row r="323" spans="1:6" x14ac:dyDescent="0.25">
      <c r="A323" t="s">
        <v>3454</v>
      </c>
      <c r="B323" t="s">
        <v>2548</v>
      </c>
      <c r="C323" t="s">
        <v>2547</v>
      </c>
      <c r="D323" t="s">
        <v>1141</v>
      </c>
      <c r="F323" t="str" cm="1">
        <f t="array" aca="1" ref="F323" ca="1">eConcatenar(A323:D323,"|")</f>
        <v>localidadmigrada322|QWW6F5E0P6XNYS|MIAHUATLAN SEGUNDA SECCION |final</v>
      </c>
    </row>
    <row r="324" spans="1:6" x14ac:dyDescent="0.25">
      <c r="A324" t="s">
        <v>3455</v>
      </c>
      <c r="B324" t="s">
        <v>2546</v>
      </c>
      <c r="C324" t="s">
        <v>2545</v>
      </c>
      <c r="D324" t="s">
        <v>1141</v>
      </c>
      <c r="F324" t="str" cm="1">
        <f t="array" aca="1" ref="F324" ca="1">eConcatenar(A324:D324,"|")</f>
        <v>localidadmigrada323|QWW6F5HWP6XNYS|MIAHUATLAN TERCERA SECCION |final</v>
      </c>
    </row>
    <row r="325" spans="1:6" x14ac:dyDescent="0.25">
      <c r="A325" t="s">
        <v>3456</v>
      </c>
      <c r="B325" t="s">
        <v>2544</v>
      </c>
      <c r="C325" t="s">
        <v>2543</v>
      </c>
      <c r="D325" t="s">
        <v>1141</v>
      </c>
      <c r="F325" t="str" cm="1">
        <f t="array" aca="1" ref="F325" ca="1">eConcatenar(A325:D325,"|")</f>
        <v>localidadmigrada324|QWW6F5ZOP6XNYS|MONTERREY|final</v>
      </c>
    </row>
    <row r="326" spans="1:6" x14ac:dyDescent="0.25">
      <c r="A326" t="s">
        <v>3457</v>
      </c>
      <c r="B326" t="s">
        <v>2542</v>
      </c>
      <c r="C326" t="s">
        <v>2541</v>
      </c>
      <c r="D326" t="s">
        <v>1141</v>
      </c>
      <c r="F326" t="str" cm="1">
        <f t="array" aca="1" ref="F326" ca="1">eConcatenar(A326:D326,"|")</f>
        <v>localidadmigrada325|QWW6F694P6XNYS|MORELOS PIEDRA TERCERA SECCION |final</v>
      </c>
    </row>
    <row r="327" spans="1:6" x14ac:dyDescent="0.25">
      <c r="A327" t="s">
        <v>3458</v>
      </c>
      <c r="B327" t="s">
        <v>2540</v>
      </c>
      <c r="C327" t="s">
        <v>885</v>
      </c>
      <c r="D327" t="s">
        <v>1141</v>
      </c>
      <c r="F327" t="str" cm="1">
        <f t="array" aca="1" ref="F327" ca="1">eConcatenar(A327:D327,"|")</f>
        <v>localidadmigrada326|QWW6F6MQP6XNYS|NICOLAS BRAVO|final</v>
      </c>
    </row>
    <row r="328" spans="1:6" x14ac:dyDescent="0.25">
      <c r="A328" t="s">
        <v>3459</v>
      </c>
      <c r="B328" t="s">
        <v>2539</v>
      </c>
      <c r="C328" t="s">
        <v>2538</v>
      </c>
      <c r="D328" t="s">
        <v>1141</v>
      </c>
      <c r="F328" t="str" cm="1">
        <f t="array" aca="1" ref="F328" ca="1">eConcatenar(A328:D328,"|")</f>
        <v>localidadmigrada327|QWW6FAPEP6XNYS|NUEVA ESPERANZA|final</v>
      </c>
    </row>
    <row r="329" spans="1:6" x14ac:dyDescent="0.25">
      <c r="A329" t="s">
        <v>3460</v>
      </c>
      <c r="B329" t="s">
        <v>2537</v>
      </c>
      <c r="C329" t="s">
        <v>2536</v>
      </c>
      <c r="D329" t="s">
        <v>1141</v>
      </c>
      <c r="F329" t="str" cm="1">
        <f t="array" aca="1" ref="F329" ca="1">eConcatenar(A329:D329,"|")</f>
        <v>localidadmigrada328|QWW6FBNUP6XNYS|ONCE DE FEBRERO CAMPO BELLOTA|final</v>
      </c>
    </row>
    <row r="330" spans="1:6" x14ac:dyDescent="0.25">
      <c r="A330" t="s">
        <v>3461</v>
      </c>
      <c r="B330" t="s">
        <v>2535</v>
      </c>
      <c r="C330" t="s">
        <v>2534</v>
      </c>
      <c r="D330" t="s">
        <v>1141</v>
      </c>
      <c r="F330" t="str" cm="1">
        <f t="array" aca="1" ref="F330" ca="1">eConcatenar(A330:D330,"|")</f>
        <v>localidadmigrada329|QWW6FC2KP6XNYS|ONCE DE FEBRERO PRIMERA SECCION |final</v>
      </c>
    </row>
    <row r="331" spans="1:6" x14ac:dyDescent="0.25">
      <c r="A331" t="s">
        <v>3462</v>
      </c>
      <c r="B331" t="s">
        <v>2533</v>
      </c>
      <c r="C331" t="s">
        <v>2532</v>
      </c>
      <c r="D331" t="s">
        <v>1141</v>
      </c>
      <c r="F331" t="str" cm="1">
        <f t="array" aca="1" ref="F331" ca="1">eConcatenar(A331:D331,"|")</f>
        <v>localidadmigrada330|QWW6FC66P6XNYS|ONCE DE FEBRERRO SEGUNDA SECCION |final</v>
      </c>
    </row>
    <row r="332" spans="1:6" x14ac:dyDescent="0.25">
      <c r="A332" t="s">
        <v>3463</v>
      </c>
      <c r="B332" t="s">
        <v>2531</v>
      </c>
      <c r="C332" t="s">
        <v>2530</v>
      </c>
      <c r="D332" t="s">
        <v>1141</v>
      </c>
      <c r="F332" t="str" cm="1">
        <f t="array" aca="1" ref="F332" ca="1">eConcatenar(A332:D332,"|")</f>
        <v>localidadmigrada331|QWW6FC9SP6XNYS|OSCAR GOMEZ SAUZ|final</v>
      </c>
    </row>
    <row r="333" spans="1:6" x14ac:dyDescent="0.25">
      <c r="A333" t="s">
        <v>3464</v>
      </c>
      <c r="B333" t="s">
        <v>2529</v>
      </c>
      <c r="C333" t="s">
        <v>2528</v>
      </c>
      <c r="D333" t="s">
        <v>1141</v>
      </c>
      <c r="F333" t="str" cm="1">
        <f t="array" aca="1" ref="F333" ca="1">eConcatenar(A333:D333,"|")</f>
        <v>localidadmigrada332|QWW6FCDEP6XNYS|PECHUCALCO|final</v>
      </c>
    </row>
    <row r="334" spans="1:6" x14ac:dyDescent="0.25">
      <c r="A334" t="s">
        <v>3465</v>
      </c>
      <c r="B334" t="s">
        <v>2527</v>
      </c>
      <c r="C334" t="s">
        <v>2526</v>
      </c>
      <c r="D334" t="s">
        <v>1141</v>
      </c>
      <c r="F334" t="str" cm="1">
        <f t="array" aca="1" ref="F334" ca="1">eConcatenar(A334:D334,"|")</f>
        <v>localidadmigrada333|QWW6FCTIP6XNYS|PECHUCALCO SEGUNDA SECCION LAS CRUCES|final</v>
      </c>
    </row>
    <row r="335" spans="1:6" x14ac:dyDescent="0.25">
      <c r="A335" t="s">
        <v>3466</v>
      </c>
      <c r="B335" t="s">
        <v>2525</v>
      </c>
      <c r="C335" t="s">
        <v>2524</v>
      </c>
      <c r="D335" t="s">
        <v>1141</v>
      </c>
      <c r="F335" t="str" cm="1">
        <f t="array" aca="1" ref="F335" ca="1">eConcatenar(A335:D335,"|")</f>
        <v>localidadmigrada334|QWW6FCZ2P6XNYS|PLATANO PRIMERA SECCION |final</v>
      </c>
    </row>
    <row r="336" spans="1:6" x14ac:dyDescent="0.25">
      <c r="A336" t="s">
        <v>3467</v>
      </c>
      <c r="B336" t="s">
        <v>2523</v>
      </c>
      <c r="C336" t="s">
        <v>2522</v>
      </c>
      <c r="D336" t="s">
        <v>1141</v>
      </c>
      <c r="F336" t="str" cm="1">
        <f t="array" aca="1" ref="F336" ca="1">eConcatenar(A336:D336,"|")</f>
        <v>localidadmigrada335|QWW6FD6KP6XNYS|PLATANO SEGUNDA SECCION |final</v>
      </c>
    </row>
    <row r="337" spans="1:6" x14ac:dyDescent="0.25">
      <c r="A337" t="s">
        <v>3468</v>
      </c>
      <c r="B337" t="s">
        <v>2521</v>
      </c>
      <c r="C337" t="s">
        <v>1500</v>
      </c>
      <c r="D337" t="s">
        <v>1141</v>
      </c>
      <c r="F337" t="str" cm="1">
        <f t="array" aca="1" ref="F337" ca="1">eConcatenar(A337:D337,"|")</f>
        <v>localidadmigrada336|QWW6FDKQP6XNYS|RANCHO NUEVO|final</v>
      </c>
    </row>
    <row r="338" spans="1:6" x14ac:dyDescent="0.25">
      <c r="A338" t="s">
        <v>3469</v>
      </c>
      <c r="B338" t="s">
        <v>2520</v>
      </c>
      <c r="C338" t="s">
        <v>2519</v>
      </c>
      <c r="D338" t="s">
        <v>1141</v>
      </c>
      <c r="F338" t="str" cm="1">
        <f t="array" aca="1" ref="F338" ca="1">eConcatenar(A338:D338,"|")</f>
        <v>localidadmigrada337|QWW6FDOMP6XNYS|RIO SECO PRIMERA SECCION |final</v>
      </c>
    </row>
    <row r="339" spans="1:6" x14ac:dyDescent="0.25">
      <c r="A339" t="s">
        <v>3470</v>
      </c>
      <c r="B339" t="s">
        <v>2518</v>
      </c>
      <c r="C339" t="s">
        <v>2517</v>
      </c>
      <c r="D339" t="s">
        <v>1141</v>
      </c>
      <c r="F339" t="str" cm="1">
        <f t="array" aca="1" ref="F339" ca="1">eConcatenar(A339:D339,"|")</f>
        <v>localidadmigrada338|QWW6FDTMP6XNYS|RIO SECO SEGUNDA SECCION SANTIAGUITO|final</v>
      </c>
    </row>
    <row r="340" spans="1:6" x14ac:dyDescent="0.25">
      <c r="A340" t="s">
        <v>3471</v>
      </c>
      <c r="B340" t="s">
        <v>2516</v>
      </c>
      <c r="C340" t="s">
        <v>2515</v>
      </c>
      <c r="D340" t="s">
        <v>1141</v>
      </c>
      <c r="F340" t="str" cm="1">
        <f t="array" aca="1" ref="F340" ca="1">eConcatenar(A340:D340,"|")</f>
        <v>localidadmigrada339|QWW6FDZQP6XNYS|RIO SECO TERCERA SECCION LA PLAYITA|final</v>
      </c>
    </row>
    <row r="341" spans="1:6" x14ac:dyDescent="0.25">
      <c r="A341" t="s">
        <v>3472</v>
      </c>
      <c r="B341" t="s">
        <v>2514</v>
      </c>
      <c r="C341" t="s">
        <v>895</v>
      </c>
      <c r="D341" t="s">
        <v>1141</v>
      </c>
      <c r="F341" t="str" cm="1">
        <f t="array" aca="1" ref="F341" ca="1">eConcatenar(A341:D341,"|")</f>
        <v>localidadmigrada340|QWW6FEDMP6XNYS|REFORMA|final</v>
      </c>
    </row>
    <row r="342" spans="1:6" x14ac:dyDescent="0.25">
      <c r="A342" t="s">
        <v>3473</v>
      </c>
      <c r="B342" t="s">
        <v>2513</v>
      </c>
      <c r="C342" t="s">
        <v>2512</v>
      </c>
      <c r="D342" t="s">
        <v>1141</v>
      </c>
      <c r="F342" t="str" cm="1">
        <f t="array" aca="1" ref="F342" ca="1">eConcatenar(A342:D342,"|")</f>
        <v>localidadmigrada341|QWW6FEI2P6XNYS|SAN BENITO TIERRA Y LIBERTAD|final</v>
      </c>
    </row>
    <row r="343" spans="1:6" x14ac:dyDescent="0.25">
      <c r="A343" t="s">
        <v>3474</v>
      </c>
      <c r="B343" t="s">
        <v>2511</v>
      </c>
      <c r="C343" t="s">
        <v>2510</v>
      </c>
      <c r="D343" t="s">
        <v>1141</v>
      </c>
      <c r="F343" t="str" cm="1">
        <f t="array" aca="1" ref="F343" ca="1">eConcatenar(A343:D343,"|")</f>
        <v>localidadmigrada342|QWW6FEKKP6XNYS|SAN ELIGIO|final</v>
      </c>
    </row>
    <row r="344" spans="1:6" x14ac:dyDescent="0.25">
      <c r="A344" t="s">
        <v>3475</v>
      </c>
      <c r="B344" t="s">
        <v>2509</v>
      </c>
      <c r="C344" t="s">
        <v>2508</v>
      </c>
      <c r="D344" t="s">
        <v>1141</v>
      </c>
      <c r="F344" t="str" cm="1">
        <f t="array" aca="1" ref="F344" ca="1">eConcatenar(A344:D344,"|")</f>
        <v>localidadmigrada343|QWW6FENCP6XNYS|SAN PEDRO CUMUAPA|final</v>
      </c>
    </row>
    <row r="345" spans="1:6" x14ac:dyDescent="0.25">
      <c r="A345" t="s">
        <v>3476</v>
      </c>
      <c r="B345" t="s">
        <v>2507</v>
      </c>
      <c r="C345" t="s">
        <v>1466</v>
      </c>
      <c r="D345" t="s">
        <v>1141</v>
      </c>
      <c r="F345" t="str" cm="1">
        <f t="array" aca="1" ref="F345" ca="1">eConcatenar(A345:D345,"|")</f>
        <v>localidadmigrada344|QWW6FEPKP6XNYS|SAN RAFAEL|final</v>
      </c>
    </row>
    <row r="346" spans="1:6" x14ac:dyDescent="0.25">
      <c r="A346" t="s">
        <v>3477</v>
      </c>
      <c r="B346" t="s">
        <v>2506</v>
      </c>
      <c r="C346" t="s">
        <v>2505</v>
      </c>
      <c r="D346" t="s">
        <v>1141</v>
      </c>
      <c r="F346" t="str" cm="1">
        <f t="array" aca="1" ref="F346" ca="1">eConcatenar(A346:D346,"|")</f>
        <v>localidadmigrada345|QWW6FF4AP6XNYS|SANTA ISABEL|final</v>
      </c>
    </row>
    <row r="347" spans="1:6" x14ac:dyDescent="0.25">
      <c r="A347" t="s">
        <v>3478</v>
      </c>
      <c r="B347" t="s">
        <v>2504</v>
      </c>
      <c r="C347" t="s">
        <v>605</v>
      </c>
      <c r="D347" t="s">
        <v>1141</v>
      </c>
      <c r="F347" t="str" cm="1">
        <f t="array" aca="1" ref="F347" ca="1">eConcatenar(A347:D347,"|")</f>
        <v>localidadmigrada346|QWW6FF72P6XNYS|SANTA LUCIA|final</v>
      </c>
    </row>
    <row r="348" spans="1:6" x14ac:dyDescent="0.25">
      <c r="A348" t="s">
        <v>3479</v>
      </c>
      <c r="B348" t="s">
        <v>2503</v>
      </c>
      <c r="C348" t="s">
        <v>2502</v>
      </c>
      <c r="D348" t="s">
        <v>1141</v>
      </c>
      <c r="F348" t="str" cm="1">
        <f t="array" aca="1" ref="F348" ca="1">eConcatenar(A348:D348,"|")</f>
        <v>localidadmigrada347|QWW6FFAEP6XNYS|SANTO TOMAS|final</v>
      </c>
    </row>
    <row r="349" spans="1:6" x14ac:dyDescent="0.25">
      <c r="A349" t="s">
        <v>3480</v>
      </c>
      <c r="B349" t="s">
        <v>2501</v>
      </c>
      <c r="C349" t="s">
        <v>2500</v>
      </c>
      <c r="D349" t="s">
        <v>1141</v>
      </c>
      <c r="F349" t="str" cm="1">
        <f t="array" aca="1" ref="F349" ca="1">eConcatenar(A349:D349,"|")</f>
        <v>localidadmigrada348|QWW6FFG8P6XNYS|TIERRA Y LIBERTAD|final</v>
      </c>
    </row>
    <row r="350" spans="1:6" x14ac:dyDescent="0.25">
      <c r="A350" t="s">
        <v>3481</v>
      </c>
      <c r="B350" t="s">
        <v>2499</v>
      </c>
      <c r="C350" t="s">
        <v>2498</v>
      </c>
      <c r="D350" t="s">
        <v>1141</v>
      </c>
      <c r="F350" t="str" cm="1">
        <f t="array" aca="1" ref="F350" ca="1">eConcatenar(A350:D350,"|")</f>
        <v>localidadmigrada349|QWW6FG1WP6XNYS|YOLOXOCHITL ESCOBILLAL|final</v>
      </c>
    </row>
    <row r="351" spans="1:6" x14ac:dyDescent="0.25">
      <c r="A351" t="s">
        <v>3482</v>
      </c>
      <c r="B351" t="s">
        <v>2497</v>
      </c>
      <c r="C351" t="s">
        <v>2496</v>
      </c>
      <c r="D351" t="s">
        <v>1141</v>
      </c>
      <c r="F351" t="str" cm="1">
        <f t="array" aca="1" ref="F351" ca="1">eConcatenar(A351:D351,"|")</f>
        <v>localidadmigrada350|QWW6FG6CP6XNYS|YOLOXOCHITL SEGUNDA SECCION |final</v>
      </c>
    </row>
    <row r="352" spans="1:6" x14ac:dyDescent="0.25">
      <c r="A352" t="s">
        <v>3483</v>
      </c>
      <c r="B352" t="s">
        <v>2495</v>
      </c>
      <c r="C352" t="s">
        <v>2494</v>
      </c>
      <c r="D352" t="s">
        <v>1141</v>
      </c>
      <c r="F352" t="str" cm="1">
        <f t="array" aca="1" ref="F352" ca="1">eConcatenar(A352:D352,"|")</f>
        <v>localidadmigrada351|QWW6FGRGP6XNYS|YOLOXOCHITL SEGUNDA SECCION SAN SEVERO|final</v>
      </c>
    </row>
    <row r="353" spans="1:6" x14ac:dyDescent="0.25">
      <c r="A353" t="s">
        <v>3484</v>
      </c>
      <c r="B353" t="s">
        <v>2493</v>
      </c>
      <c r="C353" t="s">
        <v>2492</v>
      </c>
      <c r="D353" t="s">
        <v>1141</v>
      </c>
      <c r="F353" t="str" cm="1">
        <f t="array" aca="1" ref="F353" ca="1">eConcatenar(A353:D353,"|")</f>
        <v>localidadmigrada352|QWW6FH2UP6XNYS|YOLOXOCHITL PRIMERA SECCION|final</v>
      </c>
    </row>
    <row r="354" spans="1:6" x14ac:dyDescent="0.25">
      <c r="A354" t="s">
        <v>3485</v>
      </c>
      <c r="B354" t="s">
        <v>2491</v>
      </c>
      <c r="C354" t="s">
        <v>2490</v>
      </c>
      <c r="D354" t="s">
        <v>1141</v>
      </c>
      <c r="F354" t="str" cm="1">
        <f t="array" aca="1" ref="F354" ca="1">eConcatenar(A354:D354,"|")</f>
        <v>localidadmigrada353|QWW6FHN4P6XNYS|YOLOXOCHITL TERCERA SECCION |final</v>
      </c>
    </row>
    <row r="355" spans="1:6" x14ac:dyDescent="0.25">
      <c r="A355" t="s">
        <v>3486</v>
      </c>
      <c r="B355" t="s">
        <v>2489</v>
      </c>
      <c r="C355" t="s">
        <v>2488</v>
      </c>
      <c r="D355" t="s">
        <v>1141</v>
      </c>
      <c r="F355" t="str" cm="1">
        <f t="array" aca="1" ref="F355" ca="1">eConcatenar(A355:D355,"|")</f>
        <v>localidadmigrada354|QWW6FI9WP6XNYS|11 DE FEBRERO|final</v>
      </c>
    </row>
    <row r="356" spans="1:6" x14ac:dyDescent="0.25">
      <c r="A356" t="s">
        <v>3487</v>
      </c>
      <c r="B356" t="s">
        <v>2487</v>
      </c>
      <c r="C356" t="s">
        <v>2486</v>
      </c>
      <c r="D356" t="s">
        <v>1141</v>
      </c>
      <c r="F356" t="str" cm="1">
        <f t="array" aca="1" ref="F356" ca="1">eConcatenar(A356:D356,"|")</f>
        <v>localidadmigrada355|QWW6FIE2P6XNYS|ABRAHAM DE LA CRUZ |final</v>
      </c>
    </row>
    <row r="357" spans="1:6" x14ac:dyDescent="0.25">
      <c r="A357" t="s">
        <v>3488</v>
      </c>
      <c r="B357" t="s">
        <v>2485</v>
      </c>
      <c r="C357" t="s">
        <v>2484</v>
      </c>
      <c r="D357" t="s">
        <v>1141</v>
      </c>
      <c r="F357" t="str" cm="1">
        <f t="array" aca="1" ref="F357" ca="1">eConcatenar(A357:D357,"|")</f>
        <v>localidadmigrada356|QWW6FIHYP6XNYS|BARRIO SANTIAGUITO|final</v>
      </c>
    </row>
    <row r="358" spans="1:6" x14ac:dyDescent="0.25">
      <c r="A358" t="s">
        <v>3489</v>
      </c>
      <c r="B358" t="s">
        <v>2483</v>
      </c>
      <c r="C358" t="s">
        <v>2482</v>
      </c>
      <c r="D358" t="s">
        <v>1141</v>
      </c>
      <c r="F358" t="str" cm="1">
        <f t="array" aca="1" ref="F358" ca="1">eConcatenar(A358:D358,"|")</f>
        <v>localidadmigrada357|QWW6FIKGP6XNYS|CRISTAL|final</v>
      </c>
    </row>
    <row r="359" spans="1:6" x14ac:dyDescent="0.25">
      <c r="A359" t="s">
        <v>3490</v>
      </c>
      <c r="B359" t="s">
        <v>2481</v>
      </c>
      <c r="C359" t="s">
        <v>2480</v>
      </c>
      <c r="D359" t="s">
        <v>1141</v>
      </c>
      <c r="F359" t="str" cm="1">
        <f t="array" aca="1" ref="F359" ca="1">eConcatenar(A359:D359,"|")</f>
        <v>localidadmigrada358|QWW6FJ64P6XNYS|CUNDUACAN CENTRO|final</v>
      </c>
    </row>
    <row r="360" spans="1:6" x14ac:dyDescent="0.25">
      <c r="A360" t="s">
        <v>3491</v>
      </c>
      <c r="B360" t="s">
        <v>2479</v>
      </c>
      <c r="C360" t="s">
        <v>2478</v>
      </c>
      <c r="D360" t="s">
        <v>1141</v>
      </c>
      <c r="F360" t="str" cm="1">
        <f t="array" aca="1" ref="F360" ca="1">eConcatenar(A360:D360,"|")</f>
        <v>localidadmigrada359|QWW6FJ9GP6XNYS|EJIDO TULAR|final</v>
      </c>
    </row>
    <row r="361" spans="1:6" x14ac:dyDescent="0.25">
      <c r="A361" t="s">
        <v>3492</v>
      </c>
      <c r="B361" t="s">
        <v>2477</v>
      </c>
      <c r="C361" t="s">
        <v>2476</v>
      </c>
      <c r="D361" t="s">
        <v>1141</v>
      </c>
      <c r="F361" t="str" cm="1">
        <f t="array" aca="1" ref="F361" ca="1">eConcatenar(A361:D361,"|")</f>
        <v>localidadmigrada360|QWW6FJE6P6XNYS|FRACCIONAMIENTO ATENAS |final</v>
      </c>
    </row>
    <row r="362" spans="1:6" x14ac:dyDescent="0.25">
      <c r="A362" t="s">
        <v>3493</v>
      </c>
      <c r="B362" t="s">
        <v>2475</v>
      </c>
      <c r="C362" t="s">
        <v>2474</v>
      </c>
      <c r="D362" t="s">
        <v>1141</v>
      </c>
      <c r="F362" t="str" cm="1">
        <f t="array" aca="1" ref="F362" ca="1">eConcatenar(A362:D362,"|")</f>
        <v>localidadmigrada361|QWW6FJUKP6XNYS|FRACCIONAMIENTO CUANDUACAN 2000|final</v>
      </c>
    </row>
    <row r="363" spans="1:6" x14ac:dyDescent="0.25">
      <c r="A363" t="s">
        <v>3494</v>
      </c>
      <c r="B363" t="s">
        <v>2473</v>
      </c>
      <c r="C363" t="s">
        <v>2472</v>
      </c>
      <c r="D363" t="s">
        <v>1141</v>
      </c>
      <c r="F363" t="str" cm="1">
        <f t="array" aca="1" ref="F363" ca="1">eConcatenar(A363:D363,"|")</f>
        <v>localidadmigrada362|QWW6FK1IP6XNYS|FRACCIONAMIENTO LAS FINCAS|final</v>
      </c>
    </row>
    <row r="364" spans="1:6" x14ac:dyDescent="0.25">
      <c r="A364" t="s">
        <v>3495</v>
      </c>
      <c r="B364" t="s">
        <v>2471</v>
      </c>
      <c r="C364" t="s">
        <v>2470</v>
      </c>
      <c r="D364" t="s">
        <v>1141</v>
      </c>
      <c r="F364" t="str" cm="1">
        <f t="array" aca="1" ref="F364" ca="1">eConcatenar(A364:D364,"|")</f>
        <v>localidadmigrada363|QWW6FK5OP6XNYS|FRACCIONAMIENTO SALAMANCA|final</v>
      </c>
    </row>
    <row r="365" spans="1:6" x14ac:dyDescent="0.25">
      <c r="A365" t="s">
        <v>3496</v>
      </c>
      <c r="B365" t="s">
        <v>2469</v>
      </c>
      <c r="C365" t="s">
        <v>2468</v>
      </c>
      <c r="D365" t="s">
        <v>1141</v>
      </c>
      <c r="F365" t="str" cm="1">
        <f t="array" aca="1" ref="F365" ca="1">eConcatenar(A365:D365,"|")</f>
        <v>localidadmigrada364|QWW6FKKYP6XNYS|FRACCIONAMIENTO SAN ANTONIO|final</v>
      </c>
    </row>
    <row r="366" spans="1:6" x14ac:dyDescent="0.25">
      <c r="A366" t="s">
        <v>3497</v>
      </c>
      <c r="B366" t="s">
        <v>2467</v>
      </c>
      <c r="C366" t="s">
        <v>2466</v>
      </c>
      <c r="D366" t="s">
        <v>1141</v>
      </c>
      <c r="F366" t="str" cm="1">
        <f t="array" aca="1" ref="F366" ca="1">eConcatenar(A366:D366,"|")</f>
        <v>localidadmigrada365|QWW6FKQ8P6XNYS|HUIMANGO SEGUNDA SECCCION |final</v>
      </c>
    </row>
    <row r="367" spans="1:6" x14ac:dyDescent="0.25">
      <c r="A367" t="s">
        <v>3498</v>
      </c>
      <c r="B367" t="s">
        <v>2465</v>
      </c>
      <c r="C367" t="s">
        <v>2464</v>
      </c>
      <c r="D367" t="s">
        <v>1141</v>
      </c>
      <c r="F367" t="str" cm="1">
        <f t="array" aca="1" ref="F367" ca="1">eConcatenar(A367:D367,"|")</f>
        <v>localidadmigrada366|QWW6FKUOP6XNYS|JARDINES DEL BOSQUE|final</v>
      </c>
    </row>
    <row r="368" spans="1:6" x14ac:dyDescent="0.25">
      <c r="A368" t="s">
        <v>3499</v>
      </c>
      <c r="B368" t="s">
        <v>2463</v>
      </c>
      <c r="C368" t="s">
        <v>2462</v>
      </c>
      <c r="D368" t="s">
        <v>1141</v>
      </c>
      <c r="F368" t="str" cm="1">
        <f t="array" aca="1" ref="F368" ca="1">eConcatenar(A368:D368,"|")</f>
        <v>localidadmigrada367|QWW6FKX6P6XNYS|LA PLAYITA|final</v>
      </c>
    </row>
    <row r="369" spans="1:6" x14ac:dyDescent="0.25">
      <c r="A369" t="s">
        <v>3500</v>
      </c>
      <c r="B369" t="s">
        <v>2461</v>
      </c>
      <c r="C369" t="s">
        <v>2460</v>
      </c>
      <c r="D369" t="s">
        <v>1141</v>
      </c>
      <c r="F369" t="str" cm="1">
        <f t="array" aca="1" ref="F369" ca="1">eConcatenar(A369:D369,"|")</f>
        <v>localidadmigrada368|QWW6FLBWP6XNYS|LIBERTAD PRIMERA SECCION |final</v>
      </c>
    </row>
    <row r="370" spans="1:6" x14ac:dyDescent="0.25">
      <c r="A370" t="s">
        <v>3501</v>
      </c>
      <c r="B370" t="s">
        <v>2459</v>
      </c>
      <c r="C370" t="s">
        <v>1632</v>
      </c>
      <c r="D370" t="s">
        <v>1141</v>
      </c>
      <c r="F370" t="str" cm="1">
        <f t="array" aca="1" ref="F370" ca="1">eConcatenar(A370:D370,"|")</f>
        <v>localidadmigrada369|QWW6FLFSP6XNYS|MANUEL SANCHEZ MARMOL|final</v>
      </c>
    </row>
    <row r="371" spans="1:6" x14ac:dyDescent="0.25">
      <c r="A371" t="s">
        <v>3502</v>
      </c>
      <c r="B371" t="s">
        <v>2458</v>
      </c>
      <c r="C371" t="s">
        <v>2457</v>
      </c>
      <c r="D371" t="s">
        <v>1141</v>
      </c>
      <c r="F371" t="str" cm="1">
        <f t="array" aca="1" ref="F371" ca="1">eConcatenar(A371:D371,"|")</f>
        <v>localidadmigrada370|QWW6FLJ4P6XNYS|OBRERA A|final</v>
      </c>
    </row>
    <row r="372" spans="1:6" x14ac:dyDescent="0.25">
      <c r="A372" t="s">
        <v>3503</v>
      </c>
      <c r="B372" t="s">
        <v>2456</v>
      </c>
      <c r="C372" t="s">
        <v>874</v>
      </c>
      <c r="D372" t="s">
        <v>1141</v>
      </c>
      <c r="F372" t="str" cm="1">
        <f t="array" aca="1" ref="F372" ca="1">eConcatenar(A372:D372,"|")</f>
        <v>localidadmigrada371|QWW6FMD4P6XNYS|ALDAMA|final</v>
      </c>
    </row>
    <row r="373" spans="1:6" x14ac:dyDescent="0.25">
      <c r="A373" t="s">
        <v>3504</v>
      </c>
      <c r="B373" t="s">
        <v>2455</v>
      </c>
      <c r="C373" t="s">
        <v>2454</v>
      </c>
      <c r="D373" t="s">
        <v>1141</v>
      </c>
      <c r="F373" t="str" cm="1">
        <f t="array" aca="1" ref="F373" ca="1">eConcatenar(A373:D373,"|")</f>
        <v>localidadmigrada372|QWW6FMWAP6XNYS|ALDAMA SEGUNDA SECCION FERNANDO SEGOVIA|final</v>
      </c>
    </row>
    <row r="374" spans="1:6" x14ac:dyDescent="0.25">
      <c r="A374" t="s">
        <v>3505</v>
      </c>
      <c r="B374" t="s">
        <v>2453</v>
      </c>
      <c r="C374" t="s">
        <v>2452</v>
      </c>
      <c r="D374" t="s">
        <v>1141</v>
      </c>
      <c r="F374" t="str" cm="1">
        <f t="array" aca="1" ref="F374" ca="1">eConcatenar(A374:D374,"|")</f>
        <v>localidadmigrada373|QWW6FN38P6XNYS|ALDAMA TERCERA SECCION HUAPACALITO|final</v>
      </c>
    </row>
    <row r="375" spans="1:6" x14ac:dyDescent="0.25">
      <c r="A375" t="s">
        <v>3506</v>
      </c>
      <c r="B375" t="s">
        <v>2451</v>
      </c>
      <c r="C375" t="s">
        <v>2450</v>
      </c>
      <c r="D375" t="s">
        <v>1141</v>
      </c>
      <c r="F375" t="str" cm="1">
        <f t="array" aca="1" ref="F375" ca="1">eConcatenar(A375:D375,"|")</f>
        <v>localidadmigrada374|QWW6FN8IP6XNYS|ALDAMA CUARTA SECCION EL NARANJITO|final</v>
      </c>
    </row>
    <row r="376" spans="1:6" x14ac:dyDescent="0.25">
      <c r="A376" t="s">
        <v>3507</v>
      </c>
      <c r="B376" t="s">
        <v>2449</v>
      </c>
      <c r="C376" t="s">
        <v>2448</v>
      </c>
      <c r="D376" t="s">
        <v>1141</v>
      </c>
      <c r="F376" t="str" cm="1">
        <f t="array" aca="1" ref="F376" ca="1">eConcatenar(A376:D376,"|")</f>
        <v>localidadmigrada375|QWW6FNMYP6XNYS|ARENA PRIMERA SECCION |final</v>
      </c>
    </row>
    <row r="377" spans="1:6" x14ac:dyDescent="0.25">
      <c r="A377" t="s">
        <v>3508</v>
      </c>
      <c r="B377" t="s">
        <v>2447</v>
      </c>
      <c r="C377" t="s">
        <v>2446</v>
      </c>
      <c r="D377" t="s">
        <v>1141</v>
      </c>
      <c r="F377" t="str" cm="1">
        <f t="array" aca="1" ref="F377" ca="1">eConcatenar(A377:D377,"|")</f>
        <v>localidadmigrada376|QWW6FNQKP6XNYS|ARENA SEGUNDA SECCION |final</v>
      </c>
    </row>
    <row r="378" spans="1:6" x14ac:dyDescent="0.25">
      <c r="A378" t="s">
        <v>3509</v>
      </c>
      <c r="B378" t="s">
        <v>2445</v>
      </c>
      <c r="C378" t="s">
        <v>2444</v>
      </c>
      <c r="D378" t="s">
        <v>1141</v>
      </c>
      <c r="F378" t="str" cm="1">
        <f t="array" aca="1" ref="F378" ca="1">eConcatenar(A378:D378,"|")</f>
        <v>localidadmigrada377|QWW6FNU6P6XNYS|ARENA TERCERA SECCION |final</v>
      </c>
    </row>
    <row r="379" spans="1:6" x14ac:dyDescent="0.25">
      <c r="A379" t="s">
        <v>3510</v>
      </c>
      <c r="B379" t="s">
        <v>2443</v>
      </c>
      <c r="C379" t="s">
        <v>2442</v>
      </c>
      <c r="D379" t="s">
        <v>1141</v>
      </c>
      <c r="F379" t="str" cm="1">
        <f t="array" aca="1" ref="F379" ca="1">eConcatenar(A379:D379,"|")</f>
        <v>localidadmigrada378|QWW6FNWOP6XNYS|ARENA CUARTA SECCION |final</v>
      </c>
    </row>
    <row r="380" spans="1:6" x14ac:dyDescent="0.25">
      <c r="A380" t="s">
        <v>3511</v>
      </c>
      <c r="B380" t="s">
        <v>2441</v>
      </c>
      <c r="C380" t="s">
        <v>2440</v>
      </c>
      <c r="D380" t="s">
        <v>1141</v>
      </c>
      <c r="F380" t="str" cm="1">
        <f t="array" aca="1" ref="F380" ca="1">eConcatenar(A380:D380,"|")</f>
        <v>localidadmigrada379|QWW6FO00P6XNYS|ARENA QUINTA SECCION |final</v>
      </c>
    </row>
    <row r="381" spans="1:6" x14ac:dyDescent="0.25">
      <c r="A381" t="s">
        <v>3512</v>
      </c>
      <c r="B381" t="s">
        <v>2439</v>
      </c>
      <c r="C381" t="s">
        <v>2438</v>
      </c>
      <c r="D381" t="s">
        <v>1141</v>
      </c>
      <c r="F381" t="str" cm="1">
        <f t="array" aca="1" ref="F381" ca="1">eConcatenar(A381:D381,"|")</f>
        <v>localidadmigrada380|QWW6FOFUP6XNYS|ARENA SEXTA SECCION LA BOLSA|final</v>
      </c>
    </row>
    <row r="382" spans="1:6" x14ac:dyDescent="0.25">
      <c r="A382" t="s">
        <v>3513</v>
      </c>
      <c r="B382" t="s">
        <v>2437</v>
      </c>
      <c r="C382" t="s">
        <v>2436</v>
      </c>
      <c r="D382" t="s">
        <v>1141</v>
      </c>
      <c r="F382" t="str" cm="1">
        <f t="array" aca="1" ref="F382" ca="1">eConcatenar(A382:D382,"|")</f>
        <v>localidadmigrada381|QWW6FOM8P6XNYS|ARROYO HONDO PRIMERA SECCION GUACIMO|final</v>
      </c>
    </row>
    <row r="383" spans="1:6" x14ac:dyDescent="0.25">
      <c r="A383" t="s">
        <v>3514</v>
      </c>
      <c r="B383" t="s">
        <v>2435</v>
      </c>
      <c r="C383" t="s">
        <v>2434</v>
      </c>
      <c r="D383" t="s">
        <v>1141</v>
      </c>
      <c r="F383" t="str" cm="1">
        <f t="array" aca="1" ref="F383" ca="1">eConcatenar(A383:D383,"|")</f>
        <v>localidadmigrada382|QWW6FORSP6XNYS|ARROYO HONDO SEGUNDA SECCION |final</v>
      </c>
    </row>
    <row r="384" spans="1:6" x14ac:dyDescent="0.25">
      <c r="A384" t="s">
        <v>3515</v>
      </c>
      <c r="B384" t="s">
        <v>2433</v>
      </c>
      <c r="C384" t="s">
        <v>2432</v>
      </c>
      <c r="D384" t="s">
        <v>1141</v>
      </c>
      <c r="F384" t="str" cm="1">
        <f t="array" aca="1" ref="F384" ca="1">eConcatenar(A384:D384,"|")</f>
        <v>localidadmigrada383|QWW6FP7WP6XNYS|ARROYO HONDO TERCERA SECCION |final</v>
      </c>
    </row>
    <row r="385" spans="1:6" x14ac:dyDescent="0.25">
      <c r="A385" t="s">
        <v>3516</v>
      </c>
      <c r="B385" t="s">
        <v>2431</v>
      </c>
      <c r="C385" t="s">
        <v>2430</v>
      </c>
      <c r="D385" t="s">
        <v>1141</v>
      </c>
      <c r="F385" t="str" cm="1">
        <f t="array" aca="1" ref="F385" ca="1">eConcatenar(A385:D385,"|")</f>
        <v>localidadmigrada384|QWW6FPDQP6XNYS|ARROYO HONDO CUARTA SECCION |final</v>
      </c>
    </row>
    <row r="386" spans="1:6" x14ac:dyDescent="0.25">
      <c r="A386" t="s">
        <v>3517</v>
      </c>
      <c r="B386" t="s">
        <v>2429</v>
      </c>
      <c r="C386" t="s">
        <v>2428</v>
      </c>
      <c r="D386" t="s">
        <v>1141</v>
      </c>
      <c r="F386" t="str" cm="1">
        <f t="array" aca="1" ref="F386" ca="1">eConcatenar(A386:D386,"|")</f>
        <v>localidadmigrada385|QWW6FPHCP6XNYS|BELISARIO DOMINGUEZ|final</v>
      </c>
    </row>
    <row r="387" spans="1:6" x14ac:dyDescent="0.25">
      <c r="A387" t="s">
        <v>3518</v>
      </c>
      <c r="B387" t="s">
        <v>2427</v>
      </c>
      <c r="C387" t="s">
        <v>2426</v>
      </c>
      <c r="D387" t="s">
        <v>1141</v>
      </c>
      <c r="F387" t="str" cm="1">
        <f t="array" aca="1" ref="F387" ca="1">eConcatenar(A387:D387,"|")</f>
        <v>localidadmigrada386|QWW6FPKEP6XNYS|BETANIA|final</v>
      </c>
    </row>
    <row r="388" spans="1:6" x14ac:dyDescent="0.25">
      <c r="A388" t="s">
        <v>3519</v>
      </c>
      <c r="B388" t="s">
        <v>2425</v>
      </c>
      <c r="C388" t="s">
        <v>2424</v>
      </c>
      <c r="D388" t="s">
        <v>1141</v>
      </c>
      <c r="F388" t="str" cm="1">
        <f t="array" aca="1" ref="F388" ca="1">eConcatenar(A388:D388,"|")</f>
        <v>localidadmigrada387|QWW6FPYUP6XNYS|CARLOS GREEN |final</v>
      </c>
    </row>
    <row r="389" spans="1:6" x14ac:dyDescent="0.25">
      <c r="A389" t="s">
        <v>3520</v>
      </c>
      <c r="B389" t="s">
        <v>2423</v>
      </c>
      <c r="C389" t="s">
        <v>2422</v>
      </c>
      <c r="D389" t="s">
        <v>1141</v>
      </c>
      <c r="F389" t="str" cm="1">
        <f t="array" aca="1" ref="F389" ca="1">eConcatenar(A389:D389,"|")</f>
        <v>localidadmigrada388|QWW6FQ3KP6XNYS|CARLOS GREEN PRIMERA SECCION DOS|final</v>
      </c>
    </row>
    <row r="390" spans="1:6" x14ac:dyDescent="0.25">
      <c r="A390" t="s">
        <v>3521</v>
      </c>
      <c r="B390" t="s">
        <v>2421</v>
      </c>
      <c r="C390" t="s">
        <v>2420</v>
      </c>
      <c r="D390" t="s">
        <v>1141</v>
      </c>
      <c r="F390" t="str" cm="1">
        <f t="array" aca="1" ref="F390" ca="1">eConcatenar(A390:D390,"|")</f>
        <v>localidadmigrada389|QWW6FQ7QP6XNYS|CARLOS GREEN PRIMERA SECCION TRES|final</v>
      </c>
    </row>
    <row r="391" spans="1:6" x14ac:dyDescent="0.25">
      <c r="A391" t="s">
        <v>3522</v>
      </c>
      <c r="B391" t="s">
        <v>2419</v>
      </c>
      <c r="C391" t="s">
        <v>2418</v>
      </c>
      <c r="D391" t="s">
        <v>1141</v>
      </c>
      <c r="F391" t="str" cm="1">
        <f t="array" aca="1" ref="F391" ca="1">eConcatenar(A391:D391,"|")</f>
        <v>localidadmigrada390|QWW6FQD0P6XNYS|CARLOS GREEN TERCERA SECCION |final</v>
      </c>
    </row>
    <row r="392" spans="1:6" x14ac:dyDescent="0.25">
      <c r="A392" t="s">
        <v>3523</v>
      </c>
      <c r="B392" t="s">
        <v>2417</v>
      </c>
      <c r="C392" t="s">
        <v>2416</v>
      </c>
      <c r="D392" t="s">
        <v>1141</v>
      </c>
      <c r="F392" t="str" cm="1">
        <f t="array" aca="1" ref="F392" ca="1">eConcatenar(A392:D392,"|")</f>
        <v>localidadmigrada391|QWW6FQVMP6XNYS|CARLOS GREEN SEGUNDA SECCION |final</v>
      </c>
    </row>
    <row r="393" spans="1:6" x14ac:dyDescent="0.25">
      <c r="A393" t="s">
        <v>3524</v>
      </c>
      <c r="B393" t="s">
        <v>2415</v>
      </c>
      <c r="C393" t="s">
        <v>2414</v>
      </c>
      <c r="D393" t="s">
        <v>1141</v>
      </c>
      <c r="F393" t="str" cm="1">
        <f t="array" aca="1" ref="F393" ca="1">eConcatenar(A393:D393,"|")</f>
        <v>localidadmigrada392|QWW6FR02P6XNYS|CARLOS GREEN CUARTA SECCION |final</v>
      </c>
    </row>
    <row r="394" spans="1:6" x14ac:dyDescent="0.25">
      <c r="A394" t="s">
        <v>3525</v>
      </c>
      <c r="B394" t="s">
        <v>2413</v>
      </c>
      <c r="C394" t="s">
        <v>634</v>
      </c>
      <c r="D394" t="s">
        <v>1141</v>
      </c>
      <c r="F394" t="str" cm="1">
        <f t="array" aca="1" ref="F394" ca="1">eConcatenar(A394:D394,"|")</f>
        <v>localidadmigrada393|QWW6FRNEP6XNYS|CARLOS PELLICER CAMARA|final</v>
      </c>
    </row>
    <row r="395" spans="1:6" x14ac:dyDescent="0.25">
      <c r="A395" t="s">
        <v>3526</v>
      </c>
      <c r="B395" t="s">
        <v>2412</v>
      </c>
      <c r="C395" t="s">
        <v>2411</v>
      </c>
      <c r="D395" t="s">
        <v>1141</v>
      </c>
      <c r="F395" t="str" cm="1">
        <f t="array" aca="1" ref="F395" ca="1">eConcatenar(A395:D395,"|")</f>
        <v>localidadmigrada394|QWW6FRSEP6XNYS|CENTRO TULAR PRIMERA SECCION |final</v>
      </c>
    </row>
    <row r="396" spans="1:6" x14ac:dyDescent="0.25">
      <c r="A396" t="s">
        <v>3527</v>
      </c>
      <c r="B396" t="s">
        <v>2410</v>
      </c>
      <c r="C396" t="s">
        <v>2409</v>
      </c>
      <c r="D396" t="s">
        <v>1141</v>
      </c>
      <c r="F396" t="str" cm="1">
        <f t="array" aca="1" ref="F396" ca="1">eConcatenar(A396:D396,"|")</f>
        <v>localidadmigrada395|QWW6FRWKP6XNYS|CENTRO TULAR SEGUNDA SECCION |final</v>
      </c>
    </row>
    <row r="397" spans="1:6" x14ac:dyDescent="0.25">
      <c r="A397" t="s">
        <v>3528</v>
      </c>
      <c r="B397" t="s">
        <v>2408</v>
      </c>
      <c r="C397" t="s">
        <v>2407</v>
      </c>
      <c r="D397" t="s">
        <v>1141</v>
      </c>
      <c r="F397" t="str" cm="1">
        <f t="array" aca="1" ref="F397" ca="1">eConcatenar(A397:D397,"|")</f>
        <v>localidadmigrada396|QWW6FSBAP6XNYS|CHAMPA DE CUPILCO|final</v>
      </c>
    </row>
    <row r="398" spans="1:6" x14ac:dyDescent="0.25">
      <c r="A398" t="s">
        <v>3529</v>
      </c>
      <c r="B398" t="s">
        <v>2406</v>
      </c>
      <c r="C398" t="s">
        <v>2405</v>
      </c>
      <c r="D398" t="s">
        <v>1141</v>
      </c>
      <c r="F398" t="str" cm="1">
        <f t="array" aca="1" ref="F398" ca="1">eConcatenar(A398:D398,"|")</f>
        <v>localidadmigrada397|QWW6FSEMP6XNYS|CHICHICAPA|final</v>
      </c>
    </row>
    <row r="399" spans="1:6" x14ac:dyDescent="0.25">
      <c r="A399" t="s">
        <v>3530</v>
      </c>
      <c r="B399" t="s">
        <v>2404</v>
      </c>
      <c r="C399" t="s">
        <v>2403</v>
      </c>
      <c r="D399" t="s">
        <v>1141</v>
      </c>
      <c r="F399" t="str" cm="1">
        <f t="array" aca="1" ref="F399" ca="1">eConcatenar(A399:D399,"|")</f>
        <v>localidadmigrada398|QWW6FSIIP6XNYS|CHICHICAPA DOS|final</v>
      </c>
    </row>
    <row r="400" spans="1:6" x14ac:dyDescent="0.25">
      <c r="A400" t="s">
        <v>3531</v>
      </c>
      <c r="B400" t="s">
        <v>2402</v>
      </c>
      <c r="C400" t="s">
        <v>2401</v>
      </c>
      <c r="D400" t="s">
        <v>1141</v>
      </c>
      <c r="F400" t="str" cm="1">
        <f t="array" aca="1" ref="F400" ca="1">eConcatenar(A400:D400,"|")</f>
        <v>localidadmigrada399|QWW6FSMOP6XNYS|CHICOZAPOTE|final</v>
      </c>
    </row>
    <row r="401" spans="1:6" x14ac:dyDescent="0.25">
      <c r="A401" t="s">
        <v>3532</v>
      </c>
      <c r="B401" t="s">
        <v>2400</v>
      </c>
      <c r="C401" t="s">
        <v>2399</v>
      </c>
      <c r="D401" t="s">
        <v>1141</v>
      </c>
      <c r="F401" t="str" cm="1">
        <f t="array" aca="1" ref="F401" ca="1">eConcatenar(A401:D401,"|")</f>
        <v>localidadmigrada400|QWW6FT4GP6XNYS|COCOHITAL|final</v>
      </c>
    </row>
    <row r="402" spans="1:6" x14ac:dyDescent="0.25">
      <c r="A402" t="s">
        <v>3533</v>
      </c>
      <c r="B402" t="s">
        <v>2398</v>
      </c>
      <c r="C402" t="s">
        <v>2397</v>
      </c>
      <c r="D402" t="s">
        <v>1141</v>
      </c>
      <c r="F402" t="str" cm="1">
        <f t="array" aca="1" ref="F402" ca="1">eConcatenar(A402:D402,"|")</f>
        <v>localidadmigrada401|QWW6FT7IP6XNYS|COCOHITAL DOS|final</v>
      </c>
    </row>
    <row r="403" spans="1:6" x14ac:dyDescent="0.25">
      <c r="A403" t="s">
        <v>3534</v>
      </c>
      <c r="B403" t="s">
        <v>2396</v>
      </c>
      <c r="C403" t="s">
        <v>775</v>
      </c>
      <c r="D403" t="s">
        <v>1141</v>
      </c>
      <c r="F403" t="str" cm="1">
        <f t="array" aca="1" ref="F403" ca="1">eConcatenar(A403:D403,"|")</f>
        <v>localidadmigrada402|QWW6FTAKP6XNYS|COMALCALCO|final</v>
      </c>
    </row>
    <row r="404" spans="1:6" x14ac:dyDescent="0.25">
      <c r="A404" t="s">
        <v>3535</v>
      </c>
      <c r="B404" t="s">
        <v>2395</v>
      </c>
      <c r="C404" t="s">
        <v>2394</v>
      </c>
      <c r="D404" t="s">
        <v>1141</v>
      </c>
      <c r="F404" t="str" cm="1">
        <f t="array" aca="1" ref="F404" ca="1">eConcatenar(A404:D404,"|")</f>
        <v>localidadmigrada403|QWW6FTDWP6XNYS|CUPILCO|final</v>
      </c>
    </row>
    <row r="405" spans="1:6" x14ac:dyDescent="0.25">
      <c r="A405" t="s">
        <v>3536</v>
      </c>
      <c r="B405" t="s">
        <v>2393</v>
      </c>
      <c r="C405" t="s">
        <v>2392</v>
      </c>
      <c r="D405" t="s">
        <v>1141</v>
      </c>
      <c r="F405" t="str" cm="1">
        <f t="array" aca="1" ref="F405" ca="1">eConcatenar(A405:D405,"|")</f>
        <v>localidadmigrada404|QWW6FU72P6XNYS|CUXCUXAPA|final</v>
      </c>
    </row>
    <row r="406" spans="1:6" x14ac:dyDescent="0.25">
      <c r="A406" t="s">
        <v>3537</v>
      </c>
      <c r="B406" t="s">
        <v>2391</v>
      </c>
      <c r="C406" t="s">
        <v>2390</v>
      </c>
      <c r="D406" t="s">
        <v>1141</v>
      </c>
      <c r="F406" t="str" cm="1">
        <f t="array" aca="1" ref="F406" ca="1">eConcatenar(A406:D406,"|")</f>
        <v>localidadmigrada405|QWW6FUKOP6XNYS|EL ANGEL|final</v>
      </c>
    </row>
    <row r="407" spans="1:6" x14ac:dyDescent="0.25">
      <c r="A407" t="s">
        <v>3538</v>
      </c>
      <c r="B407" t="s">
        <v>2389</v>
      </c>
      <c r="C407" t="s">
        <v>2388</v>
      </c>
      <c r="D407" t="s">
        <v>1141</v>
      </c>
      <c r="F407" t="str" cm="1">
        <f t="array" aca="1" ref="F407" ca="1">eConcatenar(A407:D407,"|")</f>
        <v>localidadmigrada406|QWW6FUOAP6XNYS|EMILIANO ZAPATA PRIMERA SECCION |final</v>
      </c>
    </row>
    <row r="408" spans="1:6" x14ac:dyDescent="0.25">
      <c r="A408" t="s">
        <v>3539</v>
      </c>
      <c r="B408" t="s">
        <v>2387</v>
      </c>
      <c r="C408" t="s">
        <v>1847</v>
      </c>
      <c r="D408" t="s">
        <v>1141</v>
      </c>
      <c r="F408" t="str" cm="1">
        <f t="array" aca="1" ref="F408" ca="1">eConcatenar(A408:D408,"|")</f>
        <v>localidadmigrada407|QWW6FUVIP6XNYS|EMILIANO ZAPATA SEGUNDA SECCION |final</v>
      </c>
    </row>
    <row r="409" spans="1:6" x14ac:dyDescent="0.25">
      <c r="A409" t="s">
        <v>3540</v>
      </c>
      <c r="B409" t="s">
        <v>2386</v>
      </c>
      <c r="C409" t="s">
        <v>2385</v>
      </c>
      <c r="D409" t="s">
        <v>1141</v>
      </c>
      <c r="F409" t="str" cm="1">
        <f t="array" aca="1" ref="F409" ca="1">eConcatenar(A409:D409,"|")</f>
        <v>localidadmigrada408|QWW6FVD0P6XNYS|FRANCISCO I MADERO PRIMERA SECCION |final</v>
      </c>
    </row>
    <row r="410" spans="1:6" x14ac:dyDescent="0.25">
      <c r="A410" t="s">
        <v>3541</v>
      </c>
      <c r="B410" t="s">
        <v>2384</v>
      </c>
      <c r="C410" t="s">
        <v>2383</v>
      </c>
      <c r="D410" t="s">
        <v>1141</v>
      </c>
      <c r="F410" t="str" cm="1">
        <f t="array" aca="1" ref="F410" ca="1">eConcatenar(A410:D410,"|")</f>
        <v>localidadmigrada409|QWW6FVGMP6XNYS|FRANCISCO I MADERO SEGUNDA SECCION |final</v>
      </c>
    </row>
    <row r="411" spans="1:6" x14ac:dyDescent="0.25">
      <c r="A411" t="s">
        <v>3542</v>
      </c>
      <c r="B411" t="s">
        <v>2382</v>
      </c>
      <c r="C411" t="s">
        <v>2381</v>
      </c>
      <c r="D411" t="s">
        <v>1141</v>
      </c>
      <c r="F411" t="str" cm="1">
        <f t="array" aca="1" ref="F411" ca="1">eConcatenar(A411:D411,"|")</f>
        <v>localidadmigrada410|QWW6FVL2P6XNYS|FRANCISCI TRUJILLO GURRIA |final</v>
      </c>
    </row>
    <row r="412" spans="1:6" x14ac:dyDescent="0.25">
      <c r="A412" t="s">
        <v>3543</v>
      </c>
      <c r="B412" t="s">
        <v>2380</v>
      </c>
      <c r="C412" t="s">
        <v>2379</v>
      </c>
      <c r="D412" t="s">
        <v>1141</v>
      </c>
      <c r="F412" t="str" cm="1">
        <f t="array" aca="1" ref="F412" ca="1">eConcatenar(A412:D412,"|")</f>
        <v>localidadmigrada411|QWW6FVO4P6XNYS|GOBERNADORES |final</v>
      </c>
    </row>
    <row r="413" spans="1:6" x14ac:dyDescent="0.25">
      <c r="A413" t="s">
        <v>3544</v>
      </c>
      <c r="B413" t="s">
        <v>2378</v>
      </c>
      <c r="C413" t="s">
        <v>2377</v>
      </c>
      <c r="D413" t="s">
        <v>1141</v>
      </c>
      <c r="F413" t="str" cm="1">
        <f t="array" aca="1" ref="F413" ca="1">eConcatenar(A413:D413,"|")</f>
        <v>localidadmigrada412|QWW6FW3EP6XNYS|GREGORIO MENDEZ PRIMERA SECCION |final</v>
      </c>
    </row>
    <row r="414" spans="1:6" x14ac:dyDescent="0.25">
      <c r="A414" t="s">
        <v>3545</v>
      </c>
      <c r="B414" t="s">
        <v>2376</v>
      </c>
      <c r="C414" t="s">
        <v>1807</v>
      </c>
      <c r="D414" t="s">
        <v>1141</v>
      </c>
      <c r="F414" t="str" cm="1">
        <f t="array" aca="1" ref="F414" ca="1">eConcatenar(A414:D414,"|")</f>
        <v>localidadmigrada413|QWW6FWA2P6XNYS|GREGORIO MENDEZ SEGUNDA SECCION |final</v>
      </c>
    </row>
    <row r="415" spans="1:6" x14ac:dyDescent="0.25">
      <c r="A415" t="s">
        <v>3546</v>
      </c>
      <c r="B415" t="s">
        <v>2375</v>
      </c>
      <c r="C415" t="s">
        <v>2374</v>
      </c>
      <c r="D415" t="s">
        <v>1141</v>
      </c>
      <c r="F415" t="str" cm="1">
        <f t="array" aca="1" ref="F415" ca="1">eConcatenar(A415:D415,"|")</f>
        <v>localidadmigrada414|QWW6FWH0P6XNYS|GREGORIO MENDEZ TERCERA SECCION |final</v>
      </c>
    </row>
    <row r="416" spans="1:6" x14ac:dyDescent="0.25">
      <c r="A416" t="s">
        <v>3547</v>
      </c>
      <c r="B416" t="s">
        <v>2373</v>
      </c>
      <c r="C416" t="s">
        <v>2372</v>
      </c>
      <c r="D416" t="s">
        <v>1141</v>
      </c>
      <c r="F416" t="str" cm="1">
        <f t="array" aca="1" ref="F416" ca="1">eConcatenar(A416:D416,"|")</f>
        <v>localidadmigrada415|QWW6FX06P6XNYS|GREGORIO MENDEZ CUARTA SECCION EL SANTIAGO|final</v>
      </c>
    </row>
    <row r="417" spans="1:6" x14ac:dyDescent="0.25">
      <c r="A417" t="s">
        <v>3548</v>
      </c>
      <c r="B417" t="s">
        <v>2371</v>
      </c>
      <c r="C417" t="s">
        <v>2370</v>
      </c>
      <c r="D417" t="s">
        <v>1141</v>
      </c>
      <c r="F417" t="str" cm="1">
        <f t="array" aca="1" ref="F417" ca="1">eConcatenar(A417:D417,"|")</f>
        <v>localidadmigrada416|QWW6FXWOP6XNYS|GUATEMALAN |final</v>
      </c>
    </row>
    <row r="418" spans="1:6" x14ac:dyDescent="0.25">
      <c r="A418" t="s">
        <v>3549</v>
      </c>
      <c r="B418" t="s">
        <v>2369</v>
      </c>
      <c r="C418" t="s">
        <v>2368</v>
      </c>
      <c r="D418" t="s">
        <v>1141</v>
      </c>
      <c r="F418" t="str" cm="1">
        <f t="array" aca="1" ref="F418" ca="1">eConcatenar(A418:D418,"|")</f>
        <v>localidadmigrada417|QWW6FY0KP6XNYS|GUAYO PRIMERA SECCION |final</v>
      </c>
    </row>
    <row r="419" spans="1:6" x14ac:dyDescent="0.25">
      <c r="A419" t="s">
        <v>3550</v>
      </c>
      <c r="B419" t="s">
        <v>2367</v>
      </c>
      <c r="C419" t="s">
        <v>2366</v>
      </c>
      <c r="D419" t="s">
        <v>1141</v>
      </c>
      <c r="F419" t="str" cm="1">
        <f t="array" aca="1" ref="F419" ca="1">eConcatenar(A419:D419,"|")</f>
        <v>localidadmigrada418|QWW6FYFUP6XNYS|GUAYO SEGUNDA SECCION |final</v>
      </c>
    </row>
    <row r="420" spans="1:6" x14ac:dyDescent="0.25">
      <c r="A420" t="s">
        <v>3551</v>
      </c>
      <c r="B420" t="s">
        <v>2365</v>
      </c>
      <c r="C420" t="s">
        <v>2364</v>
      </c>
      <c r="D420" t="s">
        <v>1141</v>
      </c>
      <c r="F420" t="str" cm="1">
        <f t="array" aca="1" ref="F420" ca="1">eConcatenar(A420:D420,"|")</f>
        <v>localidadmigrada419|QWW6FYJ6P6XNYS|GUAYO TERCERA SECCION |final</v>
      </c>
    </row>
    <row r="421" spans="1:6" x14ac:dyDescent="0.25">
      <c r="A421" t="s">
        <v>3552</v>
      </c>
      <c r="B421" t="s">
        <v>2363</v>
      </c>
      <c r="C421" t="s">
        <v>2362</v>
      </c>
      <c r="D421" t="s">
        <v>1141</v>
      </c>
      <c r="F421" t="str" cm="1">
        <f t="array" aca="1" ref="F421" ca="1">eConcatenar(A421:D421,"|")</f>
        <v>localidadmigrada420|QWW6FYNCP6XNYS|HEMEREGILDO GALEANA |final</v>
      </c>
    </row>
    <row r="422" spans="1:6" x14ac:dyDescent="0.25">
      <c r="A422" t="s">
        <v>3553</v>
      </c>
      <c r="B422" t="s">
        <v>2361</v>
      </c>
      <c r="C422" t="s">
        <v>2360</v>
      </c>
      <c r="D422" t="s">
        <v>1141</v>
      </c>
      <c r="F422" t="str" cm="1">
        <f t="array" aca="1" ref="F422" ca="1">eConcatenar(A422:D422,"|")</f>
        <v>localidadmigrada421|QWW6FYSCP6XNYS|IGNACIO GUTIERREZ GOMEZ |final</v>
      </c>
    </row>
    <row r="423" spans="1:6" x14ac:dyDescent="0.25">
      <c r="A423" t="s">
        <v>3554</v>
      </c>
      <c r="B423" t="s">
        <v>2359</v>
      </c>
      <c r="C423" t="s">
        <v>2358</v>
      </c>
      <c r="D423" t="s">
        <v>1141</v>
      </c>
      <c r="F423" t="str" cm="1">
        <f t="array" aca="1" ref="F423" ca="1">eConcatenar(A423:D423,"|")</f>
        <v>localidadmigrada422|QWW6FZ9KP6XNYS|IGNACIO ZARAGOZA PRIMERA SECCION |final</v>
      </c>
    </row>
    <row r="424" spans="1:6" x14ac:dyDescent="0.25">
      <c r="A424" t="s">
        <v>3555</v>
      </c>
      <c r="B424" t="s">
        <v>2357</v>
      </c>
      <c r="C424" t="s">
        <v>2356</v>
      </c>
      <c r="D424" t="s">
        <v>1141</v>
      </c>
      <c r="F424" t="str" cm="1">
        <f t="array" aca="1" ref="F424" ca="1">eConcatenar(A424:D424,"|")</f>
        <v>localidadmigrada423|QWW6FZK4P6XNYS|IGNACIO ZARAGOZA TERCERA SECCION |final</v>
      </c>
    </row>
    <row r="425" spans="1:6" x14ac:dyDescent="0.25">
      <c r="A425" t="s">
        <v>3556</v>
      </c>
      <c r="B425" t="s">
        <v>2355</v>
      </c>
      <c r="C425" t="s">
        <v>2354</v>
      </c>
      <c r="D425" t="s">
        <v>1141</v>
      </c>
      <c r="F425" t="str" cm="1">
        <f t="array" aca="1" ref="F425" ca="1">eConcatenar(A425:D425,"|")</f>
        <v>localidadmigrada424|QWW6G05SP6XNYS|IGNACIO ZARAGOZA SEGUNDA SECCION |final</v>
      </c>
    </row>
    <row r="426" spans="1:6" x14ac:dyDescent="0.25">
      <c r="A426" t="s">
        <v>3557</v>
      </c>
      <c r="B426" t="s">
        <v>2353</v>
      </c>
      <c r="C426" t="s">
        <v>2352</v>
      </c>
      <c r="D426" t="s">
        <v>1141</v>
      </c>
      <c r="F426" t="str" cm="1">
        <f t="array" aca="1" ref="F426" ca="1">eConcatenar(A426:D426,"|")</f>
        <v>localidadmigrada425|QWW6G0BWP6XNYS|IGNACIO ZARAGOZA CUARTA SECCION SAN ANDRES|final</v>
      </c>
    </row>
    <row r="427" spans="1:6" x14ac:dyDescent="0.25">
      <c r="A427" t="s">
        <v>3558</v>
      </c>
      <c r="B427" t="s">
        <v>2351</v>
      </c>
      <c r="C427" t="s">
        <v>2350</v>
      </c>
      <c r="D427" t="s">
        <v>1141</v>
      </c>
      <c r="F427" t="str" cm="1">
        <f t="array" aca="1" ref="F427" ca="1">eConcatenar(A427:D427,"|")</f>
        <v>localidadmigrada426|QWW6G0QCP6XNYS|INDEPENDECIA|final</v>
      </c>
    </row>
    <row r="428" spans="1:6" x14ac:dyDescent="0.25">
      <c r="A428" t="s">
        <v>3559</v>
      </c>
      <c r="B428" t="s">
        <v>2349</v>
      </c>
      <c r="C428" t="s">
        <v>2348</v>
      </c>
      <c r="D428" t="s">
        <v>1141</v>
      </c>
      <c r="F428" t="str" cm="1">
        <f t="array" aca="1" ref="F428" ca="1">eConcatenar(A428:D428,"|")</f>
        <v>localidadmigrada427|QWW6G0U8P6XNYS|INDEPENDECIA PRIMERA SECCION |final</v>
      </c>
    </row>
    <row r="429" spans="1:6" x14ac:dyDescent="0.25">
      <c r="A429" t="s">
        <v>3560</v>
      </c>
      <c r="B429" t="s">
        <v>2347</v>
      </c>
      <c r="C429" t="s">
        <v>2346</v>
      </c>
      <c r="D429" t="s">
        <v>1141</v>
      </c>
      <c r="F429" t="str" cm="1">
        <f t="array" aca="1" ref="F429" ca="1">eConcatenar(A429:D429,"|")</f>
        <v>localidadmigrada428|QWW6G0Z8P6XNYS|INDEPENDENCIA SEGUNDA SECCION |final</v>
      </c>
    </row>
    <row r="430" spans="1:6" x14ac:dyDescent="0.25">
      <c r="A430" t="s">
        <v>3561</v>
      </c>
      <c r="B430" t="s">
        <v>2345</v>
      </c>
      <c r="C430" t="s">
        <v>2344</v>
      </c>
      <c r="D430" t="s">
        <v>1141</v>
      </c>
      <c r="F430" t="str" cm="1">
        <f t="array" aca="1" ref="F430" ca="1">eConcatenar(A430:D430,"|")</f>
        <v>localidadmigrada429|QWW6G1K2P6XNYS|INDEPENDENCIA TERCERA SECCION |final</v>
      </c>
    </row>
    <row r="431" spans="1:6" x14ac:dyDescent="0.25">
      <c r="A431" t="s">
        <v>3562</v>
      </c>
      <c r="B431" t="s">
        <v>2343</v>
      </c>
      <c r="C431" t="s">
        <v>2342</v>
      </c>
      <c r="D431" t="s">
        <v>1141</v>
      </c>
      <c r="F431" t="str" cm="1">
        <f t="array" aca="1" ref="F431" ca="1">eConcatenar(A431:D431,"|")</f>
        <v>localidadmigrada430|QWW6G1MKP6XNYS|JESUS CARRANZA|final</v>
      </c>
    </row>
    <row r="432" spans="1:6" x14ac:dyDescent="0.25">
      <c r="A432" t="s">
        <v>3563</v>
      </c>
      <c r="B432" t="s">
        <v>2341</v>
      </c>
      <c r="C432" t="s">
        <v>2340</v>
      </c>
      <c r="D432" t="s">
        <v>1141</v>
      </c>
      <c r="F432" t="str" cm="1">
        <f t="array" aca="1" ref="F432" ca="1">eConcatenar(A432:D432,"|")</f>
        <v>localidadmigrada431|QWW6G1SYP6XNYS|JOSE MARIA PINO SUAREZ PRIMERA SECCION |final</v>
      </c>
    </row>
    <row r="433" spans="1:6" x14ac:dyDescent="0.25">
      <c r="A433" t="s">
        <v>3564</v>
      </c>
      <c r="B433" t="s">
        <v>2339</v>
      </c>
      <c r="C433" t="s">
        <v>1766</v>
      </c>
      <c r="D433" t="s">
        <v>1141</v>
      </c>
      <c r="F433" t="str" cm="1">
        <f t="array" aca="1" ref="F433" ca="1">eConcatenar(A433:D433,"|")</f>
        <v>localidadmigrada432|QWW6G1XEP6XNYS|JOSE MARIA PINO SUAREZ SEGUNDA SECCION |final</v>
      </c>
    </row>
    <row r="434" spans="1:6" x14ac:dyDescent="0.25">
      <c r="A434" t="s">
        <v>3565</v>
      </c>
      <c r="B434" t="s">
        <v>2338</v>
      </c>
      <c r="C434" t="s">
        <v>2337</v>
      </c>
      <c r="D434" t="s">
        <v>1141</v>
      </c>
      <c r="F434" t="str" cm="1">
        <f t="array" aca="1" ref="F434" ca="1">eConcatenar(A434:D434,"|")</f>
        <v>localidadmigrada433|QWW6G2EMP6XNYS|JOSE MARIA PINO SUAREZ TERCERA SECCION CORINTO|final</v>
      </c>
    </row>
    <row r="435" spans="1:6" x14ac:dyDescent="0.25">
      <c r="A435" t="s">
        <v>3566</v>
      </c>
      <c r="B435" t="s">
        <v>2336</v>
      </c>
      <c r="C435" t="s">
        <v>2335</v>
      </c>
      <c r="D435" t="s">
        <v>1141</v>
      </c>
      <c r="F435" t="str" cm="1">
        <f t="array" aca="1" ref="F435" ca="1">eConcatenar(A435:D435,"|")</f>
        <v>localidadmigrada434|QWW6G2ISP6XNYS|LAGARTERA|final</v>
      </c>
    </row>
    <row r="436" spans="1:6" x14ac:dyDescent="0.25">
      <c r="A436" t="s">
        <v>3567</v>
      </c>
      <c r="B436" t="s">
        <v>2334</v>
      </c>
      <c r="C436" t="s">
        <v>2333</v>
      </c>
      <c r="D436" t="s">
        <v>1141</v>
      </c>
      <c r="F436" t="str" cm="1">
        <f t="array" aca="1" ref="F436" ca="1">eConcatenar(A436:D436,"|")</f>
        <v>localidadmigrada435|QWW6G8NWP6XNYS|LAZARO CARDENAS PRIMERA SECCION |final</v>
      </c>
    </row>
    <row r="437" spans="1:6" x14ac:dyDescent="0.25">
      <c r="A437" t="s">
        <v>3568</v>
      </c>
      <c r="B437" t="s">
        <v>2332</v>
      </c>
      <c r="C437" t="s">
        <v>2331</v>
      </c>
      <c r="D437" t="s">
        <v>1141</v>
      </c>
      <c r="F437" t="str" cm="1">
        <f t="array" aca="1" ref="F437" ca="1">eConcatenar(A437:D437,"|")</f>
        <v>localidadmigrada436|QWW6G8SMP6XNYS|LAZARO CARDENAS SEGUNDA SECCION EL RETIRO|final</v>
      </c>
    </row>
    <row r="438" spans="1:6" x14ac:dyDescent="0.25">
      <c r="A438" t="s">
        <v>3569</v>
      </c>
      <c r="B438" t="s">
        <v>2330</v>
      </c>
      <c r="C438" t="s">
        <v>2329</v>
      </c>
      <c r="D438" t="s">
        <v>1141</v>
      </c>
      <c r="F438" t="str" cm="1">
        <f t="array" aca="1" ref="F438" ca="1">eConcatenar(A438:D438,"|")</f>
        <v>localidadmigrada437|QWW6G97WP6XNYS|LAZARO CARDENAS TERCERA SECCION|final</v>
      </c>
    </row>
    <row r="439" spans="1:6" x14ac:dyDescent="0.25">
      <c r="A439" t="s">
        <v>3570</v>
      </c>
      <c r="B439" t="s">
        <v>2328</v>
      </c>
      <c r="C439" t="s">
        <v>2327</v>
      </c>
      <c r="D439" t="s">
        <v>1141</v>
      </c>
      <c r="F439" t="str" cm="1">
        <f t="array" aca="1" ref="F439" ca="1">eConcatenar(A439:D439,"|")</f>
        <v>localidadmigrada438|QWW6G9DQP6XNYS|LEON ZARATE SEGUNDA SECCION |final</v>
      </c>
    </row>
    <row r="440" spans="1:6" x14ac:dyDescent="0.25">
      <c r="A440" t="s">
        <v>3571</v>
      </c>
      <c r="B440" t="s">
        <v>2326</v>
      </c>
      <c r="C440" t="s">
        <v>920</v>
      </c>
      <c r="D440" t="s">
        <v>1141</v>
      </c>
      <c r="F440" t="str" cm="1">
        <f t="array" aca="1" ref="F440" ca="1">eConcatenar(A440:D440,"|")</f>
        <v>localidadmigrada439|QWW6G9HCP6XNYS|MIGUEL HIDALGO|final</v>
      </c>
    </row>
    <row r="441" spans="1:6" x14ac:dyDescent="0.25">
      <c r="A441" t="s">
        <v>3572</v>
      </c>
      <c r="B441" t="s">
        <v>2325</v>
      </c>
      <c r="C441" t="s">
        <v>2324</v>
      </c>
      <c r="D441" t="s">
        <v>1141</v>
      </c>
      <c r="F441" t="str" cm="1">
        <f t="array" aca="1" ref="F441" ca="1">eConcatenar(A441:D441,"|")</f>
        <v>localidadmigrada440|QWW6G9LSP6XNYS|NORTE PRIMERA SECCION BUENA VISTA|final</v>
      </c>
    </row>
    <row r="442" spans="1:6" x14ac:dyDescent="0.25">
      <c r="A442" t="s">
        <v>3573</v>
      </c>
      <c r="B442" t="s">
        <v>2323</v>
      </c>
      <c r="C442" t="s">
        <v>2322</v>
      </c>
      <c r="D442" t="s">
        <v>1141</v>
      </c>
      <c r="F442" t="str" cm="1">
        <f t="array" aca="1" ref="F442" ca="1">eConcatenar(A442:D442,"|")</f>
        <v>localidadmigrada441|QWW6GA1WP6XNYS|NORTE PRIMERA SECCION SAN JULIAN  |final</v>
      </c>
    </row>
    <row r="443" spans="1:6" x14ac:dyDescent="0.25">
      <c r="A443" t="s">
        <v>3574</v>
      </c>
      <c r="B443" t="s">
        <v>2321</v>
      </c>
      <c r="C443" t="s">
        <v>2320</v>
      </c>
      <c r="D443" t="s">
        <v>1141</v>
      </c>
      <c r="F443" t="str" cm="1">
        <f t="array" aca="1" ref="F443" ca="1">eConcatenar(A443:D443,"|")</f>
        <v>localidadmigrada442|QWW6GA6WP6XNYS|NORTE SEGUNDA SECCION |final</v>
      </c>
    </row>
    <row r="444" spans="1:6" x14ac:dyDescent="0.25">
      <c r="A444" t="s">
        <v>3575</v>
      </c>
      <c r="B444" t="s">
        <v>2319</v>
      </c>
      <c r="C444" t="s">
        <v>2318</v>
      </c>
      <c r="D444" t="s">
        <v>1141</v>
      </c>
      <c r="F444" t="str" cm="1">
        <f t="array" aca="1" ref="F444" ca="1">eConcatenar(A444:D444,"|")</f>
        <v>localidadmigrada443|QWW6GAB2P6XNYS|NOVILLERO CUARTA SECCION |final</v>
      </c>
    </row>
    <row r="445" spans="1:6" x14ac:dyDescent="0.25">
      <c r="A445" t="s">
        <v>3576</v>
      </c>
      <c r="B445" t="s">
        <v>2317</v>
      </c>
      <c r="C445" t="s">
        <v>2316</v>
      </c>
      <c r="D445" t="s">
        <v>1141</v>
      </c>
      <c r="F445" t="str" cm="1">
        <f t="array" aca="1" ref="F445" ca="1">eConcatenar(A445:D445,"|")</f>
        <v>localidadmigrada444|QWW6GAEYP6XNYS|OCCIDENTE PRIMERA SECCION |final</v>
      </c>
    </row>
    <row r="446" spans="1:6" x14ac:dyDescent="0.25">
      <c r="A446" t="s">
        <v>3577</v>
      </c>
      <c r="B446" t="s">
        <v>2315</v>
      </c>
      <c r="C446" t="s">
        <v>2314</v>
      </c>
      <c r="D446" t="s">
        <v>1141</v>
      </c>
      <c r="F446" t="str" cm="1">
        <f t="array" aca="1" ref="F446" ca="1">eConcatenar(A446:D446,"|")</f>
        <v>localidadmigrada445|QWW6GAT4P6XNYS|OCCIDENTE SEGUNDA SECCION |final</v>
      </c>
    </row>
    <row r="447" spans="1:6" x14ac:dyDescent="0.25">
      <c r="A447" t="s">
        <v>3578</v>
      </c>
      <c r="B447" t="s">
        <v>2313</v>
      </c>
      <c r="C447" t="s">
        <v>2312</v>
      </c>
      <c r="D447" t="s">
        <v>1141</v>
      </c>
      <c r="F447" t="str" cm="1">
        <f t="array" aca="1" ref="F447" ca="1">eConcatenar(A447:D447,"|")</f>
        <v>localidadmigrada446|QWW6GAX0P6XNYS|OCCIDENTE TERCERA SECCION|final</v>
      </c>
    </row>
    <row r="448" spans="1:6" x14ac:dyDescent="0.25">
      <c r="A448" t="s">
        <v>3579</v>
      </c>
      <c r="B448" t="s">
        <v>2311</v>
      </c>
      <c r="C448" t="s">
        <v>2310</v>
      </c>
      <c r="D448" t="s">
        <v>1141</v>
      </c>
      <c r="F448" t="str" cm="1">
        <f t="array" aca="1" ref="F448" ca="1">eConcatenar(A448:D448,"|")</f>
        <v>localidadmigrada447|QWW6GB02P6XNYS|OCCIDENTE CUARTA SECCION |final</v>
      </c>
    </row>
    <row r="449" spans="1:6" x14ac:dyDescent="0.25">
      <c r="A449" t="s">
        <v>3580</v>
      </c>
      <c r="B449" t="s">
        <v>2309</v>
      </c>
      <c r="C449" t="s">
        <v>2308</v>
      </c>
      <c r="D449" t="s">
        <v>1141</v>
      </c>
      <c r="F449" t="str" cm="1">
        <f t="array" aca="1" ref="F449" ca="1">eConcatenar(A449:D449,"|")</f>
        <v>localidadmigrada448|QWW6GB3EP6XNYS|OCCIDENTE VILLA ALDAMA |final</v>
      </c>
    </row>
    <row r="450" spans="1:6" x14ac:dyDescent="0.25">
      <c r="A450" t="s">
        <v>3581</v>
      </c>
      <c r="B450" t="s">
        <v>2307</v>
      </c>
      <c r="C450" t="s">
        <v>2306</v>
      </c>
      <c r="D450" t="s">
        <v>1141</v>
      </c>
      <c r="F450" t="str" cm="1">
        <f t="array" aca="1" ref="F450" ca="1">eConcatenar(A450:D450,"|")</f>
        <v>localidadmigrada449|QWW6GB5MP6XNYS|ORIENTE|final</v>
      </c>
    </row>
    <row r="451" spans="1:6" x14ac:dyDescent="0.25">
      <c r="A451" t="s">
        <v>3582</v>
      </c>
      <c r="B451" t="s">
        <v>2305</v>
      </c>
      <c r="C451" t="s">
        <v>2304</v>
      </c>
      <c r="D451" t="s">
        <v>1141</v>
      </c>
      <c r="F451" t="str" cm="1">
        <f t="array" aca="1" ref="F451" ca="1">eConcatenar(A451:D451,"|")</f>
        <v>localidadmigrada450|QWW6GBKMP6XNYS|ORIENTE PRIMERA SECCION |final</v>
      </c>
    </row>
    <row r="452" spans="1:6" x14ac:dyDescent="0.25">
      <c r="A452" t="s">
        <v>3583</v>
      </c>
      <c r="B452" t="s">
        <v>2303</v>
      </c>
      <c r="C452" t="s">
        <v>2302</v>
      </c>
      <c r="D452" t="s">
        <v>1141</v>
      </c>
      <c r="F452" t="str" cm="1">
        <f t="array" aca="1" ref="F452" ca="1">eConcatenar(A452:D452,"|")</f>
        <v>localidadmigrada451|QWW6GBRAP6XNYS|ORIENTE PRIMERA SECCION SANTO DOMINGO|final</v>
      </c>
    </row>
    <row r="453" spans="1:6" x14ac:dyDescent="0.25">
      <c r="A453" t="s">
        <v>3584</v>
      </c>
      <c r="B453" t="s">
        <v>2301</v>
      </c>
      <c r="C453" t="s">
        <v>2300</v>
      </c>
      <c r="D453" t="s">
        <v>1141</v>
      </c>
      <c r="F453" t="str" cm="1">
        <f t="array" aca="1" ref="F453" ca="1">eConcatenar(A453:D453,"|")</f>
        <v>localidadmigrada452|QWW6GBWKP6XNYS|ORIENTE SEGUNDA SECCION SAN CAYETANO |final</v>
      </c>
    </row>
    <row r="454" spans="1:6" x14ac:dyDescent="0.25">
      <c r="A454" t="s">
        <v>3585</v>
      </c>
      <c r="B454" t="s">
        <v>2299</v>
      </c>
      <c r="C454" t="s">
        <v>2298</v>
      </c>
      <c r="D454" t="s">
        <v>1141</v>
      </c>
      <c r="F454" t="str" cm="1">
        <f t="array" aca="1" ref="F454" ca="1">eConcatenar(A454:D454,"|")</f>
        <v>localidadmigrada453|QWW6GCB0P6XNYS|ORIENTE TERCERA SECCION |final</v>
      </c>
    </row>
    <row r="455" spans="1:6" x14ac:dyDescent="0.25">
      <c r="A455" t="s">
        <v>3586</v>
      </c>
      <c r="B455" t="s">
        <v>2297</v>
      </c>
      <c r="C455" t="s">
        <v>2296</v>
      </c>
      <c r="D455" t="s">
        <v>1141</v>
      </c>
      <c r="F455" t="str" cm="1">
        <f t="array" aca="1" ref="F455" ca="1">eConcatenar(A455:D455,"|")</f>
        <v>localidadmigrada454|QWW6GCHYP6XNYS|ORIENTE CUARTA SECCION TRIPA CIEGA |final</v>
      </c>
    </row>
    <row r="456" spans="1:6" x14ac:dyDescent="0.25">
      <c r="A456" t="s">
        <v>3587</v>
      </c>
      <c r="B456" t="s">
        <v>2295</v>
      </c>
      <c r="C456" t="s">
        <v>2294</v>
      </c>
      <c r="D456" t="s">
        <v>1141</v>
      </c>
      <c r="F456" t="str" cm="1">
        <f t="array" aca="1" ref="F456" ca="1">eConcatenar(A456:D456,"|")</f>
        <v>localidadmigrada455|QWW6GCNIP6XNYS|ORIENTE QUINTA SECCION LA CANDELARIA |final</v>
      </c>
    </row>
    <row r="457" spans="1:6" x14ac:dyDescent="0.25">
      <c r="A457" t="s">
        <v>3588</v>
      </c>
      <c r="B457" t="s">
        <v>2293</v>
      </c>
      <c r="C457" t="s">
        <v>2292</v>
      </c>
      <c r="D457" t="s">
        <v>1141</v>
      </c>
      <c r="F457" t="str" cm="1">
        <f t="array" aca="1" ref="F457" ca="1">eConcatenar(A457:D457,"|")</f>
        <v>localidadmigrada456|QWW6H7Z0P6XNYS|ORIENTE SEXTA SECCION  LOS MULATOS|final</v>
      </c>
    </row>
    <row r="458" spans="1:6" x14ac:dyDescent="0.25">
      <c r="A458" t="s">
        <v>3589</v>
      </c>
      <c r="B458" t="s">
        <v>2291</v>
      </c>
      <c r="C458" t="s">
        <v>2290</v>
      </c>
      <c r="D458" t="s">
        <v>1141</v>
      </c>
      <c r="F458" t="str" cm="1">
        <f t="array" aca="1" ref="F458" ca="1">eConcatenar(A458:D458,"|")</f>
        <v>localidadmigrada457|QWW6H84UP6XNYS|PASO DE CUPILCO|final</v>
      </c>
    </row>
    <row r="459" spans="1:6" x14ac:dyDescent="0.25">
      <c r="A459" t="s">
        <v>3590</v>
      </c>
      <c r="B459" t="s">
        <v>2289</v>
      </c>
      <c r="C459" t="s">
        <v>2288</v>
      </c>
      <c r="D459" t="s">
        <v>1141</v>
      </c>
      <c r="F459" t="str" cm="1">
        <f t="array" aca="1" ref="F459" ca="1">eConcatenar(A459:D459,"|")</f>
        <v>localidadmigrada458|QWW6H8Q8P6XNYS|PATASTAL PRIMERA SECCION |final</v>
      </c>
    </row>
    <row r="460" spans="1:6" x14ac:dyDescent="0.25">
      <c r="A460" t="s">
        <v>3591</v>
      </c>
      <c r="B460" t="s">
        <v>2287</v>
      </c>
      <c r="C460" t="s">
        <v>2286</v>
      </c>
      <c r="D460" t="s">
        <v>1141</v>
      </c>
      <c r="F460" t="str" cm="1">
        <f t="array" aca="1" ref="F460" ca="1">eConcatenar(A460:D460,"|")</f>
        <v>localidadmigrada459|QWW6H8UEP6XNYS|PATASTAL SEGUNDA SECCION |final</v>
      </c>
    </row>
    <row r="461" spans="1:6" x14ac:dyDescent="0.25">
      <c r="A461" t="s">
        <v>3592</v>
      </c>
      <c r="B461" t="s">
        <v>2285</v>
      </c>
      <c r="C461" t="s">
        <v>2284</v>
      </c>
      <c r="D461" t="s">
        <v>1141</v>
      </c>
      <c r="F461" t="str" cm="1">
        <f t="array" aca="1" ref="F461" ca="1">eConcatenar(A461:D461,"|")</f>
        <v>localidadmigrada460|QWW6H908P6XNYS|PATASTAL TERCERA SECCION |final</v>
      </c>
    </row>
    <row r="462" spans="1:6" x14ac:dyDescent="0.25">
      <c r="A462" t="s">
        <v>3593</v>
      </c>
      <c r="B462" t="s">
        <v>2283</v>
      </c>
      <c r="C462" t="s">
        <v>2282</v>
      </c>
      <c r="D462" t="s">
        <v>1141</v>
      </c>
      <c r="F462" t="str" cm="1">
        <f t="array" aca="1" ref="F462" ca="1">eConcatenar(A462:D462,"|")</f>
        <v>localidadmigrada461|QWW6H93UP6XNYS|POTRERILLO|final</v>
      </c>
    </row>
    <row r="463" spans="1:6" x14ac:dyDescent="0.25">
      <c r="A463" t="s">
        <v>3594</v>
      </c>
      <c r="B463" t="s">
        <v>2281</v>
      </c>
      <c r="C463" t="s">
        <v>2280</v>
      </c>
      <c r="D463" t="s">
        <v>1141</v>
      </c>
      <c r="F463" t="str" cm="1">
        <f t="array" aca="1" ref="F463" ca="1">eConcatenar(A463:D463,"|")</f>
        <v>localidadmigrada462|QWW6H9JEP6XNYS|PROGRESO TULAR PRIMERA SECCION |final</v>
      </c>
    </row>
    <row r="464" spans="1:6" x14ac:dyDescent="0.25">
      <c r="A464" t="s">
        <v>3595</v>
      </c>
      <c r="B464" t="s">
        <v>2279</v>
      </c>
      <c r="C464" t="s">
        <v>2278</v>
      </c>
      <c r="D464" t="s">
        <v>1141</v>
      </c>
      <c r="F464" t="str" cm="1">
        <f t="array" aca="1" ref="F464" ca="1">eConcatenar(A464:D464,"|")</f>
        <v>localidadmigrada463|QWW6H9NUP6XNYS|PROGRESO TULAR SEGUNDA SECCION |final</v>
      </c>
    </row>
    <row r="465" spans="1:6" x14ac:dyDescent="0.25">
      <c r="A465" t="s">
        <v>3596</v>
      </c>
      <c r="B465" t="s">
        <v>2277</v>
      </c>
      <c r="C465" t="s">
        <v>2276</v>
      </c>
      <c r="D465" t="s">
        <v>1141</v>
      </c>
      <c r="F465" t="str" cm="1">
        <f t="array" aca="1" ref="F465" ca="1">eConcatenar(A465:D465,"|")</f>
        <v>localidadmigrada464|QWW6H9TEP6XNYS|RIO PLAYA LOS POCHITOQUES |final</v>
      </c>
    </row>
    <row r="466" spans="1:6" x14ac:dyDescent="0.25">
      <c r="A466" t="s">
        <v>3597</v>
      </c>
      <c r="B466" t="s">
        <v>2275</v>
      </c>
      <c r="C466" t="s">
        <v>2274</v>
      </c>
      <c r="D466" t="s">
        <v>1141</v>
      </c>
      <c r="F466" t="str" cm="1">
        <f t="array" aca="1" ref="F466" ca="1">eConcatenar(A466:D466,"|")</f>
        <v>localidadmigrada465|QWW6HA8OP6XNYS|REYES HERNANDEZ SEGUNDA SECCION |final</v>
      </c>
    </row>
    <row r="467" spans="1:6" x14ac:dyDescent="0.25">
      <c r="A467" t="s">
        <v>3598</v>
      </c>
      <c r="B467" t="s">
        <v>2273</v>
      </c>
      <c r="C467" t="s">
        <v>2272</v>
      </c>
      <c r="D467" t="s">
        <v>1141</v>
      </c>
      <c r="F467" t="str" cm="1">
        <f t="array" aca="1" ref="F467" ca="1">eConcatenar(A467:D467,"|")</f>
        <v>localidadmigrada466|QWW6HAEIP6XNYS|REYES HERNANDES PRIMERA SECCION|final</v>
      </c>
    </row>
    <row r="468" spans="1:6" x14ac:dyDescent="0.25">
      <c r="A468" t="s">
        <v>3599</v>
      </c>
      <c r="B468" t="s">
        <v>2271</v>
      </c>
      <c r="C468" t="s">
        <v>2270</v>
      </c>
      <c r="D468" t="s">
        <v>1141</v>
      </c>
      <c r="F468" t="str" cm="1">
        <f t="array" aca="1" ref="F468" ca="1">eConcatenar(A468:D468,"|")</f>
        <v>localidadmigrada467|QWW6HBTCP6XNYS|SAN FERNANDO PUEBLO NUEVO|final</v>
      </c>
    </row>
    <row r="469" spans="1:6" x14ac:dyDescent="0.25">
      <c r="A469" t="s">
        <v>3600</v>
      </c>
      <c r="B469" t="s">
        <v>2269</v>
      </c>
      <c r="C469" t="s">
        <v>2268</v>
      </c>
      <c r="D469" t="s">
        <v>1141</v>
      </c>
      <c r="F469" t="str" cm="1">
        <f t="array" aca="1" ref="F469" ca="1">eConcatenar(A469:D469,"|")</f>
        <v>localidadmigrada468|QWW6HBYMP6XNYS|SANTA LUCIA CHICHICAPA|final</v>
      </c>
    </row>
    <row r="470" spans="1:6" x14ac:dyDescent="0.25">
      <c r="A470" t="s">
        <v>3601</v>
      </c>
      <c r="B470" t="s">
        <v>2267</v>
      </c>
      <c r="C470" t="s">
        <v>2266</v>
      </c>
      <c r="D470" t="s">
        <v>1141</v>
      </c>
      <c r="F470" t="str" cm="1">
        <f t="array" aca="1" ref="F470" ca="1">eConcatenar(A470:D470,"|")</f>
        <v>localidadmigrada469|QWW6HC3WP6XNYS|SARGENTO LOPEZ PRIMERA SECCION |final</v>
      </c>
    </row>
    <row r="471" spans="1:6" x14ac:dyDescent="0.25">
      <c r="A471" t="s">
        <v>3602</v>
      </c>
      <c r="B471" t="s">
        <v>2265</v>
      </c>
      <c r="C471" t="s">
        <v>2264</v>
      </c>
      <c r="D471" t="s">
        <v>1141</v>
      </c>
      <c r="F471" t="str" cm="1">
        <f t="array" aca="1" ref="F471" ca="1">eConcatenar(A471:D471,"|")</f>
        <v>localidadmigrada470|QWW6HC82P6XNYS|SARGENTO LOPEZ SEGUNDA SECCION EL CHUZO|final</v>
      </c>
    </row>
    <row r="472" spans="1:6" x14ac:dyDescent="0.25">
      <c r="A472" t="s">
        <v>3603</v>
      </c>
      <c r="B472" t="s">
        <v>2263</v>
      </c>
      <c r="C472" t="s">
        <v>2262</v>
      </c>
      <c r="D472" t="s">
        <v>1141</v>
      </c>
      <c r="F472" t="str" cm="1">
        <f t="array" aca="1" ref="F472" ca="1">eConcatenar(A472:D472,"|")</f>
        <v>localidadmigrada471|QWW6HCQ4P6XNYS|SARGENTO LOPEZ TERCERA SECCION SAN JORGE|final</v>
      </c>
    </row>
    <row r="473" spans="1:6" x14ac:dyDescent="0.25">
      <c r="A473" t="s">
        <v>3604</v>
      </c>
      <c r="B473" t="s">
        <v>2261</v>
      </c>
      <c r="C473" t="s">
        <v>2260</v>
      </c>
      <c r="D473" t="s">
        <v>1141</v>
      </c>
      <c r="F473" t="str" cm="1">
        <f t="array" aca="1" ref="F473" ca="1">eConcatenar(A473:D473,"|")</f>
        <v>localidadmigrada472|QWW6HCUKP6XNYS|SARGENTO LOPEZ CUARTA SECCION |final</v>
      </c>
    </row>
    <row r="474" spans="1:6" x14ac:dyDescent="0.25">
      <c r="A474" t="s">
        <v>3605</v>
      </c>
      <c r="B474" t="s">
        <v>2259</v>
      </c>
      <c r="C474" t="s">
        <v>2258</v>
      </c>
      <c r="D474" t="s">
        <v>1141</v>
      </c>
      <c r="F474" t="str" cm="1">
        <f t="array" aca="1" ref="F474" ca="1">eConcatenar(A474:D474,"|")</f>
        <v>localidadmigrada473|QWW6HCY6P6XNYS|SUR PRIMERA SECCION |final</v>
      </c>
    </row>
    <row r="475" spans="1:6" x14ac:dyDescent="0.25">
      <c r="A475" t="s">
        <v>3606</v>
      </c>
      <c r="B475" t="s">
        <v>2257</v>
      </c>
      <c r="C475" t="s">
        <v>2256</v>
      </c>
      <c r="D475" t="s">
        <v>1141</v>
      </c>
      <c r="F475" t="str" cm="1">
        <f t="array" aca="1" ref="F475" ca="1">eConcatenar(A475:D475,"|")</f>
        <v>localidadmigrada474|QWW6HDF4P6XNYS|SUR SEGUNDA SECCION LA TRINIDAD|final</v>
      </c>
    </row>
    <row r="476" spans="1:6" x14ac:dyDescent="0.25">
      <c r="A476" t="s">
        <v>3607</v>
      </c>
      <c r="B476" t="s">
        <v>2255</v>
      </c>
      <c r="C476" t="s">
        <v>2254</v>
      </c>
      <c r="D476" t="s">
        <v>1141</v>
      </c>
      <c r="F476" t="str" cm="1">
        <f t="array" aca="1" ref="F476" ca="1">eConcatenar(A476:D476,"|")</f>
        <v>localidadmigrada475|QWW6HE9EP6XNYS|SUR TERCERA SECCION EL ZAPOTE|final</v>
      </c>
    </row>
    <row r="477" spans="1:6" x14ac:dyDescent="0.25">
      <c r="A477" t="s">
        <v>3608</v>
      </c>
      <c r="B477" t="s">
        <v>2253</v>
      </c>
      <c r="C477" t="s">
        <v>2252</v>
      </c>
      <c r="D477" t="s">
        <v>1141</v>
      </c>
      <c r="F477" t="str" cm="1">
        <f t="array" aca="1" ref="F477" ca="1">eConcatenar(A477:D477,"|")</f>
        <v>localidadmigrada476|QWW6HECQP6XNYS|SUR CUARTA SECCION |final</v>
      </c>
    </row>
    <row r="478" spans="1:6" x14ac:dyDescent="0.25">
      <c r="A478" t="s">
        <v>3609</v>
      </c>
      <c r="B478" t="s">
        <v>2251</v>
      </c>
      <c r="C478" t="s">
        <v>2250</v>
      </c>
      <c r="D478" t="s">
        <v>1141</v>
      </c>
      <c r="F478" t="str" cm="1">
        <f t="array" aca="1" ref="F478" ca="1">eConcatenar(A478:D478,"|")</f>
        <v>localidadmigrada477|QWW6HEFSP6XNYS|SUR QUINTA SECCION |final</v>
      </c>
    </row>
    <row r="479" spans="1:6" x14ac:dyDescent="0.25">
      <c r="A479" t="s">
        <v>3610</v>
      </c>
      <c r="B479" t="s">
        <v>2249</v>
      </c>
      <c r="C479" t="s">
        <v>2248</v>
      </c>
      <c r="D479" t="s">
        <v>1141</v>
      </c>
      <c r="F479" t="str" cm="1">
        <f t="array" aca="1" ref="F479" ca="1">eConcatenar(A479:D479,"|")</f>
        <v>localidadmigrada478|QWW6HEIKP6XNYS|SUR ALDAMA|final</v>
      </c>
    </row>
    <row r="480" spans="1:6" x14ac:dyDescent="0.25">
      <c r="A480" t="s">
        <v>3611</v>
      </c>
      <c r="B480" t="s">
        <v>2247</v>
      </c>
      <c r="C480" t="s">
        <v>2246</v>
      </c>
      <c r="D480" t="s">
        <v>1141</v>
      </c>
      <c r="F480" t="str" cm="1">
        <f t="array" aca="1" ref="F480" ca="1">eConcatenar(A480:D480,"|")</f>
        <v>localidadmigrada479|QWW6HF52P6XNYS|TIO MONCHO |final</v>
      </c>
    </row>
    <row r="481" spans="1:6" x14ac:dyDescent="0.25">
      <c r="A481" t="s">
        <v>3612</v>
      </c>
      <c r="B481" t="s">
        <v>2245</v>
      </c>
      <c r="C481" t="s">
        <v>873</v>
      </c>
      <c r="D481" t="s">
        <v>1141</v>
      </c>
      <c r="F481" t="str" cm="1">
        <f t="array" aca="1" ref="F481" ca="1">eConcatenar(A481:D481,"|")</f>
        <v>localidadmigrada480|QWW6HF84P6XNYS|TECOLUTILLA|final</v>
      </c>
    </row>
    <row r="482" spans="1:6" x14ac:dyDescent="0.25">
      <c r="A482" t="s">
        <v>3613</v>
      </c>
      <c r="B482" t="s">
        <v>2244</v>
      </c>
      <c r="C482" t="s">
        <v>2243</v>
      </c>
      <c r="D482" t="s">
        <v>1141</v>
      </c>
      <c r="F482" t="str" cm="1">
        <f t="array" aca="1" ref="F482" ca="1">eConcatenar(A482:D482,"|")</f>
        <v>localidadmigrada481|QWW6HFNEP6XNYS|TECOLUTILLA RIBERITA|final</v>
      </c>
    </row>
    <row r="483" spans="1:6" x14ac:dyDescent="0.25">
      <c r="A483" t="s">
        <v>3614</v>
      </c>
      <c r="B483" t="s">
        <v>2242</v>
      </c>
      <c r="C483" t="s">
        <v>2241</v>
      </c>
      <c r="D483" t="s">
        <v>1141</v>
      </c>
      <c r="F483" t="str" cm="1">
        <f t="array" aca="1" ref="F483" ca="1">eConcatenar(A483:D483,"|")</f>
        <v>localidadmigrada482|QWW6HFRAP6XNYS|TRANSITO TULAR|final</v>
      </c>
    </row>
    <row r="484" spans="1:6" x14ac:dyDescent="0.25">
      <c r="A484" t="s">
        <v>3615</v>
      </c>
      <c r="B484" t="s">
        <v>2240</v>
      </c>
      <c r="C484" t="s">
        <v>888</v>
      </c>
      <c r="D484" t="s">
        <v>1141</v>
      </c>
      <c r="F484" t="str" cm="1">
        <f t="array" aca="1" ref="F484" ca="1">eConcatenar(A484:D484,"|")</f>
        <v>localidadmigrada483|QWW6HFUMP6XNYS|TUPILQUILLO|final</v>
      </c>
    </row>
    <row r="485" spans="1:6" x14ac:dyDescent="0.25">
      <c r="A485" t="s">
        <v>3616</v>
      </c>
      <c r="B485" t="s">
        <v>2239</v>
      </c>
      <c r="C485" t="s">
        <v>2238</v>
      </c>
      <c r="D485" t="s">
        <v>1141</v>
      </c>
      <c r="F485" t="str" cm="1">
        <f t="array" aca="1" ref="F485" ca="1">eConcatenar(A485:D485,"|")</f>
        <v>localidadmigrada484|QWW6HFXEP6XNYS|USPI|final</v>
      </c>
    </row>
    <row r="486" spans="1:6" x14ac:dyDescent="0.25">
      <c r="A486" t="s">
        <v>3617</v>
      </c>
      <c r="B486" t="s">
        <v>2237</v>
      </c>
      <c r="C486" t="s">
        <v>2236</v>
      </c>
      <c r="D486" t="s">
        <v>1141</v>
      </c>
      <c r="F486" t="str" cm="1">
        <f t="array" aca="1" ref="F486" ca="1">eConcatenar(A486:D486,"|")</f>
        <v>localidadmigrada485|QWW6HG1KP6XNYS|ZAPOTAL PRIMERA SECCION |final</v>
      </c>
    </row>
    <row r="487" spans="1:6" x14ac:dyDescent="0.25">
      <c r="A487" t="s">
        <v>3618</v>
      </c>
      <c r="B487" t="s">
        <v>2235</v>
      </c>
      <c r="C487" t="s">
        <v>2234</v>
      </c>
      <c r="D487" t="s">
        <v>1141</v>
      </c>
      <c r="F487" t="str" cm="1">
        <f t="array" aca="1" ref="F487" ca="1">eConcatenar(A487:D487,"|")</f>
        <v>localidadmigrada486|QWW6HGLAP6XNYS|ZAPOTAL SEGUNDA SECCION |final</v>
      </c>
    </row>
    <row r="488" spans="1:6" x14ac:dyDescent="0.25">
      <c r="A488" t="s">
        <v>3619</v>
      </c>
      <c r="B488" t="s">
        <v>2233</v>
      </c>
      <c r="C488" t="s">
        <v>2232</v>
      </c>
      <c r="D488" t="s">
        <v>1141</v>
      </c>
      <c r="F488" t="str" cm="1">
        <f t="array" aca="1" ref="F488" ca="1">eConcatenar(A488:D488,"|")</f>
        <v>localidadmigrada487|QWW6HGO2P6XNYS|ZAPOTAL TERCERA SECCION |final</v>
      </c>
    </row>
    <row r="489" spans="1:6" x14ac:dyDescent="0.25">
      <c r="A489" t="s">
        <v>3620</v>
      </c>
      <c r="B489" t="s">
        <v>2231</v>
      </c>
      <c r="C489" t="s">
        <v>2230</v>
      </c>
      <c r="D489" t="s">
        <v>1141</v>
      </c>
      <c r="F489" t="str" cm="1">
        <f t="array" aca="1" ref="F489" ca="1">eConcatenar(A489:D489,"|")</f>
        <v>localidadmigrada488|QWW6HGUQP6XNYS|BELEN|final</v>
      </c>
    </row>
    <row r="490" spans="1:6" x14ac:dyDescent="0.25">
      <c r="A490" t="s">
        <v>3621</v>
      </c>
      <c r="B490" t="s">
        <v>2229</v>
      </c>
      <c r="C490" t="s">
        <v>2228</v>
      </c>
      <c r="D490" t="s">
        <v>1141</v>
      </c>
      <c r="F490" t="str" cm="1">
        <f t="array" aca="1" ref="F490" ca="1">eConcatenar(A490:D490,"|")</f>
        <v>localidadmigrada489|QWW6HH82P6XNYS|BUENA VISTA|final</v>
      </c>
    </row>
    <row r="491" spans="1:6" x14ac:dyDescent="0.25">
      <c r="A491" t="s">
        <v>3622</v>
      </c>
      <c r="B491" t="s">
        <v>2227</v>
      </c>
      <c r="C491" t="s">
        <v>2226</v>
      </c>
      <c r="D491" t="s">
        <v>1141</v>
      </c>
      <c r="F491" t="str" cm="1">
        <f t="array" aca="1" ref="F491" ca="1">eConcatenar(A491:D491,"|")</f>
        <v>localidadmigrada490|QWW6HHAUP6XNYS|COMALCALCO CENTRO|final</v>
      </c>
    </row>
    <row r="492" spans="1:6" x14ac:dyDescent="0.25">
      <c r="A492" t="s">
        <v>3623</v>
      </c>
      <c r="B492" t="s">
        <v>2225</v>
      </c>
      <c r="C492" t="s">
        <v>2224</v>
      </c>
      <c r="D492" t="s">
        <v>1141</v>
      </c>
      <c r="F492" t="str" cm="1">
        <f t="array" aca="1" ref="F492" ca="1">eConcatenar(A492:D492,"|")</f>
        <v>localidadmigrada491|QWW6HHE6P6XNYS|EMPLEADO DE CONFIANZA|final</v>
      </c>
    </row>
    <row r="493" spans="1:6" x14ac:dyDescent="0.25">
      <c r="A493" t="s">
        <v>3624</v>
      </c>
      <c r="B493" t="s">
        <v>2223</v>
      </c>
      <c r="C493" t="s">
        <v>20</v>
      </c>
      <c r="D493" t="s">
        <v>1141</v>
      </c>
      <c r="F493" t="str" cm="1">
        <f t="array" aca="1" ref="F493" ca="1">eConcatenar(A493:D493,"|")</f>
        <v>localidadmigrada492|QWW6HHJ6P6XNYS|FOVISSSTE|final</v>
      </c>
    </row>
    <row r="494" spans="1:6" x14ac:dyDescent="0.25">
      <c r="A494" t="s">
        <v>3625</v>
      </c>
      <c r="B494" t="s">
        <v>2222</v>
      </c>
      <c r="C494" t="s">
        <v>2221</v>
      </c>
      <c r="D494" t="s">
        <v>1141</v>
      </c>
      <c r="F494" t="str" cm="1">
        <f t="array" aca="1" ref="F494" ca="1">eConcatenar(A494:D494,"|")</f>
        <v>localidadmigrada493|QWW6HHN2P6XNYS|FRACCIONAMIENTO LAS DELICIAS |final</v>
      </c>
    </row>
    <row r="495" spans="1:6" x14ac:dyDescent="0.25">
      <c r="A495" t="s">
        <v>3626</v>
      </c>
      <c r="B495" t="s">
        <v>2220</v>
      </c>
      <c r="C495" t="s">
        <v>2219</v>
      </c>
      <c r="D495" t="s">
        <v>1141</v>
      </c>
      <c r="F495" t="str" cm="1">
        <f t="array" aca="1" ref="F495" ca="1">eConcatenar(A495:D495,"|")</f>
        <v>localidadmigrada494|QWW6HI1SP6XNYS|FRACCIONAMIENTO LAS ROSAS |final</v>
      </c>
    </row>
    <row r="496" spans="1:6" x14ac:dyDescent="0.25">
      <c r="A496" t="s">
        <v>3627</v>
      </c>
      <c r="B496" t="s">
        <v>2218</v>
      </c>
      <c r="C496" t="s">
        <v>2217</v>
      </c>
      <c r="D496" t="s">
        <v>1141</v>
      </c>
      <c r="F496" t="str" cm="1">
        <f t="array" aca="1" ref="F496" ca="1">eConcatenar(A496:D496,"|")</f>
        <v>localidadmigrada495|QWW6HI90P6XNYS|FRACCIONAMIENTO SAN ISIDRO|final</v>
      </c>
    </row>
    <row r="497" spans="1:6" x14ac:dyDescent="0.25">
      <c r="A497" t="s">
        <v>3628</v>
      </c>
      <c r="B497" t="s">
        <v>2216</v>
      </c>
      <c r="C497" t="s">
        <v>2215</v>
      </c>
      <c r="D497" t="s">
        <v>1141</v>
      </c>
      <c r="F497" t="str" cm="1">
        <f t="array" aca="1" ref="F497" ca="1">eConcatenar(A497:D497,"|")</f>
        <v>localidadmigrada496|QWW6HJ62P6XNYS|FRACCIONAMIENTO SANTO DOMINGO|final</v>
      </c>
    </row>
    <row r="498" spans="1:6" x14ac:dyDescent="0.25">
      <c r="A498" t="s">
        <v>3629</v>
      </c>
      <c r="B498" t="s">
        <v>2214</v>
      </c>
      <c r="C498" t="s">
        <v>2213</v>
      </c>
      <c r="D498" t="s">
        <v>1141</v>
      </c>
      <c r="F498" t="str" cm="1">
        <f t="array" aca="1" ref="F498" ca="1">eConcatenar(A498:D498,"|")</f>
        <v>localidadmigrada497|QWW6HJL2P6XNYS|FRACCIONAMIENTO TOMAS GARRIDO|final</v>
      </c>
    </row>
    <row r="499" spans="1:6" x14ac:dyDescent="0.25">
      <c r="A499" t="s">
        <v>3630</v>
      </c>
      <c r="B499" t="s">
        <v>2212</v>
      </c>
      <c r="C499" t="s">
        <v>2211</v>
      </c>
      <c r="D499" t="s">
        <v>1141</v>
      </c>
      <c r="F499" t="str" cm="1">
        <f t="array" aca="1" ref="F499" ca="1">eConcatenar(A499:D499,"|")</f>
        <v>localidadmigrada498|QWW6HJPIP6XNYS|FRACCIONAMIENTO VILLA MAYA|final</v>
      </c>
    </row>
    <row r="500" spans="1:6" x14ac:dyDescent="0.25">
      <c r="A500" t="s">
        <v>3631</v>
      </c>
      <c r="B500" t="s">
        <v>2210</v>
      </c>
      <c r="C500" t="s">
        <v>2209</v>
      </c>
      <c r="D500" t="s">
        <v>1141</v>
      </c>
      <c r="F500" t="str" cm="1">
        <f t="array" aca="1" ref="F500" ca="1">eConcatenar(A500:D500,"|")</f>
        <v>localidadmigrada499|QWW6HJV2P6XNYS|GUSTAVO DE LA FUENTE DORANTES |final</v>
      </c>
    </row>
    <row r="501" spans="1:6" x14ac:dyDescent="0.25">
      <c r="A501" t="s">
        <v>3632</v>
      </c>
      <c r="B501" t="s">
        <v>2208</v>
      </c>
      <c r="C501" t="s">
        <v>2207</v>
      </c>
      <c r="D501" t="s">
        <v>1141</v>
      </c>
      <c r="F501" t="str" cm="1">
        <f t="array" aca="1" ref="F501" ca="1">eConcatenar(A501:D501,"|")</f>
        <v>localidadmigrada500|QWW6HJYEP6XNYS|INFONAVIT COMALCALCO|final</v>
      </c>
    </row>
    <row r="502" spans="1:6" x14ac:dyDescent="0.25">
      <c r="A502" t="s">
        <v>3633</v>
      </c>
      <c r="B502" t="s">
        <v>2206</v>
      </c>
      <c r="C502" t="s">
        <v>2204</v>
      </c>
      <c r="D502" t="s">
        <v>1141</v>
      </c>
      <c r="F502" t="str" cm="1">
        <f t="array" aca="1" ref="F502" ca="1">eConcatenar(A502:D502,"|")</f>
        <v>localidadmigrada501|QWW6HKC0P6XNYS|LA ESPERANZA|final</v>
      </c>
    </row>
    <row r="503" spans="1:6" x14ac:dyDescent="0.25">
      <c r="A503" t="s">
        <v>3634</v>
      </c>
      <c r="B503" t="s">
        <v>2205</v>
      </c>
      <c r="C503" t="s">
        <v>2204</v>
      </c>
      <c r="D503" t="s">
        <v>1141</v>
      </c>
      <c r="F503" t="str" cm="1">
        <f t="array" aca="1" ref="F503" ca="1">eConcatenar(A503:D503,"|")</f>
        <v>localidadmigrada502|QWW6HKEIP6XNYS|LA ESPERANZA|final</v>
      </c>
    </row>
    <row r="504" spans="1:6" x14ac:dyDescent="0.25">
      <c r="A504" t="s">
        <v>3635</v>
      </c>
      <c r="B504" t="s">
        <v>2203</v>
      </c>
      <c r="C504" t="s">
        <v>2202</v>
      </c>
      <c r="D504" t="s">
        <v>1141</v>
      </c>
      <c r="F504" t="str" cm="1">
        <f t="array" aca="1" ref="F504" ca="1">eConcatenar(A504:D504,"|")</f>
        <v>localidadmigrada503|QWW6HKJ8P6XNYS|LAZARO CARDENAS DEL RIO |final</v>
      </c>
    </row>
    <row r="505" spans="1:6" x14ac:dyDescent="0.25">
      <c r="A505" t="s">
        <v>3636</v>
      </c>
      <c r="B505" t="s">
        <v>2201</v>
      </c>
      <c r="C505" t="s">
        <v>2200</v>
      </c>
      <c r="D505" t="s">
        <v>1141</v>
      </c>
      <c r="F505" t="str" cm="1">
        <f t="array" aca="1" ref="F505" ca="1">eConcatenar(A505:D505,"|")</f>
        <v>localidadmigrada504|QWW6HL1UP6XNYS|MORELOS|final</v>
      </c>
    </row>
    <row r="506" spans="1:6" x14ac:dyDescent="0.25">
      <c r="A506" t="s">
        <v>3637</v>
      </c>
      <c r="B506" t="s">
        <v>2199</v>
      </c>
      <c r="C506" t="s">
        <v>2198</v>
      </c>
      <c r="D506" t="s">
        <v>1141</v>
      </c>
      <c r="F506" t="str" cm="1">
        <f t="array" aca="1" ref="F506" ca="1">eConcatenar(A506:D506,"|")</f>
        <v>localidadmigrada505|QWW6HL92P6XNYS|PRESIDENTES MUNICIPALES|final</v>
      </c>
    </row>
    <row r="507" spans="1:6" x14ac:dyDescent="0.25">
      <c r="A507" t="s">
        <v>3638</v>
      </c>
      <c r="B507" t="s">
        <v>2197</v>
      </c>
      <c r="C507" t="s">
        <v>2196</v>
      </c>
      <c r="D507" t="s">
        <v>1141</v>
      </c>
      <c r="F507" t="str" cm="1">
        <f t="array" aca="1" ref="F507" ca="1">eConcatenar(A507:D507,"|")</f>
        <v>localidadmigrada506|QWW6HLTMP6XNYS|RANCHO CAPITAN REYES HERNANDEZ SEGUNDA SECCION |final</v>
      </c>
    </row>
    <row r="508" spans="1:6" x14ac:dyDescent="0.25">
      <c r="A508" t="s">
        <v>3639</v>
      </c>
      <c r="B508" t="s">
        <v>2195</v>
      </c>
      <c r="C508" t="s">
        <v>2194</v>
      </c>
      <c r="D508" t="s">
        <v>1141</v>
      </c>
      <c r="F508" t="str" cm="1">
        <f t="array" aca="1" ref="F508" ca="1">eConcatenar(A508:D508,"|")</f>
        <v>localidadmigrada507|QWW6HLY2P6XNYS|RANCHO NORTE PRIMERA SECCION |final</v>
      </c>
    </row>
    <row r="509" spans="1:6" x14ac:dyDescent="0.25">
      <c r="A509" t="s">
        <v>3640</v>
      </c>
      <c r="B509" t="s">
        <v>2193</v>
      </c>
      <c r="C509" t="s">
        <v>2192</v>
      </c>
      <c r="D509" t="s">
        <v>1141</v>
      </c>
      <c r="F509" t="str" cm="1">
        <f t="array" aca="1" ref="F509" ca="1">eConcatenar(A509:D509,"|")</f>
        <v>localidadmigrada508|QWW6HM0UP6XNYS|SAN FRANCISCO|final</v>
      </c>
    </row>
    <row r="510" spans="1:6" x14ac:dyDescent="0.25">
      <c r="A510" t="s">
        <v>3641</v>
      </c>
      <c r="B510" t="s">
        <v>2191</v>
      </c>
      <c r="C510" t="s">
        <v>2190</v>
      </c>
      <c r="D510" t="s">
        <v>1141</v>
      </c>
      <c r="F510" t="str" cm="1">
        <f t="array" aca="1" ref="F510" ca="1">eConcatenar(A510:D510,"|")</f>
        <v>localidadmigrada509|QWW6HM3CP6XNYS|SAN MIGUEL|final</v>
      </c>
    </row>
    <row r="511" spans="1:6" x14ac:dyDescent="0.25">
      <c r="A511" t="s">
        <v>3642</v>
      </c>
      <c r="B511" t="s">
        <v>2189</v>
      </c>
      <c r="C511" t="s">
        <v>2188</v>
      </c>
      <c r="D511" t="s">
        <v>1141</v>
      </c>
      <c r="F511" t="str" cm="1">
        <f t="array" aca="1" ref="F511" ca="1">eConcatenar(A511:D511,"|")</f>
        <v>localidadmigrada510|QWW6HM6YP6XNYS|SAN SILVERIO|final</v>
      </c>
    </row>
    <row r="512" spans="1:6" x14ac:dyDescent="0.25">
      <c r="A512" t="s">
        <v>3643</v>
      </c>
      <c r="B512" t="s">
        <v>2187</v>
      </c>
      <c r="C512" t="s">
        <v>2186</v>
      </c>
      <c r="D512" t="s">
        <v>1141</v>
      </c>
      <c r="F512" t="str" cm="1">
        <f t="array" aca="1" ref="F512" ca="1">eConcatenar(A512:D512,"|")</f>
        <v>localidadmigrada511|QWW6HMPKP6XNYS|SANTA AMALIA|final</v>
      </c>
    </row>
    <row r="513" spans="1:6" x14ac:dyDescent="0.25">
      <c r="A513" t="s">
        <v>3644</v>
      </c>
      <c r="B513" t="s">
        <v>2185</v>
      </c>
      <c r="C513" t="s">
        <v>84</v>
      </c>
      <c r="D513" t="s">
        <v>1141</v>
      </c>
      <c r="F513" t="str" cm="1">
        <f t="array" aca="1" ref="F513" ca="1">eConcatenar(A513:D513,"|")</f>
        <v>localidadmigrada512|QWW6HMUUP6XNYS|SANTA CRUZ|final</v>
      </c>
    </row>
    <row r="514" spans="1:6" x14ac:dyDescent="0.25">
      <c r="A514" t="s">
        <v>3645</v>
      </c>
      <c r="B514" t="s">
        <v>2184</v>
      </c>
      <c r="C514" t="s">
        <v>2183</v>
      </c>
      <c r="D514" t="s">
        <v>1141</v>
      </c>
      <c r="F514" t="str" cm="1">
        <f t="array" aca="1" ref="F514" ca="1">eConcatenar(A514:D514,"|")</f>
        <v>localidadmigrada513|QWW6HMXCP6XNYS|SOLIDARIDAD|final</v>
      </c>
    </row>
    <row r="515" spans="1:6" x14ac:dyDescent="0.25">
      <c r="A515" t="s">
        <v>3646</v>
      </c>
      <c r="B515" t="s">
        <v>2182</v>
      </c>
      <c r="C515" t="s">
        <v>2181</v>
      </c>
      <c r="D515" t="s">
        <v>1141</v>
      </c>
      <c r="F515" t="str" cm="1">
        <f t="array" aca="1" ref="F515" ca="1">eConcatenar(A515:D515,"|")</f>
        <v>localidadmigrada514|QWW6HN0EP6XNYS|TOMAS GARRIDO|final</v>
      </c>
    </row>
    <row r="516" spans="1:6" x14ac:dyDescent="0.25">
      <c r="A516" t="s">
        <v>3647</v>
      </c>
      <c r="B516" t="s">
        <v>2180</v>
      </c>
      <c r="C516" t="s">
        <v>304</v>
      </c>
      <c r="D516" t="s">
        <v>1141</v>
      </c>
      <c r="F516" t="str" cm="1">
        <f t="array" aca="1" ref="F516" ca="1">eConcatenar(A516:D516,"|")</f>
        <v>localidadmigrada515|QWW6HNF4P6XNYS|VICENTE GUERRERO|final</v>
      </c>
    </row>
    <row r="517" spans="1:6" x14ac:dyDescent="0.25">
      <c r="A517" t="s">
        <v>3648</v>
      </c>
      <c r="B517" t="s">
        <v>2179</v>
      </c>
      <c r="C517" t="s">
        <v>2178</v>
      </c>
      <c r="D517" t="s">
        <v>1141</v>
      </c>
      <c r="F517" t="str" cm="1">
        <f t="array" aca="1" ref="F517" ca="1">eConcatenar(A517:D517,"|")</f>
        <v>localidadmigrada516|QWW6HNJAP6XNYS|VILLA ALDAMA PRIMERA SECCION |final</v>
      </c>
    </row>
    <row r="518" spans="1:6" x14ac:dyDescent="0.25">
      <c r="A518" t="s">
        <v>3649</v>
      </c>
      <c r="B518" t="s">
        <v>2177</v>
      </c>
      <c r="C518" t="s">
        <v>2176</v>
      </c>
      <c r="D518" t="s">
        <v>1141</v>
      </c>
      <c r="F518" t="str" cm="1">
        <f t="array" aca="1" ref="F518" ca="1">eConcatenar(A518:D518,"|")</f>
        <v>localidadmigrada517|QWW6HNN6P6XNYS|VILLA CHICHICAPA|final</v>
      </c>
    </row>
    <row r="519" spans="1:6" x14ac:dyDescent="0.25">
      <c r="A519" t="s">
        <v>3650</v>
      </c>
      <c r="B519" t="s">
        <v>2175</v>
      </c>
      <c r="C519" t="s">
        <v>2174</v>
      </c>
      <c r="D519" t="s">
        <v>1141</v>
      </c>
      <c r="F519" t="str" cm="1">
        <f t="array" aca="1" ref="F519" ca="1">eConcatenar(A519:D519,"|")</f>
        <v>localidadmigrada518|QWW6HNRWP6XNYS|VILLA TECOLUTILLA|final</v>
      </c>
    </row>
    <row r="520" spans="1:6" x14ac:dyDescent="0.25">
      <c r="A520" t="s">
        <v>3651</v>
      </c>
      <c r="B520" t="s">
        <v>2173</v>
      </c>
      <c r="C520" t="s">
        <v>2172</v>
      </c>
      <c r="D520" t="s">
        <v>1141</v>
      </c>
      <c r="F520" t="str" cm="1">
        <f t="array" aca="1" ref="F520" ca="1">eConcatenar(A520:D520,"|")</f>
        <v>localidadmigrada519|QWW6HO6WP6XNYS|VILLAS DE ORIENTES|final</v>
      </c>
    </row>
    <row r="521" spans="1:6" x14ac:dyDescent="0.25">
      <c r="A521" t="s">
        <v>3652</v>
      </c>
      <c r="B521" t="s">
        <v>2171</v>
      </c>
      <c r="C521" t="s">
        <v>2170</v>
      </c>
      <c r="D521" t="s">
        <v>1141</v>
      </c>
      <c r="F521" t="str" cm="1">
        <f t="array" aca="1" ref="F521" ca="1">eConcatenar(A521:D521,"|")</f>
        <v>localidadmigrada520|QWW6HOEOP6XNYS|XOCHIMILCO|final</v>
      </c>
    </row>
    <row r="522" spans="1:6" x14ac:dyDescent="0.25">
      <c r="A522" t="s">
        <v>3653</v>
      </c>
      <c r="B522" t="s">
        <v>2169</v>
      </c>
      <c r="C522" t="s">
        <v>2168</v>
      </c>
      <c r="D522" t="s">
        <v>1141</v>
      </c>
      <c r="F522" t="str" cm="1">
        <f t="array" aca="1" ref="F522" ca="1">eConcatenar(A522:D522,"|")</f>
        <v>localidadmigrada521|QWW6M476P6XNYS|ANDRES GARCIA LA ISLA |final</v>
      </c>
    </row>
    <row r="523" spans="1:6" x14ac:dyDescent="0.25">
      <c r="A523" t="s">
        <v>3654</v>
      </c>
      <c r="B523" t="s">
        <v>2167</v>
      </c>
      <c r="C523" t="s">
        <v>947</v>
      </c>
      <c r="D523" t="s">
        <v>1141</v>
      </c>
      <c r="F523" t="str" cm="1">
        <f t="array" aca="1" ref="F523" ca="1">eConcatenar(A523:D523,"|")</f>
        <v>localidadmigrada522|QWW6M4NUP6XNYS|AQUILES SERDAN|final</v>
      </c>
    </row>
    <row r="524" spans="1:6" x14ac:dyDescent="0.25">
      <c r="A524" t="s">
        <v>3655</v>
      </c>
      <c r="B524" t="s">
        <v>2166</v>
      </c>
      <c r="C524" t="s">
        <v>2165</v>
      </c>
      <c r="D524" t="s">
        <v>1141</v>
      </c>
      <c r="F524" t="str" cm="1">
        <f t="array" aca="1" ref="F524" ca="1">eConcatenar(A524:D524,"|")</f>
        <v>localidadmigrada523|QWW6M4SAP6XNYS|BARRA DE TUPILCO|final</v>
      </c>
    </row>
    <row r="525" spans="1:6" x14ac:dyDescent="0.25">
      <c r="A525" t="s">
        <v>3656</v>
      </c>
      <c r="B525" t="s">
        <v>2164</v>
      </c>
      <c r="C525" t="s">
        <v>2163</v>
      </c>
      <c r="D525" t="s">
        <v>1141</v>
      </c>
      <c r="F525" t="str" cm="1">
        <f t="array" aca="1" ref="F525" ca="1">eConcatenar(A525:D525,"|")</f>
        <v>localidadmigrada524|QWW6M4ZSP6XNYS|CHILTEPEC PUERTO CHILTEPEC|final</v>
      </c>
    </row>
    <row r="526" spans="1:6" x14ac:dyDescent="0.25">
      <c r="A526" t="s">
        <v>3657</v>
      </c>
      <c r="B526" t="s">
        <v>2162</v>
      </c>
      <c r="C526" t="s">
        <v>840</v>
      </c>
      <c r="D526" t="s">
        <v>1141</v>
      </c>
      <c r="F526" t="str" cm="1">
        <f t="array" aca="1" ref="F526" ca="1">eConcatenar(A526:D526,"|")</f>
        <v>localidadmigrada525|QWW6M5FMP6XNYS|CHILTEPEC SECCION BANCO|final</v>
      </c>
    </row>
    <row r="527" spans="1:6" x14ac:dyDescent="0.25">
      <c r="A527" t="s">
        <v>3658</v>
      </c>
      <c r="B527" t="s">
        <v>2161</v>
      </c>
      <c r="C527" t="s">
        <v>2160</v>
      </c>
      <c r="D527" t="s">
        <v>1141</v>
      </c>
      <c r="F527" t="str" cm="1">
        <f t="array" aca="1" ref="F527" ca="1">eConcatenar(A527:D527,"|")</f>
        <v>localidadmigrada526|QWW6M5L6P6XNYS|EL BELLOTE SECCION TANQUE|final</v>
      </c>
    </row>
    <row r="528" spans="1:6" x14ac:dyDescent="0.25">
      <c r="A528" t="s">
        <v>3659</v>
      </c>
      <c r="B528" t="s">
        <v>2159</v>
      </c>
      <c r="C528" t="s">
        <v>764</v>
      </c>
      <c r="D528" t="s">
        <v>1141</v>
      </c>
      <c r="F528" t="str" cm="1">
        <f t="array" aca="1" ref="F528" ca="1">eConcatenar(A528:D528,"|")</f>
        <v>localidadmigrada527|QWW6M69WP6XNYS|EL BELLOTE|final</v>
      </c>
    </row>
    <row r="529" spans="1:6" x14ac:dyDescent="0.25">
      <c r="A529" t="s">
        <v>3660</v>
      </c>
      <c r="B529" t="s">
        <v>2158</v>
      </c>
      <c r="C529" t="s">
        <v>713</v>
      </c>
      <c r="D529" t="s">
        <v>1141</v>
      </c>
      <c r="F529" t="str" cm="1">
        <f t="array" aca="1" ref="F529" ca="1">eConcatenar(A529:D529,"|")</f>
        <v>localidadmigrada528|QWW6M6E2P6XNYS|EL ESCRIBANO|final</v>
      </c>
    </row>
    <row r="530" spans="1:6" x14ac:dyDescent="0.25">
      <c r="A530" t="s">
        <v>3661</v>
      </c>
      <c r="B530" t="s">
        <v>2157</v>
      </c>
      <c r="C530" t="s">
        <v>2156</v>
      </c>
      <c r="D530" t="s">
        <v>1141</v>
      </c>
      <c r="F530" t="str" cm="1">
        <f t="array" aca="1" ref="F530" ca="1">eConcatenar(A530:D530,"|")</f>
        <v>localidadmigrada529|QWW6M6HEP6XNYS|FRANCISCO I MADERO|final</v>
      </c>
    </row>
    <row r="531" spans="1:6" x14ac:dyDescent="0.25">
      <c r="A531" t="s">
        <v>3662</v>
      </c>
      <c r="B531" t="s">
        <v>2155</v>
      </c>
      <c r="C531" t="s">
        <v>2154</v>
      </c>
      <c r="D531" t="s">
        <v>1141</v>
      </c>
      <c r="F531" t="str" cm="1">
        <f t="array" aca="1" ref="F531" ca="1">eConcatenar(A531:D531,"|")</f>
        <v>localidadmigrada530|QWW6M6ZQP6XNYS|FRANCISCO I MADERO (MADERO)|final</v>
      </c>
    </row>
    <row r="532" spans="1:6" x14ac:dyDescent="0.25">
      <c r="A532" t="s">
        <v>3663</v>
      </c>
      <c r="B532" t="s">
        <v>2153</v>
      </c>
      <c r="C532" t="s">
        <v>2152</v>
      </c>
      <c r="D532" t="s">
        <v>1141</v>
      </c>
      <c r="F532" t="str" cm="1">
        <f t="array" aca="1" ref="F532" ca="1">eConcatenar(A532:D532,"|")</f>
        <v>localidadmigrada531|QWW6M778P6XNYS|GUANO SOLO EL COQUITO|final</v>
      </c>
    </row>
    <row r="533" spans="1:6" x14ac:dyDescent="0.25">
      <c r="A533" t="s">
        <v>3664</v>
      </c>
      <c r="B533" t="s">
        <v>2151</v>
      </c>
      <c r="C533" t="s">
        <v>2150</v>
      </c>
      <c r="D533" t="s">
        <v>1141</v>
      </c>
      <c r="F533" t="str" cm="1">
        <f t="array" aca="1" ref="F533" ca="1">eConcatenar(A533:D533,"|")</f>
        <v>localidadmigrada532|QWW6M7E6P6XNYS|HUESO DE PUERCO (COLONIA QUINTIN ARAUZ)|final</v>
      </c>
    </row>
    <row r="534" spans="1:6" x14ac:dyDescent="0.25">
      <c r="A534" t="s">
        <v>3665</v>
      </c>
      <c r="B534" t="s">
        <v>2149</v>
      </c>
      <c r="C534" t="s">
        <v>2148</v>
      </c>
      <c r="D534" t="s">
        <v>1141</v>
      </c>
      <c r="F534" t="str" cm="1">
        <f t="array" aca="1" ref="F534" ca="1">eConcatenar(A534:D534,"|")</f>
        <v>localidadmigrada533|QWW6M7VEP6XNYS|JOSE MARIA MORELOS Y PAVON (EL BELLOTE)|final</v>
      </c>
    </row>
    <row r="535" spans="1:6" x14ac:dyDescent="0.25">
      <c r="A535" t="s">
        <v>3666</v>
      </c>
      <c r="B535" t="s">
        <v>2147</v>
      </c>
      <c r="C535" t="s">
        <v>2146</v>
      </c>
      <c r="D535" t="s">
        <v>1141</v>
      </c>
      <c r="F535" t="str" cm="1">
        <f t="array" aca="1" ref="F535" ca="1">eConcatenar(A535:D535,"|")</f>
        <v>localidadmigrada534|QWW6M99EP6XNYS|LA SOLUCION SOMOS TODOS (LA ALIANZA)|final</v>
      </c>
    </row>
    <row r="536" spans="1:6" x14ac:dyDescent="0.25">
      <c r="A536" t="s">
        <v>3667</v>
      </c>
      <c r="B536" t="s">
        <v>2145</v>
      </c>
      <c r="C536" t="s">
        <v>2144</v>
      </c>
      <c r="D536" t="s">
        <v>1141</v>
      </c>
      <c r="F536" t="str" cm="1">
        <f t="array" aca="1" ref="F536" ca="1">eConcatenar(A536:D536,"|")</f>
        <v>localidadmigrada535|QWW6M9F8P6XNYS|LA UNIOM PRIMERA SECCION  AMATILLO|final</v>
      </c>
    </row>
    <row r="537" spans="1:6" x14ac:dyDescent="0.25">
      <c r="A537" t="s">
        <v>3668</v>
      </c>
      <c r="B537" t="s">
        <v>2143</v>
      </c>
      <c r="C537" t="s">
        <v>2142</v>
      </c>
      <c r="D537" t="s">
        <v>1141</v>
      </c>
      <c r="F537" t="str" cm="1">
        <f t="array" aca="1" ref="F537" ca="1">eConcatenar(A537:D537,"|")</f>
        <v>localidadmigrada536|QWW6M9IUP6XNYS|LA UNION SEGUNDA SECCION |final</v>
      </c>
    </row>
    <row r="538" spans="1:6" x14ac:dyDescent="0.25">
      <c r="A538" t="s">
        <v>3669</v>
      </c>
      <c r="B538" t="s">
        <v>2141</v>
      </c>
      <c r="C538" t="s">
        <v>2140</v>
      </c>
      <c r="D538" t="s">
        <v>1141</v>
      </c>
      <c r="F538" t="str" cm="1">
        <f t="array" aca="1" ref="F538" ca="1">eConcatenar(A538:D538,"|")</f>
        <v>localidadmigrada537|QWW6M9NUP6XNYS|LA UNION TERCERA SECCION |final</v>
      </c>
    </row>
    <row r="539" spans="1:6" x14ac:dyDescent="0.25">
      <c r="A539" t="s">
        <v>3670</v>
      </c>
      <c r="B539" t="s">
        <v>2139</v>
      </c>
      <c r="C539" t="s">
        <v>752</v>
      </c>
      <c r="D539" t="s">
        <v>1141</v>
      </c>
      <c r="F539" t="str" cm="1">
        <f t="array" aca="1" ref="F539" ca="1">eConcatenar(A539:D539,"|")</f>
        <v>localidadmigrada538|QWW6MA3YP6XNYS|LAS FLORES PRIMERA SECCION |final</v>
      </c>
    </row>
    <row r="540" spans="1:6" x14ac:dyDescent="0.25">
      <c r="A540" t="s">
        <v>3671</v>
      </c>
      <c r="B540" t="s">
        <v>2138</v>
      </c>
      <c r="C540" t="s">
        <v>2137</v>
      </c>
      <c r="D540" t="s">
        <v>1141</v>
      </c>
      <c r="F540" t="str" cm="1">
        <f t="array" aca="1" ref="F540" ca="1">eConcatenar(A540:D540,"|")</f>
        <v>localidadmigrada539|QWW6MA84P6XNYS|LAS FLORES SEGUNDA SECCION |final</v>
      </c>
    </row>
    <row r="541" spans="1:6" x14ac:dyDescent="0.25">
      <c r="A541" t="s">
        <v>3672</v>
      </c>
      <c r="B541" t="s">
        <v>2136</v>
      </c>
      <c r="C541" t="s">
        <v>2135</v>
      </c>
      <c r="D541" t="s">
        <v>1141</v>
      </c>
      <c r="F541" t="str" cm="1">
        <f t="array" aca="1" ref="F541" ca="1">eConcatenar(A541:D541,"|")</f>
        <v>localidadmigrada540|QWW6MADOP6XNYS|LAS FLORES TERCERA SECCION  EL CERRO|final</v>
      </c>
    </row>
    <row r="542" spans="1:6" x14ac:dyDescent="0.25">
      <c r="A542" t="s">
        <v>3673</v>
      </c>
      <c r="B542" t="s">
        <v>2134</v>
      </c>
      <c r="C542" t="s">
        <v>2133</v>
      </c>
      <c r="D542" t="s">
        <v>1141</v>
      </c>
      <c r="F542" t="str" cm="1">
        <f t="array" aca="1" ref="F542" ca="1">eConcatenar(A542:D542,"|")</f>
        <v>localidadmigrada541|QWW6MATIP6XNYS|LA LIBERTAD PRIMERA SECCION |final</v>
      </c>
    </row>
    <row r="543" spans="1:6" x14ac:dyDescent="0.25">
      <c r="A543" t="s">
        <v>3674</v>
      </c>
      <c r="B543" t="s">
        <v>2132</v>
      </c>
      <c r="C543" t="s">
        <v>2131</v>
      </c>
      <c r="D543" t="s">
        <v>1141</v>
      </c>
      <c r="F543" t="str" cm="1">
        <f t="array" aca="1" ref="F543" ca="1">eConcatenar(A543:D543,"|")</f>
        <v>localidadmigrada542|QWW6MB4MP6XNYS|LIBERTAD PRIMERA SECCION EL CHIVERO|final</v>
      </c>
    </row>
    <row r="544" spans="1:6" x14ac:dyDescent="0.25">
      <c r="A544" t="s">
        <v>3675</v>
      </c>
      <c r="B544" t="s">
        <v>2130</v>
      </c>
      <c r="C544" t="s">
        <v>2129</v>
      </c>
      <c r="D544" t="s">
        <v>1141</v>
      </c>
      <c r="F544" t="str" cm="1">
        <f t="array" aca="1" ref="F544" ca="1">eConcatenar(A544:D544,"|")</f>
        <v>localidadmigrada543|QWW6MB88P6XNYS|LIBERTAD SEGUNDA SECCION |final</v>
      </c>
    </row>
    <row r="545" spans="1:6" x14ac:dyDescent="0.25">
      <c r="A545" t="s">
        <v>3676</v>
      </c>
      <c r="B545" t="s">
        <v>2128</v>
      </c>
      <c r="C545" t="s">
        <v>2127</v>
      </c>
      <c r="D545" t="s">
        <v>1141</v>
      </c>
      <c r="F545" t="str" cm="1">
        <f t="array" aca="1" ref="F545" ca="1">eConcatenar(A545:D545,"|")</f>
        <v>localidadmigrada544|QWW6MBQAP6XNYS|MOCTEZUMA FRANCISCO I MADERO TERCERA SECCION |final</v>
      </c>
    </row>
    <row r="546" spans="1:6" x14ac:dyDescent="0.25">
      <c r="A546" t="s">
        <v>3677</v>
      </c>
      <c r="B546" t="s">
        <v>2126</v>
      </c>
      <c r="C546" t="s">
        <v>741</v>
      </c>
      <c r="D546" t="s">
        <v>1141</v>
      </c>
      <c r="F546" t="str" cm="1">
        <f t="array" aca="1" ref="F546" ca="1">eConcatenar(A546:D546,"|")</f>
        <v>localidadmigrada545|QWW6MBUGP6XNYS|MOCTEZUMA PRIMERA SECCION |final</v>
      </c>
    </row>
    <row r="547" spans="1:6" x14ac:dyDescent="0.25">
      <c r="A547" t="s">
        <v>3678</v>
      </c>
      <c r="B547" t="s">
        <v>2125</v>
      </c>
      <c r="C547" t="s">
        <v>2124</v>
      </c>
      <c r="D547" t="s">
        <v>1141</v>
      </c>
      <c r="F547" t="str" cm="1">
        <f t="array" aca="1" ref="F547" ca="1">eConcatenar(A547:D547,"|")</f>
        <v>localidadmigrada546|QWW6MBYMP6XNYS|MOCTEZUMA SEGUNDA SECCION |final</v>
      </c>
    </row>
    <row r="548" spans="1:6" x14ac:dyDescent="0.25">
      <c r="A548" t="s">
        <v>3679</v>
      </c>
      <c r="B548" t="s">
        <v>2123</v>
      </c>
      <c r="C548" t="s">
        <v>2122</v>
      </c>
      <c r="D548" t="s">
        <v>1141</v>
      </c>
      <c r="F548" t="str" cm="1">
        <f t="array" aca="1" ref="F548" ca="1">eConcatenar(A548:D548,"|")</f>
        <v>localidadmigrada547|QWW6MCG4P6XNYS|MOCTEZUMA TERCERA SECCION|final</v>
      </c>
    </row>
    <row r="549" spans="1:6" x14ac:dyDescent="0.25">
      <c r="A549" t="s">
        <v>3680</v>
      </c>
      <c r="B549" t="s">
        <v>2121</v>
      </c>
      <c r="C549" t="s">
        <v>2120</v>
      </c>
      <c r="D549" t="s">
        <v>1141</v>
      </c>
      <c r="F549" t="str" cm="1">
        <f t="array" aca="1" ref="F549" ca="1">eConcatenar(A549:D549,"|")</f>
        <v>localidadmigrada548|QWW6MCM8P6XNYS|MONTE ADENTRO|final</v>
      </c>
    </row>
    <row r="550" spans="1:6" x14ac:dyDescent="0.25">
      <c r="A550" t="s">
        <v>3681</v>
      </c>
      <c r="B550" t="s">
        <v>2119</v>
      </c>
      <c r="C550" t="s">
        <v>885</v>
      </c>
      <c r="D550" t="s">
        <v>1141</v>
      </c>
      <c r="F550" t="str" cm="1">
        <f t="array" aca="1" ref="F550" ca="1">eConcatenar(A550:D550,"|")</f>
        <v>localidadmigrada549|QWW6MCSCP6XNYS|NICOLAS BRAVO|final</v>
      </c>
    </row>
    <row r="551" spans="1:6" x14ac:dyDescent="0.25">
      <c r="A551" t="s">
        <v>3682</v>
      </c>
      <c r="B551" t="s">
        <v>2118</v>
      </c>
      <c r="C551" t="s">
        <v>1249</v>
      </c>
      <c r="D551" t="s">
        <v>1141</v>
      </c>
      <c r="F551" t="str" cm="1">
        <f t="array" aca="1" ref="F551" ca="1">eConcatenar(A551:D551,"|")</f>
        <v>localidadmigrada550|QWW6MF2UP6XNYS|NICOLAS BRAVO SEGUNDA SECCION |final</v>
      </c>
    </row>
    <row r="552" spans="1:6" x14ac:dyDescent="0.25">
      <c r="A552" t="s">
        <v>3683</v>
      </c>
      <c r="B552" t="s">
        <v>2117</v>
      </c>
      <c r="C552" t="s">
        <v>2116</v>
      </c>
      <c r="D552" t="s">
        <v>1141</v>
      </c>
      <c r="F552" t="str" cm="1">
        <f t="array" aca="1" ref="F552" ca="1">eConcatenar(A552:D552,"|")</f>
        <v>localidadmigrada551|QWW6MFLGP6XNYS|NICOLAS BRAVO TERCERA SECCION |final</v>
      </c>
    </row>
    <row r="553" spans="1:6" x14ac:dyDescent="0.25">
      <c r="A553" t="s">
        <v>3684</v>
      </c>
      <c r="B553" t="s">
        <v>2115</v>
      </c>
      <c r="C553" t="s">
        <v>2114</v>
      </c>
      <c r="D553" t="s">
        <v>1141</v>
      </c>
      <c r="F553" t="str" cm="1">
        <f t="array" aca="1" ref="F553" ca="1">eConcatenar(A553:D553,"|")</f>
        <v>localidadmigrada552|QWW6MFRAP6XNYS|NICOLAS BRAVO CUARTA SECCION TILAPA|final</v>
      </c>
    </row>
    <row r="554" spans="1:6" x14ac:dyDescent="0.25">
      <c r="A554" t="s">
        <v>3685</v>
      </c>
      <c r="B554" t="s">
        <v>2113</v>
      </c>
      <c r="C554" t="s">
        <v>2112</v>
      </c>
      <c r="D554" t="s">
        <v>1141</v>
      </c>
      <c r="F554" t="str" cm="1">
        <f t="array" aca="1" ref="F554" ca="1">eConcatenar(A554:D554,"|")</f>
        <v>localidadmigrada553|QWW6MG9MP6XNYS|NICOLAS BRAVO QUINTA SECCION PUNTA BRAVA|final</v>
      </c>
    </row>
    <row r="555" spans="1:6" x14ac:dyDescent="0.25">
      <c r="A555" t="s">
        <v>3686</v>
      </c>
      <c r="B555" t="s">
        <v>2111</v>
      </c>
      <c r="C555" t="s">
        <v>846</v>
      </c>
      <c r="D555" t="s">
        <v>1141</v>
      </c>
      <c r="F555" t="str" cm="1">
        <f t="array" aca="1" ref="F555" ca="1">eConcatenar(A555:D555,"|")</f>
        <v>localidadmigrada554|QWW6MH2SP6XNYS|NUEVO TORNO LARGO|final</v>
      </c>
    </row>
    <row r="556" spans="1:6" x14ac:dyDescent="0.25">
      <c r="A556" t="s">
        <v>3687</v>
      </c>
      <c r="B556" t="s">
        <v>2110</v>
      </c>
      <c r="C556" t="s">
        <v>2109</v>
      </c>
      <c r="D556" t="s">
        <v>1141</v>
      </c>
      <c r="F556" t="str" cm="1">
        <f t="array" aca="1" ref="F556" ca="1">eConcatenar(A556:D556,"|")</f>
        <v>localidadmigrada555|QWW6MH6OP6XNYS|OCCIDENTE SAN FRANCISCO|final</v>
      </c>
    </row>
    <row r="557" spans="1:6" x14ac:dyDescent="0.25">
      <c r="A557" t="s">
        <v>3688</v>
      </c>
      <c r="B557" t="s">
        <v>2108</v>
      </c>
      <c r="C557" t="s">
        <v>2107</v>
      </c>
      <c r="D557" t="s">
        <v>1141</v>
      </c>
      <c r="F557" t="str" cm="1">
        <f t="array" aca="1" ref="F557" ca="1">eConcatenar(A557:D557,"|")</f>
        <v>localidadmigrada556|QWW6MHBEP6XNYS|ORIENTE HORMIGUERO|final</v>
      </c>
    </row>
    <row r="558" spans="1:6" x14ac:dyDescent="0.25">
      <c r="A558" t="s">
        <v>3689</v>
      </c>
      <c r="B558" t="s">
        <v>2106</v>
      </c>
      <c r="C558" t="s">
        <v>2105</v>
      </c>
      <c r="D558" t="s">
        <v>1141</v>
      </c>
      <c r="F558" t="str" cm="1">
        <f t="array" aca="1" ref="F558" ca="1">eConcatenar(A558:D558,"|")</f>
        <v>localidadmigrada557|QWW6MHQOP6XNYS|ORIENTE SAN CAYETANO|final</v>
      </c>
    </row>
    <row r="559" spans="1:6" x14ac:dyDescent="0.25">
      <c r="A559" t="s">
        <v>3690</v>
      </c>
      <c r="B559" t="s">
        <v>2104</v>
      </c>
      <c r="C559" t="s">
        <v>2103</v>
      </c>
      <c r="D559" t="s">
        <v>1141</v>
      </c>
      <c r="F559" t="str" cm="1">
        <f t="array" aca="1" ref="F559" ca="1">eConcatenar(A559:D559,"|")</f>
        <v>localidadmigrada558|QWW6MHUAP6XNYS|ORIENTE PRIMERA SECCION  |final</v>
      </c>
    </row>
    <row r="560" spans="1:6" x14ac:dyDescent="0.25">
      <c r="A560" t="s">
        <v>3691</v>
      </c>
      <c r="B560" t="s">
        <v>2102</v>
      </c>
      <c r="C560" t="s">
        <v>2101</v>
      </c>
      <c r="D560" t="s">
        <v>1141</v>
      </c>
      <c r="F560" t="str" cm="1">
        <f t="array" aca="1" ref="F560" ca="1">eConcatenar(A560:D560,"|")</f>
        <v>localidadmigrada559|QWW6MI18P6XNYS|ORIENTE SEGUNDA SECCION PALMA HUACA|final</v>
      </c>
    </row>
    <row r="561" spans="1:6" x14ac:dyDescent="0.25">
      <c r="A561" t="s">
        <v>3692</v>
      </c>
      <c r="B561" t="s">
        <v>2100</v>
      </c>
      <c r="C561" t="s">
        <v>2099</v>
      </c>
      <c r="D561" t="s">
        <v>1141</v>
      </c>
      <c r="F561" t="str" cm="1">
        <f t="array" aca="1" ref="F561" ca="1">eConcatenar(A561:D561,"|")</f>
        <v>localidadmigrada560|QWW6MI4KP6XNYS|PALESTINA|final</v>
      </c>
    </row>
    <row r="562" spans="1:6" x14ac:dyDescent="0.25">
      <c r="A562" t="s">
        <v>3693</v>
      </c>
      <c r="B562" t="s">
        <v>2098</v>
      </c>
      <c r="C562" t="s">
        <v>706</v>
      </c>
      <c r="D562" t="s">
        <v>1141</v>
      </c>
      <c r="F562" t="str" cm="1">
        <f t="array" aca="1" ref="F562" ca="1">eConcatenar(A562:D562,"|")</f>
        <v>localidadmigrada561|QWW6MIIQP6XNYS|PARAISO|final</v>
      </c>
    </row>
    <row r="563" spans="1:6" x14ac:dyDescent="0.25">
      <c r="A563" t="s">
        <v>3694</v>
      </c>
      <c r="B563" t="s">
        <v>2097</v>
      </c>
      <c r="C563" t="s">
        <v>843</v>
      </c>
      <c r="D563" t="s">
        <v>1141</v>
      </c>
      <c r="F563" t="str" cm="1">
        <f t="array" aca="1" ref="F563" ca="1">eConcatenar(A563:D563,"|")</f>
        <v>localidadmigrada562|QWW6MIMMP6XNYS|PENJAMO|final</v>
      </c>
    </row>
    <row r="564" spans="1:6" x14ac:dyDescent="0.25">
      <c r="A564" t="s">
        <v>3695</v>
      </c>
      <c r="B564" t="s">
        <v>2096</v>
      </c>
      <c r="C564" t="s">
        <v>2095</v>
      </c>
      <c r="D564" t="s">
        <v>1141</v>
      </c>
      <c r="F564" t="str" cm="1">
        <f t="array" aca="1" ref="F564" ca="1">eConcatenar(A564:D564,"|")</f>
        <v>localidadmigrada563|QWW6MIQIP6XNYS|POTRERITOS|final</v>
      </c>
    </row>
    <row r="565" spans="1:6" x14ac:dyDescent="0.25">
      <c r="A565" t="s">
        <v>3696</v>
      </c>
      <c r="B565" t="s">
        <v>2094</v>
      </c>
      <c r="C565" t="s">
        <v>940</v>
      </c>
      <c r="D565" t="s">
        <v>1141</v>
      </c>
      <c r="F565" t="str" cm="1">
        <f t="array" aca="1" ref="F565" ca="1">eConcatenar(A565:D565,"|")</f>
        <v>localidadmigrada564|QWW6MJCGP6XNYS|PUERTO CEIBA|final</v>
      </c>
    </row>
    <row r="566" spans="1:6" x14ac:dyDescent="0.25">
      <c r="A566" t="s">
        <v>3697</v>
      </c>
      <c r="B566" t="s">
        <v>2093</v>
      </c>
      <c r="C566" t="s">
        <v>628</v>
      </c>
      <c r="D566" t="s">
        <v>1141</v>
      </c>
      <c r="F566" t="str" cm="1">
        <f t="array" aca="1" ref="F566" ca="1">eConcatenar(A566:D566,"|")</f>
        <v>localidadmigrada565|QWW6ML1UP6XNYS|QUINTIN ARAUZ|final</v>
      </c>
    </row>
    <row r="567" spans="1:6" x14ac:dyDescent="0.25">
      <c r="A567" t="s">
        <v>3698</v>
      </c>
      <c r="B567" t="s">
        <v>2092</v>
      </c>
      <c r="C567" t="s">
        <v>2091</v>
      </c>
      <c r="D567" t="s">
        <v>1141</v>
      </c>
      <c r="F567" t="str" cm="1">
        <f t="array" aca="1" ref="F567" ca="1">eConcatenar(A567:D567,"|")</f>
        <v>localidadmigrada566|QWW6ML4MP6XNYS|QUINTIN ARAUZ UNO|final</v>
      </c>
    </row>
    <row r="568" spans="1:6" x14ac:dyDescent="0.25">
      <c r="A568" t="s">
        <v>3699</v>
      </c>
      <c r="B568" t="s">
        <v>2090</v>
      </c>
      <c r="C568" t="s">
        <v>2089</v>
      </c>
      <c r="D568" t="s">
        <v>1141</v>
      </c>
      <c r="F568" t="str" cm="1">
        <f t="array" aca="1" ref="F568" ca="1">eConcatenar(A568:D568,"|")</f>
        <v>localidadmigrada567|QWW6ML9CP6XNYS|ADALBERTO SANTOS MAGAÑA|final</v>
      </c>
    </row>
    <row r="569" spans="1:6" x14ac:dyDescent="0.25">
      <c r="A569" t="s">
        <v>3700</v>
      </c>
      <c r="B569" t="s">
        <v>2088</v>
      </c>
      <c r="C569" t="s">
        <v>2087</v>
      </c>
      <c r="D569" t="s">
        <v>1141</v>
      </c>
      <c r="F569" t="str" cm="1">
        <f t="array" aca="1" ref="F569" ca="1">eConcatenar(A569:D569,"|")</f>
        <v>localidadmigrada568|QWW6MLN8P6XNYS|BARRIO DEL CARMEN|final</v>
      </c>
    </row>
    <row r="570" spans="1:6" x14ac:dyDescent="0.25">
      <c r="A570" t="s">
        <v>3701</v>
      </c>
      <c r="B570" t="s">
        <v>2086</v>
      </c>
      <c r="C570" t="s">
        <v>2085</v>
      </c>
      <c r="D570" t="s">
        <v>1141</v>
      </c>
      <c r="F570" t="str" cm="1">
        <f t="array" aca="1" ref="F570" ca="1">eConcatenar(A570:D570,"|")</f>
        <v>localidadmigrada569|QWW6MLRYP6XNYS|BARRIO LA CANDELARIA |final</v>
      </c>
    </row>
    <row r="571" spans="1:6" x14ac:dyDescent="0.25">
      <c r="A571" t="s">
        <v>3702</v>
      </c>
      <c r="B571" t="s">
        <v>2084</v>
      </c>
      <c r="C571" t="s">
        <v>2083</v>
      </c>
      <c r="D571" t="s">
        <v>1141</v>
      </c>
      <c r="F571" t="str" cm="1">
        <f t="array" aca="1" ref="F571" ca="1">eConcatenar(A571:D571,"|")</f>
        <v>localidadmigrada570|QWW6MLV0P6XNYS|COQUITO|final</v>
      </c>
    </row>
    <row r="572" spans="1:6" x14ac:dyDescent="0.25">
      <c r="A572" t="s">
        <v>3703</v>
      </c>
      <c r="B572" t="s">
        <v>2082</v>
      </c>
      <c r="C572" t="s">
        <v>2081</v>
      </c>
      <c r="D572" t="s">
        <v>1141</v>
      </c>
      <c r="F572" t="str" cm="1">
        <f t="array" aca="1" ref="F572" ca="1">eConcatenar(A572:D572,"|")</f>
        <v>localidadmigrada571|QWW6MM14P6XNYS|COSTA REAL|final</v>
      </c>
    </row>
    <row r="573" spans="1:6" x14ac:dyDescent="0.25">
      <c r="A573" t="s">
        <v>3704</v>
      </c>
      <c r="B573" t="s">
        <v>2080</v>
      </c>
      <c r="C573" t="s">
        <v>2079</v>
      </c>
      <c r="D573" t="s">
        <v>1141</v>
      </c>
      <c r="F573" t="str" cm="1">
        <f t="array" aca="1" ref="F573" ca="1">eConcatenar(A573:D573,"|")</f>
        <v>localidadmigrada572|QWW6MMNWP6XNYS|EJIDO ORIENTE|final</v>
      </c>
    </row>
    <row r="574" spans="1:6" x14ac:dyDescent="0.25">
      <c r="A574" t="s">
        <v>3705</v>
      </c>
      <c r="B574" t="s">
        <v>2078</v>
      </c>
      <c r="C574" t="s">
        <v>240</v>
      </c>
      <c r="D574" t="s">
        <v>1141</v>
      </c>
      <c r="F574" t="str" cm="1">
        <f t="array" aca="1" ref="F574" ca="1">eConcatenar(A574:D574,"|")</f>
        <v>localidadmigrada573|QWW6MMQEP6XNYS|EL LIMON|final</v>
      </c>
    </row>
    <row r="575" spans="1:6" x14ac:dyDescent="0.25">
      <c r="A575" t="s">
        <v>3706</v>
      </c>
      <c r="B575" t="s">
        <v>2077</v>
      </c>
      <c r="C575" t="s">
        <v>726</v>
      </c>
      <c r="D575" t="s">
        <v>1141</v>
      </c>
      <c r="F575" t="str" cm="1">
        <f t="array" aca="1" ref="F575" ca="1">eConcatenar(A575:D575,"|")</f>
        <v>localidadmigrada574|QWW6MN86P6XNYS|EL LIMONCITO|final</v>
      </c>
    </row>
    <row r="576" spans="1:6" x14ac:dyDescent="0.25">
      <c r="A576" t="s">
        <v>3707</v>
      </c>
      <c r="B576" t="s">
        <v>2076</v>
      </c>
      <c r="C576" t="s">
        <v>2075</v>
      </c>
      <c r="D576" t="s">
        <v>1141</v>
      </c>
      <c r="F576" t="str" cm="1">
        <f t="array" aca="1" ref="F576" ca="1">eConcatenar(A576:D576,"|")</f>
        <v>localidadmigrada575|QWW6MNE0P6XNYS|EMPLEADOS DE CONFIANZA DE PEMEX|final</v>
      </c>
    </row>
    <row r="577" spans="1:6" x14ac:dyDescent="0.25">
      <c r="A577" t="s">
        <v>3708</v>
      </c>
      <c r="B577" t="s">
        <v>2074</v>
      </c>
      <c r="C577" t="s">
        <v>2073</v>
      </c>
      <c r="D577" t="s">
        <v>1141</v>
      </c>
      <c r="F577" t="str" cm="1">
        <f t="array" aca="1" ref="F577" ca="1">eConcatenar(A577:D577,"|")</f>
        <v>localidadmigrada576|QWW6MO3KP6XNYS|FRACCIONAMIENTO CARLOS A MADRAZO|final</v>
      </c>
    </row>
    <row r="578" spans="1:6" x14ac:dyDescent="0.25">
      <c r="A578" t="s">
        <v>3709</v>
      </c>
      <c r="B578" t="s">
        <v>2072</v>
      </c>
      <c r="C578" t="s">
        <v>2071</v>
      </c>
      <c r="D578" t="s">
        <v>1141</v>
      </c>
      <c r="F578" t="str" cm="1">
        <f t="array" aca="1" ref="F578" ca="1">eConcatenar(A578:D578,"|")</f>
        <v>localidadmigrada577|QWW6MO80P6XNYS|FRACCIONAMIENTO LA CEIBA |final</v>
      </c>
    </row>
    <row r="579" spans="1:6" x14ac:dyDescent="0.25">
      <c r="A579" t="s">
        <v>3710</v>
      </c>
      <c r="B579" t="s">
        <v>2070</v>
      </c>
      <c r="C579" t="s">
        <v>2069</v>
      </c>
      <c r="D579" t="s">
        <v>1141</v>
      </c>
      <c r="F579" t="str" cm="1">
        <f t="array" aca="1" ref="F579" ca="1">eConcatenar(A579:D579,"|")</f>
        <v>localidadmigrada578|QWW6MOXAP6XNYS|FRACCIONAMIENTO PRIMAVERA|final</v>
      </c>
    </row>
    <row r="580" spans="1:6" x14ac:dyDescent="0.25">
      <c r="A580" t="s">
        <v>3711</v>
      </c>
      <c r="B580" t="s">
        <v>2068</v>
      </c>
      <c r="C580" t="s">
        <v>2067</v>
      </c>
      <c r="D580" t="s">
        <v>1141</v>
      </c>
      <c r="F580" t="str" cm="1">
        <f t="array" aca="1" ref="F580" ca="1">eConcatenar(A580:D580,"|")</f>
        <v>localidadmigrada579|QWW6MP16P6XNYS|FRACCIONAMIENTO TULIPANES|final</v>
      </c>
    </row>
    <row r="581" spans="1:6" x14ac:dyDescent="0.25">
      <c r="A581" t="s">
        <v>3712</v>
      </c>
      <c r="B581" t="s">
        <v>2066</v>
      </c>
      <c r="C581" t="s">
        <v>1055</v>
      </c>
      <c r="D581" t="s">
        <v>1141</v>
      </c>
      <c r="F581" t="str" cm="1">
        <f t="array" aca="1" ref="F581" ca="1">eConcatenar(A581:D581,"|")</f>
        <v>localidadmigrada580|QWW6MP3YP6XNYS|LAS FLORES|final</v>
      </c>
    </row>
    <row r="582" spans="1:6" x14ac:dyDescent="0.25">
      <c r="A582" t="s">
        <v>3713</v>
      </c>
      <c r="B582" t="s">
        <v>2065</v>
      </c>
      <c r="C582" t="s">
        <v>2064</v>
      </c>
      <c r="D582" t="s">
        <v>1141</v>
      </c>
      <c r="F582" t="str" cm="1">
        <f t="array" aca="1" ref="F582" ca="1">eConcatenar(A582:D582,"|")</f>
        <v>localidadmigrada581|QWW6MPHUP6XNYS|LAS PALMAS|final</v>
      </c>
    </row>
    <row r="583" spans="1:6" x14ac:dyDescent="0.25">
      <c r="A583" t="s">
        <v>3714</v>
      </c>
      <c r="B583" t="s">
        <v>2063</v>
      </c>
      <c r="C583" t="s">
        <v>18</v>
      </c>
      <c r="D583" t="s">
        <v>1141</v>
      </c>
      <c r="F583" t="str" cm="1">
        <f t="array" aca="1" ref="F583" ca="1">eConcatenar(A583:D583,"|")</f>
        <v>localidadmigrada582|QWW6MPKWP6XNYS|LAZARO CARDENAS|final</v>
      </c>
    </row>
    <row r="584" spans="1:6" x14ac:dyDescent="0.25">
      <c r="A584" t="s">
        <v>3715</v>
      </c>
      <c r="B584" t="s">
        <v>2062</v>
      </c>
      <c r="C584" t="s">
        <v>1672</v>
      </c>
      <c r="D584" t="s">
        <v>1141</v>
      </c>
      <c r="F584" t="str" cm="1">
        <f t="array" aca="1" ref="F584" ca="1">eConcatenar(A584:D584,"|")</f>
        <v>localidadmigrada583|QWW6MPPMP6XNYS|LOS COCOS|final</v>
      </c>
    </row>
    <row r="585" spans="1:6" x14ac:dyDescent="0.25">
      <c r="A585" t="s">
        <v>3716</v>
      </c>
      <c r="B585" t="s">
        <v>2061</v>
      </c>
      <c r="C585" t="s">
        <v>2060</v>
      </c>
      <c r="D585" t="s">
        <v>1141</v>
      </c>
      <c r="F585" t="str" cm="1">
        <f t="array" aca="1" ref="F585" ca="1">eConcatenar(A585:D585,"|")</f>
        <v>localidadmigrada584|QWW6MPSYP6XNYS|LOS MANGOS|final</v>
      </c>
    </row>
    <row r="586" spans="1:6" x14ac:dyDescent="0.25">
      <c r="A586" t="s">
        <v>3717</v>
      </c>
      <c r="B586" t="s">
        <v>2059</v>
      </c>
      <c r="C586" t="s">
        <v>2058</v>
      </c>
      <c r="D586" t="s">
        <v>1141</v>
      </c>
      <c r="F586" t="str" cm="1">
        <f t="array" aca="1" ref="F586" ca="1">eConcatenar(A586:D586,"|")</f>
        <v>localidadmigrada585|QWW6MQAGP6XNYS|LOS TINTOS (ANTES LA CANDELARIA)|final</v>
      </c>
    </row>
    <row r="587" spans="1:6" x14ac:dyDescent="0.25">
      <c r="A587" t="s">
        <v>3718</v>
      </c>
      <c r="B587" t="s">
        <v>2057</v>
      </c>
      <c r="C587" t="s">
        <v>2056</v>
      </c>
      <c r="D587" t="s">
        <v>1141</v>
      </c>
      <c r="F587" t="str" cm="1">
        <f t="array" aca="1" ref="F587" ca="1">eConcatenar(A587:D587,"|")</f>
        <v>localidadmigrada586|QWW6MQDIP6XNYS|LOS VEGAS|final</v>
      </c>
    </row>
    <row r="588" spans="1:6" x14ac:dyDescent="0.25">
      <c r="A588" t="s">
        <v>3719</v>
      </c>
      <c r="B588" t="s">
        <v>2055</v>
      </c>
      <c r="C588" t="s">
        <v>2054</v>
      </c>
      <c r="D588" t="s">
        <v>1141</v>
      </c>
      <c r="F588" t="str" cm="1">
        <f t="array" aca="1" ref="F588" ca="1">eConcatenar(A588:D588,"|")</f>
        <v>localidadmigrada587|QWW6MQHYP6XNYS|NUEVA VENECIA|final</v>
      </c>
    </row>
    <row r="589" spans="1:6" x14ac:dyDescent="0.25">
      <c r="A589" t="s">
        <v>3720</v>
      </c>
      <c r="B589" t="s">
        <v>2053</v>
      </c>
      <c r="C589" t="s">
        <v>2052</v>
      </c>
      <c r="D589" t="s">
        <v>1141</v>
      </c>
      <c r="F589" t="str" cm="1">
        <f t="array" aca="1" ref="F589" ca="1">eConcatenar(A589:D589,"|")</f>
        <v>localidadmigrada588|QWW6MQLKP6XNYS|PARAISO CENTRO|final</v>
      </c>
    </row>
    <row r="590" spans="1:6" x14ac:dyDescent="0.25">
      <c r="A590" t="s">
        <v>3721</v>
      </c>
      <c r="B590" t="s">
        <v>2051</v>
      </c>
      <c r="C590" t="s">
        <v>2050</v>
      </c>
      <c r="D590" t="s">
        <v>1141</v>
      </c>
      <c r="F590" t="str" cm="1">
        <f t="array" aca="1" ref="F590" ca="1">eConcatenar(A590:D590,"|")</f>
        <v>localidadmigrada589|QWW6MR28P6XNYS|RANCHO MOCTEZUMA UNO|final</v>
      </c>
    </row>
    <row r="591" spans="1:6" x14ac:dyDescent="0.25">
      <c r="A591" t="s">
        <v>3722</v>
      </c>
      <c r="B591" t="s">
        <v>2049</v>
      </c>
      <c r="C591" t="s">
        <v>2048</v>
      </c>
      <c r="D591" t="s">
        <v>1141</v>
      </c>
      <c r="F591" t="str" cm="1">
        <f t="array" aca="1" ref="F591" ca="1">eConcatenar(A591:D591,"|")</f>
        <v>localidadmigrada590|QWW6MRDMP6XNYS|RANCHO MONTE ADENTRO|final</v>
      </c>
    </row>
    <row r="592" spans="1:6" x14ac:dyDescent="0.25">
      <c r="A592" t="s">
        <v>3723</v>
      </c>
      <c r="B592" t="s">
        <v>2047</v>
      </c>
      <c r="C592" t="s">
        <v>2046</v>
      </c>
      <c r="D592" t="s">
        <v>1141</v>
      </c>
      <c r="F592" t="str" cm="1">
        <f t="array" aca="1" ref="F592" ca="1">eConcatenar(A592:D592,"|")</f>
        <v>localidadmigrada591|QWW6MRTGP6XNYS|RANCHO ORIENTE PRIMERA SECCION |final</v>
      </c>
    </row>
    <row r="593" spans="1:6" x14ac:dyDescent="0.25">
      <c r="A593" t="s">
        <v>3724</v>
      </c>
      <c r="B593" t="s">
        <v>2045</v>
      </c>
      <c r="C593" t="s">
        <v>2044</v>
      </c>
      <c r="D593" t="s">
        <v>1141</v>
      </c>
      <c r="F593" t="str" cm="1">
        <f t="array" aca="1" ref="F593" ca="1">eConcatenar(A593:D593,"|")</f>
        <v>localidadmigrada592|QWW6MRXWP6XNYS|RANCHO QUINTIN ARAUZ|final</v>
      </c>
    </row>
    <row r="594" spans="1:6" x14ac:dyDescent="0.25">
      <c r="A594" t="s">
        <v>3725</v>
      </c>
      <c r="B594" t="s">
        <v>2043</v>
      </c>
      <c r="C594" t="s">
        <v>2042</v>
      </c>
      <c r="D594" t="s">
        <v>1141</v>
      </c>
      <c r="F594" t="str" cm="1">
        <f t="array" aca="1" ref="F594" ca="1">eConcatenar(A594:D594,"|")</f>
        <v>localidadmigrada593|QWW6MS1IP6XNYS|VILLA CEIBA PUERTO|final</v>
      </c>
    </row>
    <row r="595" spans="1:6" x14ac:dyDescent="0.25">
      <c r="A595" t="s">
        <v>3726</v>
      </c>
      <c r="B595" t="s">
        <v>2041</v>
      </c>
      <c r="C595" t="s">
        <v>2040</v>
      </c>
      <c r="D595" t="s">
        <v>1141</v>
      </c>
      <c r="F595" t="str" cm="1">
        <f t="array" aca="1" ref="F595" ca="1">eConcatenar(A595:D595,"|")</f>
        <v>localidadmigrada594|QWWIAQ8SP6XNYS|AGAPITO DOMINGUEZ CANABAL|final</v>
      </c>
    </row>
    <row r="596" spans="1:6" x14ac:dyDescent="0.25">
      <c r="A596" t="s">
        <v>3727</v>
      </c>
      <c r="B596" t="s">
        <v>2039</v>
      </c>
      <c r="C596" t="s">
        <v>2038</v>
      </c>
      <c r="D596" t="s">
        <v>1141</v>
      </c>
      <c r="F596" t="str" cm="1">
        <f t="array" aca="1" ref="F596" ca="1">eConcatenar(A596:D596,"|")</f>
        <v>localidadmigrada595|QWWIAR1OP6XNYS|ALTAMIRA|final</v>
      </c>
    </row>
    <row r="597" spans="1:6" x14ac:dyDescent="0.25">
      <c r="A597" t="s">
        <v>3728</v>
      </c>
      <c r="B597" t="s">
        <v>2037</v>
      </c>
      <c r="C597" t="s">
        <v>2036</v>
      </c>
      <c r="D597" t="s">
        <v>1141</v>
      </c>
      <c r="F597" t="str" cm="1">
        <f t="array" aca="1" ref="F597" ca="1">eConcatenar(A597:D597,"|")</f>
        <v>localidadmigrada596|QWWIARIWP6XNYS|ALTO AMACOHITE TERCERA SECCION  KM 32|final</v>
      </c>
    </row>
    <row r="598" spans="1:6" x14ac:dyDescent="0.25">
      <c r="A598" t="s">
        <v>3729</v>
      </c>
      <c r="B598" t="s">
        <v>2035</v>
      </c>
      <c r="C598" t="s">
        <v>2034</v>
      </c>
      <c r="D598" t="s">
        <v>1141</v>
      </c>
      <c r="F598" t="str" cm="1">
        <f t="array" aca="1" ref="F598" ca="1">eConcatenar(A598:D598,"|")</f>
        <v>localidadmigrada597|QWWIARRIP6XNYS|AMACOHITE PRIMERA SECCION |final</v>
      </c>
    </row>
    <row r="599" spans="1:6" x14ac:dyDescent="0.25">
      <c r="A599" t="s">
        <v>3730</v>
      </c>
      <c r="B599" t="s">
        <v>2033</v>
      </c>
      <c r="C599" t="s">
        <v>2032</v>
      </c>
      <c r="D599" t="s">
        <v>1141</v>
      </c>
      <c r="F599" t="str" cm="1">
        <f t="array" aca="1" ref="F599" ca="1">eConcatenar(A599:D599,"|")</f>
        <v>localidadmigrada598|QWWIASA4P6XNYS|AMACOHITE SEGUNDA SECCION |final</v>
      </c>
    </row>
    <row r="600" spans="1:6" x14ac:dyDescent="0.25">
      <c r="A600" t="s">
        <v>3731</v>
      </c>
      <c r="B600" t="s">
        <v>2031</v>
      </c>
      <c r="C600" t="s">
        <v>2030</v>
      </c>
      <c r="D600" t="s">
        <v>1141</v>
      </c>
      <c r="F600" t="str" cm="1">
        <f t="array" aca="1" ref="F600" ca="1">eConcatenar(A600:D600,"|")</f>
        <v>localidadmigrada599|QWWIASI6P6XNYS|ANTONIO CARDENAS |final</v>
      </c>
    </row>
    <row r="601" spans="1:6" x14ac:dyDescent="0.25">
      <c r="A601" t="s">
        <v>3732</v>
      </c>
      <c r="B601" t="s">
        <v>2029</v>
      </c>
      <c r="C601" t="s">
        <v>2028</v>
      </c>
      <c r="D601" t="s">
        <v>1141</v>
      </c>
      <c r="F601" t="str" cm="1">
        <f t="array" aca="1" ref="F601" ca="1">eConcatenar(A601:D601,"|")</f>
        <v>localidadmigrada600|QWWIASYAP6XNYS|AQUILES SERDAN PRIMERA SECCION |final</v>
      </c>
    </row>
    <row r="602" spans="1:6" x14ac:dyDescent="0.25">
      <c r="A602" t="s">
        <v>3733</v>
      </c>
      <c r="B602" t="s">
        <v>2027</v>
      </c>
      <c r="C602" t="s">
        <v>2026</v>
      </c>
      <c r="D602" t="s">
        <v>1141</v>
      </c>
      <c r="F602" t="str" cm="1">
        <f t="array" aca="1" ref="F602" ca="1">eConcatenar(A602:D602,"|")</f>
        <v>localidadmigrada601|QWWIAT2QP6XNYS|ARMANDO DE LA FUENTE|final</v>
      </c>
    </row>
    <row r="603" spans="1:6" x14ac:dyDescent="0.25">
      <c r="A603" t="s">
        <v>3734</v>
      </c>
      <c r="B603" t="s">
        <v>2025</v>
      </c>
      <c r="C603" t="s">
        <v>2024</v>
      </c>
      <c r="D603" t="s">
        <v>1141</v>
      </c>
      <c r="F603" t="str" cm="1">
        <f t="array" aca="1" ref="F603" ca="1">eConcatenar(A603:D603,"|")</f>
        <v>localidadmigrada602|QWWIAT76P6XNYS|ARRIBA Y ADELANTE|final</v>
      </c>
    </row>
    <row r="604" spans="1:6" x14ac:dyDescent="0.25">
      <c r="A604" t="s">
        <v>3735</v>
      </c>
      <c r="B604" t="s">
        <v>2023</v>
      </c>
      <c r="C604" t="s">
        <v>2022</v>
      </c>
      <c r="D604" t="s">
        <v>1141</v>
      </c>
      <c r="F604" t="str" cm="1">
        <f t="array" aca="1" ref="F604" ca="1">eConcatenar(A604:D604,"|")</f>
        <v>localidadmigrada603|QWWIBXCGP6XNYS|AUDOMARO GURRIA|final</v>
      </c>
    </row>
    <row r="605" spans="1:6" x14ac:dyDescent="0.25">
      <c r="A605" t="s">
        <v>3736</v>
      </c>
      <c r="B605" t="s">
        <v>2021</v>
      </c>
      <c r="C605" t="s">
        <v>2020</v>
      </c>
      <c r="D605" t="s">
        <v>1141</v>
      </c>
      <c r="F605" t="str" cm="1">
        <f t="array" aca="1" ref="F605" ca="1">eConcatenar(A605:D605,"|")</f>
        <v>localidadmigrada604|QWWIBXT4P6XNYS|AUREO CALLES|final</v>
      </c>
    </row>
    <row r="606" spans="1:6" x14ac:dyDescent="0.25">
      <c r="A606" t="s">
        <v>3737</v>
      </c>
      <c r="B606" t="s">
        <v>2019</v>
      </c>
      <c r="C606" t="s">
        <v>2018</v>
      </c>
      <c r="D606" t="s">
        <v>1141</v>
      </c>
      <c r="F606" t="str" cm="1">
        <f t="array" aca="1" ref="F606" ca="1">eConcatenar(A606:D606,"|")</f>
        <v>localidadmigrada605|QWWIBXY4P6XNYS|BELLAS ARTES |final</v>
      </c>
    </row>
    <row r="607" spans="1:6" x14ac:dyDescent="0.25">
      <c r="A607" t="s">
        <v>3738</v>
      </c>
      <c r="B607" t="s">
        <v>2017</v>
      </c>
      <c r="C607" t="s">
        <v>2016</v>
      </c>
      <c r="D607" t="s">
        <v>1141</v>
      </c>
      <c r="F607" t="str" cm="1">
        <f t="array" aca="1" ref="F607" ca="1">eConcatenar(A607:D607,"|")</f>
        <v>localidadmigrada606|QWWIBY1QP6XNYS|BELLOS HORIZONTES|final</v>
      </c>
    </row>
    <row r="608" spans="1:6" x14ac:dyDescent="0.25">
      <c r="A608" t="s">
        <v>3739</v>
      </c>
      <c r="B608" t="s">
        <v>2015</v>
      </c>
      <c r="C608" t="s">
        <v>2014</v>
      </c>
      <c r="D608" t="s">
        <v>1141</v>
      </c>
      <c r="F608" t="str" cm="1">
        <f t="array" aca="1" ref="F608" ca="1">eConcatenar(A608:D608,"|")</f>
        <v>localidadmigrada607|QWWIBY8OP6XNYS|BENITO JUAREZ|final</v>
      </c>
    </row>
    <row r="609" spans="1:6" x14ac:dyDescent="0.25">
      <c r="A609" t="s">
        <v>3740</v>
      </c>
      <c r="B609" t="s">
        <v>2013</v>
      </c>
      <c r="C609" t="s">
        <v>2012</v>
      </c>
      <c r="D609" t="s">
        <v>1141</v>
      </c>
      <c r="F609" t="str" cm="1">
        <f t="array" aca="1" ref="F609" ca="1">eConcatenar(A609:D609,"|")</f>
        <v>localidadmigrada608|QWWIBYNOP6XNYS|BENITO JUAREZ PRIMERA SECCION |final</v>
      </c>
    </row>
    <row r="610" spans="1:6" x14ac:dyDescent="0.25">
      <c r="A610" t="s">
        <v>3741</v>
      </c>
      <c r="B610" t="s">
        <v>2011</v>
      </c>
      <c r="C610" t="s">
        <v>2010</v>
      </c>
      <c r="D610" t="s">
        <v>1141</v>
      </c>
      <c r="F610" t="str" cm="1">
        <f t="array" aca="1" ref="F610" ca="1">eConcatenar(A610:D610,"|")</f>
        <v>localidadmigrada609|QWWIBYUMP6XNYS|BENITO JUAREZ SEGUNDA SECCION MONTE ALEGRE|final</v>
      </c>
    </row>
    <row r="611" spans="1:6" x14ac:dyDescent="0.25">
      <c r="A611" t="s">
        <v>3742</v>
      </c>
      <c r="B611" t="s">
        <v>2009</v>
      </c>
      <c r="C611" t="s">
        <v>2008</v>
      </c>
      <c r="D611" t="s">
        <v>1141</v>
      </c>
      <c r="F611" t="str" cm="1">
        <f t="array" aca="1" ref="F611" ca="1">eConcatenar(A611:D611,"|")</f>
        <v>localidadmigrada610|QWWIC75SP6XNYS|BETO AGUILERA|final</v>
      </c>
    </row>
    <row r="612" spans="1:6" x14ac:dyDescent="0.25">
      <c r="A612" t="s">
        <v>3743</v>
      </c>
      <c r="B612" t="s">
        <v>2007</v>
      </c>
      <c r="C612" t="s">
        <v>2006</v>
      </c>
      <c r="D612" t="s">
        <v>1141</v>
      </c>
      <c r="F612" t="str" cm="1">
        <f t="array" aca="1" ref="F612" ca="1">eConcatenar(A612:D612,"|")</f>
        <v>localidadmigrada611|QWWIC7V2P6XNYS|BLASILLO PRIMERA SECCION NICOLAS BRAVO|final</v>
      </c>
    </row>
    <row r="613" spans="1:6" x14ac:dyDescent="0.25">
      <c r="A613" t="s">
        <v>3744</v>
      </c>
      <c r="B613" t="s">
        <v>2005</v>
      </c>
      <c r="C613" t="s">
        <v>2004</v>
      </c>
      <c r="D613" t="s">
        <v>1141</v>
      </c>
      <c r="F613" t="str" cm="1">
        <f t="array" aca="1" ref="F613" ca="1">eConcatenar(A613:D613,"|")</f>
        <v>localidadmigrada612|QWWIC834P6XNYS|BLASILLO SEGUNDA SECCION OTATES|final</v>
      </c>
    </row>
    <row r="614" spans="1:6" x14ac:dyDescent="0.25">
      <c r="A614" t="s">
        <v>3745</v>
      </c>
      <c r="B614" t="s">
        <v>2003</v>
      </c>
      <c r="C614" t="s">
        <v>2002</v>
      </c>
      <c r="D614" t="s">
        <v>1141</v>
      </c>
      <c r="F614" t="str" cm="1">
        <f t="array" aca="1" ref="F614" ca="1">eConcatenar(A614:D614,"|")</f>
        <v>localidadmigrada613|QWWICAZUP6XNYS|BLASILLO CUARTA SECCION |final</v>
      </c>
    </row>
    <row r="615" spans="1:6" x14ac:dyDescent="0.25">
      <c r="A615" t="s">
        <v>3746</v>
      </c>
      <c r="B615" t="s">
        <v>2001</v>
      </c>
      <c r="C615" t="s">
        <v>2000</v>
      </c>
      <c r="D615" t="s">
        <v>1141</v>
      </c>
      <c r="F615" t="str" cm="1">
        <f t="array" aca="1" ref="F615" ca="1">eConcatenar(A615:D615,"|")</f>
        <v>localidadmigrada614|QWWICB2WP6XNYS|BUENA FE|final</v>
      </c>
    </row>
    <row r="616" spans="1:6" x14ac:dyDescent="0.25">
      <c r="A616" t="s">
        <v>3747</v>
      </c>
      <c r="B616" t="s">
        <v>1999</v>
      </c>
      <c r="C616" t="s">
        <v>1998</v>
      </c>
      <c r="D616" t="s">
        <v>1141</v>
      </c>
      <c r="F616" t="str" cm="1">
        <f t="array" aca="1" ref="F616" ca="1">eConcatenar(A616:D616,"|")</f>
        <v>localidadmigrada615|QWWICBB8P6XNYS|C-25 ISIDRO CORTES RUEDA|final</v>
      </c>
    </row>
    <row r="617" spans="1:6" x14ac:dyDescent="0.25">
      <c r="A617" t="s">
        <v>3748</v>
      </c>
      <c r="B617" t="s">
        <v>1997</v>
      </c>
      <c r="C617" t="s">
        <v>1996</v>
      </c>
      <c r="D617" t="s">
        <v>1141</v>
      </c>
      <c r="F617" t="str" cm="1">
        <f t="array" aca="1" ref="F617" ca="1">eConcatenar(A617:D617,"|")</f>
        <v>localidadmigrada616|QWWICBRWP6XNYS|C-26 GENERAL PEDRO COLORADO|final</v>
      </c>
    </row>
    <row r="618" spans="1:6" x14ac:dyDescent="0.25">
      <c r="A618" t="s">
        <v>3749</v>
      </c>
      <c r="B618" t="s">
        <v>1995</v>
      </c>
      <c r="C618" t="s">
        <v>1994</v>
      </c>
      <c r="D618" t="s">
        <v>1141</v>
      </c>
      <c r="F618" t="str" cm="1">
        <f t="array" aca="1" ref="F618" ca="1">eConcatenar(A618:D618,"|")</f>
        <v>localidadmigrada617|QWWICBWMP6XNYS|C-31 GENERAL FRANCISCO VILLA |final</v>
      </c>
    </row>
    <row r="619" spans="1:6" x14ac:dyDescent="0.25">
      <c r="A619" t="s">
        <v>3750</v>
      </c>
      <c r="B619" t="s">
        <v>1993</v>
      </c>
      <c r="C619" t="s">
        <v>1992</v>
      </c>
      <c r="D619" t="s">
        <v>1141</v>
      </c>
      <c r="F619" t="str" cm="1">
        <f t="array" aca="1" ref="F619" ca="1">eConcatenar(A619:D619,"|")</f>
        <v>localidadmigrada618|QWWICCX0P6XNYS|C-32 LICENCIADO FRANCISCO TRUJILLO GURRIA|final</v>
      </c>
    </row>
    <row r="620" spans="1:6" x14ac:dyDescent="0.25">
      <c r="A620" t="s">
        <v>3751</v>
      </c>
      <c r="B620" t="s">
        <v>1991</v>
      </c>
      <c r="C620" t="s">
        <v>1990</v>
      </c>
      <c r="D620" t="s">
        <v>1141</v>
      </c>
      <c r="F620" t="str" cm="1">
        <f t="array" aca="1" ref="F620" ca="1">eConcatenar(A620:D620,"|")</f>
        <v>localidadmigrada619|QWWICDEIP6XNYS|C-34 LICENCIADO BENITO JUAREZ|final</v>
      </c>
    </row>
    <row r="621" spans="1:6" x14ac:dyDescent="0.25">
      <c r="A621" t="s">
        <v>3752</v>
      </c>
      <c r="B621" t="s">
        <v>1989</v>
      </c>
      <c r="C621" t="s">
        <v>1988</v>
      </c>
      <c r="D621" t="s">
        <v>1141</v>
      </c>
      <c r="F621" t="str" cm="1">
        <f t="array" aca="1" ref="F621" ca="1">eConcatenar(A621:D621,"|")</f>
        <v>localidadmigrada620|QWWICDK2P6XNYS|C-40 ERNESTO AGUIIRRE COLORADO|final</v>
      </c>
    </row>
    <row r="622" spans="1:6" x14ac:dyDescent="0.25">
      <c r="A622" t="s">
        <v>3753</v>
      </c>
      <c r="B622" t="s">
        <v>1987</v>
      </c>
      <c r="C622" t="s">
        <v>1986</v>
      </c>
      <c r="D622" t="s">
        <v>1141</v>
      </c>
      <c r="F622" t="str" cm="1">
        <f t="array" aca="1" ref="F622" ca="1">eConcatenar(A622:D622,"|")</f>
        <v>localidadmigrada621|QWWICE0GP6XNYS|C-41 LICENCIADO CARLOS A MADRAZO|final</v>
      </c>
    </row>
    <row r="623" spans="1:6" x14ac:dyDescent="0.25">
      <c r="A623" t="s">
        <v>3754</v>
      </c>
      <c r="B623" t="s">
        <v>1985</v>
      </c>
      <c r="C623" t="s">
        <v>1984</v>
      </c>
      <c r="D623" t="s">
        <v>1141</v>
      </c>
      <c r="F623" t="str" cm="1">
        <f t="array" aca="1" ref="F623" ca="1">eConcatenar(A623:D623,"|")</f>
        <v>localidadmigrada622|QWWICE88P6XNYS|CAMPAMENTO GALILEA|final</v>
      </c>
    </row>
    <row r="624" spans="1:6" x14ac:dyDescent="0.25">
      <c r="A624" t="s">
        <v>3755</v>
      </c>
      <c r="B624" t="s">
        <v>1983</v>
      </c>
      <c r="C624" t="s">
        <v>1982</v>
      </c>
      <c r="D624" t="s">
        <v>1141</v>
      </c>
      <c r="F624" t="str" cm="1">
        <f t="array" aca="1" ref="F624" ca="1">eConcatenar(A624:D624,"|")</f>
        <v>localidadmigrada623|QWWICET2P6XNYS|CAMPO REAL EL RECUERDO|final</v>
      </c>
    </row>
    <row r="625" spans="1:6" x14ac:dyDescent="0.25">
      <c r="A625" t="s">
        <v>3756</v>
      </c>
      <c r="B625" t="s">
        <v>1981</v>
      </c>
      <c r="C625" t="s">
        <v>1980</v>
      </c>
      <c r="D625" t="s">
        <v>1141</v>
      </c>
      <c r="F625" t="str" cm="1">
        <f t="array" aca="1" ref="F625" ca="1">eConcatenar(A625:D625,"|")</f>
        <v>localidadmigrada624|QWWICF00P6XNYS|CANGREJERA|final</v>
      </c>
    </row>
    <row r="626" spans="1:6" x14ac:dyDescent="0.25">
      <c r="A626" t="s">
        <v>3757</v>
      </c>
      <c r="B626" t="s">
        <v>1979</v>
      </c>
      <c r="C626" t="s">
        <v>1978</v>
      </c>
      <c r="D626" t="s">
        <v>1141</v>
      </c>
      <c r="F626" t="str" cm="1">
        <f t="array" aca="1" ref="F626" ca="1">eConcatenar(A626:D626,"|")</f>
        <v>localidadmigrada625|QWWICLSQP6XNYS|CAOBANAL PRIMERA SECCION LA VICTORIA|final</v>
      </c>
    </row>
    <row r="627" spans="1:6" x14ac:dyDescent="0.25">
      <c r="A627" t="s">
        <v>3758</v>
      </c>
      <c r="B627" t="s">
        <v>1977</v>
      </c>
      <c r="C627" t="s">
        <v>1976</v>
      </c>
      <c r="D627" t="s">
        <v>1141</v>
      </c>
      <c r="F627" t="str" cm="1">
        <f t="array" aca="1" ref="F627" ca="1">eConcatenar(A627:D627,"|")</f>
        <v>localidadmigrada626|QWWICLZEP6XNYS|CAOBANAL PRIMERA SECCION MEZCALAPA|final</v>
      </c>
    </row>
    <row r="628" spans="1:6" x14ac:dyDescent="0.25">
      <c r="A628" t="s">
        <v>3759</v>
      </c>
      <c r="B628" t="s">
        <v>1975</v>
      </c>
      <c r="C628" t="s">
        <v>1974</v>
      </c>
      <c r="D628" t="s">
        <v>1141</v>
      </c>
      <c r="F628" t="str" cm="1">
        <f t="array" aca="1" ref="F628" ca="1">eConcatenar(A628:D628,"|")</f>
        <v>localidadmigrada627|QWWICM3UP6XNYS|CAOBANAL SEGUNDA SECCION |final</v>
      </c>
    </row>
    <row r="629" spans="1:6" x14ac:dyDescent="0.25">
      <c r="A629" t="s">
        <v>3760</v>
      </c>
      <c r="B629" t="s">
        <v>1973</v>
      </c>
      <c r="C629" t="s">
        <v>1972</v>
      </c>
      <c r="D629" t="s">
        <v>1141</v>
      </c>
      <c r="F629" t="str" cm="1">
        <f t="array" aca="1" ref="F629" ca="1">eConcatenar(A629:D629,"|")</f>
        <v>localidadmigrada628|QWWICMIUP6XNYS|CARLOS A MADRAZO|final</v>
      </c>
    </row>
    <row r="630" spans="1:6" x14ac:dyDescent="0.25">
      <c r="A630" t="s">
        <v>3761</v>
      </c>
      <c r="B630" t="s">
        <v>1971</v>
      </c>
      <c r="C630" t="s">
        <v>1970</v>
      </c>
      <c r="D630" t="s">
        <v>1141</v>
      </c>
      <c r="F630" t="str" cm="1">
        <f t="array" aca="1" ref="F630" ca="1">eConcatenar(A630:D630,"|")</f>
        <v>localidadmigrada629|QWWICMNUP6XNYS|CELIA GOMEZ DE ROVIROSA|final</v>
      </c>
    </row>
    <row r="631" spans="1:6" x14ac:dyDescent="0.25">
      <c r="A631" t="s">
        <v>3762</v>
      </c>
      <c r="B631" t="s">
        <v>1969</v>
      </c>
      <c r="C631" t="s">
        <v>1968</v>
      </c>
      <c r="D631" t="s">
        <v>1141</v>
      </c>
      <c r="F631" t="str" cm="1">
        <f t="array" aca="1" ref="F631" ca="1">eConcatenar(A631:D631,"|")</f>
        <v>localidadmigrada630|QWWICMY4P6XNYS|CENTRAL FOURNIER PRIMERA SECCION EL COLETO|final</v>
      </c>
    </row>
    <row r="632" spans="1:6" x14ac:dyDescent="0.25">
      <c r="A632" t="s">
        <v>3763</v>
      </c>
      <c r="B632" t="s">
        <v>1967</v>
      </c>
      <c r="C632" t="s">
        <v>1966</v>
      </c>
      <c r="D632" t="s">
        <v>1141</v>
      </c>
      <c r="F632" t="str" cm="1">
        <f t="array" aca="1" ref="F632" ca="1">eConcatenar(A632:D632,"|")</f>
        <v>localidadmigrada631|QWWICNHAP6XNYS|CENTRAL FOURNIER SEGUNDA SECCION |final</v>
      </c>
    </row>
    <row r="633" spans="1:6" x14ac:dyDescent="0.25">
      <c r="A633" t="s">
        <v>3764</v>
      </c>
      <c r="B633" t="s">
        <v>1965</v>
      </c>
      <c r="C633" t="s">
        <v>1964</v>
      </c>
      <c r="D633" t="s">
        <v>1141</v>
      </c>
      <c r="F633" t="str" cm="1">
        <f t="array" aca="1" ref="F633" ca="1">eConcatenar(A633:D633,"|")</f>
        <v>localidadmigrada632|QWWICNQ6P6XNYS|CHICOACAN |final</v>
      </c>
    </row>
    <row r="634" spans="1:6" x14ac:dyDescent="0.25">
      <c r="A634" t="s">
        <v>3765</v>
      </c>
      <c r="B634" t="s">
        <v>1963</v>
      </c>
      <c r="C634" t="s">
        <v>1962</v>
      </c>
      <c r="D634" t="s">
        <v>1141</v>
      </c>
      <c r="F634" t="str" cm="1">
        <f t="array" aca="1" ref="F634" ca="1">eConcatenar(A634:D634,"|")</f>
        <v>localidadmigrada633|QWWICO5GP6XNYS|CHICOACAN AMPLIACION |final</v>
      </c>
    </row>
    <row r="635" spans="1:6" x14ac:dyDescent="0.25">
      <c r="A635" t="s">
        <v>3766</v>
      </c>
      <c r="B635" t="s">
        <v>1961</v>
      </c>
      <c r="C635" t="s">
        <v>1960</v>
      </c>
      <c r="D635" t="s">
        <v>1141</v>
      </c>
      <c r="F635" t="str" cm="1">
        <f t="array" aca="1" ref="F635" ca="1">eConcatenar(A635:D635,"|")</f>
        <v>localidadmigrada634|QWWICOEWP6XNYS|CHICOACAN PRIMERA SECCION |final</v>
      </c>
    </row>
    <row r="636" spans="1:6" x14ac:dyDescent="0.25">
      <c r="A636" t="s">
        <v>3767</v>
      </c>
      <c r="B636" t="s">
        <v>1959</v>
      </c>
      <c r="C636" t="s">
        <v>1958</v>
      </c>
      <c r="D636" t="s">
        <v>1141</v>
      </c>
      <c r="F636" t="str" cm="1">
        <f t="array" aca="1" ref="F636" ca="1">eConcatenar(A636:D636,"|")</f>
        <v>localidadmigrada635|QWWICOV0P6XNYS|CHILOLOCO|final</v>
      </c>
    </row>
    <row r="637" spans="1:6" x14ac:dyDescent="0.25">
      <c r="A637" t="s">
        <v>3768</v>
      </c>
      <c r="B637" t="s">
        <v>1957</v>
      </c>
      <c r="C637" t="s">
        <v>1956</v>
      </c>
      <c r="D637" t="s">
        <v>1141</v>
      </c>
      <c r="F637" t="str" cm="1">
        <f t="array" aca="1" ref="F637" ca="1">eConcatenar(A637:D637,"|")</f>
        <v>localidadmigrada636|QWWICP0AP6XNYS|CHIMALAPA PRIMERA SECCION |final</v>
      </c>
    </row>
    <row r="638" spans="1:6" x14ac:dyDescent="0.25">
      <c r="A638" t="s">
        <v>3769</v>
      </c>
      <c r="B638" t="s">
        <v>1955</v>
      </c>
      <c r="C638" t="s">
        <v>1954</v>
      </c>
      <c r="D638" t="s">
        <v>1141</v>
      </c>
      <c r="F638" t="str" cm="1">
        <f t="array" aca="1" ref="F638" ca="1">eConcatenar(A638:D638,"|")</f>
        <v>localidadmigrada637|QWWICP4GP6XNYS|CHIMALAPA SEGUNDA SECCION |final</v>
      </c>
    </row>
    <row r="639" spans="1:6" x14ac:dyDescent="0.25">
      <c r="A639" t="s">
        <v>3770</v>
      </c>
      <c r="B639" t="s">
        <v>1953</v>
      </c>
      <c r="C639" t="s">
        <v>1952</v>
      </c>
      <c r="D639" t="s">
        <v>1141</v>
      </c>
      <c r="F639" t="str" cm="1">
        <f t="array" aca="1" ref="F639" ca="1">eConcatenar(A639:D639,"|")</f>
        <v>localidadmigrada638|QWWIE74CP6XNYS|ESTACION CHONTALPA |final</v>
      </c>
    </row>
    <row r="640" spans="1:6" x14ac:dyDescent="0.25">
      <c r="A640" t="s">
        <v>3771</v>
      </c>
      <c r="B640" t="s">
        <v>1951</v>
      </c>
      <c r="C640" t="s">
        <v>1950</v>
      </c>
      <c r="D640" t="s">
        <v>1141</v>
      </c>
      <c r="F640" t="str" cm="1">
        <f t="array" aca="1" ref="F640" ca="1">eConcatenar(A640:D640,"|")</f>
        <v>localidadmigrada639|QWWIE77EP6XNYS|CINCO HERMANOS|final</v>
      </c>
    </row>
    <row r="641" spans="1:6" x14ac:dyDescent="0.25">
      <c r="A641" t="s">
        <v>3772</v>
      </c>
      <c r="B641" t="s">
        <v>1949</v>
      </c>
      <c r="C641" t="s">
        <v>1948</v>
      </c>
      <c r="D641" t="s">
        <v>1141</v>
      </c>
      <c r="F641" t="str" cm="1">
        <f t="array" aca="1" ref="F641" ca="1">eConcatenar(A641:D641,"|")</f>
        <v>localidadmigrada640|QWWIE7MYP6XNYS|CLAGUAMAR|final</v>
      </c>
    </row>
    <row r="642" spans="1:6" x14ac:dyDescent="0.25">
      <c r="A642" t="s">
        <v>3773</v>
      </c>
      <c r="B642" t="s">
        <v>1947</v>
      </c>
      <c r="C642" t="s">
        <v>1946</v>
      </c>
      <c r="D642" t="s">
        <v>1141</v>
      </c>
      <c r="F642" t="str" cm="1">
        <f t="array" aca="1" ref="F642" ca="1">eConcatenar(A642:D642,"|")</f>
        <v>localidadmigrada641|QWWIEEK4P6XNYS|CUAUHTEMOC|final</v>
      </c>
    </row>
    <row r="643" spans="1:6" x14ac:dyDescent="0.25">
      <c r="A643" t="s">
        <v>3774</v>
      </c>
      <c r="B643" t="s">
        <v>1945</v>
      </c>
      <c r="C643" t="s">
        <v>1944</v>
      </c>
      <c r="D643" t="s">
        <v>1141</v>
      </c>
      <c r="F643" t="str" cm="1">
        <f t="array" aca="1" ref="F643" ca="1">eConcatenar(A643:D643,"|")</f>
        <v>localidadmigrada642|QWWIEES6P6XNYS|CUAUHTEMOC Y PALMIRA|final</v>
      </c>
    </row>
    <row r="644" spans="1:6" x14ac:dyDescent="0.25">
      <c r="A644" t="s">
        <v>3775</v>
      </c>
      <c r="B644" t="s">
        <v>1943</v>
      </c>
      <c r="C644" t="s">
        <v>1942</v>
      </c>
      <c r="D644" t="s">
        <v>1141</v>
      </c>
      <c r="F644" t="str" cm="1">
        <f t="array" aca="1" ref="F644" ca="1">eConcatenar(A644:D644,"|")</f>
        <v>localidadmigrada643|QWWIEEXGP6XNYS|DIEZ DE ABRIL|final</v>
      </c>
    </row>
    <row r="645" spans="1:6" x14ac:dyDescent="0.25">
      <c r="A645" t="s">
        <v>3776</v>
      </c>
      <c r="B645" t="s">
        <v>1941</v>
      </c>
      <c r="C645" t="s">
        <v>1940</v>
      </c>
      <c r="D645" t="s">
        <v>1141</v>
      </c>
      <c r="F645" t="str" cm="1">
        <f t="array" aca="1" ref="F645" ca="1">eConcatenar(A645:D645,"|")</f>
        <v>localidadmigrada644|QWWIH280P6XNYS|DON GUSTAVO LOS PINOS|final</v>
      </c>
    </row>
    <row r="646" spans="1:6" x14ac:dyDescent="0.25">
      <c r="A646" t="s">
        <v>3777</v>
      </c>
      <c r="B646" t="s">
        <v>1939</v>
      </c>
      <c r="C646" t="s">
        <v>1938</v>
      </c>
      <c r="D646" t="s">
        <v>1141</v>
      </c>
      <c r="F646" t="str" cm="1">
        <f t="array" aca="1" ref="F646" ca="1">eConcatenar(A646:D646,"|")</f>
        <v>localidadmigrada645|QWWIH2CGP6XNYS|DON OSTADIO |final</v>
      </c>
    </row>
    <row r="647" spans="1:6" x14ac:dyDescent="0.25">
      <c r="A647" t="s">
        <v>3778</v>
      </c>
      <c r="B647" t="s">
        <v>1937</v>
      </c>
      <c r="C647" t="s">
        <v>1936</v>
      </c>
      <c r="D647" t="s">
        <v>1141</v>
      </c>
      <c r="F647" t="str" cm="1">
        <f t="array" aca="1" ref="F647" ca="1">eConcatenar(A647:D647,"|")</f>
        <v>localidadmigrada646|QWWIH2FSP6XNYS|DON TECO|final</v>
      </c>
    </row>
    <row r="648" spans="1:6" x14ac:dyDescent="0.25">
      <c r="A648" t="s">
        <v>3779</v>
      </c>
      <c r="B648" t="s">
        <v>1935</v>
      </c>
      <c r="C648" t="s">
        <v>1934</v>
      </c>
      <c r="D648" t="s">
        <v>1141</v>
      </c>
      <c r="F648" t="str" cm="1">
        <f t="array" aca="1" ref="F648" ca="1">eConcatenar(A648:D648,"|")</f>
        <v>localidadmigrada647|QWWIH2M6P6XNYS|DOCTOR BLADIMIR BUSTAMANTE|final</v>
      </c>
    </row>
    <row r="649" spans="1:6" x14ac:dyDescent="0.25">
      <c r="A649" t="s">
        <v>3780</v>
      </c>
      <c r="B649" t="s">
        <v>1933</v>
      </c>
      <c r="C649" t="s">
        <v>1932</v>
      </c>
      <c r="D649" t="s">
        <v>1141</v>
      </c>
      <c r="F649" t="str" cm="1">
        <f t="array" aca="1" ref="F649" ca="1">eConcatenar(A649:D649,"|")</f>
        <v>localidadmigrada648|QWWIH30CP6XNYS|ECONOMIA|final</v>
      </c>
    </row>
    <row r="650" spans="1:6" x14ac:dyDescent="0.25">
      <c r="A650" t="s">
        <v>3781</v>
      </c>
      <c r="B650" t="s">
        <v>1931</v>
      </c>
      <c r="C650" t="s">
        <v>1930</v>
      </c>
      <c r="D650" t="s">
        <v>1141</v>
      </c>
      <c r="F650" t="str" cm="1">
        <f t="array" aca="1" ref="F650" ca="1">eConcatenar(A650:D650,"|")</f>
        <v>localidadmigrada649|QWWIH370P6XNYS|EDUARDO ALDAY HERNANDEZ |final</v>
      </c>
    </row>
    <row r="651" spans="1:6" x14ac:dyDescent="0.25">
      <c r="A651" t="s">
        <v>3782</v>
      </c>
      <c r="B651" t="s">
        <v>1929</v>
      </c>
      <c r="C651" t="s">
        <v>1928</v>
      </c>
      <c r="D651" t="s">
        <v>1141</v>
      </c>
      <c r="F651" t="str" cm="1">
        <f t="array" aca="1" ref="F651" ca="1">eConcatenar(A651:D651,"|")</f>
        <v>localidadmigrada650|QWWIH39IP6XNYS|EL CABRITO|final</v>
      </c>
    </row>
    <row r="652" spans="1:6" x14ac:dyDescent="0.25">
      <c r="A652" t="s">
        <v>3783</v>
      </c>
      <c r="B652" t="s">
        <v>1927</v>
      </c>
      <c r="C652" t="s">
        <v>1926</v>
      </c>
      <c r="D652" t="s">
        <v>1141</v>
      </c>
      <c r="F652" t="str" cm="1">
        <f t="array" aca="1" ref="F652" ca="1">eConcatenar(A652:D652,"|")</f>
        <v>localidadmigrada651|QWWIH3CAP6XNYS|EL CARMEN |final</v>
      </c>
    </row>
    <row r="653" spans="1:6" x14ac:dyDescent="0.25">
      <c r="A653" t="s">
        <v>3784</v>
      </c>
      <c r="B653" t="s">
        <v>1925</v>
      </c>
      <c r="C653" t="s">
        <v>1924</v>
      </c>
      <c r="D653" t="s">
        <v>1141</v>
      </c>
      <c r="F653" t="str" cm="1">
        <f t="array" aca="1" ref="F653" ca="1">eConcatenar(A653:D653,"|")</f>
        <v>localidadmigrada652|QWWIH3S4P6XNYS|EL CHAPINGO|final</v>
      </c>
    </row>
    <row r="654" spans="1:6" x14ac:dyDescent="0.25">
      <c r="A654" t="s">
        <v>3785</v>
      </c>
      <c r="B654" t="s">
        <v>1923</v>
      </c>
      <c r="C654" t="s">
        <v>1922</v>
      </c>
      <c r="D654" t="s">
        <v>1141</v>
      </c>
      <c r="F654" t="str" cm="1">
        <f t="array" aca="1" ref="F654" ca="1">eConcatenar(A654:D654,"|")</f>
        <v>localidadmigrada653|QWWIH410P6XNYS|EL CHAPO PRIMERA SECCION |final</v>
      </c>
    </row>
    <row r="655" spans="1:6" x14ac:dyDescent="0.25">
      <c r="A655" t="s">
        <v>3786</v>
      </c>
      <c r="B655" t="s">
        <v>1921</v>
      </c>
      <c r="C655" t="s">
        <v>1920</v>
      </c>
      <c r="D655" t="s">
        <v>1141</v>
      </c>
      <c r="F655" t="str" cm="1">
        <f t="array" aca="1" ref="F655" ca="1">eConcatenar(A655:D655,"|")</f>
        <v>localidadmigrada654|QWWIH44MP6XNYS|EL CHAPO SEGUNDA SECCION |final</v>
      </c>
    </row>
    <row r="656" spans="1:6" x14ac:dyDescent="0.25">
      <c r="A656" t="s">
        <v>3787</v>
      </c>
      <c r="B656" t="s">
        <v>1919</v>
      </c>
      <c r="C656" t="s">
        <v>1918</v>
      </c>
      <c r="D656" t="s">
        <v>1141</v>
      </c>
      <c r="F656" t="str" cm="1">
        <f t="array" aca="1" ref="F656" ca="1">eConcatenar(A656:D656,"|")</f>
        <v>localidadmigrada655|QWWIH4JWP6XNYS|EL CHARCO|final</v>
      </c>
    </row>
    <row r="657" spans="1:6" x14ac:dyDescent="0.25">
      <c r="A657" t="s">
        <v>3788</v>
      </c>
      <c r="B657" t="s">
        <v>1917</v>
      </c>
      <c r="C657" t="s">
        <v>1916</v>
      </c>
      <c r="D657" t="s">
        <v>1141</v>
      </c>
      <c r="F657" t="str" cm="1">
        <f t="array" aca="1" ref="F657" ca="1">eConcatenar(A657:D657,"|")</f>
        <v>localidadmigrada656|QWWIH4NIP6XNYS|EL COMPLEJO|final</v>
      </c>
    </row>
    <row r="658" spans="1:6" x14ac:dyDescent="0.25">
      <c r="A658" t="s">
        <v>3789</v>
      </c>
      <c r="B658" t="s">
        <v>1915</v>
      </c>
      <c r="C658" t="s">
        <v>1914</v>
      </c>
      <c r="D658" t="s">
        <v>1141</v>
      </c>
      <c r="F658" t="str" cm="1">
        <f t="array" aca="1" ref="F658" ca="1">eConcatenar(A658:D658,"|")</f>
        <v>localidadmigrada657|QWWIH4QUP6XNYS|EL CONDOR|final</v>
      </c>
    </row>
    <row r="659" spans="1:6" x14ac:dyDescent="0.25">
      <c r="A659" t="s">
        <v>3790</v>
      </c>
      <c r="B659" t="s">
        <v>1913</v>
      </c>
      <c r="C659" t="s">
        <v>1912</v>
      </c>
      <c r="D659" t="s">
        <v>1141</v>
      </c>
      <c r="F659" t="str" cm="1">
        <f t="array" aca="1" ref="F659" ca="1">eConcatenar(A659:D659,"|")</f>
        <v>localidadmigrada658|QWWIH4U6P6XNYS|EL CRUCEÑO|final</v>
      </c>
    </row>
    <row r="660" spans="1:6" x14ac:dyDescent="0.25">
      <c r="A660" t="s">
        <v>3791</v>
      </c>
      <c r="B660" t="s">
        <v>1911</v>
      </c>
      <c r="C660" t="s">
        <v>1910</v>
      </c>
      <c r="D660" t="s">
        <v>1141</v>
      </c>
      <c r="F660" t="str" cm="1">
        <f t="array" aca="1" ref="F660" ca="1">eConcatenar(A660:D660,"|")</f>
        <v>localidadmigrada659|QWWIH4YCP6XNYS|EL DESECHO PRIMERA SECCION |final</v>
      </c>
    </row>
    <row r="661" spans="1:6" x14ac:dyDescent="0.25">
      <c r="A661" t="s">
        <v>3792</v>
      </c>
      <c r="B661" t="s">
        <v>1909</v>
      </c>
      <c r="C661" t="s">
        <v>1908</v>
      </c>
      <c r="D661" t="s">
        <v>1141</v>
      </c>
      <c r="F661" t="str" cm="1">
        <f t="array" aca="1" ref="F661" ca="1">eConcatenar(A661:D661,"|")</f>
        <v>localidadmigrada660|QWWIH5FAP6XNYS|EL DESECHO PRIMERA SECCION PLAYA UNO|final</v>
      </c>
    </row>
    <row r="662" spans="1:6" x14ac:dyDescent="0.25">
      <c r="A662" t="s">
        <v>3793</v>
      </c>
      <c r="B662" t="s">
        <v>1907</v>
      </c>
      <c r="C662" t="s">
        <v>1906</v>
      </c>
      <c r="D662" t="s">
        <v>1141</v>
      </c>
      <c r="F662" t="str" cm="1">
        <f t="array" aca="1" ref="F662" ca="1">eConcatenar(A662:D662,"|")</f>
        <v>localidadmigrada661|QWWIH5JGP6XNYS|EL DESECHO SEGUNDA SECCION |final</v>
      </c>
    </row>
    <row r="663" spans="1:6" x14ac:dyDescent="0.25">
      <c r="A663" t="s">
        <v>3794</v>
      </c>
      <c r="B663" t="s">
        <v>1905</v>
      </c>
      <c r="C663" t="s">
        <v>1904</v>
      </c>
      <c r="D663" t="s">
        <v>1141</v>
      </c>
      <c r="F663" t="str" cm="1">
        <f t="array" aca="1" ref="F663" ca="1">eConcatenar(A663:D663,"|")</f>
        <v>localidadmigrada662|QWWIH636P6XNYS|EL DORADO|final</v>
      </c>
    </row>
    <row r="664" spans="1:6" x14ac:dyDescent="0.25">
      <c r="A664" t="s">
        <v>3795</v>
      </c>
      <c r="B664" t="s">
        <v>1903</v>
      </c>
      <c r="C664" t="s">
        <v>1902</v>
      </c>
      <c r="D664" t="s">
        <v>1141</v>
      </c>
      <c r="F664" t="str" cm="1">
        <f t="array" aca="1" ref="F664" ca="1">eConcatenar(A664:D664,"|")</f>
        <v>localidadmigrada663|QWWIH686P6XNYS|EL ENCOMENDERO |final</v>
      </c>
    </row>
    <row r="665" spans="1:6" x14ac:dyDescent="0.25">
      <c r="A665" t="s">
        <v>3796</v>
      </c>
      <c r="B665" t="s">
        <v>1901</v>
      </c>
      <c r="C665" t="s">
        <v>1900</v>
      </c>
      <c r="D665" t="s">
        <v>1141</v>
      </c>
      <c r="F665" t="str" cm="1">
        <f t="array" aca="1" ref="F665" ca="1">eConcatenar(A665:D665,"|")</f>
        <v>localidadmigrada664|QWWIH6B8P6XNYS|EL GUANAL|final</v>
      </c>
    </row>
    <row r="666" spans="1:6" x14ac:dyDescent="0.25">
      <c r="A666" t="s">
        <v>3797</v>
      </c>
      <c r="B666" t="s">
        <v>1899</v>
      </c>
      <c r="C666" t="s">
        <v>1898</v>
      </c>
      <c r="D666" t="s">
        <v>1141</v>
      </c>
      <c r="F666" t="str" cm="1">
        <f t="array" aca="1" ref="F666" ca="1">eConcatenar(A666:D666,"|")</f>
        <v>localidadmigrada665|QWWIH6EAP6XNYS|EL GUARUMO|final</v>
      </c>
    </row>
    <row r="667" spans="1:6" x14ac:dyDescent="0.25">
      <c r="A667" t="s">
        <v>3798</v>
      </c>
      <c r="B667" t="s">
        <v>1897</v>
      </c>
      <c r="C667" t="s">
        <v>1896</v>
      </c>
      <c r="D667" t="s">
        <v>1141</v>
      </c>
      <c r="F667" t="str" cm="1">
        <f t="array" aca="1" ref="F667" ca="1">eConcatenar(A667:D667,"|")</f>
        <v>localidadmigrada666|QWWIH70SP6XNYS|EL HORMIGUERO|final</v>
      </c>
    </row>
    <row r="668" spans="1:6" x14ac:dyDescent="0.25">
      <c r="A668" t="s">
        <v>3799</v>
      </c>
      <c r="B668" t="s">
        <v>1895</v>
      </c>
      <c r="C668" t="s">
        <v>1894</v>
      </c>
      <c r="D668" t="s">
        <v>1141</v>
      </c>
      <c r="F668" t="str" cm="1">
        <f t="array" aca="1" ref="F668" ca="1">eConcatenar(A668:D668,"|")</f>
        <v>localidadmigrada667|QWWIH73UP6XNYS|EL JOBO|final</v>
      </c>
    </row>
    <row r="669" spans="1:6" x14ac:dyDescent="0.25">
      <c r="A669" t="s">
        <v>3800</v>
      </c>
      <c r="B669" t="s">
        <v>1893</v>
      </c>
      <c r="C669" t="s">
        <v>1892</v>
      </c>
      <c r="D669" t="s">
        <v>1141</v>
      </c>
      <c r="F669" t="str" cm="1">
        <f t="array" aca="1" ref="F669" ca="1">eConcatenar(A669:D669,"|")</f>
        <v>localidadmigrada668|QWWIH79EP6XNYS|EL OTATE|final</v>
      </c>
    </row>
    <row r="670" spans="1:6" x14ac:dyDescent="0.25">
      <c r="A670" t="s">
        <v>3801</v>
      </c>
      <c r="B670" t="s">
        <v>1891</v>
      </c>
      <c r="C670" t="s">
        <v>32</v>
      </c>
      <c r="D670" t="s">
        <v>1141</v>
      </c>
      <c r="F670" t="str" cm="1">
        <f t="array" aca="1" ref="F670" ca="1">eConcatenar(A670:D670,"|")</f>
        <v>localidadmigrada669|QWWIH7NAP6XNYS|EL PALMAR|final</v>
      </c>
    </row>
    <row r="671" spans="1:6" x14ac:dyDescent="0.25">
      <c r="A671" t="s">
        <v>3802</v>
      </c>
      <c r="B671" t="s">
        <v>1890</v>
      </c>
      <c r="C671" t="s">
        <v>1889</v>
      </c>
      <c r="D671" t="s">
        <v>1141</v>
      </c>
      <c r="F671" t="str" cm="1">
        <f t="array" aca="1" ref="F671" ca="1">eConcatenar(A671:D671,"|")</f>
        <v>localidadmigrada670|QWWIH7PIP6XNYS|EL PARAISO|final</v>
      </c>
    </row>
    <row r="672" spans="1:6" x14ac:dyDescent="0.25">
      <c r="A672" t="s">
        <v>3803</v>
      </c>
      <c r="B672" t="s">
        <v>1888</v>
      </c>
      <c r="C672" t="s">
        <v>1887</v>
      </c>
      <c r="D672" t="s">
        <v>1141</v>
      </c>
      <c r="F672" t="str" cm="1">
        <f t="array" aca="1" ref="F672" ca="1">eConcatenar(A672:D672,"|")</f>
        <v>localidadmigrada671|QWWIH7SUP6XNYS|EL PUENTE PRIMERA SECCION |final</v>
      </c>
    </row>
    <row r="673" spans="1:6" x14ac:dyDescent="0.25">
      <c r="A673" t="s">
        <v>3804</v>
      </c>
      <c r="B673" t="s">
        <v>1886</v>
      </c>
      <c r="C673" t="s">
        <v>1885</v>
      </c>
      <c r="D673" t="s">
        <v>1141</v>
      </c>
      <c r="F673" t="str" cm="1">
        <f t="array" aca="1" ref="F673" ca="1">eConcatenar(A673:D673,"|")</f>
        <v>localidadmigrada672|QWWIH7W6P6XNYS|EL PUENTE SEGUNDA SECCION |final</v>
      </c>
    </row>
    <row r="674" spans="1:6" x14ac:dyDescent="0.25">
      <c r="A674" t="s">
        <v>3805</v>
      </c>
      <c r="B674" t="s">
        <v>1884</v>
      </c>
      <c r="C674" t="s">
        <v>1883</v>
      </c>
      <c r="D674" t="s">
        <v>1141</v>
      </c>
      <c r="F674" t="str" cm="1">
        <f t="array" aca="1" ref="F674" ca="1">eConcatenar(A674:D674,"|")</f>
        <v>localidadmigrada673|QWWIH7YOP6XNYS|EL RECREO|final</v>
      </c>
    </row>
    <row r="675" spans="1:6" x14ac:dyDescent="0.25">
      <c r="A675" t="s">
        <v>3806</v>
      </c>
      <c r="B675" t="s">
        <v>1882</v>
      </c>
      <c r="C675" t="s">
        <v>1881</v>
      </c>
      <c r="D675" t="s">
        <v>1141</v>
      </c>
      <c r="F675" t="str" cm="1">
        <f t="array" aca="1" ref="F675" ca="1">eConcatenar(A675:D675,"|")</f>
        <v>localidadmigrada674|QWWIH9COP6XNYS|EL MANGAL|final</v>
      </c>
    </row>
    <row r="676" spans="1:6" x14ac:dyDescent="0.25">
      <c r="A676" t="s">
        <v>3807</v>
      </c>
      <c r="B676" t="s">
        <v>1880</v>
      </c>
      <c r="C676" t="s">
        <v>1879</v>
      </c>
      <c r="D676" t="s">
        <v>1141</v>
      </c>
      <c r="F676" t="str" cm="1">
        <f t="array" aca="1" ref="F676" ca="1">eConcatenar(A676:D676,"|")</f>
        <v>localidadmigrada675|QWWIH9GKP6XNYS|FRANCISCO SARABIA|final</v>
      </c>
    </row>
    <row r="677" spans="1:6" x14ac:dyDescent="0.25">
      <c r="A677" t="s">
        <v>3808</v>
      </c>
      <c r="B677" t="s">
        <v>1878</v>
      </c>
      <c r="C677" t="s">
        <v>1877</v>
      </c>
      <c r="D677" t="s">
        <v>1141</v>
      </c>
      <c r="F677" t="str" cm="1">
        <f t="array" aca="1" ref="F677" ca="1">eConcatenar(A677:D677,"|")</f>
        <v>localidadmigrada676|QWWIH9K6P6XNYS|FRANCISCO RUEDA |final</v>
      </c>
    </row>
    <row r="678" spans="1:6" x14ac:dyDescent="0.25">
      <c r="A678" t="s">
        <v>3809</v>
      </c>
      <c r="B678" t="s">
        <v>1876</v>
      </c>
      <c r="C678" t="s">
        <v>1875</v>
      </c>
      <c r="D678" t="s">
        <v>1141</v>
      </c>
      <c r="F678" t="str" cm="1">
        <f t="array" aca="1" ref="F678" ca="1">eConcatenar(A678:D678,"|")</f>
        <v>localidadmigrada677|QWWII8B0P6XNYS|FRANCISCO MARTINEZ GAYTAN SEGUNDA SECCION |final</v>
      </c>
    </row>
    <row r="679" spans="1:6" x14ac:dyDescent="0.25">
      <c r="A679" t="s">
        <v>3810</v>
      </c>
      <c r="B679" t="s">
        <v>1874</v>
      </c>
      <c r="C679" t="s">
        <v>1873</v>
      </c>
      <c r="D679" t="s">
        <v>1141</v>
      </c>
      <c r="F679" t="str" cm="1">
        <f t="array" aca="1" ref="F679" ca="1">eConcatenar(A679:D679,"|")</f>
        <v>localidadmigrada678|QWWII8QAP6XNYS|FRANCISCO MARTINEZ GAYTAN |final</v>
      </c>
    </row>
    <row r="680" spans="1:6" x14ac:dyDescent="0.25">
      <c r="A680" t="s">
        <v>3811</v>
      </c>
      <c r="B680" t="s">
        <v>1872</v>
      </c>
      <c r="C680" t="s">
        <v>1871</v>
      </c>
      <c r="D680" t="s">
        <v>1141</v>
      </c>
      <c r="F680" t="str" cm="1">
        <f t="array" aca="1" ref="F680" ca="1">eConcatenar(A680:D680,"|")</f>
        <v>localidadmigrada679|QWWII8WYP6XNYS|FRANCISCO SANTA MARINA PRIMERA SECCION|final</v>
      </c>
    </row>
    <row r="681" spans="1:6" x14ac:dyDescent="0.25">
      <c r="A681" t="s">
        <v>3812</v>
      </c>
      <c r="B681" t="s">
        <v>1870</v>
      </c>
      <c r="C681" t="s">
        <v>1869</v>
      </c>
      <c r="D681" t="s">
        <v>1141</v>
      </c>
      <c r="F681" t="str" cm="1">
        <f t="array" aca="1" ref="F681" ca="1">eConcatenar(A681:D681,"|")</f>
        <v>localidadmigrada680|QWWII8Z6P6XNYS|FRANCISCO MUJICA|final</v>
      </c>
    </row>
    <row r="682" spans="1:6" x14ac:dyDescent="0.25">
      <c r="A682" t="s">
        <v>3813</v>
      </c>
      <c r="B682" t="s">
        <v>1868</v>
      </c>
      <c r="C682" t="s">
        <v>1867</v>
      </c>
      <c r="D682" t="s">
        <v>1141</v>
      </c>
      <c r="F682" t="str" cm="1">
        <f t="array" aca="1" ref="F682" ca="1">eConcatenar(A682:D682,"|")</f>
        <v>localidadmigrada681|QWWII932P6XNYS|FRANCISCO I MADERO LOS NARANJOS |final</v>
      </c>
    </row>
    <row r="683" spans="1:6" x14ac:dyDescent="0.25">
      <c r="A683" t="s">
        <v>3814</v>
      </c>
      <c r="B683" t="s">
        <v>1866</v>
      </c>
      <c r="C683" t="s">
        <v>1865</v>
      </c>
      <c r="D683" t="s">
        <v>1141</v>
      </c>
      <c r="F683" t="str" cm="1">
        <f t="array" aca="1" ref="F683" ca="1">eConcatenar(A683:D683,"|")</f>
        <v>localidadmigrada682|QWWIICIYP6XNYS|FRANCISCO I MADERO |final</v>
      </c>
    </row>
    <row r="684" spans="1:6" x14ac:dyDescent="0.25">
      <c r="A684" t="s">
        <v>3815</v>
      </c>
      <c r="B684" t="s">
        <v>1864</v>
      </c>
      <c r="C684" t="s">
        <v>1863</v>
      </c>
      <c r="D684" t="s">
        <v>1141</v>
      </c>
      <c r="F684" t="str" cm="1">
        <f t="array" aca="1" ref="F684" ca="1">eConcatenar(A684:D684,"|")</f>
        <v>localidadmigrada683|QWWIICL6P6XNYS|FRAMBOYAN |final</v>
      </c>
    </row>
    <row r="685" spans="1:6" x14ac:dyDescent="0.25">
      <c r="A685" t="s">
        <v>3816</v>
      </c>
      <c r="B685" t="s">
        <v>1862</v>
      </c>
      <c r="C685" t="s">
        <v>1861</v>
      </c>
      <c r="D685" t="s">
        <v>1141</v>
      </c>
      <c r="F685" t="str" cm="1">
        <f t="array" aca="1" ref="F685" ca="1">eConcatenar(A685:D685,"|")</f>
        <v>localidadmigrada684|QWWIICNOP6XNYS|ESTACION ZANAPA|final</v>
      </c>
    </row>
    <row r="686" spans="1:6" x14ac:dyDescent="0.25">
      <c r="A686" t="s">
        <v>3817</v>
      </c>
      <c r="B686" t="s">
        <v>1860</v>
      </c>
      <c r="C686" t="s">
        <v>1859</v>
      </c>
      <c r="D686" t="s">
        <v>1141</v>
      </c>
      <c r="F686" t="str" cm="1">
        <f t="array" aca="1" ref="F686" ca="1">eConcatenar(A686:D686,"|")</f>
        <v>localidadmigrada685|QWWIICRKP6XNYS|ESTACION MARTINEZ GAYTAN |final</v>
      </c>
    </row>
    <row r="687" spans="1:6" x14ac:dyDescent="0.25">
      <c r="A687" t="s">
        <v>3818</v>
      </c>
      <c r="B687" t="s">
        <v>1858</v>
      </c>
      <c r="C687" t="s">
        <v>1857</v>
      </c>
      <c r="D687" t="s">
        <v>1141</v>
      </c>
      <c r="F687" t="str" cm="1">
        <f t="array" aca="1" ref="F687" ca="1">eConcatenar(A687:D687,"|")</f>
        <v>localidadmigrada686|QWWIICUCP6XNYS|ESPERANZA DEL BAJIO|final</v>
      </c>
    </row>
    <row r="688" spans="1:6" x14ac:dyDescent="0.25">
      <c r="A688" t="s">
        <v>3819</v>
      </c>
      <c r="B688" t="s">
        <v>1856</v>
      </c>
      <c r="C688" t="s">
        <v>1855</v>
      </c>
      <c r="D688" t="s">
        <v>1141</v>
      </c>
      <c r="F688" t="str" cm="1">
        <f t="array" aca="1" ref="F688" ca="1">eConcatenar(A688:D688,"|")</f>
        <v>localidadmigrada687|QWWIICWUP6XNYS|ESPIRITU SANTO|final</v>
      </c>
    </row>
    <row r="689" spans="1:6" x14ac:dyDescent="0.25">
      <c r="A689" t="s">
        <v>3820</v>
      </c>
      <c r="B689" t="s">
        <v>1854</v>
      </c>
      <c r="C689" t="s">
        <v>1853</v>
      </c>
      <c r="D689" t="s">
        <v>1141</v>
      </c>
      <c r="F689" t="str" cm="1">
        <f t="array" aca="1" ref="F689" ca="1">eConcatenar(A689:D689,"|")</f>
        <v>localidadmigrada688|QWWIIDBKP6XNYS|ERNESTO AGUIRRE COLORADO|final</v>
      </c>
    </row>
    <row r="690" spans="1:6" x14ac:dyDescent="0.25">
      <c r="A690" t="s">
        <v>3821</v>
      </c>
      <c r="B690" t="s">
        <v>1852</v>
      </c>
      <c r="C690" t="s">
        <v>1851</v>
      </c>
      <c r="D690" t="s">
        <v>1141</v>
      </c>
      <c r="F690" t="str" cm="1">
        <f t="array" aca="1" ref="F690" ca="1">eConcatenar(A690:D690,"|")</f>
        <v>localidadmigrada689|QWWIIDFQP6XNYS|ENRIQUE RODRIGUEZ CANO|final</v>
      </c>
    </row>
    <row r="691" spans="1:6" x14ac:dyDescent="0.25">
      <c r="A691" t="s">
        <v>3822</v>
      </c>
      <c r="B691" t="s">
        <v>1850</v>
      </c>
      <c r="C691" t="s">
        <v>1849</v>
      </c>
      <c r="D691" t="s">
        <v>1141</v>
      </c>
      <c r="F691" t="str" cm="1">
        <f t="array" aca="1" ref="F691" ca="1">eConcatenar(A691:D691,"|")</f>
        <v>localidadmigrada690|QWWIIDIIP6XNYS|EMPORIO|final</v>
      </c>
    </row>
    <row r="692" spans="1:6" x14ac:dyDescent="0.25">
      <c r="A692" t="s">
        <v>3823</v>
      </c>
      <c r="B692" t="s">
        <v>1848</v>
      </c>
      <c r="C692" t="s">
        <v>1847</v>
      </c>
      <c r="D692" t="s">
        <v>1141</v>
      </c>
      <c r="F692" t="str" cm="1">
        <f t="array" aca="1" ref="F692" ca="1">eConcatenar(A692:D692,"|")</f>
        <v>localidadmigrada691|QWWIIDLKP6XNYS|EMILIANO ZAPATA SEGUNDA SECCION |final</v>
      </c>
    </row>
    <row r="693" spans="1:6" x14ac:dyDescent="0.25">
      <c r="A693" t="s">
        <v>3824</v>
      </c>
      <c r="B693" t="s">
        <v>1846</v>
      </c>
      <c r="C693" t="s">
        <v>1845</v>
      </c>
      <c r="D693" t="s">
        <v>1141</v>
      </c>
      <c r="F693" t="str" cm="1">
        <f t="array" aca="1" ref="F693" ca="1">eConcatenar(A693:D693,"|")</f>
        <v>localidadmigrada692|QWWIIE3WP6XNYS|EMILIANO ZAPATA KILOMETRO 4 |final</v>
      </c>
    </row>
    <row r="694" spans="1:6" x14ac:dyDescent="0.25">
      <c r="A694" t="s">
        <v>3825</v>
      </c>
      <c r="B694" t="s">
        <v>1844</v>
      </c>
      <c r="C694" t="s">
        <v>1843</v>
      </c>
      <c r="D694" t="s">
        <v>1141</v>
      </c>
      <c r="F694" t="str" cm="1">
        <f t="array" aca="1" ref="F694" ca="1">eConcatenar(A694:D694,"|")</f>
        <v>localidadmigrada693|QWWIIHFCP6XNYS|EMILIANO ZAPATA CHICHONAL D ELA BOYERIA|final</v>
      </c>
    </row>
    <row r="695" spans="1:6" x14ac:dyDescent="0.25">
      <c r="A695" t="s">
        <v>3826</v>
      </c>
      <c r="B695" t="s">
        <v>1842</v>
      </c>
      <c r="C695" t="s">
        <v>1841</v>
      </c>
      <c r="D695" t="s">
        <v>1141</v>
      </c>
      <c r="F695" t="str" cm="1">
        <f t="array" aca="1" ref="F695" ca="1">eConcatenar(A695:D695,"|")</f>
        <v>localidadmigrada694|QWWIIHHKP6XNYS|EL VERGEL|final</v>
      </c>
    </row>
    <row r="696" spans="1:6" x14ac:dyDescent="0.25">
      <c r="A696" t="s">
        <v>3827</v>
      </c>
      <c r="B696" t="s">
        <v>1840</v>
      </c>
      <c r="C696" t="s">
        <v>1839</v>
      </c>
      <c r="D696" t="s">
        <v>1141</v>
      </c>
      <c r="F696" t="str" cm="1">
        <f t="array" aca="1" ref="F696" ca="1">eConcatenar(A696:D696,"|")</f>
        <v>localidadmigrada695|QWWIIHKMP6XNYS|EL TREBOL LA ESTRELLA|final</v>
      </c>
    </row>
    <row r="697" spans="1:6" x14ac:dyDescent="0.25">
      <c r="A697" t="s">
        <v>3828</v>
      </c>
      <c r="B697" t="s">
        <v>1838</v>
      </c>
      <c r="C697" t="s">
        <v>1837</v>
      </c>
      <c r="D697" t="s">
        <v>1141</v>
      </c>
      <c r="F697" t="str" cm="1">
        <f t="array" aca="1" ref="F697" ca="1">eConcatenar(A697:D697,"|")</f>
        <v>localidadmigrada696|QWWIIHXOP6XNYS|EL TREBOL|final</v>
      </c>
    </row>
    <row r="698" spans="1:6" x14ac:dyDescent="0.25">
      <c r="A698" t="s">
        <v>3829</v>
      </c>
      <c r="B698" t="s">
        <v>1836</v>
      </c>
      <c r="C698" t="s">
        <v>1835</v>
      </c>
      <c r="D698" t="s">
        <v>1141</v>
      </c>
      <c r="F698" t="str" cm="1">
        <f t="array" aca="1" ref="F698" ca="1">eConcatenar(A698:D698,"|")</f>
        <v>localidadmigrada697|QWWIII24P6XNYS|EL SUSPIRO|final</v>
      </c>
    </row>
    <row r="699" spans="1:6" x14ac:dyDescent="0.25">
      <c r="A699" t="s">
        <v>3830</v>
      </c>
      <c r="B699" t="s">
        <v>1834</v>
      </c>
      <c r="C699" t="s">
        <v>1833</v>
      </c>
      <c r="D699" t="s">
        <v>1141</v>
      </c>
      <c r="F699" t="str" cm="1">
        <f t="array" aca="1" ref="F699" ca="1">eConcatenar(A699:D699,"|")</f>
        <v>localidadmigrada698|QWWIII4CP6XNYS|EL SAUCE|final</v>
      </c>
    </row>
    <row r="700" spans="1:6" x14ac:dyDescent="0.25">
      <c r="A700" t="s">
        <v>3831</v>
      </c>
      <c r="B700" t="s">
        <v>1832</v>
      </c>
      <c r="C700" t="s">
        <v>1831</v>
      </c>
      <c r="D700" t="s">
        <v>1141</v>
      </c>
      <c r="F700" t="str" cm="1">
        <f t="array" aca="1" ref="F700" ca="1">eConcatenar(A700:D700,"|")</f>
        <v>localidadmigrada699|QWWIII7YP6XNYS|EL SACRIFICIO|final</v>
      </c>
    </row>
    <row r="701" spans="1:6" x14ac:dyDescent="0.25">
      <c r="A701" t="s">
        <v>3832</v>
      </c>
      <c r="B701" t="s">
        <v>1830</v>
      </c>
      <c r="C701" t="s">
        <v>1829</v>
      </c>
      <c r="D701" t="s">
        <v>1141</v>
      </c>
      <c r="F701" t="str" cm="1">
        <f t="array" aca="1" ref="F701" ca="1">eConcatenar(A701:D701,"|")</f>
        <v>localidadmigrada700|QWWIIIAQP6XNYS|EL RETOÑO|final</v>
      </c>
    </row>
    <row r="702" spans="1:6" x14ac:dyDescent="0.25">
      <c r="A702" t="s">
        <v>3833</v>
      </c>
      <c r="B702" t="s">
        <v>1828</v>
      </c>
      <c r="C702" t="s">
        <v>1827</v>
      </c>
      <c r="D702" t="s">
        <v>1141</v>
      </c>
      <c r="F702" t="str" cm="1">
        <f t="array" aca="1" ref="F702" ca="1">eConcatenar(A702:D702,"|")</f>
        <v>localidadmigrada701|QWWIIIC4P6XNYS|EL REFUGIO|final</v>
      </c>
    </row>
    <row r="703" spans="1:6" x14ac:dyDescent="0.25">
      <c r="A703" t="s">
        <v>3834</v>
      </c>
      <c r="B703" t="s">
        <v>1826</v>
      </c>
      <c r="C703" t="s">
        <v>1825</v>
      </c>
      <c r="D703" t="s">
        <v>1141</v>
      </c>
      <c r="F703" t="str" cm="1">
        <f t="array" aca="1" ref="F703" ca="1">eConcatenar(A703:D703,"|")</f>
        <v>localidadmigrada702|QWWIIIRYP6XNYS|FRANCISCO TRUJILLO GURRIA |final</v>
      </c>
    </row>
    <row r="704" spans="1:6" x14ac:dyDescent="0.25">
      <c r="A704" t="s">
        <v>3835</v>
      </c>
      <c r="B704" t="s">
        <v>1824</v>
      </c>
      <c r="C704" t="s">
        <v>1823</v>
      </c>
      <c r="D704" t="s">
        <v>1141</v>
      </c>
      <c r="F704" t="str" cm="1">
        <f t="array" aca="1" ref="F704" ca="1">eConcatenar(A704:D704,"|")</f>
        <v>localidadmigrada703|QWWIIIU6P6XNYS|FRANCISCO VILLA |final</v>
      </c>
    </row>
    <row r="705" spans="1:6" x14ac:dyDescent="0.25">
      <c r="A705" t="s">
        <v>3836</v>
      </c>
      <c r="B705" t="s">
        <v>1822</v>
      </c>
      <c r="C705" t="s">
        <v>1821</v>
      </c>
      <c r="D705" t="s">
        <v>1141</v>
      </c>
      <c r="F705" t="str" cm="1">
        <f t="array" aca="1" ref="F705" ca="1">eConcatenar(A705:D705,"|")</f>
        <v>localidadmigrada704|QWWIIJ0AP6XNYS|GUIRAL Y GONZALEZ PRIMERA SECCION |final</v>
      </c>
    </row>
    <row r="706" spans="1:6" x14ac:dyDescent="0.25">
      <c r="A706" t="s">
        <v>3837</v>
      </c>
      <c r="B706" t="s">
        <v>1820</v>
      </c>
      <c r="C706" t="s">
        <v>1819</v>
      </c>
      <c r="D706" t="s">
        <v>1141</v>
      </c>
      <c r="F706" t="str" cm="1">
        <f t="array" aca="1" ref="F706" ca="1">eConcatenar(A706:D706,"|")</f>
        <v>localidadmigrada705|QWWIIJ3WP6XNYS|GUIRAL Y GONZALEZ SEGUNDA SECCION |final</v>
      </c>
    </row>
    <row r="707" spans="1:6" x14ac:dyDescent="0.25">
      <c r="A707" t="s">
        <v>3838</v>
      </c>
      <c r="B707" t="s">
        <v>1818</v>
      </c>
      <c r="C707" t="s">
        <v>1817</v>
      </c>
      <c r="D707" t="s">
        <v>1141</v>
      </c>
      <c r="F707" t="str" cm="1">
        <f t="array" aca="1" ref="F707" ca="1">eConcatenar(A707:D707,"|")</f>
        <v>localidadmigrada706|QWWIIJIWP6XNYS|GENERAL MIGUEL ORRICO DE LOS LLANOS |final</v>
      </c>
    </row>
    <row r="708" spans="1:6" x14ac:dyDescent="0.25">
      <c r="A708" t="s">
        <v>3839</v>
      </c>
      <c r="B708" t="s">
        <v>1816</v>
      </c>
      <c r="C708" t="s">
        <v>1815</v>
      </c>
      <c r="D708" t="s">
        <v>1141</v>
      </c>
      <c r="F708" t="str" cm="1">
        <f t="array" aca="1" ref="F708" ca="1">eConcatenar(A708:D708,"|")</f>
        <v>localidadmigrada707|QWWIIJM8P6XNYS|GILBERTO FLORES MUÑOZ |final</v>
      </c>
    </row>
    <row r="709" spans="1:6" x14ac:dyDescent="0.25">
      <c r="A709" t="s">
        <v>3840</v>
      </c>
      <c r="B709" t="s">
        <v>1814</v>
      </c>
      <c r="C709" t="s">
        <v>1813</v>
      </c>
      <c r="D709" t="s">
        <v>1141</v>
      </c>
      <c r="F709" t="str" cm="1">
        <f t="array" aca="1" ref="F709" ca="1">eConcatenar(A709:D709,"|")</f>
        <v>localidadmigrada708|QWWIIJSCP6XNYS|GILBERTO FLORES MUÑOZ SEGUNDA SECCION |final</v>
      </c>
    </row>
    <row r="710" spans="1:6" x14ac:dyDescent="0.25">
      <c r="A710" t="s">
        <v>3841</v>
      </c>
      <c r="B710" t="s">
        <v>1812</v>
      </c>
      <c r="C710" t="s">
        <v>1811</v>
      </c>
      <c r="D710" t="s">
        <v>1141</v>
      </c>
      <c r="F710" t="str" cm="1">
        <f t="array" aca="1" ref="F710" ca="1">eConcatenar(A710:D710,"|")</f>
        <v>localidadmigrada709|QWWIIJV4P6XNYS|GRANO DE ORO|final</v>
      </c>
    </row>
    <row r="711" spans="1:6" x14ac:dyDescent="0.25">
      <c r="A711" t="s">
        <v>3842</v>
      </c>
      <c r="B711" t="s">
        <v>1810</v>
      </c>
      <c r="C711" t="s">
        <v>1809</v>
      </c>
      <c r="D711" t="s">
        <v>1141</v>
      </c>
      <c r="F711" t="str" cm="1">
        <f t="array" aca="1" ref="F711" ca="1">eConcatenar(A711:D711,"|")</f>
        <v>localidadmigrada710|QWWIIKG8P6XNYS|GREGORIO MENDEZ |final</v>
      </c>
    </row>
    <row r="712" spans="1:6" x14ac:dyDescent="0.25">
      <c r="A712" t="s">
        <v>3843</v>
      </c>
      <c r="B712" t="s">
        <v>1808</v>
      </c>
      <c r="C712" t="s">
        <v>1807</v>
      </c>
      <c r="D712" t="s">
        <v>1141</v>
      </c>
      <c r="F712" t="str" cm="1">
        <f t="array" aca="1" ref="F712" ca="1">eConcatenar(A712:D712,"|")</f>
        <v>localidadmigrada711|QWWIIKJKP6XNYS|GREGORIO MENDEZ SEGUNDA SECCION |final</v>
      </c>
    </row>
    <row r="713" spans="1:6" x14ac:dyDescent="0.25">
      <c r="A713" t="s">
        <v>3844</v>
      </c>
      <c r="B713" t="s">
        <v>1806</v>
      </c>
      <c r="C713" t="s">
        <v>1805</v>
      </c>
      <c r="D713" t="s">
        <v>1141</v>
      </c>
      <c r="F713" t="str" cm="1">
        <f t="array" aca="1" ref="F713" ca="1">eConcatenar(A713:D713,"|")</f>
        <v>localidadmigrada712|QWWIIKO0P6XNYS|GREGORIO MENDEZ MAGAÑA |final</v>
      </c>
    </row>
    <row r="714" spans="1:6" x14ac:dyDescent="0.25">
      <c r="A714" t="s">
        <v>3845</v>
      </c>
      <c r="B714" t="s">
        <v>1804</v>
      </c>
      <c r="C714" t="s">
        <v>1803</v>
      </c>
      <c r="D714" t="s">
        <v>1141</v>
      </c>
      <c r="F714" t="str" cm="1">
        <f t="array" aca="1" ref="F714" ca="1">eConcatenar(A714:D714,"|")</f>
        <v>localidadmigrada713|QWWIIL2GP6XNYS|GUADALUPE VICTORIA |final</v>
      </c>
    </row>
    <row r="715" spans="1:6" x14ac:dyDescent="0.25">
      <c r="A715" t="s">
        <v>3846</v>
      </c>
      <c r="B715" t="s">
        <v>1802</v>
      </c>
      <c r="C715" t="s">
        <v>1801</v>
      </c>
      <c r="D715" t="s">
        <v>1141</v>
      </c>
      <c r="F715" t="str" cm="1">
        <f t="array" aca="1" ref="F715" ca="1">eConcatenar(A715:D715,"|")</f>
        <v>localidadmigrada714|QWWIIL4OP6XNYS|GUERRERO|final</v>
      </c>
    </row>
    <row r="716" spans="1:6" x14ac:dyDescent="0.25">
      <c r="A716" t="s">
        <v>3847</v>
      </c>
      <c r="B716" t="s">
        <v>1800</v>
      </c>
      <c r="C716" t="s">
        <v>1799</v>
      </c>
      <c r="D716" t="s">
        <v>1141</v>
      </c>
      <c r="F716" t="str" cm="1">
        <f t="array" aca="1" ref="F716" ca="1">eConcatenar(A716:D716,"|")</f>
        <v>localidadmigrada715|QWWIIL9OP6XNYS|GUSTAVO DIAZ ORDAZ PRIMERA SECCION |final</v>
      </c>
    </row>
    <row r="717" spans="1:6" x14ac:dyDescent="0.25">
      <c r="A717" t="s">
        <v>3848</v>
      </c>
      <c r="B717" t="s">
        <v>1798</v>
      </c>
      <c r="C717" t="s">
        <v>1797</v>
      </c>
      <c r="D717" t="s">
        <v>1141</v>
      </c>
      <c r="F717" t="str" cm="1">
        <f t="array" aca="1" ref="F717" ca="1">eConcatenar(A717:D717,"|")</f>
        <v>localidadmigrada716|QWWIILEOP6XNYS|GUSTAVO DIAZ ORDAZ SEGUNDA SECCION |final</v>
      </c>
    </row>
    <row r="718" spans="1:6" x14ac:dyDescent="0.25">
      <c r="A718" t="s">
        <v>3849</v>
      </c>
      <c r="B718" t="s">
        <v>1796</v>
      </c>
      <c r="C718" t="s">
        <v>1795</v>
      </c>
      <c r="D718" t="s">
        <v>1141</v>
      </c>
      <c r="F718" t="str" cm="1">
        <f t="array" aca="1" ref="F718" ca="1">eConcatenar(A718:D718,"|")</f>
        <v>localidadmigrada717|QWWIILTYP6XNYS|GUSTAVO DIAZ ORDAS TERCERA SECCION |final</v>
      </c>
    </row>
    <row r="719" spans="1:6" x14ac:dyDescent="0.25">
      <c r="A719" t="s">
        <v>3850</v>
      </c>
      <c r="B719" t="s">
        <v>1794</v>
      </c>
      <c r="C719" t="s">
        <v>1793</v>
      </c>
      <c r="D719" t="s">
        <v>1141</v>
      </c>
      <c r="F719" t="str" cm="1">
        <f t="array" aca="1" ref="F719" ca="1">eConcatenar(A719:D719,"|")</f>
        <v>localidadmigrada718|QWWIILZ8P6XNYS|HUAPACAL PRIMERA SECCION |final</v>
      </c>
    </row>
    <row r="720" spans="1:6" x14ac:dyDescent="0.25">
      <c r="A720" t="s">
        <v>3851</v>
      </c>
      <c r="B720" t="s">
        <v>1792</v>
      </c>
      <c r="C720" t="s">
        <v>1791</v>
      </c>
      <c r="D720" t="s">
        <v>1141</v>
      </c>
      <c r="F720" t="str" cm="1">
        <f t="array" aca="1" ref="F720" ca="1">eConcatenar(A720:D720,"|")</f>
        <v>localidadmigrada719|QWWIIM1QP6XNYS|HUAPACAL SEGUNDA SECCION |final</v>
      </c>
    </row>
    <row r="721" spans="1:6" x14ac:dyDescent="0.25">
      <c r="A721" t="s">
        <v>3852</v>
      </c>
      <c r="B721" t="s">
        <v>1790</v>
      </c>
      <c r="C721" t="s">
        <v>1789</v>
      </c>
      <c r="D721" t="s">
        <v>1141</v>
      </c>
      <c r="F721" t="str" cm="1">
        <f t="array" aca="1" ref="F721" ca="1">eConcatenar(A721:D721,"|")</f>
        <v>localidadmigrada720|QWWIIM3YP6XNYS|HUAPACAL TERCERA SECCION |final</v>
      </c>
    </row>
    <row r="722" spans="1:6" x14ac:dyDescent="0.25">
      <c r="A722" t="s">
        <v>3853</v>
      </c>
      <c r="B722" t="s">
        <v>1788</v>
      </c>
      <c r="C722" t="s">
        <v>1787</v>
      </c>
      <c r="D722" t="s">
        <v>1141</v>
      </c>
      <c r="F722" t="str" cm="1">
        <f t="array" aca="1" ref="F722" ca="1">eConcatenar(A722:D722,"|")</f>
        <v>localidadmigrada721|QWWIIM6QP6XNYS|HUAPACAL CUARTA SECCION |final</v>
      </c>
    </row>
    <row r="723" spans="1:6" x14ac:dyDescent="0.25">
      <c r="A723" t="s">
        <v>3854</v>
      </c>
      <c r="B723" t="s">
        <v>1786</v>
      </c>
      <c r="C723" t="s">
        <v>145</v>
      </c>
      <c r="D723" t="s">
        <v>1141</v>
      </c>
      <c r="F723" t="str" cm="1">
        <f t="array" aca="1" ref="F723" ca="1">eConcatenar(A723:D723,"|")</f>
        <v>localidadmigrada722|QWWIIMLGP6XNYS|HUIMANGUILLO|final</v>
      </c>
    </row>
    <row r="724" spans="1:6" x14ac:dyDescent="0.25">
      <c r="A724" t="s">
        <v>3855</v>
      </c>
      <c r="B724" t="s">
        <v>1785</v>
      </c>
      <c r="C724" t="s">
        <v>1309</v>
      </c>
      <c r="D724" t="s">
        <v>1141</v>
      </c>
      <c r="F724" t="str" cm="1">
        <f t="array" aca="1" ref="F724" ca="1">eConcatenar(A724:D724,"|")</f>
        <v>localidadmigrada723|QWWIIMPWP6XNYS|IGNACIO ALLENDE |final</v>
      </c>
    </row>
    <row r="725" spans="1:6" x14ac:dyDescent="0.25">
      <c r="A725" t="s">
        <v>3856</v>
      </c>
      <c r="B725" t="s">
        <v>1784</v>
      </c>
      <c r="C725" t="s">
        <v>1783</v>
      </c>
      <c r="D725" t="s">
        <v>1141</v>
      </c>
      <c r="F725" t="str" cm="1">
        <f t="array" aca="1" ref="F725" ca="1">eConcatenar(A725:D725,"|")</f>
        <v>localidadmigrada724|QWWIIMZWP6XNYS|IGNACIO GUTIERREZ PRIMERA SECCION |final</v>
      </c>
    </row>
    <row r="726" spans="1:6" x14ac:dyDescent="0.25">
      <c r="A726" t="s">
        <v>3857</v>
      </c>
      <c r="B726" t="s">
        <v>1782</v>
      </c>
      <c r="C726" t="s">
        <v>1781</v>
      </c>
      <c r="D726" t="s">
        <v>1141</v>
      </c>
      <c r="F726" t="str" cm="1">
        <f t="array" aca="1" ref="F726" ca="1">eConcatenar(A726:D726,"|")</f>
        <v>localidadmigrada725|QWWIIND8P6XNYS|IGNACIO GUTIERREZ SEGUNDA SECCION |final</v>
      </c>
    </row>
    <row r="727" spans="1:6" x14ac:dyDescent="0.25">
      <c r="A727" t="s">
        <v>3858</v>
      </c>
      <c r="B727" t="s">
        <v>1780</v>
      </c>
      <c r="C727" t="s">
        <v>1779</v>
      </c>
      <c r="D727" t="s">
        <v>1141</v>
      </c>
      <c r="F727" t="str" cm="1">
        <f t="array" aca="1" ref="F727" ca="1">eConcatenar(A727:D727,"|")</f>
        <v>localidadmigrada726|QWWIINGUP6XNYS|IGNACIO GUTIERREZ TERCERA SECCION |final</v>
      </c>
    </row>
    <row r="728" spans="1:6" x14ac:dyDescent="0.25">
      <c r="A728" t="s">
        <v>3859</v>
      </c>
      <c r="B728" t="s">
        <v>1778</v>
      </c>
      <c r="C728" t="s">
        <v>1777</v>
      </c>
      <c r="D728" t="s">
        <v>1141</v>
      </c>
      <c r="F728" t="str" cm="1">
        <f t="array" aca="1" ref="F728" ca="1">eConcatenar(A728:D728,"|")</f>
        <v>localidadmigrada727|QWWIINJCP6XNYS|IGNACIO GUTIERREZ CUARTA SECCION |final</v>
      </c>
    </row>
    <row r="729" spans="1:6" x14ac:dyDescent="0.25">
      <c r="A729" t="s">
        <v>3860</v>
      </c>
      <c r="B729" t="s">
        <v>1776</v>
      </c>
      <c r="C729" t="s">
        <v>1775</v>
      </c>
      <c r="D729" t="s">
        <v>1141</v>
      </c>
      <c r="F729" t="str" cm="1">
        <f t="array" aca="1" ref="F729" ca="1">eConcatenar(A729:D729,"|")</f>
        <v>localidadmigrada728|QWWIINM4P6XNYS|IGNACIO GUTIERREZ QUINTA SECCION |final</v>
      </c>
    </row>
    <row r="730" spans="1:6" x14ac:dyDescent="0.25">
      <c r="A730" t="s">
        <v>3861</v>
      </c>
      <c r="B730" t="s">
        <v>1774</v>
      </c>
      <c r="C730" t="s">
        <v>1773</v>
      </c>
      <c r="D730" t="s">
        <v>1141</v>
      </c>
      <c r="F730" t="str" cm="1">
        <f t="array" aca="1" ref="F730" ca="1">eConcatenar(A730:D730,"|")</f>
        <v>localidadmigrada729|QWWIINPQP6XNYS|ISIDRO BROCA|final</v>
      </c>
    </row>
    <row r="731" spans="1:6" x14ac:dyDescent="0.25">
      <c r="A731" t="s">
        <v>3862</v>
      </c>
      <c r="B731" t="s">
        <v>1772</v>
      </c>
      <c r="C731" t="s">
        <v>1297</v>
      </c>
      <c r="D731" t="s">
        <v>1141</v>
      </c>
      <c r="F731" t="str" cm="1">
        <f t="array" aca="1" ref="F731" ca="1">eConcatenar(A731:D731,"|")</f>
        <v>localidadmigrada730|QWWIIP5EP6XNYS|JOSE MARIA MORELOS Y PAVON |final</v>
      </c>
    </row>
    <row r="732" spans="1:6" x14ac:dyDescent="0.25">
      <c r="A732" t="s">
        <v>3863</v>
      </c>
      <c r="B732" t="s">
        <v>1771</v>
      </c>
      <c r="C732" t="s">
        <v>1770</v>
      </c>
      <c r="D732" t="s">
        <v>1141</v>
      </c>
      <c r="F732" t="str" cm="1">
        <f t="array" aca="1" ref="F732" ca="1">eConcatenar(A732:D732,"|")</f>
        <v>localidadmigrada731|QWWIIP9AP6XNYS|JOSE MARIA PINO SUAREZ |final</v>
      </c>
    </row>
    <row r="733" spans="1:6" x14ac:dyDescent="0.25">
      <c r="A733" t="s">
        <v>3864</v>
      </c>
      <c r="B733" t="s">
        <v>1769</v>
      </c>
      <c r="C733" t="s">
        <v>1768</v>
      </c>
      <c r="D733" t="s">
        <v>1141</v>
      </c>
      <c r="F733" t="str" cm="1">
        <f t="array" aca="1" ref="F733" ca="1">eConcatenar(A733:D733,"|")</f>
        <v>localidadmigrada732|QWWIIPRMP6XNYS|JOSE MARIA PINO SUEREZ PRIMERA SECCION |final</v>
      </c>
    </row>
    <row r="734" spans="1:6" x14ac:dyDescent="0.25">
      <c r="A734" t="s">
        <v>3865</v>
      </c>
      <c r="B734" t="s">
        <v>1767</v>
      </c>
      <c r="C734" t="s">
        <v>1766</v>
      </c>
      <c r="D734" t="s">
        <v>1141</v>
      </c>
      <c r="F734" t="str" cm="1">
        <f t="array" aca="1" ref="F734" ca="1">eConcatenar(A734:D734,"|")</f>
        <v>localidadmigrada733|QWWIIPWMP6XNYS|JOSE MARIA PINO SUAREZ SEGUNDA SECCION |final</v>
      </c>
    </row>
    <row r="735" spans="1:6" x14ac:dyDescent="0.25">
      <c r="A735" t="s">
        <v>3866</v>
      </c>
      <c r="B735" t="s">
        <v>1765</v>
      </c>
      <c r="C735" t="s">
        <v>1764</v>
      </c>
      <c r="D735" t="s">
        <v>1141</v>
      </c>
      <c r="F735" t="str" cm="1">
        <f t="array" aca="1" ref="F735" ca="1">eConcatenar(A735:D735,"|")</f>
        <v>localidadmigrada734|QWWIIQF8P6XNYS|JOSE MERCEDES GAMAS PRIMERA SECCION |final</v>
      </c>
    </row>
    <row r="736" spans="1:6" x14ac:dyDescent="0.25">
      <c r="A736" t="s">
        <v>3867</v>
      </c>
      <c r="B736" t="s">
        <v>1763</v>
      </c>
      <c r="C736" t="s">
        <v>1762</v>
      </c>
      <c r="D736" t="s">
        <v>1141</v>
      </c>
      <c r="F736" t="str" cm="1">
        <f t="array" aca="1" ref="F736" ca="1">eConcatenar(A736:D736,"|")</f>
        <v>localidadmigrada735|QWWIIQIUP6XNYS|JOSE MERCEDES GAMAS SEGUNDA SECCION |final</v>
      </c>
    </row>
    <row r="737" spans="1:6" x14ac:dyDescent="0.25">
      <c r="A737" t="s">
        <v>3868</v>
      </c>
      <c r="B737" t="s">
        <v>1761</v>
      </c>
      <c r="C737" t="s">
        <v>1760</v>
      </c>
      <c r="D737" t="s">
        <v>1141</v>
      </c>
      <c r="F737" t="str" cm="1">
        <f t="array" aca="1" ref="F737" ca="1">eConcatenar(A737:D737,"|")</f>
        <v>localidadmigrada736|QWWIIQNKP6XNYS|JOSE NARCISO ROVIROSA |final</v>
      </c>
    </row>
    <row r="738" spans="1:6" x14ac:dyDescent="0.25">
      <c r="A738" t="s">
        <v>3869</v>
      </c>
      <c r="B738" t="s">
        <v>1759</v>
      </c>
      <c r="C738" t="s">
        <v>1758</v>
      </c>
      <c r="D738" t="s">
        <v>1141</v>
      </c>
      <c r="F738" t="str" cm="1">
        <f t="array" aca="1" ref="F738" ca="1">eConcatenar(A738:D738,"|")</f>
        <v>localidadmigrada737|QWWIIQQCP6XNYS|LA ADUANA |final</v>
      </c>
    </row>
    <row r="739" spans="1:6" x14ac:dyDescent="0.25">
      <c r="A739" t="s">
        <v>3870</v>
      </c>
      <c r="B739" t="s">
        <v>1757</v>
      </c>
      <c r="C739" t="s">
        <v>1756</v>
      </c>
      <c r="D739" t="s">
        <v>1141</v>
      </c>
      <c r="F739" t="str" cm="1">
        <f t="array" aca="1" ref="F739" ca="1">eConcatenar(A739:D739,"|")</f>
        <v>localidadmigrada738|QWWIIQTOP6XNYS|LA ARENA PRIMERA SECCION |final</v>
      </c>
    </row>
    <row r="740" spans="1:6" x14ac:dyDescent="0.25">
      <c r="A740" t="s">
        <v>3871</v>
      </c>
      <c r="B740" t="s">
        <v>1755</v>
      </c>
      <c r="C740" t="s">
        <v>1754</v>
      </c>
      <c r="D740" t="s">
        <v>1141</v>
      </c>
      <c r="F740" t="str" cm="1">
        <f t="array" aca="1" ref="F740" ca="1">eConcatenar(A740:D740,"|")</f>
        <v>localidadmigrada739|QWWIIR70P6XNYS|LA ARENA SEGUNDA SECCION |final</v>
      </c>
    </row>
    <row r="741" spans="1:6" x14ac:dyDescent="0.25">
      <c r="A741" t="s">
        <v>3872</v>
      </c>
      <c r="B741" t="s">
        <v>1753</v>
      </c>
      <c r="C741" t="s">
        <v>1752</v>
      </c>
      <c r="D741" t="s">
        <v>1141</v>
      </c>
      <c r="F741" t="str" cm="1">
        <f t="array" aca="1" ref="F741" ca="1">eConcatenar(A741:D741,"|")</f>
        <v>localidadmigrada740|QWWIIR9IP6XNYS|LA CANDELARIA |final</v>
      </c>
    </row>
    <row r="742" spans="1:6" x14ac:dyDescent="0.25">
      <c r="A742" t="s">
        <v>3873</v>
      </c>
      <c r="B742" t="s">
        <v>1751</v>
      </c>
      <c r="C742" t="s">
        <v>309</v>
      </c>
      <c r="D742" t="s">
        <v>1141</v>
      </c>
      <c r="F742" t="str" cm="1">
        <f t="array" aca="1" ref="F742" ca="1">eConcatenar(A742:D742,"|")</f>
        <v>localidadmigrada741|QWWIIRBGP6XNYS|LA CEIBA|final</v>
      </c>
    </row>
    <row r="743" spans="1:6" x14ac:dyDescent="0.25">
      <c r="A743" t="s">
        <v>3874</v>
      </c>
      <c r="B743" t="s">
        <v>1750</v>
      </c>
      <c r="C743" t="s">
        <v>1749</v>
      </c>
      <c r="D743" t="s">
        <v>1141</v>
      </c>
      <c r="F743" t="str" cm="1">
        <f t="array" aca="1" ref="F743" ca="1">eConcatenar(A743:D743,"|")</f>
        <v>localidadmigrada742|QWWIIRF2P6XNYS|LA CEIBA PRIMERA SECCION |final</v>
      </c>
    </row>
    <row r="744" spans="1:6" x14ac:dyDescent="0.25">
      <c r="A744" t="s">
        <v>3875</v>
      </c>
      <c r="B744" t="s">
        <v>1748</v>
      </c>
      <c r="C744" t="s">
        <v>1747</v>
      </c>
      <c r="D744" t="s">
        <v>1141</v>
      </c>
      <c r="F744" t="str" cm="1">
        <f t="array" aca="1" ref="F744" ca="1">eConcatenar(A744:D744,"|")</f>
        <v>localidadmigrada743|QWWIIRK2P6XNYS|LA CEIBA PRIMERA SECCION RUIZ CORTINEZ |final</v>
      </c>
    </row>
    <row r="745" spans="1:6" x14ac:dyDescent="0.25">
      <c r="A745" t="s">
        <v>3876</v>
      </c>
      <c r="B745" t="s">
        <v>1746</v>
      </c>
      <c r="C745" t="s">
        <v>1745</v>
      </c>
      <c r="D745" t="s">
        <v>1141</v>
      </c>
      <c r="F745" t="str" cm="1">
        <f t="array" aca="1" ref="F745" ca="1">eConcatenar(A745:D745,"|")</f>
        <v>localidadmigrada744|QWWIIRYIP6XNYS|LA CEIBA SEGUNDA SECCION |final</v>
      </c>
    </row>
    <row r="746" spans="1:6" x14ac:dyDescent="0.25">
      <c r="A746" t="s">
        <v>3877</v>
      </c>
      <c r="B746" t="s">
        <v>1744</v>
      </c>
      <c r="C746" t="s">
        <v>1743</v>
      </c>
      <c r="D746" t="s">
        <v>1141</v>
      </c>
      <c r="F746" t="str" cm="1">
        <f t="array" aca="1" ref="F746" ca="1">eConcatenar(A746:D746,"|")</f>
        <v>localidadmigrada745|QWWIIS10P6XNYS|LA CHICHARRA|final</v>
      </c>
    </row>
    <row r="747" spans="1:6" x14ac:dyDescent="0.25">
      <c r="A747" t="s">
        <v>3878</v>
      </c>
      <c r="B747" t="s">
        <v>1742</v>
      </c>
      <c r="C747" t="s">
        <v>1741</v>
      </c>
      <c r="D747" t="s">
        <v>1141</v>
      </c>
      <c r="F747" t="str" cm="1">
        <f t="array" aca="1" ref="F747" ca="1">eConcatenar(A747:D747,"|")</f>
        <v>localidadmigrada746|QWWIIS2OP6XNYS|LA CONCEPCION |final</v>
      </c>
    </row>
    <row r="748" spans="1:6" x14ac:dyDescent="0.25">
      <c r="A748" t="s">
        <v>3879</v>
      </c>
      <c r="B748" t="s">
        <v>1740</v>
      </c>
      <c r="C748" t="s">
        <v>1739</v>
      </c>
      <c r="D748" t="s">
        <v>1141</v>
      </c>
      <c r="F748" t="str" cm="1">
        <f t="array" aca="1" ref="F748" ca="1">eConcatenar(A748:D748,"|")</f>
        <v>localidadmigrada747|QWWIIS4WP6XNYS|LA DELICIOSA|final</v>
      </c>
    </row>
    <row r="749" spans="1:6" x14ac:dyDescent="0.25">
      <c r="A749" t="s">
        <v>3880</v>
      </c>
      <c r="B749" t="s">
        <v>1738</v>
      </c>
      <c r="C749" t="s">
        <v>1737</v>
      </c>
      <c r="D749" t="s">
        <v>1141</v>
      </c>
      <c r="F749" t="str" cm="1">
        <f t="array" aca="1" ref="F749" ca="1">eConcatenar(A749:D749,"|")</f>
        <v>localidadmigrada748|QWWIIS7EP6XNYS|LA ESPERANZA |final</v>
      </c>
    </row>
    <row r="750" spans="1:6" x14ac:dyDescent="0.25">
      <c r="A750" t="s">
        <v>3881</v>
      </c>
      <c r="B750" t="s">
        <v>1736</v>
      </c>
      <c r="C750" t="s">
        <v>1735</v>
      </c>
      <c r="D750" t="s">
        <v>1141</v>
      </c>
      <c r="F750" t="str" cm="1">
        <f t="array" aca="1" ref="F750" ca="1">eConcatenar(A750:D750,"|")</f>
        <v>localidadmigrada749|QWWIIS9MP6XNYS|LA FLORIDA|final</v>
      </c>
    </row>
    <row r="751" spans="1:6" x14ac:dyDescent="0.25">
      <c r="A751" t="s">
        <v>3882</v>
      </c>
      <c r="B751" t="s">
        <v>1734</v>
      </c>
      <c r="C751" t="s">
        <v>1733</v>
      </c>
      <c r="D751" t="s">
        <v>1141</v>
      </c>
      <c r="F751" t="str" cm="1">
        <f t="array" aca="1" ref="F751" ca="1">eConcatenar(A751:D751,"|")</f>
        <v>localidadmigrada750|QWWIISC4P6XNYS|LA GAVIA |final</v>
      </c>
    </row>
    <row r="752" spans="1:6" x14ac:dyDescent="0.25">
      <c r="A752" t="s">
        <v>3883</v>
      </c>
      <c r="B752" t="s">
        <v>1732</v>
      </c>
      <c r="C752" t="s">
        <v>1731</v>
      </c>
      <c r="D752" t="s">
        <v>1141</v>
      </c>
      <c r="F752" t="str" cm="1">
        <f t="array" aca="1" ref="F752" ca="1">eConcatenar(A752:D752,"|")</f>
        <v>localidadmigrada751|QWWIISDIP6XNYS|LA GLORIA|final</v>
      </c>
    </row>
    <row r="753" spans="1:6" x14ac:dyDescent="0.25">
      <c r="A753" t="s">
        <v>3884</v>
      </c>
      <c r="B753" t="s">
        <v>1730</v>
      </c>
      <c r="C753" t="s">
        <v>1729</v>
      </c>
      <c r="D753" t="s">
        <v>1141</v>
      </c>
      <c r="F753" t="str" cm="1">
        <f t="array" aca="1" ref="F753" ca="1">eConcatenar(A753:D753,"|")</f>
        <v>localidadmigrada752|QWWIISROP6XNYS|LA IMAGINACION |final</v>
      </c>
    </row>
    <row r="754" spans="1:6" x14ac:dyDescent="0.25">
      <c r="A754" t="s">
        <v>3885</v>
      </c>
      <c r="B754" t="s">
        <v>1728</v>
      </c>
      <c r="C754" t="s">
        <v>1727</v>
      </c>
      <c r="D754" t="s">
        <v>1141</v>
      </c>
      <c r="F754" t="str" cm="1">
        <f t="array" aca="1" ref="F754" ca="1">eConcatenar(A754:D754,"|")</f>
        <v>localidadmigrada753|QWWIISTMP6XNYS|LA LAGUNA|final</v>
      </c>
    </row>
    <row r="755" spans="1:6" x14ac:dyDescent="0.25">
      <c r="A755" t="s">
        <v>3886</v>
      </c>
      <c r="B755" t="s">
        <v>1726</v>
      </c>
      <c r="C755" t="s">
        <v>1725</v>
      </c>
      <c r="D755" t="s">
        <v>1141</v>
      </c>
      <c r="F755" t="str" cm="1">
        <f t="array" aca="1" ref="F755" ca="1">eConcatenar(A755:D755,"|")</f>
        <v>localidadmigrada754|QWWIISVUP6XNYS|LA LIBERTAD|final</v>
      </c>
    </row>
    <row r="756" spans="1:6" x14ac:dyDescent="0.25">
      <c r="A756" t="s">
        <v>3887</v>
      </c>
      <c r="B756" t="s">
        <v>1724</v>
      </c>
      <c r="C756" t="s">
        <v>1723</v>
      </c>
      <c r="D756" t="s">
        <v>1141</v>
      </c>
      <c r="F756" t="str" cm="1">
        <f t="array" aca="1" ref="F756" ca="1">eConcatenar(A756:D756,"|")</f>
        <v>localidadmigrada755|QWWIISXSP6XNYS|LA LIMA|final</v>
      </c>
    </row>
    <row r="757" spans="1:6" x14ac:dyDescent="0.25">
      <c r="A757" t="s">
        <v>3888</v>
      </c>
      <c r="B757" t="s">
        <v>1722</v>
      </c>
      <c r="C757" t="s">
        <v>1721</v>
      </c>
      <c r="D757" t="s">
        <v>1141</v>
      </c>
      <c r="F757" t="str" cm="1">
        <f t="array" aca="1" ref="F757" ca="1">eConcatenar(A757:D757,"|")</f>
        <v>localidadmigrada756|QWWIIT28P6XNYS|LA LUCHA|final</v>
      </c>
    </row>
    <row r="758" spans="1:6" x14ac:dyDescent="0.25">
      <c r="A758" t="s">
        <v>3889</v>
      </c>
      <c r="B758" t="s">
        <v>1720</v>
      </c>
      <c r="C758" t="s">
        <v>1719</v>
      </c>
      <c r="D758" t="s">
        <v>1141</v>
      </c>
      <c r="F758" t="str" cm="1">
        <f t="array" aca="1" ref="F758" ca="1">eConcatenar(A758:D758,"|")</f>
        <v>localidadmigrada757|QWWIIT3WP6XNYS|LA LUZ|final</v>
      </c>
    </row>
    <row r="759" spans="1:6" x14ac:dyDescent="0.25">
      <c r="A759" t="s">
        <v>3890</v>
      </c>
      <c r="B759" t="s">
        <v>1718</v>
      </c>
      <c r="C759" t="s">
        <v>1717</v>
      </c>
      <c r="D759" t="s">
        <v>1141</v>
      </c>
      <c r="F759" t="str" cm="1">
        <f t="array" aca="1" ref="F759" ca="1">eConcatenar(A759:D759,"|")</f>
        <v>localidadmigrada758|QWWIIT5UP6XNYS|LA MINA|final</v>
      </c>
    </row>
    <row r="760" spans="1:6" x14ac:dyDescent="0.25">
      <c r="A760" t="s">
        <v>3891</v>
      </c>
      <c r="B760" t="s">
        <v>1716</v>
      </c>
      <c r="C760" t="s">
        <v>1715</v>
      </c>
      <c r="D760" t="s">
        <v>1141</v>
      </c>
      <c r="F760" t="str" cm="1">
        <f t="array" aca="1" ref="F760" ca="1">eConcatenar(A760:D760,"|")</f>
        <v>localidadmigrada759|QWWIITIWP6XNYS|LA NUEVA ESPERANZA |final</v>
      </c>
    </row>
    <row r="761" spans="1:6" x14ac:dyDescent="0.25">
      <c r="A761" t="s">
        <v>3892</v>
      </c>
      <c r="B761" t="s">
        <v>1714</v>
      </c>
      <c r="C761" t="s">
        <v>1713</v>
      </c>
      <c r="D761" t="s">
        <v>1141</v>
      </c>
      <c r="F761" t="str" cm="1">
        <f t="array" aca="1" ref="F761" ca="1">eConcatenar(A761:D761,"|")</f>
        <v>localidadmigrada760|QWWIITKUP6XNYS|LA PALMA|final</v>
      </c>
    </row>
    <row r="762" spans="1:6" x14ac:dyDescent="0.25">
      <c r="A762" t="s">
        <v>3893</v>
      </c>
      <c r="B762" t="s">
        <v>1712</v>
      </c>
      <c r="C762" t="s">
        <v>1711</v>
      </c>
      <c r="D762" t="s">
        <v>1141</v>
      </c>
      <c r="F762" t="str" cm="1">
        <f t="array" aca="1" ref="F762" ca="1">eConcatenar(A762:D762,"|")</f>
        <v>localidadmigrada761|QWWIITMSP6XNYS|LA QUEBRADA|final</v>
      </c>
    </row>
    <row r="763" spans="1:6" x14ac:dyDescent="0.25">
      <c r="A763" t="s">
        <v>3894</v>
      </c>
      <c r="B763" t="s">
        <v>1710</v>
      </c>
      <c r="C763" t="s">
        <v>1709</v>
      </c>
      <c r="D763" t="s">
        <v>1141</v>
      </c>
      <c r="F763" t="str" cm="1">
        <f t="array" aca="1" ref="F763" ca="1">eConcatenar(A763:D763,"|")</f>
        <v>localidadmigrada762|QWWIITPAP6XNYS|LA SOLEDAD PRIMERA SECCION |final</v>
      </c>
    </row>
    <row r="764" spans="1:6" x14ac:dyDescent="0.25">
      <c r="A764" t="s">
        <v>3895</v>
      </c>
      <c r="B764" t="s">
        <v>1708</v>
      </c>
      <c r="C764" t="s">
        <v>1707</v>
      </c>
      <c r="D764" t="s">
        <v>1141</v>
      </c>
      <c r="F764" t="str" cm="1">
        <f t="array" aca="1" ref="F764" ca="1">eConcatenar(A764:D764,"|")</f>
        <v>localidadmigrada763|QWWIITTGP6XNYS|LA SOLEDAD SEGUNDA SECCION |final</v>
      </c>
    </row>
    <row r="765" spans="1:6" x14ac:dyDescent="0.25">
      <c r="A765" t="s">
        <v>3896</v>
      </c>
      <c r="B765" t="s">
        <v>1706</v>
      </c>
      <c r="C765" t="s">
        <v>1705</v>
      </c>
      <c r="D765" t="s">
        <v>1141</v>
      </c>
      <c r="F765" t="str" cm="1">
        <f t="array" aca="1" ref="F765" ca="1">eConcatenar(A765:D765,"|")</f>
        <v>localidadmigrada764|QWWIITVYP6XNYS|LA TRINIDAD |final</v>
      </c>
    </row>
    <row r="766" spans="1:6" x14ac:dyDescent="0.25">
      <c r="A766" t="s">
        <v>3897</v>
      </c>
      <c r="B766" t="s">
        <v>1704</v>
      </c>
      <c r="C766" t="s">
        <v>1703</v>
      </c>
      <c r="D766" t="s">
        <v>1141</v>
      </c>
      <c r="F766" t="str" cm="1">
        <f t="array" aca="1" ref="F766" ca="1">eConcatenar(A766:D766,"|")</f>
        <v>localidadmigrada765|QWWIITXMP6XNYS|LA VENCEDORA|final</v>
      </c>
    </row>
    <row r="767" spans="1:6" x14ac:dyDescent="0.25">
      <c r="A767" t="s">
        <v>3898</v>
      </c>
      <c r="B767" t="s">
        <v>1702</v>
      </c>
      <c r="C767" t="s">
        <v>1701</v>
      </c>
      <c r="D767" t="s">
        <v>1141</v>
      </c>
      <c r="F767" t="str" cm="1">
        <f t="array" aca="1" ref="F767" ca="1">eConcatenar(A767:D767,"|")</f>
        <v>localidadmigrada766|QWWIIUAYP6XNYS|LA VENTA|final</v>
      </c>
    </row>
    <row r="768" spans="1:6" x14ac:dyDescent="0.25">
      <c r="A768" t="s">
        <v>3899</v>
      </c>
      <c r="B768" t="s">
        <v>1700</v>
      </c>
      <c r="C768" t="s">
        <v>1699</v>
      </c>
      <c r="D768" t="s">
        <v>1141</v>
      </c>
      <c r="F768" t="str" cm="1">
        <f t="array" aca="1" ref="F768" ca="1">eConcatenar(A768:D768,"|")</f>
        <v>localidadmigrada767|QWWIIUCWP6XNYS|LA VENTA EL CUATRO|final</v>
      </c>
    </row>
    <row r="769" spans="1:6" x14ac:dyDescent="0.25">
      <c r="A769" t="s">
        <v>3900</v>
      </c>
      <c r="B769" t="s">
        <v>1698</v>
      </c>
      <c r="C769" t="s">
        <v>1697</v>
      </c>
      <c r="D769" t="s">
        <v>1141</v>
      </c>
      <c r="F769" t="str" cm="1">
        <f t="array" aca="1" ref="F769" ca="1">eConcatenar(A769:D769,"|")</f>
        <v>localidadmigrada768|QWWIIUFOP6XNYS|LAGUNA DE LOS LIMONES |final</v>
      </c>
    </row>
    <row r="770" spans="1:6" x14ac:dyDescent="0.25">
      <c r="A770" t="s">
        <v>3901</v>
      </c>
      <c r="B770" t="s">
        <v>1696</v>
      </c>
      <c r="C770" t="s">
        <v>1695</v>
      </c>
      <c r="D770" t="s">
        <v>1141</v>
      </c>
      <c r="F770" t="str" cm="1">
        <f t="array" aca="1" ref="F770" ca="1">eConcatenar(A770:D770,"|")</f>
        <v>localidadmigrada769|QWWIIUIQP6XNYS|LAGUNA DEL ROSARIO|final</v>
      </c>
    </row>
    <row r="771" spans="1:6" x14ac:dyDescent="0.25">
      <c r="A771" t="s">
        <v>3902</v>
      </c>
      <c r="B771" t="s">
        <v>1694</v>
      </c>
      <c r="C771" t="s">
        <v>1693</v>
      </c>
      <c r="D771" t="s">
        <v>1141</v>
      </c>
      <c r="F771" t="str" cm="1">
        <f t="array" aca="1" ref="F771" ca="1">eConcatenar(A771:D771,"|")</f>
        <v>localidadmigrada770|QWWIIUKYP6XNYS|LAS ELENAS|final</v>
      </c>
    </row>
    <row r="772" spans="1:6" x14ac:dyDescent="0.25">
      <c r="A772" t="s">
        <v>3903</v>
      </c>
      <c r="B772" t="s">
        <v>1692</v>
      </c>
      <c r="C772" t="s">
        <v>1691</v>
      </c>
      <c r="D772" t="s">
        <v>1141</v>
      </c>
      <c r="F772" t="str" cm="1">
        <f t="array" aca="1" ref="F772" ca="1">eConcatenar(A772:D772,"|")</f>
        <v>localidadmigrada771|QWWIIUMWP6XNYS|LAS FLORES |final</v>
      </c>
    </row>
    <row r="773" spans="1:6" x14ac:dyDescent="0.25">
      <c r="A773" t="s">
        <v>3904</v>
      </c>
      <c r="B773" t="s">
        <v>1690</v>
      </c>
      <c r="C773" t="s">
        <v>338</v>
      </c>
      <c r="D773" t="s">
        <v>1141</v>
      </c>
      <c r="F773" t="str" cm="1">
        <f t="array" aca="1" ref="F773" ca="1">eConcatenar(A773:D773,"|")</f>
        <v>localidadmigrada772|QWWIIUP4P6XNYS|LAS GALAXIAS|final</v>
      </c>
    </row>
    <row r="774" spans="1:6" x14ac:dyDescent="0.25">
      <c r="A774" t="s">
        <v>3905</v>
      </c>
      <c r="B774" t="s">
        <v>1689</v>
      </c>
      <c r="C774" t="s">
        <v>1688</v>
      </c>
      <c r="D774" t="s">
        <v>1141</v>
      </c>
      <c r="F774" t="str" cm="1">
        <f t="array" aca="1" ref="F774" ca="1">eConcatenar(A774:D774,"|")</f>
        <v>localidadmigrada773|QWWIIV30P6XNYS|LAS GIRALDAS |final</v>
      </c>
    </row>
    <row r="775" spans="1:6" x14ac:dyDescent="0.25">
      <c r="A775" t="s">
        <v>3906</v>
      </c>
      <c r="B775" t="s">
        <v>1687</v>
      </c>
      <c r="C775" t="s">
        <v>1686</v>
      </c>
      <c r="D775" t="s">
        <v>1141</v>
      </c>
      <c r="F775" t="str" cm="1">
        <f t="array" aca="1" ref="F775" ca="1">eConcatenar(A775:D775,"|")</f>
        <v>localidadmigrada774|QWWIIV62P6XNYS|LAS GRANJAS|final</v>
      </c>
    </row>
    <row r="776" spans="1:6" x14ac:dyDescent="0.25">
      <c r="A776" t="s">
        <v>3907</v>
      </c>
      <c r="B776" t="s">
        <v>1685</v>
      </c>
      <c r="C776" t="s">
        <v>1684</v>
      </c>
      <c r="D776" t="s">
        <v>1141</v>
      </c>
      <c r="F776" t="str" cm="1">
        <f t="array" aca="1" ref="F776" ca="1">eConcatenar(A776:D776,"|")</f>
        <v>localidadmigrada775|QWWIIV7GP6XNYS|LAS LOMAS|final</v>
      </c>
    </row>
    <row r="777" spans="1:6" x14ac:dyDescent="0.25">
      <c r="A777" t="s">
        <v>3908</v>
      </c>
      <c r="B777" t="s">
        <v>1683</v>
      </c>
      <c r="C777" t="s">
        <v>1682</v>
      </c>
      <c r="D777" t="s">
        <v>1141</v>
      </c>
      <c r="F777" t="str" cm="1">
        <f t="array" aca="1" ref="F777" ca="1">eConcatenar(A777:D777,"|")</f>
        <v>localidadmigrada776|QWWIIV9OP6XNYS|LAS PAMPAS|final</v>
      </c>
    </row>
    <row r="778" spans="1:6" x14ac:dyDescent="0.25">
      <c r="A778" t="s">
        <v>3909</v>
      </c>
      <c r="B778" t="s">
        <v>1681</v>
      </c>
      <c r="C778" t="s">
        <v>1680</v>
      </c>
      <c r="D778" t="s">
        <v>1141</v>
      </c>
      <c r="F778" t="str" cm="1">
        <f t="array" aca="1" ref="F778" ca="1">eConcatenar(A778:D778,"|")</f>
        <v>localidadmigrada777|QWWIIVBWP6XNYS|LAS PIEDRAS|final</v>
      </c>
    </row>
    <row r="779" spans="1:6" x14ac:dyDescent="0.25">
      <c r="A779" t="s">
        <v>3910</v>
      </c>
      <c r="B779" t="s">
        <v>1679</v>
      </c>
      <c r="C779" t="s">
        <v>1678</v>
      </c>
      <c r="D779" t="s">
        <v>1141</v>
      </c>
      <c r="F779" t="str" cm="1">
        <f t="array" aca="1" ref="F779" ca="1">eConcatenar(A779:D779,"|")</f>
        <v>localidadmigrada778|QWWIIVDAP6XNYS|LIBERTAD|final</v>
      </c>
    </row>
    <row r="780" spans="1:6" x14ac:dyDescent="0.25">
      <c r="A780" t="s">
        <v>3911</v>
      </c>
      <c r="B780" t="s">
        <v>1677</v>
      </c>
      <c r="C780" t="s">
        <v>1676</v>
      </c>
      <c r="D780" t="s">
        <v>1141</v>
      </c>
      <c r="F780" t="str" cm="1">
        <f t="array" aca="1" ref="F780" ca="1">eConcatenar(A780:D780,"|")</f>
        <v>localidadmigrada779|QWWIIVW6P6XNYS|LICENCIADO ANTONIO ZAMORA ARRIOJA|final</v>
      </c>
    </row>
    <row r="781" spans="1:6" x14ac:dyDescent="0.25">
      <c r="A781" t="s">
        <v>3912</v>
      </c>
      <c r="B781" t="s">
        <v>1675</v>
      </c>
      <c r="C781" t="s">
        <v>1674</v>
      </c>
      <c r="D781" t="s">
        <v>1141</v>
      </c>
      <c r="F781" t="str" cm="1">
        <f t="array" aca="1" ref="F781" ca="1">eConcatenar(A781:D781,"|")</f>
        <v>localidadmigrada780|QWWIIW02P6XNYS|LINDA VISTA|final</v>
      </c>
    </row>
    <row r="782" spans="1:6" x14ac:dyDescent="0.25">
      <c r="A782" t="s">
        <v>3913</v>
      </c>
      <c r="B782" t="s">
        <v>1673</v>
      </c>
      <c r="C782" t="s">
        <v>1672</v>
      </c>
      <c r="D782" t="s">
        <v>1141</v>
      </c>
      <c r="F782" t="str" cm="1">
        <f t="array" aca="1" ref="F782" ca="1">eConcatenar(A782:D782,"|")</f>
        <v>localidadmigrada781|QWWIIW2UP6XNYS|LOS COCOS|final</v>
      </c>
    </row>
    <row r="783" spans="1:6" x14ac:dyDescent="0.25">
      <c r="A783" t="s">
        <v>3914</v>
      </c>
      <c r="B783" t="s">
        <v>1671</v>
      </c>
      <c r="C783" t="s">
        <v>1670</v>
      </c>
      <c r="D783" t="s">
        <v>1141</v>
      </c>
      <c r="F783" t="str" cm="1">
        <f t="array" aca="1" ref="F783" ca="1">eConcatenar(A783:D783,"|")</f>
        <v>localidadmigrada782|QWWIJ0U8P6XNYS|LOS LAURELES|final</v>
      </c>
    </row>
    <row r="784" spans="1:6" x14ac:dyDescent="0.25">
      <c r="A784" t="s">
        <v>3915</v>
      </c>
      <c r="B784" t="s">
        <v>1669</v>
      </c>
      <c r="C784" t="s">
        <v>1668</v>
      </c>
      <c r="D784" t="s">
        <v>1141</v>
      </c>
      <c r="F784" t="str" cm="1">
        <f t="array" aca="1" ref="F784" ca="1">eConcatenar(A784:D784,"|")</f>
        <v>localidadmigrada783|QWWIJ1IEP6XNYS|LOS MORALES |final</v>
      </c>
    </row>
    <row r="785" spans="1:6" x14ac:dyDescent="0.25">
      <c r="A785" t="s">
        <v>3916</v>
      </c>
      <c r="B785" t="s">
        <v>1667</v>
      </c>
      <c r="C785" t="s">
        <v>1666</v>
      </c>
      <c r="D785" t="s">
        <v>1141</v>
      </c>
      <c r="F785" t="str" cm="1">
        <f t="array" aca="1" ref="F785" ca="1">eConcatenar(A785:D785,"|")</f>
        <v>localidadmigrada784|QWWIJ1LQP6XNYS|LOS NARANJOS|final</v>
      </c>
    </row>
    <row r="786" spans="1:6" x14ac:dyDescent="0.25">
      <c r="A786" t="s">
        <v>3917</v>
      </c>
      <c r="B786" t="s">
        <v>1665</v>
      </c>
      <c r="C786" t="s">
        <v>1664</v>
      </c>
      <c r="D786" t="s">
        <v>1141</v>
      </c>
      <c r="F786" t="str" cm="1">
        <f t="array" aca="1" ref="F786" ca="1">eConcatenar(A786:D786,"|")</f>
        <v>localidadmigrada785|QWWIJ21KP6XNYS|LOS NARANJOS PRIMERA SECCION CAMPECHITO |final</v>
      </c>
    </row>
    <row r="787" spans="1:6" x14ac:dyDescent="0.25">
      <c r="A787" t="s">
        <v>3918</v>
      </c>
      <c r="B787" t="s">
        <v>1663</v>
      </c>
      <c r="C787" t="s">
        <v>1662</v>
      </c>
      <c r="D787" t="s">
        <v>1141</v>
      </c>
      <c r="F787" t="str" cm="1">
        <f t="array" aca="1" ref="F787" ca="1">eConcatenar(A787:D787,"|")</f>
        <v>localidadmigrada786|QWWIJ24CP6XNYS|LOS NARANJOS SEGUNDA SECCION |final</v>
      </c>
    </row>
    <row r="788" spans="1:6" x14ac:dyDescent="0.25">
      <c r="A788" t="s">
        <v>3919</v>
      </c>
      <c r="B788" t="s">
        <v>1661</v>
      </c>
      <c r="C788" t="s">
        <v>1660</v>
      </c>
      <c r="D788" t="s">
        <v>1141</v>
      </c>
      <c r="F788" t="str" cm="1">
        <f t="array" aca="1" ref="F788" ca="1">eConcatenar(A788:D788,"|")</f>
        <v>localidadmigrada787|QWWIJ28IP6XNYS|LOS NARANJOS TERCERA SECCION |final</v>
      </c>
    </row>
    <row r="789" spans="1:6" x14ac:dyDescent="0.25">
      <c r="A789" t="s">
        <v>3920</v>
      </c>
      <c r="B789" t="s">
        <v>1659</v>
      </c>
      <c r="C789" t="s">
        <v>1658</v>
      </c>
      <c r="D789" t="s">
        <v>1141</v>
      </c>
      <c r="F789" t="str" cm="1">
        <f t="array" aca="1" ref="F789" ca="1">eConcatenar(A789:D789,"|")</f>
        <v>localidadmigrada788|QWWIJ2DIP6XNYS|LOS NARANJOS CUARTA SECCION |final</v>
      </c>
    </row>
    <row r="790" spans="1:6" x14ac:dyDescent="0.25">
      <c r="A790" t="s">
        <v>3921</v>
      </c>
      <c r="B790" t="s">
        <v>1657</v>
      </c>
      <c r="C790" t="s">
        <v>1656</v>
      </c>
      <c r="D790" t="s">
        <v>1141</v>
      </c>
      <c r="F790" t="str" cm="1">
        <f t="array" aca="1" ref="F790" ca="1">eConcatenar(A790:D790,"|")</f>
        <v>localidadmigrada789|QWWIJ3IWP6XNYS|LOS NARANJOS CUARTA SECCION|final</v>
      </c>
    </row>
    <row r="791" spans="1:6" x14ac:dyDescent="0.25">
      <c r="A791" t="s">
        <v>3922</v>
      </c>
      <c r="B791" t="s">
        <v>1655</v>
      </c>
      <c r="C791" t="s">
        <v>1654</v>
      </c>
      <c r="D791" t="s">
        <v>1141</v>
      </c>
      <c r="F791" t="str" cm="1">
        <f t="array" aca="1" ref="F791" ca="1">eConcatenar(A791:D791,"|")</f>
        <v>localidadmigrada790|QWWIJ3PKP6XNYS|LOS TECOS |final</v>
      </c>
    </row>
    <row r="792" spans="1:6" x14ac:dyDescent="0.25">
      <c r="A792" t="s">
        <v>3923</v>
      </c>
      <c r="B792" t="s">
        <v>1653</v>
      </c>
      <c r="C792" t="s">
        <v>1652</v>
      </c>
      <c r="D792" t="s">
        <v>1141</v>
      </c>
      <c r="F792" t="str" cm="1">
        <f t="array" aca="1" ref="F792" ca="1">eConcatenar(A792:D792,"|")</f>
        <v>localidadmigrada791|QWWIJ3R8P6XNYS|LOS VIVEROS|final</v>
      </c>
    </row>
    <row r="793" spans="1:6" x14ac:dyDescent="0.25">
      <c r="A793" t="s">
        <v>3924</v>
      </c>
      <c r="B793" t="s">
        <v>1651</v>
      </c>
      <c r="C793" t="s">
        <v>1650</v>
      </c>
      <c r="D793" t="s">
        <v>1141</v>
      </c>
      <c r="F793" t="str" cm="1">
        <f t="array" aca="1" ref="F793" ca="1">eConcatenar(A793:D793,"|")</f>
        <v>localidadmigrada792|QWWIJ3T6P6XNYS|LUIS CABRERA|final</v>
      </c>
    </row>
    <row r="794" spans="1:6" x14ac:dyDescent="0.25">
      <c r="A794" t="s">
        <v>3925</v>
      </c>
      <c r="B794" t="s">
        <v>1649</v>
      </c>
      <c r="C794" t="s">
        <v>1648</v>
      </c>
      <c r="D794" t="s">
        <v>1141</v>
      </c>
      <c r="F794" t="str" cm="1">
        <f t="array" aca="1" ref="F794" ca="1">eConcatenar(A794:D794,"|")</f>
        <v>localidadmigrada793|QWWIJ3W8P6XNYS|LUIS FELIPE ORDOÑEZ|final</v>
      </c>
    </row>
    <row r="795" spans="1:6" x14ac:dyDescent="0.25">
      <c r="A795" t="s">
        <v>3926</v>
      </c>
      <c r="B795" t="s">
        <v>1647</v>
      </c>
      <c r="C795" t="s">
        <v>1646</v>
      </c>
      <c r="D795" t="s">
        <v>1141</v>
      </c>
      <c r="F795" t="str" cm="1">
        <f t="array" aca="1" ref="F795" ca="1">eConcatenar(A795:D795,"|")</f>
        <v>localidadmigrada794|QWWIJ4BIP6XNYS|MACABIL|final</v>
      </c>
    </row>
    <row r="796" spans="1:6" x14ac:dyDescent="0.25">
      <c r="A796" t="s">
        <v>3927</v>
      </c>
      <c r="B796" t="s">
        <v>1645</v>
      </c>
      <c r="C796" t="s">
        <v>1644</v>
      </c>
      <c r="D796" t="s">
        <v>1141</v>
      </c>
      <c r="F796" t="str" cm="1">
        <f t="array" aca="1" ref="F796" ca="1">eConcatenar(A796:D796,"|")</f>
        <v>localidadmigrada795|QWWIJ4EAP6XNYS|MACABILITO|final</v>
      </c>
    </row>
    <row r="797" spans="1:6" x14ac:dyDescent="0.25">
      <c r="A797" t="s">
        <v>3928</v>
      </c>
      <c r="B797" t="s">
        <v>1643</v>
      </c>
      <c r="C797" t="s">
        <v>1642</v>
      </c>
      <c r="D797" t="s">
        <v>1141</v>
      </c>
      <c r="F797" t="str" cm="1">
        <f t="array" aca="1" ref="F797" ca="1">eConcatenar(A797:D797,"|")</f>
        <v>localidadmigrada796|QWWIJ4IGP6XNYS|MACAYO Y NARANJO PRIMERA SECCION |final</v>
      </c>
    </row>
    <row r="798" spans="1:6" x14ac:dyDescent="0.25">
      <c r="A798" t="s">
        <v>3929</v>
      </c>
      <c r="B798" t="s">
        <v>1641</v>
      </c>
      <c r="C798" t="s">
        <v>1640</v>
      </c>
      <c r="D798" t="s">
        <v>1141</v>
      </c>
      <c r="F798" t="str" cm="1">
        <f t="array" aca="1" ref="F798" ca="1">eConcatenar(A798:D798,"|")</f>
        <v>localidadmigrada797|QWWIJ4MWP6XNYS|MACAYO Y NARANJO SEGUNDA SECCION |final</v>
      </c>
    </row>
    <row r="799" spans="1:6" x14ac:dyDescent="0.25">
      <c r="A799" t="s">
        <v>3930</v>
      </c>
      <c r="B799" t="s">
        <v>1639</v>
      </c>
      <c r="C799" t="s">
        <v>1638</v>
      </c>
      <c r="D799" t="s">
        <v>1141</v>
      </c>
      <c r="F799" t="str" cm="1">
        <f t="array" aca="1" ref="F799" ca="1">eConcatenar(A799:D799,"|")</f>
        <v>localidadmigrada798|QWWIJ56MP6XNYS|MACAYO Y NARANJO TERCERA SECCION SAN AGUSTIN|final</v>
      </c>
    </row>
    <row r="800" spans="1:6" x14ac:dyDescent="0.25">
      <c r="A800" t="s">
        <v>3931</v>
      </c>
      <c r="B800" t="s">
        <v>1637</v>
      </c>
      <c r="C800" t="s">
        <v>1636</v>
      </c>
      <c r="D800" t="s">
        <v>1141</v>
      </c>
      <c r="F800" t="str" cm="1">
        <f t="array" aca="1" ref="F800" ca="1">eConcatenar(A800:D800,"|")</f>
        <v>localidadmigrada799|QWWIJ5WGP6XNYS|MALPASITO|final</v>
      </c>
    </row>
    <row r="801" spans="1:6" x14ac:dyDescent="0.25">
      <c r="A801" t="s">
        <v>3932</v>
      </c>
      <c r="B801" t="s">
        <v>1635</v>
      </c>
      <c r="C801" t="s">
        <v>1634</v>
      </c>
      <c r="D801" t="s">
        <v>1141</v>
      </c>
      <c r="F801" t="str" cm="1">
        <f t="array" aca="1" ref="F801" ca="1">eConcatenar(A801:D801,"|")</f>
        <v>localidadmigrada800|QWWIJ5YOP6XNYS|MANUEL ANDRADE DIAZ|final</v>
      </c>
    </row>
    <row r="802" spans="1:6" x14ac:dyDescent="0.25">
      <c r="A802" t="s">
        <v>3933</v>
      </c>
      <c r="B802" t="s">
        <v>1633</v>
      </c>
      <c r="C802" t="s">
        <v>1632</v>
      </c>
      <c r="D802" t="s">
        <v>1141</v>
      </c>
      <c r="F802" t="str" cm="1">
        <f t="array" aca="1" ref="F802" ca="1">eConcatenar(A802:D802,"|")</f>
        <v>localidadmigrada801|QWWIJ67KP6XNYS|MANUEL SANCHEZ MARMOL|final</v>
      </c>
    </row>
    <row r="803" spans="1:6" x14ac:dyDescent="0.25">
      <c r="A803" t="s">
        <v>3934</v>
      </c>
      <c r="B803" t="s">
        <v>1631</v>
      </c>
      <c r="C803" t="s">
        <v>1630</v>
      </c>
      <c r="D803" t="s">
        <v>1141</v>
      </c>
      <c r="F803" t="str" cm="1">
        <f t="array" aca="1" ref="F803" ca="1">eConcatenar(A803:D803,"|")</f>
        <v>localidadmigrada802|QWWIJ6AMP6XNYS|MANUEL TREVIÑO|final</v>
      </c>
    </row>
    <row r="804" spans="1:6" x14ac:dyDescent="0.25">
      <c r="A804" t="s">
        <v>3935</v>
      </c>
      <c r="B804" t="s">
        <v>1629</v>
      </c>
      <c r="C804" t="s">
        <v>1628</v>
      </c>
      <c r="D804" t="s">
        <v>1141</v>
      </c>
      <c r="F804" t="str" cm="1">
        <f t="array" aca="1" ref="F804" ca="1">eConcatenar(A804:D804,"|")</f>
        <v>localidadmigrada803|QWWIJ6SOP6XNYS|MARCELINO INORRUETA DE LA FUENTE|final</v>
      </c>
    </row>
    <row r="805" spans="1:6" x14ac:dyDescent="0.25">
      <c r="A805" t="s">
        <v>3936</v>
      </c>
      <c r="B805" t="s">
        <v>1627</v>
      </c>
      <c r="C805" t="s">
        <v>1626</v>
      </c>
      <c r="D805" t="s">
        <v>1141</v>
      </c>
      <c r="F805" t="str" cm="1">
        <f t="array" aca="1" ref="F805" ca="1">eConcatenar(A805:D805,"|")</f>
        <v>localidadmigrada804|QWWIJ6V6P6XNYS|MARGARITO ZAPATA|final</v>
      </c>
    </row>
    <row r="806" spans="1:6" x14ac:dyDescent="0.25">
      <c r="A806" t="s">
        <v>3937</v>
      </c>
      <c r="B806" t="s">
        <v>1625</v>
      </c>
      <c r="C806" t="s">
        <v>1624</v>
      </c>
      <c r="D806" t="s">
        <v>1141</v>
      </c>
      <c r="F806" t="str" cm="1">
        <f t="array" aca="1" ref="F806" ca="1">eConcatenar(A806:D806,"|")</f>
        <v>localidadmigrada805|QWWIJ6XOP6XNYS|MASTELERO|final</v>
      </c>
    </row>
    <row r="807" spans="1:6" x14ac:dyDescent="0.25">
      <c r="A807" t="s">
        <v>3938</v>
      </c>
      <c r="B807" t="s">
        <v>1623</v>
      </c>
      <c r="C807" t="s">
        <v>1622</v>
      </c>
      <c r="D807" t="s">
        <v>1141</v>
      </c>
      <c r="F807" t="str" cm="1">
        <f t="array" aca="1" ref="F807" ca="1">eConcatenar(A807:D807,"|")</f>
        <v>localidadmigrada806|QWWIJ706P6XNYS|MECATEPEC|final</v>
      </c>
    </row>
    <row r="808" spans="1:6" x14ac:dyDescent="0.25">
      <c r="A808" t="s">
        <v>3939</v>
      </c>
      <c r="B808" t="s">
        <v>1621</v>
      </c>
      <c r="C808" t="s">
        <v>1620</v>
      </c>
      <c r="D808" t="s">
        <v>1141</v>
      </c>
      <c r="F808" t="str" cm="1">
        <f t="array" aca="1" ref="F808" ca="1">eConcatenar(A808:D808,"|")</f>
        <v>localidadmigrada807|QWWIJ7E2P6XNYS|MIGUEL ALEMAN|final</v>
      </c>
    </row>
    <row r="809" spans="1:6" x14ac:dyDescent="0.25">
      <c r="A809" t="s">
        <v>3940</v>
      </c>
      <c r="B809" t="s">
        <v>1619</v>
      </c>
      <c r="C809" t="s">
        <v>1618</v>
      </c>
      <c r="D809" t="s">
        <v>1141</v>
      </c>
      <c r="F809" t="str" cm="1">
        <f t="array" aca="1" ref="F809" ca="1">eConcatenar(A809:D809,"|")</f>
        <v>localidadmigrada808|QWWIJ7H4P6XNYS|MIGUEL ALEMAN VALDEZ|final</v>
      </c>
    </row>
    <row r="810" spans="1:6" x14ac:dyDescent="0.25">
      <c r="A810" t="s">
        <v>3941</v>
      </c>
      <c r="B810" t="s">
        <v>1617</v>
      </c>
      <c r="C810" t="s">
        <v>1616</v>
      </c>
      <c r="D810" t="s">
        <v>1141</v>
      </c>
      <c r="F810" t="str" cm="1">
        <f t="array" aca="1" ref="F810" ca="1">eConcatenar(A810:D810,"|")</f>
        <v>localidadmigrada809|QWWIJ7KQP6XNYS|MIGUEL HIDALGO Y COSTILLA|final</v>
      </c>
    </row>
    <row r="811" spans="1:6" x14ac:dyDescent="0.25">
      <c r="A811" t="s">
        <v>3942</v>
      </c>
      <c r="B811" t="s">
        <v>1615</v>
      </c>
      <c r="C811" t="s">
        <v>1614</v>
      </c>
      <c r="D811" t="s">
        <v>1141</v>
      </c>
      <c r="F811" t="str" cm="1">
        <f t="array" aca="1" ref="F811" ca="1">eConcatenar(A811:D811,"|")</f>
        <v>localidadmigrada810|QWWIJ7OMP6XNYS|MONTE DE ORO PRIMERA SECCION |final</v>
      </c>
    </row>
    <row r="812" spans="1:6" x14ac:dyDescent="0.25">
      <c r="A812" t="s">
        <v>3943</v>
      </c>
      <c r="B812" t="s">
        <v>1613</v>
      </c>
      <c r="C812" t="s">
        <v>1612</v>
      </c>
      <c r="D812" t="s">
        <v>1141</v>
      </c>
      <c r="F812" t="str" cm="1">
        <f t="array" aca="1" ref="F812" ca="1">eConcatenar(A812:D812,"|")</f>
        <v>localidadmigrada811|QWWIJ7ROP6XNYS|MONTE DE ORO SEGUNDA SECCION |final</v>
      </c>
    </row>
    <row r="813" spans="1:6" x14ac:dyDescent="0.25">
      <c r="A813" t="s">
        <v>3944</v>
      </c>
      <c r="B813" t="s">
        <v>1611</v>
      </c>
      <c r="C813" t="s">
        <v>1610</v>
      </c>
      <c r="D813" t="s">
        <v>1141</v>
      </c>
      <c r="F813" t="str" cm="1">
        <f t="array" aca="1" ref="F813" ca="1">eConcatenar(A813:D813,"|")</f>
        <v>localidadmigrada812|QWWIJ89QP6XNYS|MONTE DE ORO TERCERA SECCION|final</v>
      </c>
    </row>
    <row r="814" spans="1:6" x14ac:dyDescent="0.25">
      <c r="A814" t="s">
        <v>3945</v>
      </c>
      <c r="B814" t="s">
        <v>1609</v>
      </c>
      <c r="C814" t="s">
        <v>1608</v>
      </c>
      <c r="D814" t="s">
        <v>1141</v>
      </c>
      <c r="F814" t="str" cm="1">
        <f t="array" aca="1" ref="F814" ca="1">eConcatenar(A814:D814,"|")</f>
        <v>localidadmigrada813|QWWIJ8DMP6XNYS|NUEVA ESPERANZA |final</v>
      </c>
    </row>
    <row r="815" spans="1:6" x14ac:dyDescent="0.25">
      <c r="A815" t="s">
        <v>3946</v>
      </c>
      <c r="B815" t="s">
        <v>1607</v>
      </c>
      <c r="C815" t="s">
        <v>172</v>
      </c>
      <c r="D815" t="s">
        <v>1141</v>
      </c>
      <c r="F815" t="str" cm="1">
        <f t="array" aca="1" ref="F815" ca="1">eConcatenar(A815:D815,"|")</f>
        <v>localidadmigrada814|QWWIJ8G4P6XNYS|NUEVO PROGRESO|final</v>
      </c>
    </row>
    <row r="816" spans="1:6" x14ac:dyDescent="0.25">
      <c r="A816" t="s">
        <v>3947</v>
      </c>
      <c r="B816" t="s">
        <v>1606</v>
      </c>
      <c r="C816" t="s">
        <v>1605</v>
      </c>
      <c r="D816" t="s">
        <v>1141</v>
      </c>
      <c r="F816" t="str" cm="1">
        <f t="array" aca="1" ref="F816" ca="1">eConcatenar(A816:D816,"|")</f>
        <v>localidadmigrada815|QWWIJ8K0P6XNYS|OAXACA|final</v>
      </c>
    </row>
    <row r="817" spans="1:6" x14ac:dyDescent="0.25">
      <c r="A817" t="s">
        <v>3948</v>
      </c>
      <c r="B817" t="s">
        <v>1604</v>
      </c>
      <c r="C817" t="s">
        <v>1603</v>
      </c>
      <c r="D817" t="s">
        <v>1141</v>
      </c>
      <c r="F817" t="str" cm="1">
        <f t="array" aca="1" ref="F817" ca="1">eConcatenar(A817:D817,"|")</f>
        <v>localidadmigrada816|QWWIJ8XCP6XNYS|OCUAPAN |final</v>
      </c>
    </row>
    <row r="818" spans="1:6" x14ac:dyDescent="0.25">
      <c r="A818" t="s">
        <v>3949</v>
      </c>
      <c r="B818" t="s">
        <v>1602</v>
      </c>
      <c r="C818" t="s">
        <v>1601</v>
      </c>
      <c r="D818" t="s">
        <v>1141</v>
      </c>
      <c r="F818" t="str" cm="1">
        <f t="array" aca="1" ref="F818" ca="1">eConcatenar(A818:D818,"|")</f>
        <v>localidadmigrada817|QWWIJ99KP6XNYS|OGARRIO RANCHO DE LOS MANZANILLA|final</v>
      </c>
    </row>
    <row r="819" spans="1:6" x14ac:dyDescent="0.25">
      <c r="A819" t="s">
        <v>3950</v>
      </c>
      <c r="B819" t="s">
        <v>1600</v>
      </c>
      <c r="C819" t="s">
        <v>1599</v>
      </c>
      <c r="D819" t="s">
        <v>1141</v>
      </c>
      <c r="F819" t="str" cm="1">
        <f t="array" aca="1" ref="F819" ca="1">eConcatenar(A819:D819,"|")</f>
        <v>localidadmigrada818|QWWIJ9CCP6XNYS|OJO DE AGUA|final</v>
      </c>
    </row>
    <row r="820" spans="1:6" x14ac:dyDescent="0.25">
      <c r="A820" t="s">
        <v>3951</v>
      </c>
      <c r="B820" t="s">
        <v>1598</v>
      </c>
      <c r="C820" t="s">
        <v>1597</v>
      </c>
      <c r="D820" t="s">
        <v>1141</v>
      </c>
      <c r="F820" t="str" cm="1">
        <f t="array" aca="1" ref="F820" ca="1">eConcatenar(A820:D820,"|")</f>
        <v>localidadmigrada819|QWWIJ9TKP6XNYS|ORGANIZACION CAMPESINA |final</v>
      </c>
    </row>
    <row r="821" spans="1:6" x14ac:dyDescent="0.25">
      <c r="A821" t="s">
        <v>3952</v>
      </c>
      <c r="B821" t="s">
        <v>1596</v>
      </c>
      <c r="C821" t="s">
        <v>1595</v>
      </c>
      <c r="D821" t="s">
        <v>1141</v>
      </c>
      <c r="F821" t="str" cm="1">
        <f t="array" aca="1" ref="F821" ca="1">eConcatenar(A821:D821,"|")</f>
        <v>localidadmigrada820|QWWIJ9WWP6XNYS|OSTITAN PRIMERA SECCION |final</v>
      </c>
    </row>
    <row r="822" spans="1:6" x14ac:dyDescent="0.25">
      <c r="A822" t="s">
        <v>3953</v>
      </c>
      <c r="B822" t="s">
        <v>1594</v>
      </c>
      <c r="C822" t="s">
        <v>1593</v>
      </c>
      <c r="D822" t="s">
        <v>1141</v>
      </c>
      <c r="F822" t="str" cm="1">
        <f t="array" aca="1" ref="F822" ca="1">eConcatenar(A822:D822,"|")</f>
        <v>localidadmigrada821|QWWIJA26P6XNYS|OSTITAN SEGUNDA SECCION |final</v>
      </c>
    </row>
    <row r="823" spans="1:6" x14ac:dyDescent="0.25">
      <c r="A823" t="s">
        <v>3954</v>
      </c>
      <c r="B823" t="s">
        <v>1592</v>
      </c>
      <c r="C823" t="s">
        <v>1591</v>
      </c>
      <c r="D823" t="s">
        <v>1141</v>
      </c>
      <c r="F823" t="str" cm="1">
        <f t="array" aca="1" ref="F823" ca="1">eConcatenar(A823:D823,"|")</f>
        <v>localidadmigrada822|QWWIJAGWP6XNYS|OTRA BANDA PRIMERA SECCION |final</v>
      </c>
    </row>
    <row r="824" spans="1:6" x14ac:dyDescent="0.25">
      <c r="A824" t="s">
        <v>3955</v>
      </c>
      <c r="B824" t="s">
        <v>1590</v>
      </c>
      <c r="C824" t="s">
        <v>1589</v>
      </c>
      <c r="D824" t="s">
        <v>1141</v>
      </c>
      <c r="F824" t="str" cm="1">
        <f t="array" aca="1" ref="F824" ca="1">eConcatenar(A824:D824,"|")</f>
        <v>localidadmigrada823|QWWIJAJYP6XNYS|OTRA BANDA SEGUNDA SECCION |final</v>
      </c>
    </row>
    <row r="825" spans="1:6" x14ac:dyDescent="0.25">
      <c r="A825" t="s">
        <v>3956</v>
      </c>
      <c r="B825" t="s">
        <v>1588</v>
      </c>
      <c r="C825" t="s">
        <v>1587</v>
      </c>
      <c r="D825" t="s">
        <v>1141</v>
      </c>
      <c r="F825" t="str" cm="1">
        <f t="array" aca="1" ref="F825" ca="1">eConcatenar(A825:D825,"|")</f>
        <v>localidadmigrada824|QWWIJANKP6XNYS|OTRA BANDA TERCERA SECCION |final</v>
      </c>
    </row>
    <row r="826" spans="1:6" x14ac:dyDescent="0.25">
      <c r="A826" t="s">
        <v>3957</v>
      </c>
      <c r="B826" t="s">
        <v>1586</v>
      </c>
      <c r="C826" t="s">
        <v>1585</v>
      </c>
      <c r="D826" t="s">
        <v>1141</v>
      </c>
      <c r="F826" t="str" cm="1">
        <f t="array" aca="1" ref="F826" ca="1">eConcatenar(A826:D826,"|")</f>
        <v>localidadmigrada825|QWWIJAPSP6XNYS|PALO BLANCO|final</v>
      </c>
    </row>
    <row r="827" spans="1:6" x14ac:dyDescent="0.25">
      <c r="A827" t="s">
        <v>3958</v>
      </c>
      <c r="B827" t="s">
        <v>1584</v>
      </c>
      <c r="C827" t="s">
        <v>1583</v>
      </c>
      <c r="D827" t="s">
        <v>1141</v>
      </c>
      <c r="F827" t="str" cm="1">
        <f t="array" aca="1" ref="F827" ca="1">eConcatenar(A827:D827,"|")</f>
        <v>localidadmigrada826|QWWIJASKP6XNYS|PALO MULATO ZAPOTAL |final</v>
      </c>
    </row>
    <row r="828" spans="1:6" x14ac:dyDescent="0.25">
      <c r="A828" t="s">
        <v>3959</v>
      </c>
      <c r="B828" t="s">
        <v>1582</v>
      </c>
      <c r="C828" t="s">
        <v>1581</v>
      </c>
      <c r="D828" t="s">
        <v>1141</v>
      </c>
      <c r="F828" t="str" cm="1">
        <f t="array" aca="1" ref="F828" ca="1">eConcatenar(A828:D828,"|")</f>
        <v>localidadmigrada827|QWWIJAVMP6XNYS|PALO MULATO VIEJO|final</v>
      </c>
    </row>
    <row r="829" spans="1:6" x14ac:dyDescent="0.25">
      <c r="A829" t="s">
        <v>3960</v>
      </c>
      <c r="B829" t="s">
        <v>1580</v>
      </c>
      <c r="C829" t="s">
        <v>1579</v>
      </c>
      <c r="D829" t="s">
        <v>1141</v>
      </c>
      <c r="F829" t="str" cm="1">
        <f t="array" aca="1" ref="F829" ca="1">eConcatenar(A829:D829,"|")</f>
        <v>localidadmigrada828|QWWIJBACP6XNYS|PANGA NUEVA LA CENTRAL|final</v>
      </c>
    </row>
    <row r="830" spans="1:6" x14ac:dyDescent="0.25">
      <c r="A830" t="s">
        <v>3961</v>
      </c>
      <c r="B830" t="s">
        <v>1578</v>
      </c>
      <c r="C830" t="s">
        <v>1577</v>
      </c>
      <c r="D830" t="s">
        <v>1141</v>
      </c>
      <c r="F830" t="str" cm="1">
        <f t="array" aca="1" ref="F830" ca="1">eConcatenar(A830:D830,"|")</f>
        <v>localidadmigrada829|QWWIJBG6P6XNYS|PAREDON PRIMERA SECCION |final</v>
      </c>
    </row>
    <row r="831" spans="1:6" x14ac:dyDescent="0.25">
      <c r="A831" t="s">
        <v>3962</v>
      </c>
      <c r="B831" t="s">
        <v>1576</v>
      </c>
      <c r="C831" t="s">
        <v>1575</v>
      </c>
      <c r="D831" t="s">
        <v>1141</v>
      </c>
      <c r="F831" t="str" cm="1">
        <f t="array" aca="1" ref="F831" ca="1">eConcatenar(A831:D831,"|")</f>
        <v>localidadmigrada830|QWWIJBKWP6XNYS|PAREDON PRIMERA SECCION EL PORVENIR |final</v>
      </c>
    </row>
    <row r="832" spans="1:6" x14ac:dyDescent="0.25">
      <c r="A832" t="s">
        <v>3963</v>
      </c>
      <c r="B832" t="s">
        <v>1574</v>
      </c>
      <c r="C832" t="s">
        <v>1573</v>
      </c>
      <c r="D832" t="s">
        <v>1141</v>
      </c>
      <c r="F832" t="str" cm="1">
        <f t="array" aca="1" ref="F832" ca="1">eConcatenar(A832:D832,"|")</f>
        <v>localidadmigrada831|QWWIJBP2P6XNYS|PAREDON PRIMERA SECCION LA ISLA |final</v>
      </c>
    </row>
    <row r="833" spans="1:6" x14ac:dyDescent="0.25">
      <c r="A833" t="s">
        <v>3964</v>
      </c>
      <c r="B833" t="s">
        <v>1572</v>
      </c>
      <c r="C833" t="s">
        <v>1571</v>
      </c>
      <c r="D833" t="s">
        <v>1141</v>
      </c>
      <c r="F833" t="str" cm="1">
        <f t="array" aca="1" ref="F833" ca="1">eConcatenar(A833:D833,"|")</f>
        <v>localidadmigrada832|QWWIJC38P6XNYS|PAREDON SEGUNDA SECCION |final</v>
      </c>
    </row>
    <row r="834" spans="1:6" x14ac:dyDescent="0.25">
      <c r="A834" t="s">
        <v>3965</v>
      </c>
      <c r="B834" t="s">
        <v>1570</v>
      </c>
      <c r="C834" t="s">
        <v>1569</v>
      </c>
      <c r="D834" t="s">
        <v>1141</v>
      </c>
      <c r="F834" t="str" cm="1">
        <f t="array" aca="1" ref="F834" ca="1">eConcatenar(A834:D834,"|")</f>
        <v>localidadmigrada833|QWWIJC7OP6XNYS|PAREDON SEGUNDA SECCION ALVARO OBREGON |final</v>
      </c>
    </row>
    <row r="835" spans="1:6" x14ac:dyDescent="0.25">
      <c r="A835" t="s">
        <v>3966</v>
      </c>
      <c r="B835" t="s">
        <v>1568</v>
      </c>
      <c r="C835" t="s">
        <v>1567</v>
      </c>
      <c r="D835" t="s">
        <v>1141</v>
      </c>
      <c r="F835" t="str" cm="1">
        <f t="array" aca="1" ref="F835" ca="1">eConcatenar(A835:D835,"|")</f>
        <v>localidadmigrada834|QWWIJCTMP6XNYS|PAREDON TERCERA SECCION |final</v>
      </c>
    </row>
    <row r="836" spans="1:6" x14ac:dyDescent="0.25">
      <c r="A836" t="s">
        <v>3967</v>
      </c>
      <c r="B836" t="s">
        <v>1566</v>
      </c>
      <c r="C836" t="s">
        <v>1565</v>
      </c>
      <c r="D836" t="s">
        <v>1141</v>
      </c>
      <c r="F836" t="str" cm="1">
        <f t="array" aca="1" ref="F836" ca="1">eConcatenar(A836:D836,"|")</f>
        <v>localidadmigrada835|QWWIJCWYP6XNYS|PASO DE LA MINA PRIMERA SECCION |final</v>
      </c>
    </row>
    <row r="837" spans="1:6" x14ac:dyDescent="0.25">
      <c r="A837" t="s">
        <v>3968</v>
      </c>
      <c r="B837" t="s">
        <v>1564</v>
      </c>
      <c r="C837" t="s">
        <v>1563</v>
      </c>
      <c r="D837" t="s">
        <v>1141</v>
      </c>
      <c r="F837" t="str" cm="1">
        <f t="array" aca="1" ref="F837" ca="1">eConcatenar(A837:D837,"|")</f>
        <v>localidadmigrada836|QWWIJCZGP6XNYS|PASO DE LA MINA SEGUNDA SECCION |final</v>
      </c>
    </row>
    <row r="838" spans="1:6" x14ac:dyDescent="0.25">
      <c r="A838" t="s">
        <v>3969</v>
      </c>
      <c r="B838" t="s">
        <v>1562</v>
      </c>
      <c r="C838" t="s">
        <v>1561</v>
      </c>
      <c r="D838" t="s">
        <v>1141</v>
      </c>
      <c r="F838" t="str" cm="1">
        <f t="array" aca="1" ref="F838" ca="1">eConcatenar(A838:D838,"|")</f>
        <v>localidadmigrada837|QWWIJD32P6XNYS|PASO DE LA MINA TERCERA SECCION BARRIAL|final</v>
      </c>
    </row>
    <row r="839" spans="1:6" x14ac:dyDescent="0.25">
      <c r="A839" t="s">
        <v>3970</v>
      </c>
      <c r="B839" t="s">
        <v>1560</v>
      </c>
      <c r="C839" t="s">
        <v>1559</v>
      </c>
      <c r="D839" t="s">
        <v>1141</v>
      </c>
      <c r="F839" t="str" cm="1">
        <f t="array" aca="1" ref="F839" ca="1">eConcatenar(A839:D839,"|")</f>
        <v>localidadmigrada838|QWWIJDKUP6XNYS|PASO DEL ROSARIO|final</v>
      </c>
    </row>
    <row r="840" spans="1:6" x14ac:dyDescent="0.25">
      <c r="A840" t="s">
        <v>3971</v>
      </c>
      <c r="B840" t="s">
        <v>1558</v>
      </c>
      <c r="C840" t="s">
        <v>1557</v>
      </c>
      <c r="D840" t="s">
        <v>1141</v>
      </c>
      <c r="F840" t="str" cm="1">
        <f t="array" aca="1" ref="F840" ca="1">eConcatenar(A840:D840,"|")</f>
        <v>localidadmigrada839|QWWIJDTGP6XNYS|PEDREGAL MOCTEZUMA PRIMERA SECCION |final</v>
      </c>
    </row>
    <row r="841" spans="1:6" x14ac:dyDescent="0.25">
      <c r="A841" t="s">
        <v>3972</v>
      </c>
      <c r="B841" t="s">
        <v>1556</v>
      </c>
      <c r="C841" t="s">
        <v>1555</v>
      </c>
      <c r="D841" t="s">
        <v>1141</v>
      </c>
      <c r="F841" t="str" cm="1">
        <f t="array" aca="1" ref="F841" ca="1">eConcatenar(A841:D841,"|")</f>
        <v>localidadmigrada840|QWWIJE04P6XNYS|PEDREGAL MOCTEZUMA SEGUNDA SECCION |final</v>
      </c>
    </row>
    <row r="842" spans="1:6" x14ac:dyDescent="0.25">
      <c r="A842" t="s">
        <v>3973</v>
      </c>
      <c r="B842" t="s">
        <v>1554</v>
      </c>
      <c r="C842" t="s">
        <v>1553</v>
      </c>
      <c r="D842" t="s">
        <v>1141</v>
      </c>
      <c r="F842" t="str" cm="1">
        <f t="array" aca="1" ref="F842" ca="1">eConcatenar(A842:D842,"|")</f>
        <v>localidadmigrada841|QWWIJEJUP6XNYS|PEDREGAL MOCTEZUMA SEGUNDA SECCION LEYVA|final</v>
      </c>
    </row>
    <row r="843" spans="1:6" x14ac:dyDescent="0.25">
      <c r="A843" t="s">
        <v>3974</v>
      </c>
      <c r="B843" t="s">
        <v>1552</v>
      </c>
      <c r="C843" t="s">
        <v>1551</v>
      </c>
      <c r="D843" t="s">
        <v>1141</v>
      </c>
      <c r="F843" t="str" cm="1">
        <f t="array" aca="1" ref="F843" ca="1">eConcatenar(A843:D843,"|")</f>
        <v>localidadmigrada842|QWWIJEO0P6XNYS|PEDREGALITO PRIMERA SECCION |final</v>
      </c>
    </row>
    <row r="844" spans="1:6" x14ac:dyDescent="0.25">
      <c r="A844" t="s">
        <v>3975</v>
      </c>
      <c r="B844" t="s">
        <v>1550</v>
      </c>
      <c r="C844" t="s">
        <v>1549</v>
      </c>
      <c r="D844" t="s">
        <v>1141</v>
      </c>
      <c r="F844" t="str" cm="1">
        <f t="array" aca="1" ref="F844" ca="1">eConcatenar(A844:D844,"|")</f>
        <v>localidadmigrada843|QWWIJFA8P6XNYS|PEDREGALITO PRIMERA SECCION VICENTE GUERRERO|final</v>
      </c>
    </row>
    <row r="845" spans="1:6" x14ac:dyDescent="0.25">
      <c r="A845" t="s">
        <v>3976</v>
      </c>
      <c r="B845" t="s">
        <v>1548</v>
      </c>
      <c r="C845" t="s">
        <v>1547</v>
      </c>
      <c r="D845" t="s">
        <v>1141</v>
      </c>
      <c r="F845" t="str" cm="1">
        <f t="array" aca="1" ref="F845" ca="1">eConcatenar(A845:D845,"|")</f>
        <v>localidadmigrada844|QWWIJFCGP6XNYS|PEDRO COLORADO|final</v>
      </c>
    </row>
    <row r="846" spans="1:6" x14ac:dyDescent="0.25">
      <c r="A846" t="s">
        <v>3977</v>
      </c>
      <c r="B846" t="s">
        <v>1546</v>
      </c>
      <c r="C846" t="s">
        <v>1545</v>
      </c>
      <c r="D846" t="s">
        <v>1141</v>
      </c>
      <c r="F846" t="str" cm="1">
        <f t="array" aca="1" ref="F846" ca="1">eConcatenar(A846:D846,"|")</f>
        <v>localidadmigrada845|QWWIJFG2P6XNYS|PEDRO COLORADO PRIMERA SECCION |final</v>
      </c>
    </row>
    <row r="847" spans="1:6" x14ac:dyDescent="0.25">
      <c r="A847" t="s">
        <v>3978</v>
      </c>
      <c r="B847" t="s">
        <v>1544</v>
      </c>
      <c r="C847" t="s">
        <v>1543</v>
      </c>
      <c r="D847" t="s">
        <v>1141</v>
      </c>
      <c r="F847" t="str" cm="1">
        <f t="array" aca="1" ref="F847" ca="1">eConcatenar(A847:D847,"|")</f>
        <v>localidadmigrada846|QWWIJFVCP6XNYS|PEDRO COLORADO TERCERA SECCION |final</v>
      </c>
    </row>
    <row r="848" spans="1:6" x14ac:dyDescent="0.25">
      <c r="A848" t="s">
        <v>3979</v>
      </c>
      <c r="B848" t="s">
        <v>1542</v>
      </c>
      <c r="C848" t="s">
        <v>1541</v>
      </c>
      <c r="D848" t="s">
        <v>1141</v>
      </c>
      <c r="F848" t="str" cm="1">
        <f t="array" aca="1" ref="F848" ca="1">eConcatenar(A848:D848,"|")</f>
        <v>localidadmigrada847|QWWIJFZIP6XNYS|PEDRO SANCHEZ MAGALLANEZ |final</v>
      </c>
    </row>
    <row r="849" spans="1:6" x14ac:dyDescent="0.25">
      <c r="A849" t="s">
        <v>3980</v>
      </c>
      <c r="B849" t="s">
        <v>1540</v>
      </c>
      <c r="C849" t="s">
        <v>1539</v>
      </c>
      <c r="D849" t="s">
        <v>1141</v>
      </c>
      <c r="F849" t="str" cm="1">
        <f t="array" aca="1" ref="F849" ca="1">eConcatenar(A849:D849,"|")</f>
        <v>localidadmigrada848|QWWIJG5WP6XNYS|PEJELAGARTERO PRIMERA SECCION CHICHONAL |final</v>
      </c>
    </row>
    <row r="850" spans="1:6" x14ac:dyDescent="0.25">
      <c r="A850" t="s">
        <v>3981</v>
      </c>
      <c r="B850" t="s">
        <v>1538</v>
      </c>
      <c r="C850" t="s">
        <v>1537</v>
      </c>
      <c r="D850" t="s">
        <v>1141</v>
      </c>
      <c r="F850" t="str" cm="1">
        <f t="array" aca="1" ref="F850" ca="1">eConcatenar(A850:D850,"|")</f>
        <v>localidadmigrada849|QWWIKBLKP6XNYS|PEJELAGARTERO PRIMERA SECCION EL ARROYITO|final</v>
      </c>
    </row>
    <row r="851" spans="1:6" x14ac:dyDescent="0.25">
      <c r="A851" t="s">
        <v>3982</v>
      </c>
      <c r="B851" t="s">
        <v>1536</v>
      </c>
      <c r="C851" t="s">
        <v>1535</v>
      </c>
      <c r="D851" t="s">
        <v>1141</v>
      </c>
      <c r="F851" t="str" cm="1">
        <f t="array" aca="1" ref="F851" ca="1">eConcatenar(A851:D851,"|")</f>
        <v>localidadmigrada850|QWWIKBPQP6XNYS|PEJELAGARTERO PRIMERA SECCION EL FILERO|final</v>
      </c>
    </row>
    <row r="852" spans="1:6" x14ac:dyDescent="0.25">
      <c r="A852" t="s">
        <v>3983</v>
      </c>
      <c r="B852" t="s">
        <v>1534</v>
      </c>
      <c r="C852" t="s">
        <v>1533</v>
      </c>
      <c r="D852" t="s">
        <v>1141</v>
      </c>
      <c r="F852" t="str" cm="1">
        <f t="array" aca="1" ref="F852" ca="1">eConcatenar(A852:D852,"|")</f>
        <v>localidadmigrada851|QWWIKBTMP6XNYS|PEJELAGARTERO PRIMERA SECCION GUADALUPE VICTORIA|final</v>
      </c>
    </row>
    <row r="853" spans="1:6" x14ac:dyDescent="0.25">
      <c r="A853" t="s">
        <v>3984</v>
      </c>
      <c r="B853" t="s">
        <v>1532</v>
      </c>
      <c r="C853" t="s">
        <v>1531</v>
      </c>
      <c r="D853" t="s">
        <v>1141</v>
      </c>
      <c r="F853" t="str" cm="1">
        <f t="array" aca="1" ref="F853" ca="1">eConcatenar(A853:D853,"|")</f>
        <v>localidadmigrada852|QWWIKBWYP6XNYS|PEJELAGARTERO PRIMERA SECCION  LOS PINOS|final</v>
      </c>
    </row>
    <row r="854" spans="1:6" x14ac:dyDescent="0.25">
      <c r="A854" t="s">
        <v>3985</v>
      </c>
      <c r="B854" t="s">
        <v>1530</v>
      </c>
      <c r="C854" t="s">
        <v>1529</v>
      </c>
      <c r="D854" t="s">
        <v>1141</v>
      </c>
      <c r="F854" t="str" cm="1">
        <f t="array" aca="1" ref="F854" ca="1">eConcatenar(A854:D854,"|")</f>
        <v>localidadmigrada853|QWWIKCBYP6XNYS|PEJELAGARTERO PRIMERA SECCION NUEVO PROGRESO|final</v>
      </c>
    </row>
    <row r="855" spans="1:6" x14ac:dyDescent="0.25">
      <c r="A855" t="s">
        <v>3986</v>
      </c>
      <c r="B855" t="s">
        <v>1528</v>
      </c>
      <c r="C855" t="s">
        <v>1527</v>
      </c>
      <c r="D855" t="s">
        <v>1141</v>
      </c>
      <c r="F855" t="str" cm="1">
        <f t="array" aca="1" ref="F855" ca="1">eConcatenar(A855:D855,"|")</f>
        <v>localidadmigrada854|QWWIKCGOP6XNYS|PEJELAGARTERO PRIMERA SECCION PLATAFORMA|final</v>
      </c>
    </row>
    <row r="856" spans="1:6" x14ac:dyDescent="0.25">
      <c r="A856" t="s">
        <v>3987</v>
      </c>
      <c r="B856" t="s">
        <v>1526</v>
      </c>
      <c r="C856" t="s">
        <v>1525</v>
      </c>
      <c r="D856" t="s">
        <v>1141</v>
      </c>
      <c r="F856" t="str" cm="1">
        <f t="array" aca="1" ref="F856" ca="1">eConcatenar(A856:D856,"|")</f>
        <v>localidadmigrada855|QWWIKCN2P6XNYS|PEJELAGARTERO SEGUNDA SECCION|final</v>
      </c>
    </row>
    <row r="857" spans="1:6" x14ac:dyDescent="0.25">
      <c r="A857" t="s">
        <v>3988</v>
      </c>
      <c r="B857" t="s">
        <v>1524</v>
      </c>
      <c r="C857" t="s">
        <v>1523</v>
      </c>
      <c r="D857" t="s">
        <v>1141</v>
      </c>
      <c r="F857" t="str" cm="1">
        <f t="array" aca="1" ref="F857" ca="1">eConcatenar(A857:D857,"|")</f>
        <v>localidadmigrada856|QWWIKD2CP6XNYS|PEJELAGARTERO SEGUNDA SECCION JAHUACTE|final</v>
      </c>
    </row>
    <row r="858" spans="1:6" x14ac:dyDescent="0.25">
      <c r="A858" t="s">
        <v>3989</v>
      </c>
      <c r="B858" t="s">
        <v>1522</v>
      </c>
      <c r="C858" t="s">
        <v>1521</v>
      </c>
      <c r="D858" t="s">
        <v>1141</v>
      </c>
      <c r="F858" t="str" cm="1">
        <f t="array" aca="1" ref="F858" ca="1">eConcatenar(A858:D858,"|")</f>
        <v>localidadmigrada857|QWWIKD5YP6XNYS|PEJELAGARTERO SEGUNDA SECCION NUEVA REFORMA|final</v>
      </c>
    </row>
    <row r="859" spans="1:6" x14ac:dyDescent="0.25">
      <c r="A859" t="s">
        <v>3990</v>
      </c>
      <c r="B859" t="s">
        <v>1520</v>
      </c>
      <c r="C859" t="s">
        <v>1519</v>
      </c>
      <c r="D859" t="s">
        <v>1141</v>
      </c>
      <c r="F859" t="str" cm="1">
        <f t="array" aca="1" ref="F859" ca="1">eConcatenar(A859:D859,"|")</f>
        <v>localidadmigrada858|QWWIKDAEP6XNYS|PICO DE ORO PRIMERA SECCION |final</v>
      </c>
    </row>
    <row r="860" spans="1:6" x14ac:dyDescent="0.25">
      <c r="A860" t="s">
        <v>3991</v>
      </c>
      <c r="B860" t="s">
        <v>1518</v>
      </c>
      <c r="C860" t="s">
        <v>1517</v>
      </c>
      <c r="D860" t="s">
        <v>1141</v>
      </c>
      <c r="F860" t="str" cm="1">
        <f t="array" aca="1" ref="F860" ca="1">eConcatenar(A860:D860,"|")</f>
        <v>localidadmigrada859|QWWIKDCWP6XNYS|PICO DE ORO TERCERA SECCION |final</v>
      </c>
    </row>
    <row r="861" spans="1:6" x14ac:dyDescent="0.25">
      <c r="A861" t="s">
        <v>3992</v>
      </c>
      <c r="B861" t="s">
        <v>1516</v>
      </c>
      <c r="C861" t="s">
        <v>1515</v>
      </c>
      <c r="D861" t="s">
        <v>1141</v>
      </c>
      <c r="F861" t="str" cm="1">
        <f t="array" aca="1" ref="F861" ca="1">eConcatenar(A861:D861,"|")</f>
        <v>localidadmigrada860|QWWIKDVIP6XNYS|PICO DE ORO CUARTA SECCION PEJELAGARTERITO|final</v>
      </c>
    </row>
    <row r="862" spans="1:6" x14ac:dyDescent="0.25">
      <c r="A862" t="s">
        <v>3993</v>
      </c>
      <c r="B862" t="s">
        <v>1514</v>
      </c>
      <c r="C862" t="s">
        <v>1513</v>
      </c>
      <c r="D862" t="s">
        <v>1141</v>
      </c>
      <c r="F862" t="str" cm="1">
        <f t="array" aca="1" ref="F862" ca="1">eConcatenar(A862:D862,"|")</f>
        <v>localidadmigrada861|QWWIKEZSP6XNYS|POBLADO C-31|final</v>
      </c>
    </row>
    <row r="863" spans="1:6" x14ac:dyDescent="0.25">
      <c r="A863" t="s">
        <v>3994</v>
      </c>
      <c r="B863" t="s">
        <v>1512</v>
      </c>
      <c r="C863" t="s">
        <v>1511</v>
      </c>
      <c r="D863" t="s">
        <v>1141</v>
      </c>
      <c r="F863" t="str" cm="1">
        <f t="array" aca="1" ref="F863" ca="1">eConcatenar(A863:D863,"|")</f>
        <v>localidadmigrada862|QWWIKFE8P6XNYS|POBLADO C-34|final</v>
      </c>
    </row>
    <row r="864" spans="1:6" x14ac:dyDescent="0.25">
      <c r="A864" t="s">
        <v>3995</v>
      </c>
      <c r="B864" t="s">
        <v>1510</v>
      </c>
      <c r="C864" t="s">
        <v>1509</v>
      </c>
      <c r="D864" t="s">
        <v>1141</v>
      </c>
      <c r="F864" t="str" cm="1">
        <f t="array" aca="1" ref="F864" ca="1">eConcatenar(A864:D864,"|")</f>
        <v>localidadmigrada863|QWWIKFH0P6XNYS|POBLADO C-41|final</v>
      </c>
    </row>
    <row r="865" spans="1:6" x14ac:dyDescent="0.25">
      <c r="A865" t="s">
        <v>3996</v>
      </c>
      <c r="B865" t="s">
        <v>1508</v>
      </c>
      <c r="C865" t="s">
        <v>1507</v>
      </c>
      <c r="D865" t="s">
        <v>1141</v>
      </c>
      <c r="F865" t="str" cm="1">
        <f t="array" aca="1" ref="F865" ca="1">eConcatenar(A865:D865,"|")</f>
        <v>localidadmigrada864|QWWIKFQ6P6XNYS|POR LA MORAL DE UN PRECIDENTE|final</v>
      </c>
    </row>
    <row r="866" spans="1:6" x14ac:dyDescent="0.25">
      <c r="A866" t="s">
        <v>3997</v>
      </c>
      <c r="B866" t="s">
        <v>1506</v>
      </c>
      <c r="C866" t="s">
        <v>1505</v>
      </c>
      <c r="D866" t="s">
        <v>1141</v>
      </c>
      <c r="F866" t="str" cm="1">
        <f t="array" aca="1" ref="F866" ca="1">eConcatenar(A866:D866,"|")</f>
        <v>localidadmigrada865|QWWIKG9CP6XNYS|RAFAEL MARTINEZ DE ESCOBAR|final</v>
      </c>
    </row>
    <row r="867" spans="1:6" x14ac:dyDescent="0.25">
      <c r="A867" t="s">
        <v>3998</v>
      </c>
      <c r="B867" t="s">
        <v>1504</v>
      </c>
      <c r="C867" t="s">
        <v>153</v>
      </c>
      <c r="D867" t="s">
        <v>1141</v>
      </c>
      <c r="F867" t="str" cm="1">
        <f t="array" aca="1" ref="F867" ca="1">eConcatenar(A867:D867,"|")</f>
        <v>localidadmigrada866|QWWIKGB0P6XNYS|RAMIREZ|final</v>
      </c>
    </row>
    <row r="868" spans="1:6" x14ac:dyDescent="0.25">
      <c r="A868" t="s">
        <v>3999</v>
      </c>
      <c r="B868" t="s">
        <v>1503</v>
      </c>
      <c r="C868" t="s">
        <v>1502</v>
      </c>
      <c r="D868" t="s">
        <v>1141</v>
      </c>
      <c r="F868" t="str" cm="1">
        <f t="array" aca="1" ref="F868" ca="1">eConcatenar(A868:D868,"|")</f>
        <v>localidadmigrada867|QWWIKGDIP6XNYS|RANCHO ALEGRE |final</v>
      </c>
    </row>
    <row r="869" spans="1:6" x14ac:dyDescent="0.25">
      <c r="A869" t="s">
        <v>4000</v>
      </c>
      <c r="B869" t="s">
        <v>1501</v>
      </c>
      <c r="C869" t="s">
        <v>1500</v>
      </c>
      <c r="D869" t="s">
        <v>1141</v>
      </c>
      <c r="F869" t="str" cm="1">
        <f t="array" aca="1" ref="F869" ca="1">eConcatenar(A869:D869,"|")</f>
        <v>localidadmigrada868|QWWIKGFQP6XNYS|RANCHO NUEVO|final</v>
      </c>
    </row>
    <row r="870" spans="1:6" x14ac:dyDescent="0.25">
      <c r="A870" t="s">
        <v>4001</v>
      </c>
      <c r="B870" t="s">
        <v>1499</v>
      </c>
      <c r="C870" t="s">
        <v>1498</v>
      </c>
      <c r="D870" t="s">
        <v>1141</v>
      </c>
      <c r="F870" t="str" cm="1">
        <f t="array" aca="1" ref="F870" ca="1">eConcatenar(A870:D870,"|")</f>
        <v>localidadmigrada869|QWWIKGI8P6XNYS|RIO PEDREGAL|final</v>
      </c>
    </row>
    <row r="871" spans="1:6" x14ac:dyDescent="0.25">
      <c r="A871" t="s">
        <v>4002</v>
      </c>
      <c r="B871" t="s">
        <v>1497</v>
      </c>
      <c r="C871" t="s">
        <v>1496</v>
      </c>
      <c r="D871" t="s">
        <v>1141</v>
      </c>
      <c r="F871" t="str" cm="1">
        <f t="array" aca="1" ref="F871" ca="1">eConcatenar(A871:D871,"|")</f>
        <v>localidadmigrada870|QWWIKH0AP6XNYS|RIO PEDREGAL SEGUNDA SECCION GUADALUPE VICTORIA |final</v>
      </c>
    </row>
    <row r="872" spans="1:6" x14ac:dyDescent="0.25">
      <c r="A872" t="s">
        <v>4003</v>
      </c>
      <c r="B872" t="s">
        <v>1495</v>
      </c>
      <c r="C872" t="s">
        <v>1494</v>
      </c>
      <c r="D872" t="s">
        <v>1141</v>
      </c>
      <c r="F872" t="str" cm="1">
        <f t="array" aca="1" ref="F872" ca="1">eConcatenar(A872:D872,"|")</f>
        <v>localidadmigrada871|QWWIKH6OP6XNYS|RIO SECO Y MONTAÑA PRIMERA SECCION |final</v>
      </c>
    </row>
    <row r="873" spans="1:6" x14ac:dyDescent="0.25">
      <c r="A873" t="s">
        <v>4004</v>
      </c>
      <c r="B873" t="s">
        <v>1493</v>
      </c>
      <c r="C873" t="s">
        <v>1492</v>
      </c>
      <c r="D873" t="s">
        <v>1141</v>
      </c>
      <c r="F873" t="str" cm="1">
        <f t="array" aca="1" ref="F873" ca="1">eConcatenar(A873:D873,"|")</f>
        <v>localidadmigrada872|QWWIKHB4P6XNYS|RIO SECO Y MONTAÑA SEGUNDA SECCION |final</v>
      </c>
    </row>
    <row r="874" spans="1:6" x14ac:dyDescent="0.25">
      <c r="A874" t="s">
        <v>4005</v>
      </c>
      <c r="B874" t="s">
        <v>1491</v>
      </c>
      <c r="C874" t="s">
        <v>1490</v>
      </c>
      <c r="D874" t="s">
        <v>1141</v>
      </c>
      <c r="F874" t="str" cm="1">
        <f t="array" aca="1" ref="F874" ca="1">eConcatenar(A874:D874,"|")</f>
        <v>localidadmigrada873|QWWIKHV4P6XNYS|RIO SECO Y MONTAÑA TERCERA SECCION AMPLIACION |final</v>
      </c>
    </row>
    <row r="875" spans="1:6" x14ac:dyDescent="0.25">
      <c r="A875" t="s">
        <v>4006</v>
      </c>
      <c r="B875" t="s">
        <v>1489</v>
      </c>
      <c r="C875" t="s">
        <v>1488</v>
      </c>
      <c r="D875" t="s">
        <v>1141</v>
      </c>
      <c r="F875" t="str" cm="1">
        <f t="array" aca="1" ref="F875" ca="1">eConcatenar(A875:D875,"|")</f>
        <v>localidadmigrada874|QWWIKHY6P6XNYS|RIO SECO Y MONTAÑA TERCERA SECCION CHINAL|final</v>
      </c>
    </row>
    <row r="876" spans="1:6" x14ac:dyDescent="0.25">
      <c r="A876" t="s">
        <v>4007</v>
      </c>
      <c r="B876" t="s">
        <v>1487</v>
      </c>
      <c r="C876" t="s">
        <v>1486</v>
      </c>
      <c r="D876" t="s">
        <v>1141</v>
      </c>
      <c r="F876" t="str" cm="1">
        <f t="array" aca="1" ref="F876" ca="1">eConcatenar(A876:D876,"|")</f>
        <v>localidadmigrada875|QWWIKI1SP6XNYS|ROBERTO MADRAZO PINTADO|final</v>
      </c>
    </row>
    <row r="877" spans="1:6" x14ac:dyDescent="0.25">
      <c r="A877" t="s">
        <v>4008</v>
      </c>
      <c r="B877" t="s">
        <v>1485</v>
      </c>
      <c r="C877" t="s">
        <v>1484</v>
      </c>
      <c r="D877" t="s">
        <v>1141</v>
      </c>
      <c r="F877" t="str" cm="1">
        <f t="array" aca="1" ref="F877" ca="1">eConcatenar(A877:D877,"|")</f>
        <v>localidadmigrada876|QWWIKIHCP6XNYS|SALVADOR NEME CASTILLO|final</v>
      </c>
    </row>
    <row r="878" spans="1:6" x14ac:dyDescent="0.25">
      <c r="A878" t="s">
        <v>4009</v>
      </c>
      <c r="B878" t="s">
        <v>1483</v>
      </c>
      <c r="C878" t="s">
        <v>1482</v>
      </c>
      <c r="D878" t="s">
        <v>1141</v>
      </c>
      <c r="F878" t="str" cm="1">
        <f t="array" aca="1" ref="F878" ca="1">eConcatenar(A878:D878,"|")</f>
        <v>localidadmigrada877|QWWIKIIGP6XNYS|SAMARIA|final</v>
      </c>
    </row>
    <row r="879" spans="1:6" x14ac:dyDescent="0.25">
      <c r="A879" t="s">
        <v>4010</v>
      </c>
      <c r="B879" t="s">
        <v>1481</v>
      </c>
      <c r="C879" t="s">
        <v>1480</v>
      </c>
      <c r="D879" t="s">
        <v>1141</v>
      </c>
      <c r="F879" t="str" cm="1">
        <f t="array" aca="1" ref="F879" ca="1">eConcatenar(A879:D879,"|")</f>
        <v>localidadmigrada878|QWWIKIL8P6XNYS|SAN ALFREDO|final</v>
      </c>
    </row>
    <row r="880" spans="1:6" x14ac:dyDescent="0.25">
      <c r="A880" t="s">
        <v>4011</v>
      </c>
      <c r="B880" t="s">
        <v>1479</v>
      </c>
      <c r="C880" t="s">
        <v>1245</v>
      </c>
      <c r="D880" t="s">
        <v>1141</v>
      </c>
      <c r="F880" t="str" cm="1">
        <f t="array" aca="1" ref="F880" ca="1">eConcatenar(A880:D880,"|")</f>
        <v>localidadmigrada879|QWWIKIN6P6XNYS|SAN ANTONIO|final</v>
      </c>
    </row>
    <row r="881" spans="1:6" x14ac:dyDescent="0.25">
      <c r="A881" t="s">
        <v>4012</v>
      </c>
      <c r="B881" t="s">
        <v>1478</v>
      </c>
      <c r="C881" t="s">
        <v>1477</v>
      </c>
      <c r="D881" t="s">
        <v>1141</v>
      </c>
      <c r="F881" t="str" cm="1">
        <f t="array" aca="1" ref="F881" ca="1">eConcatenar(A881:D881,"|")</f>
        <v>localidadmigrada880|QWWIKIPYP6XNYS|SAN CARLOS LA MOSCA |final</v>
      </c>
    </row>
    <row r="882" spans="1:6" x14ac:dyDescent="0.25">
      <c r="A882" t="s">
        <v>4013</v>
      </c>
      <c r="B882" t="s">
        <v>1476</v>
      </c>
      <c r="C882" t="s">
        <v>1475</v>
      </c>
      <c r="D882" t="s">
        <v>1141</v>
      </c>
      <c r="F882" t="str" cm="1">
        <f t="array" aca="1" ref="F882" ca="1">eConcatenar(A882:D882,"|")</f>
        <v>localidadmigrada881|QWWIKITUP6XNYS|SAN FERNANDO|final</v>
      </c>
    </row>
    <row r="883" spans="1:6" x14ac:dyDescent="0.25">
      <c r="A883" t="s">
        <v>4014</v>
      </c>
      <c r="B883" t="s">
        <v>1474</v>
      </c>
      <c r="C883" t="s">
        <v>951</v>
      </c>
      <c r="D883" t="s">
        <v>1141</v>
      </c>
      <c r="F883" t="str" cm="1">
        <f t="array" aca="1" ref="F883" ca="1">eConcatenar(A883:D883,"|")</f>
        <v>localidadmigrada882|QWWIKIVSP6XNYS|SAN JUAN|final</v>
      </c>
    </row>
    <row r="884" spans="1:6" x14ac:dyDescent="0.25">
      <c r="A884" t="s">
        <v>4015</v>
      </c>
      <c r="B884" t="s">
        <v>1473</v>
      </c>
      <c r="C884" t="s">
        <v>1472</v>
      </c>
      <c r="D884" t="s">
        <v>1141</v>
      </c>
      <c r="F884" t="str" cm="1">
        <f t="array" aca="1" ref="F884" ca="1">eConcatenar(A884:D884,"|")</f>
        <v>localidadmigrada883|QWWIKJ8UP6XNYS|SAN MANUEL|final</v>
      </c>
    </row>
    <row r="885" spans="1:6" x14ac:dyDescent="0.25">
      <c r="A885" t="s">
        <v>4016</v>
      </c>
      <c r="B885" t="s">
        <v>1471</v>
      </c>
      <c r="C885" t="s">
        <v>1470</v>
      </c>
      <c r="D885" t="s">
        <v>1141</v>
      </c>
      <c r="F885" t="str" cm="1">
        <f t="array" aca="1" ref="F885" ca="1">eConcatenar(A885:D885,"|")</f>
        <v>localidadmigrada884|QWWIKJEOP6XNYS|SAN MANUEL TENERIFE|final</v>
      </c>
    </row>
    <row r="886" spans="1:6" x14ac:dyDescent="0.25">
      <c r="A886" t="s">
        <v>4017</v>
      </c>
      <c r="B886" t="s">
        <v>1469</v>
      </c>
      <c r="C886" t="s">
        <v>1468</v>
      </c>
      <c r="D886" t="s">
        <v>1141</v>
      </c>
      <c r="F886" t="str" cm="1">
        <f t="array" aca="1" ref="F886" ca="1">eConcatenar(A886:D886,"|")</f>
        <v>localidadmigrada885|QWWIKJGMP6XNYS|SAN PEDRITO|final</v>
      </c>
    </row>
    <row r="887" spans="1:6" x14ac:dyDescent="0.25">
      <c r="A887" t="s">
        <v>4018</v>
      </c>
      <c r="B887" t="s">
        <v>1467</v>
      </c>
      <c r="C887" t="s">
        <v>1466</v>
      </c>
      <c r="D887" t="s">
        <v>1141</v>
      </c>
      <c r="F887" t="str" cm="1">
        <f t="array" aca="1" ref="F887" ca="1">eConcatenar(A887:D887,"|")</f>
        <v>localidadmigrada886|QWWIKJIKP6XNYS|SAN RAFAEL|final</v>
      </c>
    </row>
    <row r="888" spans="1:6" x14ac:dyDescent="0.25">
      <c r="A888" t="s">
        <v>4019</v>
      </c>
      <c r="B888" t="s">
        <v>1465</v>
      </c>
      <c r="C888" t="s">
        <v>1464</v>
      </c>
      <c r="D888" t="s">
        <v>1141</v>
      </c>
      <c r="F888" t="str" cm="1">
        <f t="array" aca="1" ref="F888" ca="1">eConcatenar(A888:D888,"|")</f>
        <v>localidadmigrada887|QWWIKJKSP6XNYS|SAN ROGELIO|final</v>
      </c>
    </row>
    <row r="889" spans="1:6" x14ac:dyDescent="0.25">
      <c r="A889" t="s">
        <v>4020</v>
      </c>
      <c r="B889" t="s">
        <v>1463</v>
      </c>
      <c r="C889" t="s">
        <v>1462</v>
      </c>
      <c r="D889" t="s">
        <v>1141</v>
      </c>
      <c r="F889" t="str" cm="1">
        <f t="array" aca="1" ref="F889" ca="1">eConcatenar(A889:D889,"|")</f>
        <v>localidadmigrada888|QWWIKJN0P6XNYS|SANTA CECILIA|final</v>
      </c>
    </row>
    <row r="890" spans="1:6" x14ac:dyDescent="0.25">
      <c r="A890" t="s">
        <v>4021</v>
      </c>
      <c r="B890" t="s">
        <v>1461</v>
      </c>
      <c r="C890" t="s">
        <v>84</v>
      </c>
      <c r="D890" t="s">
        <v>1141</v>
      </c>
      <c r="F890" t="str" cm="1">
        <f t="array" aca="1" ref="F890" ca="1">eConcatenar(A890:D890,"|")</f>
        <v>localidadmigrada889|QWWIKK0CP6XNYS|SANTA CRUZ|final</v>
      </c>
    </row>
    <row r="891" spans="1:6" x14ac:dyDescent="0.25">
      <c r="A891" t="s">
        <v>4022</v>
      </c>
      <c r="B891" t="s">
        <v>1460</v>
      </c>
      <c r="C891" t="s">
        <v>605</v>
      </c>
      <c r="D891" t="s">
        <v>1141</v>
      </c>
      <c r="F891" t="str" cm="1">
        <f t="array" aca="1" ref="F891" ca="1">eConcatenar(A891:D891,"|")</f>
        <v>localidadmigrada890|QWWIKK48P6XNYS|SANTA LUCIA|final</v>
      </c>
    </row>
    <row r="892" spans="1:6" x14ac:dyDescent="0.25">
      <c r="A892" t="s">
        <v>4023</v>
      </c>
      <c r="B892" t="s">
        <v>1459</v>
      </c>
      <c r="C892" t="s">
        <v>1458</v>
      </c>
      <c r="D892" t="s">
        <v>1141</v>
      </c>
      <c r="F892" t="str" cm="1">
        <f t="array" aca="1" ref="F892" ca="1">eConcatenar(A892:D892,"|")</f>
        <v>localidadmigrada891|QWWIKK8EP6XNYS|SANTA PETRONA |final</v>
      </c>
    </row>
    <row r="893" spans="1:6" x14ac:dyDescent="0.25">
      <c r="A893" t="s">
        <v>4024</v>
      </c>
      <c r="B893" t="s">
        <v>1457</v>
      </c>
      <c r="C893" t="s">
        <v>1456</v>
      </c>
      <c r="D893" t="s">
        <v>1141</v>
      </c>
      <c r="F893" t="str" cm="1">
        <f t="array" aca="1" ref="F893" ca="1">eConcatenar(A893:D893,"|")</f>
        <v>localidadmigrada892|QWWIKKUCP6XNYS|TIO MONCHO CAOBANAL PRIMERA SECCION |final</v>
      </c>
    </row>
    <row r="894" spans="1:6" x14ac:dyDescent="0.25">
      <c r="A894" t="s">
        <v>4025</v>
      </c>
      <c r="B894" t="s">
        <v>1455</v>
      </c>
      <c r="C894" t="s">
        <v>1454</v>
      </c>
      <c r="D894" t="s">
        <v>1141</v>
      </c>
      <c r="F894" t="str" cm="1">
        <f t="array" aca="1" ref="F894" ca="1">eConcatenar(A894:D894,"|")</f>
        <v>localidadmigrada893|QWWIKKXOP6XNYS|TECOMINOACAN|final</v>
      </c>
    </row>
    <row r="895" spans="1:6" x14ac:dyDescent="0.25">
      <c r="A895" t="s">
        <v>4026</v>
      </c>
      <c r="B895" t="s">
        <v>1453</v>
      </c>
      <c r="C895" t="s">
        <v>1452</v>
      </c>
      <c r="D895" t="s">
        <v>1141</v>
      </c>
      <c r="F895" t="str" cm="1">
        <f t="array" aca="1" ref="F895" ca="1">eConcatenar(A895:D895,"|")</f>
        <v>localidadmigrada894|QWWIKL1UP6XNYS|TEMBLADERA PASO VIEJO|final</v>
      </c>
    </row>
    <row r="896" spans="1:6" x14ac:dyDescent="0.25">
      <c r="A896" t="s">
        <v>4027</v>
      </c>
      <c r="B896" t="s">
        <v>1451</v>
      </c>
      <c r="C896" t="s">
        <v>1450</v>
      </c>
      <c r="D896" t="s">
        <v>1141</v>
      </c>
      <c r="F896" t="str" cm="1">
        <f t="array" aca="1" ref="F896" ca="1">eConcatenar(A896:D896,"|")</f>
        <v>localidadmigrada895|QWWIKL5GP6XNYS|TEMBLADERA PRIMERA SECCION |final</v>
      </c>
    </row>
    <row r="897" spans="1:6" x14ac:dyDescent="0.25">
      <c r="A897" t="s">
        <v>4028</v>
      </c>
      <c r="B897" t="s">
        <v>1449</v>
      </c>
      <c r="C897" t="s">
        <v>1448</v>
      </c>
      <c r="D897" t="s">
        <v>1141</v>
      </c>
      <c r="F897" t="str" cm="1">
        <f t="array" aca="1" ref="F897" ca="1">eConcatenar(A897:D897,"|")</f>
        <v>localidadmigrada896|QWWIKLQKP6XNYS|TEMBLADERA SEGUNDA SECCION CONCEPCION ALVAREZ|final</v>
      </c>
    </row>
    <row r="898" spans="1:6" x14ac:dyDescent="0.25">
      <c r="A898" t="s">
        <v>4029</v>
      </c>
      <c r="B898" t="s">
        <v>1447</v>
      </c>
      <c r="C898" t="s">
        <v>1446</v>
      </c>
      <c r="D898" t="s">
        <v>1141</v>
      </c>
      <c r="F898" t="str" cm="1">
        <f t="array" aca="1" ref="F898" ca="1">eConcatenar(A898:D898,"|")</f>
        <v>localidadmigrada897|QWWIKLWEP6XNYS|TIERRA COLORADA PRIMERA SECCION |final</v>
      </c>
    </row>
    <row r="899" spans="1:6" x14ac:dyDescent="0.25">
      <c r="A899" t="s">
        <v>4030</v>
      </c>
      <c r="B899" t="s">
        <v>1445</v>
      </c>
      <c r="C899" t="s">
        <v>1444</v>
      </c>
      <c r="D899" t="s">
        <v>1141</v>
      </c>
      <c r="F899" t="str" cm="1">
        <f t="array" aca="1" ref="F899" ca="1">eConcatenar(A899:D899,"|")</f>
        <v>localidadmigrada898|QWWIKMDWP6XNYS|TIERRA COLORADA SEGUNDA SECCION CONCEPCION ALVAREZ |final</v>
      </c>
    </row>
    <row r="900" spans="1:6" x14ac:dyDescent="0.25">
      <c r="A900" t="s">
        <v>4031</v>
      </c>
      <c r="B900" t="s">
        <v>1443</v>
      </c>
      <c r="C900" t="s">
        <v>1442</v>
      </c>
      <c r="D900" t="s">
        <v>1141</v>
      </c>
      <c r="F900" t="str" cm="1">
        <f t="array" aca="1" ref="F900" ca="1">eConcatenar(A900:D900,"|")</f>
        <v>localidadmigrada899|QWWIKR78P6XNYS|TIERRA COLORADA TERCERA SECCION |final</v>
      </c>
    </row>
    <row r="901" spans="1:6" x14ac:dyDescent="0.25">
      <c r="A901" t="s">
        <v>4032</v>
      </c>
      <c r="B901" t="s">
        <v>1441</v>
      </c>
      <c r="C901" t="s">
        <v>1440</v>
      </c>
      <c r="D901" t="s">
        <v>1141</v>
      </c>
      <c r="F901" t="str" cm="1">
        <f t="array" aca="1" ref="F901" ca="1">eConcatenar(A901:D901,"|")</f>
        <v>localidadmigrada900|QWWIKRAAP6XNYS|TIERRA COLORADA CUARTA SECCION |final</v>
      </c>
    </row>
    <row r="902" spans="1:6" x14ac:dyDescent="0.25">
      <c r="A902" t="s">
        <v>4033</v>
      </c>
      <c r="B902" t="s">
        <v>1439</v>
      </c>
      <c r="C902" t="s">
        <v>1438</v>
      </c>
      <c r="D902" t="s">
        <v>1141</v>
      </c>
      <c r="F902" t="str" cm="1">
        <f t="array" aca="1" ref="F902" ca="1">eConcatenar(A902:D902,"|")</f>
        <v>localidadmigrada901|QWWIKRDMP6XNYS|TIERRA NUEVA PRIMERA SECCION |final</v>
      </c>
    </row>
    <row r="903" spans="1:6" x14ac:dyDescent="0.25">
      <c r="A903" t="s">
        <v>4034</v>
      </c>
      <c r="B903" t="s">
        <v>1437</v>
      </c>
      <c r="C903" t="s">
        <v>1436</v>
      </c>
      <c r="D903" t="s">
        <v>1141</v>
      </c>
      <c r="F903" t="str" cm="1">
        <f t="array" aca="1" ref="F903" ca="1">eConcatenar(A903:D903,"|")</f>
        <v>localidadmigrada902|QWWIKRUAP6XNYS|TIERRA NUEVA PRIMERA SECCION LAS PALMAS|final</v>
      </c>
    </row>
    <row r="904" spans="1:6" x14ac:dyDescent="0.25">
      <c r="A904" t="s">
        <v>4035</v>
      </c>
      <c r="B904" t="s">
        <v>1435</v>
      </c>
      <c r="C904" t="s">
        <v>1434</v>
      </c>
      <c r="D904" t="s">
        <v>1141</v>
      </c>
      <c r="F904" t="str" cm="1">
        <f t="array" aca="1" ref="F904" ca="1">eConcatenar(A904:D904,"|")</f>
        <v>localidadmigrada903|QWWIKRXWP6XNYS|TIERRA NUEVA SEGUNDA SECCION |final</v>
      </c>
    </row>
    <row r="905" spans="1:6" x14ac:dyDescent="0.25">
      <c r="A905" t="s">
        <v>4036</v>
      </c>
      <c r="B905" t="s">
        <v>1433</v>
      </c>
      <c r="C905" t="s">
        <v>1432</v>
      </c>
      <c r="D905" t="s">
        <v>1141</v>
      </c>
      <c r="F905" t="str" cm="1">
        <f t="array" aca="1" ref="F905" ca="1">eConcatenar(A905:D905,"|")</f>
        <v>localidadmigrada904|QWWIKS2MP6XNYS|TIERRA NUEVA TERCERA SECCION |final</v>
      </c>
    </row>
    <row r="906" spans="1:6" x14ac:dyDescent="0.25">
      <c r="A906" t="s">
        <v>4037</v>
      </c>
      <c r="B906" t="s">
        <v>1431</v>
      </c>
      <c r="C906" t="s">
        <v>1430</v>
      </c>
      <c r="D906" t="s">
        <v>1141</v>
      </c>
      <c r="F906" t="str" cm="1">
        <f t="array" aca="1" ref="F906" ca="1">eConcatenar(A906:D906,"|")</f>
        <v>localidadmigrada905|QWWIKS5OP6XNYS|TIERRA NUEVA CUARTA SECCION |final</v>
      </c>
    </row>
    <row r="907" spans="1:6" x14ac:dyDescent="0.25">
      <c r="A907" t="s">
        <v>4038</v>
      </c>
      <c r="B907" t="s">
        <v>1429</v>
      </c>
      <c r="C907" t="s">
        <v>1428</v>
      </c>
      <c r="D907" t="s">
        <v>1141</v>
      </c>
      <c r="F907" t="str" cm="1">
        <f t="array" aca="1" ref="F907" ca="1">eConcatenar(A907:D907,"|")</f>
        <v>localidadmigrada906|QWWIKSL8P6XNYS|TOMAS GARRIDO CANABAL|final</v>
      </c>
    </row>
    <row r="908" spans="1:6" x14ac:dyDescent="0.25">
      <c r="A908" t="s">
        <v>4039</v>
      </c>
      <c r="B908" t="s">
        <v>1427</v>
      </c>
      <c r="C908" t="s">
        <v>1426</v>
      </c>
      <c r="D908" t="s">
        <v>1141</v>
      </c>
      <c r="F908" t="str" cm="1">
        <f t="array" aca="1" ref="F908" ca="1">eConcatenar(A908:D908,"|")</f>
        <v>localidadmigrada907|QWWIKSNQP6XNYS|TRES BOCAS|final</v>
      </c>
    </row>
    <row r="909" spans="1:6" x14ac:dyDescent="0.25">
      <c r="A909" t="s">
        <v>4040</v>
      </c>
      <c r="B909" t="s">
        <v>1425</v>
      </c>
      <c r="C909" t="s">
        <v>1424</v>
      </c>
      <c r="D909" t="s">
        <v>1141</v>
      </c>
      <c r="F909" t="str" cm="1">
        <f t="array" aca="1" ref="F909" ca="1">eConcatenar(A909:D909,"|")</f>
        <v>localidadmigrada908|QWWIKSQIP6XNYS|TRES BOCAS PRIMERA SECCION |final</v>
      </c>
    </row>
    <row r="910" spans="1:6" x14ac:dyDescent="0.25">
      <c r="A910" t="s">
        <v>4041</v>
      </c>
      <c r="B910" t="s">
        <v>1423</v>
      </c>
      <c r="C910" t="s">
        <v>1421</v>
      </c>
      <c r="D910" t="s">
        <v>1141</v>
      </c>
      <c r="F910" t="str" cm="1">
        <f t="array" aca="1" ref="F910" ca="1">eConcatenar(A910:D910,"|")</f>
        <v>localidadmigrada909|QWWIKSTKP6XNYS|TRES BOCAS SEGUNDA SECCION |final</v>
      </c>
    </row>
    <row r="911" spans="1:6" x14ac:dyDescent="0.25">
      <c r="A911" t="s">
        <v>4042</v>
      </c>
      <c r="B911" t="s">
        <v>1422</v>
      </c>
      <c r="C911" t="s">
        <v>1421</v>
      </c>
      <c r="D911" t="s">
        <v>1141</v>
      </c>
      <c r="F911" t="str" cm="1">
        <f t="array" aca="1" ref="F911" ca="1">eConcatenar(A911:D911,"|")</f>
        <v>localidadmigrada910|QWWIKTBMP6XNYS|TRES BOCAS SEGUNDA SECCION |final</v>
      </c>
    </row>
    <row r="912" spans="1:6" x14ac:dyDescent="0.25">
      <c r="A912" t="s">
        <v>4043</v>
      </c>
      <c r="B912" t="s">
        <v>1420</v>
      </c>
      <c r="C912" t="s">
        <v>1419</v>
      </c>
      <c r="D912" t="s">
        <v>1141</v>
      </c>
      <c r="F912" t="str" cm="1">
        <f t="array" aca="1" ref="F912" ca="1">eConcatenar(A912:D912,"|")</f>
        <v>localidadmigrada911|QWWIKTEEP6XNYS|TRES BOCAS TERCERA SECCION |final</v>
      </c>
    </row>
    <row r="913" spans="1:6" x14ac:dyDescent="0.25">
      <c r="A913" t="s">
        <v>4044</v>
      </c>
      <c r="B913" t="s">
        <v>1418</v>
      </c>
      <c r="C913" t="s">
        <v>1417</v>
      </c>
      <c r="D913" t="s">
        <v>1141</v>
      </c>
      <c r="F913" t="str" cm="1">
        <f t="array" aca="1" ref="F913" ca="1">eConcatenar(A913:D913,"|")</f>
        <v>localidadmigrada912|QWWIKTIUP6XNYS|UNIDAD MODELOS SABANA LARGA|final</v>
      </c>
    </row>
    <row r="914" spans="1:6" x14ac:dyDescent="0.25">
      <c r="A914" t="s">
        <v>4045</v>
      </c>
      <c r="B914" t="s">
        <v>1416</v>
      </c>
      <c r="C914" t="s">
        <v>1415</v>
      </c>
      <c r="D914" t="s">
        <v>1141</v>
      </c>
      <c r="F914" t="str" cm="1">
        <f t="array" aca="1" ref="F914" ca="1">eConcatenar(A914:D914,"|")</f>
        <v>localidadmigrada913|QWWIKTKIP6XNYS|VALENCIA|final</v>
      </c>
    </row>
    <row r="915" spans="1:6" x14ac:dyDescent="0.25">
      <c r="A915" t="s">
        <v>4046</v>
      </c>
      <c r="B915" t="s">
        <v>1414</v>
      </c>
      <c r="C915" t="s">
        <v>1413</v>
      </c>
      <c r="D915" t="s">
        <v>1141</v>
      </c>
      <c r="F915" t="str" cm="1">
        <f t="array" aca="1" ref="F915" ca="1">eConcatenar(A915:D915,"|")</f>
        <v>localidadmigrada914|QWWIKTNUP6XNYS|VENUSTIANO CARRANZA|final</v>
      </c>
    </row>
    <row r="916" spans="1:6" x14ac:dyDescent="0.25">
      <c r="A916" t="s">
        <v>4047</v>
      </c>
      <c r="B916" t="s">
        <v>1412</v>
      </c>
      <c r="C916" t="s">
        <v>1411</v>
      </c>
      <c r="D916" t="s">
        <v>1141</v>
      </c>
      <c r="F916" t="str" cm="1">
        <f t="array" aca="1" ref="F916" ca="1">eConcatenar(A916:D916,"|")</f>
        <v>localidadmigrada915|QWWIKU4IP6XNYS|VIEJA GUARDIA AGRARISTA|final</v>
      </c>
    </row>
    <row r="917" spans="1:6" x14ac:dyDescent="0.25">
      <c r="A917" t="s">
        <v>4048</v>
      </c>
      <c r="B917" t="s">
        <v>1410</v>
      </c>
      <c r="C917" t="s">
        <v>1409</v>
      </c>
      <c r="D917" t="s">
        <v>1141</v>
      </c>
      <c r="F917" t="str" cm="1">
        <f t="array" aca="1" ref="F917" ca="1">eConcatenar(A917:D917,"|")</f>
        <v>localidadmigrada916|QWWIKU6QP6XNYS|VILLA DE GUADALUPE|final</v>
      </c>
    </row>
    <row r="918" spans="1:6" x14ac:dyDescent="0.25">
      <c r="A918" t="s">
        <v>4049</v>
      </c>
      <c r="B918" t="s">
        <v>1408</v>
      </c>
      <c r="C918" t="s">
        <v>1407</v>
      </c>
      <c r="D918" t="s">
        <v>1141</v>
      </c>
      <c r="F918" t="str" cm="1">
        <f t="array" aca="1" ref="F918" ca="1">eConcatenar(A918:D918,"|")</f>
        <v>localidadmigrada917|QWWIKUBQP6XNYS|VILLA FLORES PRIMERA SECCION |final</v>
      </c>
    </row>
    <row r="919" spans="1:6" x14ac:dyDescent="0.25">
      <c r="A919" t="s">
        <v>4050</v>
      </c>
      <c r="B919" t="s">
        <v>1406</v>
      </c>
      <c r="C919" t="s">
        <v>1405</v>
      </c>
      <c r="D919" t="s">
        <v>1141</v>
      </c>
      <c r="F919" t="str" cm="1">
        <f t="array" aca="1" ref="F919" ca="1">eConcatenar(A919:D919,"|")</f>
        <v>localidadmigrada918|QWWIKUFWP6XNYS|VILLA FLORES SEGUNDA SECCION |final</v>
      </c>
    </row>
    <row r="920" spans="1:6" x14ac:dyDescent="0.25">
      <c r="A920" t="s">
        <v>4051</v>
      </c>
      <c r="B920" t="s">
        <v>1404</v>
      </c>
      <c r="C920" t="s">
        <v>1403</v>
      </c>
      <c r="D920" t="s">
        <v>1141</v>
      </c>
      <c r="F920" t="str" cm="1">
        <f t="array" aca="1" ref="F920" ca="1">eConcatenar(A920:D920,"|")</f>
        <v>localidadmigrada919|QWWIKUTSP6XNYS|ZANAPA PRIMERA SECCION |final</v>
      </c>
    </row>
    <row r="921" spans="1:6" x14ac:dyDescent="0.25">
      <c r="A921" t="s">
        <v>4052</v>
      </c>
      <c r="B921" t="s">
        <v>1402</v>
      </c>
      <c r="C921" t="s">
        <v>1401</v>
      </c>
      <c r="D921" t="s">
        <v>1141</v>
      </c>
      <c r="F921" t="str" cm="1">
        <f t="array" aca="1" ref="F921" ca="1">eConcatenar(A921:D921,"|")</f>
        <v>localidadmigrada920|QWWIKUXEP6XNYS|ZANAPA SEGUNDA SECCION |final</v>
      </c>
    </row>
    <row r="922" spans="1:6" x14ac:dyDescent="0.25">
      <c r="A922" t="s">
        <v>4053</v>
      </c>
      <c r="B922" t="s">
        <v>1400</v>
      </c>
      <c r="C922" t="s">
        <v>1399</v>
      </c>
      <c r="D922" t="s">
        <v>1141</v>
      </c>
      <c r="F922" t="str" cm="1">
        <f t="array" aca="1" ref="F922" ca="1">eConcatenar(A922:D922,"|")</f>
        <v>localidadmigrada921|QWWIKV06P6XNYS|ZAPOPAN |final</v>
      </c>
    </row>
    <row r="923" spans="1:6" x14ac:dyDescent="0.25">
      <c r="A923" t="s">
        <v>4054</v>
      </c>
      <c r="B923" t="s">
        <v>1398</v>
      </c>
      <c r="C923" t="s">
        <v>1397</v>
      </c>
      <c r="D923" t="s">
        <v>1141</v>
      </c>
      <c r="F923" t="str" cm="1">
        <f t="array" aca="1" ref="F923" ca="1">eConcatenar(A923:D923,"|")</f>
        <v>localidadmigrada922|QWWIKVKGP6XNYS|ZAPOTAL PRIMERA SECCION SAN MIGUEL|final</v>
      </c>
    </row>
    <row r="924" spans="1:6" x14ac:dyDescent="0.25">
      <c r="A924" t="s">
        <v>4055</v>
      </c>
      <c r="B924" t="s">
        <v>1396</v>
      </c>
      <c r="C924" t="s">
        <v>1394</v>
      </c>
      <c r="D924" t="s">
        <v>1141</v>
      </c>
      <c r="F924" t="str" cm="1">
        <f t="array" aca="1" ref="F924" ca="1">eConcatenar(A924:D924,"|")</f>
        <v>localidadmigrada923|QWWIKVTMP6XNYS|ZAPOTAL TERCERA SECCION EL CORCHAL|final</v>
      </c>
    </row>
    <row r="925" spans="1:6" x14ac:dyDescent="0.25">
      <c r="A925" t="s">
        <v>4056</v>
      </c>
      <c r="B925" t="s">
        <v>1395</v>
      </c>
      <c r="C925" t="s">
        <v>1394</v>
      </c>
      <c r="D925" t="s">
        <v>1141</v>
      </c>
      <c r="F925" t="str" cm="1">
        <f t="array" aca="1" ref="F925" ca="1">eConcatenar(A925:D925,"|")</f>
        <v>localidadmigrada924|QWWIL1UAP6XNYS|ZAPOTAL TERCERA SECCION EL CORCHAL|final</v>
      </c>
    </row>
    <row r="926" spans="1:6" x14ac:dyDescent="0.25">
      <c r="A926" t="s">
        <v>4057</v>
      </c>
      <c r="B926" t="s">
        <v>1393</v>
      </c>
      <c r="C926" t="s">
        <v>1392</v>
      </c>
      <c r="D926" t="s">
        <v>1141</v>
      </c>
      <c r="F926" t="str" cm="1">
        <f t="array" aca="1" ref="F926" ca="1">eConcatenar(A926:D926,"|")</f>
        <v>localidadmigrada925|QWWIL1Y6P6XNYS|ZAPOTAL CUARTA SECCION ZAPOTALILLO|final</v>
      </c>
    </row>
    <row r="927" spans="1:6" x14ac:dyDescent="0.25">
      <c r="A927" t="s">
        <v>4058</v>
      </c>
      <c r="B927" t="s">
        <v>1391</v>
      </c>
      <c r="C927" t="s">
        <v>1390</v>
      </c>
      <c r="D927" t="s">
        <v>1141</v>
      </c>
      <c r="F927" t="str" cm="1">
        <f t="array" aca="1" ref="F927" ca="1">eConcatenar(A927:D927,"|")</f>
        <v>localidadmigrada926|QWWIL21IP6XNYS|ZAPOTAL QUINTA SECCION |final</v>
      </c>
    </row>
    <row r="928" spans="1:6" x14ac:dyDescent="0.25">
      <c r="A928" t="s">
        <v>4059</v>
      </c>
      <c r="B928" t="s">
        <v>1389</v>
      </c>
      <c r="C928" t="s">
        <v>1388</v>
      </c>
      <c r="D928" t="s">
        <v>1141</v>
      </c>
      <c r="F928" t="str" cm="1">
        <f t="array" aca="1" ref="F928" ca="1">eConcatenar(A928:D928,"|")</f>
        <v>localidadmigrada927|QWWIL2J0P6XNYS|ZAPOTAL SAN MIGUEL PRIMERA SECCION RAMAL UNO|final</v>
      </c>
    </row>
    <row r="929" spans="1:6" x14ac:dyDescent="0.25">
      <c r="A929" t="s">
        <v>4060</v>
      </c>
      <c r="B929" t="s">
        <v>1387</v>
      </c>
      <c r="C929" t="s">
        <v>1386</v>
      </c>
      <c r="D929" t="s">
        <v>1141</v>
      </c>
      <c r="F929" t="str" cm="1">
        <f t="array" aca="1" ref="F929" ca="1">eConcatenar(A929:D929,"|")</f>
        <v>localidadmigrada928|QWWIL2LIP6XNYS|5 DE MAYO|final</v>
      </c>
    </row>
    <row r="930" spans="1:6" x14ac:dyDescent="0.25">
      <c r="A930" t="s">
        <v>4061</v>
      </c>
      <c r="B930" t="s">
        <v>1385</v>
      </c>
      <c r="C930" t="s">
        <v>1384</v>
      </c>
      <c r="D930" t="s">
        <v>1141</v>
      </c>
      <c r="F930" t="str" cm="1">
        <f t="array" aca="1" ref="F930" ca="1">eConcatenar(A930:D930,"|")</f>
        <v>localidadmigrada929|QWWIL2SQP6XNYS|POBLADO C-41 CARLOS A MADRAZO|final</v>
      </c>
    </row>
    <row r="931" spans="1:6" x14ac:dyDescent="0.25">
      <c r="A931" t="s">
        <v>4062</v>
      </c>
      <c r="B931" t="s">
        <v>1383</v>
      </c>
      <c r="C931" t="s">
        <v>1382</v>
      </c>
      <c r="D931" t="s">
        <v>1141</v>
      </c>
      <c r="F931" t="str" cm="1">
        <f t="array" aca="1" ref="F931" ca="1">eConcatenar(A931:D931,"|")</f>
        <v>localidadmigrada930|QWWIL2VIP6XNYS|CLUB LIBERAL|final</v>
      </c>
    </row>
    <row r="932" spans="1:6" x14ac:dyDescent="0.25">
      <c r="A932" t="s">
        <v>4063</v>
      </c>
      <c r="B932" t="s">
        <v>1381</v>
      </c>
      <c r="C932" t="s">
        <v>1380</v>
      </c>
      <c r="D932" t="s">
        <v>1141</v>
      </c>
      <c r="F932" t="str" cm="1">
        <f t="array" aca="1" ref="F932" ca="1">eConcatenar(A932:D932,"|")</f>
        <v>localidadmigrada931|QWWIL2YKP6XNYS|CONVIVENCIA|final</v>
      </c>
    </row>
    <row r="933" spans="1:6" x14ac:dyDescent="0.25">
      <c r="A933" t="s">
        <v>4064</v>
      </c>
      <c r="B933" t="s">
        <v>1379</v>
      </c>
      <c r="C933" t="s">
        <v>1378</v>
      </c>
      <c r="D933" t="s">
        <v>1141</v>
      </c>
      <c r="F933" t="str" cm="1">
        <f t="array" aca="1" ref="F933" ca="1">eConcatenar(A933:D933,"|")</f>
        <v>localidadmigrada932|QWWIL3K8P6XNYS|EL COCAL|final</v>
      </c>
    </row>
    <row r="934" spans="1:6" x14ac:dyDescent="0.25">
      <c r="A934" t="s">
        <v>4065</v>
      </c>
      <c r="B934" t="s">
        <v>1377</v>
      </c>
      <c r="C934" t="s">
        <v>1376</v>
      </c>
      <c r="D934" t="s">
        <v>1141</v>
      </c>
      <c r="F934" t="str" cm="1">
        <f t="array" aca="1" ref="F934" ca="1">eConcatenar(A934:D934,"|")</f>
        <v>localidadmigrada933|QWWIL3MGP6XNYS|EL FRUTAL|final</v>
      </c>
    </row>
    <row r="935" spans="1:6" x14ac:dyDescent="0.25">
      <c r="A935" t="s">
        <v>4066</v>
      </c>
      <c r="B935" t="s">
        <v>1375</v>
      </c>
      <c r="C935" t="s">
        <v>1374</v>
      </c>
      <c r="D935" t="s">
        <v>1141</v>
      </c>
      <c r="F935" t="str" cm="1">
        <f t="array" aca="1" ref="F935" ca="1">eConcatenar(A935:D935,"|")</f>
        <v>localidadmigrada934|QWWIL3OOP6XNYS|EL PIOJO|final</v>
      </c>
    </row>
    <row r="936" spans="1:6" x14ac:dyDescent="0.25">
      <c r="A936" t="s">
        <v>4067</v>
      </c>
      <c r="B936" t="s">
        <v>1373</v>
      </c>
      <c r="C936" t="s">
        <v>1372</v>
      </c>
      <c r="D936" t="s">
        <v>1141</v>
      </c>
      <c r="F936" t="str" cm="1">
        <f t="array" aca="1" ref="F936" ca="1">eConcatenar(A936:D936,"|")</f>
        <v>localidadmigrada935|QWWIL42AP6XNYS|EL RASTRO|final</v>
      </c>
    </row>
    <row r="937" spans="1:6" x14ac:dyDescent="0.25">
      <c r="A937" t="s">
        <v>4068</v>
      </c>
      <c r="B937" t="s">
        <v>1371</v>
      </c>
      <c r="C937" t="s">
        <v>1370</v>
      </c>
      <c r="D937" t="s">
        <v>1141</v>
      </c>
      <c r="F937" t="str" cm="1">
        <f t="array" aca="1" ref="F937" ca="1">eConcatenar(A937:D937,"|")</f>
        <v>localidadmigrada936|QWWIL45CP6XNYS|EL SALVAMENTO|final</v>
      </c>
    </row>
    <row r="938" spans="1:6" x14ac:dyDescent="0.25">
      <c r="A938" t="s">
        <v>4069</v>
      </c>
      <c r="B938" t="s">
        <v>1369</v>
      </c>
      <c r="C938" t="s">
        <v>1368</v>
      </c>
      <c r="D938" t="s">
        <v>1141</v>
      </c>
      <c r="F938" t="str" cm="1">
        <f t="array" aca="1" ref="F938" ca="1">eConcatenar(A938:D938,"|")</f>
        <v>localidadmigrada937|QWWIL48YP6XNYS|EL TORITO|final</v>
      </c>
    </row>
    <row r="939" spans="1:6" x14ac:dyDescent="0.25">
      <c r="A939" t="s">
        <v>4070</v>
      </c>
      <c r="B939" t="s">
        <v>1367</v>
      </c>
      <c r="C939" t="s">
        <v>1366</v>
      </c>
      <c r="D939" t="s">
        <v>1141</v>
      </c>
      <c r="F939" t="str" cm="1">
        <f t="array" aca="1" ref="F939" ca="1">eConcatenar(A939:D939,"|")</f>
        <v>localidadmigrada938|QWWIL4BQP6XNYS|ELECTRICISTAS|final</v>
      </c>
    </row>
    <row r="940" spans="1:6" x14ac:dyDescent="0.25">
      <c r="A940" t="s">
        <v>4071</v>
      </c>
      <c r="B940" t="s">
        <v>1365</v>
      </c>
      <c r="C940" t="s">
        <v>1364</v>
      </c>
      <c r="D940" t="s">
        <v>1141</v>
      </c>
      <c r="F940" t="str" cm="1">
        <f t="array" aca="1" ref="F940" ca="1">eConcatenar(A940:D940,"|")</f>
        <v>localidadmigrada939|QWWIL4F2P6XNYS|FRACCIONAMIENTO VILLA LA CEIBA|final</v>
      </c>
    </row>
    <row r="941" spans="1:6" x14ac:dyDescent="0.25">
      <c r="A941" t="s">
        <v>4072</v>
      </c>
      <c r="B941" t="s">
        <v>1363</v>
      </c>
      <c r="C941" t="s">
        <v>1362</v>
      </c>
      <c r="D941" t="s">
        <v>1141</v>
      </c>
      <c r="F941" t="str" cm="1">
        <f t="array" aca="1" ref="F941" ca="1">eConcatenar(A941:D941,"|")</f>
        <v>localidadmigrada940|QWWIL4WAP6XNYS|POBLADO C-31 GENERAL FRANCISCO VILLA |final</v>
      </c>
    </row>
    <row r="942" spans="1:6" x14ac:dyDescent="0.25">
      <c r="A942" t="s">
        <v>4073</v>
      </c>
      <c r="B942" t="s">
        <v>1361</v>
      </c>
      <c r="C942" t="s">
        <v>88</v>
      </c>
      <c r="D942" t="s">
        <v>1141</v>
      </c>
      <c r="F942" t="str" cm="1">
        <f t="array" aca="1" ref="F942" ca="1">eConcatenar(A942:D942,"|")</f>
        <v>localidadmigrada941|QWWIL4YSP6XNYS|GUADALUPE|final</v>
      </c>
    </row>
    <row r="943" spans="1:6" x14ac:dyDescent="0.25">
      <c r="A943" t="s">
        <v>4074</v>
      </c>
      <c r="B943" t="s">
        <v>1360</v>
      </c>
      <c r="C943" t="s">
        <v>470</v>
      </c>
      <c r="D943" t="s">
        <v>1141</v>
      </c>
      <c r="F943" t="str" cm="1">
        <f t="array" aca="1" ref="F943" ca="1">eConcatenar(A943:D943,"|")</f>
        <v>localidadmigrada942|QWWIL524P6XNYS|GUADALUPE |final</v>
      </c>
    </row>
    <row r="944" spans="1:6" x14ac:dyDescent="0.25">
      <c r="A944" t="s">
        <v>4075</v>
      </c>
      <c r="B944" t="s">
        <v>1359</v>
      </c>
      <c r="C944" t="s">
        <v>1358</v>
      </c>
      <c r="D944" t="s">
        <v>1141</v>
      </c>
      <c r="F944" t="str" cm="1">
        <f t="array" aca="1" ref="F944" ca="1">eConcatenar(A944:D944,"|")</f>
        <v>localidadmigrada943|QWWIL54WP6XNYS|HUIMANGUILLO CENTRO|final</v>
      </c>
    </row>
    <row r="945" spans="1:6" x14ac:dyDescent="0.25">
      <c r="A945" t="s">
        <v>4076</v>
      </c>
      <c r="B945" t="s">
        <v>1357</v>
      </c>
      <c r="C945" t="s">
        <v>1356</v>
      </c>
      <c r="D945" t="s">
        <v>1141</v>
      </c>
      <c r="F945" t="str" cm="1">
        <f t="array" aca="1" ref="F945" ca="1">eConcatenar(A945:D945,"|")</f>
        <v>localidadmigrada944|QWWIL56UP6XNYS|LA JUVENTUD|final</v>
      </c>
    </row>
    <row r="946" spans="1:6" x14ac:dyDescent="0.25">
      <c r="A946" t="s">
        <v>4077</v>
      </c>
      <c r="B946" t="s">
        <v>1355</v>
      </c>
      <c r="C946" t="s">
        <v>1354</v>
      </c>
      <c r="D946" t="s">
        <v>1141</v>
      </c>
      <c r="F946" t="str" cm="1">
        <f t="array" aca="1" ref="F946" ca="1">eConcatenar(A946:D946,"|")</f>
        <v>localidadmigrada945|QWWIL592P6XNYS|LA PERA|final</v>
      </c>
    </row>
    <row r="947" spans="1:6" x14ac:dyDescent="0.25">
      <c r="A947" t="s">
        <v>4078</v>
      </c>
      <c r="B947" t="s">
        <v>1353</v>
      </c>
      <c r="C947" t="s">
        <v>1352</v>
      </c>
      <c r="D947" t="s">
        <v>1141</v>
      </c>
      <c r="F947" t="str" cm="1">
        <f t="array" aca="1" ref="F947" ca="1">eConcatenar(A947:D947,"|")</f>
        <v>localidadmigrada946|QWWIL5LUP6XNYS|LA VENTA CENTRO|final</v>
      </c>
    </row>
    <row r="948" spans="1:6" x14ac:dyDescent="0.25">
      <c r="A948" t="s">
        <v>4079</v>
      </c>
      <c r="B948" t="s">
        <v>1351</v>
      </c>
      <c r="C948" t="s">
        <v>1350</v>
      </c>
      <c r="D948" t="s">
        <v>1141</v>
      </c>
      <c r="F948" t="str" cm="1">
        <f t="array" aca="1" ref="F948" ca="1">eConcatenar(A948:D948,"|")</f>
        <v>localidadmigrada947|QWWIL5QUP6XNYS|POBLADO C-34 LICENCIADO BENITO JUAREZ|final</v>
      </c>
    </row>
    <row r="949" spans="1:6" x14ac:dyDescent="0.25">
      <c r="A949" t="s">
        <v>4080</v>
      </c>
      <c r="B949" t="s">
        <v>1349</v>
      </c>
      <c r="C949" t="s">
        <v>1348</v>
      </c>
      <c r="D949" t="s">
        <v>1141</v>
      </c>
      <c r="F949" t="str" cm="1">
        <f t="array" aca="1" ref="F949" ca="1">eConcatenar(A949:D949,"|")</f>
        <v>localidadmigrada948|QWWIL5T2P6XNYS|LOS ANGELES|final</v>
      </c>
    </row>
    <row r="950" spans="1:6" x14ac:dyDescent="0.25">
      <c r="A950" t="s">
        <v>4081</v>
      </c>
      <c r="B950" t="s">
        <v>1347</v>
      </c>
      <c r="C950" t="s">
        <v>1346</v>
      </c>
      <c r="D950" t="s">
        <v>1141</v>
      </c>
      <c r="F950" t="str" cm="1">
        <f t="array" aca="1" ref="F950" ca="1">eConcatenar(A950:D950,"|")</f>
        <v>localidadmigrada949|QWWIL5ZQP6XNYS|5 DE MAYO NUEVA ESPERANZA |final</v>
      </c>
    </row>
    <row r="951" spans="1:6" x14ac:dyDescent="0.25">
      <c r="A951" t="s">
        <v>4082</v>
      </c>
      <c r="B951" t="s">
        <v>1345</v>
      </c>
      <c r="C951" t="s">
        <v>1344</v>
      </c>
      <c r="D951" t="s">
        <v>1141</v>
      </c>
      <c r="F951" t="str" cm="1">
        <f t="array" aca="1" ref="F951" ca="1">eConcatenar(A951:D951,"|")</f>
        <v>localidadmigrada950|QWWIL61EP6XNYS|OLMECA|final</v>
      </c>
    </row>
    <row r="952" spans="1:6" x14ac:dyDescent="0.25">
      <c r="A952" t="s">
        <v>4083</v>
      </c>
      <c r="B952" t="s">
        <v>1343</v>
      </c>
      <c r="C952" t="s">
        <v>61</v>
      </c>
      <c r="D952" t="s">
        <v>1141</v>
      </c>
      <c r="F952" t="str" cm="1">
        <f t="array" aca="1" ref="F952" ca="1">eConcatenar(A952:D952,"|")</f>
        <v>localidadmigrada951|QWWIL6EGP6XNYS|PUEBLO NUEVO|final</v>
      </c>
    </row>
    <row r="953" spans="1:6" x14ac:dyDescent="0.25">
      <c r="A953" t="s">
        <v>4084</v>
      </c>
      <c r="B953" t="s">
        <v>1342</v>
      </c>
      <c r="C953" t="s">
        <v>1341</v>
      </c>
      <c r="D953" t="s">
        <v>1141</v>
      </c>
      <c r="F953" t="str" cm="1">
        <f t="array" aca="1" ref="F953" ca="1">eConcatenar(A953:D953,"|")</f>
        <v>localidadmigrada952|QWWIL6I2P6XNYS|ROVIROSA|final</v>
      </c>
    </row>
    <row r="954" spans="1:6" x14ac:dyDescent="0.25">
      <c r="A954" t="s">
        <v>4085</v>
      </c>
      <c r="B954" t="s">
        <v>1340</v>
      </c>
      <c r="C954" t="s">
        <v>1339</v>
      </c>
      <c r="D954" t="s">
        <v>1141</v>
      </c>
      <c r="F954" t="str" cm="1">
        <f t="array" aca="1" ref="F954" ca="1">eConcatenar(A954:D954,"|")</f>
        <v>localidadmigrada953|QWWIL6LYP6XNYS|VILLA ESTACION CHONTALPA|final</v>
      </c>
    </row>
    <row r="955" spans="1:6" x14ac:dyDescent="0.25">
      <c r="A955" t="s">
        <v>4086</v>
      </c>
      <c r="B955" t="s">
        <v>1338</v>
      </c>
      <c r="C955" t="s">
        <v>1337</v>
      </c>
      <c r="D955" t="s">
        <v>1141</v>
      </c>
      <c r="F955" t="str" cm="1">
        <f t="array" aca="1" ref="F955" ca="1">eConcatenar(A955:D955,"|")</f>
        <v>localidadmigrada954|QWWIMINYP6XNYS|ANDRES QUINTANA RO|final</v>
      </c>
    </row>
    <row r="956" spans="1:6" x14ac:dyDescent="0.25">
      <c r="A956" t="s">
        <v>4087</v>
      </c>
      <c r="B956" t="s">
        <v>1336</v>
      </c>
      <c r="C956" t="s">
        <v>1335</v>
      </c>
      <c r="D956" t="s">
        <v>1141</v>
      </c>
      <c r="F956" t="str" cm="1">
        <f t="array" aca="1" ref="F956" ca="1">eConcatenar(A956:D956,"|")</f>
        <v>localidadmigrada955|QWWIMJ7YP6XNYS|ANDRES QUINTANA RO PRIMERA SECCION |final</v>
      </c>
    </row>
    <row r="957" spans="1:6" x14ac:dyDescent="0.25">
      <c r="A957" t="s">
        <v>4088</v>
      </c>
      <c r="B957" t="s">
        <v>1334</v>
      </c>
      <c r="C957" t="s">
        <v>1333</v>
      </c>
      <c r="D957" t="s">
        <v>1141</v>
      </c>
      <c r="F957" t="str" cm="1">
        <f t="array" aca="1" ref="F957" ca="1">eConcatenar(A957:D957,"|")</f>
        <v>localidadmigrada956|QWWIMJCYP6XNYS|ANDRES QUINTANA RO SEGUNDA SECCION |final</v>
      </c>
    </row>
    <row r="958" spans="1:6" x14ac:dyDescent="0.25">
      <c r="A958" t="s">
        <v>4089</v>
      </c>
      <c r="B958" t="s">
        <v>1332</v>
      </c>
      <c r="C958" t="s">
        <v>1331</v>
      </c>
      <c r="D958" t="s">
        <v>1141</v>
      </c>
      <c r="F958" t="str" cm="1">
        <f t="array" aca="1" ref="F958" ca="1">eConcatenar(A958:D958,"|")</f>
        <v>localidadmigrada957|QWWIMJRYP6XNYS|ARCADIO ZENTELLA |final</v>
      </c>
    </row>
    <row r="959" spans="1:6" x14ac:dyDescent="0.25">
      <c r="A959" t="s">
        <v>4090</v>
      </c>
      <c r="B959" t="s">
        <v>1330</v>
      </c>
      <c r="C959" t="s">
        <v>1329</v>
      </c>
      <c r="D959" t="s">
        <v>1141</v>
      </c>
      <c r="F959" t="str" cm="1">
        <f t="array" aca="1" ref="F959" ca="1">eConcatenar(A959:D959,"|")</f>
        <v>localidadmigrada958|QWWIMJUQP6XNYS|CALCINADO|final</v>
      </c>
    </row>
    <row r="960" spans="1:6" x14ac:dyDescent="0.25">
      <c r="A960" t="s">
        <v>4091</v>
      </c>
      <c r="B960" t="s">
        <v>1328</v>
      </c>
      <c r="C960" t="s">
        <v>1327</v>
      </c>
      <c r="D960" t="s">
        <v>1141</v>
      </c>
      <c r="F960" t="str" cm="1">
        <f t="array" aca="1" ref="F960" ca="1">eConcatenar(A960:D960,"|")</f>
        <v>localidadmigrada959|QWWIMJWOP6XNYS|CHALPUTEPEC|final</v>
      </c>
    </row>
    <row r="961" spans="1:6" x14ac:dyDescent="0.25">
      <c r="A961" t="s">
        <v>4092</v>
      </c>
      <c r="B961" t="s">
        <v>1326</v>
      </c>
      <c r="C961" t="s">
        <v>1325</v>
      </c>
      <c r="D961" t="s">
        <v>1141</v>
      </c>
      <c r="F961" t="str" cm="1">
        <f t="array" aca="1" ref="F961" ca="1">eConcatenar(A961:D961,"|")</f>
        <v>localidadmigrada960|QWWIMJYWP6XNYS|COCONA|final</v>
      </c>
    </row>
    <row r="962" spans="1:6" x14ac:dyDescent="0.25">
      <c r="A962" t="s">
        <v>4093</v>
      </c>
      <c r="B962" t="s">
        <v>1324</v>
      </c>
      <c r="C962" t="s">
        <v>1323</v>
      </c>
      <c r="D962" t="s">
        <v>1141</v>
      </c>
      <c r="F962" t="str" cm="1">
        <f t="array" aca="1" ref="F962" ca="1">eConcatenar(A962:D962,"|")</f>
        <v>localidadmigrada961|QWWIMK1YP6XNYS|COLONIA MUNICIPAL|final</v>
      </c>
    </row>
    <row r="963" spans="1:6" x14ac:dyDescent="0.25">
      <c r="A963" t="s">
        <v>4094</v>
      </c>
      <c r="B963" t="s">
        <v>1322</v>
      </c>
      <c r="C963" t="s">
        <v>1321</v>
      </c>
      <c r="D963" t="s">
        <v>1141</v>
      </c>
      <c r="F963" t="str" cm="1">
        <f t="array" aca="1" ref="F963" ca="1">eConcatenar(A963:D963,"|")</f>
        <v>localidadmigrada962|QWWIMK4QP6XNYS|COLORADO BENITO JUAREZ|final</v>
      </c>
    </row>
    <row r="964" spans="1:6" x14ac:dyDescent="0.25">
      <c r="A964" t="s">
        <v>4095</v>
      </c>
      <c r="B964" t="s">
        <v>1320</v>
      </c>
      <c r="C964" t="s">
        <v>1319</v>
      </c>
      <c r="D964" t="s">
        <v>1141</v>
      </c>
      <c r="F964" t="str" cm="1">
        <f t="array" aca="1" ref="F964" ca="1">eConcatenar(A964:D964,"|")</f>
        <v>localidadmigrada963|QWWIMK7IP6XNYS|EUREKA BELEN |final</v>
      </c>
    </row>
    <row r="965" spans="1:6" x14ac:dyDescent="0.25">
      <c r="A965" t="s">
        <v>4096</v>
      </c>
      <c r="B965" t="s">
        <v>1318</v>
      </c>
      <c r="C965" t="s">
        <v>1317</v>
      </c>
      <c r="D965" t="s">
        <v>1141</v>
      </c>
      <c r="F965" t="str" cm="1">
        <f t="array" aca="1" ref="F965" ca="1">eConcatenar(A965:D965,"|")</f>
        <v>localidadmigrada964|QWWIMKN2P6XNYS|FRANCISCO JAVIER MINA ARGENTINA|final</v>
      </c>
    </row>
    <row r="966" spans="1:6" x14ac:dyDescent="0.25">
      <c r="A966" t="s">
        <v>4097</v>
      </c>
      <c r="B966" t="s">
        <v>1316</v>
      </c>
      <c r="C966" t="s">
        <v>1315</v>
      </c>
      <c r="D966" t="s">
        <v>1141</v>
      </c>
      <c r="F966" t="str" cm="1">
        <f t="array" aca="1" ref="F966" ca="1">eConcatenar(A966:D966,"|")</f>
        <v>localidadmigrada965|QWWIMKQOP6XNYS|HEMEREGILDO GALEANA|final</v>
      </c>
    </row>
    <row r="967" spans="1:6" x14ac:dyDescent="0.25">
      <c r="A967" t="s">
        <v>4098</v>
      </c>
      <c r="B967" t="s">
        <v>1314</v>
      </c>
      <c r="C967" t="s">
        <v>1313</v>
      </c>
      <c r="D967" t="s">
        <v>1141</v>
      </c>
      <c r="F967" t="str" cm="1">
        <f t="array" aca="1" ref="F967" ca="1">eConcatenar(A967:D967,"|")</f>
        <v>localidadmigrada966|QWWIMKXCP6XNYS|HEMEREGILDO GALEANA PRIMERA SECCION MEXIQUITO|final</v>
      </c>
    </row>
    <row r="968" spans="1:6" x14ac:dyDescent="0.25">
      <c r="A968" t="s">
        <v>4099</v>
      </c>
      <c r="B968" t="s">
        <v>1312</v>
      </c>
      <c r="C968" t="s">
        <v>1311</v>
      </c>
      <c r="D968" t="s">
        <v>1141</v>
      </c>
      <c r="F968" t="str" cm="1">
        <f t="array" aca="1" ref="F968" ca="1">eConcatenar(A968:D968,"|")</f>
        <v>localidadmigrada967|QWWIMLD6P6XNYS|HEMEREGILDO GALEANA SEGUNDA SECCION |final</v>
      </c>
    </row>
    <row r="969" spans="1:6" x14ac:dyDescent="0.25">
      <c r="A969" t="s">
        <v>4100</v>
      </c>
      <c r="B969" t="s">
        <v>1310</v>
      </c>
      <c r="C969" t="s">
        <v>1309</v>
      </c>
      <c r="D969" t="s">
        <v>1141</v>
      </c>
      <c r="F969" t="str" cm="1">
        <f t="array" aca="1" ref="F969" ca="1">eConcatenar(A969:D969,"|")</f>
        <v>localidadmigrada968|QWWIMLFOP6XNYS|IGNACIO ALLENDE |final</v>
      </c>
    </row>
    <row r="970" spans="1:6" x14ac:dyDescent="0.25">
      <c r="A970" t="s">
        <v>4101</v>
      </c>
      <c r="B970" t="s">
        <v>1308</v>
      </c>
      <c r="C970" t="s">
        <v>1307</v>
      </c>
      <c r="D970" t="s">
        <v>1141</v>
      </c>
      <c r="F970" t="str" cm="1">
        <f t="array" aca="1" ref="F970" ca="1">eConcatenar(A970:D970,"|")</f>
        <v>localidadmigrada969|QWWIMLIGP6XNYS|IGNACIO ALLENDE SANTA CRUZ |final</v>
      </c>
    </row>
    <row r="971" spans="1:6" x14ac:dyDescent="0.25">
      <c r="A971" t="s">
        <v>4102</v>
      </c>
      <c r="B971" t="s">
        <v>1306</v>
      </c>
      <c r="C971" t="s">
        <v>1305</v>
      </c>
      <c r="D971" t="s">
        <v>1141</v>
      </c>
      <c r="F971" t="str" cm="1">
        <f t="array" aca="1" ref="F971" ca="1">eConcatenar(A971:D971,"|")</f>
        <v>localidadmigrada970|QWWIMLMWP6XNYS|IGNACIO ALLENDE PRIMERA SECCION |final</v>
      </c>
    </row>
    <row r="972" spans="1:6" x14ac:dyDescent="0.25">
      <c r="A972" t="s">
        <v>4103</v>
      </c>
      <c r="B972" t="s">
        <v>1304</v>
      </c>
      <c r="C972" t="s">
        <v>1303</v>
      </c>
      <c r="D972" t="s">
        <v>1141</v>
      </c>
      <c r="F972" t="str" cm="1">
        <f t="array" aca="1" ref="F972" ca="1">eConcatenar(A972:D972,"|")</f>
        <v>localidadmigrada971|QWWIMM2GP6XNYS|IGNACIO ALLENDE TERCERA SECCION |final</v>
      </c>
    </row>
    <row r="973" spans="1:6" x14ac:dyDescent="0.25">
      <c r="A973" t="s">
        <v>4104</v>
      </c>
      <c r="B973" t="s">
        <v>1302</v>
      </c>
      <c r="C973" t="s">
        <v>1301</v>
      </c>
      <c r="D973" t="s">
        <v>1141</v>
      </c>
      <c r="F973" t="str" cm="1">
        <f t="array" aca="1" ref="F973" ca="1">eConcatenar(A973:D973,"|")</f>
        <v>localidadmigrada972|QWWIMM8AP6XNYS|IGNACIO LOPEZ RAYON PRIMERA SECCION |final</v>
      </c>
    </row>
    <row r="974" spans="1:6" x14ac:dyDescent="0.25">
      <c r="A974" t="s">
        <v>4105</v>
      </c>
      <c r="B974" t="s">
        <v>1300</v>
      </c>
      <c r="C974" t="s">
        <v>1299</v>
      </c>
      <c r="D974" t="s">
        <v>1141</v>
      </c>
      <c r="F974" t="str" cm="1">
        <f t="array" aca="1" ref="F974" ca="1">eConcatenar(A974:D974,"|")</f>
        <v>localidadmigrada973|QWWIMMC6P6XNYS|IGNACIO LOPEZ RAYON SEGUNDA SECCION |final</v>
      </c>
    </row>
    <row r="975" spans="1:6" x14ac:dyDescent="0.25">
      <c r="A975" t="s">
        <v>4106</v>
      </c>
      <c r="B975" t="s">
        <v>1298</v>
      </c>
      <c r="C975" t="s">
        <v>1297</v>
      </c>
      <c r="D975" t="s">
        <v>1141</v>
      </c>
      <c r="F975" t="str" cm="1">
        <f t="array" aca="1" ref="F975" ca="1">eConcatenar(A975:D975,"|")</f>
        <v>localidadmigrada974|QWWIMMFSP6XNYS|JOSE MARIA MORELOS Y PAVON |final</v>
      </c>
    </row>
    <row r="976" spans="1:6" x14ac:dyDescent="0.25">
      <c r="A976" t="s">
        <v>4107</v>
      </c>
      <c r="B976" t="s">
        <v>1296</v>
      </c>
      <c r="C976" t="s">
        <v>1295</v>
      </c>
      <c r="D976" t="s">
        <v>1141</v>
      </c>
      <c r="F976" t="str" cm="1">
        <f t="array" aca="1" ref="F976" ca="1">eConcatenar(A976:D976,"|")</f>
        <v>localidadmigrada975|QWWIMN5WP6XNYS|JOSE MARIA MORELOS Y PAVON JUAN GOMEZ |final</v>
      </c>
    </row>
    <row r="977" spans="1:6" x14ac:dyDescent="0.25">
      <c r="A977" t="s">
        <v>4108</v>
      </c>
      <c r="B977" t="s">
        <v>1294</v>
      </c>
      <c r="C977" t="s">
        <v>1293</v>
      </c>
      <c r="D977" t="s">
        <v>1141</v>
      </c>
      <c r="F977" t="str" cm="1">
        <f t="array" aca="1" ref="F977" ca="1">eConcatenar(A977:D977,"|")</f>
        <v>localidadmigrada976|QWWIMN8OP6XNYS|JOSE MARIA MORELOS Y PAVON LAS DELICIAS|final</v>
      </c>
    </row>
    <row r="978" spans="1:6" x14ac:dyDescent="0.25">
      <c r="A978" t="s">
        <v>4109</v>
      </c>
      <c r="B978" t="s">
        <v>1292</v>
      </c>
      <c r="C978" t="s">
        <v>1291</v>
      </c>
      <c r="D978" t="s">
        <v>1141</v>
      </c>
      <c r="F978" t="str" cm="1">
        <f t="array" aca="1" ref="F978" ca="1">eConcatenar(A978:D978,"|")</f>
        <v>localidadmigrada977|QWWIMNMUP6XNYS|JOSE MARIA MORELOS Y PAVON SANTA RITA|final</v>
      </c>
    </row>
    <row r="979" spans="1:6" x14ac:dyDescent="0.25">
      <c r="A979" t="s">
        <v>4110</v>
      </c>
      <c r="B979" t="s">
        <v>1290</v>
      </c>
      <c r="C979" t="s">
        <v>1289</v>
      </c>
      <c r="D979" t="s">
        <v>1141</v>
      </c>
      <c r="F979" t="str" cm="1">
        <f t="array" aca="1" ref="F979" ca="1">eConcatenar(A979:D979,"|")</f>
        <v>localidadmigrada978|QWWIMNPMP6XNYS|JOSE MARIA MORELOS Y PAVON PRIMERA SECCION |final</v>
      </c>
    </row>
    <row r="980" spans="1:6" x14ac:dyDescent="0.25">
      <c r="A980" t="s">
        <v>4111</v>
      </c>
      <c r="B980" t="s">
        <v>1288</v>
      </c>
      <c r="C980" t="s">
        <v>1287</v>
      </c>
      <c r="D980" t="s">
        <v>1141</v>
      </c>
      <c r="F980" t="str" cm="1">
        <f t="array" aca="1" ref="F980" ca="1">eConcatenar(A980:D980,"|")</f>
        <v>localidadmigrada979|QWWIMNRUP6XNYS|JOSE MARIA MORELOS Y PAVON SEGUNDA SECCION |final</v>
      </c>
    </row>
    <row r="981" spans="1:6" x14ac:dyDescent="0.25">
      <c r="A981" t="s">
        <v>4112</v>
      </c>
      <c r="B981" t="s">
        <v>1286</v>
      </c>
      <c r="C981" t="s">
        <v>1285</v>
      </c>
      <c r="D981" t="s">
        <v>1141</v>
      </c>
      <c r="F981" t="str" cm="1">
        <f t="array" aca="1" ref="F981" ca="1">eConcatenar(A981:D981,"|")</f>
        <v>localidadmigrada980|QWWIMNUCP6XNYS|JUAN ALDAMA|final</v>
      </c>
    </row>
    <row r="982" spans="1:6" x14ac:dyDescent="0.25">
      <c r="A982" t="s">
        <v>4113</v>
      </c>
      <c r="B982" t="s">
        <v>1284</v>
      </c>
      <c r="C982" t="s">
        <v>1283</v>
      </c>
      <c r="D982" t="s">
        <v>1141</v>
      </c>
      <c r="F982" t="str" cm="1">
        <f t="array" aca="1" ref="F982" ca="1">eConcatenar(A982:D982,"|")</f>
        <v>localidadmigrada981|QWWIMNXEP6XNYS|JUAN ALDAMA SEGUNDA SECCION |final</v>
      </c>
    </row>
    <row r="983" spans="1:6" x14ac:dyDescent="0.25">
      <c r="A983" t="s">
        <v>4114</v>
      </c>
      <c r="B983" t="s">
        <v>1282</v>
      </c>
      <c r="C983" t="s">
        <v>1281</v>
      </c>
      <c r="D983" t="s">
        <v>1141</v>
      </c>
      <c r="F983" t="str" cm="1">
        <f t="array" aca="1" ref="F983" ca="1">eConcatenar(A983:D983,"|")</f>
        <v>localidadmigrada982|QWWIMO1UP6XNYS|LA TEJERIA|final</v>
      </c>
    </row>
    <row r="984" spans="1:6" x14ac:dyDescent="0.25">
      <c r="A984" t="s">
        <v>4115</v>
      </c>
      <c r="B984" t="s">
        <v>1280</v>
      </c>
      <c r="C984" t="s">
        <v>1279</v>
      </c>
      <c r="D984" t="s">
        <v>1141</v>
      </c>
      <c r="F984" t="str" cm="1">
        <f t="array" aca="1" ref="F984" ca="1">eConcatenar(A984:D984,"|")</f>
        <v>localidadmigrada983|QWWIMOEMP6XNYS|LAS LILIAS|final</v>
      </c>
    </row>
    <row r="985" spans="1:6" x14ac:dyDescent="0.25">
      <c r="A985" t="s">
        <v>4116</v>
      </c>
      <c r="B985" t="s">
        <v>1278</v>
      </c>
      <c r="C985" t="s">
        <v>1277</v>
      </c>
      <c r="D985" t="s">
        <v>1141</v>
      </c>
      <c r="F985" t="str" cm="1">
        <f t="array" aca="1" ref="F985" ca="1">eConcatenar(A985:D985,"|")</f>
        <v>localidadmigrada984|QWWIMOJ2P6XNYS|MANUEL BUELTA SEGUNDA SECCION |final</v>
      </c>
    </row>
    <row r="986" spans="1:6" x14ac:dyDescent="0.25">
      <c r="A986" t="s">
        <v>4117</v>
      </c>
      <c r="B986" t="s">
        <v>1276</v>
      </c>
      <c r="C986" t="s">
        <v>1275</v>
      </c>
      <c r="D986" t="s">
        <v>1141</v>
      </c>
      <c r="F986" t="str" cm="1">
        <f t="array" aca="1" ref="F986" ca="1">eConcatenar(A986:D986,"|")</f>
        <v>localidadmigrada985|QWWIMOLKP6XNYS|MANUEL BUELTA Y RAYON |final</v>
      </c>
    </row>
    <row r="987" spans="1:6" x14ac:dyDescent="0.25">
      <c r="A987" t="s">
        <v>4118</v>
      </c>
      <c r="B987" t="s">
        <v>1274</v>
      </c>
      <c r="C987" t="s">
        <v>1273</v>
      </c>
      <c r="D987" t="s">
        <v>1141</v>
      </c>
      <c r="F987" t="str" cm="1">
        <f t="array" aca="1" ref="F987" ca="1">eConcatenar(A987:D987,"|")</f>
        <v>localidadmigrada986|QWWIMOOMP6XNYS|MARIANO ABASOLO|final</v>
      </c>
    </row>
    <row r="988" spans="1:6" x14ac:dyDescent="0.25">
      <c r="A988" t="s">
        <v>4119</v>
      </c>
      <c r="B988" t="s">
        <v>1272</v>
      </c>
      <c r="C988" t="s">
        <v>1271</v>
      </c>
      <c r="D988" t="s">
        <v>1141</v>
      </c>
      <c r="F988" t="str" cm="1">
        <f t="array" aca="1" ref="F988" ca="1">eConcatenar(A988:D988,"|")</f>
        <v>localidadmigrada987|QWWIMOSSP6XNYS|MARIANO ABASOLO ABASOLITO|final</v>
      </c>
    </row>
    <row r="989" spans="1:6" x14ac:dyDescent="0.25">
      <c r="A989" t="s">
        <v>4120</v>
      </c>
      <c r="B989" t="s">
        <v>1270</v>
      </c>
      <c r="C989" t="s">
        <v>1269</v>
      </c>
      <c r="D989" t="s">
        <v>1141</v>
      </c>
      <c r="F989" t="str" cm="1">
        <f t="array" aca="1" ref="F989" ca="1">eConcatenar(A989:D989,"|")</f>
        <v>localidadmigrada988|QWWIMP6YP6XNYS|MARIANO ABASOLO SANTO TOMAS|final</v>
      </c>
    </row>
    <row r="990" spans="1:6" x14ac:dyDescent="0.25">
      <c r="A990" t="s">
        <v>4121</v>
      </c>
      <c r="B990" t="s">
        <v>1268</v>
      </c>
      <c r="C990" t="s">
        <v>1267</v>
      </c>
      <c r="D990" t="s">
        <v>1141</v>
      </c>
      <c r="F990" t="str" cm="1">
        <f t="array" aca="1" ref="F990" ca="1">eConcatenar(A990:D990,"|")</f>
        <v>localidadmigrada989|QWWIMPDMP6XNYS|MARIANO PEDERO PRIMERA SECCION LA PROVIDENCIA |final</v>
      </c>
    </row>
    <row r="991" spans="1:6" x14ac:dyDescent="0.25">
      <c r="A991" t="s">
        <v>4122</v>
      </c>
      <c r="B991" t="s">
        <v>1266</v>
      </c>
      <c r="C991" t="s">
        <v>1265</v>
      </c>
      <c r="D991" t="s">
        <v>1141</v>
      </c>
      <c r="F991" t="str" cm="1">
        <f t="array" aca="1" ref="F991" ca="1">eConcatenar(A991:D991,"|")</f>
        <v>localidadmigrada990|QWWIMPHSP6XNYS|MARIANO PEDRERO SEGUNDA SECCION |final</v>
      </c>
    </row>
    <row r="992" spans="1:6" x14ac:dyDescent="0.25">
      <c r="A992" t="s">
        <v>4123</v>
      </c>
      <c r="B992" t="s">
        <v>1264</v>
      </c>
      <c r="C992" t="s">
        <v>1263</v>
      </c>
      <c r="D992" t="s">
        <v>1141</v>
      </c>
      <c r="F992" t="str" cm="1">
        <f t="array" aca="1" ref="F992" ca="1">eConcatenar(A992:D992,"|")</f>
        <v>localidadmigrada991|QWWIMPLEP6XNYS|MARIANO PEDRERO TERCERA SECCION |final</v>
      </c>
    </row>
    <row r="993" spans="1:6" x14ac:dyDescent="0.25">
      <c r="A993" t="s">
        <v>4124</v>
      </c>
      <c r="B993" t="s">
        <v>1262</v>
      </c>
      <c r="C993" t="s">
        <v>1261</v>
      </c>
      <c r="D993" t="s">
        <v>1141</v>
      </c>
      <c r="F993" t="str" cm="1">
        <f t="array" aca="1" ref="F993" ca="1">eConcatenar(A993:D993,"|")</f>
        <v>localidadmigrada992|QWWIMQ22P6XNYS|MIGUEL HIDALGO PRIMERA SECCION LAS GARDENIAS |final</v>
      </c>
    </row>
    <row r="994" spans="1:6" x14ac:dyDescent="0.25">
      <c r="A994" t="s">
        <v>4125</v>
      </c>
      <c r="B994" t="s">
        <v>1260</v>
      </c>
      <c r="C994" t="s">
        <v>1259</v>
      </c>
      <c r="D994" t="s">
        <v>1141</v>
      </c>
      <c r="F994" t="str" cm="1">
        <f t="array" aca="1" ref="F994" ca="1">eConcatenar(A994:D994,"|")</f>
        <v>localidadmigrada993|QWWIMQA4P6XNYS|MIGUEL HIDALGO SEGUNDA SECCION FRANCISCO SARABIA|final</v>
      </c>
    </row>
    <row r="995" spans="1:6" x14ac:dyDescent="0.25">
      <c r="A995" t="s">
        <v>4126</v>
      </c>
      <c r="B995" t="s">
        <v>1258</v>
      </c>
      <c r="C995" t="s">
        <v>1257</v>
      </c>
      <c r="D995" t="s">
        <v>1141</v>
      </c>
      <c r="F995" t="str" cm="1">
        <f t="array" aca="1" ref="F995" ca="1">eConcatenar(A995:D995,"|")</f>
        <v>localidadmigrada994|QWWIMQCWP6XNYS|MIGUEL HIDALGO SEGUNDA SECCION LOS ALAMOS|final</v>
      </c>
    </row>
    <row r="996" spans="1:6" x14ac:dyDescent="0.25">
      <c r="A996" t="s">
        <v>4127</v>
      </c>
      <c r="B996" t="s">
        <v>1256</v>
      </c>
      <c r="C996" t="s">
        <v>1255</v>
      </c>
      <c r="D996" t="s">
        <v>1141</v>
      </c>
      <c r="F996" t="str" cm="1">
        <f t="array" aca="1" ref="F996" ca="1">eConcatenar(A996:D996,"|")</f>
        <v>localidadmigrada995|QWWIMQR2P6XNYS|MIGUEL HIDALGO SEGUNDA SECCION SAN JOAQUIN |final</v>
      </c>
    </row>
    <row r="997" spans="1:6" x14ac:dyDescent="0.25">
      <c r="A997" t="s">
        <v>4128</v>
      </c>
      <c r="B997" t="s">
        <v>1254</v>
      </c>
      <c r="C997" t="s">
        <v>1253</v>
      </c>
      <c r="D997" t="s">
        <v>1141</v>
      </c>
      <c r="F997" t="str" cm="1">
        <f t="array" aca="1" ref="F997" ca="1">eConcatenar(A997:D997,"|")</f>
        <v>localidadmigrada996|QWWIMQVSP6XNYS|MINA Y MATAMOROS LA TRINIDAD|final</v>
      </c>
    </row>
    <row r="998" spans="1:6" x14ac:dyDescent="0.25">
      <c r="A998" t="s">
        <v>4129</v>
      </c>
      <c r="B998" t="s">
        <v>1252</v>
      </c>
      <c r="C998" t="s">
        <v>1251</v>
      </c>
      <c r="D998" t="s">
        <v>1141</v>
      </c>
      <c r="F998" t="str" cm="1">
        <f t="array" aca="1" ref="F998" ca="1">eConcatenar(A998:D998,"|")</f>
        <v>localidadmigrada997|QWWIMQZOP6XNYS|NICOLAS BRAVO PRIMERA SECCION |final</v>
      </c>
    </row>
    <row r="999" spans="1:6" x14ac:dyDescent="0.25">
      <c r="A999" t="s">
        <v>4130</v>
      </c>
      <c r="B999" t="s">
        <v>1250</v>
      </c>
      <c r="C999" t="s">
        <v>1249</v>
      </c>
      <c r="D999" t="s">
        <v>1141</v>
      </c>
      <c r="F999" t="str" cm="1">
        <f t="array" aca="1" ref="F999" ca="1">eConcatenar(A999:D999,"|")</f>
        <v>localidadmigrada998|QWWIMR4OP6XNYS|NICOLAS BRAVO SEGUNDA SECCION |final</v>
      </c>
    </row>
    <row r="1000" spans="1:6" x14ac:dyDescent="0.25">
      <c r="A1000" t="s">
        <v>4131</v>
      </c>
      <c r="B1000" t="s">
        <v>1248</v>
      </c>
      <c r="C1000" t="s">
        <v>1247</v>
      </c>
      <c r="D1000" t="s">
        <v>1141</v>
      </c>
      <c r="F1000" t="str" cm="1">
        <f t="array" aca="1" ref="F1000" ca="1">eConcatenar(A1000:D1000,"|")</f>
        <v>localidadmigrada999|QWWIMROEP6XNYS|PISCIFACTORIA JOSE NARCISO ROVIROSA |final</v>
      </c>
    </row>
    <row r="1001" spans="1:6" x14ac:dyDescent="0.25">
      <c r="A1001" t="s">
        <v>4132</v>
      </c>
      <c r="B1001" t="s">
        <v>1246</v>
      </c>
      <c r="C1001" t="s">
        <v>1245</v>
      </c>
      <c r="D1001" t="s">
        <v>1141</v>
      </c>
      <c r="F1001" t="str" cm="1">
        <f t="array" aca="1" ref="F1001" ca="1">eConcatenar(A1001:D1001,"|")</f>
        <v>localidadmigrada1000|QWWIMRUIP6XNYS|SAN ANTONIO|final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86925-BD81-4655-AE6F-9E752333B8B0}">
  <dimension ref="A1:G344"/>
  <sheetViews>
    <sheetView topLeftCell="A316" workbookViewId="0">
      <selection activeCell="G2" sqref="G2:G344"/>
    </sheetView>
  </sheetViews>
  <sheetFormatPr baseColWidth="10" defaultRowHeight="15" x14ac:dyDescent="0.25"/>
  <cols>
    <col min="2" max="2" width="53.140625" bestFit="1" customWidth="1"/>
    <col min="3" max="3" width="47" bestFit="1" customWidth="1"/>
  </cols>
  <sheetData>
    <row r="1" spans="1:7" x14ac:dyDescent="0.25">
      <c r="B1" t="s">
        <v>4133</v>
      </c>
      <c r="C1" t="s">
        <v>4134</v>
      </c>
      <c r="D1" t="s">
        <v>4135</v>
      </c>
      <c r="E1" t="s">
        <v>4136</v>
      </c>
    </row>
    <row r="2" spans="1:7" x14ac:dyDescent="0.25">
      <c r="A2" s="6" t="s">
        <v>0</v>
      </c>
      <c r="B2" s="4" t="s">
        <v>9</v>
      </c>
      <c r="C2" s="4" t="s">
        <v>9</v>
      </c>
      <c r="D2" s="4" t="s">
        <v>3</v>
      </c>
      <c r="E2" s="4" t="s">
        <v>3</v>
      </c>
      <c r="G2" t="str">
        <f t="shared" ref="G2:G65" si="0">CONCATENATE(A2,"|","SELECT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'",C2,"' AND fl.Localidad = '",C2,"' AND fm.Municipio = '",E2,"';")</f>
        <v>MIG1|SELECT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'FOVISSSTE EMBUDO' AND fl.Localidad = 'FOVISSSTE EMBUDO' AND fm.Municipio = 'CARDENAS';</v>
      </c>
    </row>
    <row r="3" spans="1:7" x14ac:dyDescent="0.25">
      <c r="A3" s="6" t="s">
        <v>13</v>
      </c>
      <c r="B3" s="4" t="s">
        <v>19</v>
      </c>
      <c r="C3" s="4" t="s">
        <v>20</v>
      </c>
      <c r="D3" s="4" t="s">
        <v>3</v>
      </c>
      <c r="E3" s="4" t="s">
        <v>3</v>
      </c>
      <c r="G3" t="str">
        <f t="shared" si="0"/>
        <v>MIG2|SELECT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'FOVISSSTE' AND fl.Localidad = 'FOVISSSTE' AND fm.Municipio = 'CARDENAS';</v>
      </c>
    </row>
    <row r="4" spans="1:7" x14ac:dyDescent="0.25">
      <c r="A4" s="6" t="s">
        <v>21</v>
      </c>
      <c r="B4" s="4" t="s">
        <v>26</v>
      </c>
      <c r="C4" s="4" t="s">
        <v>26</v>
      </c>
      <c r="D4" s="4" t="s">
        <v>3</v>
      </c>
      <c r="E4" s="4" t="s">
        <v>3</v>
      </c>
      <c r="G4" t="str">
        <f t="shared" si="0"/>
        <v>MIG3|SELECT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5" spans="1:7" x14ac:dyDescent="0.25">
      <c r="A5" s="6" t="s">
        <v>28</v>
      </c>
      <c r="B5" s="4" t="s">
        <v>32</v>
      </c>
      <c r="C5" s="4" t="s">
        <v>32</v>
      </c>
      <c r="D5" s="4" t="s">
        <v>3</v>
      </c>
      <c r="E5" s="4" t="s">
        <v>3</v>
      </c>
      <c r="G5" t="str">
        <f t="shared" si="0"/>
        <v>MIG4|SELECT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PALMAR' AND fl.Localidad = 'EL PALMAR' AND fm.Municipio = 'CARDENAS';</v>
      </c>
    </row>
    <row r="6" spans="1:7" x14ac:dyDescent="0.25">
      <c r="A6" s="6" t="s">
        <v>33</v>
      </c>
      <c r="B6" s="4" t="s">
        <v>36</v>
      </c>
      <c r="C6" s="4" t="s">
        <v>36</v>
      </c>
      <c r="D6" s="4" t="s">
        <v>3</v>
      </c>
      <c r="E6" s="4" t="s">
        <v>3</v>
      </c>
      <c r="G6" t="str">
        <f t="shared" si="0"/>
        <v>MIG5|SELECT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'CARDENAS';</v>
      </c>
    </row>
    <row r="7" spans="1:7" x14ac:dyDescent="0.25">
      <c r="A7" s="6" t="s">
        <v>37</v>
      </c>
      <c r="B7" s="4" t="s">
        <v>40</v>
      </c>
      <c r="C7" s="4" t="s">
        <v>42</v>
      </c>
      <c r="D7" s="4" t="s">
        <v>3</v>
      </c>
      <c r="E7" s="4" t="s">
        <v>3</v>
      </c>
      <c r="G7" t="str">
        <f t="shared" si="0"/>
        <v>MIG6|SELECT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8" spans="1:7" x14ac:dyDescent="0.25">
      <c r="A8" s="6" t="s">
        <v>43</v>
      </c>
      <c r="B8" s="4" t="s">
        <v>45</v>
      </c>
      <c r="C8" s="4" t="s">
        <v>47</v>
      </c>
      <c r="D8" s="4" t="s">
        <v>3</v>
      </c>
      <c r="E8" s="4" t="s">
        <v>3</v>
      </c>
      <c r="G8" t="str">
        <f t="shared" si="0"/>
        <v>MIG7|SELECT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'ROGELIO RUIZ  ROJAS' AND fl.Localidad = 'ROGELIO RUIZ  ROJAS' AND fm.Municipio = 'CARDENAS';</v>
      </c>
    </row>
    <row r="9" spans="1:7" x14ac:dyDescent="0.25">
      <c r="A9" s="6" t="s">
        <v>48</v>
      </c>
      <c r="B9" s="4" t="s">
        <v>26</v>
      </c>
      <c r="C9" s="4" t="s">
        <v>26</v>
      </c>
      <c r="D9" s="4" t="s">
        <v>3</v>
      </c>
      <c r="E9" s="4" t="s">
        <v>3</v>
      </c>
      <c r="G9" t="str">
        <f t="shared" si="0"/>
        <v>MIG8|SELECT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10" spans="1:7" x14ac:dyDescent="0.25">
      <c r="A10" s="6" t="s">
        <v>53</v>
      </c>
      <c r="B10" s="4" t="s">
        <v>57</v>
      </c>
      <c r="C10" s="4" t="s">
        <v>57</v>
      </c>
      <c r="D10" s="4" t="s">
        <v>3</v>
      </c>
      <c r="E10" s="4" t="s">
        <v>3</v>
      </c>
      <c r="G10" t="str">
        <f t="shared" si="0"/>
        <v>MIG9|SELECT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LOMA BONITA' AND fl.Localidad = 'INFONAVIT LOMA BONITA' AND fm.Municipio = 'CARDENAS';</v>
      </c>
    </row>
    <row r="11" spans="1:7" x14ac:dyDescent="0.25">
      <c r="A11" s="6" t="s">
        <v>58</v>
      </c>
      <c r="B11" s="4" t="s">
        <v>61</v>
      </c>
      <c r="C11" s="4" t="s">
        <v>61</v>
      </c>
      <c r="D11" s="4" t="s">
        <v>3</v>
      </c>
      <c r="E11" s="4" t="s">
        <v>3</v>
      </c>
      <c r="G11" t="str">
        <f t="shared" si="0"/>
        <v>MIG10|SELECT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2" spans="1:7" x14ac:dyDescent="0.25">
      <c r="A12" s="6" t="s">
        <v>62</v>
      </c>
      <c r="B12" s="4" t="s">
        <v>61</v>
      </c>
      <c r="C12" s="4" t="s">
        <v>61</v>
      </c>
      <c r="D12" s="4" t="s">
        <v>3</v>
      </c>
      <c r="E12" s="4" t="s">
        <v>3</v>
      </c>
      <c r="G12" t="str">
        <f t="shared" si="0"/>
        <v>MIG11|SELECT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3" spans="1:7" x14ac:dyDescent="0.25">
      <c r="A13" s="6" t="s">
        <v>65</v>
      </c>
      <c r="B13" s="4" t="s">
        <v>67</v>
      </c>
      <c r="C13" s="4" t="s">
        <v>67</v>
      </c>
      <c r="D13" s="4" t="s">
        <v>3</v>
      </c>
      <c r="E13" s="4" t="s">
        <v>3</v>
      </c>
      <c r="G13" t="str">
        <f t="shared" si="0"/>
        <v>MIG12|SELECT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 ' AND fl.Localidad = 'EL BAJIO ' AND fm.Municipio = 'CARDENAS';</v>
      </c>
    </row>
    <row r="14" spans="1:7" x14ac:dyDescent="0.25">
      <c r="A14" s="6" t="s">
        <v>68</v>
      </c>
      <c r="B14" s="4" t="s">
        <v>72</v>
      </c>
      <c r="C14" s="4" t="s">
        <v>73</v>
      </c>
      <c r="D14" s="4" t="s">
        <v>3</v>
      </c>
      <c r="E14" s="4" t="s">
        <v>3</v>
      </c>
      <c r="G14" t="str">
        <f t="shared" si="0"/>
        <v>MIG13|SELECT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 2' AND fl.Localidad = 'FRACCIONAMIENTO CAÑALES 2' AND fm.Municipio = 'CARDENAS';</v>
      </c>
    </row>
    <row r="15" spans="1:7" x14ac:dyDescent="0.25">
      <c r="A15" s="6" t="s">
        <v>74</v>
      </c>
      <c r="B15" s="4" t="s">
        <v>78</v>
      </c>
      <c r="C15" s="4" t="s">
        <v>78</v>
      </c>
      <c r="D15" s="4" t="s">
        <v>3</v>
      </c>
      <c r="E15" s="4" t="s">
        <v>3</v>
      </c>
      <c r="G15" t="str">
        <f t="shared" si="0"/>
        <v>MIG14|SELECT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6" spans="1:7" x14ac:dyDescent="0.25">
      <c r="A16" s="6" t="s">
        <v>79</v>
      </c>
      <c r="B16" s="4" t="s">
        <v>42</v>
      </c>
      <c r="C16" s="4" t="s">
        <v>42</v>
      </c>
      <c r="D16" s="4" t="s">
        <v>3</v>
      </c>
      <c r="E16" s="4" t="s">
        <v>3</v>
      </c>
      <c r="G16" t="str">
        <f t="shared" si="0"/>
        <v>MIG15|SELECT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17" spans="1:7" x14ac:dyDescent="0.25">
      <c r="A17" s="6" t="s">
        <v>82</v>
      </c>
      <c r="B17" s="4" t="s">
        <v>84</v>
      </c>
      <c r="C17" s="4" t="s">
        <v>84</v>
      </c>
      <c r="D17" s="4" t="s">
        <v>3</v>
      </c>
      <c r="E17" s="4" t="s">
        <v>3</v>
      </c>
      <c r="G17" t="str">
        <f t="shared" si="0"/>
        <v>MIG16|SELECT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CRUZ' AND fl.Localidad = 'SANTA CRUZ' AND fm.Municipio = 'CARDENAS';</v>
      </c>
    </row>
    <row r="18" spans="1:7" x14ac:dyDescent="0.25">
      <c r="A18" s="6" t="s">
        <v>85</v>
      </c>
      <c r="B18" s="4" t="s">
        <v>90</v>
      </c>
      <c r="C18" s="4" t="s">
        <v>90</v>
      </c>
      <c r="D18" s="4" t="s">
        <v>3</v>
      </c>
      <c r="E18" s="4" t="s">
        <v>3</v>
      </c>
      <c r="G18" t="str">
        <f t="shared" si="0"/>
        <v>MIG17|SELECT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 1' AND fl.Localidad = 'FRACCIONAMIENTO CAÑALES 1' AND fm.Municipio = 'CARDENAS';</v>
      </c>
    </row>
    <row r="19" spans="1:7" x14ac:dyDescent="0.25">
      <c r="A19" s="6" t="s">
        <v>91</v>
      </c>
      <c r="B19" s="4" t="s">
        <v>94</v>
      </c>
      <c r="C19" s="4" t="s">
        <v>94</v>
      </c>
      <c r="D19" s="4" t="s">
        <v>3</v>
      </c>
      <c r="E19" s="4" t="s">
        <v>3</v>
      </c>
      <c r="G19" t="str">
        <f t="shared" si="0"/>
        <v>MIG18|SELECT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TERCERA ETAPA SUR' AND fl.Localidad = 'AMPLIACION CAÑALES TERCERA ETAPA SUR' AND fm.Municipio = 'CARDENAS';</v>
      </c>
    </row>
    <row r="20" spans="1:7" x14ac:dyDescent="0.25">
      <c r="A20" s="6" t="s">
        <v>95</v>
      </c>
      <c r="B20" s="4" t="s">
        <v>99</v>
      </c>
      <c r="C20" s="4" t="s">
        <v>99</v>
      </c>
      <c r="D20" s="4" t="s">
        <v>3</v>
      </c>
      <c r="E20" s="4" t="s">
        <v>3</v>
      </c>
      <c r="G20" t="str">
        <f t="shared" si="0"/>
        <v>MIG19|SELECT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21" spans="1:7" x14ac:dyDescent="0.25">
      <c r="A21" s="6" t="s">
        <v>101</v>
      </c>
      <c r="B21" s="4" t="s">
        <v>105</v>
      </c>
      <c r="C21" s="4" t="s">
        <v>106</v>
      </c>
      <c r="D21" s="4" t="s">
        <v>3</v>
      </c>
      <c r="E21" s="4" t="s">
        <v>3</v>
      </c>
      <c r="G21" t="str">
        <f t="shared" si="0"/>
        <v>MIG20|SELECT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Y MONTAÑA SEGUNDA SECCION' AND fl.Localidad = 'RIO SECO Y MONTAÑA SEGUNDA SECCION' AND fm.Municipio = 'CARDENAS';</v>
      </c>
    </row>
    <row r="22" spans="1:7" x14ac:dyDescent="0.25">
      <c r="A22" s="6" t="s">
        <v>107</v>
      </c>
      <c r="B22" s="4" t="s">
        <v>111</v>
      </c>
      <c r="C22" s="4" t="s">
        <v>111</v>
      </c>
      <c r="D22" s="4" t="s">
        <v>3</v>
      </c>
      <c r="E22" s="4" t="s">
        <v>3</v>
      </c>
      <c r="G22" t="str">
        <f t="shared" si="0"/>
        <v>MIG21|SELECT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'OBRERA' AND fl.Localidad = 'OBRERA' AND fm.Municipio = 'CARDENAS';</v>
      </c>
    </row>
    <row r="23" spans="1:7" x14ac:dyDescent="0.25">
      <c r="A23" s="6" t="s">
        <v>112</v>
      </c>
      <c r="B23" s="4" t="s">
        <v>115</v>
      </c>
      <c r="C23" s="4" t="s">
        <v>115</v>
      </c>
      <c r="D23" s="4" t="s">
        <v>3</v>
      </c>
      <c r="E23" s="4" t="s">
        <v>3</v>
      </c>
      <c r="G23" t="str">
        <f t="shared" si="0"/>
        <v>MIG22|SELECT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'CSAT' AND fl.Localidad = 'CSAT' AND fm.Municipio = 'CARDENAS';</v>
      </c>
    </row>
    <row r="24" spans="1:7" x14ac:dyDescent="0.25">
      <c r="A24" s="6" t="s">
        <v>117</v>
      </c>
      <c r="B24" s="4" t="s">
        <v>115</v>
      </c>
      <c r="C24" s="4" t="s">
        <v>115</v>
      </c>
      <c r="D24" s="4" t="s">
        <v>3</v>
      </c>
      <c r="E24" s="4" t="s">
        <v>3</v>
      </c>
      <c r="G24" t="str">
        <f t="shared" si="0"/>
        <v>MIG23|SELECT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'CSAT' AND fl.Localidad = 'CSAT' AND fm.Municipio = 'CARDENAS';</v>
      </c>
    </row>
    <row r="25" spans="1:7" x14ac:dyDescent="0.25">
      <c r="A25" s="6" t="s">
        <v>122</v>
      </c>
      <c r="B25" s="4" t="s">
        <v>78</v>
      </c>
      <c r="C25" s="4" t="s">
        <v>78</v>
      </c>
      <c r="D25" s="4" t="s">
        <v>3</v>
      </c>
      <c r="E25" s="4" t="s">
        <v>3</v>
      </c>
      <c r="G25" t="str">
        <f t="shared" si="0"/>
        <v>MIG24|SELECT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26" spans="1:7" x14ac:dyDescent="0.25">
      <c r="A26" s="6" t="s">
        <v>126</v>
      </c>
      <c r="B26" s="4" t="s">
        <v>130</v>
      </c>
      <c r="C26" s="4" t="s">
        <v>130</v>
      </c>
      <c r="D26" s="4" t="s">
        <v>3</v>
      </c>
      <c r="E26" s="4" t="s">
        <v>3</v>
      </c>
      <c r="G26" t="str">
        <f t="shared" si="0"/>
        <v>MIG25|SELECT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SANTA RITA' AND fl.Localidad = 'INFONAVIT SANTA RITA' AND fm.Municipio = 'CARDENAS';</v>
      </c>
    </row>
    <row r="27" spans="1:7" x14ac:dyDescent="0.25">
      <c r="A27" s="6" t="s">
        <v>131</v>
      </c>
      <c r="B27" s="4" t="s">
        <v>115</v>
      </c>
      <c r="C27" s="4" t="s">
        <v>115</v>
      </c>
      <c r="D27" s="4" t="s">
        <v>3</v>
      </c>
      <c r="E27" s="4" t="s">
        <v>3</v>
      </c>
      <c r="G27" t="str">
        <f t="shared" si="0"/>
        <v>MIG26|SELECT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'CSAT' AND fl.Localidad = 'CSAT' AND fm.Municipio = 'CARDENAS';</v>
      </c>
    </row>
    <row r="28" spans="1:7" x14ac:dyDescent="0.25">
      <c r="A28" s="6" t="s">
        <v>134</v>
      </c>
      <c r="B28" s="4" t="s">
        <v>137</v>
      </c>
      <c r="C28" s="4" t="s">
        <v>137</v>
      </c>
      <c r="D28" s="4" t="s">
        <v>3</v>
      </c>
      <c r="E28" s="4" t="s">
        <v>3</v>
      </c>
      <c r="G28" t="str">
        <f t="shared" si="0"/>
        <v>MIG27|SELECT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TORRUCO VERA' AND fl.Localidad = 'JOSE TORRUCO VERA' AND fm.Municipio = 'CARDENAS';</v>
      </c>
    </row>
    <row r="29" spans="1:7" x14ac:dyDescent="0.25">
      <c r="A29" s="6" t="s">
        <v>138</v>
      </c>
      <c r="B29" s="4" t="s">
        <v>61</v>
      </c>
      <c r="C29" s="4" t="s">
        <v>61</v>
      </c>
      <c r="D29" s="4" t="s">
        <v>3</v>
      </c>
      <c r="E29" s="4" t="s">
        <v>3</v>
      </c>
      <c r="G29" t="str">
        <f t="shared" si="0"/>
        <v>MIG28|SELECT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30" spans="1:7" x14ac:dyDescent="0.25">
      <c r="A30" s="6" t="s">
        <v>140</v>
      </c>
      <c r="B30" s="4" t="s">
        <v>142</v>
      </c>
      <c r="C30" s="4" t="s">
        <v>143</v>
      </c>
      <c r="D30" s="4" t="s">
        <v>3</v>
      </c>
      <c r="E30" s="4" t="s">
        <v>3</v>
      </c>
      <c r="G30" t="str">
        <f t="shared" si="0"/>
        <v>MIG29|SELECT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 SEGUNDA SECCIOMN' AND fl.Localidad = 'EL BAJIO SEGUNDA SECCIOMN' AND fm.Municipio = 'CARDENAS';</v>
      </c>
    </row>
    <row r="31" spans="1:7" x14ac:dyDescent="0.25">
      <c r="A31" s="6" t="s">
        <v>144</v>
      </c>
      <c r="B31" s="4" t="s">
        <v>148</v>
      </c>
      <c r="C31" s="4" t="s">
        <v>148</v>
      </c>
      <c r="D31" s="4" t="s">
        <v>145</v>
      </c>
      <c r="E31" s="4" t="s">
        <v>145</v>
      </c>
      <c r="G31" t="str">
        <f t="shared" si="0"/>
        <v>MIG30|SELECT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'LOS PINOS' AND fl.Localidad = 'LOS PINOS' AND fm.Municipio = 'HUIMANGUILLO';</v>
      </c>
    </row>
    <row r="32" spans="1:7" x14ac:dyDescent="0.25">
      <c r="A32" s="6" t="s">
        <v>149</v>
      </c>
      <c r="B32" s="4" t="s">
        <v>26</v>
      </c>
      <c r="C32" s="4" t="s">
        <v>26</v>
      </c>
      <c r="D32" s="4" t="s">
        <v>3</v>
      </c>
      <c r="E32" s="4" t="s">
        <v>3</v>
      </c>
      <c r="G32" t="str">
        <f t="shared" si="0"/>
        <v>MIG31|SELECT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33" spans="1:7" x14ac:dyDescent="0.25">
      <c r="A33" s="6" t="s">
        <v>152</v>
      </c>
      <c r="B33" s="4" t="s">
        <v>155</v>
      </c>
      <c r="C33" s="4" t="s">
        <v>156</v>
      </c>
      <c r="D33" s="4" t="s">
        <v>3</v>
      </c>
      <c r="E33" s="4" t="s">
        <v>3</v>
      </c>
      <c r="G33" t="str">
        <f t="shared" si="0"/>
        <v>MIG32|SELECT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'FOVISSTE' AND fl.Localidad = 'FOVISSTE' AND fm.Municipio = 'CARDENAS';</v>
      </c>
    </row>
    <row r="34" spans="1:7" x14ac:dyDescent="0.25">
      <c r="A34" s="6" t="s">
        <v>157</v>
      </c>
      <c r="B34" s="4" t="s">
        <v>160</v>
      </c>
      <c r="C34" s="4" t="s">
        <v>161</v>
      </c>
      <c r="D34" s="4" t="s">
        <v>3</v>
      </c>
      <c r="E34" s="4" t="s">
        <v>3</v>
      </c>
      <c r="G34" t="str">
        <f t="shared" si="0"/>
        <v>MIG33|SELECT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SEGUNDA ETAPA ' AND fl.Localidad = 'AMPLIACION CAÑALES SEGUNDA ETAPA ' AND fm.Municipio = 'CARDENAS';</v>
      </c>
    </row>
    <row r="35" spans="1:7" x14ac:dyDescent="0.25">
      <c r="A35" s="6" t="s">
        <v>162</v>
      </c>
      <c r="B35" s="4" t="s">
        <v>164</v>
      </c>
      <c r="C35" s="4" t="s">
        <v>164</v>
      </c>
      <c r="D35" s="4" t="s">
        <v>3</v>
      </c>
      <c r="E35" s="4" t="s">
        <v>3</v>
      </c>
      <c r="G35" t="str">
        <f t="shared" si="0"/>
        <v>MIG34|SELECT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 SEGUNDA ETAPA SUR' AND fl.Localidad = 'FRACCIONAMIENTO CAÑALES SEGUNDA ETAPA SUR' AND fm.Municipio = 'CARDENAS';</v>
      </c>
    </row>
    <row r="36" spans="1:7" x14ac:dyDescent="0.25">
      <c r="A36" s="6" t="s">
        <v>165</v>
      </c>
      <c r="B36" s="4" t="s">
        <v>160</v>
      </c>
      <c r="C36" s="4" t="s">
        <v>161</v>
      </c>
      <c r="D36" s="4" t="s">
        <v>3</v>
      </c>
      <c r="E36" s="4" t="s">
        <v>3</v>
      </c>
      <c r="G36" t="str">
        <f t="shared" si="0"/>
        <v>MIG35|SELECT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SEGUNDA ETAPA ' AND fl.Localidad = 'AMPLIACION CAÑALES SEGUNDA ETAPA ' AND fm.Municipio = 'CARDENAS';</v>
      </c>
    </row>
    <row r="37" spans="1:7" x14ac:dyDescent="0.25">
      <c r="A37" s="6" t="s">
        <v>169</v>
      </c>
      <c r="B37" s="4" t="s">
        <v>172</v>
      </c>
      <c r="C37" s="4" t="s">
        <v>172</v>
      </c>
      <c r="D37" s="4" t="s">
        <v>3</v>
      </c>
      <c r="E37" s="4" t="s">
        <v>3</v>
      </c>
      <c r="G37" t="str">
        <f t="shared" si="0"/>
        <v>MIG36|SELECT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'CARDENAS';</v>
      </c>
    </row>
    <row r="38" spans="1:7" x14ac:dyDescent="0.25">
      <c r="A38" s="6" t="s">
        <v>173</v>
      </c>
      <c r="B38" s="4" t="s">
        <v>57</v>
      </c>
      <c r="C38" s="4" t="s">
        <v>57</v>
      </c>
      <c r="D38" s="4" t="s">
        <v>3</v>
      </c>
      <c r="E38" s="4" t="s">
        <v>3</v>
      </c>
      <c r="G38" t="str">
        <f t="shared" si="0"/>
        <v>MIG37|SELECT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LOMA BONITA' AND fl.Localidad = 'INFONAVIT LOMA BONITA' AND fm.Municipio = 'CARDENAS';</v>
      </c>
    </row>
    <row r="39" spans="1:7" x14ac:dyDescent="0.25">
      <c r="A39" s="6" t="s">
        <v>176</v>
      </c>
      <c r="B39" s="4" t="s">
        <v>61</v>
      </c>
      <c r="C39" s="4" t="s">
        <v>61</v>
      </c>
      <c r="D39" s="4" t="s">
        <v>3</v>
      </c>
      <c r="E39" s="4" t="s">
        <v>3</v>
      </c>
      <c r="G39" t="str">
        <f t="shared" si="0"/>
        <v>MIG38|SELECT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40" spans="1:7" x14ac:dyDescent="0.25">
      <c r="A40" s="6" t="s">
        <v>180</v>
      </c>
      <c r="B40" s="4" t="s">
        <v>84</v>
      </c>
      <c r="C40" s="4" t="s">
        <v>84</v>
      </c>
      <c r="D40" s="4" t="s">
        <v>3</v>
      </c>
      <c r="E40" s="4" t="s">
        <v>3</v>
      </c>
      <c r="G40" t="str">
        <f t="shared" si="0"/>
        <v>MIG39|SELECT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CRUZ' AND fl.Localidad = 'SANTA CRUZ' AND fm.Municipio = 'CARDENAS';</v>
      </c>
    </row>
    <row r="41" spans="1:7" x14ac:dyDescent="0.25">
      <c r="A41" s="6" t="s">
        <v>182</v>
      </c>
      <c r="B41" s="4" t="s">
        <v>32</v>
      </c>
      <c r="C41" s="4" t="s">
        <v>32</v>
      </c>
      <c r="D41" s="4" t="s">
        <v>3</v>
      </c>
      <c r="E41" s="4" t="s">
        <v>3</v>
      </c>
      <c r="G41" t="str">
        <f t="shared" si="0"/>
        <v>MIG40|SELECT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PALMAR' AND fl.Localidad = 'EL PALMAR' AND fm.Municipio = 'CARDENAS';</v>
      </c>
    </row>
    <row r="42" spans="1:7" x14ac:dyDescent="0.25">
      <c r="A42" s="6" t="s">
        <v>185</v>
      </c>
      <c r="B42" s="4" t="s">
        <v>61</v>
      </c>
      <c r="C42" s="4" t="s">
        <v>61</v>
      </c>
      <c r="D42" s="4" t="s">
        <v>3</v>
      </c>
      <c r="E42" s="4" t="s">
        <v>3</v>
      </c>
      <c r="G42" t="str">
        <f t="shared" si="0"/>
        <v>MIG41|SELECT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43" spans="1:7" x14ac:dyDescent="0.25">
      <c r="A43" s="6" t="s">
        <v>187</v>
      </c>
      <c r="B43" s="4" t="s">
        <v>190</v>
      </c>
      <c r="C43" s="4" t="s">
        <v>190</v>
      </c>
      <c r="D43" s="4" t="s">
        <v>3</v>
      </c>
      <c r="E43" s="4" t="s">
        <v>3</v>
      </c>
      <c r="G43" t="str">
        <f t="shared" si="0"/>
        <v>MIG42|SELECT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ESMERALDA' AND fl.Localidad = 'VILLA ESMERALDA' AND fm.Municipio = 'CARDENAS';</v>
      </c>
    </row>
    <row r="44" spans="1:7" x14ac:dyDescent="0.25">
      <c r="A44" s="6" t="s">
        <v>191</v>
      </c>
      <c r="B44" s="4" t="s">
        <v>194</v>
      </c>
      <c r="C44" s="4" t="s">
        <v>194</v>
      </c>
      <c r="D44" s="4" t="s">
        <v>3</v>
      </c>
      <c r="E44" s="4" t="s">
        <v>3</v>
      </c>
      <c r="G44" t="str">
        <f t="shared" si="0"/>
        <v>MIG43|SELECT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'ALAMEDA' AND fl.Localidad = 'ALAMEDA' AND fm.Municipio = 'CARDENAS';</v>
      </c>
    </row>
    <row r="45" spans="1:7" x14ac:dyDescent="0.25">
      <c r="A45" s="6" t="s">
        <v>195</v>
      </c>
      <c r="B45" s="4" t="s">
        <v>197</v>
      </c>
      <c r="C45" s="4" t="s">
        <v>197</v>
      </c>
      <c r="D45" s="4" t="s">
        <v>3</v>
      </c>
      <c r="E45" s="4" t="s">
        <v>3</v>
      </c>
      <c r="G45" t="str">
        <f t="shared" si="0"/>
        <v>MIG44|SELECT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JARDINES DE TABASCO' AND fl.Localidad = 'FRACCIONAMIENTO JARDINES DE TABASCO' AND fm.Municipio = 'CARDENAS';</v>
      </c>
    </row>
    <row r="46" spans="1:7" x14ac:dyDescent="0.25">
      <c r="A46" s="6" t="s">
        <v>198</v>
      </c>
      <c r="B46" s="4" t="s">
        <v>78</v>
      </c>
      <c r="C46" s="4" t="s">
        <v>78</v>
      </c>
      <c r="D46" s="4" t="s">
        <v>3</v>
      </c>
      <c r="E46" s="4" t="s">
        <v>3</v>
      </c>
      <c r="G46" t="str">
        <f t="shared" si="0"/>
        <v>MIG45|SELECT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47" spans="1:7" x14ac:dyDescent="0.25">
      <c r="A47" s="6" t="s">
        <v>201</v>
      </c>
      <c r="B47" s="4" t="s">
        <v>203</v>
      </c>
      <c r="C47" s="4" t="s">
        <v>203</v>
      </c>
      <c r="D47" s="4" t="s">
        <v>3</v>
      </c>
      <c r="E47" s="4" t="s">
        <v>3</v>
      </c>
      <c r="G47" t="str">
        <f t="shared" si="0"/>
        <v>MIG46|SELECT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PRIMERA SECCION' AND fl.Localidad = 'BAJIO PRIMERA SECCION' AND fm.Municipio = 'CARDENAS';</v>
      </c>
    </row>
    <row r="48" spans="1:7" x14ac:dyDescent="0.25">
      <c r="A48" s="6" t="s">
        <v>204</v>
      </c>
      <c r="B48" s="4" t="s">
        <v>42</v>
      </c>
      <c r="C48" s="4" t="s">
        <v>42</v>
      </c>
      <c r="D48" s="4" t="s">
        <v>3</v>
      </c>
      <c r="E48" s="4" t="s">
        <v>3</v>
      </c>
      <c r="G48" t="str">
        <f t="shared" si="0"/>
        <v>MIG47|SELECT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49" spans="1:7" x14ac:dyDescent="0.25">
      <c r="A49" s="6" t="s">
        <v>207</v>
      </c>
      <c r="B49" s="4" t="s">
        <v>99</v>
      </c>
      <c r="C49" s="4" t="s">
        <v>99</v>
      </c>
      <c r="D49" s="4" t="s">
        <v>3</v>
      </c>
      <c r="E49" s="4" t="s">
        <v>3</v>
      </c>
      <c r="G49" t="str">
        <f t="shared" si="0"/>
        <v>MIG48|SELECT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50" spans="1:7" x14ac:dyDescent="0.25">
      <c r="A50" s="6" t="s">
        <v>209</v>
      </c>
      <c r="B50" s="4" t="s">
        <v>211</v>
      </c>
      <c r="C50" s="4" t="s">
        <v>211</v>
      </c>
      <c r="D50" s="4" t="s">
        <v>3</v>
      </c>
      <c r="E50" s="4" t="s">
        <v>3</v>
      </c>
      <c r="G50" t="str">
        <f t="shared" si="0"/>
        <v>MIG49|SELECT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'CAMPAMENTO SARH' AND fl.Localidad = 'CAMPAMENTO SARH' AND fm.Municipio = 'CARDENAS';</v>
      </c>
    </row>
    <row r="51" spans="1:7" x14ac:dyDescent="0.25">
      <c r="A51" s="9" t="s">
        <v>212</v>
      </c>
      <c r="B51" s="10" t="s">
        <v>215</v>
      </c>
      <c r="C51" s="10" t="s">
        <v>78</v>
      </c>
      <c r="D51" s="10" t="s">
        <v>3</v>
      </c>
      <c r="E51" s="10" t="s">
        <v>3</v>
      </c>
      <c r="G51" t="str">
        <f t="shared" si="0"/>
        <v>MIG50|SELECT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52" spans="1:7" x14ac:dyDescent="0.25">
      <c r="A52" s="9" t="s">
        <v>216</v>
      </c>
      <c r="B52" s="10" t="s">
        <v>116</v>
      </c>
      <c r="C52" s="10" t="s">
        <v>219</v>
      </c>
      <c r="D52" s="10" t="s">
        <v>145</v>
      </c>
      <c r="E52" s="10" t="s">
        <v>145</v>
      </c>
      <c r="G52" t="str">
        <f t="shared" si="0"/>
        <v>MIG51|SELECT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Y MONTAÑA' AND fl.Localidad = 'RIO SECO Y MONTAÑA' AND fm.Municipio = 'HUIMANGUILLO';</v>
      </c>
    </row>
    <row r="53" spans="1:7" x14ac:dyDescent="0.25">
      <c r="A53" s="9" t="s">
        <v>220</v>
      </c>
      <c r="B53" s="10" t="s">
        <v>223</v>
      </c>
      <c r="C53" s="10" t="s">
        <v>224</v>
      </c>
      <c r="D53" s="10" t="s">
        <v>3</v>
      </c>
      <c r="E53" s="10" t="s">
        <v>3</v>
      </c>
      <c r="G53" t="str">
        <f t="shared" si="0"/>
        <v>MIG52|SELECT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TOMA BONITA' AND fl.Localidad = 'INFONAVIT TOMA BONITA' AND fm.Municipio = 'CARDENAS';</v>
      </c>
    </row>
    <row r="54" spans="1:7" x14ac:dyDescent="0.25">
      <c r="A54" s="9" t="s">
        <v>225</v>
      </c>
      <c r="B54" s="10" t="s">
        <v>229</v>
      </c>
      <c r="C54" s="10" t="s">
        <v>230</v>
      </c>
      <c r="D54" s="10" t="s">
        <v>3</v>
      </c>
      <c r="E54" s="10" t="s">
        <v>3</v>
      </c>
      <c r="G54" t="str">
        <f t="shared" si="0"/>
        <v>MIG53|SELECT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 TENOSIQUE NUMERO 256' AND fl.Localidad = 'SECCION 40 TENOSIQUE NUMERO 256' AND fm.Municipio = 'CARDENAS';</v>
      </c>
    </row>
    <row r="55" spans="1:7" x14ac:dyDescent="0.25">
      <c r="A55" s="9" t="s">
        <v>231</v>
      </c>
      <c r="B55" s="10" t="s">
        <v>233</v>
      </c>
      <c r="C55" s="10" t="s">
        <v>232</v>
      </c>
      <c r="D55" s="10" t="s">
        <v>3</v>
      </c>
      <c r="E55" s="10" t="s">
        <v>3</v>
      </c>
      <c r="G55" t="str">
        <f t="shared" si="0"/>
        <v>MIG54|SELECT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56" spans="1:7" x14ac:dyDescent="0.25">
      <c r="A56" s="9" t="s">
        <v>234</v>
      </c>
      <c r="B56" s="10" t="s">
        <v>236</v>
      </c>
      <c r="C56" s="10" t="s">
        <v>235</v>
      </c>
      <c r="D56" s="10" t="s">
        <v>3</v>
      </c>
      <c r="E56" s="10" t="s">
        <v>3</v>
      </c>
      <c r="G56" t="str">
        <f t="shared" si="0"/>
        <v>MIG55|SELECT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SEGUNDA SECCION' AND fl.Localidad = 'BAJIO SEGUNDA SECCION' AND fm.Municipio = 'CARDENAS';</v>
      </c>
    </row>
    <row r="57" spans="1:7" x14ac:dyDescent="0.25">
      <c r="A57" s="9" t="s">
        <v>237</v>
      </c>
      <c r="B57" s="10" t="s">
        <v>240</v>
      </c>
      <c r="C57" s="10" t="s">
        <v>36</v>
      </c>
      <c r="D57" s="10" t="s">
        <v>3</v>
      </c>
      <c r="E57" s="10" t="s">
        <v>3</v>
      </c>
      <c r="G57" t="str">
        <f t="shared" si="0"/>
        <v>MIG56|SELECT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'CARDENAS';</v>
      </c>
    </row>
    <row r="58" spans="1:7" x14ac:dyDescent="0.25">
      <c r="A58" s="9" t="s">
        <v>241</v>
      </c>
      <c r="B58" s="10" t="s">
        <v>243</v>
      </c>
      <c r="C58" s="10" t="s">
        <v>61</v>
      </c>
      <c r="D58" s="10" t="s">
        <v>3</v>
      </c>
      <c r="E58" s="10" t="s">
        <v>3</v>
      </c>
      <c r="G58" t="str">
        <f t="shared" si="0"/>
        <v>MIG57|SELECT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59" spans="1:7" x14ac:dyDescent="0.25">
      <c r="A59" s="9" t="s">
        <v>244</v>
      </c>
      <c r="B59" s="10" t="s">
        <v>246</v>
      </c>
      <c r="C59" s="10" t="s">
        <v>247</v>
      </c>
      <c r="D59" s="10" t="s">
        <v>3</v>
      </c>
      <c r="E59" s="10" t="s">
        <v>3</v>
      </c>
      <c r="G59" t="str">
        <f t="shared" si="0"/>
        <v>MIG58|SELECT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 ARABIA II SIN NUMERO' AND fl.Localidad = 'JACINTO LOPEZ ARABIA II SIN NUMERO' AND fm.Municipio = 'CARDENAS';</v>
      </c>
    </row>
    <row r="60" spans="1:7" x14ac:dyDescent="0.25">
      <c r="A60" s="9" t="s">
        <v>248</v>
      </c>
      <c r="B60" s="10" t="s">
        <v>251</v>
      </c>
      <c r="C60" s="10" t="s">
        <v>78</v>
      </c>
      <c r="D60" s="10" t="s">
        <v>3</v>
      </c>
      <c r="E60" s="10" t="s">
        <v>3</v>
      </c>
      <c r="G60" t="str">
        <f t="shared" si="0"/>
        <v>MIG59|SELECT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61" spans="1:7" x14ac:dyDescent="0.25">
      <c r="A61" s="9" t="s">
        <v>252</v>
      </c>
      <c r="B61" s="10" t="s">
        <v>255</v>
      </c>
      <c r="C61" s="10" t="s">
        <v>256</v>
      </c>
      <c r="D61" s="10" t="s">
        <v>3</v>
      </c>
      <c r="E61" s="10" t="s">
        <v>3</v>
      </c>
      <c r="G61" t="str">
        <f t="shared" si="0"/>
        <v>MIG60|SELECT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 FRONTERA NUMERO 31 B' AND fl.Localidad = 'SECCION 40 FRONTERA NUMERO 31 B' AND fm.Municipio = 'CARDENAS';</v>
      </c>
    </row>
    <row r="62" spans="1:7" x14ac:dyDescent="0.25">
      <c r="A62" s="9" t="s">
        <v>257</v>
      </c>
      <c r="B62" s="10" t="s">
        <v>261</v>
      </c>
      <c r="C62" s="10" t="s">
        <v>260</v>
      </c>
      <c r="D62" s="10" t="s">
        <v>3</v>
      </c>
      <c r="E62" s="10" t="s">
        <v>3</v>
      </c>
      <c r="G62" t="str">
        <f t="shared" si="0"/>
        <v>MIG61|SELECT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'CHACHALACA NUMERO 124' AND fl.Localidad = 'CHACHALACA NUMERO 124' AND fm.Municipio = 'CARDENAS';</v>
      </c>
    </row>
    <row r="63" spans="1:7" x14ac:dyDescent="0.25">
      <c r="A63" s="9" t="s">
        <v>262</v>
      </c>
      <c r="B63" s="10" t="s">
        <v>264</v>
      </c>
      <c r="C63" s="10" t="s">
        <v>266</v>
      </c>
      <c r="D63" s="10" t="s">
        <v>3</v>
      </c>
      <c r="E63" s="10" t="s">
        <v>3</v>
      </c>
      <c r="G63" t="str">
        <f t="shared" si="0"/>
        <v>MIG62|SELECT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'MANUEL LEYVA' AND fl.Localidad = 'MANUEL LEYVA' AND fm.Municipio = 'CARDENAS';</v>
      </c>
    </row>
    <row r="64" spans="1:7" x14ac:dyDescent="0.25">
      <c r="A64" s="9" t="s">
        <v>267</v>
      </c>
      <c r="B64" s="10" t="s">
        <v>269</v>
      </c>
      <c r="C64" s="10" t="s">
        <v>269</v>
      </c>
      <c r="D64" s="10" t="s">
        <v>3</v>
      </c>
      <c r="E64" s="10" t="s">
        <v>3</v>
      </c>
      <c r="G64" t="str">
        <f t="shared" si="0"/>
        <v>MIG63|SELECT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'XICOTENCATL ' AND fl.Localidad = 'XICOTENCATL ' AND fm.Municipio = 'CARDENAS';</v>
      </c>
    </row>
    <row r="65" spans="1:7" x14ac:dyDescent="0.25">
      <c r="A65" s="9" t="s">
        <v>270</v>
      </c>
      <c r="B65" s="10" t="s">
        <v>272</v>
      </c>
      <c r="C65" s="10" t="s">
        <v>271</v>
      </c>
      <c r="D65" s="10" t="s">
        <v>3</v>
      </c>
      <c r="E65" s="10" t="s">
        <v>3</v>
      </c>
      <c r="G65" t="str">
        <f t="shared" si="0"/>
        <v>MIG64|SELECT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III LADO NORTE' AND fl.Localidad = 'CAÑALES III LADO NORTE' AND fm.Municipio = 'CARDENAS';</v>
      </c>
    </row>
    <row r="66" spans="1:7" x14ac:dyDescent="0.25">
      <c r="A66" s="9" t="s">
        <v>273</v>
      </c>
      <c r="B66" s="10" t="s">
        <v>276</v>
      </c>
      <c r="C66" s="10" t="s">
        <v>78</v>
      </c>
      <c r="D66" s="10" t="s">
        <v>3</v>
      </c>
      <c r="E66" s="10" t="s">
        <v>3</v>
      </c>
      <c r="G66" t="str">
        <f t="shared" ref="G66:G129" si="1">CONCATENATE(A66,"|","SELECT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'",C66,"' AND fl.Localidad = '",C66,"' AND fm.Municipio = '",E66,"';")</f>
        <v>MIG65|SELECT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67" spans="1:7" x14ac:dyDescent="0.25">
      <c r="A67" s="9" t="s">
        <v>278</v>
      </c>
      <c r="B67" s="10" t="s">
        <v>280</v>
      </c>
      <c r="C67" s="10" t="s">
        <v>281</v>
      </c>
      <c r="D67" s="10" t="s">
        <v>3</v>
      </c>
      <c r="E67" s="10" t="s">
        <v>3</v>
      </c>
      <c r="G67" t="str">
        <f t="shared" si="1"/>
        <v>MIG66|SELECT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MARIA' AND fl.Localidad = 'SANTA MARIA' AND fm.Municipio = 'CARDENAS';</v>
      </c>
    </row>
    <row r="68" spans="1:7" x14ac:dyDescent="0.25">
      <c r="A68" s="9" t="s">
        <v>282</v>
      </c>
      <c r="B68" s="10" t="s">
        <v>283</v>
      </c>
      <c r="C68" s="10" t="s">
        <v>232</v>
      </c>
      <c r="D68" s="10" t="s">
        <v>3</v>
      </c>
      <c r="E68" s="10" t="s">
        <v>3</v>
      </c>
      <c r="G68" t="str">
        <f t="shared" si="1"/>
        <v>MIG67|SELECT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69" spans="1:7" x14ac:dyDescent="0.25">
      <c r="A69" s="9" t="s">
        <v>284</v>
      </c>
      <c r="B69" s="10" t="s">
        <v>286</v>
      </c>
      <c r="C69" s="10" t="s">
        <v>285</v>
      </c>
      <c r="D69" s="10" t="s">
        <v>3</v>
      </c>
      <c r="E69" s="10" t="s">
        <v>3</v>
      </c>
      <c r="G69" t="str">
        <f t="shared" si="1"/>
        <v>MIG68|SELECT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'ADA ISABEL' AND fl.Localidad = 'ADA ISABEL' AND fm.Municipio = 'CARDENAS';</v>
      </c>
    </row>
    <row r="70" spans="1:7" x14ac:dyDescent="0.25">
      <c r="A70" s="9" t="s">
        <v>287</v>
      </c>
      <c r="B70" s="10" t="s">
        <v>288</v>
      </c>
      <c r="C70" s="10" t="s">
        <v>289</v>
      </c>
      <c r="D70" s="10" t="s">
        <v>3</v>
      </c>
      <c r="E70" s="10" t="s">
        <v>3</v>
      </c>
      <c r="G70" t="str">
        <f t="shared" si="1"/>
        <v>MIG69|SELECT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 ADA ISABEL FRANCISCO I MADERO' AND fl.Localidad = ' ADA ISABEL FRANCISCO I MADERO' AND fm.Municipio = 'CARDENAS';</v>
      </c>
    </row>
    <row r="71" spans="1:7" x14ac:dyDescent="0.25">
      <c r="A71" s="9" t="s">
        <v>290</v>
      </c>
      <c r="B71" s="10" t="s">
        <v>293</v>
      </c>
      <c r="C71" s="10" t="s">
        <v>232</v>
      </c>
      <c r="D71" s="10" t="s">
        <v>3</v>
      </c>
      <c r="E71" s="10" t="s">
        <v>3</v>
      </c>
      <c r="G71" t="str">
        <f t="shared" si="1"/>
        <v>MIG70|SELECT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72" spans="1:7" x14ac:dyDescent="0.25">
      <c r="A72" s="9" t="s">
        <v>294</v>
      </c>
      <c r="B72" s="10" t="s">
        <v>295</v>
      </c>
      <c r="C72" s="10" t="s">
        <v>228</v>
      </c>
      <c r="D72" s="10" t="s">
        <v>3</v>
      </c>
      <c r="E72" s="10" t="s">
        <v>3</v>
      </c>
      <c r="G72" t="str">
        <f t="shared" si="1"/>
        <v>MIG71|SELECT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'CARDENAS';</v>
      </c>
    </row>
    <row r="73" spans="1:7" x14ac:dyDescent="0.25">
      <c r="A73" s="9" t="s">
        <v>296</v>
      </c>
      <c r="B73" s="10" t="s">
        <v>299</v>
      </c>
      <c r="C73" s="10" t="s">
        <v>285</v>
      </c>
      <c r="D73" s="10" t="s">
        <v>297</v>
      </c>
      <c r="E73" s="10" t="s">
        <v>297</v>
      </c>
      <c r="G73" t="str">
        <f t="shared" si="1"/>
        <v>MIG72|SELECT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'ADA ISABEL' AND fl.Localidad = 'ADA ISABEL' AND fm.Municipio = 'HUINMANGUILLO';</v>
      </c>
    </row>
    <row r="74" spans="1:7" x14ac:dyDescent="0.25">
      <c r="A74" s="9" t="s">
        <v>300</v>
      </c>
      <c r="B74" s="10" t="s">
        <v>304</v>
      </c>
      <c r="C74" s="10" t="s">
        <v>36</v>
      </c>
      <c r="D74" s="10" t="s">
        <v>3</v>
      </c>
      <c r="E74" s="10" t="s">
        <v>3</v>
      </c>
      <c r="G74" t="str">
        <f t="shared" si="1"/>
        <v>MIG73|SELECT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'CARDENAS';</v>
      </c>
    </row>
    <row r="75" spans="1:7" x14ac:dyDescent="0.25">
      <c r="A75" s="9" t="s">
        <v>305</v>
      </c>
      <c r="B75" s="10" t="s">
        <v>306</v>
      </c>
      <c r="C75" s="10" t="s">
        <v>99</v>
      </c>
      <c r="D75" s="10" t="s">
        <v>3</v>
      </c>
      <c r="E75" s="10" t="s">
        <v>3</v>
      </c>
      <c r="G75" t="str">
        <f t="shared" si="1"/>
        <v>MIG74|SELECT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76" spans="1:7" x14ac:dyDescent="0.25">
      <c r="A76" s="9" t="s">
        <v>307</v>
      </c>
      <c r="B76" s="10" t="s">
        <v>310</v>
      </c>
      <c r="C76" s="10" t="s">
        <v>309</v>
      </c>
      <c r="D76" s="10" t="s">
        <v>3</v>
      </c>
      <c r="E76" s="10" t="s">
        <v>3</v>
      </c>
      <c r="G76" t="str">
        <f t="shared" si="1"/>
        <v>MIG75|SELECT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CEIBA' AND fl.Localidad = 'LA CEIBA' AND fm.Municipio = 'CARDENAS';</v>
      </c>
    </row>
    <row r="77" spans="1:7" x14ac:dyDescent="0.25">
      <c r="A77" s="9" t="s">
        <v>311</v>
      </c>
      <c r="B77" s="10" t="s">
        <v>313</v>
      </c>
      <c r="C77" s="10" t="s">
        <v>46</v>
      </c>
      <c r="D77" s="10" t="s">
        <v>3</v>
      </c>
      <c r="E77" s="10" t="s">
        <v>3</v>
      </c>
      <c r="G77" t="str">
        <f t="shared" si="1"/>
        <v>MIG76|SELECT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'ROGELIO RUIZ ROJAS' AND fl.Localidad = 'ROGELIO RUIZ ROJAS' AND fm.Municipio = 'CARDENAS';</v>
      </c>
    </row>
    <row r="78" spans="1:7" x14ac:dyDescent="0.25">
      <c r="A78" s="9" t="s">
        <v>314</v>
      </c>
      <c r="B78" s="10" t="s">
        <v>316</v>
      </c>
      <c r="C78" s="10" t="s">
        <v>232</v>
      </c>
      <c r="D78" s="10" t="s">
        <v>3</v>
      </c>
      <c r="E78" s="10" t="s">
        <v>3</v>
      </c>
      <c r="G78" t="str">
        <f t="shared" si="1"/>
        <v>MIG77|SELECT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79" spans="1:7" x14ac:dyDescent="0.25">
      <c r="A79" s="9" t="s">
        <v>317</v>
      </c>
      <c r="B79" s="10" t="s">
        <v>319</v>
      </c>
      <c r="C79" s="10" t="s">
        <v>318</v>
      </c>
      <c r="D79" s="10" t="s">
        <v>3</v>
      </c>
      <c r="E79" s="10" t="s">
        <v>3</v>
      </c>
      <c r="G79" t="str">
        <f t="shared" si="1"/>
        <v>MIG78|SELECT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SECCION' AND fl.Localidad = 'CALZADA PRIMERA SECCION' AND fm.Municipio = 'CARDENAS';</v>
      </c>
    </row>
    <row r="80" spans="1:7" x14ac:dyDescent="0.25">
      <c r="A80" s="9" t="s">
        <v>320</v>
      </c>
      <c r="B80" s="10" t="s">
        <v>324</v>
      </c>
      <c r="C80" s="10" t="s">
        <v>325</v>
      </c>
      <c r="D80" s="10" t="s">
        <v>3</v>
      </c>
      <c r="E80" s="10" t="s">
        <v>3</v>
      </c>
      <c r="G80" t="str">
        <f t="shared" si="1"/>
        <v>MIG79|SELECT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'AQUILES CALDERON MARCHENA' AND fl.Localidad = 'AQUILES CALDERON MARCHENA' AND fm.Municipio = 'CARDENAS';</v>
      </c>
    </row>
    <row r="81" spans="1:7" x14ac:dyDescent="0.25">
      <c r="A81" s="9" t="s">
        <v>326</v>
      </c>
      <c r="B81" s="10" t="s">
        <v>277</v>
      </c>
      <c r="C81" s="10" t="s">
        <v>281</v>
      </c>
      <c r="D81" s="10" t="s">
        <v>3</v>
      </c>
      <c r="E81" s="10" t="s">
        <v>3</v>
      </c>
      <c r="G81" t="str">
        <f t="shared" si="1"/>
        <v>MIG80|SELECT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MARIA' AND fl.Localidad = 'SANTA MARIA' AND fm.Municipio = 'CARDENAS';</v>
      </c>
    </row>
    <row r="82" spans="1:7" x14ac:dyDescent="0.25">
      <c r="A82" s="6" t="s">
        <v>329</v>
      </c>
      <c r="B82" s="4" t="s">
        <v>42</v>
      </c>
      <c r="C82" s="4" t="s">
        <v>42</v>
      </c>
      <c r="D82" s="4" t="s">
        <v>330</v>
      </c>
      <c r="E82" s="4" t="s">
        <v>3</v>
      </c>
      <c r="G82" t="str">
        <f t="shared" si="1"/>
        <v>MIG81|SELECT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83" spans="1:7" x14ac:dyDescent="0.25">
      <c r="A83" s="6" t="s">
        <v>333</v>
      </c>
      <c r="B83" s="4" t="s">
        <v>338</v>
      </c>
      <c r="C83" s="4" t="s">
        <v>338</v>
      </c>
      <c r="D83" s="4" t="s">
        <v>330</v>
      </c>
      <c r="E83" s="4" t="s">
        <v>3</v>
      </c>
      <c r="G83" t="str">
        <f t="shared" si="1"/>
        <v>MIG82|SELECT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GALAXIAS' AND fl.Localidad = 'LAS GALAXIAS' AND fm.Municipio = 'CARDENAS';</v>
      </c>
    </row>
    <row r="84" spans="1:7" x14ac:dyDescent="0.25">
      <c r="A84" s="6" t="s">
        <v>339</v>
      </c>
      <c r="B84" s="4" t="s">
        <v>115</v>
      </c>
      <c r="C84" s="4" t="s">
        <v>115</v>
      </c>
      <c r="D84" s="4" t="s">
        <v>330</v>
      </c>
      <c r="E84" s="4" t="s">
        <v>3</v>
      </c>
      <c r="G84" t="str">
        <f t="shared" si="1"/>
        <v>MIG83|SELECT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'CSAT' AND fl.Localidad = 'CSAT' AND fm.Municipio = 'CARDENAS';</v>
      </c>
    </row>
    <row r="85" spans="1:7" x14ac:dyDescent="0.25">
      <c r="A85" s="6" t="s">
        <v>341</v>
      </c>
      <c r="B85" s="4" t="s">
        <v>344</v>
      </c>
      <c r="C85" s="4" t="s">
        <v>344</v>
      </c>
      <c r="D85" s="4" t="s">
        <v>330</v>
      </c>
      <c r="E85" s="4" t="s">
        <v>3</v>
      </c>
      <c r="G85" t="str">
        <f t="shared" si="1"/>
        <v>MIG84|SELECT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'GENARO VAZQUEZ' AND fl.Localidad = 'GENARO VAZQUEZ' AND fm.Municipio = 'CARDENAS';</v>
      </c>
    </row>
    <row r="86" spans="1:7" x14ac:dyDescent="0.25">
      <c r="A86" s="6" t="s">
        <v>345</v>
      </c>
      <c r="B86" s="4" t="s">
        <v>347</v>
      </c>
      <c r="C86" s="4" t="s">
        <v>348</v>
      </c>
      <c r="D86" s="4" t="s">
        <v>330</v>
      </c>
      <c r="E86" s="4" t="s">
        <v>3</v>
      </c>
      <c r="G86" t="str">
        <f t="shared" si="1"/>
        <v>MIG85|SELECT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3' AND fl.Localidad = 'CAÑALES 3' AND fm.Municipio = 'CARDENAS';</v>
      </c>
    </row>
    <row r="87" spans="1:7" x14ac:dyDescent="0.25">
      <c r="A87" s="6" t="s">
        <v>349</v>
      </c>
      <c r="B87" s="4" t="s">
        <v>352</v>
      </c>
      <c r="C87" s="4" t="s">
        <v>352</v>
      </c>
      <c r="D87" s="4" t="s">
        <v>330</v>
      </c>
      <c r="E87" s="4" t="s">
        <v>3</v>
      </c>
      <c r="G87" t="str">
        <f t="shared" si="1"/>
        <v>MIG86|SELECT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'C-11' AND fl.Localidad = 'C-11' AND fm.Municipio = 'CARDENAS';</v>
      </c>
    </row>
    <row r="88" spans="1:7" x14ac:dyDescent="0.25">
      <c r="A88" s="6" t="s">
        <v>353</v>
      </c>
      <c r="B88" s="4" t="s">
        <v>42</v>
      </c>
      <c r="C88" s="4" t="s">
        <v>42</v>
      </c>
      <c r="D88" s="4" t="s">
        <v>330</v>
      </c>
      <c r="E88" s="4" t="s">
        <v>3</v>
      </c>
      <c r="G88" t="str">
        <f t="shared" si="1"/>
        <v>MIG87|SELECT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89" spans="1:7" x14ac:dyDescent="0.25">
      <c r="A89" s="6" t="s">
        <v>356</v>
      </c>
      <c r="B89" s="4" t="s">
        <v>228</v>
      </c>
      <c r="C89" s="4" t="s">
        <v>228</v>
      </c>
      <c r="D89" s="4" t="s">
        <v>330</v>
      </c>
      <c r="E89" s="4" t="s">
        <v>3</v>
      </c>
      <c r="G89" t="str">
        <f t="shared" si="1"/>
        <v>MIG88|SELECT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'CARDENAS';</v>
      </c>
    </row>
    <row r="90" spans="1:7" x14ac:dyDescent="0.25">
      <c r="A90" s="6" t="s">
        <v>358</v>
      </c>
      <c r="B90" s="4" t="s">
        <v>26</v>
      </c>
      <c r="C90" s="4" t="s">
        <v>26</v>
      </c>
      <c r="D90" s="4" t="s">
        <v>330</v>
      </c>
      <c r="E90" s="4" t="s">
        <v>3</v>
      </c>
      <c r="G90" t="str">
        <f t="shared" si="1"/>
        <v>MIG89|SELECT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91" spans="1:7" x14ac:dyDescent="0.25">
      <c r="A91" s="6" t="s">
        <v>362</v>
      </c>
      <c r="B91" s="4" t="s">
        <v>365</v>
      </c>
      <c r="C91" s="4" t="s">
        <v>366</v>
      </c>
      <c r="D91" s="4" t="s">
        <v>330</v>
      </c>
      <c r="E91" s="4" t="s">
        <v>3</v>
      </c>
      <c r="G91" t="str">
        <f t="shared" si="1"/>
        <v>MIG90|SELECT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ENRIQUE TORRUCO VERA' AND fl.Localidad = 'JOSE ENRIQUE TORRUCO VERA' AND fm.Municipio = 'CARDENAS';</v>
      </c>
    </row>
    <row r="92" spans="1:7" x14ac:dyDescent="0.25">
      <c r="A92" s="6" t="s">
        <v>367</v>
      </c>
      <c r="B92" s="4" t="s">
        <v>203</v>
      </c>
      <c r="C92" s="4" t="s">
        <v>370</v>
      </c>
      <c r="D92" s="4" t="s">
        <v>330</v>
      </c>
      <c r="E92" s="4" t="s">
        <v>3</v>
      </c>
      <c r="G92" t="str">
        <f t="shared" si="1"/>
        <v>MIG91|SELECT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GARCIA GRACIA ' AND fl.Localidad = 'MIGUEL GARCIA GRACIA ' AND fm.Municipio = 'CARDENAS';</v>
      </c>
    </row>
    <row r="93" spans="1:7" x14ac:dyDescent="0.25">
      <c r="A93" s="6" t="s">
        <v>371</v>
      </c>
      <c r="B93" s="4" t="s">
        <v>42</v>
      </c>
      <c r="C93" s="4" t="s">
        <v>42</v>
      </c>
      <c r="D93" s="4" t="s">
        <v>330</v>
      </c>
      <c r="E93" s="4" t="s">
        <v>3</v>
      </c>
      <c r="G93" t="str">
        <f t="shared" si="1"/>
        <v>MIG92|SELECT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94" spans="1:7" x14ac:dyDescent="0.25">
      <c r="A94" s="6" t="s">
        <v>374</v>
      </c>
      <c r="B94" s="4" t="s">
        <v>42</v>
      </c>
      <c r="C94" s="4" t="s">
        <v>42</v>
      </c>
      <c r="D94" s="4" t="s">
        <v>330</v>
      </c>
      <c r="E94" s="4" t="s">
        <v>3</v>
      </c>
      <c r="G94" t="str">
        <f t="shared" si="1"/>
        <v>MIG93|SELECT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95" spans="1:7" x14ac:dyDescent="0.25">
      <c r="A95" s="6" t="s">
        <v>376</v>
      </c>
      <c r="B95" s="4" t="s">
        <v>379</v>
      </c>
      <c r="C95" s="4" t="s">
        <v>219</v>
      </c>
      <c r="D95" s="4" t="s">
        <v>145</v>
      </c>
      <c r="E95" s="4" t="s">
        <v>145</v>
      </c>
      <c r="G95" t="str">
        <f t="shared" si="1"/>
        <v>MIG94|SELECT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Y MONTAÑA' AND fl.Localidad = 'RIO SECO Y MONTAÑA' AND fm.Municipio = 'HUIMANGUILLO';</v>
      </c>
    </row>
    <row r="96" spans="1:7" x14ac:dyDescent="0.25">
      <c r="A96" s="6" t="s">
        <v>380</v>
      </c>
      <c r="B96" s="4" t="s">
        <v>115</v>
      </c>
      <c r="C96" s="4" t="s">
        <v>115</v>
      </c>
      <c r="D96" s="4" t="s">
        <v>330</v>
      </c>
      <c r="E96" s="4" t="s">
        <v>3</v>
      </c>
      <c r="G96" t="str">
        <f t="shared" si="1"/>
        <v>MIG95|SELECT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'CSAT' AND fl.Localidad = 'CSAT' AND fm.Municipio = 'CARDENAS';</v>
      </c>
    </row>
    <row r="97" spans="1:7" x14ac:dyDescent="0.25">
      <c r="A97" s="6" t="s">
        <v>382</v>
      </c>
      <c r="B97" s="4" t="s">
        <v>78</v>
      </c>
      <c r="C97" s="4" t="s">
        <v>78</v>
      </c>
      <c r="D97" s="4" t="s">
        <v>330</v>
      </c>
      <c r="E97" s="4" t="s">
        <v>3</v>
      </c>
      <c r="G97" t="str">
        <f t="shared" si="1"/>
        <v>MIG96|SELECT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98" spans="1:7" x14ac:dyDescent="0.25">
      <c r="A98" s="6" t="s">
        <v>384</v>
      </c>
      <c r="B98" s="4" t="s">
        <v>42</v>
      </c>
      <c r="C98" s="4" t="s">
        <v>42</v>
      </c>
      <c r="D98" s="4" t="s">
        <v>330</v>
      </c>
      <c r="E98" s="4" t="s">
        <v>3</v>
      </c>
      <c r="G98" t="str">
        <f t="shared" si="1"/>
        <v>MIG97|SELECT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99" spans="1:7" x14ac:dyDescent="0.25">
      <c r="A99" s="6" t="s">
        <v>387</v>
      </c>
      <c r="B99" s="4" t="s">
        <v>232</v>
      </c>
      <c r="C99" s="4" t="s">
        <v>232</v>
      </c>
      <c r="D99" s="4" t="s">
        <v>330</v>
      </c>
      <c r="E99" s="4" t="s">
        <v>3</v>
      </c>
      <c r="G99" t="str">
        <f t="shared" si="1"/>
        <v>MIG98|SELECT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100" spans="1:7" x14ac:dyDescent="0.25">
      <c r="A100" s="6" t="s">
        <v>389</v>
      </c>
      <c r="B100" s="4" t="s">
        <v>228</v>
      </c>
      <c r="C100" s="4" t="s">
        <v>228</v>
      </c>
      <c r="D100" s="4" t="s">
        <v>330</v>
      </c>
      <c r="E100" s="4" t="s">
        <v>3</v>
      </c>
      <c r="G100" t="str">
        <f t="shared" si="1"/>
        <v>MIG99|SELECT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'CARDENAS';</v>
      </c>
    </row>
    <row r="101" spans="1:7" x14ac:dyDescent="0.25">
      <c r="A101" s="6" t="s">
        <v>392</v>
      </c>
      <c r="B101" s="4" t="s">
        <v>394</v>
      </c>
      <c r="C101" s="4" t="s">
        <v>394</v>
      </c>
      <c r="D101" s="4" t="s">
        <v>330</v>
      </c>
      <c r="E101" s="4" t="s">
        <v>3</v>
      </c>
      <c r="G101" t="str">
        <f t="shared" si="1"/>
        <v>MIG100|SELECT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GRINGO' AND fl.Localidad = 'EL GRINGO' AND fm.Municipio = 'CARDENAS';</v>
      </c>
    </row>
    <row r="102" spans="1:7" x14ac:dyDescent="0.25">
      <c r="A102" s="6" t="s">
        <v>395</v>
      </c>
      <c r="B102" s="4" t="s">
        <v>61</v>
      </c>
      <c r="C102" s="4" t="s">
        <v>61</v>
      </c>
      <c r="D102" s="4" t="s">
        <v>330</v>
      </c>
      <c r="E102" s="4" t="s">
        <v>3</v>
      </c>
      <c r="G102" t="str">
        <f t="shared" si="1"/>
        <v>MIG101|SELECT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03" spans="1:7" x14ac:dyDescent="0.25">
      <c r="A103" s="6" t="s">
        <v>398</v>
      </c>
      <c r="B103" s="4" t="s">
        <v>41</v>
      </c>
      <c r="C103" s="4" t="s">
        <v>42</v>
      </c>
      <c r="D103" s="4" t="s">
        <v>330</v>
      </c>
      <c r="E103" s="4" t="s">
        <v>3</v>
      </c>
      <c r="G103" t="str">
        <f t="shared" si="1"/>
        <v>MIG102|SELECT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104" spans="1:7" x14ac:dyDescent="0.25">
      <c r="A104" s="6" t="s">
        <v>400</v>
      </c>
      <c r="B104" s="4" t="s">
        <v>318</v>
      </c>
      <c r="C104" s="4" t="s">
        <v>318</v>
      </c>
      <c r="D104" s="4" t="s">
        <v>330</v>
      </c>
      <c r="E104" s="4" t="s">
        <v>3</v>
      </c>
      <c r="G104" t="str">
        <f t="shared" si="1"/>
        <v>MIG103|SELECT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SECCION' AND fl.Localidad = 'CALZADA PRIMERA SECCION' AND fm.Municipio = 'CARDENAS';</v>
      </c>
    </row>
    <row r="105" spans="1:7" x14ac:dyDescent="0.25">
      <c r="A105" s="6" t="s">
        <v>403</v>
      </c>
      <c r="B105" s="4" t="s">
        <v>318</v>
      </c>
      <c r="C105" s="4" t="s">
        <v>318</v>
      </c>
      <c r="D105" s="4" t="s">
        <v>330</v>
      </c>
      <c r="E105" s="4" t="s">
        <v>3</v>
      </c>
      <c r="G105" t="str">
        <f t="shared" si="1"/>
        <v>MIG104|SELECT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SECCION' AND fl.Localidad = 'CALZADA PRIMERA SECCION' AND fm.Municipio = 'CARDENAS';</v>
      </c>
    </row>
    <row r="106" spans="1:7" x14ac:dyDescent="0.25">
      <c r="A106" s="6" t="s">
        <v>405</v>
      </c>
      <c r="B106" s="4" t="s">
        <v>61</v>
      </c>
      <c r="C106" s="4" t="s">
        <v>397</v>
      </c>
      <c r="D106" s="4" t="s">
        <v>330</v>
      </c>
      <c r="E106" s="4" t="s">
        <v>3</v>
      </c>
      <c r="G106" t="str">
        <f t="shared" si="1"/>
        <v>MIG105|SELECT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'CALLE AURELIO SOSA TORRES 314' AND fl.Localidad = 'CALLE AURELIO SOSA TORRES 314' AND fm.Municipio = 'CARDENAS';</v>
      </c>
    </row>
    <row r="107" spans="1:7" x14ac:dyDescent="0.25">
      <c r="A107" s="6" t="s">
        <v>406</v>
      </c>
      <c r="B107" s="4" t="s">
        <v>172</v>
      </c>
      <c r="C107" s="4" t="s">
        <v>172</v>
      </c>
      <c r="D107" s="4" t="s">
        <v>330</v>
      </c>
      <c r="E107" s="4" t="s">
        <v>3</v>
      </c>
      <c r="G107" t="str">
        <f t="shared" si="1"/>
        <v>MIG106|SELECT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'CARDENAS';</v>
      </c>
    </row>
    <row r="108" spans="1:7" x14ac:dyDescent="0.25">
      <c r="A108" s="6" t="s">
        <v>409</v>
      </c>
      <c r="B108" s="4" t="s">
        <v>411</v>
      </c>
      <c r="C108" s="4" t="s">
        <v>411</v>
      </c>
      <c r="D108" s="4" t="s">
        <v>330</v>
      </c>
      <c r="E108" s="4" t="s">
        <v>3</v>
      </c>
      <c r="G108" t="str">
        <f t="shared" si="1"/>
        <v>MIG107|SELECT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CAÑALES' AND fl.Localidad = 'FRACCIONAMIENTO CAÑALES' AND fm.Municipio = 'CARDENAS';</v>
      </c>
    </row>
    <row r="109" spans="1:7" x14ac:dyDescent="0.25">
      <c r="A109" s="6" t="s">
        <v>412</v>
      </c>
      <c r="B109" s="4" t="s">
        <v>415</v>
      </c>
      <c r="C109" s="4" t="s">
        <v>416</v>
      </c>
      <c r="D109" s="4" t="s">
        <v>330</v>
      </c>
      <c r="E109" s="4" t="s">
        <v>3</v>
      </c>
      <c r="G109" t="str">
        <f t="shared" si="1"/>
        <v>MIG108|SELECT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SEGUNDA SECCION ' AND fl.Localidad = 'BAJIO SEGUNDA SECCION ' AND fm.Municipio = 'CARDENAS';</v>
      </c>
    </row>
    <row r="110" spans="1:7" x14ac:dyDescent="0.25">
      <c r="A110" s="6" t="s">
        <v>417</v>
      </c>
      <c r="B110" s="4" t="s">
        <v>420</v>
      </c>
      <c r="C110" s="4" t="s">
        <v>421</v>
      </c>
      <c r="D110" s="4" t="s">
        <v>330</v>
      </c>
      <c r="E110" s="4" t="s">
        <v>3</v>
      </c>
      <c r="G110" t="str">
        <f t="shared" si="1"/>
        <v>MIG109|SELECT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'AMPIACION CAÑALES TERCERA ETAPA' AND fl.Localidad = 'AMPIACION CAÑALES TERCERA ETAPA' AND fm.Municipio = 'CARDENAS';</v>
      </c>
    </row>
    <row r="111" spans="1:7" x14ac:dyDescent="0.25">
      <c r="A111" s="6" t="s">
        <v>422</v>
      </c>
      <c r="B111" s="4" t="s">
        <v>425</v>
      </c>
      <c r="C111" s="4" t="s">
        <v>425</v>
      </c>
      <c r="D111" s="4" t="s">
        <v>145</v>
      </c>
      <c r="E111" s="4" t="s">
        <v>145</v>
      </c>
      <c r="G111" t="str">
        <f t="shared" si="1"/>
        <v>MIG110|SELECT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POMOCA' AND fl.Localidad = 'FRACCIONAMIENTO POMOCA' AND fm.Municipio = 'HUIMANGUILLO';</v>
      </c>
    </row>
    <row r="112" spans="1:7" x14ac:dyDescent="0.25">
      <c r="A112" s="6" t="s">
        <v>426</v>
      </c>
      <c r="B112" s="4" t="s">
        <v>228</v>
      </c>
      <c r="C112" s="4" t="s">
        <v>228</v>
      </c>
      <c r="D112" s="4" t="s">
        <v>330</v>
      </c>
      <c r="E112" s="4" t="s">
        <v>3</v>
      </c>
      <c r="G112" t="str">
        <f t="shared" si="1"/>
        <v>MIG111|SELECT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'CARDENAS';</v>
      </c>
    </row>
    <row r="113" spans="1:7" x14ac:dyDescent="0.25">
      <c r="A113" s="6" t="s">
        <v>428</v>
      </c>
      <c r="B113" s="4" t="s">
        <v>160</v>
      </c>
      <c r="C113" s="4" t="s">
        <v>160</v>
      </c>
      <c r="D113" s="4" t="s">
        <v>330</v>
      </c>
      <c r="E113" s="4" t="s">
        <v>3</v>
      </c>
      <c r="G113" t="str">
        <f t="shared" si="1"/>
        <v>MIG112|SELECT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SEGUNDA ETAPA' AND fl.Localidad = 'AMPLIACION CAÑALES SEGUNDA ETAPA' AND fm.Municipio = 'CARDENAS';</v>
      </c>
    </row>
    <row r="114" spans="1:7" x14ac:dyDescent="0.25">
      <c r="A114" s="6" t="s">
        <v>430</v>
      </c>
      <c r="B114" s="4" t="s">
        <v>78</v>
      </c>
      <c r="C114" s="4" t="s">
        <v>78</v>
      </c>
      <c r="D114" s="4" t="s">
        <v>330</v>
      </c>
      <c r="E114" s="4" t="s">
        <v>3</v>
      </c>
      <c r="G114" t="str">
        <f t="shared" si="1"/>
        <v>MIG113|SELECT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15" spans="1:7" x14ac:dyDescent="0.25">
      <c r="A115" s="6" t="s">
        <v>433</v>
      </c>
      <c r="B115" s="4" t="s">
        <v>32</v>
      </c>
      <c r="C115" s="4" t="s">
        <v>32</v>
      </c>
      <c r="D115" s="4" t="s">
        <v>330</v>
      </c>
      <c r="E115" s="4" t="s">
        <v>3</v>
      </c>
      <c r="G115" t="str">
        <f t="shared" si="1"/>
        <v>MIG114|SELECT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PALMAR' AND fl.Localidad = 'EL PALMAR' AND fm.Municipio = 'CARDENAS';</v>
      </c>
    </row>
    <row r="116" spans="1:7" x14ac:dyDescent="0.25">
      <c r="A116" s="6" t="s">
        <v>436</v>
      </c>
      <c r="B116" s="4" t="s">
        <v>394</v>
      </c>
      <c r="C116" s="4" t="s">
        <v>394</v>
      </c>
      <c r="D116" s="4" t="s">
        <v>330</v>
      </c>
      <c r="E116" s="4" t="s">
        <v>3</v>
      </c>
      <c r="G116" t="str">
        <f t="shared" si="1"/>
        <v>MIG115|SELECT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GRINGO' AND fl.Localidad = 'EL GRINGO' AND fm.Municipio = 'CARDENAS';</v>
      </c>
    </row>
    <row r="117" spans="1:7" x14ac:dyDescent="0.25">
      <c r="A117" s="6" t="s">
        <v>440</v>
      </c>
      <c r="B117" s="4" t="s">
        <v>203</v>
      </c>
      <c r="C117" s="4" t="s">
        <v>443</v>
      </c>
      <c r="D117" s="4" t="s">
        <v>330</v>
      </c>
      <c r="E117" s="4" t="s">
        <v>3</v>
      </c>
      <c r="G117" t="str">
        <f t="shared" si="1"/>
        <v>MIG116|SELECT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PRIMERA SECCION ' AND fl.Localidad = 'BAJIO PRIMERA SECCION ' AND fm.Municipio = 'CARDENAS';</v>
      </c>
    </row>
    <row r="118" spans="1:7" x14ac:dyDescent="0.25">
      <c r="A118" s="6" t="s">
        <v>444</v>
      </c>
      <c r="B118" s="4" t="s">
        <v>78</v>
      </c>
      <c r="C118" s="4" t="s">
        <v>78</v>
      </c>
      <c r="D118" s="4" t="s">
        <v>330</v>
      </c>
      <c r="E118" s="4" t="s">
        <v>3</v>
      </c>
      <c r="G118" t="str">
        <f t="shared" si="1"/>
        <v>MIG117|SELECT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19" spans="1:7" x14ac:dyDescent="0.25">
      <c r="A119" s="6" t="s">
        <v>445</v>
      </c>
      <c r="B119" s="4" t="s">
        <v>61</v>
      </c>
      <c r="C119" s="4" t="s">
        <v>61</v>
      </c>
      <c r="D119" s="4" t="s">
        <v>330</v>
      </c>
      <c r="E119" s="4" t="s">
        <v>3</v>
      </c>
      <c r="G119" t="str">
        <f t="shared" si="1"/>
        <v>MIG118|SELECT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20" spans="1:7" x14ac:dyDescent="0.25">
      <c r="A120" s="6" t="s">
        <v>447</v>
      </c>
      <c r="B120" s="4" t="s">
        <v>111</v>
      </c>
      <c r="C120" s="4" t="s">
        <v>111</v>
      </c>
      <c r="D120" s="4" t="s">
        <v>330</v>
      </c>
      <c r="E120" s="4" t="s">
        <v>3</v>
      </c>
      <c r="G120" t="str">
        <f t="shared" si="1"/>
        <v>MIG119|SELECT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'OBRERA' AND fl.Localidad = 'OBRERA' AND fm.Municipio = 'CARDENAS';</v>
      </c>
    </row>
    <row r="121" spans="1:7" x14ac:dyDescent="0.25">
      <c r="A121" s="6" t="s">
        <v>449</v>
      </c>
      <c r="B121" s="4" t="s">
        <v>111</v>
      </c>
      <c r="C121" s="4" t="s">
        <v>111</v>
      </c>
      <c r="D121" s="4" t="s">
        <v>330</v>
      </c>
      <c r="E121" s="4" t="s">
        <v>3</v>
      </c>
      <c r="G121" t="str">
        <f t="shared" si="1"/>
        <v>MIG120|SELECT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'OBRERA' AND fl.Localidad = 'OBRERA' AND fm.Municipio = 'CARDENAS';</v>
      </c>
    </row>
    <row r="122" spans="1:7" x14ac:dyDescent="0.25">
      <c r="A122" s="6" t="s">
        <v>451</v>
      </c>
      <c r="B122" s="4" t="s">
        <v>26</v>
      </c>
      <c r="C122" s="4" t="s">
        <v>26</v>
      </c>
      <c r="D122" s="4" t="s">
        <v>330</v>
      </c>
      <c r="E122" s="4" t="s">
        <v>3</v>
      </c>
      <c r="G122" t="str">
        <f t="shared" si="1"/>
        <v>MIG121|SELECT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123" spans="1:7" x14ac:dyDescent="0.25">
      <c r="A123" s="6" t="s">
        <v>453</v>
      </c>
      <c r="B123" s="4" t="s">
        <v>172</v>
      </c>
      <c r="C123" s="4" t="s">
        <v>172</v>
      </c>
      <c r="D123" s="4" t="s">
        <v>330</v>
      </c>
      <c r="E123" s="4" t="s">
        <v>3</v>
      </c>
      <c r="G123" t="str">
        <f t="shared" si="1"/>
        <v>MIG122|SELECT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'CARDENAS';</v>
      </c>
    </row>
    <row r="124" spans="1:7" x14ac:dyDescent="0.25">
      <c r="A124" s="6" t="s">
        <v>455</v>
      </c>
      <c r="B124" s="4" t="s">
        <v>425</v>
      </c>
      <c r="C124" s="4" t="s">
        <v>425</v>
      </c>
      <c r="D124" s="4" t="s">
        <v>330</v>
      </c>
      <c r="E124" s="4" t="s">
        <v>3</v>
      </c>
      <c r="G124" t="str">
        <f t="shared" si="1"/>
        <v>MIG123|SELECT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POMOCA' AND fl.Localidad = 'FRACCIONAMIENTO POMOCA' AND fm.Municipio = 'CARDENAS';</v>
      </c>
    </row>
    <row r="125" spans="1:7" x14ac:dyDescent="0.25">
      <c r="A125" s="6" t="s">
        <v>457</v>
      </c>
      <c r="B125" s="4" t="s">
        <v>61</v>
      </c>
      <c r="C125" s="4" t="s">
        <v>61</v>
      </c>
      <c r="D125" s="4" t="s">
        <v>330</v>
      </c>
      <c r="E125" s="4" t="s">
        <v>3</v>
      </c>
      <c r="G125" t="str">
        <f t="shared" si="1"/>
        <v>MIG124|SELECT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26" spans="1:7" x14ac:dyDescent="0.25">
      <c r="A126" s="6" t="s">
        <v>458</v>
      </c>
      <c r="B126" s="4" t="s">
        <v>460</v>
      </c>
      <c r="C126" s="4" t="s">
        <v>461</v>
      </c>
      <c r="D126" s="4" t="s">
        <v>330</v>
      </c>
      <c r="E126" s="4" t="s">
        <v>3</v>
      </c>
      <c r="G126" t="str">
        <f t="shared" si="1"/>
        <v>MIG125|SELECT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 PRIMERA SECCION ' AND fl.Localidad = 'EL BAJIO PRIMERA SECCION ' AND fm.Municipio = 'CARDENAS';</v>
      </c>
    </row>
    <row r="127" spans="1:7" x14ac:dyDescent="0.25">
      <c r="A127" s="6" t="s">
        <v>462</v>
      </c>
      <c r="B127" s="4" t="s">
        <v>467</v>
      </c>
      <c r="C127" s="4" t="s">
        <v>467</v>
      </c>
      <c r="D127" s="4" t="s">
        <v>330</v>
      </c>
      <c r="E127" s="4" t="s">
        <v>330</v>
      </c>
      <c r="G127" t="str">
        <f t="shared" si="1"/>
        <v>MIG126|SELECT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 ' AND fl.Localidad = 'CALZADA PRIMERA SECCION ' AND fm.Municipio = 'CARDENAS ';</v>
      </c>
    </row>
    <row r="128" spans="1:7" x14ac:dyDescent="0.25">
      <c r="A128" s="6" t="s">
        <v>468</v>
      </c>
      <c r="B128" s="4" t="s">
        <v>470</v>
      </c>
      <c r="C128" s="4" t="s">
        <v>470</v>
      </c>
      <c r="D128" s="4" t="s">
        <v>330</v>
      </c>
      <c r="E128" s="4" t="s">
        <v>330</v>
      </c>
      <c r="G128" t="str">
        <f t="shared" si="1"/>
        <v>MIG127|SELECT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'GUADALUPE ' AND fl.Localidad = 'GUADALUPE ' AND fm.Municipio = 'CARDENAS ';</v>
      </c>
    </row>
    <row r="129" spans="1:7" x14ac:dyDescent="0.25">
      <c r="A129" s="6" t="s">
        <v>471</v>
      </c>
      <c r="B129" s="4" t="s">
        <v>476</v>
      </c>
      <c r="C129" s="4" t="s">
        <v>477</v>
      </c>
      <c r="D129" s="4" t="s">
        <v>330</v>
      </c>
      <c r="E129" s="4" t="s">
        <v>330</v>
      </c>
      <c r="G129" t="str">
        <f t="shared" si="1"/>
        <v>MIG128|SELECT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PERIFERICO ' AND fl.Localidad = 'SANTA MARIA PERIFERICO ' AND fm.Municipio = 'CARDENAS ';</v>
      </c>
    </row>
    <row r="130" spans="1:7" x14ac:dyDescent="0.25">
      <c r="A130" s="6" t="s">
        <v>478</v>
      </c>
      <c r="B130" s="4" t="s">
        <v>481</v>
      </c>
      <c r="C130" s="4" t="s">
        <v>482</v>
      </c>
      <c r="D130" s="4" t="s">
        <v>330</v>
      </c>
      <c r="E130" s="4" t="s">
        <v>330</v>
      </c>
      <c r="G130" t="str">
        <f t="shared" ref="G130:G193" si="2">CONCATENATE(A130,"|","SELECT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'",C130,"' AND fl.Localidad = '",C130,"' AND fm.Municipio = '",E130,"';")</f>
        <v>MIG129|SELECT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PRIMAVERA ' AND fl.Localidad = 'FRACCIONAMIENTO PRIMAVERA ' AND fm.Municipio = 'CARDENAS ';</v>
      </c>
    </row>
    <row r="131" spans="1:7" x14ac:dyDescent="0.25">
      <c r="A131" s="6" t="s">
        <v>483</v>
      </c>
      <c r="B131" s="4" t="s">
        <v>486</v>
      </c>
      <c r="C131" s="4" t="s">
        <v>486</v>
      </c>
      <c r="D131" s="4" t="s">
        <v>330</v>
      </c>
      <c r="E131" s="4" t="s">
        <v>330</v>
      </c>
      <c r="G131" t="str">
        <f t="shared" si="2"/>
        <v>MIG130|SELECT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 ' AND fl.Localidad = 'INFONAVIT DEPORTIVA ' AND fm.Municipio = 'CARDENAS ';</v>
      </c>
    </row>
    <row r="132" spans="1:7" x14ac:dyDescent="0.25">
      <c r="A132" s="6" t="s">
        <v>487</v>
      </c>
      <c r="B132" s="4" t="s">
        <v>489</v>
      </c>
      <c r="C132" s="4" t="s">
        <v>489</v>
      </c>
      <c r="D132" s="4" t="s">
        <v>330</v>
      </c>
      <c r="E132" s="4" t="s">
        <v>330</v>
      </c>
      <c r="G132" t="str">
        <f t="shared" si="2"/>
        <v>MIG131|SELECT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 VECINAL ' AND fl.Localidad = 'SECCION 40 VECINAL ' AND fm.Municipio = 'CARDENAS ';</v>
      </c>
    </row>
    <row r="133" spans="1:7" x14ac:dyDescent="0.25">
      <c r="A133" s="6" t="s">
        <v>490</v>
      </c>
      <c r="B133" s="4" t="s">
        <v>61</v>
      </c>
      <c r="C133" s="4" t="s">
        <v>61</v>
      </c>
      <c r="D133" s="4" t="s">
        <v>330</v>
      </c>
      <c r="E133" s="4" t="s">
        <v>330</v>
      </c>
      <c r="G133" t="str">
        <f t="shared" si="2"/>
        <v>MIG132|SELECT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34" spans="1:7" x14ac:dyDescent="0.25">
      <c r="A134" s="6" t="s">
        <v>492</v>
      </c>
      <c r="B134" s="4" t="s">
        <v>26</v>
      </c>
      <c r="C134" s="4" t="s">
        <v>26</v>
      </c>
      <c r="D134" s="4" t="s">
        <v>330</v>
      </c>
      <c r="E134" s="4" t="s">
        <v>330</v>
      </c>
      <c r="G134" t="str">
        <f t="shared" si="2"/>
        <v>MIG133|SELECT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 ';</v>
      </c>
    </row>
    <row r="135" spans="1:7" x14ac:dyDescent="0.25">
      <c r="A135" s="6" t="s">
        <v>495</v>
      </c>
      <c r="B135" s="4" t="s">
        <v>497</v>
      </c>
      <c r="C135" s="4" t="s">
        <v>497</v>
      </c>
      <c r="D135" s="4" t="s">
        <v>330</v>
      </c>
      <c r="E135" s="4" t="s">
        <v>330</v>
      </c>
      <c r="G135" t="str">
        <f t="shared" si="2"/>
        <v>MIG134|SELECT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EDUARDO' AND fl.Localidad = 'JOSE EDUARDO' AND fm.Municipio = 'CARDENAS ';</v>
      </c>
    </row>
    <row r="136" spans="1:7" x14ac:dyDescent="0.25">
      <c r="A136" s="6" t="s">
        <v>498</v>
      </c>
      <c r="B136" s="4" t="s">
        <v>61</v>
      </c>
      <c r="C136" s="4" t="s">
        <v>61</v>
      </c>
      <c r="D136" s="4" t="s">
        <v>330</v>
      </c>
      <c r="E136" s="4" t="s">
        <v>330</v>
      </c>
      <c r="G136" t="str">
        <f t="shared" si="2"/>
        <v>MIG135|SELECT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37" spans="1:7" x14ac:dyDescent="0.25">
      <c r="A137" s="6" t="s">
        <v>500</v>
      </c>
      <c r="B137" s="4" t="s">
        <v>42</v>
      </c>
      <c r="C137" s="4" t="s">
        <v>42</v>
      </c>
      <c r="D137" s="4" t="s">
        <v>330</v>
      </c>
      <c r="E137" s="4" t="s">
        <v>330</v>
      </c>
      <c r="G137" t="str">
        <f t="shared" si="2"/>
        <v>MIG136|SELECT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38" spans="1:7" x14ac:dyDescent="0.25">
      <c r="A138" s="6" t="s">
        <v>503</v>
      </c>
      <c r="B138" s="4" t="s">
        <v>506</v>
      </c>
      <c r="C138" s="4" t="s">
        <v>506</v>
      </c>
      <c r="D138" s="4" t="s">
        <v>330</v>
      </c>
      <c r="E138" s="4" t="s">
        <v>330</v>
      </c>
      <c r="G138" t="str">
        <f t="shared" si="2"/>
        <v>MIG137|SELECT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'CARDENAS ';</v>
      </c>
    </row>
    <row r="139" spans="1:7" x14ac:dyDescent="0.25">
      <c r="A139" s="6" t="s">
        <v>507</v>
      </c>
      <c r="B139" s="4" t="s">
        <v>510</v>
      </c>
      <c r="C139" s="4" t="s">
        <v>511</v>
      </c>
      <c r="D139" s="4" t="s">
        <v>330</v>
      </c>
      <c r="E139" s="4" t="s">
        <v>330</v>
      </c>
      <c r="G139" t="str">
        <f t="shared" si="2"/>
        <v>MIG138|SELECT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 CERRADA LAS GARDENIAS' AND fl.Localidad = 'EL BAJIO CERRADA LAS GARDENIAS' AND fm.Municipio = 'CARDENAS ';</v>
      </c>
    </row>
    <row r="140" spans="1:7" x14ac:dyDescent="0.25">
      <c r="A140" s="6" t="s">
        <v>512</v>
      </c>
      <c r="B140" s="4" t="s">
        <v>84</v>
      </c>
      <c r="C140" s="4" t="s">
        <v>84</v>
      </c>
      <c r="D140" s="4" t="s">
        <v>330</v>
      </c>
      <c r="E140" s="4" t="s">
        <v>330</v>
      </c>
      <c r="G140" t="str">
        <f t="shared" si="2"/>
        <v>MIG139|SELECT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CRUZ' AND fl.Localidad = 'SANTA CRUZ' AND fm.Municipio = 'CARDENAS ';</v>
      </c>
    </row>
    <row r="141" spans="1:7" x14ac:dyDescent="0.25">
      <c r="A141" s="6" t="s">
        <v>515</v>
      </c>
      <c r="B141" s="4" t="s">
        <v>42</v>
      </c>
      <c r="C141" s="4" t="s">
        <v>42</v>
      </c>
      <c r="D141" s="4" t="s">
        <v>330</v>
      </c>
      <c r="E141" s="4" t="s">
        <v>330</v>
      </c>
      <c r="G141" t="str">
        <f t="shared" si="2"/>
        <v>MIG140|SELECT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42" spans="1:7" x14ac:dyDescent="0.25">
      <c r="A142" s="6" t="s">
        <v>517</v>
      </c>
      <c r="B142" s="4" t="s">
        <v>519</v>
      </c>
      <c r="C142" s="4" t="s">
        <v>519</v>
      </c>
      <c r="D142" s="4" t="s">
        <v>330</v>
      </c>
      <c r="E142" s="4" t="s">
        <v>330</v>
      </c>
      <c r="G142" t="str">
        <f t="shared" si="2"/>
        <v>MIG141|SELECT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 PRIMERA' AND fl.Localidad = 'FRACCIONAMIENTO CAÑALES PRIMERA' AND fm.Municipio = 'CARDENAS ';</v>
      </c>
    </row>
    <row r="143" spans="1:7" x14ac:dyDescent="0.25">
      <c r="A143" s="6" t="s">
        <v>520</v>
      </c>
      <c r="B143" s="4" t="s">
        <v>42</v>
      </c>
      <c r="C143" s="4" t="s">
        <v>42</v>
      </c>
      <c r="D143" s="4" t="s">
        <v>330</v>
      </c>
      <c r="E143" s="4" t="s">
        <v>330</v>
      </c>
      <c r="G143" t="str">
        <f t="shared" si="2"/>
        <v>MIG142|SELECT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44" spans="1:7" x14ac:dyDescent="0.25">
      <c r="A144" s="6" t="s">
        <v>523</v>
      </c>
      <c r="B144" s="4" t="s">
        <v>61</v>
      </c>
      <c r="C144" s="4" t="s">
        <v>61</v>
      </c>
      <c r="D144" s="4" t="s">
        <v>330</v>
      </c>
      <c r="E144" s="4" t="s">
        <v>330</v>
      </c>
      <c r="G144" t="str">
        <f t="shared" si="2"/>
        <v>MIG143|SELECT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45" spans="1:7" x14ac:dyDescent="0.25">
      <c r="A145" s="6" t="s">
        <v>526</v>
      </c>
      <c r="B145" s="4" t="s">
        <v>528</v>
      </c>
      <c r="C145" s="4" t="s">
        <v>528</v>
      </c>
      <c r="D145" s="4" t="s">
        <v>330</v>
      </c>
      <c r="E145" s="4" t="s">
        <v>330</v>
      </c>
      <c r="G145" t="str">
        <f t="shared" si="2"/>
        <v>MIG144|SELECT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'CALZADA' AND fl.Localidad = 'CALZADA' AND fm.Municipio = 'CARDENAS ';</v>
      </c>
    </row>
    <row r="146" spans="1:7" x14ac:dyDescent="0.25">
      <c r="A146" s="6" t="s">
        <v>529</v>
      </c>
      <c r="B146" s="4" t="s">
        <v>61</v>
      </c>
      <c r="C146" s="4" t="s">
        <v>61</v>
      </c>
      <c r="D146" s="4" t="s">
        <v>330</v>
      </c>
      <c r="E146" s="4" t="s">
        <v>330</v>
      </c>
      <c r="G146" t="str">
        <f t="shared" si="2"/>
        <v>MIG145|SELECT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47" spans="1:7" x14ac:dyDescent="0.25">
      <c r="A147" s="6" t="s">
        <v>531</v>
      </c>
      <c r="B147" s="4" t="s">
        <v>533</v>
      </c>
      <c r="C147" s="4" t="s">
        <v>534</v>
      </c>
      <c r="D147" s="4" t="s">
        <v>330</v>
      </c>
      <c r="E147" s="4" t="s">
        <v>330</v>
      </c>
      <c r="G147" t="str">
        <f t="shared" si="2"/>
        <v>MIG146|SELECT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'INVITAB PASO Y PLAYA' AND fl.Localidad = 'INVITAB PASO Y PLAYA' AND fm.Municipio = 'CARDENAS ';</v>
      </c>
    </row>
    <row r="148" spans="1:7" x14ac:dyDescent="0.25">
      <c r="A148" s="6" t="s">
        <v>535</v>
      </c>
      <c r="B148" s="4" t="s">
        <v>42</v>
      </c>
      <c r="C148" s="4" t="s">
        <v>42</v>
      </c>
      <c r="D148" s="4" t="s">
        <v>330</v>
      </c>
      <c r="E148" s="4" t="s">
        <v>330</v>
      </c>
      <c r="G148" t="str">
        <f t="shared" si="2"/>
        <v>MIG147|SELECT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49" spans="1:7" x14ac:dyDescent="0.25">
      <c r="A149" s="6" t="s">
        <v>537</v>
      </c>
      <c r="B149" s="4" t="s">
        <v>540</v>
      </c>
      <c r="C149" s="4" t="s">
        <v>540</v>
      </c>
      <c r="D149" s="4" t="s">
        <v>330</v>
      </c>
      <c r="E149" s="4" t="s">
        <v>330</v>
      </c>
      <c r="G149" t="str">
        <f t="shared" si="2"/>
        <v>MIG148|SELECT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'INVITAB' AND fl.Localidad = 'INVITAB' AND fm.Municipio = 'CARDENAS ';</v>
      </c>
    </row>
    <row r="150" spans="1:7" x14ac:dyDescent="0.25">
      <c r="A150" s="6" t="s">
        <v>541</v>
      </c>
      <c r="B150" s="4" t="s">
        <v>228</v>
      </c>
      <c r="C150" s="4" t="s">
        <v>228</v>
      </c>
      <c r="D150" s="4" t="s">
        <v>330</v>
      </c>
      <c r="E150" s="4" t="s">
        <v>330</v>
      </c>
      <c r="G150" t="str">
        <f t="shared" si="2"/>
        <v>MIG149|SELECT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 ';</v>
      </c>
    </row>
    <row r="151" spans="1:7" x14ac:dyDescent="0.25">
      <c r="A151" s="6" t="s">
        <v>542</v>
      </c>
      <c r="B151" s="4" t="s">
        <v>228</v>
      </c>
      <c r="C151" s="4" t="s">
        <v>228</v>
      </c>
      <c r="D151" s="4" t="s">
        <v>330</v>
      </c>
      <c r="E151" s="4" t="s">
        <v>330</v>
      </c>
      <c r="G151" t="str">
        <f t="shared" si="2"/>
        <v>MIG150|SELECT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 ';</v>
      </c>
    </row>
    <row r="152" spans="1:7" x14ac:dyDescent="0.25">
      <c r="A152" s="6" t="s">
        <v>543</v>
      </c>
      <c r="B152" s="4" t="s">
        <v>26</v>
      </c>
      <c r="C152" s="4" t="s">
        <v>26</v>
      </c>
      <c r="D152" s="4" t="s">
        <v>330</v>
      </c>
      <c r="E152" s="4" t="s">
        <v>330</v>
      </c>
      <c r="G152" t="str">
        <f t="shared" si="2"/>
        <v>MIG151|SELECT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 ';</v>
      </c>
    </row>
    <row r="153" spans="1:7" x14ac:dyDescent="0.25">
      <c r="A153" s="6" t="s">
        <v>545</v>
      </c>
      <c r="B153" s="4" t="s">
        <v>61</v>
      </c>
      <c r="C153" s="4" t="s">
        <v>61</v>
      </c>
      <c r="D153" s="4" t="s">
        <v>330</v>
      </c>
      <c r="E153" s="4" t="s">
        <v>330</v>
      </c>
      <c r="G153" t="str">
        <f t="shared" si="2"/>
        <v>MIG152|SELECT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54" spans="1:7" x14ac:dyDescent="0.25">
      <c r="A154" s="6" t="s">
        <v>547</v>
      </c>
      <c r="B154" s="4" t="s">
        <v>549</v>
      </c>
      <c r="C154" s="4" t="s">
        <v>549</v>
      </c>
      <c r="D154" s="4" t="s">
        <v>330</v>
      </c>
      <c r="E154" s="4" t="s">
        <v>330</v>
      </c>
      <c r="G154" t="str">
        <f t="shared" si="2"/>
        <v>MIG153|SELECT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PRIMERA SECCION A' AND fl.Localidad = 'SANTANA PRIMERA SECCION A' AND fm.Municipio = 'CARDENAS ';</v>
      </c>
    </row>
    <row r="155" spans="1:7" x14ac:dyDescent="0.25">
      <c r="A155" s="6" t="s">
        <v>550</v>
      </c>
      <c r="B155" s="4" t="s">
        <v>61</v>
      </c>
      <c r="C155" s="4" t="s">
        <v>61</v>
      </c>
      <c r="D155" s="4" t="s">
        <v>330</v>
      </c>
      <c r="E155" s="4" t="s">
        <v>330</v>
      </c>
      <c r="G155" t="str">
        <f t="shared" si="2"/>
        <v>MIG154|SELECT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56" spans="1:7" x14ac:dyDescent="0.25">
      <c r="A156" s="6" t="s">
        <v>553</v>
      </c>
      <c r="B156" s="4" t="s">
        <v>61</v>
      </c>
      <c r="C156" s="4" t="s">
        <v>61</v>
      </c>
      <c r="D156" s="4" t="s">
        <v>330</v>
      </c>
      <c r="E156" s="4" t="s">
        <v>330</v>
      </c>
      <c r="G156" t="str">
        <f t="shared" si="2"/>
        <v>MIG155|SELECT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57" spans="1:7" x14ac:dyDescent="0.25">
      <c r="A157" s="6" t="s">
        <v>555</v>
      </c>
      <c r="B157" s="4" t="s">
        <v>42</v>
      </c>
      <c r="C157" s="4" t="s">
        <v>42</v>
      </c>
      <c r="D157" s="4" t="s">
        <v>330</v>
      </c>
      <c r="E157" s="4" t="s">
        <v>330</v>
      </c>
      <c r="G157" t="str">
        <f t="shared" si="2"/>
        <v>MIG156|SELECT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58" spans="1:7" x14ac:dyDescent="0.25">
      <c r="A158" s="6" t="s">
        <v>557</v>
      </c>
      <c r="B158" s="4" t="s">
        <v>560</v>
      </c>
      <c r="C158" s="4" t="s">
        <v>560</v>
      </c>
      <c r="D158" s="4" t="s">
        <v>330</v>
      </c>
      <c r="E158" s="4" t="s">
        <v>330</v>
      </c>
      <c r="G158" t="str">
        <f t="shared" si="2"/>
        <v>MIG157|SELECT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'OCAMPO' AND fl.Localidad = 'OCAMPO' AND fm.Municipio = 'CARDENAS ';</v>
      </c>
    </row>
    <row r="159" spans="1:7" x14ac:dyDescent="0.25">
      <c r="A159" s="6" t="s">
        <v>561</v>
      </c>
      <c r="B159" s="4" t="s">
        <v>32</v>
      </c>
      <c r="C159" s="4" t="s">
        <v>564</v>
      </c>
      <c r="D159" s="4" t="s">
        <v>330</v>
      </c>
      <c r="E159" s="4" t="s">
        <v>330</v>
      </c>
      <c r="G159" t="str">
        <f t="shared" si="2"/>
        <v>MIG158|SELECT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'ELPALMAR' AND fl.Localidad = 'ELPALMAR' AND fm.Municipio = 'CARDENAS ';</v>
      </c>
    </row>
    <row r="160" spans="1:7" x14ac:dyDescent="0.25">
      <c r="A160" s="6" t="s">
        <v>565</v>
      </c>
      <c r="B160" s="4" t="s">
        <v>115</v>
      </c>
      <c r="C160" s="4" t="s">
        <v>115</v>
      </c>
      <c r="D160" s="4" t="s">
        <v>330</v>
      </c>
      <c r="E160" s="4" t="s">
        <v>330</v>
      </c>
      <c r="G160" t="str">
        <f t="shared" si="2"/>
        <v>MIG159|SELECT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'CSAT' AND fl.Localidad = 'CSAT' AND fm.Municipio = 'CARDENAS ';</v>
      </c>
    </row>
    <row r="161" spans="1:7" x14ac:dyDescent="0.25">
      <c r="A161" s="6" t="s">
        <v>568</v>
      </c>
      <c r="B161" s="4" t="s">
        <v>519</v>
      </c>
      <c r="C161" s="4" t="s">
        <v>519</v>
      </c>
      <c r="D161" s="4" t="s">
        <v>330</v>
      </c>
      <c r="E161" s="4" t="s">
        <v>330</v>
      </c>
      <c r="G161" t="str">
        <f t="shared" si="2"/>
        <v>MIG160|SELECT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 PRIMERA' AND fl.Localidad = 'FRACCIONAMIENTO CAÑALES PRIMERA' AND fm.Municipio = 'CARDENAS ';</v>
      </c>
    </row>
    <row r="162" spans="1:7" x14ac:dyDescent="0.25">
      <c r="A162" s="6" t="s">
        <v>570</v>
      </c>
      <c r="B162" s="4" t="s">
        <v>18</v>
      </c>
      <c r="C162" s="4" t="s">
        <v>18</v>
      </c>
      <c r="D162" s="4" t="s">
        <v>330</v>
      </c>
      <c r="E162" s="4" t="s">
        <v>330</v>
      </c>
      <c r="G162" t="str">
        <f t="shared" si="2"/>
        <v>MIG161|SELECT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'LAZARO CARDENAS' AND fl.Localidad = 'LAZARO CARDENAS' AND fm.Municipio = 'CARDENAS ';</v>
      </c>
    </row>
    <row r="163" spans="1:7" x14ac:dyDescent="0.25">
      <c r="A163" s="6" t="s">
        <v>572</v>
      </c>
      <c r="B163" s="4" t="s">
        <v>61</v>
      </c>
      <c r="C163" s="4" t="s">
        <v>61</v>
      </c>
      <c r="D163" s="4" t="s">
        <v>330</v>
      </c>
      <c r="E163" s="4" t="s">
        <v>330</v>
      </c>
      <c r="G163" t="str">
        <f t="shared" si="2"/>
        <v>MIG162|SELECT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64" spans="1:7" x14ac:dyDescent="0.25">
      <c r="A164" s="6" t="s">
        <v>576</v>
      </c>
      <c r="B164" s="4" t="s">
        <v>578</v>
      </c>
      <c r="C164" s="4" t="s">
        <v>578</v>
      </c>
      <c r="D164" s="4" t="s">
        <v>330</v>
      </c>
      <c r="E164" s="4" t="s">
        <v>330</v>
      </c>
      <c r="G164" t="str">
        <f t="shared" si="2"/>
        <v>MIG163|SELECT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'7 DE OCTUBRE' AND fl.Localidad = '7 DE OCTUBRE' AND fm.Municipio = 'CARDENAS ';</v>
      </c>
    </row>
    <row r="165" spans="1:7" x14ac:dyDescent="0.25">
      <c r="A165" s="6" t="s">
        <v>579</v>
      </c>
      <c r="B165" s="4" t="s">
        <v>99</v>
      </c>
      <c r="C165" s="4" t="s">
        <v>99</v>
      </c>
      <c r="D165" s="4" t="s">
        <v>330</v>
      </c>
      <c r="E165" s="4" t="s">
        <v>330</v>
      </c>
      <c r="G165" t="str">
        <f t="shared" si="2"/>
        <v>MIG164|SELECT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 ';</v>
      </c>
    </row>
    <row r="166" spans="1:7" x14ac:dyDescent="0.25">
      <c r="A166" s="6" t="s">
        <v>581</v>
      </c>
      <c r="B166" s="4" t="s">
        <v>583</v>
      </c>
      <c r="C166" s="4" t="s">
        <v>583</v>
      </c>
      <c r="D166" s="4" t="s">
        <v>330</v>
      </c>
      <c r="E166" s="4" t="s">
        <v>330</v>
      </c>
      <c r="G166" t="str">
        <f t="shared" si="2"/>
        <v>MIG165|SELECT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PRIMERA' AND fl.Localidad = 'CAÑALES PRIMERA' AND fm.Municipio = 'CARDENAS ';</v>
      </c>
    </row>
    <row r="167" spans="1:7" x14ac:dyDescent="0.25">
      <c r="A167" s="6" t="s">
        <v>584</v>
      </c>
      <c r="B167" s="4" t="s">
        <v>586</v>
      </c>
      <c r="C167" s="4" t="s">
        <v>587</v>
      </c>
      <c r="D167" s="4" t="s">
        <v>330</v>
      </c>
      <c r="E167" s="4" t="s">
        <v>330</v>
      </c>
      <c r="G167" t="str">
        <f t="shared" si="2"/>
        <v>MIG166|SELECT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PELLICER CAMARA SAHOP' AND fl.Localidad = 'CARLOS PELLICER CAMARA SAHOP' AND fm.Municipio = 'CARDENAS ';</v>
      </c>
    </row>
    <row r="168" spans="1:7" x14ac:dyDescent="0.25">
      <c r="A168" s="6" t="s">
        <v>588</v>
      </c>
      <c r="B168" s="4" t="s">
        <v>78</v>
      </c>
      <c r="C168" s="4" t="s">
        <v>78</v>
      </c>
      <c r="D168" s="4" t="s">
        <v>330</v>
      </c>
      <c r="E168" s="4" t="s">
        <v>330</v>
      </c>
      <c r="G168" t="str">
        <f t="shared" si="2"/>
        <v>MIG167|SELECT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 ';</v>
      </c>
    </row>
    <row r="169" spans="1:7" x14ac:dyDescent="0.25">
      <c r="A169" s="6" t="s">
        <v>591</v>
      </c>
      <c r="B169" s="4" t="s">
        <v>594</v>
      </c>
      <c r="C169" s="4" t="s">
        <v>594</v>
      </c>
      <c r="D169" s="4" t="s">
        <v>330</v>
      </c>
      <c r="E169" s="4" t="s">
        <v>330</v>
      </c>
      <c r="G169" t="str">
        <f t="shared" si="2"/>
        <v>MIG168|SELECT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'PALMAR' AND fl.Localidad = 'PALMAR' AND fm.Municipio = 'CARDENAS ';</v>
      </c>
    </row>
    <row r="170" spans="1:7" x14ac:dyDescent="0.25">
      <c r="A170" s="6" t="s">
        <v>595</v>
      </c>
      <c r="B170" s="4" t="s">
        <v>597</v>
      </c>
      <c r="C170" s="4" t="s">
        <v>172</v>
      </c>
      <c r="D170" s="4" t="s">
        <v>330</v>
      </c>
      <c r="E170" s="4" t="s">
        <v>330</v>
      </c>
      <c r="G170" t="str">
        <f t="shared" si="2"/>
        <v>MIG169|SELECT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 ';</v>
      </c>
    </row>
    <row r="171" spans="1:7" x14ac:dyDescent="0.25">
      <c r="A171" s="6" t="s">
        <v>598</v>
      </c>
      <c r="B171" s="4" t="s">
        <v>26</v>
      </c>
      <c r="C171" s="4" t="s">
        <v>26</v>
      </c>
      <c r="D171" s="4" t="s">
        <v>330</v>
      </c>
      <c r="E171" s="4" t="s">
        <v>330</v>
      </c>
      <c r="G171" t="str">
        <f t="shared" si="2"/>
        <v>MIG170|SELECT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 ';</v>
      </c>
    </row>
    <row r="172" spans="1:7" x14ac:dyDescent="0.25">
      <c r="A172" s="6" t="s">
        <v>601</v>
      </c>
      <c r="B172" s="4" t="s">
        <v>605</v>
      </c>
      <c r="C172" s="4" t="s">
        <v>605</v>
      </c>
      <c r="D172" s="4" t="s">
        <v>330</v>
      </c>
      <c r="E172" s="4" t="s">
        <v>330</v>
      </c>
      <c r="G172" t="str">
        <f t="shared" si="2"/>
        <v>MIG171|SELECT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LUCIA' AND fl.Localidad = 'SANTA LUCIA' AND fm.Municipio = 'CARDENAS ';</v>
      </c>
    </row>
    <row r="173" spans="1:7" x14ac:dyDescent="0.25">
      <c r="A173" s="6" t="s">
        <v>606</v>
      </c>
      <c r="B173" s="4" t="s">
        <v>608</v>
      </c>
      <c r="C173" s="4" t="s">
        <v>608</v>
      </c>
      <c r="D173" s="4" t="s">
        <v>330</v>
      </c>
      <c r="E173" s="4" t="s">
        <v>330</v>
      </c>
      <c r="G173" t="str">
        <f t="shared" si="2"/>
        <v>MIG172|SELECT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'PETROLERA' AND fl.Localidad = 'PETROLERA' AND fm.Municipio = 'CARDENAS ';</v>
      </c>
    </row>
    <row r="174" spans="1:7" x14ac:dyDescent="0.25">
      <c r="A174" s="6" t="s">
        <v>609</v>
      </c>
      <c r="B174" s="4" t="s">
        <v>156</v>
      </c>
      <c r="C174" s="4" t="s">
        <v>156</v>
      </c>
      <c r="D174" s="4" t="s">
        <v>330</v>
      </c>
      <c r="E174" s="4" t="s">
        <v>330</v>
      </c>
      <c r="G174" t="str">
        <f t="shared" si="2"/>
        <v>MIG173|SELECT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'FOVISSTE' AND fl.Localidad = 'FOVISSTE' AND fm.Municipio = 'CARDENAS ';</v>
      </c>
    </row>
    <row r="175" spans="1:7" x14ac:dyDescent="0.25">
      <c r="A175" s="6" t="s">
        <v>612</v>
      </c>
      <c r="B175" s="4" t="s">
        <v>235</v>
      </c>
      <c r="C175" s="4" t="s">
        <v>235</v>
      </c>
      <c r="D175" s="4" t="s">
        <v>330</v>
      </c>
      <c r="E175" s="4" t="s">
        <v>330</v>
      </c>
      <c r="G175" t="str">
        <f t="shared" si="2"/>
        <v>MIG174|SELECT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SEGUNDA SECCION' AND fl.Localidad = 'BAJIO SEGUNDA SECCION' AND fm.Municipio = 'CARDENAS ';</v>
      </c>
    </row>
    <row r="176" spans="1:7" x14ac:dyDescent="0.25">
      <c r="A176" s="6" t="s">
        <v>614</v>
      </c>
      <c r="B176" s="4" t="s">
        <v>617</v>
      </c>
      <c r="C176" s="4" t="s">
        <v>617</v>
      </c>
      <c r="D176" s="4" t="s">
        <v>330</v>
      </c>
      <c r="E176" s="4" t="s">
        <v>330</v>
      </c>
      <c r="G176" t="str">
        <f t="shared" si="2"/>
        <v>MIG175|SELECT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SEGUNDA' AND fl.Localidad = 'CAÑALES SEGUNDA' AND fm.Municipio = 'CARDENAS ';</v>
      </c>
    </row>
    <row r="177" spans="1:7" x14ac:dyDescent="0.25">
      <c r="A177" s="6" t="s">
        <v>618</v>
      </c>
      <c r="B177" s="4" t="s">
        <v>26</v>
      </c>
      <c r="C177" s="4" t="s">
        <v>26</v>
      </c>
      <c r="D177" s="4" t="s">
        <v>330</v>
      </c>
      <c r="E177" s="4" t="s">
        <v>330</v>
      </c>
      <c r="G177" t="str">
        <f t="shared" si="2"/>
        <v>MIG176|SELECT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 ';</v>
      </c>
    </row>
    <row r="178" spans="1:7" x14ac:dyDescent="0.25">
      <c r="A178" s="6" t="s">
        <v>620</v>
      </c>
      <c r="B178" s="4" t="s">
        <v>597</v>
      </c>
      <c r="C178" s="4" t="s">
        <v>172</v>
      </c>
      <c r="D178" s="4" t="s">
        <v>330</v>
      </c>
      <c r="E178" s="4" t="s">
        <v>330</v>
      </c>
      <c r="G178" t="str">
        <f t="shared" si="2"/>
        <v>MIG177|SELECT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 ';</v>
      </c>
    </row>
    <row r="179" spans="1:7" x14ac:dyDescent="0.25">
      <c r="A179" s="6" t="s">
        <v>622</v>
      </c>
      <c r="B179" s="4" t="s">
        <v>61</v>
      </c>
      <c r="C179" s="4" t="s">
        <v>61</v>
      </c>
      <c r="D179" s="4" t="s">
        <v>330</v>
      </c>
      <c r="E179" s="4" t="s">
        <v>330</v>
      </c>
      <c r="G179" t="str">
        <f t="shared" si="2"/>
        <v>MIG178|SELECT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80" spans="1:7" x14ac:dyDescent="0.25">
      <c r="A180" s="6" t="s">
        <v>624</v>
      </c>
      <c r="B180" s="4" t="s">
        <v>78</v>
      </c>
      <c r="C180" s="4" t="s">
        <v>78</v>
      </c>
      <c r="D180" s="4" t="s">
        <v>330</v>
      </c>
      <c r="E180" s="4" t="s">
        <v>330</v>
      </c>
      <c r="G180" t="str">
        <f t="shared" si="2"/>
        <v>MIG179|SELECT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 ';</v>
      </c>
    </row>
    <row r="181" spans="1:7" x14ac:dyDescent="0.25">
      <c r="A181" s="6" t="s">
        <v>626</v>
      </c>
      <c r="B181" s="4" t="s">
        <v>628</v>
      </c>
      <c r="C181" s="4" t="s">
        <v>628</v>
      </c>
      <c r="D181" s="4" t="s">
        <v>330</v>
      </c>
      <c r="E181" s="4" t="s">
        <v>330</v>
      </c>
      <c r="G181" t="str">
        <f t="shared" si="2"/>
        <v>MIG180|SELECT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'CARDENAS ';</v>
      </c>
    </row>
    <row r="182" spans="1:7" x14ac:dyDescent="0.25">
      <c r="A182" s="6" t="s">
        <v>629</v>
      </c>
      <c r="B182" s="4" t="s">
        <v>203</v>
      </c>
      <c r="C182" s="4" t="s">
        <v>443</v>
      </c>
      <c r="D182" s="4" t="s">
        <v>330</v>
      </c>
      <c r="E182" s="4" t="s">
        <v>330</v>
      </c>
      <c r="G182" t="str">
        <f t="shared" si="2"/>
        <v>MIG181|SELECT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PRIMERA SECCION ' AND fl.Localidad = 'BAJIO PRIMERA SECCION ' AND fm.Municipio = 'CARDENAS ';</v>
      </c>
    </row>
    <row r="183" spans="1:7" x14ac:dyDescent="0.25">
      <c r="A183" s="6" t="s">
        <v>631</v>
      </c>
      <c r="B183" s="4" t="s">
        <v>633</v>
      </c>
      <c r="C183" s="4" t="s">
        <v>634</v>
      </c>
      <c r="D183" s="4" t="s">
        <v>330</v>
      </c>
      <c r="E183" s="4" t="s">
        <v>330</v>
      </c>
      <c r="G183" t="str">
        <f t="shared" si="2"/>
        <v>MIG182|SELECT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PELLICER CAMARA' AND fl.Localidad = 'CARLOS PELLICER CAMARA' AND fm.Municipio = 'CARDENAS ';</v>
      </c>
    </row>
    <row r="184" spans="1:7" x14ac:dyDescent="0.25">
      <c r="A184" s="6" t="s">
        <v>635</v>
      </c>
      <c r="B184" s="4" t="s">
        <v>338</v>
      </c>
      <c r="C184" s="4" t="s">
        <v>338</v>
      </c>
      <c r="D184" s="4" t="s">
        <v>330</v>
      </c>
      <c r="E184" s="4" t="s">
        <v>330</v>
      </c>
      <c r="G184" t="str">
        <f t="shared" si="2"/>
        <v>MIG183|SELECT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GALAXIAS' AND fl.Localidad = 'LAS GALAXIAS' AND fm.Municipio = 'CARDENAS ';</v>
      </c>
    </row>
    <row r="185" spans="1:7" x14ac:dyDescent="0.25">
      <c r="A185" s="6" t="s">
        <v>637</v>
      </c>
      <c r="B185" s="4" t="s">
        <v>42</v>
      </c>
      <c r="C185" s="4" t="s">
        <v>42</v>
      </c>
      <c r="D185" s="4" t="s">
        <v>330</v>
      </c>
      <c r="E185" s="4" t="s">
        <v>330</v>
      </c>
      <c r="G185" t="str">
        <f t="shared" si="2"/>
        <v>MIG184|SELECT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86" spans="1:7" x14ac:dyDescent="0.25">
      <c r="A186" s="6" t="s">
        <v>639</v>
      </c>
      <c r="B186" s="4" t="s">
        <v>597</v>
      </c>
      <c r="C186" s="4" t="s">
        <v>172</v>
      </c>
      <c r="D186" s="4" t="s">
        <v>330</v>
      </c>
      <c r="E186" s="4" t="s">
        <v>330</v>
      </c>
      <c r="G186" t="str">
        <f t="shared" si="2"/>
        <v>MIG185|SELECT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 ';</v>
      </c>
    </row>
    <row r="187" spans="1:7" x14ac:dyDescent="0.25">
      <c r="A187" s="6" t="s">
        <v>641</v>
      </c>
      <c r="B187" s="4" t="s">
        <v>519</v>
      </c>
      <c r="C187" s="4" t="s">
        <v>519</v>
      </c>
      <c r="D187" s="4" t="s">
        <v>330</v>
      </c>
      <c r="E187" s="4" t="s">
        <v>330</v>
      </c>
      <c r="G187" t="str">
        <f t="shared" si="2"/>
        <v>MIG186|SELECT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 PRIMERA' AND fl.Localidad = 'FRACCIONAMIENTO CAÑALES PRIMERA' AND fm.Municipio = 'CARDENAS ';</v>
      </c>
    </row>
    <row r="188" spans="1:7" x14ac:dyDescent="0.25">
      <c r="A188" s="6" t="s">
        <v>643</v>
      </c>
      <c r="B188" s="4" t="s">
        <v>646</v>
      </c>
      <c r="C188" s="4" t="s">
        <v>647</v>
      </c>
      <c r="D188" s="4" t="s">
        <v>330</v>
      </c>
      <c r="E188" s="4" t="s">
        <v>330</v>
      </c>
      <c r="G188" t="str">
        <f t="shared" si="2"/>
        <v>MIG187|SELECT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EL ENCANTO' AND fl.Localidad = 'FRACCIONAMIENTO EL ENCANTO' AND fm.Municipio = 'CARDENAS ';</v>
      </c>
    </row>
    <row r="189" spans="1:7" x14ac:dyDescent="0.25">
      <c r="A189" s="6" t="s">
        <v>648</v>
      </c>
      <c r="B189" s="4" t="s">
        <v>650</v>
      </c>
      <c r="C189" s="4" t="s">
        <v>650</v>
      </c>
      <c r="D189" s="4" t="s">
        <v>330</v>
      </c>
      <c r="E189" s="4" t="s">
        <v>330</v>
      </c>
      <c r="G189" t="str">
        <f t="shared" si="2"/>
        <v>MIG188|SELECT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 SEGUNDA SECCION' AND fl.Localidad = 'EL BAJIO SEGUNDA SECCION' AND fm.Municipio = 'CARDENAS ';</v>
      </c>
    </row>
    <row r="190" spans="1:7" x14ac:dyDescent="0.25">
      <c r="A190" s="6" t="s">
        <v>651</v>
      </c>
      <c r="B190" s="4" t="s">
        <v>461</v>
      </c>
      <c r="C190" s="4" t="s">
        <v>653</v>
      </c>
      <c r="D190" s="4" t="s">
        <v>330</v>
      </c>
      <c r="E190" s="4" t="s">
        <v>330</v>
      </c>
      <c r="G190" t="str">
        <f t="shared" si="2"/>
        <v>MIG189|SELECT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 PRIMERA SECCION' AND fl.Localidad = 'EL BAJIO PRIMERA SECCION' AND fm.Municipio = 'CARDENAS ';</v>
      </c>
    </row>
    <row r="191" spans="1:7" x14ac:dyDescent="0.25">
      <c r="A191" s="6" t="s">
        <v>654</v>
      </c>
      <c r="B191" s="4" t="s">
        <v>78</v>
      </c>
      <c r="C191" s="4" t="s">
        <v>78</v>
      </c>
      <c r="D191" s="4" t="s">
        <v>330</v>
      </c>
      <c r="E191" s="4" t="s">
        <v>330</v>
      </c>
      <c r="G191" t="str">
        <f t="shared" si="2"/>
        <v>MIG190|SELECT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 ';</v>
      </c>
    </row>
    <row r="192" spans="1:7" x14ac:dyDescent="0.25">
      <c r="A192" s="6" t="s">
        <v>657</v>
      </c>
      <c r="B192" s="4" t="s">
        <v>42</v>
      </c>
      <c r="C192" s="4" t="s">
        <v>42</v>
      </c>
      <c r="D192" s="4" t="s">
        <v>330</v>
      </c>
      <c r="E192" s="4" t="s">
        <v>330</v>
      </c>
      <c r="G192" t="str">
        <f t="shared" si="2"/>
        <v>MIG191|SELECT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93" spans="1:7" x14ac:dyDescent="0.25">
      <c r="A193" s="6" t="s">
        <v>659</v>
      </c>
      <c r="B193" s="4" t="s">
        <v>26</v>
      </c>
      <c r="C193" s="4" t="s">
        <v>26</v>
      </c>
      <c r="D193" s="4" t="s">
        <v>330</v>
      </c>
      <c r="E193" s="4" t="s">
        <v>330</v>
      </c>
      <c r="G193" t="str">
        <f t="shared" si="2"/>
        <v>MIG192|SELECT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 ';</v>
      </c>
    </row>
    <row r="194" spans="1:7" x14ac:dyDescent="0.25">
      <c r="A194" s="6" t="s">
        <v>661</v>
      </c>
      <c r="B194" s="4" t="s">
        <v>61</v>
      </c>
      <c r="C194" s="4" t="s">
        <v>61</v>
      </c>
      <c r="D194" s="4" t="s">
        <v>330</v>
      </c>
      <c r="E194" s="4" t="s">
        <v>330</v>
      </c>
      <c r="G194" t="str">
        <f t="shared" ref="G194:G257" si="3">CONCATENATE(A194,"|","SELECT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'",C194,"' AND fl.Localidad = '",C194,"' AND fm.Municipio = '",E194,"';")</f>
        <v>MIG193|SELECT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95" spans="1:7" x14ac:dyDescent="0.25">
      <c r="A195" s="6" t="s">
        <v>663</v>
      </c>
      <c r="B195" s="4" t="s">
        <v>61</v>
      </c>
      <c r="C195" s="4" t="s">
        <v>61</v>
      </c>
      <c r="D195" s="4" t="s">
        <v>330</v>
      </c>
      <c r="E195" s="4" t="s">
        <v>330</v>
      </c>
      <c r="G195" t="str">
        <f t="shared" si="3"/>
        <v>MIG194|SELECT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96" spans="1:7" x14ac:dyDescent="0.25">
      <c r="A196" s="6" t="s">
        <v>665</v>
      </c>
      <c r="B196" s="4" t="s">
        <v>597</v>
      </c>
      <c r="C196" s="4" t="s">
        <v>172</v>
      </c>
      <c r="D196" s="4" t="s">
        <v>330</v>
      </c>
      <c r="E196" s="4" t="s">
        <v>330</v>
      </c>
      <c r="G196" t="str">
        <f t="shared" si="3"/>
        <v>MIG195|SELECT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 ';</v>
      </c>
    </row>
    <row r="197" spans="1:7" x14ac:dyDescent="0.25">
      <c r="A197" s="6" t="s">
        <v>667</v>
      </c>
      <c r="B197" s="4" t="s">
        <v>61</v>
      </c>
      <c r="C197" s="4" t="s">
        <v>61</v>
      </c>
      <c r="D197" s="4" t="s">
        <v>330</v>
      </c>
      <c r="E197" s="4" t="s">
        <v>330</v>
      </c>
      <c r="G197" t="str">
        <f t="shared" si="3"/>
        <v>MIG196|SELECT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98" spans="1:7" x14ac:dyDescent="0.25">
      <c r="A198" s="6" t="s">
        <v>669</v>
      </c>
      <c r="B198" s="4" t="s">
        <v>672</v>
      </c>
      <c r="C198" s="4" t="s">
        <v>672</v>
      </c>
      <c r="D198" s="4" t="s">
        <v>330</v>
      </c>
      <c r="E198" s="4" t="s">
        <v>330</v>
      </c>
      <c r="G198" t="str">
        <f t="shared" si="3"/>
        <v>MIG197|SELECT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VEREDA' AND fl.Localidad = 'LA VEREDA' AND fm.Municipio = 'CARDENAS ';</v>
      </c>
    </row>
    <row r="199" spans="1:7" x14ac:dyDescent="0.25">
      <c r="A199" s="6" t="s">
        <v>673</v>
      </c>
      <c r="B199" s="4" t="s">
        <v>99</v>
      </c>
      <c r="C199" s="4" t="s">
        <v>99</v>
      </c>
      <c r="D199" s="4" t="s">
        <v>330</v>
      </c>
      <c r="E199" s="4" t="s">
        <v>330</v>
      </c>
      <c r="G199" t="str">
        <f t="shared" si="3"/>
        <v>MIG198|SELECT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 ';</v>
      </c>
    </row>
    <row r="200" spans="1:7" x14ac:dyDescent="0.25">
      <c r="A200" s="6" t="s">
        <v>676</v>
      </c>
      <c r="B200" s="4" t="s">
        <v>36</v>
      </c>
      <c r="C200" s="4" t="s">
        <v>36</v>
      </c>
      <c r="D200" s="4" t="s">
        <v>330</v>
      </c>
      <c r="E200" s="4" t="s">
        <v>330</v>
      </c>
      <c r="G200" t="str">
        <f t="shared" si="3"/>
        <v>MIG199|SELECT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 ';</v>
      </c>
    </row>
    <row r="201" spans="1:7" x14ac:dyDescent="0.25">
      <c r="A201" s="6" t="s">
        <v>678</v>
      </c>
      <c r="B201" s="4" t="s">
        <v>680</v>
      </c>
      <c r="C201" s="4" t="s">
        <v>680</v>
      </c>
      <c r="D201" s="4" t="s">
        <v>330</v>
      </c>
      <c r="E201" s="4" t="s">
        <v>330</v>
      </c>
      <c r="G201" t="str">
        <f t="shared" si="3"/>
        <v>MIG200|SELECT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'JARDINES DE TABASCO' AND fl.Localidad = 'JARDINES DE TABASCO' AND fm.Municipio = 'CARDENAS ';</v>
      </c>
    </row>
    <row r="202" spans="1:7" x14ac:dyDescent="0.25">
      <c r="A202" s="6" t="s">
        <v>681</v>
      </c>
      <c r="B202" s="4" t="s">
        <v>235</v>
      </c>
      <c r="C202" s="4" t="s">
        <v>235</v>
      </c>
      <c r="D202" s="4" t="s">
        <v>330</v>
      </c>
      <c r="E202" s="4" t="s">
        <v>330</v>
      </c>
      <c r="G202" t="str">
        <f t="shared" si="3"/>
        <v>MIG201|SELECT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SEGUNDA SECCION' AND fl.Localidad = 'BAJIO SEGUNDA SECCION' AND fm.Municipio = 'CARDENAS ';</v>
      </c>
    </row>
    <row r="203" spans="1:7" x14ac:dyDescent="0.25">
      <c r="A203" s="6" t="s">
        <v>684</v>
      </c>
      <c r="B203" s="4" t="s">
        <v>279</v>
      </c>
      <c r="C203" s="4" t="s">
        <v>477</v>
      </c>
      <c r="D203" s="4" t="s">
        <v>330</v>
      </c>
      <c r="E203" s="4" t="s">
        <v>330</v>
      </c>
      <c r="G203" t="str">
        <f t="shared" si="3"/>
        <v>MIG202|SELECT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PERIFERICO ' AND fl.Localidad = 'SANTA MARIA PERIFERICO ' AND fm.Municipio = 'CARDENAS ';</v>
      </c>
    </row>
    <row r="204" spans="1:7" x14ac:dyDescent="0.25">
      <c r="A204" s="6" t="s">
        <v>686</v>
      </c>
      <c r="B204" s="4" t="s">
        <v>420</v>
      </c>
      <c r="C204" s="4" t="s">
        <v>688</v>
      </c>
      <c r="D204" s="4" t="s">
        <v>330</v>
      </c>
      <c r="E204" s="4" t="s">
        <v>330</v>
      </c>
      <c r="G204" t="str">
        <f t="shared" si="3"/>
        <v>MIG203|SELECT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TERCERA ETAPA ' AND fl.Localidad = 'AMPLIACION CAÑALES TERCERA ETAPA ' AND fm.Municipio = 'CARDENAS ';</v>
      </c>
    </row>
    <row r="205" spans="1:7" x14ac:dyDescent="0.25">
      <c r="A205" s="6" t="s">
        <v>689</v>
      </c>
      <c r="B205" s="4" t="s">
        <v>61</v>
      </c>
      <c r="C205" s="4" t="s">
        <v>61</v>
      </c>
      <c r="D205" s="4" t="s">
        <v>330</v>
      </c>
      <c r="E205" s="4" t="s">
        <v>330</v>
      </c>
      <c r="G205" t="str">
        <f t="shared" si="3"/>
        <v>MIG204|SELECT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206" spans="1:7" x14ac:dyDescent="0.25">
      <c r="A206" s="6" t="s">
        <v>691</v>
      </c>
      <c r="B206" s="4" t="s">
        <v>61</v>
      </c>
      <c r="C206" s="4" t="s">
        <v>61</v>
      </c>
      <c r="D206" s="4" t="s">
        <v>330</v>
      </c>
      <c r="E206" s="4" t="s">
        <v>330</v>
      </c>
      <c r="G206" t="str">
        <f t="shared" si="3"/>
        <v>MIG205|SELECT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207" spans="1:7" x14ac:dyDescent="0.25">
      <c r="A207" s="6" t="s">
        <v>694</v>
      </c>
      <c r="B207" s="4" t="s">
        <v>697</v>
      </c>
      <c r="C207" s="4" t="s">
        <v>697</v>
      </c>
      <c r="D207" s="4" t="s">
        <v>330</v>
      </c>
      <c r="E207" s="4" t="s">
        <v>330</v>
      </c>
      <c r="G207" t="str">
        <f t="shared" si="3"/>
        <v>MIG206|SELECT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 SUR' AND fl.Localidad = 'CALZADA PRIMERA SECCION SUR' AND fm.Municipio = 'CARDENAS ';</v>
      </c>
    </row>
    <row r="208" spans="1:7" x14ac:dyDescent="0.25">
      <c r="A208" s="6" t="s">
        <v>698</v>
      </c>
      <c r="B208" s="4" t="s">
        <v>700</v>
      </c>
      <c r="C208" s="4" t="s">
        <v>700</v>
      </c>
      <c r="D208" s="4" t="s">
        <v>330</v>
      </c>
      <c r="E208" s="4" t="s">
        <v>330</v>
      </c>
      <c r="G208" t="str">
        <f t="shared" si="3"/>
        <v>MIG207|SELECT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 NUMERO 203' AND fl.Localidad = 'BENITO JUAREZ NUMERO 203' AND fm.Municipio = 'CARDENAS ';</v>
      </c>
    </row>
    <row r="209" spans="1:7" x14ac:dyDescent="0.25">
      <c r="A209" s="6" t="s">
        <v>701</v>
      </c>
      <c r="B209" s="4" t="s">
        <v>285</v>
      </c>
      <c r="C209" s="4" t="s">
        <v>704</v>
      </c>
      <c r="D209" s="4" t="s">
        <v>330</v>
      </c>
      <c r="E209" s="4" t="s">
        <v>330</v>
      </c>
      <c r="G209" t="str">
        <f t="shared" si="3"/>
        <v>MIG208|SELECT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'ADA ISABEL ' AND fl.Localidad = 'ADA ISABEL ' AND fm.Municipio = 'CARDENAS ';</v>
      </c>
    </row>
    <row r="210" spans="1:7" x14ac:dyDescent="0.25">
      <c r="A210" s="6" t="s">
        <v>705</v>
      </c>
      <c r="B210" s="4" t="s">
        <v>709</v>
      </c>
      <c r="C210" s="4" t="s">
        <v>708</v>
      </c>
      <c r="D210" s="4" t="s">
        <v>706</v>
      </c>
      <c r="E210" s="4" t="s">
        <v>706</v>
      </c>
      <c r="G210" t="str">
        <f t="shared" si="3"/>
        <v>MIG209|SELECT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I MADERO SEGUNDA SECCION' AND fl.Localidad = 'FRANCISCO I MADERO SEGUNDA SECCION' AND fm.Municipio = 'PARAISO';</v>
      </c>
    </row>
    <row r="211" spans="1:7" x14ac:dyDescent="0.25">
      <c r="A211" s="6" t="s">
        <v>711</v>
      </c>
      <c r="B211" s="4" t="s">
        <v>713</v>
      </c>
      <c r="C211" s="4" t="s">
        <v>714</v>
      </c>
      <c r="D211" s="4" t="s">
        <v>706</v>
      </c>
      <c r="E211" s="4" t="s">
        <v>706</v>
      </c>
      <c r="G211" t="str">
        <f t="shared" si="3"/>
        <v>MIG210|SELECT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'ESCRIBANO' AND fl.Localidad = 'ESCRIBANO' AND fm.Municipio = 'PARAISO';</v>
      </c>
    </row>
    <row r="212" spans="1:7" x14ac:dyDescent="0.25">
      <c r="A212" s="6" t="s">
        <v>715</v>
      </c>
      <c r="B212" s="4" t="s">
        <v>713</v>
      </c>
      <c r="C212" s="4" t="s">
        <v>714</v>
      </c>
      <c r="D212" s="4" t="s">
        <v>706</v>
      </c>
      <c r="E212" s="4" t="s">
        <v>706</v>
      </c>
      <c r="G212" t="str">
        <f t="shared" si="3"/>
        <v>MIG211|SELECT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'ESCRIBANO' AND fl.Localidad = 'ESCRIBANO' AND fm.Municipio = 'PARAISO';</v>
      </c>
    </row>
    <row r="213" spans="1:7" x14ac:dyDescent="0.25">
      <c r="A213" s="6" t="s">
        <v>718</v>
      </c>
      <c r="B213" s="4" t="s">
        <v>720</v>
      </c>
      <c r="C213" s="4" t="s">
        <v>720</v>
      </c>
      <c r="D213" s="4" t="s">
        <v>3</v>
      </c>
      <c r="E213" s="4" t="s">
        <v>3</v>
      </c>
      <c r="G213" t="str">
        <f t="shared" si="3"/>
        <v>MIG212|SELECT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'AGUASOL' AND fl.Localidad = 'AGUASOL' AND fm.Municipio = 'CARDENAS';</v>
      </c>
    </row>
    <row r="214" spans="1:7" x14ac:dyDescent="0.25">
      <c r="A214" s="6" t="s">
        <v>721</v>
      </c>
      <c r="B214" s="4" t="s">
        <v>42</v>
      </c>
      <c r="C214" s="4" t="s">
        <v>42</v>
      </c>
      <c r="D214" s="4" t="s">
        <v>706</v>
      </c>
      <c r="E214" s="4" t="s">
        <v>706</v>
      </c>
      <c r="G214" t="str">
        <f t="shared" si="3"/>
        <v>MIG213|SELECT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15" spans="1:7" x14ac:dyDescent="0.25">
      <c r="A215" s="6" t="s">
        <v>724</v>
      </c>
      <c r="B215" s="4" t="s">
        <v>726</v>
      </c>
      <c r="C215" s="4" t="s">
        <v>726</v>
      </c>
      <c r="D215" s="4" t="s">
        <v>706</v>
      </c>
      <c r="E215" s="4" t="s">
        <v>706</v>
      </c>
      <c r="G215" t="str">
        <f t="shared" si="3"/>
        <v>MIG214|SELECT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LIMONCITO' AND fl.Localidad = 'EL LIMONCITO' AND fm.Municipio = 'PARAISO';</v>
      </c>
    </row>
    <row r="216" spans="1:7" x14ac:dyDescent="0.25">
      <c r="A216" s="6" t="s">
        <v>727</v>
      </c>
      <c r="B216" s="4" t="s">
        <v>729</v>
      </c>
      <c r="C216" s="4" t="s">
        <v>729</v>
      </c>
      <c r="D216" s="4" t="s">
        <v>706</v>
      </c>
      <c r="E216" s="4" t="s">
        <v>706</v>
      </c>
      <c r="G216" t="str">
        <f t="shared" si="3"/>
        <v>MIG215|SELECT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PENJAMO' AND fl.Localidad = 'EL PENJAMO' AND fm.Municipio = 'PARAISO';</v>
      </c>
    </row>
    <row r="217" spans="1:7" x14ac:dyDescent="0.25">
      <c r="A217" s="6" t="s">
        <v>730</v>
      </c>
      <c r="B217" s="4" t="s">
        <v>42</v>
      </c>
      <c r="C217" s="4" t="s">
        <v>42</v>
      </c>
      <c r="D217" s="4" t="s">
        <v>706</v>
      </c>
      <c r="E217" s="4" t="s">
        <v>706</v>
      </c>
      <c r="G217" t="str">
        <f t="shared" si="3"/>
        <v>MIG216|SELECT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18" spans="1:7" x14ac:dyDescent="0.25">
      <c r="A218" s="6" t="s">
        <v>734</v>
      </c>
      <c r="B218" s="4" t="s">
        <v>736</v>
      </c>
      <c r="C218" s="4" t="s">
        <v>736</v>
      </c>
      <c r="D218" s="4" t="s">
        <v>706</v>
      </c>
      <c r="E218" s="4" t="s">
        <v>706</v>
      </c>
      <c r="G218" t="str">
        <f t="shared" si="3"/>
        <v>MIG217|SELECT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CONTINUIDAD' AND fl.Localidad = 'LA CONTINUIDAD' AND fm.Municipio = 'PARAISO';</v>
      </c>
    </row>
    <row r="219" spans="1:7" x14ac:dyDescent="0.25">
      <c r="A219" s="6" t="s">
        <v>737</v>
      </c>
      <c r="B219" s="4" t="s">
        <v>42</v>
      </c>
      <c r="C219" s="4" t="s">
        <v>42</v>
      </c>
      <c r="D219" s="4" t="s">
        <v>706</v>
      </c>
      <c r="E219" s="4" t="s">
        <v>706</v>
      </c>
      <c r="G219" t="str">
        <f t="shared" si="3"/>
        <v>MIG218|SELECT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20" spans="1:7" x14ac:dyDescent="0.25">
      <c r="A220" s="6" t="s">
        <v>740</v>
      </c>
      <c r="B220" s="4" t="s">
        <v>741</v>
      </c>
      <c r="C220" s="4" t="s">
        <v>742</v>
      </c>
      <c r="D220" s="4" t="s">
        <v>706</v>
      </c>
      <c r="E220" s="4" t="s">
        <v>706</v>
      </c>
      <c r="G220" t="str">
        <f t="shared" si="3"/>
        <v>MIG219|SELECT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 PRIMERA SECCION' AND fl.Localidad = 'MOCTEZUMA PRIMERA SECCION' AND fm.Municipio = 'PARAISO';</v>
      </c>
    </row>
    <row r="221" spans="1:7" x14ac:dyDescent="0.25">
      <c r="A221" s="6" t="s">
        <v>743</v>
      </c>
      <c r="B221" s="4" t="s">
        <v>741</v>
      </c>
      <c r="C221" s="4" t="s">
        <v>742</v>
      </c>
      <c r="D221" s="4" t="s">
        <v>706</v>
      </c>
      <c r="E221" s="4" t="s">
        <v>706</v>
      </c>
      <c r="G221" t="str">
        <f t="shared" si="3"/>
        <v>MIG220|SELECT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 PRIMERA SECCION' AND fl.Localidad = 'MOCTEZUMA PRIMERA SECCION' AND fm.Municipio = 'PARAISO';</v>
      </c>
    </row>
    <row r="222" spans="1:7" x14ac:dyDescent="0.25">
      <c r="A222" s="6" t="s">
        <v>744</v>
      </c>
      <c r="B222" s="4" t="s">
        <v>42</v>
      </c>
      <c r="C222" s="4" t="s">
        <v>42</v>
      </c>
      <c r="D222" s="4" t="s">
        <v>706</v>
      </c>
      <c r="E222" s="4" t="s">
        <v>706</v>
      </c>
      <c r="G222" t="str">
        <f t="shared" si="3"/>
        <v>MIG221|SELECT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23" spans="1:7" x14ac:dyDescent="0.25">
      <c r="A223" s="6" t="s">
        <v>746</v>
      </c>
      <c r="B223" s="4" t="s">
        <v>42</v>
      </c>
      <c r="C223" s="4" t="s">
        <v>42</v>
      </c>
      <c r="D223" s="4" t="s">
        <v>706</v>
      </c>
      <c r="E223" s="4" t="s">
        <v>706</v>
      </c>
      <c r="G223" t="str">
        <f t="shared" si="3"/>
        <v>MIG222|SELECT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24" spans="1:7" x14ac:dyDescent="0.25">
      <c r="A224" s="6" t="s">
        <v>749</v>
      </c>
      <c r="B224" s="4" t="s">
        <v>751</v>
      </c>
      <c r="C224" s="4" t="s">
        <v>752</v>
      </c>
      <c r="D224" s="4" t="s">
        <v>706</v>
      </c>
      <c r="E224" s="4" t="s">
        <v>706</v>
      </c>
      <c r="G224" t="str">
        <f t="shared" si="3"/>
        <v>MIG223|SELECT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 ' AND fl.Localidad = 'LAS FLORES PRIMERA SECCION ' AND fm.Municipio = 'PARAISO';</v>
      </c>
    </row>
    <row r="225" spans="1:7" x14ac:dyDescent="0.25">
      <c r="A225" s="6" t="s">
        <v>753</v>
      </c>
      <c r="B225" s="4" t="s">
        <v>42</v>
      </c>
      <c r="C225" s="4" t="s">
        <v>42</v>
      </c>
      <c r="D225" s="4" t="s">
        <v>706</v>
      </c>
      <c r="E225" s="4" t="s">
        <v>706</v>
      </c>
      <c r="G225" t="str">
        <f t="shared" si="3"/>
        <v>MIG224|SELECT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26" spans="1:7" x14ac:dyDescent="0.25">
      <c r="A226" s="6" t="s">
        <v>755</v>
      </c>
      <c r="B226" s="4" t="s">
        <v>751</v>
      </c>
      <c r="C226" s="4" t="s">
        <v>752</v>
      </c>
      <c r="D226" s="4" t="s">
        <v>706</v>
      </c>
      <c r="E226" s="4" t="s">
        <v>706</v>
      </c>
      <c r="G226" t="str">
        <f t="shared" si="3"/>
        <v>MIG225|SELECT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 ' AND fl.Localidad = 'LAS FLORES PRIMERA SECCION ' AND fm.Municipio = 'PARAISO';</v>
      </c>
    </row>
    <row r="227" spans="1:7" x14ac:dyDescent="0.25">
      <c r="A227" s="6" t="s">
        <v>756</v>
      </c>
      <c r="B227" s="4" t="s">
        <v>726</v>
      </c>
      <c r="C227" s="4" t="s">
        <v>726</v>
      </c>
      <c r="D227" s="4" t="s">
        <v>706</v>
      </c>
      <c r="E227" s="4" t="s">
        <v>706</v>
      </c>
      <c r="G227" t="str">
        <f t="shared" si="3"/>
        <v>MIG226|SELECT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LIMONCITO' AND fl.Localidad = 'EL LIMONCITO' AND fm.Municipio = 'PARAISO';</v>
      </c>
    </row>
    <row r="228" spans="1:7" x14ac:dyDescent="0.25">
      <c r="A228" s="6" t="s">
        <v>759</v>
      </c>
      <c r="B228" s="4" t="s">
        <v>761</v>
      </c>
      <c r="C228" s="4" t="s">
        <v>761</v>
      </c>
      <c r="D228" s="4" t="s">
        <v>706</v>
      </c>
      <c r="E228" s="4" t="s">
        <v>706</v>
      </c>
      <c r="G228" t="str">
        <f t="shared" si="3"/>
        <v>MIG227|SELECT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'LOS COQUITOS' AND fl.Localidad = 'LOS COQUITOS' AND fm.Municipio = 'PARAISO';</v>
      </c>
    </row>
    <row r="229" spans="1:7" x14ac:dyDescent="0.25">
      <c r="A229" s="6" t="s">
        <v>762</v>
      </c>
      <c r="B229" s="4" t="s">
        <v>764</v>
      </c>
      <c r="C229" s="4" t="s">
        <v>764</v>
      </c>
      <c r="D229" s="4" t="s">
        <v>706</v>
      </c>
      <c r="E229" s="4" t="s">
        <v>706</v>
      </c>
      <c r="G229" t="str">
        <f t="shared" si="3"/>
        <v>MIG228|SELECT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BELLOTE' AND fl.Localidad = 'EL BELLOTE' AND fm.Municipio = 'PARAISO';</v>
      </c>
    </row>
    <row r="230" spans="1:7" x14ac:dyDescent="0.25">
      <c r="A230" s="6" t="s">
        <v>765</v>
      </c>
      <c r="B230" s="4" t="s">
        <v>628</v>
      </c>
      <c r="C230" s="4" t="s">
        <v>628</v>
      </c>
      <c r="D230" s="4" t="s">
        <v>706</v>
      </c>
      <c r="E230" s="4" t="s">
        <v>706</v>
      </c>
      <c r="G230" t="str">
        <f t="shared" si="3"/>
        <v>MIG229|SELECT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231" spans="1:7" x14ac:dyDescent="0.25">
      <c r="A231" s="6" t="s">
        <v>767</v>
      </c>
      <c r="B231" s="4" t="s">
        <v>628</v>
      </c>
      <c r="C231" s="4" t="s">
        <v>628</v>
      </c>
      <c r="D231" s="4" t="s">
        <v>706</v>
      </c>
      <c r="E231" s="4" t="s">
        <v>706</v>
      </c>
      <c r="G231" t="str">
        <f t="shared" si="3"/>
        <v>MIG230|SELECT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232" spans="1:7" x14ac:dyDescent="0.25">
      <c r="A232" s="6" t="s">
        <v>769</v>
      </c>
      <c r="B232" s="4" t="s">
        <v>628</v>
      </c>
      <c r="C232" s="4" t="s">
        <v>628</v>
      </c>
      <c r="D232" s="4" t="s">
        <v>706</v>
      </c>
      <c r="E232" s="4" t="s">
        <v>706</v>
      </c>
      <c r="G232" t="str">
        <f t="shared" si="3"/>
        <v>MIG231|SELECT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233" spans="1:7" x14ac:dyDescent="0.25">
      <c r="A233" s="6" t="s">
        <v>771</v>
      </c>
      <c r="B233" s="4" t="s">
        <v>773</v>
      </c>
      <c r="C233" s="4" t="s">
        <v>726</v>
      </c>
      <c r="D233" s="4" t="s">
        <v>706</v>
      </c>
      <c r="E233" s="4" t="s">
        <v>706</v>
      </c>
      <c r="G233" t="str">
        <f t="shared" si="3"/>
        <v>MIG232|SELECT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LIMONCITO' AND fl.Localidad = 'EL LIMONCITO' AND fm.Municipio = 'PARAISO';</v>
      </c>
    </row>
    <row r="234" spans="1:7" x14ac:dyDescent="0.25">
      <c r="A234" s="6" t="s">
        <v>774</v>
      </c>
      <c r="B234" s="4" t="s">
        <v>778</v>
      </c>
      <c r="C234" s="4" t="s">
        <v>779</v>
      </c>
      <c r="D234" s="4" t="s">
        <v>775</v>
      </c>
      <c r="E234" s="4" t="s">
        <v>775</v>
      </c>
      <c r="G234" t="str">
        <f t="shared" si="3"/>
        <v>MIG233|SELECT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'NORTE PRIMERA SECCION' AND fl.Localidad = 'NORTE PRIMERA SECCION' AND fm.Municipio = 'COMALCALCO';</v>
      </c>
    </row>
    <row r="235" spans="1:7" x14ac:dyDescent="0.25">
      <c r="A235" s="6" t="s">
        <v>780</v>
      </c>
      <c r="B235" s="4" t="s">
        <v>778</v>
      </c>
      <c r="C235" s="4" t="s">
        <v>778</v>
      </c>
      <c r="D235" s="4" t="s">
        <v>775</v>
      </c>
      <c r="E235" s="4" t="s">
        <v>775</v>
      </c>
      <c r="G235" t="str">
        <f t="shared" si="3"/>
        <v>MIG234|SELECT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'NORTE PRIMERA SECCION ' AND fl.Localidad = 'NORTE PRIMERA SECCION ' AND fm.Municipio = 'COMALCALCO';</v>
      </c>
    </row>
    <row r="236" spans="1:7" x14ac:dyDescent="0.25">
      <c r="A236" s="6" t="s">
        <v>783</v>
      </c>
      <c r="B236" s="4" t="s">
        <v>764</v>
      </c>
      <c r="C236" s="4" t="s">
        <v>764</v>
      </c>
      <c r="D236" s="4" t="s">
        <v>706</v>
      </c>
      <c r="E236" s="4" t="s">
        <v>706</v>
      </c>
      <c r="G236" t="str">
        <f t="shared" si="3"/>
        <v>MIG235|SELECT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BELLOTE' AND fl.Localidad = 'EL BELLOTE' AND fm.Municipio = 'PARAISO';</v>
      </c>
    </row>
    <row r="237" spans="1:7" x14ac:dyDescent="0.25">
      <c r="A237" s="6" t="s">
        <v>786</v>
      </c>
      <c r="B237" s="4" t="s">
        <v>789</v>
      </c>
      <c r="C237" s="4" t="s">
        <v>764</v>
      </c>
      <c r="D237" s="4" t="s">
        <v>706</v>
      </c>
      <c r="E237" s="4" t="s">
        <v>706</v>
      </c>
      <c r="G237" t="str">
        <f t="shared" si="3"/>
        <v>MIG236|SELECT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BELLOTE' AND fl.Localidad = 'EL BELLOTE' AND fm.Municipio = 'PARAISO';</v>
      </c>
    </row>
    <row r="238" spans="1:7" x14ac:dyDescent="0.25">
      <c r="A238" s="6" t="s">
        <v>790</v>
      </c>
      <c r="B238" s="4" t="s">
        <v>764</v>
      </c>
      <c r="C238" s="4" t="s">
        <v>764</v>
      </c>
      <c r="D238" s="4" t="s">
        <v>706</v>
      </c>
      <c r="E238" s="4" t="s">
        <v>706</v>
      </c>
      <c r="G238" t="str">
        <f t="shared" si="3"/>
        <v>MIG237|SELECT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BELLOTE' AND fl.Localidad = 'EL BELLOTE' AND fm.Municipio = 'PARAISO';</v>
      </c>
    </row>
    <row r="239" spans="1:7" x14ac:dyDescent="0.25">
      <c r="A239" s="6" t="s">
        <v>792</v>
      </c>
      <c r="B239" s="4" t="s">
        <v>795</v>
      </c>
      <c r="C239" s="4" t="s">
        <v>795</v>
      </c>
      <c r="D239" s="4" t="s">
        <v>793</v>
      </c>
      <c r="E239" s="4" t="s">
        <v>793</v>
      </c>
      <c r="G239" t="str">
        <f t="shared" si="3"/>
        <v>MIG238|SELECT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'JALAPITA SIN NUMERO' AND fl.Localidad = 'JALAPITA SIN NUMERO' AND fm.Municipio = 'CENTLA';</v>
      </c>
    </row>
    <row r="240" spans="1:7" x14ac:dyDescent="0.25">
      <c r="A240" s="6" t="s">
        <v>796</v>
      </c>
      <c r="B240" s="4" t="s">
        <v>42</v>
      </c>
      <c r="C240" s="4" t="s">
        <v>42</v>
      </c>
      <c r="D240" s="4" t="s">
        <v>706</v>
      </c>
      <c r="E240" s="4" t="s">
        <v>706</v>
      </c>
      <c r="G240" t="str">
        <f t="shared" si="3"/>
        <v>MIG239|SELECT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41" spans="1:7" x14ac:dyDescent="0.25">
      <c r="A241" s="6" t="s">
        <v>799</v>
      </c>
      <c r="B241" s="4" t="s">
        <v>751</v>
      </c>
      <c r="C241" s="4" t="s">
        <v>752</v>
      </c>
      <c r="D241" s="4" t="s">
        <v>775</v>
      </c>
      <c r="E241" s="4" t="s">
        <v>775</v>
      </c>
      <c r="G241" t="str">
        <f t="shared" si="3"/>
        <v>MIG240|SELECT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 ' AND fl.Localidad = 'LAS FLORES PRIMERA SECCION ' AND fm.Municipio = 'COMALCALCO';</v>
      </c>
    </row>
    <row r="242" spans="1:7" x14ac:dyDescent="0.25">
      <c r="A242" s="6" t="s">
        <v>801</v>
      </c>
      <c r="B242" s="4" t="s">
        <v>42</v>
      </c>
      <c r="C242" s="4" t="s">
        <v>42</v>
      </c>
      <c r="D242" s="4" t="s">
        <v>706</v>
      </c>
      <c r="E242" s="4" t="s">
        <v>706</v>
      </c>
      <c r="G242" t="str">
        <f t="shared" si="3"/>
        <v>MIG241|SELECT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43" spans="1:7" x14ac:dyDescent="0.25">
      <c r="A243" s="6" t="s">
        <v>803</v>
      </c>
      <c r="B243" s="4" t="s">
        <v>751</v>
      </c>
      <c r="C243" s="4" t="s">
        <v>752</v>
      </c>
      <c r="D243" s="4" t="s">
        <v>706</v>
      </c>
      <c r="E243" s="4" t="s">
        <v>706</v>
      </c>
      <c r="G243" t="str">
        <f t="shared" si="3"/>
        <v>MIG242|SELECT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 ' AND fl.Localidad = 'LAS FLORES PRIMERA SECCION ' AND fm.Municipio = 'PARAISO';</v>
      </c>
    </row>
    <row r="244" spans="1:7" x14ac:dyDescent="0.25">
      <c r="A244" s="6" t="s">
        <v>805</v>
      </c>
      <c r="B244" s="4" t="s">
        <v>807</v>
      </c>
      <c r="C244" s="4" t="s">
        <v>807</v>
      </c>
      <c r="D244" s="4" t="s">
        <v>706</v>
      </c>
      <c r="E244" s="4" t="s">
        <v>706</v>
      </c>
      <c r="G244" t="str">
        <f t="shared" si="3"/>
        <v>MIG243|SELECT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PUERTO CEIBA' AND fl.Localidad = 'VILLA PUERTO CEIBA' AND fm.Municipio = 'PARAISO';</v>
      </c>
    </row>
    <row r="245" spans="1:7" x14ac:dyDescent="0.25">
      <c r="A245" s="6" t="s">
        <v>808</v>
      </c>
      <c r="B245" s="4" t="s">
        <v>628</v>
      </c>
      <c r="C245" s="4" t="s">
        <v>628</v>
      </c>
      <c r="D245" s="4" t="s">
        <v>706</v>
      </c>
      <c r="E245" s="4" t="s">
        <v>706</v>
      </c>
      <c r="G245" t="str">
        <f t="shared" si="3"/>
        <v>MIG244|SELECT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246" spans="1:7" x14ac:dyDescent="0.25">
      <c r="A246" s="6" t="s">
        <v>810</v>
      </c>
      <c r="B246" s="4" t="s">
        <v>751</v>
      </c>
      <c r="C246" s="4" t="s">
        <v>752</v>
      </c>
      <c r="D246" s="4" t="s">
        <v>706</v>
      </c>
      <c r="E246" s="4" t="s">
        <v>706</v>
      </c>
      <c r="G246" t="str">
        <f t="shared" si="3"/>
        <v>MIG245|SELECT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 ' AND fl.Localidad = 'LAS FLORES PRIMERA SECCION ' AND fm.Municipio = 'PARAISO';</v>
      </c>
    </row>
    <row r="247" spans="1:7" x14ac:dyDescent="0.25">
      <c r="A247" s="6" t="s">
        <v>812</v>
      </c>
      <c r="B247" s="4" t="s">
        <v>713</v>
      </c>
      <c r="C247" s="4" t="s">
        <v>713</v>
      </c>
      <c r="D247" s="4" t="s">
        <v>706</v>
      </c>
      <c r="E247" s="4" t="s">
        <v>706</v>
      </c>
      <c r="G247" t="str">
        <f t="shared" si="3"/>
        <v>MIG246|SELECT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ESCRIBANO' AND fl.Localidad = 'EL ESCRIBANO' AND fm.Municipio = 'PARAISO';</v>
      </c>
    </row>
    <row r="248" spans="1:7" x14ac:dyDescent="0.25">
      <c r="A248" s="6" t="s">
        <v>814</v>
      </c>
      <c r="B248" s="4" t="s">
        <v>240</v>
      </c>
      <c r="C248" s="4" t="s">
        <v>726</v>
      </c>
      <c r="D248" s="4" t="s">
        <v>706</v>
      </c>
      <c r="E248" s="4" t="s">
        <v>706</v>
      </c>
      <c r="G248" t="str">
        <f t="shared" si="3"/>
        <v>MIG247|SELECT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LIMONCITO' AND fl.Localidad = 'EL LIMONCITO' AND fm.Municipio = 'PARAISO';</v>
      </c>
    </row>
    <row r="249" spans="1:7" x14ac:dyDescent="0.25">
      <c r="A249" s="6" t="s">
        <v>817</v>
      </c>
      <c r="B249" s="4" t="s">
        <v>752</v>
      </c>
      <c r="C249" s="4" t="s">
        <v>751</v>
      </c>
      <c r="D249" s="4" t="s">
        <v>706</v>
      </c>
      <c r="E249" s="4" t="s">
        <v>706</v>
      </c>
      <c r="G249" t="str">
        <f t="shared" si="3"/>
        <v>MIG248|SELECT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SECCION' AND fl.Localidad = 'LAS FLORES PRIMERA SECCION' AND fm.Municipio = 'PARAISO';</v>
      </c>
    </row>
    <row r="250" spans="1:7" x14ac:dyDescent="0.25">
      <c r="A250" s="6" t="s">
        <v>819</v>
      </c>
      <c r="B250" s="4" t="s">
        <v>42</v>
      </c>
      <c r="C250" s="4" t="s">
        <v>42</v>
      </c>
      <c r="D250" s="4" t="s">
        <v>706</v>
      </c>
      <c r="E250" s="4" t="s">
        <v>706</v>
      </c>
      <c r="G250" t="str">
        <f t="shared" si="3"/>
        <v>MIG249|SELECT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51" spans="1:7" x14ac:dyDescent="0.25">
      <c r="A251" s="6" t="s">
        <v>822</v>
      </c>
      <c r="B251" s="4" t="s">
        <v>42</v>
      </c>
      <c r="C251" s="4" t="s">
        <v>42</v>
      </c>
      <c r="D251" s="4" t="s">
        <v>706</v>
      </c>
      <c r="E251" s="4" t="s">
        <v>706</v>
      </c>
      <c r="G251" t="str">
        <f t="shared" si="3"/>
        <v>MIG250|SELECT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52" spans="1:7" x14ac:dyDescent="0.25">
      <c r="A252" s="6" t="s">
        <v>823</v>
      </c>
      <c r="B252" s="4" t="s">
        <v>752</v>
      </c>
      <c r="C252" s="4" t="s">
        <v>751</v>
      </c>
      <c r="D252" s="4" t="s">
        <v>706</v>
      </c>
      <c r="E252" s="4" t="s">
        <v>706</v>
      </c>
      <c r="G252" t="str">
        <f t="shared" si="3"/>
        <v>MIG251|SELECT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SECCION' AND fl.Localidad = 'LAS FLORES PRIMERA SECCION' AND fm.Municipio = 'PARAISO';</v>
      </c>
    </row>
    <row r="253" spans="1:7" x14ac:dyDescent="0.25">
      <c r="A253" s="6" t="s">
        <v>826</v>
      </c>
      <c r="B253" s="4" t="s">
        <v>828</v>
      </c>
      <c r="C253" s="4" t="s">
        <v>828</v>
      </c>
      <c r="D253" s="4" t="s">
        <v>793</v>
      </c>
      <c r="E253" s="4" t="s">
        <v>793</v>
      </c>
      <c r="G253" t="str">
        <f t="shared" si="3"/>
        <v>MIG252|SELECT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'JALAPITA' AND fl.Localidad = 'JALAPITA' AND fm.Municipio = 'CENTLA';</v>
      </c>
    </row>
    <row r="254" spans="1:7" x14ac:dyDescent="0.25">
      <c r="A254" s="6" t="s">
        <v>830</v>
      </c>
      <c r="B254" s="4" t="s">
        <v>240</v>
      </c>
      <c r="C254" s="4" t="s">
        <v>240</v>
      </c>
      <c r="D254" s="4" t="s">
        <v>706</v>
      </c>
      <c r="E254" s="4" t="s">
        <v>706</v>
      </c>
      <c r="G254" t="str">
        <f t="shared" si="3"/>
        <v>MIG253|SELECT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LIMON' AND fl.Localidad = 'EL LIMON' AND fm.Municipio = 'PARAISO';</v>
      </c>
    </row>
    <row r="255" spans="1:7" x14ac:dyDescent="0.25">
      <c r="A255" s="6" t="s">
        <v>831</v>
      </c>
      <c r="B255" s="4" t="s">
        <v>42</v>
      </c>
      <c r="C255" s="4" t="s">
        <v>42</v>
      </c>
      <c r="D255" s="4" t="s">
        <v>706</v>
      </c>
      <c r="E255" s="4" t="s">
        <v>706</v>
      </c>
      <c r="G255" t="str">
        <f t="shared" si="3"/>
        <v>MIG254|SELECT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56" spans="1:7" x14ac:dyDescent="0.25">
      <c r="A256" s="6" t="s">
        <v>834</v>
      </c>
      <c r="B256" s="4" t="s">
        <v>42</v>
      </c>
      <c r="C256" s="4" t="s">
        <v>42</v>
      </c>
      <c r="D256" s="4" t="s">
        <v>706</v>
      </c>
      <c r="E256" s="4" t="s">
        <v>706</v>
      </c>
      <c r="G256" t="str">
        <f t="shared" si="3"/>
        <v>MIG255|SELECT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57" spans="1:7" x14ac:dyDescent="0.25">
      <c r="A257" s="6" t="s">
        <v>836</v>
      </c>
      <c r="B257" s="4" t="s">
        <v>839</v>
      </c>
      <c r="C257" s="4" t="s">
        <v>840</v>
      </c>
      <c r="D257" s="4" t="s">
        <v>706</v>
      </c>
      <c r="E257" s="4" t="s">
        <v>706</v>
      </c>
      <c r="G257" t="str">
        <f t="shared" si="3"/>
        <v>MIG256|SELECT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'CHILTEPEC SECCION BANCO' AND fl.Localidad = 'CHILTEPEC SECCION BANCO' AND fm.Municipio = 'PARAISO';</v>
      </c>
    </row>
    <row r="258" spans="1:7" x14ac:dyDescent="0.25">
      <c r="A258" s="6" t="s">
        <v>841</v>
      </c>
      <c r="B258" s="4" t="s">
        <v>843</v>
      </c>
      <c r="C258" s="4" t="s">
        <v>843</v>
      </c>
      <c r="D258" s="4" t="s">
        <v>706</v>
      </c>
      <c r="E258" s="4" t="s">
        <v>706</v>
      </c>
      <c r="G258" t="str">
        <f t="shared" ref="G258:G321" si="4">CONCATENATE(A258,"|","SELECT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'",C258,"' AND fl.Localidad = '",C258,"' AND fm.Municipio = '",E258,"';")</f>
        <v>MIG257|SELECT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'PENJAMO' AND fl.Localidad = 'PENJAMO' AND fm.Municipio = 'PARAISO';</v>
      </c>
    </row>
    <row r="259" spans="1:7" x14ac:dyDescent="0.25">
      <c r="A259" s="6" t="s">
        <v>844</v>
      </c>
      <c r="B259" s="4" t="s">
        <v>846</v>
      </c>
      <c r="C259" s="4" t="s">
        <v>846</v>
      </c>
      <c r="D259" s="4" t="s">
        <v>706</v>
      </c>
      <c r="E259" s="4" t="s">
        <v>706</v>
      </c>
      <c r="G259" t="str">
        <f t="shared" si="4"/>
        <v>MIG258|SELECT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TORNO LARGO' AND fl.Localidad = 'NUEVO TORNO LARGO' AND fm.Municipio = 'PARAISO';</v>
      </c>
    </row>
    <row r="260" spans="1:7" x14ac:dyDescent="0.25">
      <c r="A260" s="6" t="s">
        <v>847</v>
      </c>
      <c r="B260" s="4" t="s">
        <v>846</v>
      </c>
      <c r="C260" s="4" t="s">
        <v>846</v>
      </c>
      <c r="D260" s="4" t="s">
        <v>706</v>
      </c>
      <c r="E260" s="4" t="s">
        <v>706</v>
      </c>
      <c r="G260" t="str">
        <f t="shared" si="4"/>
        <v>MIG259|SELECT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TORNO LARGO' AND fl.Localidad = 'NUEVO TORNO LARGO' AND fm.Municipio = 'PARAISO';</v>
      </c>
    </row>
    <row r="261" spans="1:7" x14ac:dyDescent="0.25">
      <c r="A261" s="6" t="s">
        <v>849</v>
      </c>
      <c r="B261" s="4" t="s">
        <v>851</v>
      </c>
      <c r="C261" s="4" t="s">
        <v>850</v>
      </c>
      <c r="D261" s="4" t="s">
        <v>706</v>
      </c>
      <c r="E261" s="4" t="s">
        <v>706</v>
      </c>
      <c r="G261" t="str">
        <f t="shared" si="4"/>
        <v>MIG260|SELECT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CHILTEPEC' AND fl.Localidad = 'PUERTO CEIBA CHILTEPEC' AND fm.Municipio = 'PARAISO';</v>
      </c>
    </row>
    <row r="262" spans="1:7" x14ac:dyDescent="0.25">
      <c r="A262" s="6" t="s">
        <v>852</v>
      </c>
      <c r="B262" s="4" t="s">
        <v>843</v>
      </c>
      <c r="C262" s="4" t="s">
        <v>843</v>
      </c>
      <c r="D262" s="4" t="s">
        <v>706</v>
      </c>
      <c r="E262" s="4" t="s">
        <v>706</v>
      </c>
      <c r="G262" t="str">
        <f t="shared" si="4"/>
        <v>MIG261|SELECT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'PENJAMO' AND fl.Localidad = 'PENJAMO' AND fm.Municipio = 'PARAISO';</v>
      </c>
    </row>
    <row r="263" spans="1:7" x14ac:dyDescent="0.25">
      <c r="A263" s="6" t="s">
        <v>853</v>
      </c>
      <c r="B263" s="4" t="s">
        <v>726</v>
      </c>
      <c r="C263" s="4" t="s">
        <v>726</v>
      </c>
      <c r="D263" s="4" t="s">
        <v>706</v>
      </c>
      <c r="E263" s="4" t="s">
        <v>706</v>
      </c>
      <c r="G263" t="str">
        <f t="shared" si="4"/>
        <v>MIG262|SELECT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LIMONCITO' AND fl.Localidad = 'EL LIMONCITO' AND fm.Municipio = 'PARAISO';</v>
      </c>
    </row>
    <row r="264" spans="1:7" x14ac:dyDescent="0.25">
      <c r="A264" s="6" t="s">
        <v>855</v>
      </c>
      <c r="B264" s="4" t="s">
        <v>807</v>
      </c>
      <c r="C264" s="4" t="s">
        <v>807</v>
      </c>
      <c r="D264" s="4" t="s">
        <v>706</v>
      </c>
      <c r="E264" s="4" t="s">
        <v>706</v>
      </c>
      <c r="G264" t="str">
        <f t="shared" si="4"/>
        <v>MIG263|SELECT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PUERTO CEIBA' AND fl.Localidad = 'VILLA PUERTO CEIBA' AND fm.Municipio = 'PARAISO';</v>
      </c>
    </row>
    <row r="265" spans="1:7" x14ac:dyDescent="0.25">
      <c r="A265" s="6" t="s">
        <v>858</v>
      </c>
      <c r="B265" s="4" t="s">
        <v>860</v>
      </c>
      <c r="C265" s="4" t="s">
        <v>860</v>
      </c>
      <c r="D265" s="4" t="s">
        <v>706</v>
      </c>
      <c r="E265" s="4" t="s">
        <v>706</v>
      </c>
      <c r="G265" t="str">
        <f t="shared" si="4"/>
        <v>MIG264|SELECT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'CHILTEPEC SECCION TANQUE' AND fl.Localidad = 'CHILTEPEC SECCION TANQUE' AND fm.Municipio = 'PARAISO';</v>
      </c>
    </row>
    <row r="266" spans="1:7" x14ac:dyDescent="0.25">
      <c r="A266" s="6" t="s">
        <v>861</v>
      </c>
      <c r="B266" s="4" t="s">
        <v>628</v>
      </c>
      <c r="C266" s="4" t="s">
        <v>628</v>
      </c>
      <c r="D266" s="4" t="s">
        <v>706</v>
      </c>
      <c r="E266" s="4" t="s">
        <v>706</v>
      </c>
      <c r="G266" t="str">
        <f t="shared" si="4"/>
        <v>MIG265|SELECT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267" spans="1:7" x14ac:dyDescent="0.25">
      <c r="A267" s="6" t="s">
        <v>863</v>
      </c>
      <c r="B267" s="4" t="s">
        <v>865</v>
      </c>
      <c r="C267" s="4" t="s">
        <v>866</v>
      </c>
      <c r="D267" s="4" t="s">
        <v>706</v>
      </c>
      <c r="E267" s="4" t="s">
        <v>706</v>
      </c>
      <c r="G267" t="str">
        <f t="shared" si="4"/>
        <v>MIG266|SELECT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CARLOS A MADRAZO BECERRA' AND fl.Localidad = 'FRACCIONAMIENTO CARLOS A MADRAZO BECERRA' AND fm.Municipio = 'PARAISO';</v>
      </c>
    </row>
    <row r="268" spans="1:7" x14ac:dyDescent="0.25">
      <c r="A268" s="9" t="s">
        <v>867</v>
      </c>
      <c r="B268" s="10" t="s">
        <v>18</v>
      </c>
      <c r="C268" s="10" t="s">
        <v>12</v>
      </c>
      <c r="D268" s="10" t="s">
        <v>775</v>
      </c>
      <c r="E268" s="10" t="s">
        <v>775</v>
      </c>
      <c r="G268" t="str">
        <f t="shared" si="4"/>
        <v>MIG267|SELECT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69" spans="1:7" x14ac:dyDescent="0.25">
      <c r="A269" s="9" t="s">
        <v>870</v>
      </c>
      <c r="B269" s="10" t="s">
        <v>873</v>
      </c>
      <c r="C269" s="10" t="s">
        <v>12</v>
      </c>
      <c r="D269" s="10" t="s">
        <v>775</v>
      </c>
      <c r="E269" s="10" t="s">
        <v>775</v>
      </c>
      <c r="G269" t="str">
        <f t="shared" si="4"/>
        <v>MIG268|SELECT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70" spans="1:7" x14ac:dyDescent="0.25">
      <c r="A270" s="9" t="s">
        <v>875</v>
      </c>
      <c r="B270" s="10" t="s">
        <v>878</v>
      </c>
      <c r="C270" s="10" t="s">
        <v>12</v>
      </c>
      <c r="D270" s="10" t="s">
        <v>775</v>
      </c>
      <c r="E270" s="10" t="s">
        <v>775</v>
      </c>
      <c r="G270" t="str">
        <f t="shared" si="4"/>
        <v>MIG269|SELECT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71" spans="1:7" x14ac:dyDescent="0.25">
      <c r="A271" s="9" t="s">
        <v>879</v>
      </c>
      <c r="B271" s="10" t="s">
        <v>881</v>
      </c>
      <c r="C271" s="10" t="s">
        <v>12</v>
      </c>
      <c r="D271" s="10" t="s">
        <v>775</v>
      </c>
      <c r="E271" s="10" t="s">
        <v>775</v>
      </c>
      <c r="G271" t="str">
        <f t="shared" si="4"/>
        <v>MIG270|SELECT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72" spans="1:7" x14ac:dyDescent="0.25">
      <c r="A272" s="9" t="s">
        <v>882</v>
      </c>
      <c r="B272" s="10" t="s">
        <v>18</v>
      </c>
      <c r="C272" s="10" t="s">
        <v>12</v>
      </c>
      <c r="D272" s="10" t="s">
        <v>775</v>
      </c>
      <c r="E272" s="10" t="s">
        <v>775</v>
      </c>
      <c r="G272" t="str">
        <f t="shared" si="4"/>
        <v>MIG271|SELECT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73" spans="1:7" x14ac:dyDescent="0.25">
      <c r="A273" s="9" t="s">
        <v>884</v>
      </c>
      <c r="B273" s="10" t="s">
        <v>885</v>
      </c>
      <c r="C273" s="10" t="s">
        <v>12</v>
      </c>
      <c r="D273" s="10" t="s">
        <v>775</v>
      </c>
      <c r="E273" s="10" t="s">
        <v>775</v>
      </c>
      <c r="G273" t="str">
        <f t="shared" si="4"/>
        <v>MIG272|SELECT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74" spans="1:7" x14ac:dyDescent="0.25">
      <c r="A274" s="9" t="s">
        <v>887</v>
      </c>
      <c r="B274" s="10" t="s">
        <v>889</v>
      </c>
      <c r="C274" s="10" t="s">
        <v>12</v>
      </c>
      <c r="D274" s="10" t="s">
        <v>775</v>
      </c>
      <c r="E274" s="10" t="s">
        <v>775</v>
      </c>
      <c r="G274" t="str">
        <f t="shared" si="4"/>
        <v>MIG273|SELECT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75" spans="1:7" x14ac:dyDescent="0.25">
      <c r="A275" s="9" t="s">
        <v>890</v>
      </c>
      <c r="B275" s="10" t="s">
        <v>892</v>
      </c>
      <c r="C275" s="10" t="s">
        <v>12</v>
      </c>
      <c r="D275" s="10" t="s">
        <v>775</v>
      </c>
      <c r="E275" s="10" t="s">
        <v>775</v>
      </c>
      <c r="G275" t="str">
        <f t="shared" si="4"/>
        <v>MIG274|SELECT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76" spans="1:7" x14ac:dyDescent="0.25">
      <c r="A276" s="9" t="s">
        <v>893</v>
      </c>
      <c r="B276" s="10" t="s">
        <v>895</v>
      </c>
      <c r="C276" s="10" t="s">
        <v>12</v>
      </c>
      <c r="D276" s="10" t="s">
        <v>775</v>
      </c>
      <c r="E276" s="10" t="s">
        <v>894</v>
      </c>
      <c r="G276" t="str">
        <f t="shared" si="4"/>
        <v>MIG275|SELECT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'CUNDUACAN';</v>
      </c>
    </row>
    <row r="277" spans="1:7" x14ac:dyDescent="0.25">
      <c r="A277" s="9" t="s">
        <v>896</v>
      </c>
      <c r="B277" s="10" t="s">
        <v>900</v>
      </c>
      <c r="C277" s="10" t="s">
        <v>12</v>
      </c>
      <c r="D277" s="10" t="s">
        <v>775</v>
      </c>
      <c r="E277" s="10" t="s">
        <v>775</v>
      </c>
      <c r="G277" t="str">
        <f t="shared" si="4"/>
        <v>MIG276|SELECT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78" spans="1:7" x14ac:dyDescent="0.25">
      <c r="A278" s="9" t="s">
        <v>901</v>
      </c>
      <c r="B278" s="10" t="s">
        <v>902</v>
      </c>
      <c r="C278" s="10" t="s">
        <v>12</v>
      </c>
      <c r="D278" s="10" t="s">
        <v>775</v>
      </c>
      <c r="E278" s="10" t="s">
        <v>775</v>
      </c>
      <c r="G278" t="str">
        <f t="shared" si="4"/>
        <v>MIG277|SELECT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79" spans="1:7" x14ac:dyDescent="0.25">
      <c r="A279" s="9" t="s">
        <v>903</v>
      </c>
      <c r="B279" s="10" t="s">
        <v>905</v>
      </c>
      <c r="C279" s="10" t="s">
        <v>12</v>
      </c>
      <c r="D279" s="10" t="s">
        <v>775</v>
      </c>
      <c r="E279" s="10" t="s">
        <v>775</v>
      </c>
      <c r="G279" t="str">
        <f t="shared" si="4"/>
        <v>MIG278|SELECT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80" spans="1:7" x14ac:dyDescent="0.25">
      <c r="A280" s="9" t="s">
        <v>906</v>
      </c>
      <c r="B280" s="10" t="s">
        <v>908</v>
      </c>
      <c r="C280" s="10" t="s">
        <v>12</v>
      </c>
      <c r="D280" s="10" t="s">
        <v>775</v>
      </c>
      <c r="E280" s="10" t="s">
        <v>775</v>
      </c>
      <c r="G280" t="str">
        <f t="shared" si="4"/>
        <v>MIG279|SELECT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81" spans="1:7" x14ac:dyDescent="0.25">
      <c r="A281" s="9" t="s">
        <v>909</v>
      </c>
      <c r="B281" s="10" t="s">
        <v>908</v>
      </c>
      <c r="C281" s="10" t="s">
        <v>12</v>
      </c>
      <c r="D281" s="10" t="s">
        <v>775</v>
      </c>
      <c r="E281" s="10" t="s">
        <v>775</v>
      </c>
      <c r="G281" t="str">
        <f t="shared" si="4"/>
        <v>MIG280|SELECT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82" spans="1:7" x14ac:dyDescent="0.25">
      <c r="A282" s="9" t="s">
        <v>910</v>
      </c>
      <c r="B282" s="10" t="s">
        <v>892</v>
      </c>
      <c r="C282" s="10" t="s">
        <v>12</v>
      </c>
      <c r="D282" s="10" t="s">
        <v>775</v>
      </c>
      <c r="E282" s="10" t="s">
        <v>775</v>
      </c>
      <c r="G282" t="str">
        <f t="shared" si="4"/>
        <v>MIG281|SELECT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83" spans="1:7" x14ac:dyDescent="0.25">
      <c r="A283" s="9" t="s">
        <v>912</v>
      </c>
      <c r="B283" s="10" t="s">
        <v>916</v>
      </c>
      <c r="C283" s="10" t="s">
        <v>12</v>
      </c>
      <c r="D283" s="10" t="s">
        <v>775</v>
      </c>
      <c r="E283" s="10" t="s">
        <v>775</v>
      </c>
      <c r="G283" t="str">
        <f t="shared" si="4"/>
        <v>MIG282|SELECT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84" spans="1:7" x14ac:dyDescent="0.25">
      <c r="A284" s="9" t="s">
        <v>917</v>
      </c>
      <c r="B284" s="10" t="s">
        <v>905</v>
      </c>
      <c r="C284" s="10" t="s">
        <v>12</v>
      </c>
      <c r="D284" s="10" t="s">
        <v>775</v>
      </c>
      <c r="E284" s="10" t="s">
        <v>775</v>
      </c>
      <c r="G284" t="str">
        <f t="shared" si="4"/>
        <v>MIG283|SELECT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85" spans="1:7" x14ac:dyDescent="0.25">
      <c r="A285" s="9" t="s">
        <v>919</v>
      </c>
      <c r="B285" s="10" t="s">
        <v>921</v>
      </c>
      <c r="C285" s="10" t="s">
        <v>12</v>
      </c>
      <c r="D285" s="10" t="s">
        <v>775</v>
      </c>
      <c r="E285" s="10" t="s">
        <v>775</v>
      </c>
      <c r="G285" t="str">
        <f t="shared" si="4"/>
        <v>MIG284|SELECT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86" spans="1:7" x14ac:dyDescent="0.25">
      <c r="A286" s="9" t="s">
        <v>922</v>
      </c>
      <c r="B286" s="10" t="s">
        <v>924</v>
      </c>
      <c r="C286" s="10" t="s">
        <v>923</v>
      </c>
      <c r="D286" s="10" t="s">
        <v>706</v>
      </c>
      <c r="E286" s="10" t="s">
        <v>706</v>
      </c>
      <c r="G286" t="str">
        <f t="shared" si="4"/>
        <v>MIG285|SELECT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RINCONADA' AND fl.Localidad = 'LA RINCONADA' AND fm.Municipio = 'PARAISO';</v>
      </c>
    </row>
    <row r="287" spans="1:7" x14ac:dyDescent="0.25">
      <c r="A287" s="9" t="s">
        <v>925</v>
      </c>
      <c r="B287" s="10" t="s">
        <v>927</v>
      </c>
      <c r="C287" s="10" t="s">
        <v>927</v>
      </c>
      <c r="D287" s="10" t="s">
        <v>706</v>
      </c>
      <c r="E287" s="10" t="s">
        <v>706</v>
      </c>
      <c r="G287" t="str">
        <f t="shared" si="4"/>
        <v>MIG286|SELECT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'GREGORIO MENDEZ' AND fl.Localidad = 'GREGORIO MENDEZ' AND fm.Municipio = 'PARAISO';</v>
      </c>
    </row>
    <row r="288" spans="1:7" x14ac:dyDescent="0.25">
      <c r="A288" s="9" t="s">
        <v>928</v>
      </c>
      <c r="B288" s="10" t="s">
        <v>4</v>
      </c>
      <c r="C288" s="10" t="s">
        <v>931</v>
      </c>
      <c r="D288" s="10" t="s">
        <v>706</v>
      </c>
      <c r="E288" s="10" t="s">
        <v>706</v>
      </c>
      <c r="G288" t="str">
        <f t="shared" si="4"/>
        <v>MIG287|SELECT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'CHILTEPEC' AND fl.Localidad = 'CHILTEPEC' AND fm.Municipio = 'PARAISO';</v>
      </c>
    </row>
    <row r="289" spans="1:7" x14ac:dyDescent="0.25">
      <c r="A289" s="9" t="s">
        <v>932</v>
      </c>
      <c r="B289" s="10" t="s">
        <v>933</v>
      </c>
      <c r="C289" s="10" t="s">
        <v>240</v>
      </c>
      <c r="D289" s="10" t="s">
        <v>706</v>
      </c>
      <c r="E289" s="10" t="s">
        <v>706</v>
      </c>
      <c r="G289" t="str">
        <f t="shared" si="4"/>
        <v>MIG288|SELECT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LIMON' AND fl.Localidad = 'EL LIMON' AND fm.Municipio = 'PARAISO';</v>
      </c>
    </row>
    <row r="290" spans="1:7" x14ac:dyDescent="0.25">
      <c r="A290" s="9" t="s">
        <v>934</v>
      </c>
      <c r="B290" s="10" t="s">
        <v>935</v>
      </c>
      <c r="C290" s="10" t="s">
        <v>807</v>
      </c>
      <c r="D290" s="10" t="s">
        <v>706</v>
      </c>
      <c r="E290" s="10" t="s">
        <v>706</v>
      </c>
      <c r="G290" t="str">
        <f t="shared" si="4"/>
        <v>MIG289|SELECT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PUERTO CEIBA' AND fl.Localidad = 'VILLA PUERTO CEIBA' AND fm.Municipio = 'PARAISO';</v>
      </c>
    </row>
    <row r="291" spans="1:7" x14ac:dyDescent="0.25">
      <c r="A291" s="9" t="s">
        <v>936</v>
      </c>
      <c r="B291" s="10" t="s">
        <v>938</v>
      </c>
      <c r="C291" s="10" t="s">
        <v>628</v>
      </c>
      <c r="D291" s="10" t="s">
        <v>706</v>
      </c>
      <c r="E291" s="10" t="s">
        <v>706</v>
      </c>
      <c r="G291" t="str">
        <f t="shared" si="4"/>
        <v>MIG290|SELECT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292" spans="1:7" x14ac:dyDescent="0.25">
      <c r="A292" s="9" t="s">
        <v>939</v>
      </c>
      <c r="B292" s="10" t="s">
        <v>265</v>
      </c>
      <c r="C292" s="10" t="s">
        <v>941</v>
      </c>
      <c r="D292" s="10" t="s">
        <v>706</v>
      </c>
      <c r="E292" s="10" t="s">
        <v>706</v>
      </c>
      <c r="G292" t="str">
        <f t="shared" si="4"/>
        <v>MIG291|SELECT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PUERTA CEIBA' AND fl.Localidad = 'VILLA PUERTA CEIBA' AND fm.Municipio = 'PARAISO';</v>
      </c>
    </row>
    <row r="293" spans="1:7" x14ac:dyDescent="0.25">
      <c r="A293" s="9" t="s">
        <v>942</v>
      </c>
      <c r="B293" s="10" t="s">
        <v>943</v>
      </c>
      <c r="C293" s="10" t="s">
        <v>828</v>
      </c>
      <c r="D293" s="10" t="s">
        <v>706</v>
      </c>
      <c r="E293" s="10" t="s">
        <v>706</v>
      </c>
      <c r="G293" t="str">
        <f t="shared" si="4"/>
        <v>MIG292|SELECT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'JALAPITA' AND fl.Localidad = 'JALAPITA' AND fm.Municipio = 'PARAISO';</v>
      </c>
    </row>
    <row r="294" spans="1:7" x14ac:dyDescent="0.25">
      <c r="A294" s="9" t="s">
        <v>944</v>
      </c>
      <c r="B294" s="10" t="s">
        <v>828</v>
      </c>
      <c r="C294" s="10" t="s">
        <v>948</v>
      </c>
      <c r="D294" s="10" t="s">
        <v>706</v>
      </c>
      <c r="E294" s="10" t="s">
        <v>706</v>
      </c>
      <c r="G294" t="str">
        <f t="shared" si="4"/>
        <v>MIG293|SELECT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'ALQUILES SERDAN' AND fl.Localidad = 'ALQUILES SERDAN' AND fm.Municipio = 'PARAISO';</v>
      </c>
    </row>
    <row r="295" spans="1:7" x14ac:dyDescent="0.25">
      <c r="A295" s="9" t="s">
        <v>949</v>
      </c>
      <c r="B295" s="10" t="s">
        <v>828</v>
      </c>
      <c r="C295" s="10" t="s">
        <v>951</v>
      </c>
      <c r="D295" s="10" t="s">
        <v>793</v>
      </c>
      <c r="E295" s="10" t="s">
        <v>793</v>
      </c>
      <c r="G295" t="str">
        <f t="shared" si="4"/>
        <v>MIG294|SELECT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 JUAN' AND fl.Localidad = 'SAN JUAN' AND fm.Municipio = 'CENTLA';</v>
      </c>
    </row>
    <row r="296" spans="1:7" x14ac:dyDescent="0.25">
      <c r="A296" s="9" t="s">
        <v>952</v>
      </c>
      <c r="B296" s="10" t="s">
        <v>953</v>
      </c>
      <c r="C296" s="10" t="s">
        <v>828</v>
      </c>
      <c r="D296" s="10" t="s">
        <v>793</v>
      </c>
      <c r="E296" s="10" t="s">
        <v>793</v>
      </c>
      <c r="G296" t="str">
        <f t="shared" si="4"/>
        <v>MIG295|SELECT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'JALAPITA' AND fl.Localidad = 'JALAPITA' AND fm.Municipio = 'CENTLA';</v>
      </c>
    </row>
    <row r="297" spans="1:7" x14ac:dyDescent="0.25">
      <c r="A297" s="9" t="s">
        <v>954</v>
      </c>
      <c r="B297" s="10" t="s">
        <v>955</v>
      </c>
      <c r="C297" s="10" t="s">
        <v>828</v>
      </c>
      <c r="D297" s="10" t="s">
        <v>793</v>
      </c>
      <c r="E297" s="10" t="s">
        <v>793</v>
      </c>
      <c r="G297" t="str">
        <f t="shared" si="4"/>
        <v>MIG296|SELECT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'JALAPITA' AND fl.Localidad = 'JALAPITA' AND fm.Municipio = 'CENTLA';</v>
      </c>
    </row>
    <row r="298" spans="1:7" x14ac:dyDescent="0.25">
      <c r="A298" s="9" t="s">
        <v>956</v>
      </c>
      <c r="B298" s="10" t="s">
        <v>958</v>
      </c>
      <c r="C298" s="10" t="s">
        <v>846</v>
      </c>
      <c r="D298" s="10" t="s">
        <v>706</v>
      </c>
      <c r="E298" s="10" t="s">
        <v>706</v>
      </c>
      <c r="G298" t="str">
        <f t="shared" si="4"/>
        <v>MIG297|SELECT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TORNO LARGO' AND fl.Localidad = 'NUEVO TORNO LARGO' AND fm.Municipio = 'PARAISO';</v>
      </c>
    </row>
    <row r="299" spans="1:7" x14ac:dyDescent="0.25">
      <c r="A299" s="9" t="s">
        <v>959</v>
      </c>
      <c r="B299" s="10" t="s">
        <v>960</v>
      </c>
      <c r="C299" s="10" t="s">
        <v>960</v>
      </c>
      <c r="D299" s="10" t="s">
        <v>706</v>
      </c>
      <c r="E299" s="10" t="s">
        <v>706</v>
      </c>
      <c r="G299" t="str">
        <f t="shared" si="4"/>
        <v>MIG298|SELECT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'LOS PESCADORES SIN NUMERO' AND fl.Localidad = 'LOS PESCADORES SIN NUMERO' AND fm.Municipio = 'PARAISO';</v>
      </c>
    </row>
    <row r="300" spans="1:7" x14ac:dyDescent="0.25">
      <c r="A300" s="6" t="s">
        <v>961</v>
      </c>
      <c r="B300" s="4" t="s">
        <v>42</v>
      </c>
      <c r="C300" s="4" t="s">
        <v>42</v>
      </c>
      <c r="D300" s="4" t="s">
        <v>706</v>
      </c>
      <c r="E300" s="4" t="s">
        <v>706</v>
      </c>
      <c r="G300" t="str">
        <f t="shared" si="4"/>
        <v>MIG299|SELECT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301" spans="1:7" x14ac:dyDescent="0.25">
      <c r="A301" s="6" t="s">
        <v>963</v>
      </c>
      <c r="B301" s="4" t="s">
        <v>965</v>
      </c>
      <c r="C301" s="4" t="s">
        <v>965</v>
      </c>
      <c r="D301" s="4" t="s">
        <v>706</v>
      </c>
      <c r="E301" s="4" t="s">
        <v>706</v>
      </c>
      <c r="G301" t="str">
        <f t="shared" si="4"/>
        <v>MIG300|SELECT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 SIN NUMERO' AND fl.Localidad = 'QUINTIN ARAUZ SIN NUMERO' AND fm.Municipio = 'PARAISO';</v>
      </c>
    </row>
    <row r="302" spans="1:7" x14ac:dyDescent="0.25">
      <c r="A302" s="6" t="s">
        <v>966</v>
      </c>
      <c r="B302" s="4" t="s">
        <v>940</v>
      </c>
      <c r="C302" s="4" t="s">
        <v>940</v>
      </c>
      <c r="D302" s="4" t="s">
        <v>706</v>
      </c>
      <c r="E302" s="4" t="s">
        <v>706</v>
      </c>
      <c r="G302" t="str">
        <f t="shared" si="4"/>
        <v>MIG301|SELECT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CEIBA' AND fl.Localidad = 'PUERTO CEIBA' AND fm.Municipio = 'PARAISO';</v>
      </c>
    </row>
    <row r="303" spans="1:7" x14ac:dyDescent="0.25">
      <c r="A303" s="6" t="s">
        <v>968</v>
      </c>
      <c r="B303" s="4" t="s">
        <v>970</v>
      </c>
      <c r="C303" s="4" t="s">
        <v>971</v>
      </c>
      <c r="D303" s="4" t="s">
        <v>706</v>
      </c>
      <c r="E303" s="4" t="s">
        <v>706</v>
      </c>
      <c r="G303" t="str">
        <f t="shared" si="4"/>
        <v>MIG302|SELECT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304" spans="1:7" x14ac:dyDescent="0.25">
      <c r="A304" s="6" t="s">
        <v>972</v>
      </c>
      <c r="B304" s="4" t="s">
        <v>974</v>
      </c>
      <c r="C304" s="4" t="s">
        <v>975</v>
      </c>
      <c r="D304" s="4" t="s">
        <v>706</v>
      </c>
      <c r="E304" s="4" t="s">
        <v>706</v>
      </c>
      <c r="G304" t="str">
        <f t="shared" si="4"/>
        <v>MIG303|SELECT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'DIANA LAURA ' AND fl.Localidad = 'DIANA LAURA ' AND fm.Municipio = 'PARAISO';</v>
      </c>
    </row>
    <row r="305" spans="1:7" x14ac:dyDescent="0.25">
      <c r="A305" s="6" t="s">
        <v>976</v>
      </c>
      <c r="B305" s="4" t="s">
        <v>970</v>
      </c>
      <c r="C305" s="4" t="s">
        <v>971</v>
      </c>
      <c r="D305" s="4" t="s">
        <v>706</v>
      </c>
      <c r="E305" s="4" t="s">
        <v>706</v>
      </c>
      <c r="G305" t="str">
        <f t="shared" si="4"/>
        <v>MIG304|SELECT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306" spans="1:7" x14ac:dyDescent="0.25">
      <c r="A306" s="6" t="s">
        <v>977</v>
      </c>
      <c r="B306" s="4" t="s">
        <v>979</v>
      </c>
      <c r="C306" s="4" t="s">
        <v>979</v>
      </c>
      <c r="D306" s="4" t="s">
        <v>706</v>
      </c>
      <c r="E306" s="4" t="s">
        <v>706</v>
      </c>
      <c r="G306" t="str">
        <f t="shared" si="4"/>
        <v>MIG305|SELECT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'CARRIZAL PUERTO CEIBA' AND fl.Localidad = 'CARRIZAL PUERTO CEIBA' AND fm.Municipio = 'PARAISO';</v>
      </c>
    </row>
    <row r="307" spans="1:7" x14ac:dyDescent="0.25">
      <c r="A307" s="6" t="s">
        <v>980</v>
      </c>
      <c r="B307" s="4" t="s">
        <v>983</v>
      </c>
      <c r="C307" s="4" t="s">
        <v>971</v>
      </c>
      <c r="D307" s="4" t="s">
        <v>706</v>
      </c>
      <c r="E307" s="4" t="s">
        <v>706</v>
      </c>
      <c r="G307" t="str">
        <f t="shared" si="4"/>
        <v>MIG306|SELECT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308" spans="1:7" x14ac:dyDescent="0.25">
      <c r="A308" s="6" t="s">
        <v>984</v>
      </c>
      <c r="B308" s="4" t="s">
        <v>983</v>
      </c>
      <c r="C308" s="4" t="s">
        <v>971</v>
      </c>
      <c r="D308" s="4" t="s">
        <v>706</v>
      </c>
      <c r="E308" s="4" t="s">
        <v>706</v>
      </c>
      <c r="G308" t="str">
        <f t="shared" si="4"/>
        <v>MIG307|SELECT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309" spans="1:7" x14ac:dyDescent="0.25">
      <c r="A309" s="6" t="s">
        <v>985</v>
      </c>
      <c r="B309" s="4" t="s">
        <v>807</v>
      </c>
      <c r="C309" s="4" t="s">
        <v>987</v>
      </c>
      <c r="D309" s="4" t="s">
        <v>706</v>
      </c>
      <c r="E309" s="4" t="s">
        <v>706</v>
      </c>
      <c r="G309" t="str">
        <f t="shared" si="4"/>
        <v>MIG308|SELECT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PUERTO CEIBA ' AND fl.Localidad = 'VILLA PUERTO CEIBA ' AND fm.Municipio = 'PARAISO';</v>
      </c>
    </row>
    <row r="310" spans="1:7" x14ac:dyDescent="0.25">
      <c r="A310" s="6" t="s">
        <v>988</v>
      </c>
      <c r="B310" s="4" t="s">
        <v>807</v>
      </c>
      <c r="C310" s="4" t="s">
        <v>987</v>
      </c>
      <c r="D310" s="4" t="s">
        <v>706</v>
      </c>
      <c r="E310" s="4" t="s">
        <v>706</v>
      </c>
      <c r="G310" t="str">
        <f t="shared" si="4"/>
        <v>MIG309|SELECT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PUERTO CEIBA ' AND fl.Localidad = 'VILLA PUERTO CEIBA ' AND fm.Municipio = 'PARAISO';</v>
      </c>
    </row>
    <row r="311" spans="1:7" x14ac:dyDescent="0.25">
      <c r="A311" s="6" t="s">
        <v>990</v>
      </c>
      <c r="B311" s="4" t="s">
        <v>992</v>
      </c>
      <c r="C311" s="4" t="s">
        <v>992</v>
      </c>
      <c r="D311" s="4" t="s">
        <v>706</v>
      </c>
      <c r="E311" s="4" t="s">
        <v>706</v>
      </c>
      <c r="G311" t="str">
        <f t="shared" si="4"/>
        <v>MIG310|SELECT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MORELOS BELLOTE' AND fl.Localidad = 'JOSE MARIA MORELOS BELLOTE' AND fm.Municipio = 'PARAISO';</v>
      </c>
    </row>
    <row r="312" spans="1:7" x14ac:dyDescent="0.25">
      <c r="A312" s="6" t="s">
        <v>993</v>
      </c>
      <c r="B312" s="4" t="s">
        <v>995</v>
      </c>
      <c r="C312" s="4" t="s">
        <v>995</v>
      </c>
      <c r="D312" s="4" t="s">
        <v>706</v>
      </c>
      <c r="E312" s="4" t="s">
        <v>706</v>
      </c>
      <c r="G312" t="str">
        <f t="shared" si="4"/>
        <v>MIG311|SELECT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MORELOS' AND fl.Localidad = 'JOSE MARIA MORELOS' AND fm.Municipio = 'PARAISO';</v>
      </c>
    </row>
    <row r="313" spans="1:7" x14ac:dyDescent="0.25">
      <c r="A313" s="6" t="s">
        <v>996</v>
      </c>
      <c r="B313" s="4" t="s">
        <v>998</v>
      </c>
      <c r="C313" s="4" t="s">
        <v>998</v>
      </c>
      <c r="D313" s="4" t="s">
        <v>706</v>
      </c>
      <c r="E313" s="4" t="s">
        <v>706</v>
      </c>
      <c r="G313" t="str">
        <f t="shared" si="4"/>
        <v>MIG312|SELECT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MORELOS EL BELLOTE' AND fl.Localidad = 'JOSE MARIA MORELOS EL BELLOTE' AND fm.Municipio = 'PARAISO';</v>
      </c>
    </row>
    <row r="314" spans="1:7" x14ac:dyDescent="0.25">
      <c r="A314" s="6" t="s">
        <v>999</v>
      </c>
      <c r="B314" s="4" t="s">
        <v>992</v>
      </c>
      <c r="C314" s="4" t="s">
        <v>992</v>
      </c>
      <c r="D314" s="4" t="s">
        <v>706</v>
      </c>
      <c r="E314" s="4" t="s">
        <v>706</v>
      </c>
      <c r="G314" t="str">
        <f t="shared" si="4"/>
        <v>MIG313|SELECT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MORELOS BELLOTE' AND fl.Localidad = 'JOSE MARIA MORELOS BELLOTE' AND fm.Municipio = 'PARAISO';</v>
      </c>
    </row>
    <row r="315" spans="1:7" x14ac:dyDescent="0.25">
      <c r="A315" s="6" t="s">
        <v>1001</v>
      </c>
      <c r="B315" s="4" t="s">
        <v>992</v>
      </c>
      <c r="C315" s="4" t="s">
        <v>992</v>
      </c>
      <c r="D315" s="4" t="s">
        <v>706</v>
      </c>
      <c r="E315" s="4" t="s">
        <v>706</v>
      </c>
      <c r="G315" t="str">
        <f t="shared" si="4"/>
        <v>MIG314|SELECT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MORELOS BELLOTE' AND fl.Localidad = 'JOSE MARIA MORELOS BELLOTE' AND fm.Municipio = 'PARAISO';</v>
      </c>
    </row>
    <row r="316" spans="1:7" x14ac:dyDescent="0.25">
      <c r="A316" s="6" t="s">
        <v>1003</v>
      </c>
      <c r="B316" s="4" t="s">
        <v>995</v>
      </c>
      <c r="C316" s="4" t="s">
        <v>995</v>
      </c>
      <c r="D316" s="4" t="s">
        <v>706</v>
      </c>
      <c r="E316" s="4" t="s">
        <v>706</v>
      </c>
      <c r="G316" t="str">
        <f t="shared" si="4"/>
        <v>MIG315|SELECT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MORELOS' AND fl.Localidad = 'JOSE MARIA MORELOS' AND fm.Municipio = 'PARAISO';</v>
      </c>
    </row>
    <row r="317" spans="1:7" x14ac:dyDescent="0.25">
      <c r="A317" s="6" t="s">
        <v>1004</v>
      </c>
      <c r="B317" s="4" t="s">
        <v>998</v>
      </c>
      <c r="C317" s="4" t="s">
        <v>998</v>
      </c>
      <c r="D317" s="4" t="s">
        <v>706</v>
      </c>
      <c r="E317" s="4" t="s">
        <v>706</v>
      </c>
      <c r="G317" t="str">
        <f t="shared" si="4"/>
        <v>MIG316|SELECT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MORELOS EL BELLOTE' AND fl.Localidad = 'JOSE MARIA MORELOS EL BELLOTE' AND fm.Municipio = 'PARAISO';</v>
      </c>
    </row>
    <row r="318" spans="1:7" x14ac:dyDescent="0.25">
      <c r="A318" s="6" t="s">
        <v>1005</v>
      </c>
      <c r="B318" s="4" t="s">
        <v>840</v>
      </c>
      <c r="C318" s="4" t="s">
        <v>840</v>
      </c>
      <c r="D318" s="4" t="s">
        <v>706</v>
      </c>
      <c r="E318" s="4" t="s">
        <v>706</v>
      </c>
      <c r="G318" t="str">
        <f t="shared" si="4"/>
        <v>MIG317|SELECT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'CHILTEPEC SECCION BANCO' AND fl.Localidad = 'CHILTEPEC SECCION BANCO' AND fm.Municipio = 'PARAISO';</v>
      </c>
    </row>
    <row r="319" spans="1:7" x14ac:dyDescent="0.25">
      <c r="A319" s="6" t="s">
        <v>1007</v>
      </c>
      <c r="B319" s="4" t="s">
        <v>840</v>
      </c>
      <c r="C319" s="4" t="s">
        <v>840</v>
      </c>
      <c r="D319" s="4" t="s">
        <v>706</v>
      </c>
      <c r="E319" s="4" t="s">
        <v>706</v>
      </c>
      <c r="G319" t="str">
        <f t="shared" si="4"/>
        <v>MIG318|SELECT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'CHILTEPEC SECCION BANCO' AND fl.Localidad = 'CHILTEPEC SECCION BANCO' AND fm.Municipio = 'PARAISO';</v>
      </c>
    </row>
    <row r="320" spans="1:7" x14ac:dyDescent="0.25">
      <c r="A320" s="6" t="s">
        <v>1009</v>
      </c>
      <c r="B320" s="4" t="s">
        <v>840</v>
      </c>
      <c r="C320" s="4" t="s">
        <v>840</v>
      </c>
      <c r="D320" s="4" t="s">
        <v>706</v>
      </c>
      <c r="E320" s="4" t="s">
        <v>706</v>
      </c>
      <c r="G320" t="str">
        <f t="shared" si="4"/>
        <v>MIG319|SELECT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'CHILTEPEC SECCION BANCO' AND fl.Localidad = 'CHILTEPEC SECCION BANCO' AND fm.Municipio = 'PARAISO';</v>
      </c>
    </row>
    <row r="321" spans="1:7" x14ac:dyDescent="0.25">
      <c r="A321" s="6" t="s">
        <v>1011</v>
      </c>
      <c r="B321" s="4" t="s">
        <v>860</v>
      </c>
      <c r="C321" s="4" t="s">
        <v>860</v>
      </c>
      <c r="D321" s="4" t="s">
        <v>706</v>
      </c>
      <c r="E321" s="4" t="s">
        <v>706</v>
      </c>
      <c r="G321" t="str">
        <f t="shared" si="4"/>
        <v>MIG320|SELECT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'CHILTEPEC SECCION TANQUE' AND fl.Localidad = 'CHILTEPEC SECCION TANQUE' AND fm.Municipio = 'PARAISO';</v>
      </c>
    </row>
    <row r="322" spans="1:7" x14ac:dyDescent="0.25">
      <c r="A322" s="6" t="s">
        <v>1012</v>
      </c>
      <c r="B322" s="4" t="s">
        <v>1014</v>
      </c>
      <c r="C322" s="4" t="s">
        <v>860</v>
      </c>
      <c r="D322" s="4" t="s">
        <v>706</v>
      </c>
      <c r="E322" s="4" t="s">
        <v>706</v>
      </c>
      <c r="G322" t="str">
        <f t="shared" ref="G322:G344" si="5">CONCATENATE(A322,"|","SELECT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'",C322,"' AND fl.Localidad = '",C322,"' AND fm.Municipio = '",E322,"';")</f>
        <v>MIG321|SELECT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'CHILTEPEC SECCION TANQUE' AND fl.Localidad = 'CHILTEPEC SECCION TANQUE' AND fm.Municipio = 'PARAISO';</v>
      </c>
    </row>
    <row r="323" spans="1:7" x14ac:dyDescent="0.25">
      <c r="A323" s="6" t="s">
        <v>1015</v>
      </c>
      <c r="B323" s="4" t="s">
        <v>947</v>
      </c>
      <c r="C323" s="4" t="s">
        <v>947</v>
      </c>
      <c r="D323" s="4" t="s">
        <v>706</v>
      </c>
      <c r="E323" s="4" t="s">
        <v>706</v>
      </c>
      <c r="G323" t="str">
        <f t="shared" si="5"/>
        <v>MIG322|SELECT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'AQUILES SERDAN' AND fl.Localidad = 'AQUILES SERDAN' AND fm.Municipio = 'PARAISO';</v>
      </c>
    </row>
    <row r="324" spans="1:7" x14ac:dyDescent="0.25">
      <c r="A324" s="6" t="s">
        <v>1016</v>
      </c>
      <c r="B324" s="4" t="s">
        <v>947</v>
      </c>
      <c r="C324" s="4" t="s">
        <v>947</v>
      </c>
      <c r="D324" s="4" t="s">
        <v>706</v>
      </c>
      <c r="E324" s="4" t="s">
        <v>706</v>
      </c>
      <c r="G324" t="str">
        <f t="shared" si="5"/>
        <v>MIG323|SELECT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'AQUILES SERDAN' AND fl.Localidad = 'AQUILES SERDAN' AND fm.Municipio = 'PARAISO';</v>
      </c>
    </row>
    <row r="325" spans="1:7" x14ac:dyDescent="0.25">
      <c r="A325" s="6" t="s">
        <v>1017</v>
      </c>
      <c r="B325" s="4" t="s">
        <v>843</v>
      </c>
      <c r="C325" s="4" t="s">
        <v>843</v>
      </c>
      <c r="D325" s="4" t="s">
        <v>706</v>
      </c>
      <c r="E325" s="4" t="s">
        <v>706</v>
      </c>
      <c r="G325" t="str">
        <f t="shared" si="5"/>
        <v>MIG324|SELECT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'PENJAMO' AND fl.Localidad = 'PENJAMO' AND fm.Municipio = 'PARAISO';</v>
      </c>
    </row>
    <row r="326" spans="1:7" x14ac:dyDescent="0.25">
      <c r="A326" s="6" t="s">
        <v>1019</v>
      </c>
      <c r="B326" s="4" t="s">
        <v>931</v>
      </c>
      <c r="C326" s="4" t="s">
        <v>931</v>
      </c>
      <c r="D326" s="4" t="s">
        <v>706</v>
      </c>
      <c r="E326" s="4" t="s">
        <v>706</v>
      </c>
      <c r="G326" t="str">
        <f t="shared" si="5"/>
        <v>MIG325|SELECT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'CHILTEPEC' AND fl.Localidad = 'CHILTEPEC' AND fm.Municipio = 'PARAISO';</v>
      </c>
    </row>
    <row r="327" spans="1:7" x14ac:dyDescent="0.25">
      <c r="A327" s="6" t="s">
        <v>1020</v>
      </c>
      <c r="B327" s="4" t="s">
        <v>843</v>
      </c>
      <c r="C327" s="4" t="s">
        <v>843</v>
      </c>
      <c r="D327" s="4" t="s">
        <v>706</v>
      </c>
      <c r="E327" s="4" t="s">
        <v>706</v>
      </c>
      <c r="G327" t="str">
        <f t="shared" si="5"/>
        <v>MIG326|SELECT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'PENJAMO' AND fl.Localidad = 'PENJAMO' AND fm.Municipio = 'PARAISO';</v>
      </c>
    </row>
    <row r="328" spans="1:7" x14ac:dyDescent="0.25">
      <c r="A328" s="6" t="s">
        <v>1023</v>
      </c>
      <c r="B328" s="4" t="s">
        <v>1024</v>
      </c>
      <c r="C328" s="4" t="s">
        <v>1024</v>
      </c>
      <c r="D328" s="4" t="s">
        <v>706</v>
      </c>
      <c r="E328" s="4" t="s">
        <v>706</v>
      </c>
      <c r="G328" t="str">
        <f t="shared" si="5"/>
        <v>MIG327|SELECT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'MARIA MORELOS BELLOTE' AND fl.Localidad = 'MARIA MORELOS BELLOTE' AND fm.Municipio = 'PARAISO';</v>
      </c>
    </row>
    <row r="329" spans="1:7" x14ac:dyDescent="0.25">
      <c r="A329" s="6" t="s">
        <v>1025</v>
      </c>
      <c r="B329" s="4" t="s">
        <v>846</v>
      </c>
      <c r="C329" s="4" t="s">
        <v>846</v>
      </c>
      <c r="D329" s="4" t="s">
        <v>706</v>
      </c>
      <c r="E329" s="4" t="s">
        <v>706</v>
      </c>
      <c r="G329" t="str">
        <f t="shared" si="5"/>
        <v>MIG328|SELECT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TORNO LARGO' AND fl.Localidad = 'NUEVO TORNO LARGO' AND fm.Municipio = 'PARAISO';</v>
      </c>
    </row>
    <row r="330" spans="1:7" x14ac:dyDescent="0.25">
      <c r="A330" s="6" t="s">
        <v>1028</v>
      </c>
      <c r="B330" s="4" t="s">
        <v>846</v>
      </c>
      <c r="C330" s="4" t="s">
        <v>846</v>
      </c>
      <c r="D330" s="4" t="s">
        <v>706</v>
      </c>
      <c r="E330" s="4" t="s">
        <v>706</v>
      </c>
      <c r="G330" t="str">
        <f t="shared" si="5"/>
        <v>MIG329|SELECT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TORNO LARGO' AND fl.Localidad = 'NUEVO TORNO LARGO' AND fm.Municipio = 'PARAISO';</v>
      </c>
    </row>
    <row r="331" spans="1:7" x14ac:dyDescent="0.25">
      <c r="A331" s="6" t="s">
        <v>1030</v>
      </c>
      <c r="B331" s="4" t="s">
        <v>970</v>
      </c>
      <c r="C331" s="4" t="s">
        <v>971</v>
      </c>
      <c r="D331" s="4" t="s">
        <v>706</v>
      </c>
      <c r="E331" s="4" t="s">
        <v>706</v>
      </c>
      <c r="G331" t="str">
        <f t="shared" si="5"/>
        <v>MIG330|SELECT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332" spans="1:7" x14ac:dyDescent="0.25">
      <c r="A332" s="6" t="s">
        <v>1033</v>
      </c>
      <c r="B332" s="4" t="s">
        <v>970</v>
      </c>
      <c r="C332" s="4" t="s">
        <v>971</v>
      </c>
      <c r="D332" s="4" t="s">
        <v>706</v>
      </c>
      <c r="E332" s="4" t="s">
        <v>706</v>
      </c>
      <c r="G332" t="str">
        <f t="shared" si="5"/>
        <v>MIG331|SELECT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333" spans="1:7" x14ac:dyDescent="0.25">
      <c r="A333" s="6" t="s">
        <v>1035</v>
      </c>
      <c r="B333" s="4" t="s">
        <v>42</v>
      </c>
      <c r="C333" s="4" t="s">
        <v>42</v>
      </c>
      <c r="D333" s="4" t="s">
        <v>706</v>
      </c>
      <c r="E333" s="4" t="s">
        <v>706</v>
      </c>
      <c r="G333" t="str">
        <f t="shared" si="5"/>
        <v>MIG332|SELECT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334" spans="1:7" x14ac:dyDescent="0.25">
      <c r="A334" s="6" t="s">
        <v>1037</v>
      </c>
      <c r="B334" s="4" t="s">
        <v>42</v>
      </c>
      <c r="C334" s="4" t="s">
        <v>42</v>
      </c>
      <c r="D334" s="4" t="s">
        <v>706</v>
      </c>
      <c r="E334" s="4" t="s">
        <v>706</v>
      </c>
      <c r="G334" t="str">
        <f t="shared" si="5"/>
        <v>MIG333|SELECT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335" spans="1:7" x14ac:dyDescent="0.25">
      <c r="A335" s="6" t="s">
        <v>1040</v>
      </c>
      <c r="B335" s="4" t="s">
        <v>42</v>
      </c>
      <c r="C335" s="4" t="s">
        <v>42</v>
      </c>
      <c r="D335" s="4" t="s">
        <v>706</v>
      </c>
      <c r="E335" s="4" t="s">
        <v>706</v>
      </c>
      <c r="G335" t="str">
        <f t="shared" si="5"/>
        <v>MIG334|SELECT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336" spans="1:7" x14ac:dyDescent="0.25">
      <c r="A336" s="6" t="s">
        <v>1042</v>
      </c>
      <c r="B336" s="4" t="s">
        <v>42</v>
      </c>
      <c r="C336" s="4" t="s">
        <v>42</v>
      </c>
      <c r="D336" s="4" t="s">
        <v>706</v>
      </c>
      <c r="E336" s="4" t="s">
        <v>706</v>
      </c>
      <c r="G336" t="str">
        <f t="shared" si="5"/>
        <v>MIG335|SELECT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337" spans="1:7" x14ac:dyDescent="0.25">
      <c r="A337" s="6" t="s">
        <v>1044</v>
      </c>
      <c r="B337" s="4" t="s">
        <v>42</v>
      </c>
      <c r="C337" s="4" t="s">
        <v>42</v>
      </c>
      <c r="D337" s="4" t="s">
        <v>706</v>
      </c>
      <c r="E337" s="4" t="s">
        <v>706</v>
      </c>
      <c r="G337" t="str">
        <f t="shared" si="5"/>
        <v>MIG336|SELECT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338" spans="1:7" x14ac:dyDescent="0.25">
      <c r="A338" s="6" t="s">
        <v>1046</v>
      </c>
      <c r="B338" s="4" t="s">
        <v>42</v>
      </c>
      <c r="C338" s="4" t="s">
        <v>42</v>
      </c>
      <c r="D338" s="4" t="s">
        <v>706</v>
      </c>
      <c r="E338" s="4" t="s">
        <v>706</v>
      </c>
      <c r="G338" t="str">
        <f t="shared" si="5"/>
        <v>MIG337|SELECT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339" spans="1:7" x14ac:dyDescent="0.25">
      <c r="A339" s="6" t="s">
        <v>1048</v>
      </c>
      <c r="B339" s="4" t="s">
        <v>1050</v>
      </c>
      <c r="C339" s="4" t="s">
        <v>42</v>
      </c>
      <c r="D339" s="4" t="s">
        <v>706</v>
      </c>
      <c r="E339" s="4" t="s">
        <v>706</v>
      </c>
      <c r="G339" t="str">
        <f t="shared" si="5"/>
        <v>MIG338|SELECT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340" spans="1:7" x14ac:dyDescent="0.25">
      <c r="A340" s="6" t="s">
        <v>1051</v>
      </c>
      <c r="B340" s="4" t="s">
        <v>751</v>
      </c>
      <c r="C340" s="4" t="s">
        <v>751</v>
      </c>
      <c r="D340" s="4" t="s">
        <v>706</v>
      </c>
      <c r="E340" s="4" t="s">
        <v>706</v>
      </c>
      <c r="G340" t="str">
        <f t="shared" si="5"/>
        <v>MIG339|SELECT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SECCION' AND fl.Localidad = 'LAS FLORES PRIMERA SECCION' AND fm.Municipio = 'PARAISO';</v>
      </c>
    </row>
    <row r="341" spans="1:7" x14ac:dyDescent="0.25">
      <c r="A341" s="6" t="s">
        <v>1053</v>
      </c>
      <c r="B341" s="4" t="s">
        <v>751</v>
      </c>
      <c r="C341" s="4" t="s">
        <v>1055</v>
      </c>
      <c r="D341" s="4" t="s">
        <v>706</v>
      </c>
      <c r="E341" s="4" t="s">
        <v>706</v>
      </c>
      <c r="G341" t="str">
        <f t="shared" si="5"/>
        <v>MIG340|SELECT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FLORES' AND fl.Localidad = 'LAS FLORES' AND fm.Municipio = 'PARAISO';</v>
      </c>
    </row>
    <row r="342" spans="1:7" x14ac:dyDescent="0.25">
      <c r="A342" s="6" t="s">
        <v>1056</v>
      </c>
      <c r="B342" s="4" t="s">
        <v>751</v>
      </c>
      <c r="C342" s="4" t="s">
        <v>751</v>
      </c>
      <c r="D342" s="4" t="s">
        <v>706</v>
      </c>
      <c r="E342" s="4" t="s">
        <v>706</v>
      </c>
      <c r="G342" t="str">
        <f t="shared" si="5"/>
        <v>MIG341|SELECT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SECCION' AND fl.Localidad = 'LAS FLORES PRIMERA SECCION' AND fm.Municipio = 'PARAISO';</v>
      </c>
    </row>
    <row r="343" spans="1:7" x14ac:dyDescent="0.25">
      <c r="A343" s="6" t="s">
        <v>1058</v>
      </c>
      <c r="B343" s="4" t="s">
        <v>751</v>
      </c>
      <c r="C343" s="4" t="s">
        <v>751</v>
      </c>
      <c r="D343" s="4" t="s">
        <v>706</v>
      </c>
      <c r="E343" s="4" t="s">
        <v>706</v>
      </c>
      <c r="G343" t="str">
        <f t="shared" si="5"/>
        <v>MIG342|SELECT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SECCION' AND fl.Localidad = 'LAS FLORES PRIMERA SECCION' AND fm.Municipio = 'PARAISO';</v>
      </c>
    </row>
    <row r="344" spans="1:7" x14ac:dyDescent="0.25">
      <c r="A344" s="7" t="s">
        <v>1059</v>
      </c>
      <c r="B344" s="5" t="s">
        <v>708</v>
      </c>
      <c r="C344" s="5" t="s">
        <v>1061</v>
      </c>
      <c r="D344" s="5" t="s">
        <v>706</v>
      </c>
      <c r="E344" s="5" t="s">
        <v>706</v>
      </c>
      <c r="G344" t="str">
        <f t="shared" si="5"/>
        <v>MIG343|SELECT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'FRANCIACO I MADERO SEGUNDA SECCION' AND fl.Localidad = 'FRANCIACO I MADERO SEGUNDA SECCION' AND fm.Municipio = 'PARAISO';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FA751-546F-4D49-B0A9-5030EEED074F}">
  <dimension ref="A1:H355"/>
  <sheetViews>
    <sheetView workbookViewId="0">
      <selection activeCell="C3" sqref="C3:C74"/>
    </sheetView>
  </sheetViews>
  <sheetFormatPr baseColWidth="10" defaultRowHeight="15" x14ac:dyDescent="0.25"/>
  <cols>
    <col min="1" max="1" width="8.42578125" customWidth="1"/>
    <col min="2" max="2" width="11.7109375" customWidth="1"/>
    <col min="3" max="3" width="23.140625" bestFit="1" customWidth="1"/>
    <col min="4" max="4" width="12.5703125" bestFit="1" customWidth="1"/>
    <col min="5" max="5" width="19.28515625" bestFit="1" customWidth="1"/>
  </cols>
  <sheetData>
    <row r="1" spans="1:8" x14ac:dyDescent="0.25">
      <c r="A1" t="s">
        <v>4137</v>
      </c>
      <c r="B1" t="s">
        <v>4138</v>
      </c>
      <c r="C1" t="s">
        <v>4324</v>
      </c>
      <c r="D1" t="s">
        <v>4325</v>
      </c>
      <c r="E1" t="s">
        <v>4326</v>
      </c>
    </row>
    <row r="2" spans="1:8" hidden="1" x14ac:dyDescent="0.25">
      <c r="A2">
        <v>0</v>
      </c>
      <c r="B2" t="s">
        <v>4139</v>
      </c>
      <c r="C2" t="s">
        <v>4140</v>
      </c>
    </row>
    <row r="3" spans="1:8" x14ac:dyDescent="0.25">
      <c r="A3">
        <v>1</v>
      </c>
      <c r="B3" t="s">
        <v>4141</v>
      </c>
      <c r="C3" t="s">
        <v>13</v>
      </c>
      <c r="D3" t="s">
        <v>4142</v>
      </c>
      <c r="E3" t="s">
        <v>3329</v>
      </c>
      <c r="H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`idcolonia`='localidadmigrada197' WHERE  `idcontrato_individual`='MIG2';</v>
      </c>
    </row>
    <row r="4" spans="1:8" x14ac:dyDescent="0.25">
      <c r="A4">
        <v>1</v>
      </c>
      <c r="B4" t="s">
        <v>4141</v>
      </c>
      <c r="C4" t="s">
        <v>21</v>
      </c>
      <c r="D4" t="s">
        <v>4142</v>
      </c>
      <c r="E4" t="s">
        <v>3360</v>
      </c>
      <c r="H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`idcontrato_individual`='MIG3';</v>
      </c>
    </row>
    <row r="5" spans="1:8" x14ac:dyDescent="0.25">
      <c r="A5">
        <v>1</v>
      </c>
      <c r="B5" t="s">
        <v>4141</v>
      </c>
      <c r="C5" t="s">
        <v>28</v>
      </c>
      <c r="D5" t="s">
        <v>4142</v>
      </c>
      <c r="E5" t="s">
        <v>3324</v>
      </c>
      <c r="H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`idcolonia`='localidadmigrada192' WHERE  `idcontrato_individual`='MIG4';</v>
      </c>
    </row>
    <row r="6" spans="1:8" x14ac:dyDescent="0.25">
      <c r="A6">
        <v>1</v>
      </c>
      <c r="B6" t="s">
        <v>4141</v>
      </c>
      <c r="C6" t="s">
        <v>33</v>
      </c>
      <c r="D6" t="s">
        <v>4142</v>
      </c>
      <c r="E6" t="s">
        <v>3325</v>
      </c>
      <c r="H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`idcolonia`='localidadmigrada193' WHERE  `idcontrato_individual`='MIG5';</v>
      </c>
    </row>
    <row r="7" spans="1:8" hidden="1" x14ac:dyDescent="0.25">
      <c r="A7">
        <v>0</v>
      </c>
      <c r="B7" t="s">
        <v>4143</v>
      </c>
      <c r="C7" t="s">
        <v>4140</v>
      </c>
      <c r="H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" spans="1:8" hidden="1" x14ac:dyDescent="0.25">
      <c r="A8">
        <v>0</v>
      </c>
      <c r="B8" t="s">
        <v>4144</v>
      </c>
      <c r="C8" t="s">
        <v>4140</v>
      </c>
      <c r="H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" spans="1:8" x14ac:dyDescent="0.25">
      <c r="A9">
        <v>1</v>
      </c>
      <c r="B9" t="s">
        <v>4141</v>
      </c>
      <c r="C9" t="s">
        <v>48</v>
      </c>
      <c r="D9" t="s">
        <v>4142</v>
      </c>
      <c r="E9" t="s">
        <v>3360</v>
      </c>
      <c r="H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`idcontrato_individual`='MIG8';</v>
      </c>
    </row>
    <row r="10" spans="1:8" x14ac:dyDescent="0.25">
      <c r="A10">
        <v>1</v>
      </c>
      <c r="B10" t="s">
        <v>4141</v>
      </c>
      <c r="C10" t="s">
        <v>53</v>
      </c>
      <c r="D10" t="s">
        <v>4142</v>
      </c>
      <c r="E10" t="s">
        <v>3341</v>
      </c>
      <c r="H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`idcolonia`='localidadmigrada209' WHERE  `idcontrato_individual`='MIG9';</v>
      </c>
    </row>
    <row r="11" spans="1:8" x14ac:dyDescent="0.25">
      <c r="A11">
        <v>1</v>
      </c>
      <c r="B11" t="s">
        <v>4141</v>
      </c>
      <c r="C11" t="s">
        <v>58</v>
      </c>
      <c r="D11" t="s">
        <v>4142</v>
      </c>
      <c r="E11" t="s">
        <v>3355</v>
      </c>
      <c r="H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`idcontrato_individual`='MIG10';</v>
      </c>
    </row>
    <row r="12" spans="1:8" x14ac:dyDescent="0.25">
      <c r="A12">
        <v>1</v>
      </c>
      <c r="B12" t="s">
        <v>4141</v>
      </c>
      <c r="C12" t="s">
        <v>62</v>
      </c>
      <c r="D12" t="s">
        <v>4142</v>
      </c>
      <c r="E12" t="s">
        <v>3355</v>
      </c>
      <c r="H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`idcontrato_individual`='MIG11';</v>
      </c>
    </row>
    <row r="13" spans="1:8" hidden="1" x14ac:dyDescent="0.25">
      <c r="A13">
        <v>0</v>
      </c>
      <c r="B13" t="s">
        <v>4145</v>
      </c>
      <c r="C13" t="s">
        <v>4140</v>
      </c>
      <c r="H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" spans="1:8" hidden="1" x14ac:dyDescent="0.25">
      <c r="A14">
        <v>0</v>
      </c>
      <c r="B14" t="s">
        <v>4146</v>
      </c>
      <c r="C14" t="s">
        <v>4140</v>
      </c>
      <c r="H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" spans="1:8" x14ac:dyDescent="0.25">
      <c r="A15">
        <v>1</v>
      </c>
      <c r="B15" t="s">
        <v>4141</v>
      </c>
      <c r="C15" t="s">
        <v>74</v>
      </c>
      <c r="D15" t="s">
        <v>4142</v>
      </c>
      <c r="E15" t="s">
        <v>3344</v>
      </c>
      <c r="H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`idcontrato_individual`='MIG14';</v>
      </c>
    </row>
    <row r="16" spans="1:8" hidden="1" x14ac:dyDescent="0.25">
      <c r="A16">
        <v>0</v>
      </c>
      <c r="B16" t="s">
        <v>4147</v>
      </c>
      <c r="C16" t="s">
        <v>4140</v>
      </c>
      <c r="H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" spans="1:8" x14ac:dyDescent="0.25">
      <c r="A17">
        <v>1</v>
      </c>
      <c r="B17" t="s">
        <v>4141</v>
      </c>
      <c r="C17" t="s">
        <v>82</v>
      </c>
      <c r="D17" t="s">
        <v>4142</v>
      </c>
      <c r="E17" t="s">
        <v>3359</v>
      </c>
      <c r="H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`idcolonia`='localidadmigrada227' WHERE  `idcontrato_individual`='MIG16';</v>
      </c>
    </row>
    <row r="18" spans="1:8" hidden="1" x14ac:dyDescent="0.25">
      <c r="A18">
        <v>0</v>
      </c>
      <c r="B18" t="s">
        <v>4148</v>
      </c>
      <c r="C18" t="s">
        <v>4140</v>
      </c>
      <c r="H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" spans="1:8" x14ac:dyDescent="0.25">
      <c r="A19">
        <v>1</v>
      </c>
      <c r="B19" t="s">
        <v>4141</v>
      </c>
      <c r="C19" t="s">
        <v>91</v>
      </c>
      <c r="D19" t="s">
        <v>4142</v>
      </c>
      <c r="E19" t="s">
        <v>3315</v>
      </c>
      <c r="H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`idcolonia`='localidadmigrada183' WHERE  `idcontrato_individual`='MIG18';</v>
      </c>
    </row>
    <row r="20" spans="1:8" x14ac:dyDescent="0.25">
      <c r="A20">
        <v>1</v>
      </c>
      <c r="B20" t="s">
        <v>4141</v>
      </c>
      <c r="C20" t="s">
        <v>95</v>
      </c>
      <c r="D20" t="s">
        <v>4142</v>
      </c>
      <c r="E20" t="s">
        <v>3228</v>
      </c>
      <c r="H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`idcolonia`='localidadmigrada96' WHERE  `idcontrato_individual`='MIG19';</v>
      </c>
    </row>
    <row r="21" spans="1:8" x14ac:dyDescent="0.25">
      <c r="A21">
        <v>1</v>
      </c>
      <c r="B21" t="s">
        <v>4141</v>
      </c>
      <c r="C21" t="s">
        <v>95</v>
      </c>
      <c r="D21" t="s">
        <v>4142</v>
      </c>
      <c r="E21" t="s">
        <v>3357</v>
      </c>
      <c r="H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`idcolonia`='localidadmigrada225' WHERE  `idcontrato_individual`='MIG19';</v>
      </c>
    </row>
    <row r="22" spans="1:8" hidden="1" x14ac:dyDescent="0.25">
      <c r="A22">
        <v>0</v>
      </c>
      <c r="B22" t="s">
        <v>4149</v>
      </c>
      <c r="C22" t="s">
        <v>4140</v>
      </c>
      <c r="H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" spans="1:8" x14ac:dyDescent="0.25">
      <c r="A23">
        <v>1</v>
      </c>
      <c r="B23" t="s">
        <v>4141</v>
      </c>
      <c r="C23" t="s">
        <v>107</v>
      </c>
      <c r="D23" t="s">
        <v>4142</v>
      </c>
      <c r="E23" t="s">
        <v>3352</v>
      </c>
      <c r="H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`idcolonia`='localidadmigrada220' WHERE  `idcontrato_individual`='MIG21';</v>
      </c>
    </row>
    <row r="24" spans="1:8" hidden="1" x14ac:dyDescent="0.25">
      <c r="A24">
        <v>0</v>
      </c>
      <c r="B24" t="s">
        <v>4150</v>
      </c>
      <c r="C24" t="s">
        <v>4140</v>
      </c>
      <c r="H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5" spans="1:8" hidden="1" x14ac:dyDescent="0.25">
      <c r="A25">
        <v>0</v>
      </c>
      <c r="B25" t="s">
        <v>4151</v>
      </c>
      <c r="C25" t="s">
        <v>4140</v>
      </c>
      <c r="H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" spans="1:8" x14ac:dyDescent="0.25">
      <c r="A26">
        <v>1</v>
      </c>
      <c r="B26" t="s">
        <v>4141</v>
      </c>
      <c r="C26" t="s">
        <v>122</v>
      </c>
      <c r="D26" t="s">
        <v>4142</v>
      </c>
      <c r="E26" t="s">
        <v>3344</v>
      </c>
      <c r="H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`idcontrato_individual`='MIG24';</v>
      </c>
    </row>
    <row r="27" spans="1:8" hidden="1" x14ac:dyDescent="0.25">
      <c r="A27">
        <v>0</v>
      </c>
      <c r="B27" t="s">
        <v>4152</v>
      </c>
      <c r="C27" t="s">
        <v>4140</v>
      </c>
      <c r="H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" spans="1:8" hidden="1" x14ac:dyDescent="0.25">
      <c r="A28">
        <v>0</v>
      </c>
      <c r="B28" t="s">
        <v>4153</v>
      </c>
      <c r="C28" t="s">
        <v>4140</v>
      </c>
      <c r="H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" spans="1:8" hidden="1" x14ac:dyDescent="0.25">
      <c r="A29">
        <v>0</v>
      </c>
      <c r="B29" t="s">
        <v>4154</v>
      </c>
      <c r="C29" t="s">
        <v>4140</v>
      </c>
      <c r="H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" spans="1:8" x14ac:dyDescent="0.25">
      <c r="A30">
        <v>1</v>
      </c>
      <c r="B30" t="s">
        <v>4141</v>
      </c>
      <c r="C30" t="s">
        <v>138</v>
      </c>
      <c r="D30" t="s">
        <v>4142</v>
      </c>
      <c r="E30" t="s">
        <v>3355</v>
      </c>
      <c r="H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`idcontrato_individual`='MIG28';</v>
      </c>
    </row>
    <row r="31" spans="1:8" hidden="1" x14ac:dyDescent="0.25">
      <c r="A31">
        <v>0</v>
      </c>
      <c r="B31" t="s">
        <v>4155</v>
      </c>
      <c r="C31" t="s">
        <v>4140</v>
      </c>
      <c r="H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" spans="1:8" hidden="1" x14ac:dyDescent="0.25">
      <c r="A32">
        <v>0</v>
      </c>
      <c r="B32" t="s">
        <v>4156</v>
      </c>
      <c r="C32" t="s">
        <v>4140</v>
      </c>
      <c r="H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3" spans="1:8" x14ac:dyDescent="0.25">
      <c r="A33">
        <v>1</v>
      </c>
      <c r="B33" t="s">
        <v>4141</v>
      </c>
      <c r="C33" t="s">
        <v>149</v>
      </c>
      <c r="D33" t="s">
        <v>4142</v>
      </c>
      <c r="E33" t="s">
        <v>3360</v>
      </c>
      <c r="H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`idcontrato_individual`='MIG31';</v>
      </c>
    </row>
    <row r="34" spans="1:8" hidden="1" x14ac:dyDescent="0.25">
      <c r="A34">
        <v>0</v>
      </c>
      <c r="B34" t="s">
        <v>4157</v>
      </c>
      <c r="C34" t="s">
        <v>4140</v>
      </c>
      <c r="H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5" spans="1:8" x14ac:dyDescent="0.25">
      <c r="A35">
        <v>1</v>
      </c>
      <c r="B35" t="s">
        <v>4141</v>
      </c>
      <c r="C35" t="s">
        <v>157</v>
      </c>
      <c r="D35" t="s">
        <v>4142</v>
      </c>
      <c r="E35" t="s">
        <v>3313</v>
      </c>
      <c r="H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`idcolonia`='localidadmigrada181' WHERE  `idcontrato_individual`='MIG33';</v>
      </c>
    </row>
    <row r="36" spans="1:8" hidden="1" x14ac:dyDescent="0.25">
      <c r="A36">
        <v>0</v>
      </c>
      <c r="B36" t="s">
        <v>4158</v>
      </c>
      <c r="C36" t="s">
        <v>4140</v>
      </c>
      <c r="H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7" spans="1:8" x14ac:dyDescent="0.25">
      <c r="A37">
        <v>1</v>
      </c>
      <c r="B37" t="s">
        <v>4141</v>
      </c>
      <c r="C37" t="s">
        <v>165</v>
      </c>
      <c r="D37" t="s">
        <v>4142</v>
      </c>
      <c r="E37" t="s">
        <v>3313</v>
      </c>
      <c r="H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`idcolonia`='localidadmigrada181' WHERE  `idcontrato_individual`='MIG35';</v>
      </c>
    </row>
    <row r="38" spans="1:8" x14ac:dyDescent="0.25">
      <c r="A38">
        <v>1</v>
      </c>
      <c r="B38" t="s">
        <v>4141</v>
      </c>
      <c r="C38" t="s">
        <v>169</v>
      </c>
      <c r="D38" t="s">
        <v>4142</v>
      </c>
      <c r="E38" t="s">
        <v>3351</v>
      </c>
      <c r="H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`idcolonia`='localidadmigrada219' WHERE  `idcontrato_individual`='MIG36';</v>
      </c>
    </row>
    <row r="39" spans="1:8" x14ac:dyDescent="0.25">
      <c r="A39">
        <v>1</v>
      </c>
      <c r="B39" t="s">
        <v>4141</v>
      </c>
      <c r="C39" t="s">
        <v>173</v>
      </c>
      <c r="D39" t="s">
        <v>4142</v>
      </c>
      <c r="E39" t="s">
        <v>3341</v>
      </c>
      <c r="H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`idcolonia`='localidadmigrada209' WHERE  `idcontrato_individual`='MIG37';</v>
      </c>
    </row>
    <row r="40" spans="1:8" x14ac:dyDescent="0.25">
      <c r="A40">
        <v>1</v>
      </c>
      <c r="B40" t="s">
        <v>4141</v>
      </c>
      <c r="C40" t="s">
        <v>176</v>
      </c>
      <c r="D40" t="s">
        <v>4142</v>
      </c>
      <c r="E40" t="s">
        <v>3355</v>
      </c>
      <c r="H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`idcontrato_individual`='MIG38';</v>
      </c>
    </row>
    <row r="41" spans="1:8" x14ac:dyDescent="0.25">
      <c r="A41">
        <v>1</v>
      </c>
      <c r="B41" t="s">
        <v>4141</v>
      </c>
      <c r="C41" t="s">
        <v>180</v>
      </c>
      <c r="D41" t="s">
        <v>4142</v>
      </c>
      <c r="E41" t="s">
        <v>3359</v>
      </c>
      <c r="H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`idcolonia`='localidadmigrada227' WHERE  `idcontrato_individual`='MIG39';</v>
      </c>
    </row>
    <row r="42" spans="1:8" x14ac:dyDescent="0.25">
      <c r="A42">
        <v>1</v>
      </c>
      <c r="B42" t="s">
        <v>4141</v>
      </c>
      <c r="C42" t="s">
        <v>182</v>
      </c>
      <c r="D42" t="s">
        <v>4142</v>
      </c>
      <c r="E42" t="s">
        <v>3324</v>
      </c>
      <c r="H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`idcolonia`='localidadmigrada192' WHERE  `idcontrato_individual`='MIG40';</v>
      </c>
    </row>
    <row r="43" spans="1:8" x14ac:dyDescent="0.25">
      <c r="A43">
        <v>1</v>
      </c>
      <c r="B43" t="s">
        <v>4141</v>
      </c>
      <c r="C43" t="s">
        <v>185</v>
      </c>
      <c r="D43" t="s">
        <v>4142</v>
      </c>
      <c r="E43" t="s">
        <v>3355</v>
      </c>
      <c r="H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`idcontrato_individual`='MIG41';</v>
      </c>
    </row>
    <row r="44" spans="1:8" hidden="1" x14ac:dyDescent="0.25">
      <c r="A44">
        <v>0</v>
      </c>
      <c r="B44" t="s">
        <v>4159</v>
      </c>
      <c r="C44" t="s">
        <v>4140</v>
      </c>
      <c r="H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5" spans="1:8" x14ac:dyDescent="0.25">
      <c r="A45">
        <v>1</v>
      </c>
      <c r="B45" t="s">
        <v>4141</v>
      </c>
      <c r="C45" t="s">
        <v>191</v>
      </c>
      <c r="D45" t="s">
        <v>4142</v>
      </c>
      <c r="E45" t="s">
        <v>3312</v>
      </c>
      <c r="H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`idcolonia`='localidadmigrada180' WHERE  `idcontrato_individual`='MIG43';</v>
      </c>
    </row>
    <row r="46" spans="1:8" hidden="1" x14ac:dyDescent="0.25">
      <c r="A46">
        <v>0</v>
      </c>
      <c r="B46" t="s">
        <v>4160</v>
      </c>
      <c r="C46" t="s">
        <v>4140</v>
      </c>
      <c r="H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7" spans="1:8" x14ac:dyDescent="0.25">
      <c r="A47">
        <v>1</v>
      </c>
      <c r="B47" t="s">
        <v>4141</v>
      </c>
      <c r="C47" t="s">
        <v>198</v>
      </c>
      <c r="D47" t="s">
        <v>4142</v>
      </c>
      <c r="E47" t="s">
        <v>3344</v>
      </c>
      <c r="H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`idcontrato_individual`='MIG45';</v>
      </c>
    </row>
    <row r="48" spans="1:8" x14ac:dyDescent="0.25">
      <c r="A48">
        <v>1</v>
      </c>
      <c r="B48" t="s">
        <v>4141</v>
      </c>
      <c r="C48" t="s">
        <v>201</v>
      </c>
      <c r="D48" t="s">
        <v>4142</v>
      </c>
      <c r="E48" t="s">
        <v>3356</v>
      </c>
      <c r="H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`idcolonia`='localidadmigrada224' WHERE  `idcontrato_individual`='MIG46';</v>
      </c>
    </row>
    <row r="49" spans="1:8" hidden="1" x14ac:dyDescent="0.25">
      <c r="A49">
        <v>0</v>
      </c>
      <c r="B49" t="s">
        <v>4161</v>
      </c>
      <c r="C49" t="s">
        <v>4140</v>
      </c>
      <c r="H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0" spans="1:8" x14ac:dyDescent="0.25">
      <c r="A50">
        <v>1</v>
      </c>
      <c r="B50" t="s">
        <v>4141</v>
      </c>
      <c r="C50" t="s">
        <v>207</v>
      </c>
      <c r="D50" t="s">
        <v>4142</v>
      </c>
      <c r="E50" t="s">
        <v>3228</v>
      </c>
      <c r="H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`idcolonia`='localidadmigrada96' WHERE  `idcontrato_individual`='MIG48';</v>
      </c>
    </row>
    <row r="51" spans="1:8" x14ac:dyDescent="0.25">
      <c r="A51">
        <v>1</v>
      </c>
      <c r="B51" t="s">
        <v>4141</v>
      </c>
      <c r="C51" t="s">
        <v>207</v>
      </c>
      <c r="D51" t="s">
        <v>4142</v>
      </c>
      <c r="E51" t="s">
        <v>3357</v>
      </c>
      <c r="H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`idcolonia`='localidadmigrada225' WHERE  `idcontrato_individual`='MIG48';</v>
      </c>
    </row>
    <row r="52" spans="1:8" x14ac:dyDescent="0.25">
      <c r="A52">
        <v>1</v>
      </c>
      <c r="B52" t="s">
        <v>4141</v>
      </c>
      <c r="C52" t="s">
        <v>209</v>
      </c>
      <c r="D52" t="s">
        <v>4142</v>
      </c>
      <c r="E52" t="s">
        <v>3318</v>
      </c>
      <c r="H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`idcolonia`='localidadmigrada186' WHERE  `idcontrato_individual`='MIG49';</v>
      </c>
    </row>
    <row r="53" spans="1:8" x14ac:dyDescent="0.25">
      <c r="A53">
        <v>1</v>
      </c>
      <c r="B53" t="s">
        <v>4141</v>
      </c>
      <c r="C53" t="s">
        <v>212</v>
      </c>
      <c r="D53" t="s">
        <v>4142</v>
      </c>
      <c r="E53" t="s">
        <v>3344</v>
      </c>
      <c r="H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`idcontrato_individual`='MIG50';</v>
      </c>
    </row>
    <row r="54" spans="1:8" hidden="1" x14ac:dyDescent="0.25">
      <c r="A54">
        <v>0</v>
      </c>
      <c r="B54" t="s">
        <v>4162</v>
      </c>
      <c r="C54" t="s">
        <v>4140</v>
      </c>
      <c r="H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5" spans="1:8" hidden="1" x14ac:dyDescent="0.25">
      <c r="A55">
        <v>0</v>
      </c>
      <c r="B55" t="s">
        <v>4163</v>
      </c>
      <c r="C55" t="s">
        <v>4140</v>
      </c>
      <c r="H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6" spans="1:8" hidden="1" x14ac:dyDescent="0.25">
      <c r="A56">
        <v>0</v>
      </c>
      <c r="B56" t="s">
        <v>4164</v>
      </c>
      <c r="C56" t="s">
        <v>4140</v>
      </c>
      <c r="H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7" spans="1:8" x14ac:dyDescent="0.25">
      <c r="A57">
        <v>1</v>
      </c>
      <c r="B57" t="s">
        <v>4141</v>
      </c>
      <c r="C57" t="s">
        <v>231</v>
      </c>
      <c r="D57" t="s">
        <v>4142</v>
      </c>
      <c r="E57" t="s">
        <v>3321</v>
      </c>
      <c r="H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`idcolonia`='localidadmigrada189' WHERE  `idcontrato_individual`='MIG54';</v>
      </c>
    </row>
    <row r="58" spans="1:8" hidden="1" x14ac:dyDescent="0.25">
      <c r="A58">
        <v>0</v>
      </c>
      <c r="B58" t="s">
        <v>4165</v>
      </c>
      <c r="C58" t="s">
        <v>4140</v>
      </c>
      <c r="H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9" spans="1:8" x14ac:dyDescent="0.25">
      <c r="A59">
        <v>1</v>
      </c>
      <c r="B59" t="s">
        <v>4141</v>
      </c>
      <c r="C59" t="s">
        <v>237</v>
      </c>
      <c r="D59" t="s">
        <v>4142</v>
      </c>
      <c r="E59" t="s">
        <v>3325</v>
      </c>
      <c r="H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`idcolonia`='localidadmigrada193' WHERE  `idcontrato_individual`='MIG56';</v>
      </c>
    </row>
    <row r="60" spans="1:8" x14ac:dyDescent="0.25">
      <c r="A60">
        <v>1</v>
      </c>
      <c r="B60" t="s">
        <v>4141</v>
      </c>
      <c r="C60" t="s">
        <v>241</v>
      </c>
      <c r="D60" t="s">
        <v>4142</v>
      </c>
      <c r="E60" t="s">
        <v>3355</v>
      </c>
      <c r="H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`idcontrato_individual`='MIG57';</v>
      </c>
    </row>
    <row r="61" spans="1:8" hidden="1" x14ac:dyDescent="0.25">
      <c r="A61">
        <v>0</v>
      </c>
      <c r="B61" t="s">
        <v>4166</v>
      </c>
      <c r="C61" t="s">
        <v>4140</v>
      </c>
      <c r="H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2" spans="1:8" x14ac:dyDescent="0.25">
      <c r="A62">
        <v>1</v>
      </c>
      <c r="B62" t="s">
        <v>4141</v>
      </c>
      <c r="C62" t="s">
        <v>248</v>
      </c>
      <c r="D62" t="s">
        <v>4142</v>
      </c>
      <c r="E62" t="s">
        <v>3344</v>
      </c>
      <c r="H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`idcontrato_individual`='MIG59';</v>
      </c>
    </row>
    <row r="63" spans="1:8" hidden="1" x14ac:dyDescent="0.25">
      <c r="A63">
        <v>0</v>
      </c>
      <c r="B63" t="s">
        <v>4167</v>
      </c>
      <c r="C63" t="s">
        <v>4140</v>
      </c>
      <c r="H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4" spans="1:8" hidden="1" x14ac:dyDescent="0.25">
      <c r="A64">
        <v>0</v>
      </c>
      <c r="B64" t="s">
        <v>4168</v>
      </c>
      <c r="C64" t="s">
        <v>4140</v>
      </c>
      <c r="H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5" spans="1:8" hidden="1" x14ac:dyDescent="0.25">
      <c r="A65">
        <v>0</v>
      </c>
      <c r="B65" t="s">
        <v>4169</v>
      </c>
      <c r="C65" t="s">
        <v>4140</v>
      </c>
      <c r="H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6" spans="1:8" hidden="1" x14ac:dyDescent="0.25">
      <c r="A66">
        <v>0</v>
      </c>
      <c r="B66" t="s">
        <v>4170</v>
      </c>
      <c r="C66" t="s">
        <v>4140</v>
      </c>
      <c r="H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7" spans="1:8" hidden="1" x14ac:dyDescent="0.25">
      <c r="A67">
        <v>0</v>
      </c>
      <c r="B67" t="s">
        <v>4171</v>
      </c>
      <c r="C67" t="s">
        <v>4140</v>
      </c>
      <c r="H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8" spans="1:8" x14ac:dyDescent="0.25">
      <c r="A68">
        <v>1</v>
      </c>
      <c r="B68" t="s">
        <v>4141</v>
      </c>
      <c r="C68" t="s">
        <v>273</v>
      </c>
      <c r="D68" t="s">
        <v>4142</v>
      </c>
      <c r="E68" t="s">
        <v>3344</v>
      </c>
      <c r="H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`idcontrato_individual`='MIG65';</v>
      </c>
    </row>
    <row r="69" spans="1:8" hidden="1" x14ac:dyDescent="0.25">
      <c r="A69">
        <v>0</v>
      </c>
      <c r="B69" t="s">
        <v>4172</v>
      </c>
      <c r="C69" t="s">
        <v>4140</v>
      </c>
      <c r="H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0" spans="1:8" x14ac:dyDescent="0.25">
      <c r="A70">
        <v>1</v>
      </c>
      <c r="B70" t="s">
        <v>4141</v>
      </c>
      <c r="C70" t="s">
        <v>282</v>
      </c>
      <c r="D70" t="s">
        <v>4142</v>
      </c>
      <c r="E70" t="s">
        <v>3321</v>
      </c>
      <c r="H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`idcolonia`='localidadmigrada189' WHERE  `idcontrato_individual`='MIG67';</v>
      </c>
    </row>
    <row r="71" spans="1:8" hidden="1" x14ac:dyDescent="0.25">
      <c r="A71">
        <v>0</v>
      </c>
      <c r="B71" t="s">
        <v>4173</v>
      </c>
      <c r="C71" t="s">
        <v>4140</v>
      </c>
      <c r="H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2" spans="1:8" hidden="1" x14ac:dyDescent="0.25">
      <c r="A72">
        <v>0</v>
      </c>
      <c r="B72" t="s">
        <v>4174</v>
      </c>
      <c r="C72" t="s">
        <v>4140</v>
      </c>
      <c r="H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3" spans="1:8" x14ac:dyDescent="0.25">
      <c r="A73">
        <v>1</v>
      </c>
      <c r="B73" t="s">
        <v>4141</v>
      </c>
      <c r="C73" t="s">
        <v>290</v>
      </c>
      <c r="D73" t="s">
        <v>4142</v>
      </c>
      <c r="E73" t="s">
        <v>3321</v>
      </c>
      <c r="H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`idcolonia`='localidadmigrada189' WHERE  `idcontrato_individual`='MIG70';</v>
      </c>
    </row>
    <row r="74" spans="1:8" x14ac:dyDescent="0.25">
      <c r="A74">
        <v>1</v>
      </c>
      <c r="B74" t="s">
        <v>4141</v>
      </c>
      <c r="C74" t="s">
        <v>294</v>
      </c>
      <c r="D74" t="s">
        <v>4142</v>
      </c>
      <c r="E74" t="s">
        <v>3364</v>
      </c>
      <c r="H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`idcolonia`='localidadmigrada232' WHERE  `idcontrato_individual`='MIG71';</v>
      </c>
    </row>
    <row r="75" spans="1:8" x14ac:dyDescent="0.25">
      <c r="A75">
        <v>1</v>
      </c>
      <c r="B75" t="s">
        <v>4141</v>
      </c>
      <c r="C75" t="s">
        <v>294</v>
      </c>
      <c r="D75" t="s">
        <v>4142</v>
      </c>
      <c r="E75" t="s">
        <v>3133</v>
      </c>
      <c r="H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`idcontrato_individual`='MIG71';</v>
      </c>
    </row>
    <row r="76" spans="1:8" hidden="1" x14ac:dyDescent="0.25">
      <c r="A76">
        <v>0</v>
      </c>
      <c r="B76" t="s">
        <v>4175</v>
      </c>
      <c r="C76" t="s">
        <v>4140</v>
      </c>
      <c r="H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7" spans="1:8" x14ac:dyDescent="0.25">
      <c r="A77">
        <v>1</v>
      </c>
      <c r="B77" t="s">
        <v>4141</v>
      </c>
      <c r="C77" t="s">
        <v>300</v>
      </c>
      <c r="D77" t="s">
        <v>4142</v>
      </c>
      <c r="E77" t="s">
        <v>3325</v>
      </c>
      <c r="H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`idcolonia`='localidadmigrada193' WHERE  `idcontrato_individual`='MIG73';</v>
      </c>
    </row>
    <row r="78" spans="1:8" x14ac:dyDescent="0.25">
      <c r="A78">
        <v>1</v>
      </c>
      <c r="B78" t="s">
        <v>4141</v>
      </c>
      <c r="C78" t="s">
        <v>305</v>
      </c>
      <c r="D78" t="s">
        <v>4142</v>
      </c>
      <c r="E78" t="s">
        <v>3228</v>
      </c>
      <c r="H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`idcolonia`='localidadmigrada96' WHERE  `idcontrato_individual`='MIG74';</v>
      </c>
    </row>
    <row r="79" spans="1:8" x14ac:dyDescent="0.25">
      <c r="A79">
        <v>1</v>
      </c>
      <c r="B79" t="s">
        <v>4141</v>
      </c>
      <c r="C79" t="s">
        <v>305</v>
      </c>
      <c r="D79" t="s">
        <v>4142</v>
      </c>
      <c r="E79" t="s">
        <v>3357</v>
      </c>
      <c r="H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`idcolonia`='localidadmigrada225' WHERE  `idcontrato_individual`='MIG74';</v>
      </c>
    </row>
    <row r="80" spans="1:8" x14ac:dyDescent="0.25">
      <c r="A80">
        <v>1</v>
      </c>
      <c r="B80" t="s">
        <v>4141</v>
      </c>
      <c r="C80" t="s">
        <v>307</v>
      </c>
      <c r="D80" t="s">
        <v>4142</v>
      </c>
      <c r="E80" t="s">
        <v>3346</v>
      </c>
      <c r="H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`idcolonia`='localidadmigrada214' WHERE  `idcontrato_individual`='MIG75';</v>
      </c>
    </row>
    <row r="81" spans="1:8" hidden="1" x14ac:dyDescent="0.25">
      <c r="A81">
        <v>0</v>
      </c>
      <c r="B81" t="s">
        <v>4176</v>
      </c>
      <c r="C81" t="s">
        <v>4140</v>
      </c>
      <c r="H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2" spans="1:8" x14ac:dyDescent="0.25">
      <c r="A82">
        <v>1</v>
      </c>
      <c r="B82" t="s">
        <v>4141</v>
      </c>
      <c r="C82" t="s">
        <v>314</v>
      </c>
      <c r="D82" t="s">
        <v>4142</v>
      </c>
      <c r="E82" t="s">
        <v>3321</v>
      </c>
      <c r="H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`idcolonia`='localidadmigrada189' WHERE  `idcontrato_individual`='MIG77';</v>
      </c>
    </row>
    <row r="83" spans="1:8" x14ac:dyDescent="0.25">
      <c r="A83">
        <v>1</v>
      </c>
      <c r="B83" t="s">
        <v>4141</v>
      </c>
      <c r="C83" t="s">
        <v>317</v>
      </c>
      <c r="D83" t="s">
        <v>4142</v>
      </c>
      <c r="E83" t="s">
        <v>3155</v>
      </c>
      <c r="H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`idcolonia`='localidadmigrada23' WHERE  `idcontrato_individual`='MIG78';</v>
      </c>
    </row>
    <row r="84" spans="1:8" hidden="1" x14ac:dyDescent="0.25">
      <c r="A84">
        <v>0</v>
      </c>
      <c r="B84" t="s">
        <v>4177</v>
      </c>
      <c r="C84" t="s">
        <v>4140</v>
      </c>
      <c r="H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5" spans="1:8" hidden="1" x14ac:dyDescent="0.25">
      <c r="A85">
        <v>0</v>
      </c>
      <c r="B85" t="s">
        <v>4178</v>
      </c>
      <c r="C85" t="s">
        <v>4140</v>
      </c>
      <c r="H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6" spans="1:8" hidden="1" x14ac:dyDescent="0.25">
      <c r="A86">
        <v>0</v>
      </c>
      <c r="B86" t="s">
        <v>4179</v>
      </c>
      <c r="C86" t="s">
        <v>4140</v>
      </c>
      <c r="H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7" spans="1:8" hidden="1" x14ac:dyDescent="0.25">
      <c r="A87">
        <v>0</v>
      </c>
      <c r="B87" t="s">
        <v>4180</v>
      </c>
      <c r="C87" t="s">
        <v>4140</v>
      </c>
      <c r="H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8" spans="1:8" hidden="1" x14ac:dyDescent="0.25">
      <c r="A88">
        <v>0</v>
      </c>
      <c r="B88" t="s">
        <v>4181</v>
      </c>
      <c r="C88" t="s">
        <v>4140</v>
      </c>
      <c r="H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9" spans="1:8" hidden="1" x14ac:dyDescent="0.25">
      <c r="A89">
        <v>0</v>
      </c>
      <c r="B89" t="s">
        <v>4182</v>
      </c>
      <c r="C89" t="s">
        <v>4140</v>
      </c>
      <c r="H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0" spans="1:8" hidden="1" x14ac:dyDescent="0.25">
      <c r="A90">
        <v>0</v>
      </c>
      <c r="B90" t="s">
        <v>4183</v>
      </c>
      <c r="C90" t="s">
        <v>4140</v>
      </c>
      <c r="H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1" spans="1:8" hidden="1" x14ac:dyDescent="0.25">
      <c r="A91">
        <v>0</v>
      </c>
      <c r="B91" t="s">
        <v>4184</v>
      </c>
      <c r="C91" t="s">
        <v>4140</v>
      </c>
      <c r="H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2" spans="1:8" hidden="1" x14ac:dyDescent="0.25">
      <c r="A92">
        <v>0</v>
      </c>
      <c r="B92" t="s">
        <v>4185</v>
      </c>
      <c r="C92" t="s">
        <v>4140</v>
      </c>
      <c r="H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3" spans="1:8" x14ac:dyDescent="0.25">
      <c r="A93">
        <v>1</v>
      </c>
      <c r="B93" t="s">
        <v>4141</v>
      </c>
      <c r="C93" t="s">
        <v>356</v>
      </c>
      <c r="D93" t="s">
        <v>4142</v>
      </c>
      <c r="E93" t="s">
        <v>3364</v>
      </c>
      <c r="H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`idcolonia`='localidadmigrada232' WHERE  `idcontrato_individual`='MIG88';</v>
      </c>
    </row>
    <row r="94" spans="1:8" x14ac:dyDescent="0.25">
      <c r="A94">
        <v>1</v>
      </c>
      <c r="B94" t="s">
        <v>4141</v>
      </c>
      <c r="C94" t="s">
        <v>356</v>
      </c>
      <c r="D94" t="s">
        <v>4142</v>
      </c>
      <c r="E94" t="s">
        <v>3133</v>
      </c>
      <c r="H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`idcontrato_individual`='MIG88';</v>
      </c>
    </row>
    <row r="95" spans="1:8" x14ac:dyDescent="0.25">
      <c r="A95">
        <v>1</v>
      </c>
      <c r="B95" t="s">
        <v>4141</v>
      </c>
      <c r="C95" t="s">
        <v>358</v>
      </c>
      <c r="D95" t="s">
        <v>4142</v>
      </c>
      <c r="E95" t="s">
        <v>3360</v>
      </c>
      <c r="H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`idcontrato_individual`='MIG89';</v>
      </c>
    </row>
    <row r="96" spans="1:8" hidden="1" x14ac:dyDescent="0.25">
      <c r="A96">
        <v>0</v>
      </c>
      <c r="B96" t="s">
        <v>4186</v>
      </c>
      <c r="C96" t="s">
        <v>4140</v>
      </c>
      <c r="H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7" spans="1:8" hidden="1" x14ac:dyDescent="0.25">
      <c r="A97">
        <v>0</v>
      </c>
      <c r="B97" t="s">
        <v>4187</v>
      </c>
      <c r="C97" t="s">
        <v>4140</v>
      </c>
      <c r="H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8" spans="1:8" hidden="1" x14ac:dyDescent="0.25">
      <c r="A98">
        <v>0</v>
      </c>
      <c r="B98" t="s">
        <v>4188</v>
      </c>
      <c r="C98" t="s">
        <v>4140</v>
      </c>
      <c r="H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9" spans="1:8" hidden="1" x14ac:dyDescent="0.25">
      <c r="A99">
        <v>0</v>
      </c>
      <c r="B99" t="s">
        <v>4189</v>
      </c>
      <c r="C99" t="s">
        <v>4140</v>
      </c>
      <c r="H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0" spans="1:8" hidden="1" x14ac:dyDescent="0.25">
      <c r="A100">
        <v>0</v>
      </c>
      <c r="B100" t="s">
        <v>4190</v>
      </c>
      <c r="C100" t="s">
        <v>4140</v>
      </c>
      <c r="H1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1" spans="1:8" hidden="1" x14ac:dyDescent="0.25">
      <c r="A101">
        <v>0</v>
      </c>
      <c r="B101" t="s">
        <v>4191</v>
      </c>
      <c r="C101" t="s">
        <v>4140</v>
      </c>
      <c r="H1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2" spans="1:8" x14ac:dyDescent="0.25">
      <c r="A102">
        <v>1</v>
      </c>
      <c r="B102" t="s">
        <v>4141</v>
      </c>
      <c r="C102" t="s">
        <v>382</v>
      </c>
      <c r="D102" t="s">
        <v>4142</v>
      </c>
      <c r="E102" t="s">
        <v>3344</v>
      </c>
      <c r="H1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`idcontrato_individual`='MIG96';</v>
      </c>
    </row>
    <row r="103" spans="1:8" hidden="1" x14ac:dyDescent="0.25">
      <c r="A103">
        <v>0</v>
      </c>
      <c r="B103" t="s">
        <v>4192</v>
      </c>
      <c r="C103" t="s">
        <v>4140</v>
      </c>
      <c r="H1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4" spans="1:8" x14ac:dyDescent="0.25">
      <c r="A104">
        <v>1</v>
      </c>
      <c r="B104" t="s">
        <v>4141</v>
      </c>
      <c r="C104" t="s">
        <v>387</v>
      </c>
      <c r="D104" t="s">
        <v>4142</v>
      </c>
      <c r="E104" t="s">
        <v>3321</v>
      </c>
      <c r="H1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`idcolonia`='localidadmigrada189' WHERE  `idcontrato_individual`='MIG98';</v>
      </c>
    </row>
    <row r="105" spans="1:8" x14ac:dyDescent="0.25">
      <c r="A105">
        <v>1</v>
      </c>
      <c r="B105" t="s">
        <v>4141</v>
      </c>
      <c r="C105" t="s">
        <v>389</v>
      </c>
      <c r="D105" t="s">
        <v>4142</v>
      </c>
      <c r="E105" t="s">
        <v>3364</v>
      </c>
      <c r="H1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`idcolonia`='localidadmigrada232' WHERE  `idcontrato_individual`='MIG99';</v>
      </c>
    </row>
    <row r="106" spans="1:8" x14ac:dyDescent="0.25">
      <c r="A106">
        <v>1</v>
      </c>
      <c r="B106" t="s">
        <v>4141</v>
      </c>
      <c r="C106" t="s">
        <v>389</v>
      </c>
      <c r="D106" t="s">
        <v>4142</v>
      </c>
      <c r="E106" t="s">
        <v>3133</v>
      </c>
      <c r="H1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`idcontrato_individual`='MIG99';</v>
      </c>
    </row>
    <row r="107" spans="1:8" x14ac:dyDescent="0.25">
      <c r="A107">
        <v>1</v>
      </c>
      <c r="B107" t="s">
        <v>4141</v>
      </c>
      <c r="C107" t="s">
        <v>392</v>
      </c>
      <c r="D107" t="s">
        <v>4142</v>
      </c>
      <c r="E107" t="s">
        <v>3323</v>
      </c>
      <c r="H1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`idcolonia`='localidadmigrada191' WHERE  `idcontrato_individual`='MIG100';</v>
      </c>
    </row>
    <row r="108" spans="1:8" x14ac:dyDescent="0.25">
      <c r="A108">
        <v>1</v>
      </c>
      <c r="B108" t="s">
        <v>4141</v>
      </c>
      <c r="C108" t="s">
        <v>395</v>
      </c>
      <c r="D108" t="s">
        <v>4142</v>
      </c>
      <c r="E108" t="s">
        <v>3355</v>
      </c>
      <c r="H1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`idcontrato_individual`='MIG101';</v>
      </c>
    </row>
    <row r="109" spans="1:8" hidden="1" x14ac:dyDescent="0.25">
      <c r="A109">
        <v>0</v>
      </c>
      <c r="B109" t="s">
        <v>4193</v>
      </c>
      <c r="C109" t="s">
        <v>4140</v>
      </c>
      <c r="H1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0" spans="1:8" x14ac:dyDescent="0.25">
      <c r="A110">
        <v>1</v>
      </c>
      <c r="B110" t="s">
        <v>4141</v>
      </c>
      <c r="C110" t="s">
        <v>400</v>
      </c>
      <c r="D110" t="s">
        <v>4142</v>
      </c>
      <c r="E110" t="s">
        <v>3155</v>
      </c>
      <c r="H1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`idcolonia`='localidadmigrada23' WHERE  `idcontrato_individual`='MIG103';</v>
      </c>
    </row>
    <row r="111" spans="1:8" x14ac:dyDescent="0.25">
      <c r="A111">
        <v>1</v>
      </c>
      <c r="B111" t="s">
        <v>4141</v>
      </c>
      <c r="C111" t="s">
        <v>403</v>
      </c>
      <c r="D111" t="s">
        <v>4142</v>
      </c>
      <c r="E111" t="s">
        <v>3155</v>
      </c>
      <c r="H1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`idcolonia`='localidadmigrada23' WHERE  `idcontrato_individual`='MIG104';</v>
      </c>
    </row>
    <row r="112" spans="1:8" hidden="1" x14ac:dyDescent="0.25">
      <c r="A112">
        <v>0</v>
      </c>
      <c r="B112" t="s">
        <v>4194</v>
      </c>
      <c r="C112" t="s">
        <v>4140</v>
      </c>
      <c r="H1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3" spans="1:8" x14ac:dyDescent="0.25">
      <c r="A113">
        <v>1</v>
      </c>
      <c r="B113" t="s">
        <v>4141</v>
      </c>
      <c r="C113" t="s">
        <v>406</v>
      </c>
      <c r="D113" t="s">
        <v>4142</v>
      </c>
      <c r="E113" t="s">
        <v>3351</v>
      </c>
      <c r="H1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`idcolonia`='localidadmigrada219' WHERE  `idcontrato_individual`='MIG106';</v>
      </c>
    </row>
    <row r="114" spans="1:8" hidden="1" x14ac:dyDescent="0.25">
      <c r="A114">
        <v>0</v>
      </c>
      <c r="B114" t="s">
        <v>4195</v>
      </c>
      <c r="C114" t="s">
        <v>4140</v>
      </c>
      <c r="H1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5" spans="1:8" hidden="1" x14ac:dyDescent="0.25">
      <c r="A115">
        <v>0</v>
      </c>
      <c r="B115" t="s">
        <v>4196</v>
      </c>
      <c r="C115" t="s">
        <v>4140</v>
      </c>
      <c r="H1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6" spans="1:8" hidden="1" x14ac:dyDescent="0.25">
      <c r="A116">
        <v>0</v>
      </c>
      <c r="B116" t="s">
        <v>4197</v>
      </c>
      <c r="C116" t="s">
        <v>4140</v>
      </c>
      <c r="H1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7" spans="1:8" hidden="1" x14ac:dyDescent="0.25">
      <c r="A117">
        <v>0</v>
      </c>
      <c r="B117" t="s">
        <v>4198</v>
      </c>
      <c r="C117" t="s">
        <v>4140</v>
      </c>
      <c r="H1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8" spans="1:8" x14ac:dyDescent="0.25">
      <c r="A118">
        <v>1</v>
      </c>
      <c r="B118" t="s">
        <v>4141</v>
      </c>
      <c r="C118" t="s">
        <v>426</v>
      </c>
      <c r="D118" t="s">
        <v>4142</v>
      </c>
      <c r="E118" t="s">
        <v>3364</v>
      </c>
      <c r="H1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`idcolonia`='localidadmigrada232' WHERE  `idcontrato_individual`='MIG111';</v>
      </c>
    </row>
    <row r="119" spans="1:8" x14ac:dyDescent="0.25">
      <c r="A119">
        <v>1</v>
      </c>
      <c r="B119" t="s">
        <v>4141</v>
      </c>
      <c r="C119" t="s">
        <v>426</v>
      </c>
      <c r="D119" t="s">
        <v>4142</v>
      </c>
      <c r="E119" t="s">
        <v>3133</v>
      </c>
      <c r="H1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`idcontrato_individual`='MIG111';</v>
      </c>
    </row>
    <row r="120" spans="1:8" x14ac:dyDescent="0.25">
      <c r="A120">
        <v>1</v>
      </c>
      <c r="B120" t="s">
        <v>4141</v>
      </c>
      <c r="C120" t="s">
        <v>428</v>
      </c>
      <c r="D120" t="s">
        <v>4142</v>
      </c>
      <c r="E120" t="s">
        <v>3313</v>
      </c>
      <c r="H1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`idcolonia`='localidadmigrada181' WHERE  `idcontrato_individual`='MIG112';</v>
      </c>
    </row>
    <row r="121" spans="1:8" x14ac:dyDescent="0.25">
      <c r="A121">
        <v>1</v>
      </c>
      <c r="B121" t="s">
        <v>4141</v>
      </c>
      <c r="C121" t="s">
        <v>430</v>
      </c>
      <c r="D121" t="s">
        <v>4142</v>
      </c>
      <c r="E121" t="s">
        <v>3344</v>
      </c>
      <c r="H1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`idcontrato_individual`='MIG113';</v>
      </c>
    </row>
    <row r="122" spans="1:8" x14ac:dyDescent="0.25">
      <c r="A122">
        <v>1</v>
      </c>
      <c r="B122" t="s">
        <v>4141</v>
      </c>
      <c r="C122" t="s">
        <v>433</v>
      </c>
      <c r="D122" t="s">
        <v>4142</v>
      </c>
      <c r="E122" t="s">
        <v>3324</v>
      </c>
      <c r="H1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`idcolonia`='localidadmigrada192' WHERE  `idcontrato_individual`='MIG114';</v>
      </c>
    </row>
    <row r="123" spans="1:8" x14ac:dyDescent="0.25">
      <c r="A123">
        <v>1</v>
      </c>
      <c r="B123" t="s">
        <v>4141</v>
      </c>
      <c r="C123" t="s">
        <v>436</v>
      </c>
      <c r="D123" t="s">
        <v>4142</v>
      </c>
      <c r="E123" t="s">
        <v>3323</v>
      </c>
      <c r="H1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`idcolonia`='localidadmigrada191' WHERE  `idcontrato_individual`='MIG115';</v>
      </c>
    </row>
    <row r="124" spans="1:8" x14ac:dyDescent="0.25">
      <c r="A124">
        <v>1</v>
      </c>
      <c r="B124" t="s">
        <v>4141</v>
      </c>
      <c r="C124" t="s">
        <v>440</v>
      </c>
      <c r="D124" t="s">
        <v>4142</v>
      </c>
      <c r="E124" t="s">
        <v>3356</v>
      </c>
      <c r="H1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`idcolonia`='localidadmigrada224' WHERE  `idcontrato_individual`='MIG116';</v>
      </c>
    </row>
    <row r="125" spans="1:8" x14ac:dyDescent="0.25">
      <c r="A125">
        <v>1</v>
      </c>
      <c r="B125" t="s">
        <v>4141</v>
      </c>
      <c r="C125" t="s">
        <v>444</v>
      </c>
      <c r="D125" t="s">
        <v>4142</v>
      </c>
      <c r="E125" t="s">
        <v>3344</v>
      </c>
      <c r="H1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`idcontrato_individual`='MIG117';</v>
      </c>
    </row>
    <row r="126" spans="1:8" x14ac:dyDescent="0.25">
      <c r="A126">
        <v>1</v>
      </c>
      <c r="B126" t="s">
        <v>4141</v>
      </c>
      <c r="C126" t="s">
        <v>445</v>
      </c>
      <c r="D126" t="s">
        <v>4142</v>
      </c>
      <c r="E126" t="s">
        <v>3355</v>
      </c>
      <c r="H1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`idcontrato_individual`='MIG118';</v>
      </c>
    </row>
    <row r="127" spans="1:8" x14ac:dyDescent="0.25">
      <c r="A127">
        <v>1</v>
      </c>
      <c r="B127" t="s">
        <v>4141</v>
      </c>
      <c r="C127" t="s">
        <v>447</v>
      </c>
      <c r="D127" t="s">
        <v>4142</v>
      </c>
      <c r="E127" t="s">
        <v>3352</v>
      </c>
      <c r="H1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`idcolonia`='localidadmigrada220' WHERE  `idcontrato_individual`='MIG119';</v>
      </c>
    </row>
    <row r="128" spans="1:8" x14ac:dyDescent="0.25">
      <c r="A128">
        <v>1</v>
      </c>
      <c r="B128" t="s">
        <v>4141</v>
      </c>
      <c r="C128" t="s">
        <v>449</v>
      </c>
      <c r="D128" t="s">
        <v>4142</v>
      </c>
      <c r="E128" t="s">
        <v>3352</v>
      </c>
      <c r="H1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`idcolonia`='localidadmigrada220' WHERE  `idcontrato_individual`='MIG120';</v>
      </c>
    </row>
    <row r="129" spans="1:8" x14ac:dyDescent="0.25">
      <c r="A129">
        <v>1</v>
      </c>
      <c r="B129" t="s">
        <v>4141</v>
      </c>
      <c r="C129" t="s">
        <v>451</v>
      </c>
      <c r="D129" t="s">
        <v>4142</v>
      </c>
      <c r="E129" t="s">
        <v>3360</v>
      </c>
      <c r="H1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`idcontrato_individual`='MIG121';</v>
      </c>
    </row>
    <row r="130" spans="1:8" x14ac:dyDescent="0.25">
      <c r="A130">
        <v>1</v>
      </c>
      <c r="B130" t="s">
        <v>4141</v>
      </c>
      <c r="C130" t="s">
        <v>453</v>
      </c>
      <c r="D130" t="s">
        <v>4142</v>
      </c>
      <c r="E130" t="s">
        <v>3351</v>
      </c>
      <c r="H1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`idcolonia`='localidadmigrada219' WHERE  `idcontrato_individual`='MIG122';</v>
      </c>
    </row>
    <row r="131" spans="1:8" hidden="1" x14ac:dyDescent="0.25">
      <c r="A131">
        <v>0</v>
      </c>
      <c r="B131" t="s">
        <v>4199</v>
      </c>
      <c r="C131" t="s">
        <v>4140</v>
      </c>
      <c r="H1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2" spans="1:8" x14ac:dyDescent="0.25">
      <c r="A132">
        <v>1</v>
      </c>
      <c r="B132" t="s">
        <v>4141</v>
      </c>
      <c r="C132" t="s">
        <v>457</v>
      </c>
      <c r="D132" t="s">
        <v>4142</v>
      </c>
      <c r="E132" t="s">
        <v>3355</v>
      </c>
      <c r="H1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`idcontrato_individual`='MIG124';</v>
      </c>
    </row>
    <row r="133" spans="1:8" x14ac:dyDescent="0.25">
      <c r="A133">
        <v>1</v>
      </c>
      <c r="B133" t="s">
        <v>4141</v>
      </c>
      <c r="C133" t="s">
        <v>458</v>
      </c>
      <c r="D133" t="s">
        <v>4142</v>
      </c>
      <c r="E133" t="s">
        <v>3174</v>
      </c>
      <c r="H1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`idcolonia`='localidadmigrada42' WHERE  `idcontrato_individual`='MIG125';</v>
      </c>
    </row>
    <row r="134" spans="1:8" x14ac:dyDescent="0.25">
      <c r="A134">
        <v>1</v>
      </c>
      <c r="B134" t="s">
        <v>4141</v>
      </c>
      <c r="C134" t="s">
        <v>462</v>
      </c>
      <c r="D134" t="s">
        <v>4142</v>
      </c>
      <c r="E134" t="s">
        <v>3155</v>
      </c>
      <c r="H1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`idcolonia`='localidadmigrada23' WHERE  `idcontrato_individual`='MIG126';</v>
      </c>
    </row>
    <row r="135" spans="1:8" hidden="1" x14ac:dyDescent="0.25">
      <c r="A135">
        <v>0</v>
      </c>
      <c r="B135" t="s">
        <v>4200</v>
      </c>
      <c r="C135" t="s">
        <v>4140</v>
      </c>
      <c r="H1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6" spans="1:8" x14ac:dyDescent="0.25">
      <c r="A136">
        <v>1</v>
      </c>
      <c r="B136" t="s">
        <v>4141</v>
      </c>
      <c r="C136" t="s">
        <v>471</v>
      </c>
      <c r="D136" t="s">
        <v>4142</v>
      </c>
      <c r="E136" t="s">
        <v>3361</v>
      </c>
      <c r="H1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`idcolonia`='localidadmigrada229' WHERE  `idcontrato_individual`='MIG128';</v>
      </c>
    </row>
    <row r="137" spans="1:8" hidden="1" x14ac:dyDescent="0.25">
      <c r="A137">
        <v>0</v>
      </c>
      <c r="B137" t="s">
        <v>4201</v>
      </c>
      <c r="C137" t="s">
        <v>4140</v>
      </c>
      <c r="H1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8" spans="1:8" x14ac:dyDescent="0.25">
      <c r="A138">
        <v>1</v>
      </c>
      <c r="B138" t="s">
        <v>4141</v>
      </c>
      <c r="C138" t="s">
        <v>483</v>
      </c>
      <c r="D138" t="s">
        <v>4142</v>
      </c>
      <c r="E138" t="s">
        <v>3321</v>
      </c>
      <c r="H1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`idcolonia`='localidadmigrada189' WHERE  `idcontrato_individual`='MIG130';</v>
      </c>
    </row>
    <row r="139" spans="1:8" hidden="1" x14ac:dyDescent="0.25">
      <c r="A139">
        <v>0</v>
      </c>
      <c r="B139" t="s">
        <v>4202</v>
      </c>
      <c r="C139" t="s">
        <v>4140</v>
      </c>
      <c r="H1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0" spans="1:8" x14ac:dyDescent="0.25">
      <c r="A140">
        <v>1</v>
      </c>
      <c r="B140" t="s">
        <v>4141</v>
      </c>
      <c r="C140" t="s">
        <v>490</v>
      </c>
      <c r="D140" t="s">
        <v>4142</v>
      </c>
      <c r="E140" t="s">
        <v>3355</v>
      </c>
      <c r="H1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`idcontrato_individual`='MIG132';</v>
      </c>
    </row>
    <row r="141" spans="1:8" x14ac:dyDescent="0.25">
      <c r="A141">
        <v>1</v>
      </c>
      <c r="B141" t="s">
        <v>4141</v>
      </c>
      <c r="C141" t="s">
        <v>492</v>
      </c>
      <c r="D141" t="s">
        <v>4142</v>
      </c>
      <c r="E141" t="s">
        <v>3360</v>
      </c>
      <c r="H1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`idcontrato_individual`='MIG133';</v>
      </c>
    </row>
    <row r="142" spans="1:8" hidden="1" x14ac:dyDescent="0.25">
      <c r="A142">
        <v>0</v>
      </c>
      <c r="B142" t="s">
        <v>4203</v>
      </c>
      <c r="C142" t="s">
        <v>4140</v>
      </c>
      <c r="H1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3" spans="1:8" x14ac:dyDescent="0.25">
      <c r="A143">
        <v>1</v>
      </c>
      <c r="B143" t="s">
        <v>4141</v>
      </c>
      <c r="C143" t="s">
        <v>498</v>
      </c>
      <c r="D143" t="s">
        <v>4142</v>
      </c>
      <c r="E143" t="s">
        <v>3355</v>
      </c>
      <c r="H1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`idcontrato_individual`='MIG135';</v>
      </c>
    </row>
    <row r="144" spans="1:8" hidden="1" x14ac:dyDescent="0.25">
      <c r="A144">
        <v>0</v>
      </c>
      <c r="B144" t="s">
        <v>4204</v>
      </c>
      <c r="C144" t="s">
        <v>4140</v>
      </c>
      <c r="H1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5" spans="1:8" x14ac:dyDescent="0.25">
      <c r="A145">
        <v>1</v>
      </c>
      <c r="B145" t="s">
        <v>4141</v>
      </c>
      <c r="C145" t="s">
        <v>503</v>
      </c>
      <c r="D145" t="s">
        <v>4142</v>
      </c>
      <c r="E145" t="s">
        <v>3326</v>
      </c>
      <c r="H1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`idcolonia`='localidadmigrada194' WHERE  `idcontrato_individual`='MIG137';</v>
      </c>
    </row>
    <row r="146" spans="1:8" hidden="1" x14ac:dyDescent="0.25">
      <c r="A146">
        <v>0</v>
      </c>
      <c r="B146" t="s">
        <v>4205</v>
      </c>
      <c r="C146" t="s">
        <v>4140</v>
      </c>
      <c r="H1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7" spans="1:8" x14ac:dyDescent="0.25">
      <c r="A147">
        <v>1</v>
      </c>
      <c r="B147" t="s">
        <v>4141</v>
      </c>
      <c r="C147" t="s">
        <v>512</v>
      </c>
      <c r="D147" t="s">
        <v>4142</v>
      </c>
      <c r="E147" t="s">
        <v>3359</v>
      </c>
      <c r="H1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`idcolonia`='localidadmigrada227' WHERE  `idcontrato_individual`='MIG139';</v>
      </c>
    </row>
    <row r="148" spans="1:8" hidden="1" x14ac:dyDescent="0.25">
      <c r="A148">
        <v>0</v>
      </c>
      <c r="B148" t="s">
        <v>4206</v>
      </c>
      <c r="C148" t="s">
        <v>4140</v>
      </c>
      <c r="H1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9" spans="1:8" hidden="1" x14ac:dyDescent="0.25">
      <c r="A149">
        <v>0</v>
      </c>
      <c r="B149" t="s">
        <v>4207</v>
      </c>
      <c r="C149" t="s">
        <v>4140</v>
      </c>
      <c r="H1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0" spans="1:8" hidden="1" x14ac:dyDescent="0.25">
      <c r="A150">
        <v>0</v>
      </c>
      <c r="B150" t="s">
        <v>4208</v>
      </c>
      <c r="C150" t="s">
        <v>4140</v>
      </c>
      <c r="H1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1" spans="1:8" x14ac:dyDescent="0.25">
      <c r="A151">
        <v>1</v>
      </c>
      <c r="B151" t="s">
        <v>4141</v>
      </c>
      <c r="C151" t="s">
        <v>523</v>
      </c>
      <c r="D151" t="s">
        <v>4142</v>
      </c>
      <c r="E151" t="s">
        <v>3355</v>
      </c>
      <c r="H1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`idcontrato_individual`='MIG143';</v>
      </c>
    </row>
    <row r="152" spans="1:8" x14ac:dyDescent="0.25">
      <c r="A152">
        <v>1</v>
      </c>
      <c r="B152" t="s">
        <v>4141</v>
      </c>
      <c r="C152" t="s">
        <v>526</v>
      </c>
      <c r="D152" t="s">
        <v>4142</v>
      </c>
      <c r="E152" t="s">
        <v>3317</v>
      </c>
      <c r="H1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`idcolonia`='localidadmigrada185' WHERE  `idcontrato_individual`='MIG144';</v>
      </c>
    </row>
    <row r="153" spans="1:8" x14ac:dyDescent="0.25">
      <c r="A153">
        <v>1</v>
      </c>
      <c r="B153" t="s">
        <v>4141</v>
      </c>
      <c r="C153" t="s">
        <v>529</v>
      </c>
      <c r="D153" t="s">
        <v>4142</v>
      </c>
      <c r="E153" t="s">
        <v>3355</v>
      </c>
      <c r="H1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`idcontrato_individual`='MIG145';</v>
      </c>
    </row>
    <row r="154" spans="1:8" hidden="1" x14ac:dyDescent="0.25">
      <c r="A154">
        <v>0</v>
      </c>
      <c r="B154" t="s">
        <v>4209</v>
      </c>
      <c r="C154" t="s">
        <v>4140</v>
      </c>
      <c r="H1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5" spans="1:8" hidden="1" x14ac:dyDescent="0.25">
      <c r="A155">
        <v>0</v>
      </c>
      <c r="B155" t="s">
        <v>4210</v>
      </c>
      <c r="C155" t="s">
        <v>4140</v>
      </c>
      <c r="H1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6" spans="1:8" hidden="1" x14ac:dyDescent="0.25">
      <c r="A156">
        <v>0</v>
      </c>
      <c r="B156" t="s">
        <v>4211</v>
      </c>
      <c r="C156" t="s">
        <v>4140</v>
      </c>
      <c r="H1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7" spans="1:8" x14ac:dyDescent="0.25">
      <c r="A157">
        <v>1</v>
      </c>
      <c r="B157" t="s">
        <v>4141</v>
      </c>
      <c r="C157" t="s">
        <v>541</v>
      </c>
      <c r="D157" t="s">
        <v>4142</v>
      </c>
      <c r="E157" t="s">
        <v>3364</v>
      </c>
      <c r="H1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`idcolonia`='localidadmigrada232' WHERE  `idcontrato_individual`='MIG149';</v>
      </c>
    </row>
    <row r="158" spans="1:8" x14ac:dyDescent="0.25">
      <c r="A158">
        <v>1</v>
      </c>
      <c r="B158" t="s">
        <v>4141</v>
      </c>
      <c r="C158" t="s">
        <v>541</v>
      </c>
      <c r="D158" t="s">
        <v>4142</v>
      </c>
      <c r="E158" t="s">
        <v>3133</v>
      </c>
      <c r="H1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`idcontrato_individual`='MIG149';</v>
      </c>
    </row>
    <row r="159" spans="1:8" x14ac:dyDescent="0.25">
      <c r="A159">
        <v>1</v>
      </c>
      <c r="B159" t="s">
        <v>4141</v>
      </c>
      <c r="C159" t="s">
        <v>542</v>
      </c>
      <c r="D159" t="s">
        <v>4142</v>
      </c>
      <c r="E159" t="s">
        <v>3364</v>
      </c>
      <c r="H1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`idcolonia`='localidadmigrada232' WHERE  `idcontrato_individual`='MIG150';</v>
      </c>
    </row>
    <row r="160" spans="1:8" x14ac:dyDescent="0.25">
      <c r="A160">
        <v>1</v>
      </c>
      <c r="B160" t="s">
        <v>4141</v>
      </c>
      <c r="C160" t="s">
        <v>542</v>
      </c>
      <c r="D160" t="s">
        <v>4142</v>
      </c>
      <c r="E160" t="s">
        <v>3133</v>
      </c>
      <c r="H1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`idcontrato_individual`='MIG150';</v>
      </c>
    </row>
    <row r="161" spans="1:8" x14ac:dyDescent="0.25">
      <c r="A161">
        <v>1</v>
      </c>
      <c r="B161" t="s">
        <v>4141</v>
      </c>
      <c r="C161" t="s">
        <v>543</v>
      </c>
      <c r="D161" t="s">
        <v>4142</v>
      </c>
      <c r="E161" t="s">
        <v>3360</v>
      </c>
      <c r="H1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`idcontrato_individual`='MIG151';</v>
      </c>
    </row>
    <row r="162" spans="1:8" x14ac:dyDescent="0.25">
      <c r="A162">
        <v>1</v>
      </c>
      <c r="B162" t="s">
        <v>4141</v>
      </c>
      <c r="C162" t="s">
        <v>545</v>
      </c>
      <c r="D162" t="s">
        <v>4142</v>
      </c>
      <c r="E162" t="s">
        <v>3355</v>
      </c>
      <c r="H1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`idcontrato_individual`='MIG152';</v>
      </c>
    </row>
    <row r="163" spans="1:8" x14ac:dyDescent="0.25">
      <c r="A163">
        <v>1</v>
      </c>
      <c r="B163" t="s">
        <v>4141</v>
      </c>
      <c r="C163" t="s">
        <v>547</v>
      </c>
      <c r="D163" t="s">
        <v>4142</v>
      </c>
      <c r="E163" t="s">
        <v>3288</v>
      </c>
      <c r="H1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`idcolonia`='localidadmigrada156' WHERE  `idcontrato_individual`='MIG153';</v>
      </c>
    </row>
    <row r="164" spans="1:8" x14ac:dyDescent="0.25">
      <c r="A164">
        <v>1</v>
      </c>
      <c r="B164" t="s">
        <v>4141</v>
      </c>
      <c r="C164" t="s">
        <v>550</v>
      </c>
      <c r="D164" t="s">
        <v>4142</v>
      </c>
      <c r="E164" t="s">
        <v>3355</v>
      </c>
      <c r="H1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`idcontrato_individual`='MIG154';</v>
      </c>
    </row>
    <row r="165" spans="1:8" x14ac:dyDescent="0.25">
      <c r="A165">
        <v>1</v>
      </c>
      <c r="B165" t="s">
        <v>4141</v>
      </c>
      <c r="C165" t="s">
        <v>553</v>
      </c>
      <c r="D165" t="s">
        <v>4142</v>
      </c>
      <c r="E165" t="s">
        <v>3355</v>
      </c>
      <c r="H1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`idcontrato_individual`='MIG155';</v>
      </c>
    </row>
    <row r="166" spans="1:8" hidden="1" x14ac:dyDescent="0.25">
      <c r="A166">
        <v>0</v>
      </c>
      <c r="B166" t="s">
        <v>4212</v>
      </c>
      <c r="C166" t="s">
        <v>4140</v>
      </c>
      <c r="H1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7" spans="1:8" hidden="1" x14ac:dyDescent="0.25">
      <c r="A167">
        <v>0</v>
      </c>
      <c r="B167" t="s">
        <v>4213</v>
      </c>
      <c r="C167" t="s">
        <v>4140</v>
      </c>
      <c r="H1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8" spans="1:8" hidden="1" x14ac:dyDescent="0.25">
      <c r="A168">
        <v>0</v>
      </c>
      <c r="B168" t="s">
        <v>4214</v>
      </c>
      <c r="C168" t="s">
        <v>4140</v>
      </c>
      <c r="H1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9" spans="1:8" hidden="1" x14ac:dyDescent="0.25">
      <c r="A169">
        <v>0</v>
      </c>
      <c r="B169" t="s">
        <v>4215</v>
      </c>
      <c r="C169" t="s">
        <v>4140</v>
      </c>
      <c r="H1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0" spans="1:8" hidden="1" x14ac:dyDescent="0.25">
      <c r="A170">
        <v>0</v>
      </c>
      <c r="B170" t="s">
        <v>4216</v>
      </c>
      <c r="C170" t="s">
        <v>4140</v>
      </c>
      <c r="H1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1" spans="1:8" x14ac:dyDescent="0.25">
      <c r="A171">
        <v>1</v>
      </c>
      <c r="B171" t="s">
        <v>4141</v>
      </c>
      <c r="C171" t="s">
        <v>570</v>
      </c>
      <c r="D171" t="s">
        <v>4142</v>
      </c>
      <c r="E171" t="s">
        <v>3160</v>
      </c>
      <c r="H1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`idcolonia`='localidadmigrada28' WHERE  `idcontrato_individual`='MIG161';</v>
      </c>
    </row>
    <row r="172" spans="1:8" x14ac:dyDescent="0.25">
      <c r="A172">
        <v>1</v>
      </c>
      <c r="B172" t="s">
        <v>4141</v>
      </c>
      <c r="C172" t="s">
        <v>572</v>
      </c>
      <c r="D172" t="s">
        <v>4142</v>
      </c>
      <c r="E172" t="s">
        <v>3355</v>
      </c>
      <c r="H1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`idcontrato_individual`='MIG162';</v>
      </c>
    </row>
    <row r="173" spans="1:8" x14ac:dyDescent="0.25">
      <c r="A173">
        <v>1</v>
      </c>
      <c r="B173" t="s">
        <v>4141</v>
      </c>
      <c r="C173" t="s">
        <v>576</v>
      </c>
      <c r="D173" t="s">
        <v>4142</v>
      </c>
      <c r="E173" t="s">
        <v>3311</v>
      </c>
      <c r="H1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`idcolonia`='localidadmigrada179' WHERE  `idcontrato_individual`='MIG163';</v>
      </c>
    </row>
    <row r="174" spans="1:8" x14ac:dyDescent="0.25">
      <c r="A174">
        <v>1</v>
      </c>
      <c r="B174" t="s">
        <v>4141</v>
      </c>
      <c r="C174" t="s">
        <v>579</v>
      </c>
      <c r="D174" t="s">
        <v>4142</v>
      </c>
      <c r="E174" t="s">
        <v>3228</v>
      </c>
      <c r="H1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`idcolonia`='localidadmigrada96' WHERE  `idcontrato_individual`='MIG164';</v>
      </c>
    </row>
    <row r="175" spans="1:8" x14ac:dyDescent="0.25">
      <c r="A175">
        <v>1</v>
      </c>
      <c r="B175" t="s">
        <v>4141</v>
      </c>
      <c r="C175" t="s">
        <v>579</v>
      </c>
      <c r="D175" t="s">
        <v>4142</v>
      </c>
      <c r="E175" t="s">
        <v>3357</v>
      </c>
      <c r="H1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`idcolonia`='localidadmigrada225' WHERE  `idcontrato_individual`='MIG164';</v>
      </c>
    </row>
    <row r="176" spans="1:8" hidden="1" x14ac:dyDescent="0.25">
      <c r="A176">
        <v>0</v>
      </c>
      <c r="B176" t="s">
        <v>4217</v>
      </c>
      <c r="C176" t="s">
        <v>4140</v>
      </c>
      <c r="H1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7" spans="1:8" hidden="1" x14ac:dyDescent="0.25">
      <c r="A177">
        <v>0</v>
      </c>
      <c r="B177" t="s">
        <v>4218</v>
      </c>
      <c r="C177" t="s">
        <v>4140</v>
      </c>
      <c r="H1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8" spans="1:8" x14ac:dyDescent="0.25">
      <c r="A178">
        <v>1</v>
      </c>
      <c r="B178" t="s">
        <v>4141</v>
      </c>
      <c r="C178" t="s">
        <v>588</v>
      </c>
      <c r="D178" t="s">
        <v>4142</v>
      </c>
      <c r="E178" t="s">
        <v>3344</v>
      </c>
      <c r="H1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`idcontrato_individual`='MIG167';</v>
      </c>
    </row>
    <row r="179" spans="1:8" hidden="1" x14ac:dyDescent="0.25">
      <c r="A179">
        <v>0</v>
      </c>
      <c r="B179" t="s">
        <v>4219</v>
      </c>
      <c r="C179" t="s">
        <v>4140</v>
      </c>
      <c r="H1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0" spans="1:8" x14ac:dyDescent="0.25">
      <c r="A180">
        <v>1</v>
      </c>
      <c r="B180" t="s">
        <v>4141</v>
      </c>
      <c r="C180" t="s">
        <v>595</v>
      </c>
      <c r="D180" t="s">
        <v>4142</v>
      </c>
      <c r="E180" t="s">
        <v>3351</v>
      </c>
      <c r="H1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`idcolonia`='localidadmigrada219' WHERE  `idcontrato_individual`='MIG169';</v>
      </c>
    </row>
    <row r="181" spans="1:8" x14ac:dyDescent="0.25">
      <c r="A181">
        <v>1</v>
      </c>
      <c r="B181" t="s">
        <v>4141</v>
      </c>
      <c r="C181" t="s">
        <v>598</v>
      </c>
      <c r="D181" t="s">
        <v>4142</v>
      </c>
      <c r="E181" t="s">
        <v>3360</v>
      </c>
      <c r="H1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`idcontrato_individual`='MIG170';</v>
      </c>
    </row>
    <row r="182" spans="1:8" hidden="1" x14ac:dyDescent="0.25">
      <c r="A182">
        <v>0</v>
      </c>
      <c r="B182" t="s">
        <v>4220</v>
      </c>
      <c r="C182" t="s">
        <v>4140</v>
      </c>
      <c r="H1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3" spans="1:8" x14ac:dyDescent="0.25">
      <c r="A183">
        <v>1</v>
      </c>
      <c r="B183" t="s">
        <v>4141</v>
      </c>
      <c r="C183" t="s">
        <v>606</v>
      </c>
      <c r="D183" t="s">
        <v>4142</v>
      </c>
      <c r="E183" t="s">
        <v>3354</v>
      </c>
      <c r="H1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`idcolonia`='localidadmigrada222' WHERE  `idcontrato_individual`='MIG172';</v>
      </c>
    </row>
    <row r="184" spans="1:8" hidden="1" x14ac:dyDescent="0.25">
      <c r="A184">
        <v>0</v>
      </c>
      <c r="B184" t="s">
        <v>4221</v>
      </c>
      <c r="C184" t="s">
        <v>4140</v>
      </c>
      <c r="H1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5" spans="1:8" hidden="1" x14ac:dyDescent="0.25">
      <c r="A185">
        <v>0</v>
      </c>
      <c r="B185" t="s">
        <v>4222</v>
      </c>
      <c r="C185" t="s">
        <v>4140</v>
      </c>
      <c r="H1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6" spans="1:8" hidden="1" x14ac:dyDescent="0.25">
      <c r="A186">
        <v>0</v>
      </c>
      <c r="B186" t="s">
        <v>4223</v>
      </c>
      <c r="C186" t="s">
        <v>4140</v>
      </c>
      <c r="H1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7" spans="1:8" x14ac:dyDescent="0.25">
      <c r="A187">
        <v>1</v>
      </c>
      <c r="B187" t="s">
        <v>4141</v>
      </c>
      <c r="C187" t="s">
        <v>618</v>
      </c>
      <c r="D187" t="s">
        <v>4142</v>
      </c>
      <c r="E187" t="s">
        <v>3360</v>
      </c>
      <c r="H1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`idcontrato_individual`='MIG176';</v>
      </c>
    </row>
    <row r="188" spans="1:8" x14ac:dyDescent="0.25">
      <c r="A188">
        <v>1</v>
      </c>
      <c r="B188" t="s">
        <v>4141</v>
      </c>
      <c r="C188" t="s">
        <v>620</v>
      </c>
      <c r="D188" t="s">
        <v>4142</v>
      </c>
      <c r="E188" t="s">
        <v>3351</v>
      </c>
      <c r="H1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`idcolonia`='localidadmigrada219' WHERE  `idcontrato_individual`='MIG177';</v>
      </c>
    </row>
    <row r="189" spans="1:8" x14ac:dyDescent="0.25">
      <c r="A189">
        <v>1</v>
      </c>
      <c r="B189" t="s">
        <v>4141</v>
      </c>
      <c r="C189" t="s">
        <v>622</v>
      </c>
      <c r="D189" t="s">
        <v>4142</v>
      </c>
      <c r="E189" t="s">
        <v>3355</v>
      </c>
      <c r="H1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`idcontrato_individual`='MIG178';</v>
      </c>
    </row>
    <row r="190" spans="1:8" x14ac:dyDescent="0.25">
      <c r="A190">
        <v>1</v>
      </c>
      <c r="B190" t="s">
        <v>4141</v>
      </c>
      <c r="C190" t="s">
        <v>624</v>
      </c>
      <c r="D190" t="s">
        <v>4142</v>
      </c>
      <c r="E190" t="s">
        <v>3344</v>
      </c>
      <c r="H1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`idcontrato_individual`='MIG179';</v>
      </c>
    </row>
    <row r="191" spans="1:8" hidden="1" x14ac:dyDescent="0.25">
      <c r="A191">
        <v>0</v>
      </c>
      <c r="B191" t="s">
        <v>4224</v>
      </c>
      <c r="C191" t="s">
        <v>4140</v>
      </c>
      <c r="H1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2" spans="1:8" x14ac:dyDescent="0.25">
      <c r="A192">
        <v>1</v>
      </c>
      <c r="B192" t="s">
        <v>4141</v>
      </c>
      <c r="C192" t="s">
        <v>629</v>
      </c>
      <c r="D192" t="s">
        <v>4142</v>
      </c>
      <c r="E192" t="s">
        <v>3356</v>
      </c>
      <c r="H1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`idcolonia`='localidadmigrada224' WHERE  `idcontrato_individual`='MIG181';</v>
      </c>
    </row>
    <row r="193" spans="1:8" x14ac:dyDescent="0.25">
      <c r="A193">
        <v>1</v>
      </c>
      <c r="B193" t="s">
        <v>4141</v>
      </c>
      <c r="C193" t="s">
        <v>631</v>
      </c>
      <c r="D193" t="s">
        <v>4142</v>
      </c>
      <c r="E193" t="s">
        <v>3320</v>
      </c>
      <c r="H1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`idcolonia`='localidadmigrada188' WHERE  `idcontrato_individual`='MIG182';</v>
      </c>
    </row>
    <row r="194" spans="1:8" hidden="1" x14ac:dyDescent="0.25">
      <c r="A194">
        <v>0</v>
      </c>
      <c r="B194" t="s">
        <v>4225</v>
      </c>
      <c r="C194" t="s">
        <v>4140</v>
      </c>
      <c r="H1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5" spans="1:8" hidden="1" x14ac:dyDescent="0.25">
      <c r="A195">
        <v>0</v>
      </c>
      <c r="B195" t="s">
        <v>4226</v>
      </c>
      <c r="C195" t="s">
        <v>4140</v>
      </c>
      <c r="H1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6" spans="1:8" x14ac:dyDescent="0.25">
      <c r="A196">
        <v>1</v>
      </c>
      <c r="B196" t="s">
        <v>4141</v>
      </c>
      <c r="C196" t="s">
        <v>639</v>
      </c>
      <c r="D196" t="s">
        <v>4142</v>
      </c>
      <c r="E196" t="s">
        <v>3351</v>
      </c>
      <c r="H1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`idcolonia`='localidadmigrada219' WHERE  `idcontrato_individual`='MIG185';</v>
      </c>
    </row>
    <row r="197" spans="1:8" hidden="1" x14ac:dyDescent="0.25">
      <c r="A197">
        <v>0</v>
      </c>
      <c r="B197" t="s">
        <v>4227</v>
      </c>
      <c r="C197" t="s">
        <v>4140</v>
      </c>
      <c r="H1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8" spans="1:8" x14ac:dyDescent="0.25">
      <c r="A198">
        <v>1</v>
      </c>
      <c r="B198" t="s">
        <v>4141</v>
      </c>
      <c r="C198" t="s">
        <v>643</v>
      </c>
      <c r="D198" t="s">
        <v>4142</v>
      </c>
      <c r="E198" t="s">
        <v>3331</v>
      </c>
      <c r="H1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`idcolonia`='localidadmigrada199' WHERE  `idcontrato_individual`='MIG187';</v>
      </c>
    </row>
    <row r="199" spans="1:8" x14ac:dyDescent="0.25">
      <c r="A199">
        <v>1</v>
      </c>
      <c r="B199" t="s">
        <v>4141</v>
      </c>
      <c r="C199" t="s">
        <v>648</v>
      </c>
      <c r="D199" t="s">
        <v>4142</v>
      </c>
      <c r="E199" t="s">
        <v>3175</v>
      </c>
      <c r="H1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`idcolonia`='localidadmigrada43' WHERE  `idcontrato_individual`='MIG188';</v>
      </c>
    </row>
    <row r="200" spans="1:8" x14ac:dyDescent="0.25">
      <c r="A200">
        <v>1</v>
      </c>
      <c r="B200" t="s">
        <v>4141</v>
      </c>
      <c r="C200" t="s">
        <v>651</v>
      </c>
      <c r="D200" t="s">
        <v>4142</v>
      </c>
      <c r="E200" t="s">
        <v>3174</v>
      </c>
      <c r="H2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`idcolonia`='localidadmigrada42' WHERE  `idcontrato_individual`='MIG189';</v>
      </c>
    </row>
    <row r="201" spans="1:8" x14ac:dyDescent="0.25">
      <c r="A201">
        <v>1</v>
      </c>
      <c r="B201" t="s">
        <v>4141</v>
      </c>
      <c r="C201" t="s">
        <v>654</v>
      </c>
      <c r="D201" t="s">
        <v>4142</v>
      </c>
      <c r="E201" t="s">
        <v>3344</v>
      </c>
      <c r="H2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`idcontrato_individual`='MIG190';</v>
      </c>
    </row>
    <row r="202" spans="1:8" hidden="1" x14ac:dyDescent="0.25">
      <c r="A202">
        <v>0</v>
      </c>
      <c r="B202" t="s">
        <v>4228</v>
      </c>
      <c r="C202" t="s">
        <v>4140</v>
      </c>
      <c r="H2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3" spans="1:8" x14ac:dyDescent="0.25">
      <c r="A203">
        <v>1</v>
      </c>
      <c r="B203" t="s">
        <v>4141</v>
      </c>
      <c r="C203" t="s">
        <v>659</v>
      </c>
      <c r="D203" t="s">
        <v>4142</v>
      </c>
      <c r="E203" t="s">
        <v>3360</v>
      </c>
      <c r="H2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`idcontrato_individual`='MIG192';</v>
      </c>
    </row>
    <row r="204" spans="1:8" x14ac:dyDescent="0.25">
      <c r="A204">
        <v>1</v>
      </c>
      <c r="B204" t="s">
        <v>4141</v>
      </c>
      <c r="C204" t="s">
        <v>661</v>
      </c>
      <c r="D204" t="s">
        <v>4142</v>
      </c>
      <c r="E204" t="s">
        <v>3355</v>
      </c>
      <c r="H2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`idcontrato_individual`='MIG193';</v>
      </c>
    </row>
    <row r="205" spans="1:8" x14ac:dyDescent="0.25">
      <c r="A205">
        <v>1</v>
      </c>
      <c r="B205" t="s">
        <v>4141</v>
      </c>
      <c r="C205" t="s">
        <v>663</v>
      </c>
      <c r="D205" t="s">
        <v>4142</v>
      </c>
      <c r="E205" t="s">
        <v>3355</v>
      </c>
      <c r="H2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`idcontrato_individual`='MIG194';</v>
      </c>
    </row>
    <row r="206" spans="1:8" x14ac:dyDescent="0.25">
      <c r="A206">
        <v>1</v>
      </c>
      <c r="B206" t="s">
        <v>4141</v>
      </c>
      <c r="C206" t="s">
        <v>665</v>
      </c>
      <c r="D206" t="s">
        <v>4142</v>
      </c>
      <c r="E206" t="s">
        <v>3351</v>
      </c>
      <c r="H2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`idcolonia`='localidadmigrada219' WHERE  `idcontrato_individual`='MIG195';</v>
      </c>
    </row>
    <row r="207" spans="1:8" x14ac:dyDescent="0.25">
      <c r="A207">
        <v>1</v>
      </c>
      <c r="B207" t="s">
        <v>4141</v>
      </c>
      <c r="C207" t="s">
        <v>667</v>
      </c>
      <c r="D207" t="s">
        <v>4142</v>
      </c>
      <c r="E207" t="s">
        <v>3355</v>
      </c>
      <c r="H2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`idcontrato_individual`='MIG196';</v>
      </c>
    </row>
    <row r="208" spans="1:8" hidden="1" x14ac:dyDescent="0.25">
      <c r="A208">
        <v>0</v>
      </c>
      <c r="B208" t="s">
        <v>4229</v>
      </c>
      <c r="C208" t="s">
        <v>4140</v>
      </c>
      <c r="H2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9" spans="1:8" x14ac:dyDescent="0.25">
      <c r="A209">
        <v>1</v>
      </c>
      <c r="B209" t="s">
        <v>4141</v>
      </c>
      <c r="C209" t="s">
        <v>673</v>
      </c>
      <c r="D209" t="s">
        <v>4142</v>
      </c>
      <c r="E209" t="s">
        <v>3228</v>
      </c>
      <c r="H2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`idcolonia`='localidadmigrada96' WHERE  `idcontrato_individual`='MIG198';</v>
      </c>
    </row>
    <row r="210" spans="1:8" x14ac:dyDescent="0.25">
      <c r="A210">
        <v>1</v>
      </c>
      <c r="B210" t="s">
        <v>4141</v>
      </c>
      <c r="C210" t="s">
        <v>673</v>
      </c>
      <c r="D210" t="s">
        <v>4142</v>
      </c>
      <c r="E210" t="s">
        <v>3357</v>
      </c>
      <c r="H2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`idcolonia`='localidadmigrada225' WHERE  `idcontrato_individual`='MIG198';</v>
      </c>
    </row>
    <row r="211" spans="1:8" x14ac:dyDescent="0.25">
      <c r="A211">
        <v>1</v>
      </c>
      <c r="B211" t="s">
        <v>4141</v>
      </c>
      <c r="C211" t="s">
        <v>676</v>
      </c>
      <c r="D211" t="s">
        <v>4142</v>
      </c>
      <c r="E211" t="s">
        <v>3325</v>
      </c>
      <c r="H2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`idcolonia`='localidadmigrada193' WHERE  `idcontrato_individual`='MIG199';</v>
      </c>
    </row>
    <row r="212" spans="1:8" x14ac:dyDescent="0.25">
      <c r="A212">
        <v>1</v>
      </c>
      <c r="B212" t="s">
        <v>4141</v>
      </c>
      <c r="C212" t="s">
        <v>678</v>
      </c>
      <c r="D212" t="s">
        <v>4142</v>
      </c>
      <c r="E212" t="s">
        <v>3345</v>
      </c>
      <c r="H2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`idcolonia`='localidadmigrada213' WHERE  `idcontrato_individual`='MIG200';</v>
      </c>
    </row>
    <row r="213" spans="1:8" hidden="1" x14ac:dyDescent="0.25">
      <c r="A213">
        <v>0</v>
      </c>
      <c r="B213" t="s">
        <v>4230</v>
      </c>
      <c r="C213" t="s">
        <v>4140</v>
      </c>
      <c r="H2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4" spans="1:8" x14ac:dyDescent="0.25">
      <c r="A214">
        <v>1</v>
      </c>
      <c r="B214" t="s">
        <v>4141</v>
      </c>
      <c r="C214" t="s">
        <v>684</v>
      </c>
      <c r="D214" t="s">
        <v>4142</v>
      </c>
      <c r="E214" t="s">
        <v>3361</v>
      </c>
      <c r="H2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`idcolonia`='localidadmigrada229' WHERE  `idcontrato_individual`='MIG202';</v>
      </c>
    </row>
    <row r="215" spans="1:8" hidden="1" x14ac:dyDescent="0.25">
      <c r="A215">
        <v>0</v>
      </c>
      <c r="B215" t="s">
        <v>4231</v>
      </c>
      <c r="C215" t="s">
        <v>4140</v>
      </c>
      <c r="H2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6" spans="1:8" x14ac:dyDescent="0.25">
      <c r="A216">
        <v>1</v>
      </c>
      <c r="B216" t="s">
        <v>4141</v>
      </c>
      <c r="C216" t="s">
        <v>689</v>
      </c>
      <c r="D216" t="s">
        <v>4142</v>
      </c>
      <c r="E216" t="s">
        <v>3355</v>
      </c>
      <c r="H2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`idcontrato_individual`='MIG204';</v>
      </c>
    </row>
    <row r="217" spans="1:8" x14ac:dyDescent="0.25">
      <c r="A217">
        <v>1</v>
      </c>
      <c r="B217" t="s">
        <v>4141</v>
      </c>
      <c r="C217" t="s">
        <v>691</v>
      </c>
      <c r="D217" t="s">
        <v>4142</v>
      </c>
      <c r="E217" t="s">
        <v>3355</v>
      </c>
      <c r="H2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`idcontrato_individual`='MIG205';</v>
      </c>
    </row>
    <row r="218" spans="1:8" hidden="1" x14ac:dyDescent="0.25">
      <c r="A218">
        <v>0</v>
      </c>
      <c r="B218" t="s">
        <v>4232</v>
      </c>
      <c r="C218" t="s">
        <v>4140</v>
      </c>
      <c r="H2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9" spans="1:8" hidden="1" x14ac:dyDescent="0.25">
      <c r="A219">
        <v>0</v>
      </c>
      <c r="B219" t="s">
        <v>4233</v>
      </c>
      <c r="C219" t="s">
        <v>4140</v>
      </c>
      <c r="H2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0" spans="1:8" hidden="1" x14ac:dyDescent="0.25">
      <c r="A220">
        <v>0</v>
      </c>
      <c r="B220" t="s">
        <v>4234</v>
      </c>
      <c r="C220" t="s">
        <v>4140</v>
      </c>
      <c r="H2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1" spans="1:8" hidden="1" x14ac:dyDescent="0.25">
      <c r="A221">
        <v>0</v>
      </c>
      <c r="B221" t="s">
        <v>4235</v>
      </c>
      <c r="C221" t="s">
        <v>4140</v>
      </c>
      <c r="H2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2" spans="1:8" hidden="1" x14ac:dyDescent="0.25">
      <c r="A222">
        <v>0</v>
      </c>
      <c r="B222" t="s">
        <v>4236</v>
      </c>
      <c r="C222" t="s">
        <v>4140</v>
      </c>
      <c r="H2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3" spans="1:8" hidden="1" x14ac:dyDescent="0.25">
      <c r="A223">
        <v>0</v>
      </c>
      <c r="B223" t="s">
        <v>4237</v>
      </c>
      <c r="C223" t="s">
        <v>4140</v>
      </c>
      <c r="H2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4" spans="1:8" hidden="1" x14ac:dyDescent="0.25">
      <c r="A224">
        <v>0</v>
      </c>
      <c r="B224" t="s">
        <v>4238</v>
      </c>
      <c r="C224" t="s">
        <v>4140</v>
      </c>
      <c r="H2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5" spans="1:8" hidden="1" x14ac:dyDescent="0.25">
      <c r="A225">
        <v>0</v>
      </c>
      <c r="B225" t="s">
        <v>4239</v>
      </c>
      <c r="C225" t="s">
        <v>4140</v>
      </c>
      <c r="H2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6" spans="1:8" x14ac:dyDescent="0.25">
      <c r="A226">
        <v>1</v>
      </c>
      <c r="B226" t="s">
        <v>4141</v>
      </c>
      <c r="C226" t="s">
        <v>724</v>
      </c>
      <c r="D226" t="s">
        <v>4142</v>
      </c>
      <c r="E226" t="s">
        <v>3706</v>
      </c>
      <c r="H2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`idcolonia`='localidadmigrada574' WHERE  `idcontrato_individual`='MIG214';</v>
      </c>
    </row>
    <row r="227" spans="1:8" hidden="1" x14ac:dyDescent="0.25">
      <c r="A227">
        <v>0</v>
      </c>
      <c r="B227" t="s">
        <v>4240</v>
      </c>
      <c r="C227" t="s">
        <v>4140</v>
      </c>
      <c r="H2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8" spans="1:8" hidden="1" x14ac:dyDescent="0.25">
      <c r="A228">
        <v>0</v>
      </c>
      <c r="B228" t="s">
        <v>4241</v>
      </c>
      <c r="C228" t="s">
        <v>4140</v>
      </c>
      <c r="H2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9" spans="1:8" hidden="1" x14ac:dyDescent="0.25">
      <c r="A229">
        <v>0</v>
      </c>
      <c r="B229" t="s">
        <v>4242</v>
      </c>
      <c r="C229" t="s">
        <v>4140</v>
      </c>
      <c r="H2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0" spans="1:8" hidden="1" x14ac:dyDescent="0.25">
      <c r="A230">
        <v>0</v>
      </c>
      <c r="B230" t="s">
        <v>4243</v>
      </c>
      <c r="C230" t="s">
        <v>4140</v>
      </c>
      <c r="H2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1" spans="1:8" x14ac:dyDescent="0.25">
      <c r="A231">
        <v>1</v>
      </c>
      <c r="B231" t="s">
        <v>4141</v>
      </c>
      <c r="C231" t="s">
        <v>740</v>
      </c>
      <c r="D231" t="s">
        <v>4142</v>
      </c>
      <c r="E231" t="s">
        <v>3677</v>
      </c>
      <c r="H2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`idcolonia`='localidadmigrada545' WHERE  `idcontrato_individual`='MIG219';</v>
      </c>
    </row>
    <row r="232" spans="1:8" x14ac:dyDescent="0.25">
      <c r="A232">
        <v>1</v>
      </c>
      <c r="B232" t="s">
        <v>4141</v>
      </c>
      <c r="C232" t="s">
        <v>743</v>
      </c>
      <c r="D232" t="s">
        <v>4142</v>
      </c>
      <c r="E232" t="s">
        <v>3677</v>
      </c>
      <c r="H2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`idcolonia`='localidadmigrada545' WHERE  `idcontrato_individual`='MIG220';</v>
      </c>
    </row>
    <row r="233" spans="1:8" hidden="1" x14ac:dyDescent="0.25">
      <c r="A233">
        <v>0</v>
      </c>
      <c r="B233" t="s">
        <v>4244</v>
      </c>
      <c r="C233" t="s">
        <v>4140</v>
      </c>
      <c r="H2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4" spans="1:8" hidden="1" x14ac:dyDescent="0.25">
      <c r="A234">
        <v>0</v>
      </c>
      <c r="B234" t="s">
        <v>4245</v>
      </c>
      <c r="C234" t="s">
        <v>4140</v>
      </c>
      <c r="H2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5" spans="1:8" x14ac:dyDescent="0.25">
      <c r="A235">
        <v>1</v>
      </c>
      <c r="B235" t="s">
        <v>4141</v>
      </c>
      <c r="C235" t="s">
        <v>749</v>
      </c>
      <c r="D235" t="s">
        <v>4142</v>
      </c>
      <c r="E235" t="s">
        <v>3670</v>
      </c>
      <c r="H2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`idcolonia`='localidadmigrada538' WHERE  `idcontrato_individual`='MIG223';</v>
      </c>
    </row>
    <row r="236" spans="1:8" hidden="1" x14ac:dyDescent="0.25">
      <c r="A236">
        <v>0</v>
      </c>
      <c r="B236" t="s">
        <v>4246</v>
      </c>
      <c r="C236" t="s">
        <v>4140</v>
      </c>
      <c r="H2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7" spans="1:8" x14ac:dyDescent="0.25">
      <c r="A237">
        <v>1</v>
      </c>
      <c r="B237" t="s">
        <v>4141</v>
      </c>
      <c r="C237" t="s">
        <v>755</v>
      </c>
      <c r="D237" t="s">
        <v>4142</v>
      </c>
      <c r="E237" t="s">
        <v>3670</v>
      </c>
      <c r="H2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`idcolonia`='localidadmigrada538' WHERE  `idcontrato_individual`='MIG225';</v>
      </c>
    </row>
    <row r="238" spans="1:8" x14ac:dyDescent="0.25">
      <c r="A238">
        <v>1</v>
      </c>
      <c r="B238" t="s">
        <v>4141</v>
      </c>
      <c r="C238" t="s">
        <v>756</v>
      </c>
      <c r="D238" t="s">
        <v>4142</v>
      </c>
      <c r="E238" t="s">
        <v>3706</v>
      </c>
      <c r="H2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`idcolonia`='localidadmigrada574' WHERE  `idcontrato_individual`='MIG226';</v>
      </c>
    </row>
    <row r="239" spans="1:8" hidden="1" x14ac:dyDescent="0.25">
      <c r="A239">
        <v>0</v>
      </c>
      <c r="B239" t="s">
        <v>4247</v>
      </c>
      <c r="C239" t="s">
        <v>4140</v>
      </c>
      <c r="H2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0" spans="1:8" x14ac:dyDescent="0.25">
      <c r="A240">
        <v>1</v>
      </c>
      <c r="B240" t="s">
        <v>4141</v>
      </c>
      <c r="C240" t="s">
        <v>762</v>
      </c>
      <c r="D240" t="s">
        <v>4142</v>
      </c>
      <c r="E240" t="s">
        <v>3659</v>
      </c>
      <c r="H2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`idcolonia`='localidadmigrada527' WHERE  `idcontrato_individual`='MIG228';</v>
      </c>
    </row>
    <row r="241" spans="1:8" x14ac:dyDescent="0.25">
      <c r="A241">
        <v>1</v>
      </c>
      <c r="B241" t="s">
        <v>4141</v>
      </c>
      <c r="C241" t="s">
        <v>765</v>
      </c>
      <c r="D241" t="s">
        <v>4142</v>
      </c>
      <c r="E241" t="s">
        <v>3697</v>
      </c>
      <c r="H2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`idcolonia`='localidadmigrada565' WHERE  `idcontrato_individual`='MIG229';</v>
      </c>
    </row>
    <row r="242" spans="1:8" x14ac:dyDescent="0.25">
      <c r="A242">
        <v>1</v>
      </c>
      <c r="B242" t="s">
        <v>4141</v>
      </c>
      <c r="C242" t="s">
        <v>767</v>
      </c>
      <c r="D242" t="s">
        <v>4142</v>
      </c>
      <c r="E242" t="s">
        <v>3697</v>
      </c>
      <c r="H2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`idcolonia`='localidadmigrada565' WHERE  `idcontrato_individual`='MIG230';</v>
      </c>
    </row>
    <row r="243" spans="1:8" x14ac:dyDescent="0.25">
      <c r="A243">
        <v>1</v>
      </c>
      <c r="B243" t="s">
        <v>4141</v>
      </c>
      <c r="C243" t="s">
        <v>769</v>
      </c>
      <c r="D243" t="s">
        <v>4142</v>
      </c>
      <c r="E243" t="s">
        <v>3697</v>
      </c>
      <c r="H2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`idcolonia`='localidadmigrada565' WHERE  `idcontrato_individual`='MIG231';</v>
      </c>
    </row>
    <row r="244" spans="1:8" x14ac:dyDescent="0.25">
      <c r="A244">
        <v>1</v>
      </c>
      <c r="B244" t="s">
        <v>4141</v>
      </c>
      <c r="C244" t="s">
        <v>771</v>
      </c>
      <c r="D244" t="s">
        <v>4142</v>
      </c>
      <c r="E244" t="s">
        <v>3706</v>
      </c>
      <c r="H2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`idcolonia`='localidadmigrada574' WHERE  `idcontrato_individual`='MIG232';</v>
      </c>
    </row>
    <row r="245" spans="1:8" hidden="1" x14ac:dyDescent="0.25">
      <c r="A245">
        <v>0</v>
      </c>
      <c r="B245" t="s">
        <v>4248</v>
      </c>
      <c r="C245" t="s">
        <v>4140</v>
      </c>
      <c r="H2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6" spans="1:8" hidden="1" x14ac:dyDescent="0.25">
      <c r="A246">
        <v>0</v>
      </c>
      <c r="B246" t="s">
        <v>4249</v>
      </c>
      <c r="C246" t="s">
        <v>4140</v>
      </c>
      <c r="H2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7" spans="1:8" x14ac:dyDescent="0.25">
      <c r="A247">
        <v>1</v>
      </c>
      <c r="B247" t="s">
        <v>4141</v>
      </c>
      <c r="C247" t="s">
        <v>783</v>
      </c>
      <c r="D247" t="s">
        <v>4142</v>
      </c>
      <c r="E247" t="s">
        <v>3659</v>
      </c>
      <c r="H2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`idcolonia`='localidadmigrada527' WHERE  `idcontrato_individual`='MIG235';</v>
      </c>
    </row>
    <row r="248" spans="1:8" x14ac:dyDescent="0.25">
      <c r="A248">
        <v>1</v>
      </c>
      <c r="B248" t="s">
        <v>4141</v>
      </c>
      <c r="C248" t="s">
        <v>786</v>
      </c>
      <c r="D248" t="s">
        <v>4142</v>
      </c>
      <c r="E248" t="s">
        <v>3659</v>
      </c>
      <c r="H2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`idcolonia`='localidadmigrada527' WHERE  `idcontrato_individual`='MIG236';</v>
      </c>
    </row>
    <row r="249" spans="1:8" x14ac:dyDescent="0.25">
      <c r="A249">
        <v>1</v>
      </c>
      <c r="B249" t="s">
        <v>4141</v>
      </c>
      <c r="C249" t="s">
        <v>790</v>
      </c>
      <c r="D249" t="s">
        <v>4142</v>
      </c>
      <c r="E249" t="s">
        <v>3659</v>
      </c>
      <c r="H2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`idcolonia`='localidadmigrada527' WHERE  `idcontrato_individual`='MIG237';</v>
      </c>
    </row>
    <row r="250" spans="1:8" hidden="1" x14ac:dyDescent="0.25">
      <c r="A250">
        <v>0</v>
      </c>
      <c r="B250" t="s">
        <v>4250</v>
      </c>
      <c r="C250" t="s">
        <v>4140</v>
      </c>
      <c r="H2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51" spans="1:8" hidden="1" x14ac:dyDescent="0.25">
      <c r="A251">
        <v>0</v>
      </c>
      <c r="B251" t="s">
        <v>4251</v>
      </c>
      <c r="C251" t="s">
        <v>4140</v>
      </c>
      <c r="H2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52" spans="1:8" hidden="1" x14ac:dyDescent="0.25">
      <c r="A252">
        <v>0</v>
      </c>
      <c r="B252" t="s">
        <v>4252</v>
      </c>
      <c r="C252" t="s">
        <v>4140</v>
      </c>
      <c r="H2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53" spans="1:8" hidden="1" x14ac:dyDescent="0.25">
      <c r="A253">
        <v>0</v>
      </c>
      <c r="B253" t="s">
        <v>4253</v>
      </c>
      <c r="C253" t="s">
        <v>4140</v>
      </c>
      <c r="H2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54" spans="1:8" x14ac:dyDescent="0.25">
      <c r="A254">
        <v>1</v>
      </c>
      <c r="B254" t="s">
        <v>4141</v>
      </c>
      <c r="C254" t="s">
        <v>803</v>
      </c>
      <c r="D254" t="s">
        <v>4142</v>
      </c>
      <c r="E254" t="s">
        <v>3670</v>
      </c>
      <c r="H2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`idcolonia`='localidadmigrada538' WHERE  `idcontrato_individual`='MIG242';</v>
      </c>
    </row>
    <row r="255" spans="1:8" hidden="1" x14ac:dyDescent="0.25">
      <c r="A255">
        <v>0</v>
      </c>
      <c r="B255" t="s">
        <v>4254</v>
      </c>
      <c r="C255" t="s">
        <v>4140</v>
      </c>
      <c r="H2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56" spans="1:8" x14ac:dyDescent="0.25">
      <c r="A256">
        <v>1</v>
      </c>
      <c r="B256" t="s">
        <v>4141</v>
      </c>
      <c r="C256" t="s">
        <v>808</v>
      </c>
      <c r="D256" t="s">
        <v>4142</v>
      </c>
      <c r="E256" t="s">
        <v>3697</v>
      </c>
      <c r="H2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`idcolonia`='localidadmigrada565' WHERE  `idcontrato_individual`='MIG244';</v>
      </c>
    </row>
    <row r="257" spans="1:8" x14ac:dyDescent="0.25">
      <c r="A257">
        <v>1</v>
      </c>
      <c r="B257" t="s">
        <v>4141</v>
      </c>
      <c r="C257" t="s">
        <v>810</v>
      </c>
      <c r="D257" t="s">
        <v>4142</v>
      </c>
      <c r="E257" t="s">
        <v>3670</v>
      </c>
      <c r="H2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`idcolonia`='localidadmigrada538' WHERE  `idcontrato_individual`='MIG245';</v>
      </c>
    </row>
    <row r="258" spans="1:8" x14ac:dyDescent="0.25">
      <c r="A258">
        <v>1</v>
      </c>
      <c r="B258" t="s">
        <v>4141</v>
      </c>
      <c r="C258" t="s">
        <v>812</v>
      </c>
      <c r="D258" t="s">
        <v>4142</v>
      </c>
      <c r="E258" t="s">
        <v>3660</v>
      </c>
      <c r="H2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`idcolonia`='localidadmigrada528' WHERE  `idcontrato_individual`='MIG246';</v>
      </c>
    </row>
    <row r="259" spans="1:8" x14ac:dyDescent="0.25">
      <c r="A259">
        <v>1</v>
      </c>
      <c r="B259" t="s">
        <v>4141</v>
      </c>
      <c r="C259" t="s">
        <v>814</v>
      </c>
      <c r="D259" t="s">
        <v>4142</v>
      </c>
      <c r="E259" t="s">
        <v>3706</v>
      </c>
      <c r="H2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`idcolonia`='localidadmigrada574' WHERE  `idcontrato_individual`='MIG247';</v>
      </c>
    </row>
    <row r="260" spans="1:8" x14ac:dyDescent="0.25">
      <c r="A260">
        <v>1</v>
      </c>
      <c r="B260" t="s">
        <v>4141</v>
      </c>
      <c r="C260" t="s">
        <v>817</v>
      </c>
      <c r="D260" t="s">
        <v>4142</v>
      </c>
      <c r="E260" t="s">
        <v>3670</v>
      </c>
      <c r="H2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`idcolonia`='localidadmigrada538' WHERE  `idcontrato_individual`='MIG248';</v>
      </c>
    </row>
    <row r="261" spans="1:8" hidden="1" x14ac:dyDescent="0.25">
      <c r="A261">
        <v>0</v>
      </c>
      <c r="B261" t="s">
        <v>4255</v>
      </c>
      <c r="C261" t="s">
        <v>4140</v>
      </c>
      <c r="H2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2" spans="1:8" hidden="1" x14ac:dyDescent="0.25">
      <c r="A262">
        <v>0</v>
      </c>
      <c r="B262" t="s">
        <v>4256</v>
      </c>
      <c r="C262" t="s">
        <v>4140</v>
      </c>
      <c r="H2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3" spans="1:8" x14ac:dyDescent="0.25">
      <c r="A263">
        <v>1</v>
      </c>
      <c r="B263" t="s">
        <v>4141</v>
      </c>
      <c r="C263" t="s">
        <v>823</v>
      </c>
      <c r="D263" t="s">
        <v>4142</v>
      </c>
      <c r="E263" t="s">
        <v>3670</v>
      </c>
      <c r="H2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`idcolonia`='localidadmigrada538' WHERE  `idcontrato_individual`='MIG251';</v>
      </c>
    </row>
    <row r="264" spans="1:8" hidden="1" x14ac:dyDescent="0.25">
      <c r="A264">
        <v>0</v>
      </c>
      <c r="B264" t="s">
        <v>4257</v>
      </c>
      <c r="C264" t="s">
        <v>4140</v>
      </c>
      <c r="H2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5" spans="1:8" x14ac:dyDescent="0.25">
      <c r="A265">
        <v>1</v>
      </c>
      <c r="B265" t="s">
        <v>4141</v>
      </c>
      <c r="C265" t="s">
        <v>830</v>
      </c>
      <c r="D265" t="s">
        <v>4142</v>
      </c>
      <c r="E265" t="s">
        <v>3705</v>
      </c>
      <c r="H2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`idcolonia`='localidadmigrada573' WHERE  `idcontrato_individual`='MIG253';</v>
      </c>
    </row>
    <row r="266" spans="1:8" hidden="1" x14ac:dyDescent="0.25">
      <c r="A266">
        <v>0</v>
      </c>
      <c r="B266" t="s">
        <v>4258</v>
      </c>
      <c r="C266" t="s">
        <v>4140</v>
      </c>
      <c r="H2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7" spans="1:8" hidden="1" x14ac:dyDescent="0.25">
      <c r="A267">
        <v>0</v>
      </c>
      <c r="B267" t="s">
        <v>4259</v>
      </c>
      <c r="C267" t="s">
        <v>4140</v>
      </c>
      <c r="H2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8" spans="1:8" x14ac:dyDescent="0.25">
      <c r="A268">
        <v>1</v>
      </c>
      <c r="B268" t="s">
        <v>4141</v>
      </c>
      <c r="C268" t="s">
        <v>836</v>
      </c>
      <c r="D268" t="s">
        <v>4142</v>
      </c>
      <c r="E268" t="s">
        <v>3657</v>
      </c>
      <c r="H2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`idcolonia`='localidadmigrada525' WHERE  `idcontrato_individual`='MIG256';</v>
      </c>
    </row>
    <row r="269" spans="1:8" x14ac:dyDescent="0.25">
      <c r="A269">
        <v>1</v>
      </c>
      <c r="B269" t="s">
        <v>4141</v>
      </c>
      <c r="C269" t="s">
        <v>841</v>
      </c>
      <c r="D269" t="s">
        <v>4142</v>
      </c>
      <c r="E269" t="s">
        <v>3694</v>
      </c>
      <c r="H2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`idcolonia`='localidadmigrada562' WHERE  `idcontrato_individual`='MIG257';</v>
      </c>
    </row>
    <row r="270" spans="1:8" x14ac:dyDescent="0.25">
      <c r="A270">
        <v>1</v>
      </c>
      <c r="B270" t="s">
        <v>4141</v>
      </c>
      <c r="C270" t="s">
        <v>844</v>
      </c>
      <c r="D270" t="s">
        <v>4142</v>
      </c>
      <c r="E270" t="s">
        <v>3686</v>
      </c>
      <c r="H2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`idcolonia`='localidadmigrada554' WHERE  `idcontrato_individual`='MIG258';</v>
      </c>
    </row>
    <row r="271" spans="1:8" x14ac:dyDescent="0.25">
      <c r="A271">
        <v>1</v>
      </c>
      <c r="B271" t="s">
        <v>4141</v>
      </c>
      <c r="C271" t="s">
        <v>847</v>
      </c>
      <c r="D271" t="s">
        <v>4142</v>
      </c>
      <c r="E271" t="s">
        <v>3686</v>
      </c>
      <c r="H2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`idcolonia`='localidadmigrada554' WHERE  `idcontrato_individual`='MIG259';</v>
      </c>
    </row>
    <row r="272" spans="1:8" hidden="1" x14ac:dyDescent="0.25">
      <c r="A272">
        <v>0</v>
      </c>
      <c r="B272" t="s">
        <v>4260</v>
      </c>
      <c r="C272" t="s">
        <v>4140</v>
      </c>
      <c r="H2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73" spans="1:8" x14ac:dyDescent="0.25">
      <c r="A273">
        <v>1</v>
      </c>
      <c r="B273" t="s">
        <v>4141</v>
      </c>
      <c r="C273" t="s">
        <v>852</v>
      </c>
      <c r="D273" t="s">
        <v>4142</v>
      </c>
      <c r="E273" t="s">
        <v>3694</v>
      </c>
      <c r="H2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`idcolonia`='localidadmigrada562' WHERE  `idcontrato_individual`='MIG261';</v>
      </c>
    </row>
    <row r="274" spans="1:8" x14ac:dyDescent="0.25">
      <c r="A274">
        <v>1</v>
      </c>
      <c r="B274" t="s">
        <v>4141</v>
      </c>
      <c r="C274" t="s">
        <v>853</v>
      </c>
      <c r="D274" t="s">
        <v>4142</v>
      </c>
      <c r="E274" t="s">
        <v>3706</v>
      </c>
      <c r="H2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`idcolonia`='localidadmigrada574' WHERE  `idcontrato_individual`='MIG262';</v>
      </c>
    </row>
    <row r="275" spans="1:8" hidden="1" x14ac:dyDescent="0.25">
      <c r="A275">
        <v>0</v>
      </c>
      <c r="B275" t="s">
        <v>4261</v>
      </c>
      <c r="C275" t="s">
        <v>4140</v>
      </c>
      <c r="H2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76" spans="1:8" hidden="1" x14ac:dyDescent="0.25">
      <c r="A276">
        <v>0</v>
      </c>
      <c r="B276" t="s">
        <v>4262</v>
      </c>
      <c r="C276" t="s">
        <v>4140</v>
      </c>
      <c r="H2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77" spans="1:8" x14ac:dyDescent="0.25">
      <c r="A277">
        <v>1</v>
      </c>
      <c r="B277" t="s">
        <v>4141</v>
      </c>
      <c r="C277" t="s">
        <v>861</v>
      </c>
      <c r="D277" t="s">
        <v>4142</v>
      </c>
      <c r="E277" t="s">
        <v>3697</v>
      </c>
      <c r="H2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`idcolonia`='localidadmigrada565' WHERE  `idcontrato_individual`='MIG265';</v>
      </c>
    </row>
    <row r="278" spans="1:8" hidden="1" x14ac:dyDescent="0.25">
      <c r="A278">
        <v>0</v>
      </c>
      <c r="B278" t="s">
        <v>4263</v>
      </c>
      <c r="C278" t="s">
        <v>4140</v>
      </c>
      <c r="H2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79" spans="1:8" hidden="1" x14ac:dyDescent="0.25">
      <c r="A279">
        <v>0</v>
      </c>
      <c r="B279" t="s">
        <v>4264</v>
      </c>
      <c r="C279" t="s">
        <v>4140</v>
      </c>
      <c r="H2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0" spans="1:8" hidden="1" x14ac:dyDescent="0.25">
      <c r="A280">
        <v>0</v>
      </c>
      <c r="B280" t="s">
        <v>4265</v>
      </c>
      <c r="C280" t="s">
        <v>4140</v>
      </c>
      <c r="H2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1" spans="1:8" hidden="1" x14ac:dyDescent="0.25">
      <c r="A281">
        <v>0</v>
      </c>
      <c r="B281" t="s">
        <v>4266</v>
      </c>
      <c r="C281" t="s">
        <v>4140</v>
      </c>
      <c r="H2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2" spans="1:8" hidden="1" x14ac:dyDescent="0.25">
      <c r="A282">
        <v>0</v>
      </c>
      <c r="B282" t="s">
        <v>4267</v>
      </c>
      <c r="C282" t="s">
        <v>4140</v>
      </c>
      <c r="H2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3" spans="1:8" hidden="1" x14ac:dyDescent="0.25">
      <c r="A283">
        <v>0</v>
      </c>
      <c r="B283" t="s">
        <v>4268</v>
      </c>
      <c r="C283" t="s">
        <v>4140</v>
      </c>
      <c r="H2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4" spans="1:8" hidden="1" x14ac:dyDescent="0.25">
      <c r="A284">
        <v>0</v>
      </c>
      <c r="B284" t="s">
        <v>4269</v>
      </c>
      <c r="C284" t="s">
        <v>4140</v>
      </c>
      <c r="H2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5" spans="1:8" hidden="1" x14ac:dyDescent="0.25">
      <c r="A285">
        <v>0</v>
      </c>
      <c r="B285" t="s">
        <v>4270</v>
      </c>
      <c r="C285" t="s">
        <v>4140</v>
      </c>
      <c r="H2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6" spans="1:8" hidden="1" x14ac:dyDescent="0.25">
      <c r="A286">
        <v>0</v>
      </c>
      <c r="B286" t="s">
        <v>4271</v>
      </c>
      <c r="C286" t="s">
        <v>4140</v>
      </c>
      <c r="H2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7" spans="1:8" hidden="1" x14ac:dyDescent="0.25">
      <c r="A287">
        <v>0</v>
      </c>
      <c r="B287" t="s">
        <v>4272</v>
      </c>
      <c r="C287" t="s">
        <v>4140</v>
      </c>
      <c r="H2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8" spans="1:8" hidden="1" x14ac:dyDescent="0.25">
      <c r="A288">
        <v>0</v>
      </c>
      <c r="B288" t="s">
        <v>4273</v>
      </c>
      <c r="C288" t="s">
        <v>4140</v>
      </c>
      <c r="H2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9" spans="1:8" hidden="1" x14ac:dyDescent="0.25">
      <c r="A289">
        <v>0</v>
      </c>
      <c r="B289" t="s">
        <v>4274</v>
      </c>
      <c r="C289" t="s">
        <v>4140</v>
      </c>
      <c r="H2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0" spans="1:8" hidden="1" x14ac:dyDescent="0.25">
      <c r="A290">
        <v>0</v>
      </c>
      <c r="B290" t="s">
        <v>4275</v>
      </c>
      <c r="C290" t="s">
        <v>4140</v>
      </c>
      <c r="H2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1" spans="1:8" hidden="1" x14ac:dyDescent="0.25">
      <c r="A291">
        <v>0</v>
      </c>
      <c r="B291" t="s">
        <v>4276</v>
      </c>
      <c r="C291" t="s">
        <v>4140</v>
      </c>
      <c r="H2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2" spans="1:8" hidden="1" x14ac:dyDescent="0.25">
      <c r="A292">
        <v>0</v>
      </c>
      <c r="B292" t="s">
        <v>4277</v>
      </c>
      <c r="C292" t="s">
        <v>4140</v>
      </c>
      <c r="H2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3" spans="1:8" hidden="1" x14ac:dyDescent="0.25">
      <c r="A293">
        <v>0</v>
      </c>
      <c r="B293" t="s">
        <v>4278</v>
      </c>
      <c r="C293" t="s">
        <v>4140</v>
      </c>
      <c r="H2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4" spans="1:8" hidden="1" x14ac:dyDescent="0.25">
      <c r="A294">
        <v>0</v>
      </c>
      <c r="B294" t="s">
        <v>4279</v>
      </c>
      <c r="C294" t="s">
        <v>4140</v>
      </c>
      <c r="H2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5" spans="1:8" hidden="1" x14ac:dyDescent="0.25">
      <c r="A295">
        <v>0</v>
      </c>
      <c r="B295" t="s">
        <v>4280</v>
      </c>
      <c r="C295" t="s">
        <v>4140</v>
      </c>
      <c r="H2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6" spans="1:8" hidden="1" x14ac:dyDescent="0.25">
      <c r="A296">
        <v>0</v>
      </c>
      <c r="B296" t="s">
        <v>4281</v>
      </c>
      <c r="C296" t="s">
        <v>4140</v>
      </c>
      <c r="H2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7" spans="1:8" hidden="1" x14ac:dyDescent="0.25">
      <c r="A297">
        <v>0</v>
      </c>
      <c r="B297" t="s">
        <v>4282</v>
      </c>
      <c r="C297" t="s">
        <v>4140</v>
      </c>
      <c r="H2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8" spans="1:8" hidden="1" x14ac:dyDescent="0.25">
      <c r="A298">
        <v>0</v>
      </c>
      <c r="B298" t="s">
        <v>4283</v>
      </c>
      <c r="C298" t="s">
        <v>4140</v>
      </c>
      <c r="H2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9" spans="1:8" hidden="1" x14ac:dyDescent="0.25">
      <c r="A299">
        <v>0</v>
      </c>
      <c r="B299" t="s">
        <v>4284</v>
      </c>
      <c r="C299" t="s">
        <v>4140</v>
      </c>
      <c r="H2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0" spans="1:8" x14ac:dyDescent="0.25">
      <c r="A300">
        <v>1</v>
      </c>
      <c r="B300" t="s">
        <v>4141</v>
      </c>
      <c r="C300" t="s">
        <v>932</v>
      </c>
      <c r="D300" t="s">
        <v>4142</v>
      </c>
      <c r="E300" t="s">
        <v>3705</v>
      </c>
      <c r="H3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`idcolonia`='localidadmigrada573' WHERE  `idcontrato_individual`='MIG288';</v>
      </c>
    </row>
    <row r="301" spans="1:8" hidden="1" x14ac:dyDescent="0.25">
      <c r="A301">
        <v>0</v>
      </c>
      <c r="B301" t="s">
        <v>4285</v>
      </c>
      <c r="C301" t="s">
        <v>4140</v>
      </c>
      <c r="H3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2" spans="1:8" x14ac:dyDescent="0.25">
      <c r="A302">
        <v>1</v>
      </c>
      <c r="B302" t="s">
        <v>4141</v>
      </c>
      <c r="C302" t="s">
        <v>936</v>
      </c>
      <c r="D302" t="s">
        <v>4142</v>
      </c>
      <c r="E302" t="s">
        <v>3697</v>
      </c>
      <c r="H3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`idcolonia`='localidadmigrada565' WHERE  `idcontrato_individual`='MIG290';</v>
      </c>
    </row>
    <row r="303" spans="1:8" hidden="1" x14ac:dyDescent="0.25">
      <c r="A303">
        <v>0</v>
      </c>
      <c r="B303" t="s">
        <v>4286</v>
      </c>
      <c r="C303" t="s">
        <v>4140</v>
      </c>
      <c r="H3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4" spans="1:8" hidden="1" x14ac:dyDescent="0.25">
      <c r="A304">
        <v>0</v>
      </c>
      <c r="B304" t="s">
        <v>4287</v>
      </c>
      <c r="C304" t="s">
        <v>4140</v>
      </c>
      <c r="H3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5" spans="1:8" hidden="1" x14ac:dyDescent="0.25">
      <c r="A305">
        <v>0</v>
      </c>
      <c r="B305" t="s">
        <v>4288</v>
      </c>
      <c r="C305" t="s">
        <v>4140</v>
      </c>
      <c r="H3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6" spans="1:8" hidden="1" x14ac:dyDescent="0.25">
      <c r="A306">
        <v>0</v>
      </c>
      <c r="B306" t="s">
        <v>4289</v>
      </c>
      <c r="C306" t="s">
        <v>4140</v>
      </c>
      <c r="H3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7" spans="1:8" hidden="1" x14ac:dyDescent="0.25">
      <c r="A307">
        <v>0</v>
      </c>
      <c r="B307" t="s">
        <v>4290</v>
      </c>
      <c r="C307" t="s">
        <v>4140</v>
      </c>
      <c r="H3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8" spans="1:8" hidden="1" x14ac:dyDescent="0.25">
      <c r="A308">
        <v>0</v>
      </c>
      <c r="B308" t="s">
        <v>4291</v>
      </c>
      <c r="C308" t="s">
        <v>4140</v>
      </c>
      <c r="H3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9" spans="1:8" x14ac:dyDescent="0.25">
      <c r="A309">
        <v>1</v>
      </c>
      <c r="B309" t="s">
        <v>4141</v>
      </c>
      <c r="C309" t="s">
        <v>956</v>
      </c>
      <c r="D309" t="s">
        <v>4142</v>
      </c>
      <c r="E309" t="s">
        <v>3686</v>
      </c>
      <c r="H3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`idcolonia`='localidadmigrada554' WHERE  `idcontrato_individual`='MIG297';</v>
      </c>
    </row>
    <row r="310" spans="1:8" hidden="1" x14ac:dyDescent="0.25">
      <c r="A310">
        <v>0</v>
      </c>
      <c r="B310" t="s">
        <v>4292</v>
      </c>
      <c r="C310" t="s">
        <v>4140</v>
      </c>
      <c r="H3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1" spans="1:8" hidden="1" x14ac:dyDescent="0.25">
      <c r="A311">
        <v>0</v>
      </c>
      <c r="B311" t="s">
        <v>4293</v>
      </c>
      <c r="C311" t="s">
        <v>4140</v>
      </c>
      <c r="H3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2" spans="1:8" hidden="1" x14ac:dyDescent="0.25">
      <c r="A312">
        <v>0</v>
      </c>
      <c r="B312" t="s">
        <v>4294</v>
      </c>
      <c r="C312" t="s">
        <v>4140</v>
      </c>
      <c r="H3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3" spans="1:8" x14ac:dyDescent="0.25">
      <c r="A313">
        <v>1</v>
      </c>
      <c r="B313" t="s">
        <v>4141</v>
      </c>
      <c r="C313" t="s">
        <v>966</v>
      </c>
      <c r="D313" t="s">
        <v>4142</v>
      </c>
      <c r="E313" t="s">
        <v>3696</v>
      </c>
      <c r="H3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`idcolonia`='localidadmigrada564' WHERE  `idcontrato_individual`='MIG301';</v>
      </c>
    </row>
    <row r="314" spans="1:8" hidden="1" x14ac:dyDescent="0.25">
      <c r="A314">
        <v>0</v>
      </c>
      <c r="B314" t="s">
        <v>4295</v>
      </c>
      <c r="C314" t="s">
        <v>4140</v>
      </c>
      <c r="H3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5" spans="1:8" hidden="1" x14ac:dyDescent="0.25">
      <c r="A315">
        <v>0</v>
      </c>
      <c r="B315" t="s">
        <v>4296</v>
      </c>
      <c r="C315" t="s">
        <v>4140</v>
      </c>
      <c r="H3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6" spans="1:8" hidden="1" x14ac:dyDescent="0.25">
      <c r="A316">
        <v>0</v>
      </c>
      <c r="B316" t="s">
        <v>4297</v>
      </c>
      <c r="C316" t="s">
        <v>4140</v>
      </c>
      <c r="H3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7" spans="1:8" hidden="1" x14ac:dyDescent="0.25">
      <c r="A317">
        <v>0</v>
      </c>
      <c r="B317" t="s">
        <v>4298</v>
      </c>
      <c r="C317" t="s">
        <v>4140</v>
      </c>
      <c r="H3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8" spans="1:8" hidden="1" x14ac:dyDescent="0.25">
      <c r="A318">
        <v>0</v>
      </c>
      <c r="B318" t="s">
        <v>4299</v>
      </c>
      <c r="C318" t="s">
        <v>4140</v>
      </c>
      <c r="H3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9" spans="1:8" hidden="1" x14ac:dyDescent="0.25">
      <c r="A319">
        <v>0</v>
      </c>
      <c r="B319" t="s">
        <v>4300</v>
      </c>
      <c r="C319" t="s">
        <v>4140</v>
      </c>
      <c r="H3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0" spans="1:8" hidden="1" x14ac:dyDescent="0.25">
      <c r="A320">
        <v>0</v>
      </c>
      <c r="B320" t="s">
        <v>4301</v>
      </c>
      <c r="C320" t="s">
        <v>4140</v>
      </c>
      <c r="H3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1" spans="1:8" hidden="1" x14ac:dyDescent="0.25">
      <c r="A321">
        <v>0</v>
      </c>
      <c r="B321" t="s">
        <v>4302</v>
      </c>
      <c r="C321" t="s">
        <v>4140</v>
      </c>
      <c r="H3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2" spans="1:8" hidden="1" x14ac:dyDescent="0.25">
      <c r="A322">
        <v>0</v>
      </c>
      <c r="B322" t="s">
        <v>4303</v>
      </c>
      <c r="C322" t="s">
        <v>4140</v>
      </c>
      <c r="H3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3" spans="1:8" hidden="1" x14ac:dyDescent="0.25">
      <c r="A323">
        <v>0</v>
      </c>
      <c r="B323" t="s">
        <v>4304</v>
      </c>
      <c r="C323" t="s">
        <v>4140</v>
      </c>
      <c r="H3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4" spans="1:8" hidden="1" x14ac:dyDescent="0.25">
      <c r="A324">
        <v>0</v>
      </c>
      <c r="B324" t="s">
        <v>4305</v>
      </c>
      <c r="C324" t="s">
        <v>4140</v>
      </c>
      <c r="H3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5" spans="1:8" hidden="1" x14ac:dyDescent="0.25">
      <c r="A325">
        <v>0</v>
      </c>
      <c r="B325" t="s">
        <v>4306</v>
      </c>
      <c r="C325" t="s">
        <v>4140</v>
      </c>
      <c r="H3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6" spans="1:8" hidden="1" x14ac:dyDescent="0.25">
      <c r="A326">
        <v>0</v>
      </c>
      <c r="B326" t="s">
        <v>4307</v>
      </c>
      <c r="C326" t="s">
        <v>4140</v>
      </c>
      <c r="H3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7" spans="1:8" hidden="1" x14ac:dyDescent="0.25">
      <c r="A327">
        <v>0</v>
      </c>
      <c r="B327" t="s">
        <v>4308</v>
      </c>
      <c r="C327" t="s">
        <v>4140</v>
      </c>
      <c r="H3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8" spans="1:8" hidden="1" x14ac:dyDescent="0.25">
      <c r="A328">
        <v>0</v>
      </c>
      <c r="B328" t="s">
        <v>4309</v>
      </c>
      <c r="C328" t="s">
        <v>4140</v>
      </c>
      <c r="H3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9" spans="1:8" x14ac:dyDescent="0.25">
      <c r="A329">
        <v>1</v>
      </c>
      <c r="B329" t="s">
        <v>4141</v>
      </c>
      <c r="C329" t="s">
        <v>1005</v>
      </c>
      <c r="D329" t="s">
        <v>4142</v>
      </c>
      <c r="E329" t="s">
        <v>3657</v>
      </c>
      <c r="H3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`idcolonia`='localidadmigrada525' WHERE  `idcontrato_individual`='MIG317';</v>
      </c>
    </row>
    <row r="330" spans="1:8" x14ac:dyDescent="0.25">
      <c r="A330">
        <v>1</v>
      </c>
      <c r="B330" t="s">
        <v>4141</v>
      </c>
      <c r="C330" t="s">
        <v>1007</v>
      </c>
      <c r="D330" t="s">
        <v>4142</v>
      </c>
      <c r="E330" t="s">
        <v>3657</v>
      </c>
      <c r="H3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`idcolonia`='localidadmigrada525' WHERE  `idcontrato_individual`='MIG318';</v>
      </c>
    </row>
    <row r="331" spans="1:8" x14ac:dyDescent="0.25">
      <c r="A331">
        <v>1</v>
      </c>
      <c r="B331" t="s">
        <v>4141</v>
      </c>
      <c r="C331" t="s">
        <v>1009</v>
      </c>
      <c r="D331" t="s">
        <v>4142</v>
      </c>
      <c r="E331" t="s">
        <v>3657</v>
      </c>
      <c r="H3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`idcolonia`='localidadmigrada525' WHERE  `idcontrato_individual`='MIG319';</v>
      </c>
    </row>
    <row r="332" spans="1:8" hidden="1" x14ac:dyDescent="0.25">
      <c r="A332">
        <v>0</v>
      </c>
      <c r="B332" t="s">
        <v>4310</v>
      </c>
      <c r="C332" t="s">
        <v>4140</v>
      </c>
      <c r="H3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33" spans="1:8" hidden="1" x14ac:dyDescent="0.25">
      <c r="A333">
        <v>0</v>
      </c>
      <c r="B333" t="s">
        <v>4311</v>
      </c>
      <c r="C333" t="s">
        <v>4140</v>
      </c>
      <c r="H3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34" spans="1:8" x14ac:dyDescent="0.25">
      <c r="A334">
        <v>1</v>
      </c>
      <c r="B334" t="s">
        <v>4141</v>
      </c>
      <c r="C334" t="s">
        <v>1015</v>
      </c>
      <c r="D334" t="s">
        <v>4142</v>
      </c>
      <c r="E334" t="s">
        <v>3654</v>
      </c>
      <c r="H3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`idcolonia`='localidadmigrada522' WHERE  `idcontrato_individual`='MIG322';</v>
      </c>
    </row>
    <row r="335" spans="1:8" x14ac:dyDescent="0.25">
      <c r="A335">
        <v>1</v>
      </c>
      <c r="B335" t="s">
        <v>4141</v>
      </c>
      <c r="C335" t="s">
        <v>1016</v>
      </c>
      <c r="D335" t="s">
        <v>4142</v>
      </c>
      <c r="E335" t="s">
        <v>3654</v>
      </c>
      <c r="H3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`idcolonia`='localidadmigrada522' WHERE  `idcontrato_individual`='MIG323';</v>
      </c>
    </row>
    <row r="336" spans="1:8" x14ac:dyDescent="0.25">
      <c r="A336">
        <v>1</v>
      </c>
      <c r="B336" t="s">
        <v>4141</v>
      </c>
      <c r="C336" t="s">
        <v>1017</v>
      </c>
      <c r="D336" t="s">
        <v>4142</v>
      </c>
      <c r="E336" t="s">
        <v>3694</v>
      </c>
      <c r="H3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`idcolonia`='localidadmigrada562' WHERE  `idcontrato_individual`='MIG324';</v>
      </c>
    </row>
    <row r="337" spans="1:8" hidden="1" x14ac:dyDescent="0.25">
      <c r="A337">
        <v>0</v>
      </c>
      <c r="B337" t="s">
        <v>4312</v>
      </c>
      <c r="C337" t="s">
        <v>4140</v>
      </c>
      <c r="H3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38" spans="1:8" x14ac:dyDescent="0.25">
      <c r="A338">
        <v>1</v>
      </c>
      <c r="B338" t="s">
        <v>4141</v>
      </c>
      <c r="C338" t="s">
        <v>1020</v>
      </c>
      <c r="D338" t="s">
        <v>4142</v>
      </c>
      <c r="E338" t="s">
        <v>3694</v>
      </c>
      <c r="H3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`idcolonia`='localidadmigrada562' WHERE  `idcontrato_individual`='MIG326';</v>
      </c>
    </row>
    <row r="339" spans="1:8" hidden="1" x14ac:dyDescent="0.25">
      <c r="A339">
        <v>0</v>
      </c>
      <c r="B339" t="s">
        <v>4313</v>
      </c>
      <c r="C339" t="s">
        <v>4140</v>
      </c>
      <c r="H3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0" spans="1:8" x14ac:dyDescent="0.25">
      <c r="A340">
        <v>1</v>
      </c>
      <c r="B340" t="s">
        <v>4141</v>
      </c>
      <c r="C340" t="s">
        <v>1025</v>
      </c>
      <c r="D340" t="s">
        <v>4142</v>
      </c>
      <c r="E340" t="s">
        <v>3686</v>
      </c>
      <c r="H3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`idcolonia`='localidadmigrada554' WHERE  `idcontrato_individual`='MIG328';</v>
      </c>
    </row>
    <row r="341" spans="1:8" x14ac:dyDescent="0.25">
      <c r="A341">
        <v>1</v>
      </c>
      <c r="B341" t="s">
        <v>4141</v>
      </c>
      <c r="C341" t="s">
        <v>1028</v>
      </c>
      <c r="D341" t="s">
        <v>4142</v>
      </c>
      <c r="E341" t="s">
        <v>3686</v>
      </c>
      <c r="H3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`idcolonia`='localidadmigrada554' WHERE  `idcontrato_individual`='MIG329';</v>
      </c>
    </row>
    <row r="342" spans="1:8" hidden="1" x14ac:dyDescent="0.25">
      <c r="A342">
        <v>0</v>
      </c>
      <c r="B342" t="s">
        <v>4314</v>
      </c>
      <c r="C342" t="s">
        <v>4140</v>
      </c>
      <c r="H3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3" spans="1:8" hidden="1" x14ac:dyDescent="0.25">
      <c r="A343">
        <v>0</v>
      </c>
      <c r="B343" t="s">
        <v>4315</v>
      </c>
      <c r="C343" t="s">
        <v>4140</v>
      </c>
      <c r="H3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4" spans="1:8" hidden="1" x14ac:dyDescent="0.25">
      <c r="A344">
        <v>0</v>
      </c>
      <c r="B344" t="s">
        <v>4316</v>
      </c>
      <c r="C344" t="s">
        <v>4140</v>
      </c>
      <c r="H3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5" spans="1:8" hidden="1" x14ac:dyDescent="0.25">
      <c r="A345">
        <v>0</v>
      </c>
      <c r="B345" t="s">
        <v>4317</v>
      </c>
      <c r="C345" t="s">
        <v>4140</v>
      </c>
      <c r="H3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6" spans="1:8" hidden="1" x14ac:dyDescent="0.25">
      <c r="A346">
        <v>0</v>
      </c>
      <c r="B346" t="s">
        <v>4318</v>
      </c>
      <c r="C346" t="s">
        <v>4140</v>
      </c>
      <c r="H3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7" spans="1:8" hidden="1" x14ac:dyDescent="0.25">
      <c r="A347">
        <v>0</v>
      </c>
      <c r="B347" t="s">
        <v>4319</v>
      </c>
      <c r="C347" t="s">
        <v>4140</v>
      </c>
      <c r="H3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8" spans="1:8" hidden="1" x14ac:dyDescent="0.25">
      <c r="A348">
        <v>0</v>
      </c>
      <c r="B348" t="s">
        <v>4320</v>
      </c>
      <c r="C348" t="s">
        <v>4140</v>
      </c>
      <c r="H3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9" spans="1:8" hidden="1" x14ac:dyDescent="0.25">
      <c r="A349">
        <v>0</v>
      </c>
      <c r="B349" t="s">
        <v>4321</v>
      </c>
      <c r="C349" t="s">
        <v>4140</v>
      </c>
      <c r="H3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50" spans="1:8" hidden="1" x14ac:dyDescent="0.25">
      <c r="A350">
        <v>0</v>
      </c>
      <c r="B350" t="s">
        <v>4322</v>
      </c>
      <c r="C350" t="s">
        <v>4140</v>
      </c>
      <c r="H3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51" spans="1:8" x14ac:dyDescent="0.25">
      <c r="A351">
        <v>1</v>
      </c>
      <c r="B351" t="s">
        <v>4141</v>
      </c>
      <c r="C351" t="s">
        <v>1051</v>
      </c>
      <c r="D351" t="s">
        <v>4142</v>
      </c>
      <c r="E351" t="s">
        <v>3670</v>
      </c>
      <c r="H3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`idcolonia`='localidadmigrada538' WHERE  `idcontrato_individual`='MIG339';</v>
      </c>
    </row>
    <row r="352" spans="1:8" x14ac:dyDescent="0.25">
      <c r="A352">
        <v>1</v>
      </c>
      <c r="B352" t="s">
        <v>4141</v>
      </c>
      <c r="C352" t="s">
        <v>1053</v>
      </c>
      <c r="D352" t="s">
        <v>4142</v>
      </c>
      <c r="E352" t="s">
        <v>3712</v>
      </c>
      <c r="H3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`idcolonia`='localidadmigrada580' WHERE  `idcontrato_individual`='MIG340';</v>
      </c>
    </row>
    <row r="353" spans="1:8" x14ac:dyDescent="0.25">
      <c r="A353">
        <v>1</v>
      </c>
      <c r="B353" t="s">
        <v>4141</v>
      </c>
      <c r="C353" t="s">
        <v>1056</v>
      </c>
      <c r="D353" t="s">
        <v>4142</v>
      </c>
      <c r="E353" t="s">
        <v>3670</v>
      </c>
      <c r="H3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`idcolonia`='localidadmigrada538' WHERE  `idcontrato_individual`='MIG341';</v>
      </c>
    </row>
    <row r="354" spans="1:8" x14ac:dyDescent="0.25">
      <c r="A354">
        <v>1</v>
      </c>
      <c r="B354" t="s">
        <v>4141</v>
      </c>
      <c r="C354" t="s">
        <v>1058</v>
      </c>
      <c r="D354" t="s">
        <v>4142</v>
      </c>
      <c r="E354" t="s">
        <v>3670</v>
      </c>
      <c r="H3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`idcolonia`='localidadmigrada538' WHERE  `idcontrato_individual`='MIG342';</v>
      </c>
    </row>
    <row r="355" spans="1:8" hidden="1" x14ac:dyDescent="0.25">
      <c r="A355">
        <v>0</v>
      </c>
      <c r="B355" t="s">
        <v>4323</v>
      </c>
      <c r="C355" t="s">
        <v>4140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D9F9-1420-42A1-BB36-DB475EE9FFB6}">
  <dimension ref="A1:T344"/>
  <sheetViews>
    <sheetView topLeftCell="A2" workbookViewId="0">
      <selection activeCell="B11" sqref="B11"/>
    </sheetView>
  </sheetViews>
  <sheetFormatPr baseColWidth="10" defaultRowHeight="15" x14ac:dyDescent="0.25"/>
  <cols>
    <col min="2" max="2" width="58.7109375" bestFit="1" customWidth="1"/>
    <col min="3" max="3" width="53.140625" bestFit="1" customWidth="1"/>
    <col min="7" max="7" width="20.5703125" bestFit="1" customWidth="1"/>
  </cols>
  <sheetData>
    <row r="1" spans="1:20" ht="15.75" thickBot="1" x14ac:dyDescent="0.3">
      <c r="F1" t="s">
        <v>4813</v>
      </c>
      <c r="G1" t="s">
        <v>1109</v>
      </c>
    </row>
    <row r="2" spans="1:20" ht="15.75" thickBot="1" x14ac:dyDescent="0.3">
      <c r="A2" s="6" t="s">
        <v>0</v>
      </c>
      <c r="B2" s="4" t="s">
        <v>8</v>
      </c>
      <c r="C2" s="4" t="s">
        <v>9</v>
      </c>
      <c r="D2" s="4" t="s">
        <v>3</v>
      </c>
      <c r="E2" s="4" t="s">
        <v>2</v>
      </c>
      <c r="F2" s="13" t="s">
        <v>4327</v>
      </c>
      <c r="G2" s="13" t="s">
        <v>4328</v>
      </c>
      <c r="I2" t="s">
        <v>4814</v>
      </c>
      <c r="T2" t="str" cm="1">
        <f t="array" aca="1" ref="T2" ca="1">eConcatenar(B2:E2," , ")</f>
        <v>CIRCUITO TAURO MANZANA 16 LOTE 116 , FOVISSSTE EMBUDO , CARDENAS , TABASCO ,</v>
      </c>
    </row>
    <row r="3" spans="1:20" ht="15.75" thickBot="1" x14ac:dyDescent="0.3">
      <c r="A3" s="6" t="s">
        <v>13</v>
      </c>
      <c r="B3" s="4" t="s">
        <v>18</v>
      </c>
      <c r="C3" s="4" t="s">
        <v>19</v>
      </c>
      <c r="D3" s="4" t="s">
        <v>3</v>
      </c>
      <c r="E3" s="4" t="s">
        <v>2</v>
      </c>
      <c r="F3" s="13" t="s">
        <v>4329</v>
      </c>
      <c r="G3" s="13" t="s">
        <v>4330</v>
      </c>
      <c r="I3" t="str">
        <f t="shared" ref="I3:I65" si="0">CONCATENATE("UPDATE `katana`.`funeraria_contrato_individual` SET `latitud`='",F3,"', `longitud`='",G3,"' WHERE  `idcontrato_individual`='",A3,"';")</f>
        <v>UPDATE `katana`.`funeraria_contrato_individual` SET `latitud`='208.874.594', `longitud`='-1.038.376.641' WHERE  `idcontrato_individual`='MIG2';</v>
      </c>
      <c r="T3" t="str" cm="1">
        <f t="array" aca="1" ref="T3" ca="1">eConcatenar(B3:E3," , ")</f>
        <v>LAZARO CARDENAS , CARLOS GREENE , CARDENAS , TABASCO ,</v>
      </c>
    </row>
    <row r="4" spans="1:20" ht="15.75" thickBot="1" x14ac:dyDescent="0.3">
      <c r="A4" s="6" t="s">
        <v>21</v>
      </c>
      <c r="B4" s="4" t="s">
        <v>25</v>
      </c>
      <c r="C4" s="4" t="s">
        <v>26</v>
      </c>
      <c r="D4" s="4" t="s">
        <v>3</v>
      </c>
      <c r="E4" s="4" t="s">
        <v>2</v>
      </c>
      <c r="F4" s="13" t="s">
        <v>4331</v>
      </c>
      <c r="G4" s="13" t="s">
        <v>4332</v>
      </c>
      <c r="I4" t="str">
        <f t="shared" si="0"/>
        <v>UPDATE `katana`.`funeraria_contrato_individual` SET `latitud`='208.754.653', `longitud`='-1.038.329.377' WHERE  `idcontrato_individual`='MIG3';</v>
      </c>
      <c r="T4" t="str" cm="1">
        <f t="array" aca="1" ref="T4" ca="1">eConcatenar(B4:E4," , ")</f>
        <v>PROLONGACION NICOLASA CANO DE DOMINGUEZ , SANTA MARIA DE GUADALUPE , CARDENAS , TABASCO ,</v>
      </c>
    </row>
    <row r="5" spans="1:20" ht="15.75" thickBot="1" x14ac:dyDescent="0.3">
      <c r="A5" s="6" t="s">
        <v>28</v>
      </c>
      <c r="B5" s="4" t="s">
        <v>31</v>
      </c>
      <c r="C5" s="4" t="s">
        <v>32</v>
      </c>
      <c r="D5" s="4" t="s">
        <v>3</v>
      </c>
      <c r="E5" s="4" t="s">
        <v>2</v>
      </c>
      <c r="F5" s="13" t="s">
        <v>4333</v>
      </c>
      <c r="G5" s="13" t="s">
        <v>4334</v>
      </c>
      <c r="I5" t="str">
        <f t="shared" si="0"/>
        <v>UPDATE `katana`.`funeraria_contrato_individual` SET `latitud`='208.861.514', `longitud`='-1.038.440.964' WHERE  `idcontrato_individual`='MIG4';</v>
      </c>
      <c r="T5" t="str" cm="1">
        <f t="array" aca="1" ref="T5" ca="1">eConcatenar(B5:E5," , ")</f>
        <v>CALLE LANZAGORTA CASA NUMERO 14 , EL PALMAR , CARDENAS , TABASCO ,</v>
      </c>
    </row>
    <row r="6" spans="1:20" ht="15.75" thickBot="1" x14ac:dyDescent="0.3">
      <c r="A6" s="6" t="s">
        <v>33</v>
      </c>
      <c r="B6" s="4" t="s">
        <v>35</v>
      </c>
      <c r="C6" s="4" t="s">
        <v>36</v>
      </c>
      <c r="D6" s="4" t="s">
        <v>3</v>
      </c>
      <c r="E6" s="4" t="s">
        <v>2</v>
      </c>
      <c r="F6" s="13" t="s">
        <v>4335</v>
      </c>
      <c r="G6" s="13" t="s">
        <v>4336</v>
      </c>
      <c r="I6" t="str">
        <f t="shared" si="0"/>
        <v>UPDATE `katana`.`funeraria_contrato_individual` SET `latitud`='208.803.403', `longitud`='-1.038.367.023' WHERE  `idcontrato_individual`='MIG5';</v>
      </c>
      <c r="T6" t="str" cm="1">
        <f t="array" aca="1" ref="T6" ca="1">eConcatenar(B6:E6," , ")</f>
        <v>CALLE JULIAN MONTEJO CASA NUMERO 506 , EL TOLOQUE , CARDENAS , TABASCO ,</v>
      </c>
    </row>
    <row r="7" spans="1:20" ht="15.75" thickBot="1" x14ac:dyDescent="0.3">
      <c r="A7" s="6" t="s">
        <v>37</v>
      </c>
      <c r="B7" s="4" t="s">
        <v>39</v>
      </c>
      <c r="C7" s="4" t="s">
        <v>40</v>
      </c>
      <c r="D7" s="4" t="s">
        <v>3</v>
      </c>
      <c r="E7" s="4" t="s">
        <v>2</v>
      </c>
      <c r="F7" s="13" t="s">
        <v>4337</v>
      </c>
      <c r="G7" s="13" t="s">
        <v>4338</v>
      </c>
      <c r="I7" t="str">
        <f t="shared" si="0"/>
        <v>UPDATE `katana`.`funeraria_contrato_individual` SET `latitud`='208.944.645', `longitud`='-1.038.414.325' WHERE  `idcontrato_individual`='MIG6';</v>
      </c>
      <c r="T7" t="str" cm="1">
        <f t="array" aca="1" ref="T7" ca="1">eConcatenar(B7:E7," , ")</f>
        <v>ENTRADA A LA PERA S/N , PLATANO Y CACAO , CARDENAS , TABASCO ,</v>
      </c>
    </row>
    <row r="8" spans="1:20" ht="15.75" thickBot="1" x14ac:dyDescent="0.3">
      <c r="A8" s="6" t="s">
        <v>43</v>
      </c>
      <c r="B8" s="4" t="s">
        <v>44</v>
      </c>
      <c r="C8" s="4" t="s">
        <v>45</v>
      </c>
      <c r="D8" s="4" t="s">
        <v>3</v>
      </c>
      <c r="E8" s="4" t="s">
        <v>2</v>
      </c>
      <c r="F8" s="13" t="s">
        <v>4339</v>
      </c>
      <c r="G8" s="13" t="s">
        <v>4340</v>
      </c>
      <c r="I8" t="str">
        <f t="shared" si="0"/>
        <v>UPDATE `katana`.`funeraria_contrato_individual` SET `latitud`='208.564.565', `longitud`='-1.040.318.436' WHERE  `idcontrato_individual`='MIG7';</v>
      </c>
      <c r="T8" t="str" cm="1">
        <f t="array" aca="1" ref="T8" ca="1">eConcatenar(B8:E8," , ")</f>
        <v>CALLE DEPORTISTA CASA NUMERO 25 , SANTA RITA , CARDENAS , TABASCO ,</v>
      </c>
    </row>
    <row r="9" spans="1:20" ht="15.75" thickBot="1" x14ac:dyDescent="0.3">
      <c r="A9" s="6" t="s">
        <v>48</v>
      </c>
      <c r="B9" s="4" t="s">
        <v>52</v>
      </c>
      <c r="C9" s="4" t="s">
        <v>26</v>
      </c>
      <c r="D9" s="4" t="s">
        <v>3</v>
      </c>
      <c r="E9" s="4" t="s">
        <v>2</v>
      </c>
      <c r="F9" s="13" t="s">
        <v>4341</v>
      </c>
      <c r="G9" s="13" t="s">
        <v>4342</v>
      </c>
      <c r="I9" t="str">
        <f t="shared" si="0"/>
        <v>UPDATE `katana`.`funeraria_contrato_individual` SET `latitud`='2.088.046', `longitud`='-1.038.371.625' WHERE  `idcontrato_individual`='MIG8';</v>
      </c>
      <c r="T9" t="str" cm="1">
        <f t="array" aca="1" ref="T9" ca="1">eConcatenar(B9:E9," , ")</f>
        <v>CERRADA NARCISO MENDOZA , SANTA MARIA DE GUADALUPE , CARDENAS , TABASCO ,</v>
      </c>
    </row>
    <row r="10" spans="1:20" ht="15.75" thickBot="1" x14ac:dyDescent="0.3">
      <c r="A10" s="6" t="s">
        <v>53</v>
      </c>
      <c r="B10" s="4" t="s">
        <v>56</v>
      </c>
      <c r="C10" s="4" t="s">
        <v>57</v>
      </c>
      <c r="D10" s="4" t="s">
        <v>3</v>
      </c>
      <c r="E10" s="4" t="s">
        <v>2</v>
      </c>
      <c r="F10" s="13" t="s">
        <v>4343</v>
      </c>
      <c r="G10" s="13" t="s">
        <v>4344</v>
      </c>
      <c r="I10" t="str">
        <f t="shared" si="0"/>
        <v>UPDATE `katana`.`funeraria_contrato_individual` SET `latitud`='20.887.974', `longitud`='-1.038.422.998' WHERE  `idcontrato_individual`='MIG9';</v>
      </c>
      <c r="T10" t="str" cm="1">
        <f t="array" aca="1" ref="T10" ca="1">eConcatenar(B10:E10," , ")</f>
        <v>CALLE MIGUEL NOVEROLA CASA NUMERO 163 , INFONAVIT LOMA BONITA , CARDENAS , TABASCO ,</v>
      </c>
    </row>
    <row r="11" spans="1:20" ht="15.75" thickBot="1" x14ac:dyDescent="0.3">
      <c r="A11" s="6" t="s">
        <v>58</v>
      </c>
      <c r="B11" s="4" t="s">
        <v>60</v>
      </c>
      <c r="C11" s="4" t="s">
        <v>61</v>
      </c>
      <c r="D11" s="4" t="s">
        <v>3</v>
      </c>
      <c r="E11" s="4" t="s">
        <v>2</v>
      </c>
      <c r="F11" s="13" t="s">
        <v>4341</v>
      </c>
      <c r="G11" s="13" t="s">
        <v>4342</v>
      </c>
      <c r="I11" t="str">
        <f t="shared" si="0"/>
        <v>UPDATE `katana`.`funeraria_contrato_individual` SET `latitud`='2.088.046', `longitud`='-1.038.371.625' WHERE  `idcontrato_individual`='MIG10';</v>
      </c>
      <c r="T11" t="str" cm="1">
        <f t="array" aca="1" ref="T11" ca="1">eConcatenar(B11:E11," , ")</f>
        <v>CERRADA DE CARLOS MOLINA CASA NUMERO 18 , PUEBLO NUEVO , CARDENAS , TABASCO ,</v>
      </c>
    </row>
    <row r="12" spans="1:20" ht="15.75" thickBot="1" x14ac:dyDescent="0.3">
      <c r="A12" s="6" t="s">
        <v>62</v>
      </c>
      <c r="B12" s="4" t="s">
        <v>64</v>
      </c>
      <c r="C12" s="4" t="s">
        <v>61</v>
      </c>
      <c r="D12" s="4" t="s">
        <v>3</v>
      </c>
      <c r="E12" s="4" t="s">
        <v>2</v>
      </c>
      <c r="F12" s="13" t="s">
        <v>4345</v>
      </c>
      <c r="G12" s="13" t="s">
        <v>4346</v>
      </c>
      <c r="I12" t="str">
        <f t="shared" si="0"/>
        <v>UPDATE `katana`.`funeraria_contrato_individual` SET `latitud`='208.819.452', `longitud`='-1.038.325.001' WHERE  `idcontrato_individual`='MIG11';</v>
      </c>
      <c r="T12" t="str" cm="1">
        <f t="array" aca="1" ref="T12" ca="1">eConcatenar(B12:E12," , ")</f>
        <v>CALLE FRANCISCO GURRIA CASA NUMERO 507 , PUEBLO NUEVO , CARDENAS , TABASCO ,</v>
      </c>
    </row>
    <row r="13" spans="1:20" ht="15.75" thickBot="1" x14ac:dyDescent="0.3">
      <c r="A13" s="6" t="s">
        <v>65</v>
      </c>
      <c r="B13" s="4" t="s">
        <v>66</v>
      </c>
      <c r="C13" s="4" t="s">
        <v>67</v>
      </c>
      <c r="D13" s="4" t="s">
        <v>3</v>
      </c>
      <c r="E13" s="4" t="s">
        <v>2</v>
      </c>
      <c r="F13" s="13" t="s">
        <v>4345</v>
      </c>
      <c r="G13" s="13" t="s">
        <v>4346</v>
      </c>
      <c r="I13" t="str">
        <f t="shared" si="0"/>
        <v>UPDATE `katana`.`funeraria_contrato_individual` SET `latitud`='208.819.452', `longitud`='-1.038.325.001' WHERE  `idcontrato_individual`='MIG12';</v>
      </c>
      <c r="T13" t="str" cm="1">
        <f t="array" aca="1" ref="T13" ca="1">eConcatenar(B13:E13," , ")</f>
        <v>CALLEJON MARGARITA , EL BAJIO  , CARDENAS , TABASCO ,</v>
      </c>
    </row>
    <row r="14" spans="1:20" ht="15.75" thickBot="1" x14ac:dyDescent="0.3">
      <c r="A14" s="6" t="s">
        <v>68</v>
      </c>
      <c r="B14" s="4" t="s">
        <v>71</v>
      </c>
      <c r="C14" s="4" t="s">
        <v>72</v>
      </c>
      <c r="D14" s="4" t="s">
        <v>3</v>
      </c>
      <c r="E14" s="4" t="s">
        <v>2</v>
      </c>
      <c r="F14" s="13" t="s">
        <v>4347</v>
      </c>
      <c r="G14" s="13" t="s">
        <v>4348</v>
      </c>
      <c r="I14" t="str">
        <f t="shared" si="0"/>
        <v>UPDATE `katana`.`funeraria_contrato_individual` SET `latitud`='208.852.673', `longitud`='-1.038.397.748' WHERE  `idcontrato_individual`='MIG13';</v>
      </c>
      <c r="T14" t="str" cm="1">
        <f t="array" aca="1" ref="T14" ca="1">eConcatenar(B14:E14," , ")</f>
        <v>CAÑA AMARGA MANZANA 28 LOTE 8 , FRACCIONAMIENTO LOS CAÑALES 2 , CARDENAS , TABASCO ,</v>
      </c>
    </row>
    <row r="15" spans="1:20" ht="15.75" thickBot="1" x14ac:dyDescent="0.3">
      <c r="A15" s="6" t="s">
        <v>74</v>
      </c>
      <c r="B15" s="4" t="s">
        <v>77</v>
      </c>
      <c r="C15" s="4" t="s">
        <v>78</v>
      </c>
      <c r="D15" s="4" t="s">
        <v>3</v>
      </c>
      <c r="E15" s="4" t="s">
        <v>2</v>
      </c>
      <c r="F15" s="13" t="s">
        <v>4349</v>
      </c>
      <c r="G15" s="13" t="s">
        <v>4350</v>
      </c>
      <c r="I15" t="str">
        <f t="shared" si="0"/>
        <v>UPDATE `katana`.`funeraria_contrato_individual` SET `latitud`='208.849.396', `longitud`='-1.038.390.397' WHERE  `idcontrato_individual`='MIG14';</v>
      </c>
      <c r="T15" t="str" cm="1">
        <f t="array" aca="1" ref="T15" ca="1">eConcatenar(B15:E15," , ")</f>
        <v>CALLE ARABIA 1 MANZANA 22 LOTE 7 , JACINTO LOPEZ , CARDENAS , TABASCO ,</v>
      </c>
    </row>
    <row r="16" spans="1:20" ht="15.75" thickBot="1" x14ac:dyDescent="0.3">
      <c r="A16" s="6" t="s">
        <v>79</v>
      </c>
      <c r="B16" s="4" t="s">
        <v>81</v>
      </c>
      <c r="C16" s="4" t="s">
        <v>42</v>
      </c>
      <c r="D16" s="4" t="s">
        <v>3</v>
      </c>
      <c r="E16" s="4" t="s">
        <v>2</v>
      </c>
      <c r="F16" s="13" t="s">
        <v>4351</v>
      </c>
      <c r="G16" s="13" t="s">
        <v>4352</v>
      </c>
      <c r="I16" t="str">
        <f t="shared" si="0"/>
        <v>UPDATE `katana`.`funeraria_contrato_individual` SET `latitud`='208.796.621', `longitud`='-1.038.368.423' WHERE  `idcontrato_individual`='MIG15';</v>
      </c>
      <c r="T16" t="str" cm="1">
        <f t="array" aca="1" ref="T16" ca="1">eConcatenar(B16:E16," , ")</f>
        <v>CALLE IGNACIO COMONFORT CASA NUMERO 109 , CENTRO , CARDENAS , TABASCO ,</v>
      </c>
    </row>
    <row r="17" spans="1:20" ht="15.75" thickBot="1" x14ac:dyDescent="0.3">
      <c r="A17" s="6" t="s">
        <v>82</v>
      </c>
      <c r="B17" s="4" t="s">
        <v>83</v>
      </c>
      <c r="C17" s="4" t="s">
        <v>84</v>
      </c>
      <c r="D17" s="4" t="s">
        <v>3</v>
      </c>
      <c r="E17" s="4" t="s">
        <v>2</v>
      </c>
      <c r="F17" s="14" t="s">
        <v>4353</v>
      </c>
      <c r="G17" s="14" t="s">
        <v>4354</v>
      </c>
      <c r="I17" t="str">
        <f t="shared" si="0"/>
        <v>UPDATE `katana`.`funeraria_contrato_individual` SET `latitud`='179.871.775', `longitud`='-933.770.996' WHERE  `idcontrato_individual`='MIG16';</v>
      </c>
      <c r="T17" t="str" cm="1">
        <f t="array" aca="1" ref="T17" ca="1">eConcatenar(B17:E17," , ")</f>
        <v>CALLE ABASOLO SIN NUMERO , SANTA CRUZ , CARDENAS , TABASCO ,</v>
      </c>
    </row>
    <row r="18" spans="1:20" ht="15.75" thickBot="1" x14ac:dyDescent="0.3">
      <c r="A18" s="6" t="s">
        <v>85</v>
      </c>
      <c r="B18" s="4" t="s">
        <v>89</v>
      </c>
      <c r="C18" s="4" t="s">
        <v>90</v>
      </c>
      <c r="D18" s="4" t="s">
        <v>3</v>
      </c>
      <c r="E18" s="4" t="s">
        <v>2</v>
      </c>
      <c r="F18" s="14" t="s">
        <v>4355</v>
      </c>
      <c r="G18" s="14" t="s">
        <v>4356</v>
      </c>
      <c r="I18" t="str">
        <f t="shared" si="0"/>
        <v>UPDATE `katana`.`funeraria_contrato_individual` SET `latitud`='180.217.055', `longitud`='-93.384.945' WHERE  `idcontrato_individual`='MIG17';</v>
      </c>
      <c r="T18" t="str" cm="1">
        <f t="array" aca="1" ref="T18" ca="1">eConcatenar(B18:E18," , ")</f>
        <v>CALLE MELAZA MANZANA 8 LOTE 10 , FRACCIONAMIENTO CAÑALES 1 , CARDENAS , TABASCO ,</v>
      </c>
    </row>
    <row r="19" spans="1:20" ht="15.75" thickBot="1" x14ac:dyDescent="0.3">
      <c r="A19" s="6" t="s">
        <v>91</v>
      </c>
      <c r="B19" s="4" t="s">
        <v>93</v>
      </c>
      <c r="C19" s="4" t="s">
        <v>94</v>
      </c>
      <c r="D19" s="4" t="s">
        <v>3</v>
      </c>
      <c r="E19" s="4" t="s">
        <v>2</v>
      </c>
      <c r="F19" s="14" t="s">
        <v>4357</v>
      </c>
      <c r="G19" s="14" t="s">
        <v>4358</v>
      </c>
      <c r="I19" t="str">
        <f t="shared" si="0"/>
        <v>UPDATE `katana`.`funeraria_contrato_individual` SET `latitud`='180.208.414', `longitud`='-933.894.754' WHERE  `idcontrato_individual`='MIG18';</v>
      </c>
      <c r="T19" t="str" cm="1">
        <f t="array" aca="1" ref="T19" ca="1">eConcatenar(B19:E19," , ")</f>
        <v>CALLE  5 CASA NUMERO 84 , AMPLIACION CAÑALES TERCERA ETAPA SUR , CARDENAS , TABASCO ,</v>
      </c>
    </row>
    <row r="20" spans="1:20" ht="15.75" thickBot="1" x14ac:dyDescent="0.3">
      <c r="A20" s="6" t="s">
        <v>95</v>
      </c>
      <c r="B20" s="4" t="s">
        <v>98</v>
      </c>
      <c r="C20" s="4" t="s">
        <v>99</v>
      </c>
      <c r="D20" s="4" t="s">
        <v>3</v>
      </c>
      <c r="E20" s="4" t="s">
        <v>2</v>
      </c>
      <c r="F20" s="14" t="s">
        <v>4359</v>
      </c>
      <c r="G20" s="14" t="s">
        <v>4360</v>
      </c>
      <c r="I20" t="str">
        <f t="shared" si="0"/>
        <v>UPDATE `katana`.`funeraria_contrato_individual` SET `latitud`='180.137.194', `longitud`='-933.704.375' WHERE  `idcontrato_individual`='MIG19';</v>
      </c>
      <c r="T20" t="str" cm="1">
        <f t="array" aca="1" ref="T20" ca="1">eConcatenar(B20:E20," , ")</f>
        <v>AVENIDA LUIS DONALDO COLOSIO , MELCHOR OCAMPO , CARDENAS , TABASCO ,</v>
      </c>
    </row>
    <row r="21" spans="1:20" ht="15.75" thickBot="1" x14ac:dyDescent="0.3">
      <c r="A21" s="6" t="s">
        <v>101</v>
      </c>
      <c r="B21" s="4" t="s">
        <v>104</v>
      </c>
      <c r="C21" s="4" t="s">
        <v>105</v>
      </c>
      <c r="D21" s="4" t="s">
        <v>3</v>
      </c>
      <c r="E21" s="4" t="s">
        <v>2</v>
      </c>
      <c r="F21" s="14" t="s">
        <v>4361</v>
      </c>
      <c r="G21" s="14" t="s">
        <v>4362</v>
      </c>
      <c r="I21" t="str">
        <f t="shared" si="0"/>
        <v>UPDATE `katana`.`funeraria_contrato_individual` SET `latitud`='180.012.067', `longitud`='-9.337.323.390.000.000' WHERE  `idcontrato_individual`='MIG20';</v>
      </c>
      <c r="T21" t="str" cm="1">
        <f t="array" aca="1" ref="T21" ca="1">eConcatenar(B21:E21," , ")</f>
        <v>CALLEJON DE LOS JIMENEZ , RIO SECO Y MONTAÑA SEGUNDA SECCIOM , CARDENAS , TABASCO ,</v>
      </c>
    </row>
    <row r="22" spans="1:20" ht="15.75" thickBot="1" x14ac:dyDescent="0.3">
      <c r="A22" s="6" t="s">
        <v>107</v>
      </c>
      <c r="B22" s="4" t="s">
        <v>110</v>
      </c>
      <c r="C22" s="4" t="s">
        <v>111</v>
      </c>
      <c r="D22" s="4" t="s">
        <v>3</v>
      </c>
      <c r="E22" s="4" t="s">
        <v>2</v>
      </c>
      <c r="F22" s="14" t="s">
        <v>4363</v>
      </c>
      <c r="G22" s="14" t="s">
        <v>4364</v>
      </c>
      <c r="I22" t="str">
        <f t="shared" si="0"/>
        <v>UPDATE `katana`.`funeraria_contrato_individual` SET `latitud`='179.685.625', `longitud`='-933.677.209' WHERE  `idcontrato_individual`='MIG21';</v>
      </c>
      <c r="T22" t="str" cm="1">
        <f t="array" aca="1" ref="T22" ca="1">eConcatenar(B22:E22," , ")</f>
        <v>CALLE JOSE MARIA PINO SUAREZ NUMERO 1 , OBRERA , CARDENAS , TABASCO ,</v>
      </c>
    </row>
    <row r="23" spans="1:20" ht="15.75" thickBot="1" x14ac:dyDescent="0.3">
      <c r="A23" s="6" t="s">
        <v>112</v>
      </c>
      <c r="B23" s="4" t="s">
        <v>114</v>
      </c>
      <c r="C23" s="4" t="s">
        <v>115</v>
      </c>
      <c r="D23" s="4" t="s">
        <v>3</v>
      </c>
      <c r="E23" s="4" t="s">
        <v>2</v>
      </c>
      <c r="F23" s="14" t="s">
        <v>4365</v>
      </c>
      <c r="G23" s="14" t="s">
        <v>4366</v>
      </c>
      <c r="I23" t="str">
        <f t="shared" si="0"/>
        <v>UPDATE `katana`.`funeraria_contrato_individual` SET `latitud`='179.804.246', `longitud`='-933.846.179' WHERE  `idcontrato_individual`='MIG22';</v>
      </c>
      <c r="T23" t="str" cm="1">
        <f t="array" aca="1" ref="T23" ca="1">eConcatenar(B23:E23," , ")</f>
        <v>CALLE CHACHALACA LOTE 115 , CSAT , CARDENAS , TABASCO ,</v>
      </c>
    </row>
    <row r="24" spans="1:20" ht="15.75" thickBot="1" x14ac:dyDescent="0.3">
      <c r="A24" s="6" t="s">
        <v>117</v>
      </c>
      <c r="B24" s="4" t="s">
        <v>121</v>
      </c>
      <c r="C24" s="4" t="s">
        <v>115</v>
      </c>
      <c r="D24" s="4" t="s">
        <v>3</v>
      </c>
      <c r="E24" s="4" t="s">
        <v>2</v>
      </c>
      <c r="F24" s="14" t="s">
        <v>4367</v>
      </c>
      <c r="G24" s="14" t="s">
        <v>4368</v>
      </c>
      <c r="I24" t="str">
        <f t="shared" si="0"/>
        <v>UPDATE `katana`.`funeraria_contrato_individual` SET `latitud`='17.981.394', `longitud`='-933.816.917' WHERE  `idcontrato_individual`='MIG23';</v>
      </c>
      <c r="T24" t="str" cm="1">
        <f t="array" aca="1" ref="T24" ca="1">eConcatenar(B24:E24," , ")</f>
        <v>CALLE HICOTEA NUMERO 296 , CSAT , CARDENAS , TABASCO ,</v>
      </c>
    </row>
    <row r="25" spans="1:20" ht="15.75" thickBot="1" x14ac:dyDescent="0.3">
      <c r="A25" s="6" t="s">
        <v>122</v>
      </c>
      <c r="B25" s="4" t="s">
        <v>125</v>
      </c>
      <c r="C25" s="4" t="s">
        <v>78</v>
      </c>
      <c r="D25" s="4" t="s">
        <v>3</v>
      </c>
      <c r="E25" s="4" t="s">
        <v>2</v>
      </c>
      <c r="F25" s="14" t="s">
        <v>4369</v>
      </c>
      <c r="G25" s="14" t="s">
        <v>4370</v>
      </c>
      <c r="I25" t="str">
        <f t="shared" si="0"/>
        <v>UPDATE `katana`.`funeraria_contrato_individual` SET `latitud`='17.964.994', `longitud`='-9.337.476.769.999.990' WHERE  `idcontrato_individual`='MIG24';</v>
      </c>
      <c r="T25" t="str" cm="1">
        <f t="array" aca="1" ref="T25" ca="1">eConcatenar(B25:E25," , ")</f>
        <v>CALLE RUMANIA 3 , JACINTO LOPEZ , CARDENAS , TABASCO ,</v>
      </c>
    </row>
    <row r="26" spans="1:20" ht="15.75" thickBot="1" x14ac:dyDescent="0.3">
      <c r="A26" s="6" t="s">
        <v>126</v>
      </c>
      <c r="B26" s="4" t="s">
        <v>129</v>
      </c>
      <c r="C26" s="4" t="s">
        <v>130</v>
      </c>
      <c r="D26" s="4" t="s">
        <v>3</v>
      </c>
      <c r="E26" s="4" t="s">
        <v>2</v>
      </c>
      <c r="F26" s="14" t="s">
        <v>4371</v>
      </c>
      <c r="G26" s="14" t="s">
        <v>4372</v>
      </c>
      <c r="I26" t="str">
        <f t="shared" si="0"/>
        <v>UPDATE `katana`.`funeraria_contrato_individual` SET `latitud`='180.052.327', `longitud`='-933.855.078' WHERE  `idcontrato_individual`='MIG25';</v>
      </c>
      <c r="T26" t="str" cm="1">
        <f t="array" aca="1" ref="T26" ca="1">eConcatenar(B26:E26," , ")</f>
        <v>CALLE TULIPANES CASA NUMERO 12 , INFONAVIT SANTA RITA , CARDENAS , TABASCO ,</v>
      </c>
    </row>
    <row r="27" spans="1:20" ht="15.75" thickBot="1" x14ac:dyDescent="0.3">
      <c r="A27" s="6" t="s">
        <v>131</v>
      </c>
      <c r="B27" s="4" t="s">
        <v>133</v>
      </c>
      <c r="C27" s="4" t="s">
        <v>115</v>
      </c>
      <c r="D27" s="4" t="s">
        <v>3</v>
      </c>
      <c r="E27" s="4" t="s">
        <v>2</v>
      </c>
      <c r="F27" s="14" t="s">
        <v>4373</v>
      </c>
      <c r="G27" s="14" t="s">
        <v>4374</v>
      </c>
      <c r="I27" t="str">
        <f t="shared" si="0"/>
        <v>UPDATE `katana`.`funeraria_contrato_individual` SET `latitud`='179.812.589', `longitud`='-933.814.113' WHERE  `idcontrato_individual`='MIG26';</v>
      </c>
      <c r="T27" t="str" cm="1">
        <f t="array" aca="1" ref="T27" ca="1">eConcatenar(B27:E27," , ")</f>
        <v>CALLE GUA MANZANA NUMERO 13 LOTE 8 , CSAT , CARDENAS , TABASCO ,</v>
      </c>
    </row>
    <row r="28" spans="1:20" ht="15.75" thickBot="1" x14ac:dyDescent="0.3">
      <c r="A28" s="6" t="s">
        <v>134</v>
      </c>
      <c r="B28" s="4" t="s">
        <v>136</v>
      </c>
      <c r="C28" s="4" t="s">
        <v>137</v>
      </c>
      <c r="D28" s="4" t="s">
        <v>3</v>
      </c>
      <c r="E28" s="4" t="s">
        <v>2</v>
      </c>
      <c r="F28" s="14" t="s">
        <v>4375</v>
      </c>
      <c r="G28" s="14" t="s">
        <v>4376</v>
      </c>
      <c r="I28" t="str">
        <f t="shared" si="0"/>
        <v>UPDATE `katana`.`funeraria_contrato_individual` SET `latitud`='179.789.691', `longitud`='-933.629.188' WHERE  `idcontrato_individual`='MIG27';</v>
      </c>
      <c r="T28" t="str" cm="1">
        <f t="array" aca="1" ref="T28" ca="1">eConcatenar(B28:E28," , ")</f>
        <v>CALLE JOSE TORRUCO VERA CASA NUMERO 4  , JOSE TORRUCO VERA , CARDENAS , TABASCO ,</v>
      </c>
    </row>
    <row r="29" spans="1:20" ht="15.75" thickBot="1" x14ac:dyDescent="0.3">
      <c r="A29" s="6" t="s">
        <v>138</v>
      </c>
      <c r="B29" s="4" t="s">
        <v>139</v>
      </c>
      <c r="C29" s="4" t="s">
        <v>61</v>
      </c>
      <c r="D29" s="4" t="s">
        <v>3</v>
      </c>
      <c r="E29" s="4" t="s">
        <v>2</v>
      </c>
      <c r="F29" s="14" t="s">
        <v>4377</v>
      </c>
      <c r="G29" s="14" t="s">
        <v>4378</v>
      </c>
      <c r="I29" t="str">
        <f t="shared" si="0"/>
        <v>UPDATE `katana`.`funeraria_contrato_individual` SET `latitud`='179.925.142', `longitud`='-933.839.094' WHERE  `idcontrato_individual`='MIG28';</v>
      </c>
      <c r="T29" t="str" cm="1">
        <f t="array" aca="1" ref="T29" ca="1">eConcatenar(B29:E29," , ")</f>
        <v>CALLE EL CEDRO CASA NUMERO 10   , PUEBLO NUEVO , CARDENAS , TABASCO ,</v>
      </c>
    </row>
    <row r="30" spans="1:20" ht="15.75" thickBot="1" x14ac:dyDescent="0.3">
      <c r="A30" s="6" t="s">
        <v>140</v>
      </c>
      <c r="B30" s="4" t="s">
        <v>141</v>
      </c>
      <c r="C30" s="4" t="s">
        <v>142</v>
      </c>
      <c r="D30" s="4" t="s">
        <v>3</v>
      </c>
      <c r="E30" s="4" t="s">
        <v>2</v>
      </c>
      <c r="F30" s="14" t="s">
        <v>4379</v>
      </c>
      <c r="G30" s="14" t="s">
        <v>4380</v>
      </c>
      <c r="I30" t="str">
        <f t="shared" si="0"/>
        <v>UPDATE `katana`.`funeraria_contrato_individual` SET `latitud`='179.702.002', `longitud`='-9.335.778.479.999.990' WHERE  `idcontrato_individual`='MIG29';</v>
      </c>
      <c r="T30" t="str" cm="1">
        <f t="array" aca="1" ref="T30" ca="1">eConcatenar(B30:E30," , ")</f>
        <v>CALLE PRINCIPAL SIN NOMBRE , EL BAJIO SEGUNDA SECCION  , CARDENAS , TABASCO ,</v>
      </c>
    </row>
    <row r="31" spans="1:20" ht="15.75" thickBot="1" x14ac:dyDescent="0.3">
      <c r="A31" s="6" t="s">
        <v>144</v>
      </c>
      <c r="B31" s="4" t="s">
        <v>147</v>
      </c>
      <c r="C31" s="4" t="s">
        <v>148</v>
      </c>
      <c r="D31" s="4" t="s">
        <v>145</v>
      </c>
      <c r="E31" s="4" t="s">
        <v>2</v>
      </c>
      <c r="F31" s="14" t="s">
        <v>4381</v>
      </c>
      <c r="G31" s="14" t="s">
        <v>4382</v>
      </c>
      <c r="I31" t="str">
        <f t="shared" si="0"/>
        <v>UPDATE `katana`.`funeraria_contrato_individual` SET `latitud`='180.513.888', `longitud`='-937.927.777' WHERE  `idcontrato_individual`='MIG30';</v>
      </c>
      <c r="T31" t="str" cm="1">
        <f t="array" aca="1" ref="T31" ca="1">eConcatenar(B31:E31," , ")</f>
        <v>CALLE BENITO JUAREZ MANZANA 1 LOTE 4 , LOS PINOS , HUIMANGUILLO , TABASCO ,</v>
      </c>
    </row>
    <row r="32" spans="1:20" ht="15.75" thickBot="1" x14ac:dyDescent="0.3">
      <c r="A32" s="6" t="s">
        <v>149</v>
      </c>
      <c r="B32" s="4" t="s">
        <v>151</v>
      </c>
      <c r="C32" s="4" t="s">
        <v>26</v>
      </c>
      <c r="D32" s="4" t="s">
        <v>3</v>
      </c>
      <c r="E32" s="4" t="s">
        <v>2</v>
      </c>
      <c r="F32" s="14" t="s">
        <v>4383</v>
      </c>
      <c r="G32" s="14" t="s">
        <v>4384</v>
      </c>
      <c r="I32" t="str">
        <f t="shared" si="0"/>
        <v>UPDATE `katana`.`funeraria_contrato_individual` SET `latitud`='179.919.936', `longitud`='-933.654.384' WHERE  `idcontrato_individual`='MIG31';</v>
      </c>
      <c r="T32" t="str" cm="1">
        <f t="array" aca="1" ref="T32" ca="1">eConcatenar(B32:E32," , ")</f>
        <v>PROLONGACION SANTOS DEGOLLADO , SANTA MARIA DE GUADALUPE , CARDENAS , TABASCO ,</v>
      </c>
    </row>
    <row r="33" spans="1:20" ht="15.75" thickBot="1" x14ac:dyDescent="0.3">
      <c r="A33" s="6" t="s">
        <v>152</v>
      </c>
      <c r="B33" s="4" t="s">
        <v>154</v>
      </c>
      <c r="C33" s="4" t="s">
        <v>155</v>
      </c>
      <c r="D33" s="4" t="s">
        <v>3</v>
      </c>
      <c r="E33" s="4" t="s">
        <v>2</v>
      </c>
      <c r="F33" s="14" t="s">
        <v>4385</v>
      </c>
      <c r="G33" s="14" t="s">
        <v>4386</v>
      </c>
      <c r="I33" t="str">
        <f t="shared" si="0"/>
        <v>UPDATE `katana`.`funeraria_contrato_individual` SET `latitud`='179.821.614', `longitud`='-933.673.288' WHERE  `idcontrato_individual`='MIG32';</v>
      </c>
      <c r="T33" t="str" cm="1">
        <f t="array" aca="1" ref="T33" ca="1">eConcatenar(B33:E33," , ")</f>
        <v>CALLE FRESNO OTE NUMERO 233 MANZANA 4 LOTE 1 , FOVISSSTE  , CARDENAS , TABASCO ,</v>
      </c>
    </row>
    <row r="34" spans="1:20" ht="15.75" thickBot="1" x14ac:dyDescent="0.3">
      <c r="A34" s="6" t="s">
        <v>157</v>
      </c>
      <c r="B34" s="4" t="s">
        <v>159</v>
      </c>
      <c r="C34" s="4" t="s">
        <v>160</v>
      </c>
      <c r="D34" s="4" t="s">
        <v>3</v>
      </c>
      <c r="E34" s="4" t="s">
        <v>2</v>
      </c>
      <c r="F34" s="14" t="s">
        <v>4357</v>
      </c>
      <c r="G34" s="14" t="s">
        <v>4358</v>
      </c>
      <c r="I34" t="str">
        <f t="shared" si="0"/>
        <v>UPDATE `katana`.`funeraria_contrato_individual` SET `latitud`='180.208.414', `longitud`='-933.894.754' WHERE  `idcontrato_individual`='MIG33';</v>
      </c>
      <c r="T34" t="str" cm="1">
        <f t="array" aca="1" ref="T34" ca="1">eConcatenar(B34:E34," , ")</f>
        <v>CALLE 5 MANZANA 4 LOTE 76 , AMPLIACION CAÑALES SEGUNDA ETAPA , CARDENAS , TABASCO ,</v>
      </c>
    </row>
    <row r="35" spans="1:20" ht="15.75" thickBot="1" x14ac:dyDescent="0.3">
      <c r="A35" s="6" t="s">
        <v>162</v>
      </c>
      <c r="B35" s="4" t="s">
        <v>163</v>
      </c>
      <c r="C35" s="4" t="s">
        <v>164</v>
      </c>
      <c r="D35" s="4" t="s">
        <v>3</v>
      </c>
      <c r="E35" s="4" t="s">
        <v>2</v>
      </c>
      <c r="F35" s="14" t="s">
        <v>4387</v>
      </c>
      <c r="G35" s="14" t="s">
        <v>4388</v>
      </c>
      <c r="I35" t="str">
        <f t="shared" si="0"/>
        <v>UPDATE `katana`.`funeraria_contrato_individual` SET `latitud`='180.203.072', `longitud`='-933.908.651' WHERE  `idcontrato_individual`='MIG34';</v>
      </c>
      <c r="T35" t="str" cm="1">
        <f t="array" aca="1" ref="T35" ca="1">eConcatenar(B35:E35," , ")</f>
        <v>CALLE 9 CASA NUMERO 273 , FRACCIONAMIENTO CAÑALES SEGUNDA ETAPA SUR , CARDENAS , TABASCO ,</v>
      </c>
    </row>
    <row r="36" spans="1:20" ht="15.75" thickBot="1" x14ac:dyDescent="0.3">
      <c r="A36" s="6" t="s">
        <v>165</v>
      </c>
      <c r="B36" s="4" t="s">
        <v>168</v>
      </c>
      <c r="C36" s="4" t="s">
        <v>160</v>
      </c>
      <c r="D36" s="4" t="s">
        <v>3</v>
      </c>
      <c r="E36" s="4" t="s">
        <v>2</v>
      </c>
      <c r="F36" s="14" t="s">
        <v>4389</v>
      </c>
      <c r="G36" s="14" t="s">
        <v>4390</v>
      </c>
      <c r="I36" t="str">
        <f t="shared" si="0"/>
        <v>UPDATE `katana`.`funeraria_contrato_individual` SET `latitud`='180.164.515', `longitud`='-9.337.857.559.999.990' WHERE  `idcontrato_individual`='MIG35';</v>
      </c>
      <c r="T36" t="str" cm="1">
        <f t="array" aca="1" ref="T36" ca="1">eConcatenar(B36:E36," , ")</f>
        <v>CALLE 6 MANZANA 6 LOTE 129 , AMPLIACION CAÑALES SEGUNDA ETAPA , CARDENAS , TABASCO ,</v>
      </c>
    </row>
    <row r="37" spans="1:20" ht="15.75" thickBot="1" x14ac:dyDescent="0.3">
      <c r="A37" s="6" t="s">
        <v>169</v>
      </c>
      <c r="B37" s="4" t="s">
        <v>171</v>
      </c>
      <c r="C37" s="4" t="s">
        <v>172</v>
      </c>
      <c r="D37" s="4" t="s">
        <v>3</v>
      </c>
      <c r="E37" s="4" t="s">
        <v>2</v>
      </c>
      <c r="F37" s="14" t="s">
        <v>4391</v>
      </c>
      <c r="G37" s="14" t="s">
        <v>4392</v>
      </c>
      <c r="I37" t="str">
        <f t="shared" si="0"/>
        <v>UPDATE `katana`.`funeraria_contrato_individual` SET `latitud`='180.024.045', `longitud`='-933.779.454' WHERE  `idcontrato_individual`='MIG36';</v>
      </c>
      <c r="T37" t="str" cm="1">
        <f t="array" aca="1" ref="T37" ca="1">eConcatenar(B37:E37," , ")</f>
        <v>CERRADA DE VENUSTIANO CARRANZA SIN NUMERO , NUEVO PROGRESO , CARDENAS , TABASCO ,</v>
      </c>
    </row>
    <row r="38" spans="1:20" ht="15.75" thickBot="1" x14ac:dyDescent="0.3">
      <c r="A38" s="6" t="s">
        <v>173</v>
      </c>
      <c r="B38" s="4" t="s">
        <v>175</v>
      </c>
      <c r="C38" s="4" t="s">
        <v>57</v>
      </c>
      <c r="D38" s="4" t="s">
        <v>3</v>
      </c>
      <c r="E38" s="4" t="s">
        <v>2</v>
      </c>
      <c r="F38" s="14" t="s">
        <v>4393</v>
      </c>
      <c r="G38" s="14" t="s">
        <v>4394</v>
      </c>
      <c r="I38" t="str">
        <f t="shared" si="0"/>
        <v>UPDATE `katana`.`funeraria_contrato_individual` SET `latitud`='179.851.654', `longitud`='-933.694.391' WHERE  `idcontrato_individual`='MIG37';</v>
      </c>
      <c r="T38" t="str" cm="1">
        <f t="array" aca="1" ref="T38" ca="1">eConcatenar(B38:E38," , ")</f>
        <v>CALLE TRINIDAD FUENTES CASTELLANOS NUMERO 29 , INFONAVIT LOMA BONITA , CARDENAS , TABASCO ,</v>
      </c>
    </row>
    <row r="39" spans="1:20" ht="15.75" thickBot="1" x14ac:dyDescent="0.3">
      <c r="A39" s="6" t="s">
        <v>176</v>
      </c>
      <c r="B39" s="4" t="s">
        <v>179</v>
      </c>
      <c r="C39" s="4" t="s">
        <v>61</v>
      </c>
      <c r="D39" s="4" t="s">
        <v>3</v>
      </c>
      <c r="E39" s="4" t="s">
        <v>2</v>
      </c>
      <c r="F39" s="14" t="s">
        <v>4395</v>
      </c>
      <c r="G39" s="14" t="s">
        <v>4396</v>
      </c>
      <c r="I39" t="str">
        <f t="shared" si="0"/>
        <v>UPDATE `katana`.`funeraria_contrato_individual` SET `latitud`='179.904.794', `longitud`='-933.829.869' WHERE  `idcontrato_individual`='MIG38';</v>
      </c>
      <c r="T39" t="str" cm="1">
        <f t="array" aca="1" ref="T39" ca="1">eConcatenar(B39:E39," , ")</f>
        <v>CALLE CARLOS A MOLINA NUMERO 19 , PUEBLO NUEVO , CARDENAS , TABASCO ,</v>
      </c>
    </row>
    <row r="40" spans="1:20" ht="15.75" thickBot="1" x14ac:dyDescent="0.3">
      <c r="A40" s="6" t="s">
        <v>180</v>
      </c>
      <c r="B40" s="4" t="s">
        <v>181</v>
      </c>
      <c r="C40" s="4" t="s">
        <v>84</v>
      </c>
      <c r="D40" s="4" t="s">
        <v>3</v>
      </c>
      <c r="E40" s="4" t="s">
        <v>2</v>
      </c>
      <c r="F40" s="14" t="s">
        <v>4397</v>
      </c>
      <c r="G40" s="14" t="s">
        <v>4398</v>
      </c>
      <c r="I40" t="str">
        <f t="shared" si="0"/>
        <v>UPDATE `katana`.`funeraria_contrato_individual` SET `latitud`='179.877.724', `longitud`='-933.771.012' WHERE  `idcontrato_individual`='MIG39';</v>
      </c>
      <c r="T40" t="str" cm="1">
        <f t="array" aca="1" ref="T40" ca="1">eConcatenar(B40:E40," , ")</f>
        <v>CALLE ABASOLO NUMERO 101 , SANTA CRUZ , CARDENAS , TABASCO ,</v>
      </c>
    </row>
    <row r="41" spans="1:20" ht="15.75" thickBot="1" x14ac:dyDescent="0.3">
      <c r="A41" s="6" t="s">
        <v>182</v>
      </c>
      <c r="B41" s="4" t="s">
        <v>184</v>
      </c>
      <c r="C41" s="4" t="s">
        <v>32</v>
      </c>
      <c r="D41" s="4" t="s">
        <v>3</v>
      </c>
      <c r="E41" s="4" t="s">
        <v>2</v>
      </c>
      <c r="F41" s="14" t="s">
        <v>4399</v>
      </c>
      <c r="G41" s="14" t="s">
        <v>4400</v>
      </c>
      <c r="I41" t="str">
        <f t="shared" si="0"/>
        <v>UPDATE `katana`.`funeraria_contrato_individual` SET `latitud`='17.995.559', `longitud`='-933.861.831' WHERE  `idcontrato_individual`='MIG40';</v>
      </c>
      <c r="T41" t="str" cm="1">
        <f t="array" aca="1" ref="T41" ca="1">eConcatenar(B41:E41," , ")</f>
        <v>CALLE CARLOS A MOLINA  , EL PALMAR , CARDENAS , TABASCO ,</v>
      </c>
    </row>
    <row r="42" spans="1:20" ht="15.75" thickBot="1" x14ac:dyDescent="0.3">
      <c r="A42" s="6" t="s">
        <v>185</v>
      </c>
      <c r="B42" s="4" t="s">
        <v>186</v>
      </c>
      <c r="C42" s="4" t="s">
        <v>61</v>
      </c>
      <c r="D42" s="4" t="s">
        <v>3</v>
      </c>
      <c r="E42" s="4" t="s">
        <v>2</v>
      </c>
      <c r="F42" s="14" t="s">
        <v>4401</v>
      </c>
      <c r="G42" s="14" t="s">
        <v>4402</v>
      </c>
      <c r="I42" t="str">
        <f t="shared" si="0"/>
        <v>UPDATE `katana`.`funeraria_contrato_individual` SET `latitud`='179.945.163', `longitud`='-9.338.417.840.000.000' WHERE  `idcontrato_individual`='MIG41';</v>
      </c>
      <c r="T42" t="str" cm="1">
        <f t="array" aca="1" ref="T42" ca="1">eConcatenar(B42:E42," , ")</f>
        <v>CALLE JOAQUIN CUEVAS 620 INTERIOR 1 , PUEBLO NUEVO , CARDENAS , TABASCO ,</v>
      </c>
    </row>
    <row r="43" spans="1:20" ht="15.75" thickBot="1" x14ac:dyDescent="0.3">
      <c r="A43" s="6" t="s">
        <v>187</v>
      </c>
      <c r="B43" s="4" t="s">
        <v>189</v>
      </c>
      <c r="C43" s="4" t="s">
        <v>190</v>
      </c>
      <c r="D43" s="4" t="s">
        <v>3</v>
      </c>
      <c r="E43" s="4" t="s">
        <v>2</v>
      </c>
      <c r="F43" s="14" t="s">
        <v>4403</v>
      </c>
      <c r="G43" s="14" t="s">
        <v>4404</v>
      </c>
      <c r="I43" t="str">
        <f t="shared" si="0"/>
        <v>UPDATE `katana`.`funeraria_contrato_individual` SET `latitud`='17.997.349', `longitud`='-933.921.258' WHERE  `idcontrato_individual`='MIG42';</v>
      </c>
      <c r="T43" t="str" cm="1">
        <f t="array" aca="1" ref="T43" ca="1">eConcatenar(B43:E43," , ")</f>
        <v>CALLE TURQUEZA NUMERO 17 CASA Q5 , VILLA ESMERALDA , CARDENAS , TABASCO ,</v>
      </c>
    </row>
    <row r="44" spans="1:20" ht="15.75" thickBot="1" x14ac:dyDescent="0.3">
      <c r="A44" s="6" t="s">
        <v>191</v>
      </c>
      <c r="B44" s="4" t="s">
        <v>193</v>
      </c>
      <c r="C44" s="4" t="s">
        <v>194</v>
      </c>
      <c r="D44" s="4" t="s">
        <v>3</v>
      </c>
      <c r="E44" s="4" t="s">
        <v>2</v>
      </c>
      <c r="F44" s="14" t="s">
        <v>4405</v>
      </c>
      <c r="G44" s="14" t="s">
        <v>4406</v>
      </c>
      <c r="I44" t="str">
        <f t="shared" si="0"/>
        <v>UPDATE `katana`.`funeraria_contrato_individual` SET `latitud`='18.008.411', `longitud`='-9.337.290.449.999.990' WHERE  `idcontrato_individual`='MIG43';</v>
      </c>
      <c r="T44" t="str" cm="1">
        <f t="array" aca="1" ref="T44" ca="1">eConcatenar(B44:E44," , ")</f>
        <v>CALLE 4 CASA NUMERO 171 , ALAMEDA , CARDENAS , TABASCO ,</v>
      </c>
    </row>
    <row r="45" spans="1:20" ht="15.75" thickBot="1" x14ac:dyDescent="0.3">
      <c r="A45" s="6" t="s">
        <v>195</v>
      </c>
      <c r="B45" s="4" t="s">
        <v>196</v>
      </c>
      <c r="C45" s="4" t="s">
        <v>197</v>
      </c>
      <c r="D45" s="4" t="s">
        <v>3</v>
      </c>
      <c r="E45" s="4" t="s">
        <v>2</v>
      </c>
      <c r="F45" s="14" t="s">
        <v>4407</v>
      </c>
      <c r="G45" s="14" t="s">
        <v>4408</v>
      </c>
      <c r="I45" t="str">
        <f t="shared" si="0"/>
        <v>UPDATE `katana`.`funeraria_contrato_individual` SET `latitud`='179.733.521', `longitud`='-933.776.974' WHERE  `idcontrato_individual`='MIG44';</v>
      </c>
      <c r="T45" t="str" cm="1">
        <f t="array" aca="1" ref="T45" ca="1">eConcatenar(B45:E45," , ")</f>
        <v>CALLE FRAMBOYAN SIN NUMERO , FRACCIONAMIENTO JARDINES DE TABASCO , CARDENAS , TABASCO ,</v>
      </c>
    </row>
    <row r="46" spans="1:20" ht="15.75" thickBot="1" x14ac:dyDescent="0.3">
      <c r="A46" s="6" t="s">
        <v>198</v>
      </c>
      <c r="B46" s="4" t="s">
        <v>200</v>
      </c>
      <c r="C46" s="4" t="s">
        <v>78</v>
      </c>
      <c r="D46" s="4" t="s">
        <v>3</v>
      </c>
      <c r="E46" s="4" t="s">
        <v>2</v>
      </c>
      <c r="F46" s="14" t="s">
        <v>4409</v>
      </c>
      <c r="G46" s="14" t="s">
        <v>4410</v>
      </c>
      <c r="I46" t="str">
        <f t="shared" si="0"/>
        <v>UPDATE `katana`.`funeraria_contrato_individual` SET `latitud`='179.667.316', `longitud`='-9.337.628.169.999.990' WHERE  `idcontrato_individual`='MIG45';</v>
      </c>
      <c r="T46" t="str" cm="1">
        <f t="array" aca="1" ref="T46" ca="1">eConcatenar(B46:E46," , ")</f>
        <v>CALLE ARABIA 5 MANZANA 5 LOTE 31 , JACINTO LOPEZ , CARDENAS , TABASCO ,</v>
      </c>
    </row>
    <row r="47" spans="1:20" ht="15.75" thickBot="1" x14ac:dyDescent="0.3">
      <c r="A47" s="6" t="s">
        <v>201</v>
      </c>
      <c r="B47" s="4" t="s">
        <v>202</v>
      </c>
      <c r="C47" s="4" t="s">
        <v>203</v>
      </c>
      <c r="D47" s="4" t="s">
        <v>3</v>
      </c>
      <c r="E47" s="4" t="s">
        <v>2</v>
      </c>
      <c r="F47" s="14" t="s">
        <v>4411</v>
      </c>
      <c r="G47" s="14" t="s">
        <v>4412</v>
      </c>
      <c r="I47" t="str">
        <f t="shared" si="0"/>
        <v>UPDATE `katana`.`funeraria_contrato_individual` SET `latitud`='179.718.531', `longitud`='-933.629.881' WHERE  `idcontrato_individual`='MIG46';</v>
      </c>
      <c r="T47" t="str" cm="1">
        <f t="array" aca="1" ref="T47" ca="1">eConcatenar(B47:E47," , ")</f>
        <v>CALLE TULIPAN   , BAJIO PRIMERA SECCION , CARDENAS , TABASCO ,</v>
      </c>
    </row>
    <row r="48" spans="1:20" ht="15.75" thickBot="1" x14ac:dyDescent="0.3">
      <c r="A48" s="6" t="s">
        <v>204</v>
      </c>
      <c r="B48" s="4" t="s">
        <v>206</v>
      </c>
      <c r="C48" s="4" t="s">
        <v>42</v>
      </c>
      <c r="D48" s="4" t="s">
        <v>3</v>
      </c>
      <c r="E48" s="4" t="s">
        <v>2</v>
      </c>
      <c r="F48" s="14" t="s">
        <v>4413</v>
      </c>
      <c r="G48" s="14" t="s">
        <v>4414</v>
      </c>
      <c r="I48" t="str">
        <f t="shared" si="0"/>
        <v>UPDATE `katana`.`funeraria_contrato_individual` SET `latitud`='179.866.615', `longitud`='-933.732.747' WHERE  `idcontrato_individual`='MIG47';</v>
      </c>
      <c r="T48" t="str" cm="1">
        <f t="array" aca="1" ref="T48" ca="1">eConcatenar(B48:E48," , ")</f>
        <v>CALLE REFORMA NUMERO 635 , CENTRO , CARDENAS , TABASCO ,</v>
      </c>
    </row>
    <row r="49" spans="1:20" ht="15.75" thickBot="1" x14ac:dyDescent="0.3">
      <c r="A49" s="6" t="s">
        <v>207</v>
      </c>
      <c r="B49" s="4" t="s">
        <v>208</v>
      </c>
      <c r="C49" s="4" t="s">
        <v>99</v>
      </c>
      <c r="D49" s="4" t="s">
        <v>3</v>
      </c>
      <c r="E49" s="4" t="s">
        <v>2</v>
      </c>
      <c r="F49" s="14" t="s">
        <v>4415</v>
      </c>
      <c r="G49" s="14" t="s">
        <v>4416</v>
      </c>
      <c r="I49" t="str">
        <f t="shared" si="0"/>
        <v>UPDATE `katana`.`funeraria_contrato_individual` SET `latitud`='180.183.137', `longitud`='-933.680.316' WHERE  `idcontrato_individual`='MIG48';</v>
      </c>
      <c r="T49" t="str" cm="1">
        <f t="array" aca="1" ref="T49" ca="1">eConcatenar(B49:E49," , ")</f>
        <v>CERRADA SAN PEDRO CASA NUMERO 898 , MELCHOR OCAMPO , CARDENAS , TABASCO ,</v>
      </c>
    </row>
    <row r="50" spans="1:20" ht="15.75" thickBot="1" x14ac:dyDescent="0.3">
      <c r="A50" s="6" t="s">
        <v>209</v>
      </c>
      <c r="B50" s="4" t="s">
        <v>210</v>
      </c>
      <c r="C50" s="4" t="s">
        <v>211</v>
      </c>
      <c r="D50" s="4" t="s">
        <v>3</v>
      </c>
      <c r="E50" s="4" t="s">
        <v>2</v>
      </c>
      <c r="F50" s="14" t="s">
        <v>4417</v>
      </c>
      <c r="G50" s="14" t="s">
        <v>4418</v>
      </c>
      <c r="I50" t="str">
        <f t="shared" si="0"/>
        <v>UPDATE `katana`.`funeraria_contrato_individual` SET `latitud`='179.823.084', `longitud`='-933.848.775' WHERE  `idcontrato_individual`='MIG49';</v>
      </c>
      <c r="T50" t="str" cm="1">
        <f t="array" aca="1" ref="T50" ca="1">eConcatenar(B50:E50," , ")</f>
        <v>CALLE PRESA HUITLES CASA NUMERO 31 , CAMPAMENTO SARH , CARDENAS , TABASCO ,</v>
      </c>
    </row>
    <row r="51" spans="1:20" ht="15.75" thickBot="1" x14ac:dyDescent="0.3">
      <c r="A51" s="9" t="s">
        <v>212</v>
      </c>
      <c r="B51" s="10" t="s">
        <v>78</v>
      </c>
      <c r="C51" s="10" t="s">
        <v>215</v>
      </c>
      <c r="D51" s="10" t="s">
        <v>3</v>
      </c>
      <c r="E51" s="10" t="s">
        <v>2</v>
      </c>
      <c r="F51" s="14" t="s">
        <v>4419</v>
      </c>
      <c r="G51" s="14" t="s">
        <v>4420</v>
      </c>
      <c r="I51" t="str">
        <f t="shared" si="0"/>
        <v>UPDATE `katana`.`funeraria_contrato_individual` SET `latitud`='179.660.715', `longitud`='-933.789.517' WHERE  `idcontrato_individual`='MIG50';</v>
      </c>
      <c r="T51" t="str" cm="1">
        <f t="array" aca="1" ref="T51" ca="1">eConcatenar(B51:E51," , ")</f>
        <v>JACINTO LOPEZ , RIO SECO Y MONTAÑA NUMERO 22 , CARDENAS , TABASCO ,</v>
      </c>
    </row>
    <row r="52" spans="1:20" ht="15.75" thickBot="1" x14ac:dyDescent="0.3">
      <c r="A52" s="9" t="s">
        <v>216</v>
      </c>
      <c r="B52" s="10" t="s">
        <v>219</v>
      </c>
      <c r="C52" s="10" t="s">
        <v>116</v>
      </c>
      <c r="D52" s="10" t="s">
        <v>145</v>
      </c>
      <c r="E52" s="10" t="s">
        <v>2</v>
      </c>
      <c r="F52" s="14" t="s">
        <v>4421</v>
      </c>
      <c r="G52" s="14" t="s">
        <v>4422</v>
      </c>
      <c r="I52" t="str">
        <f t="shared" si="0"/>
        <v>UPDATE `katana`.`funeraria_contrato_individual` SET `latitud`='179.449.238', `longitud`='-933.845.283' WHERE  `idcontrato_individual`='MIG51';</v>
      </c>
      <c r="T52" t="str" cm="1">
        <f t="array" aca="1" ref="T52" ca="1">eConcatenar(B52:E52," , ")</f>
        <v>RIO SECO Y MONTAÑA , PRINCIPAL , HUIMANGUILLO , TABASCO ,</v>
      </c>
    </row>
    <row r="53" spans="1:20" ht="15.75" thickBot="1" x14ac:dyDescent="0.3">
      <c r="A53" s="9" t="s">
        <v>220</v>
      </c>
      <c r="B53" s="10" t="s">
        <v>222</v>
      </c>
      <c r="C53" s="10" t="s">
        <v>223</v>
      </c>
      <c r="D53" s="10" t="s">
        <v>3</v>
      </c>
      <c r="E53" s="10" t="s">
        <v>2</v>
      </c>
      <c r="F53" s="14" t="s">
        <v>4361</v>
      </c>
      <c r="G53" s="14" t="s">
        <v>4362</v>
      </c>
      <c r="I53" t="str">
        <f t="shared" si="0"/>
        <v>UPDATE `katana`.`funeraria_contrato_individual` SET `latitud`='180.012.067', `longitud`='-9.337.323.390.000.000' WHERE  `idcontrato_individual`='MIG52';</v>
      </c>
      <c r="T53" t="str" cm="1">
        <f t="array" aca="1" ref="T53" ca="1">eConcatenar(B53:E53," , ")</f>
        <v>INFONAVIT LOMA , TAMARINDO CASA NUMERO 24 LOTE 2 , CARDENAS , TABASCO ,</v>
      </c>
    </row>
    <row r="54" spans="1:20" ht="15.75" thickBot="1" x14ac:dyDescent="0.3">
      <c r="A54" s="9" t="s">
        <v>225</v>
      </c>
      <c r="B54" s="10" t="s">
        <v>228</v>
      </c>
      <c r="C54" s="10" t="s">
        <v>229</v>
      </c>
      <c r="D54" s="10" t="s">
        <v>3</v>
      </c>
      <c r="E54" s="10" t="s">
        <v>2</v>
      </c>
      <c r="F54" s="14" t="s">
        <v>4423</v>
      </c>
      <c r="G54" s="14" t="s">
        <v>4424</v>
      </c>
      <c r="I54" t="str">
        <f t="shared" si="0"/>
        <v>UPDATE `katana`.`funeraria_contrato_individual` SET `latitud`='179.849.532', `longitud`='-9.336.030.439.999.990' WHERE  `idcontrato_individual`='MIG53';</v>
      </c>
      <c r="T54" t="str" cm="1">
        <f t="array" aca="1" ref="T54" ca="1">eConcatenar(B54:E54," , ")</f>
        <v>SECCION 40 , TENOSIQUE NUMERO 256 INTERIOR CASA NUMERO 4 , CARDENAS , TABASCO ,</v>
      </c>
    </row>
    <row r="55" spans="1:20" ht="15.75" thickBot="1" x14ac:dyDescent="0.3">
      <c r="A55" s="9" t="s">
        <v>231</v>
      </c>
      <c r="B55" s="10" t="s">
        <v>232</v>
      </c>
      <c r="C55" s="10" t="s">
        <v>233</v>
      </c>
      <c r="D55" s="10" t="s">
        <v>3</v>
      </c>
      <c r="E55" s="10" t="s">
        <v>2</v>
      </c>
      <c r="F55" s="14" t="s">
        <v>4425</v>
      </c>
      <c r="G55" s="14" t="s">
        <v>4426</v>
      </c>
      <c r="I55" t="str">
        <f t="shared" si="0"/>
        <v>UPDATE `katana`.`funeraria_contrato_individual` SET `latitud`='179.783.253', `longitud`='-933.793.932' WHERE  `idcontrato_individual`='MIG54';</v>
      </c>
      <c r="T55" t="str" cm="1">
        <f t="array" aca="1" ref="T55" ca="1">eConcatenar(B55:E55," , ")</f>
        <v>INFONAVIT DEPORTIVA , GUARAGUAO MANZANA 1 LOTE 10 , CARDENAS , TABASCO ,</v>
      </c>
    </row>
    <row r="56" spans="1:20" ht="15.75" thickBot="1" x14ac:dyDescent="0.3">
      <c r="A56" s="9" t="s">
        <v>234</v>
      </c>
      <c r="B56" s="10" t="s">
        <v>235</v>
      </c>
      <c r="C56" s="10" t="s">
        <v>236</v>
      </c>
      <c r="D56" s="10" t="s">
        <v>3</v>
      </c>
      <c r="E56" s="10" t="s">
        <v>2</v>
      </c>
      <c r="F56" s="14" t="s">
        <v>4379</v>
      </c>
      <c r="G56" s="14" t="s">
        <v>4380</v>
      </c>
      <c r="I56" t="str">
        <f t="shared" si="0"/>
        <v>UPDATE `katana`.`funeraria_contrato_individual` SET `latitud`='179.702.002', `longitud`='-9.335.778.479.999.990' WHERE  `idcontrato_individual`='MIG55';</v>
      </c>
      <c r="T56" t="str" cm="1">
        <f t="array" aca="1" ref="T56" ca="1">eConcatenar(B56:E56," , ")</f>
        <v>BAJIO SEGUNDA SECCION , HOMBRES DEL SURESTE MANZANA 10 LOTE 9 , CARDENAS , TABASCO ,</v>
      </c>
    </row>
    <row r="57" spans="1:20" ht="15.75" thickBot="1" x14ac:dyDescent="0.3">
      <c r="A57" s="9" t="s">
        <v>237</v>
      </c>
      <c r="B57" s="10" t="s">
        <v>36</v>
      </c>
      <c r="C57" s="10" t="s">
        <v>240</v>
      </c>
      <c r="D57" s="10" t="s">
        <v>3</v>
      </c>
      <c r="E57" s="10" t="s">
        <v>2</v>
      </c>
      <c r="F57" s="14" t="s">
        <v>4427</v>
      </c>
      <c r="G57" s="14" t="s">
        <v>4428</v>
      </c>
      <c r="I57" t="str">
        <f t="shared" si="0"/>
        <v>UPDATE `katana`.`funeraria_contrato_individual` SET `latitud`='179.907.031', `longitud`='-933.671.004' WHERE  `idcontrato_individual`='MIG56';</v>
      </c>
      <c r="T57" t="str" cm="1">
        <f t="array" aca="1" ref="T57" ca="1">eConcatenar(B57:E57," , ")</f>
        <v>EL TOLOQUE , EL LIMON , CARDENAS , TABASCO ,</v>
      </c>
    </row>
    <row r="58" spans="1:20" ht="15.75" thickBot="1" x14ac:dyDescent="0.3">
      <c r="A58" s="9" t="s">
        <v>241</v>
      </c>
      <c r="B58" s="10" t="s">
        <v>61</v>
      </c>
      <c r="C58" s="10" t="s">
        <v>243</v>
      </c>
      <c r="D58" s="10" t="s">
        <v>3</v>
      </c>
      <c r="E58" s="10" t="s">
        <v>2</v>
      </c>
      <c r="F58" s="14" t="s">
        <v>4429</v>
      </c>
      <c r="G58" s="14" t="s">
        <v>4430</v>
      </c>
      <c r="I58" t="str">
        <f t="shared" si="0"/>
        <v>UPDATE `katana`.`funeraria_contrato_individual` SET `latitud`='17.991.161', `longitud`='-933.816.772' WHERE  `idcontrato_individual`='MIG57';</v>
      </c>
      <c r="T58" t="str" cm="1">
        <f t="array" aca="1" ref="T58" ca="1">eConcatenar(B58:E58," , ")</f>
        <v>PUEBLO NUEVO , ERNESTO AGUIRRE COLORADI NUMERO 418-5 , CARDENAS , TABASCO ,</v>
      </c>
    </row>
    <row r="59" spans="1:20" ht="15.75" thickBot="1" x14ac:dyDescent="0.3">
      <c r="A59" s="9" t="s">
        <v>244</v>
      </c>
      <c r="B59" s="10" t="s">
        <v>78</v>
      </c>
      <c r="C59" s="10" t="s">
        <v>246</v>
      </c>
      <c r="D59" s="10" t="s">
        <v>3</v>
      </c>
      <c r="E59" s="10" t="s">
        <v>2</v>
      </c>
      <c r="F59" s="14" t="s">
        <v>4431</v>
      </c>
      <c r="G59" s="14" t="s">
        <v>4432</v>
      </c>
      <c r="I59" t="str">
        <f t="shared" si="0"/>
        <v>UPDATE `katana`.`funeraria_contrato_individual` SET `latitud`='179.675.103', `longitud`='-933.736.237' WHERE  `idcontrato_individual`='MIG58';</v>
      </c>
      <c r="T59" t="str" cm="1">
        <f t="array" aca="1" ref="T59" ca="1">eConcatenar(B59:E59," , ")</f>
        <v>JACINTO LOPEZ , ARABIA II SIN NUMERO , CARDENAS , TABASCO ,</v>
      </c>
    </row>
    <row r="60" spans="1:20" ht="15.75" thickBot="1" x14ac:dyDescent="0.3">
      <c r="A60" s="9" t="s">
        <v>248</v>
      </c>
      <c r="B60" s="10" t="s">
        <v>78</v>
      </c>
      <c r="C60" s="10" t="s">
        <v>251</v>
      </c>
      <c r="D60" s="10" t="s">
        <v>3</v>
      </c>
      <c r="E60" s="10" t="s">
        <v>2</v>
      </c>
      <c r="F60" s="14" t="s">
        <v>4433</v>
      </c>
      <c r="G60" s="14" t="s">
        <v>4434</v>
      </c>
      <c r="I60" t="str">
        <f t="shared" si="0"/>
        <v>UPDATE `katana`.`funeraria_contrato_individual` SET `latitud`='179.694.889', `longitud`='-933.732.716' WHERE  `idcontrato_individual`='MIG59';</v>
      </c>
      <c r="T60" t="str" cm="1">
        <f t="array" aca="1" ref="T60" ca="1">eConcatenar(B60:E60," , ")</f>
        <v>JACINTO LOPEZ , RUMANIA VII , CARDENAS , TABASCO ,</v>
      </c>
    </row>
    <row r="61" spans="1:20" ht="15.75" thickBot="1" x14ac:dyDescent="0.3">
      <c r="A61" s="9" t="s">
        <v>252</v>
      </c>
      <c r="B61" s="10" t="s">
        <v>228</v>
      </c>
      <c r="C61" s="10" t="s">
        <v>255</v>
      </c>
      <c r="D61" s="10" t="s">
        <v>3</v>
      </c>
      <c r="E61" s="10" t="s">
        <v>2</v>
      </c>
      <c r="F61" s="14" t="s">
        <v>4435</v>
      </c>
      <c r="G61" s="14" t="s">
        <v>4436</v>
      </c>
      <c r="I61" t="str">
        <f t="shared" si="0"/>
        <v>UPDATE `katana`.`funeraria_contrato_individual` SET `latitud`='179.839.528', `longitud`='-933.700.728' WHERE  `idcontrato_individual`='MIG60';</v>
      </c>
      <c r="T61" t="str" cm="1">
        <f t="array" aca="1" ref="T61" ca="1">eConcatenar(B61:E61," , ")</f>
        <v>SECCION 40 , FRONTERA NUMERO 31 , CARDENAS , TABASCO ,</v>
      </c>
    </row>
    <row r="62" spans="1:20" ht="15.75" thickBot="1" x14ac:dyDescent="0.3">
      <c r="A62" s="9" t="s">
        <v>257</v>
      </c>
      <c r="B62" s="10" t="s">
        <v>260</v>
      </c>
      <c r="C62" s="10" t="s">
        <v>261</v>
      </c>
      <c r="D62" s="10" t="s">
        <v>3</v>
      </c>
      <c r="E62" s="10" t="s">
        <v>2</v>
      </c>
      <c r="F62" s="14" t="s">
        <v>4437</v>
      </c>
      <c r="G62" s="14" t="s">
        <v>4438</v>
      </c>
      <c r="I62" t="str">
        <f t="shared" si="0"/>
        <v>UPDATE `katana`.`funeraria_contrato_individual` SET `latitud`='178.320.441', `longitud`='-933.918.106' WHERE  `idcontrato_individual`='MIG61';</v>
      </c>
      <c r="T62" t="str" cm="1">
        <f t="array" aca="1" ref="T62" ca="1">eConcatenar(B62:E62," , ")</f>
        <v>CHACHALACA NUMERO 124 , HUIMANGUILLO CARDENAS , CARDENAS , TABASCO ,</v>
      </c>
    </row>
    <row r="63" spans="1:20" ht="15.75" thickBot="1" x14ac:dyDescent="0.3">
      <c r="A63" s="9" t="s">
        <v>262</v>
      </c>
      <c r="B63" s="10" t="s">
        <v>42</v>
      </c>
      <c r="C63" s="10" t="s">
        <v>264</v>
      </c>
      <c r="D63" s="10" t="s">
        <v>3</v>
      </c>
      <c r="E63" s="10" t="s">
        <v>2</v>
      </c>
      <c r="F63" s="14" t="s">
        <v>4439</v>
      </c>
      <c r="G63" s="14" t="s">
        <v>4440</v>
      </c>
      <c r="I63" t="str">
        <f t="shared" si="0"/>
        <v>UPDATE `katana`.`funeraria_contrato_individual` SET `latitud`='179.924.145', `longitud`='-933.795.002' WHERE  `idcontrato_individual`='MIG62';</v>
      </c>
      <c r="T63" t="str" cm="1">
        <f t="array" aca="1" ref="T63" ca="1">eConcatenar(B63:E63," , ")</f>
        <v>CENTRO , MANUEL LEYVA  , CARDENAS , TABASCO ,</v>
      </c>
    </row>
    <row r="64" spans="1:20" ht="15.75" thickBot="1" x14ac:dyDescent="0.3">
      <c r="A64" s="9" t="s">
        <v>267</v>
      </c>
      <c r="B64" s="10" t="s">
        <v>42</v>
      </c>
      <c r="C64" s="10" t="s">
        <v>269</v>
      </c>
      <c r="D64" s="10" t="s">
        <v>3</v>
      </c>
      <c r="E64" s="10" t="s">
        <v>2</v>
      </c>
      <c r="F64" s="14" t="s">
        <v>4441</v>
      </c>
      <c r="G64" s="14" t="s">
        <v>4442</v>
      </c>
      <c r="I64" t="str">
        <f t="shared" si="0"/>
        <v>UPDATE `katana`.`funeraria_contrato_individual` SET `latitud`='179.866.239', `longitud`='-933.720.544' WHERE  `idcontrato_individual`='MIG63';</v>
      </c>
      <c r="T64" t="str" cm="1">
        <f t="array" aca="1" ref="T64" ca="1">eConcatenar(B64:E64," , ")</f>
        <v>CENTRO , XICOTENCATL  , CARDENAS , TABASCO ,</v>
      </c>
    </row>
    <row r="65" spans="1:20" ht="15.75" thickBot="1" x14ac:dyDescent="0.3">
      <c r="A65" s="9" t="s">
        <v>270</v>
      </c>
      <c r="B65" s="10" t="s">
        <v>271</v>
      </c>
      <c r="C65" s="10" t="s">
        <v>272</v>
      </c>
      <c r="D65" s="10" t="s">
        <v>3</v>
      </c>
      <c r="E65" s="10" t="s">
        <v>2</v>
      </c>
      <c r="F65" s="14" t="s">
        <v>4443</v>
      </c>
      <c r="G65" s="14" t="s">
        <v>4444</v>
      </c>
      <c r="I65" t="str">
        <f t="shared" si="0"/>
        <v>UPDATE `katana`.`funeraria_contrato_individual` SET `latitud`='180.208.471', `longitud`='-933.810.963' WHERE  `idcontrato_individual`='MIG64';</v>
      </c>
      <c r="T65" t="str" cm="1">
        <f t="array" aca="1" ref="T65" ca="1">eConcatenar(B65:E65," , ")</f>
        <v>CAÑALES III LADO NORTE , 14 MANZANA 28 LOTE 3 , CARDENAS , TABASCO ,</v>
      </c>
    </row>
    <row r="66" spans="1:20" ht="15.75" thickBot="1" x14ac:dyDescent="0.3">
      <c r="A66" s="9" t="s">
        <v>273</v>
      </c>
      <c r="B66" s="10" t="s">
        <v>78</v>
      </c>
      <c r="C66" s="10" t="s">
        <v>276</v>
      </c>
      <c r="D66" s="10" t="s">
        <v>3</v>
      </c>
      <c r="E66" s="10" t="s">
        <v>2</v>
      </c>
      <c r="F66" s="14" t="s">
        <v>4445</v>
      </c>
      <c r="G66" s="14" t="s">
        <v>4446</v>
      </c>
      <c r="I66" t="str">
        <f t="shared" ref="I66:I129" si="1">CONCATENATE("UPDATE `katana`.`funeraria_contrato_individual` SET `latitud`='",F66,"', `longitud`='",G66,"' WHERE  `idcontrato_individual`='",A66,"';")</f>
        <v>UPDATE `katana`.`funeraria_contrato_individual` SET `latitud`='17.987.426', `longitud`='-93.378.473' WHERE  `idcontrato_individual`='MIG65';</v>
      </c>
      <c r="T66" t="str" cm="1">
        <f t="array" aca="1" ref="T66" ca="1">eConcatenar(B66:E66," , ")</f>
        <v>JACINTO LOPEZ , AREA VERDE , CARDENAS , TABASCO ,</v>
      </c>
    </row>
    <row r="67" spans="1:20" ht="15.75" thickBot="1" x14ac:dyDescent="0.3">
      <c r="A67" s="9" t="s">
        <v>278</v>
      </c>
      <c r="B67" s="10" t="s">
        <v>279</v>
      </c>
      <c r="C67" s="10" t="s">
        <v>280</v>
      </c>
      <c r="D67" s="10" t="s">
        <v>3</v>
      </c>
      <c r="E67" s="10" t="s">
        <v>2</v>
      </c>
      <c r="F67" s="14" t="s">
        <v>4447</v>
      </c>
      <c r="G67" s="14" t="s">
        <v>4448</v>
      </c>
      <c r="I67" t="str">
        <f t="shared" si="1"/>
        <v>UPDATE `katana`.`funeraria_contrato_individual` SET `latitud`='179.757.575', `longitud`='-9.338.115.839.999.990' WHERE  `idcontrato_individual`='MIG66';</v>
      </c>
      <c r="T67" t="str" cm="1">
        <f t="array" aca="1" ref="T67" ca="1">eConcatenar(B67:E67," , ")</f>
        <v>SANTA MARIA PERIFERICO , POCHOTE , CARDENAS , TABASCO ,</v>
      </c>
    </row>
    <row r="68" spans="1:20" ht="15.75" thickBot="1" x14ac:dyDescent="0.3">
      <c r="A68" s="9" t="s">
        <v>282</v>
      </c>
      <c r="B68" s="10" t="s">
        <v>232</v>
      </c>
      <c r="C68" s="10" t="s">
        <v>283</v>
      </c>
      <c r="D68" s="10" t="s">
        <v>3</v>
      </c>
      <c r="E68" s="10" t="s">
        <v>2</v>
      </c>
      <c r="F68" s="14" t="s">
        <v>4449</v>
      </c>
      <c r="G68" s="14" t="s">
        <v>4450</v>
      </c>
      <c r="I68" t="str">
        <f t="shared" si="1"/>
        <v>UPDATE `katana`.`funeraria_contrato_individual` SET `latitud`='179.762.941', `longitud`='-933.785.577' WHERE  `idcontrato_individual`='MIG67';</v>
      </c>
      <c r="T68" t="str" cm="1">
        <f t="array" aca="1" ref="T68" ca="1">eConcatenar(B68:E68," , ")</f>
        <v>INFONAVIT DEPORTIVA , HALCON MANZANA 14 LT 239 , CARDENAS , TABASCO ,</v>
      </c>
    </row>
    <row r="69" spans="1:20" ht="15.75" thickBot="1" x14ac:dyDescent="0.3">
      <c r="A69" s="9" t="s">
        <v>284</v>
      </c>
      <c r="B69" s="10" t="s">
        <v>285</v>
      </c>
      <c r="C69" s="10" t="s">
        <v>286</v>
      </c>
      <c r="D69" s="10" t="s">
        <v>3</v>
      </c>
      <c r="E69" s="10" t="s">
        <v>2</v>
      </c>
      <c r="F69" s="14" t="s">
        <v>4451</v>
      </c>
      <c r="G69" s="14" t="s">
        <v>4452</v>
      </c>
      <c r="I69" t="str">
        <f t="shared" si="1"/>
        <v>UPDATE `katana`.`funeraria_contrato_individual` SET `latitud`='179.893.367', `longitud`='-933.919.801' WHERE  `idcontrato_individual`='MIG68';</v>
      </c>
      <c r="T69" t="str" cm="1">
        <f t="array" aca="1" ref="T69" ca="1">eConcatenar(B69:E69," , ")</f>
        <v>ADA ISABEL , CEDROS MANZANA LOTE 13 , CARDENAS , TABASCO ,</v>
      </c>
    </row>
    <row r="70" spans="1:20" ht="15.75" thickBot="1" x14ac:dyDescent="0.3">
      <c r="A70" s="9" t="s">
        <v>287</v>
      </c>
      <c r="B70" s="10" t="s">
        <v>285</v>
      </c>
      <c r="C70" s="10" t="s">
        <v>288</v>
      </c>
      <c r="D70" s="10" t="s">
        <v>3</v>
      </c>
      <c r="E70" s="10" t="s">
        <v>2</v>
      </c>
      <c r="F70" s="14" t="s">
        <v>4453</v>
      </c>
      <c r="G70" s="14" t="s">
        <v>4454</v>
      </c>
      <c r="I70" t="str">
        <f t="shared" si="1"/>
        <v>UPDATE `katana`.`funeraria_contrato_individual` SET `latitud`='257.894.036', `longitud`='-1.003.011.458' WHERE  `idcontrato_individual`='MIG69';</v>
      </c>
      <c r="T70" t="str" cm="1">
        <f t="array" aca="1" ref="T70" ca="1">eConcatenar(B70:E70," , ")</f>
        <v>ADA ISABEL , FRANISCO I MADERO , CARDENAS , TABASCO ,</v>
      </c>
    </row>
    <row r="71" spans="1:20" ht="15.75" thickBot="1" x14ac:dyDescent="0.3">
      <c r="A71" s="9" t="s">
        <v>290</v>
      </c>
      <c r="B71" s="10" t="s">
        <v>232</v>
      </c>
      <c r="C71" s="10" t="s">
        <v>293</v>
      </c>
      <c r="D71" s="10" t="s">
        <v>3</v>
      </c>
      <c r="E71" s="10" t="s">
        <v>2</v>
      </c>
      <c r="F71" s="14" t="s">
        <v>4455</v>
      </c>
      <c r="G71" s="14" t="s">
        <v>4456</v>
      </c>
      <c r="I71" t="str">
        <f t="shared" si="1"/>
        <v>UPDATE `katana`.`funeraria_contrato_individual` SET `latitud`='179.759.008', `longitud`='-9.337.981.669.999.990' WHERE  `idcontrato_individual`='MIG70';</v>
      </c>
      <c r="T71" t="str" cm="1">
        <f t="array" aca="1" ref="T71" ca="1">eConcatenar(B71:E71," , ")</f>
        <v>INFONAVIT DEPORTIVA , PERIFERICO MANZA 17 LOTE 9 , CARDENAS , TABASCO ,</v>
      </c>
    </row>
    <row r="72" spans="1:20" ht="15.75" thickBot="1" x14ac:dyDescent="0.3">
      <c r="A72" s="9" t="s">
        <v>294</v>
      </c>
      <c r="B72" s="10" t="s">
        <v>228</v>
      </c>
      <c r="C72" s="10" t="s">
        <v>295</v>
      </c>
      <c r="D72" s="10" t="s">
        <v>3</v>
      </c>
      <c r="E72" s="10" t="s">
        <v>2</v>
      </c>
      <c r="F72" s="14" t="s">
        <v>4457</v>
      </c>
      <c r="G72" s="14" t="s">
        <v>4458</v>
      </c>
      <c r="I72" t="str">
        <f t="shared" si="1"/>
        <v>UPDATE `katana`.`funeraria_contrato_individual` SET `latitud`='179.841.654', `longitud`='-933.708.721' WHERE  `idcontrato_individual`='MIG71';</v>
      </c>
      <c r="T72" t="str" cm="1">
        <f t="array" aca="1" ref="T72" ca="1">eConcatenar(B72:E72," , ")</f>
        <v>SECCION 40 , FRONTERA NUMERO 18 , CARDENAS , TABASCO ,</v>
      </c>
    </row>
    <row r="73" spans="1:20" ht="15.75" thickBot="1" x14ac:dyDescent="0.3">
      <c r="A73" s="9" t="s">
        <v>296</v>
      </c>
      <c r="B73" s="10" t="s">
        <v>285</v>
      </c>
      <c r="C73" s="10" t="s">
        <v>299</v>
      </c>
      <c r="D73" s="10" t="s">
        <v>297</v>
      </c>
      <c r="E73" s="10" t="s">
        <v>2</v>
      </c>
      <c r="F73" s="14" t="s">
        <v>4459</v>
      </c>
      <c r="G73" s="14" t="s">
        <v>4460</v>
      </c>
      <c r="I73" t="str">
        <f t="shared" si="1"/>
        <v>UPDATE `katana`.`funeraria_contrato_individual` SET `latitud`='180.301.145', `longitud`='-929.449.381' WHERE  `idcontrato_individual`='MIG72';</v>
      </c>
      <c r="T73" t="str" cm="1">
        <f t="array" aca="1" ref="T73" ca="1">eConcatenar(B73:E73," , ")</f>
        <v>ADA ISABEL , CEDRO SIN NUMERO , HUINMANGUILLO , TABASCO ,</v>
      </c>
    </row>
    <row r="74" spans="1:20" ht="15.75" thickBot="1" x14ac:dyDescent="0.3">
      <c r="A74" s="9" t="s">
        <v>300</v>
      </c>
      <c r="B74" s="10" t="s">
        <v>303</v>
      </c>
      <c r="C74" s="10" t="s">
        <v>304</v>
      </c>
      <c r="D74" s="10" t="s">
        <v>3</v>
      </c>
      <c r="E74" s="10" t="s">
        <v>2</v>
      </c>
      <c r="F74" s="14" t="s">
        <v>4461</v>
      </c>
      <c r="G74" s="14" t="s">
        <v>4462</v>
      </c>
      <c r="I74" t="str">
        <f t="shared" si="1"/>
        <v>UPDATE `katana`.`funeraria_contrato_individual` SET `latitud`='179.899.225', `longitud`='-933.684.281' WHERE  `idcontrato_individual`='MIG73';</v>
      </c>
      <c r="T74" t="str" cm="1">
        <f t="array" aca="1" ref="T74" ca="1">eConcatenar(B74:E74," , ")</f>
        <v>TOLOQUE , VICENTE GUERRERO , CARDENAS , TABASCO ,</v>
      </c>
    </row>
    <row r="75" spans="1:20" ht="15.75" thickBot="1" x14ac:dyDescent="0.3">
      <c r="A75" s="9" t="s">
        <v>305</v>
      </c>
      <c r="B75" s="10" t="s">
        <v>99</v>
      </c>
      <c r="C75" s="10" t="s">
        <v>306</v>
      </c>
      <c r="D75" s="10" t="s">
        <v>3</v>
      </c>
      <c r="E75" s="10" t="s">
        <v>2</v>
      </c>
      <c r="F75" s="14" t="s">
        <v>4359</v>
      </c>
      <c r="G75" s="14" t="s">
        <v>4360</v>
      </c>
      <c r="I75" t="str">
        <f t="shared" si="1"/>
        <v>UPDATE `katana`.`funeraria_contrato_individual` SET `latitud`='180.137.194', `longitud`='-933.704.375' WHERE  `idcontrato_individual`='MIG74';</v>
      </c>
      <c r="T75" t="str" cm="1">
        <f t="array" aca="1" ref="T75" ca="1">eConcatenar(B75:E75," , ")</f>
        <v>MELCHOR OCAMPO , LUIS DONALDO COLOSIO , CARDENAS , TABASCO ,</v>
      </c>
    </row>
    <row r="76" spans="1:20" ht="15.75" thickBot="1" x14ac:dyDescent="0.3">
      <c r="A76" s="9" t="s">
        <v>307</v>
      </c>
      <c r="B76" s="10" t="s">
        <v>309</v>
      </c>
      <c r="C76" s="10" t="s">
        <v>310</v>
      </c>
      <c r="D76" s="10" t="s">
        <v>3</v>
      </c>
      <c r="E76" s="10" t="s">
        <v>2</v>
      </c>
      <c r="F76" s="14" t="s">
        <v>4463</v>
      </c>
      <c r="G76" s="14" t="s">
        <v>4464</v>
      </c>
      <c r="I76" t="str">
        <f t="shared" si="1"/>
        <v>UPDATE `katana`.`funeraria_contrato_individual` SET `latitud`='179.796.464', `longitud`='-933.821.207' WHERE  `idcontrato_individual`='MIG75';</v>
      </c>
      <c r="T76" t="str" cm="1">
        <f t="array" aca="1" ref="T76" ca="1">eConcatenar(B76:E76," , ")</f>
        <v>LA CEIBA , ANDADOR 10 , CARDENAS , TABASCO ,</v>
      </c>
    </row>
    <row r="77" spans="1:20" ht="15.75" thickBot="1" x14ac:dyDescent="0.3">
      <c r="A77" s="9" t="s">
        <v>311</v>
      </c>
      <c r="B77" s="10" t="s">
        <v>42</v>
      </c>
      <c r="C77" s="10" t="s">
        <v>313</v>
      </c>
      <c r="D77" s="10" t="s">
        <v>3</v>
      </c>
      <c r="E77" s="10" t="s">
        <v>2</v>
      </c>
      <c r="F77" s="14" t="s">
        <v>4465</v>
      </c>
      <c r="G77" s="14" t="s">
        <v>4466</v>
      </c>
      <c r="I77" t="str">
        <f t="shared" si="1"/>
        <v>UPDATE `katana`.`funeraria_contrato_individual` SET `latitud`='179.933.572', `longitud`='-9.337.690.169.999.990' WHERE  `idcontrato_individual`='MIG76';</v>
      </c>
      <c r="T77" t="str" cm="1">
        <f t="array" aca="1" ref="T77" ca="1">eConcatenar(B77:E77," , ")</f>
        <v>CENTRO , ROGELIO RUIZ ROJAS NUMERO 20 , CARDENAS , TABASCO ,</v>
      </c>
    </row>
    <row r="78" spans="1:20" ht="15.75" thickBot="1" x14ac:dyDescent="0.3">
      <c r="A78" s="9" t="s">
        <v>314</v>
      </c>
      <c r="B78" s="10" t="s">
        <v>232</v>
      </c>
      <c r="C78" s="10" t="s">
        <v>316</v>
      </c>
      <c r="D78" s="10" t="s">
        <v>3</v>
      </c>
      <c r="E78" s="10" t="s">
        <v>2</v>
      </c>
      <c r="F78" s="14" t="s">
        <v>4467</v>
      </c>
      <c r="G78" s="14" t="s">
        <v>4468</v>
      </c>
      <c r="I78" t="str">
        <f t="shared" si="1"/>
        <v>UPDATE `katana`.`funeraria_contrato_individual` SET `latitud`='17.977.957', `longitud`='-9.337.983.589.999.990' WHERE  `idcontrato_individual`='MIG77';</v>
      </c>
      <c r="T78" t="str" cm="1">
        <f t="array" aca="1" ref="T78" ca="1">eConcatenar(B78:E78," , ")</f>
        <v>INFONAVIT DEPORTIVA , CONDORES , CARDENAS , TABASCO ,</v>
      </c>
    </row>
    <row r="79" spans="1:20" ht="15.75" thickBot="1" x14ac:dyDescent="0.3">
      <c r="A79" s="9" t="s">
        <v>317</v>
      </c>
      <c r="B79" s="10" t="s">
        <v>318</v>
      </c>
      <c r="C79" s="10" t="s">
        <v>319</v>
      </c>
      <c r="D79" s="10" t="s">
        <v>3</v>
      </c>
      <c r="E79" s="10" t="s">
        <v>2</v>
      </c>
      <c r="F79" s="15"/>
      <c r="G79" s="15"/>
      <c r="I79" t="str">
        <f t="shared" si="1"/>
        <v>UPDATE `katana`.`funeraria_contrato_individual` SET `latitud`='', `longitud`='' WHERE  `idcontrato_individual`='MIG78';</v>
      </c>
      <c r="T79" t="str" cm="1">
        <f t="array" aca="1" ref="T79" ca="1">eConcatenar(B79:E79," , ")</f>
        <v>CALZADA PRIMERA SECCION , CALLEJON AL FONDO , CARDENAS , TABASCO ,</v>
      </c>
    </row>
    <row r="80" spans="1:20" ht="15.75" thickBot="1" x14ac:dyDescent="0.3">
      <c r="A80" s="9" t="s">
        <v>320</v>
      </c>
      <c r="B80" s="10" t="s">
        <v>323</v>
      </c>
      <c r="C80" s="10" t="s">
        <v>324</v>
      </c>
      <c r="D80" s="10" t="s">
        <v>3</v>
      </c>
      <c r="E80" s="10" t="s">
        <v>2</v>
      </c>
      <c r="F80" s="14" t="s">
        <v>4469</v>
      </c>
      <c r="G80" s="14" t="s">
        <v>4470</v>
      </c>
      <c r="I80" t="str">
        <f t="shared" si="1"/>
        <v>UPDATE `katana`.`funeraria_contrato_individual` SET `latitud`='179.722.202', `longitud`='-9.290.894.019.999.990' WHERE  `idcontrato_individual`='MIG79';</v>
      </c>
      <c r="T80" t="str" cm="1">
        <f t="array" aca="1" ref="T80" ca="1">eConcatenar(B80:E80," , ")</f>
        <v>CENTRO CALDERON MARCHENA , JONOUTA , CARDENAS , TABASCO ,</v>
      </c>
    </row>
    <row r="81" spans="1:20" ht="15.75" thickBot="1" x14ac:dyDescent="0.3">
      <c r="A81" s="9" t="s">
        <v>326</v>
      </c>
      <c r="B81" s="10" t="s">
        <v>328</v>
      </c>
      <c r="C81" s="10" t="s">
        <v>277</v>
      </c>
      <c r="D81" s="10" t="s">
        <v>3</v>
      </c>
      <c r="E81" s="10" t="s">
        <v>2</v>
      </c>
      <c r="F81" s="14" t="s">
        <v>4471</v>
      </c>
      <c r="G81" s="14" t="s">
        <v>4472</v>
      </c>
      <c r="I81" t="str">
        <f t="shared" si="1"/>
        <v>UPDATE `katana`.`funeraria_contrato_individual` SET `latitud`='179.736.796', `longitud`='-933.822.134' WHERE  `idcontrato_individual`='MIG80';</v>
      </c>
      <c r="T81" t="str" cm="1">
        <f t="array" aca="1" ref="T81" ca="1">eConcatenar(B81:E81," , ")</f>
        <v>SANTANA MARIA PERIFERICO , EL MANGO , CARDENAS , TABASCO ,</v>
      </c>
    </row>
    <row r="82" spans="1:20" ht="15.75" thickBot="1" x14ac:dyDescent="0.3">
      <c r="A82" s="6" t="s">
        <v>329</v>
      </c>
      <c r="B82" s="4" t="s">
        <v>331</v>
      </c>
      <c r="C82" s="4" t="s">
        <v>42</v>
      </c>
      <c r="D82" s="4" t="s">
        <v>3</v>
      </c>
      <c r="E82" s="4" t="s">
        <v>2</v>
      </c>
      <c r="F82" s="14" t="s">
        <v>4473</v>
      </c>
      <c r="G82" s="14" t="s">
        <v>4474</v>
      </c>
      <c r="I82" t="str">
        <f t="shared" si="1"/>
        <v>UPDATE `katana`.`funeraria_contrato_individual` SET `latitud`='179.886.367', `longitud`='-933.721.118' WHERE  `idcontrato_individual`='MIG81';</v>
      </c>
      <c r="T82" t="str" cm="1">
        <f t="array" aca="1" ref="T82" ca="1">eConcatenar(B82:E82," , ")</f>
        <v>CALLE NOE DE LA FLOR  , CENTRO , CARDENAS , TABASCO ,</v>
      </c>
    </row>
    <row r="83" spans="1:20" ht="15.75" thickBot="1" x14ac:dyDescent="0.3">
      <c r="A83" s="6" t="s">
        <v>333</v>
      </c>
      <c r="B83" s="4" t="s">
        <v>337</v>
      </c>
      <c r="C83" s="4" t="s">
        <v>338</v>
      </c>
      <c r="D83" s="4" t="s">
        <v>3</v>
      </c>
      <c r="E83" s="4" t="s">
        <v>2</v>
      </c>
      <c r="F83" s="14" t="s">
        <v>4361</v>
      </c>
      <c r="G83" s="14" t="s">
        <v>4362</v>
      </c>
      <c r="I83" t="str">
        <f t="shared" si="1"/>
        <v>UPDATE `katana`.`funeraria_contrato_individual` SET `latitud`='180.012.067', `longitud`='-9.337.323.390.000.000' WHERE  `idcontrato_individual`='MIG82';</v>
      </c>
      <c r="T83" t="str" cm="1">
        <f t="array" aca="1" ref="T83" ca="1">eConcatenar(B83:E83," , ")</f>
        <v>CALLE ANDROMEDA SIN NUMERO , LAS GALAXIAS , CARDENAS , TABASCO ,</v>
      </c>
    </row>
    <row r="84" spans="1:20" ht="15.75" thickBot="1" x14ac:dyDescent="0.3">
      <c r="A84" s="6" t="s">
        <v>339</v>
      </c>
      <c r="B84" s="4" t="s">
        <v>340</v>
      </c>
      <c r="C84" s="4" t="s">
        <v>115</v>
      </c>
      <c r="D84" s="4" t="s">
        <v>3</v>
      </c>
      <c r="E84" s="4" t="s">
        <v>2</v>
      </c>
      <c r="F84" s="14" t="s">
        <v>4475</v>
      </c>
      <c r="G84" s="14" t="s">
        <v>4476</v>
      </c>
      <c r="I84" t="str">
        <f t="shared" si="1"/>
        <v>UPDATE `katana`.`funeraria_contrato_individual` SET `latitud`='179.801.688', `longitud`='-933.819.269' WHERE  `idcontrato_individual`='MIG83';</v>
      </c>
      <c r="T84" t="str" cm="1">
        <f t="array" aca="1" ref="T84" ca="1">eConcatenar(B84:E84," , ")</f>
        <v>CALLE ICOTE NUMERO , CSAT , CARDENAS , TABASCO ,</v>
      </c>
    </row>
    <row r="85" spans="1:20" ht="15.75" thickBot="1" x14ac:dyDescent="0.3">
      <c r="A85" s="6" t="s">
        <v>341</v>
      </c>
      <c r="B85" s="4" t="s">
        <v>343</v>
      </c>
      <c r="C85" s="4" t="s">
        <v>344</v>
      </c>
      <c r="D85" s="4" t="s">
        <v>3</v>
      </c>
      <c r="E85" s="4" t="s">
        <v>2</v>
      </c>
      <c r="F85" s="14" t="s">
        <v>4477</v>
      </c>
      <c r="G85" s="14" t="s">
        <v>4478</v>
      </c>
      <c r="I85" t="str">
        <f t="shared" si="1"/>
        <v>UPDATE `katana`.`funeraria_contrato_individual` SET `latitud`='179.889.065', `longitud`='-933.739.949' WHERE  `idcontrato_individual`='MIG84';</v>
      </c>
      <c r="T85" t="str" cm="1">
        <f t="array" aca="1" ref="T85" ca="1">eConcatenar(B85:E85," , ")</f>
        <v>CALLE FRANCISCO I MADERO  , GENARO VAZQUEZ , CARDENAS , TABASCO ,</v>
      </c>
    </row>
    <row r="86" spans="1:20" ht="15.75" thickBot="1" x14ac:dyDescent="0.3">
      <c r="A86" s="6" t="s">
        <v>345</v>
      </c>
      <c r="B86" s="4" t="s">
        <v>346</v>
      </c>
      <c r="C86" s="4" t="s">
        <v>347</v>
      </c>
      <c r="D86" s="4" t="s">
        <v>3</v>
      </c>
      <c r="E86" s="4" t="s">
        <v>2</v>
      </c>
      <c r="F86" s="14" t="s">
        <v>4479</v>
      </c>
      <c r="G86" s="14" t="s">
        <v>4480</v>
      </c>
      <c r="I86" t="str">
        <f t="shared" si="1"/>
        <v>UPDATE `katana`.`funeraria_contrato_individual` SET `latitud`='180.221.734', `longitud`='-9.338.991.970.000.000' WHERE  `idcontrato_individual`='MIG85';</v>
      </c>
      <c r="T86" t="str" cm="1">
        <f t="array" aca="1" ref="T86" ca="1">eConcatenar(B86:E86," , ")</f>
        <v>CALLE 2 MANZANA 40 LADO NORTE , CAÑALES  3 , CARDENAS , TABASCO ,</v>
      </c>
    </row>
    <row r="87" spans="1:20" ht="15.75" thickBot="1" x14ac:dyDescent="0.3">
      <c r="A87" s="6" t="s">
        <v>349</v>
      </c>
      <c r="B87" s="4" t="s">
        <v>351</v>
      </c>
      <c r="C87" s="4" t="s">
        <v>352</v>
      </c>
      <c r="D87" s="4" t="s">
        <v>3</v>
      </c>
      <c r="E87" s="4" t="s">
        <v>2</v>
      </c>
      <c r="F87" s="14" t="s">
        <v>4361</v>
      </c>
      <c r="G87" s="14" t="s">
        <v>4362</v>
      </c>
      <c r="I87" t="str">
        <f t="shared" si="1"/>
        <v>UPDATE `katana`.`funeraria_contrato_individual` SET `latitud`='180.012.067', `longitud`='-9.337.323.390.000.000' WHERE  `idcontrato_individual`='MIG86';</v>
      </c>
      <c r="T87" t="str" cm="1">
        <f t="array" aca="1" ref="T87" ca="1">eConcatenar(B87:E87," , ")</f>
        <v>CALLE 2 NUMERO 79 , C-11 , CARDENAS , TABASCO ,</v>
      </c>
    </row>
    <row r="88" spans="1:20" ht="15.75" thickBot="1" x14ac:dyDescent="0.3">
      <c r="A88" s="6" t="s">
        <v>353</v>
      </c>
      <c r="B88" s="4" t="s">
        <v>355</v>
      </c>
      <c r="C88" s="4" t="s">
        <v>42</v>
      </c>
      <c r="D88" s="4" t="s">
        <v>3</v>
      </c>
      <c r="E88" s="4" t="s">
        <v>2</v>
      </c>
      <c r="F88" s="14" t="s">
        <v>4481</v>
      </c>
      <c r="G88" s="14" t="s">
        <v>4482</v>
      </c>
      <c r="I88" t="str">
        <f t="shared" si="1"/>
        <v>UPDATE `katana`.`funeraria_contrato_individual` SET `latitud`='17.982.943', `longitud`='-93.372.093' WHERE  `idcontrato_individual`='MIG87';</v>
      </c>
      <c r="T88" t="str" cm="1">
        <f t="array" aca="1" ref="T88" ca="1">eConcatenar(B88:E88," , ")</f>
        <v>CALLE AQUILES CALDERON MARCHENA , CENTRO , CARDENAS , TABASCO ,</v>
      </c>
    </row>
    <row r="89" spans="1:20" ht="15.75" thickBot="1" x14ac:dyDescent="0.3">
      <c r="A89" s="6" t="s">
        <v>356</v>
      </c>
      <c r="B89" s="4" t="s">
        <v>357</v>
      </c>
      <c r="C89" s="4" t="s">
        <v>228</v>
      </c>
      <c r="D89" s="4" t="s">
        <v>3</v>
      </c>
      <c r="E89" s="4" t="s">
        <v>2</v>
      </c>
      <c r="F89" s="14" t="s">
        <v>4483</v>
      </c>
      <c r="G89" s="14" t="s">
        <v>4484</v>
      </c>
      <c r="I89" t="str">
        <f t="shared" si="1"/>
        <v>UPDATE `katana`.`funeraria_contrato_individual` SET `latitud`='179.823.283', `longitud`='-9.337.109.339.999.990' WHERE  `idcontrato_individual`='MIG88';</v>
      </c>
      <c r="T89" t="str" cm="1">
        <f t="array" aca="1" ref="T89" ca="1">eConcatenar(B89:E89," , ")</f>
        <v>CALLE TENOSIQUE 203 , SECCION 40 , CARDENAS , TABASCO ,</v>
      </c>
    </row>
    <row r="90" spans="1:20" ht="15.75" thickBot="1" x14ac:dyDescent="0.3">
      <c r="A90" s="6" t="s">
        <v>358</v>
      </c>
      <c r="B90" s="4" t="s">
        <v>361</v>
      </c>
      <c r="C90" s="4" t="s">
        <v>26</v>
      </c>
      <c r="D90" s="4" t="s">
        <v>3</v>
      </c>
      <c r="E90" s="4" t="s">
        <v>2</v>
      </c>
      <c r="F90" s="14" t="s">
        <v>4485</v>
      </c>
      <c r="G90" s="14" t="s">
        <v>4486</v>
      </c>
      <c r="I90" t="str">
        <f t="shared" si="1"/>
        <v>UPDATE `katana`.`funeraria_contrato_individual` SET `latitud`='179.967.473', `longitud`='-9.336.282.419.999.990' WHERE  `idcontrato_individual`='MIG89';</v>
      </c>
      <c r="T90" t="str" cm="1">
        <f t="array" aca="1" ref="T90" ca="1">eConcatenar(B90:E90," , ")</f>
        <v>CERRADA EL BOSQUE 4 , SANTA MARIA DE GUADALUPE , CARDENAS , TABASCO ,</v>
      </c>
    </row>
    <row r="91" spans="1:20" ht="15.75" thickBot="1" x14ac:dyDescent="0.3">
      <c r="A91" s="6" t="s">
        <v>362</v>
      </c>
      <c r="B91" s="4" t="s">
        <v>364</v>
      </c>
      <c r="C91" s="4" t="s">
        <v>365</v>
      </c>
      <c r="D91" s="4" t="s">
        <v>3</v>
      </c>
      <c r="E91" s="4" t="s">
        <v>2</v>
      </c>
      <c r="F91" s="14" t="s">
        <v>4487</v>
      </c>
      <c r="G91" s="14" t="s">
        <v>4488</v>
      </c>
      <c r="I91" t="str">
        <f t="shared" si="1"/>
        <v>UPDATE `katana`.`funeraria_contrato_individual` SET `latitud`='180.133.906', `longitud`='-93.366.968' WHERE  `idcontrato_individual`='MIG90';</v>
      </c>
      <c r="T91" t="str" cm="1">
        <f t="array" aca="1" ref="T91" ca="1">eConcatenar(B91:E91," , ")</f>
        <v>AVENIDA ROSA CASTILLA MANZANA 7 LOTE 11 Y 12  , JOSE ENRRIQUE TORRUCO VERA , CARDENAS , TABASCO ,</v>
      </c>
    </row>
    <row r="92" spans="1:20" ht="15.75" thickBot="1" x14ac:dyDescent="0.3">
      <c r="A92" s="6" t="s">
        <v>367</v>
      </c>
      <c r="B92" s="4" t="s">
        <v>369</v>
      </c>
      <c r="C92" s="4" t="s">
        <v>203</v>
      </c>
      <c r="D92" s="4" t="s">
        <v>3</v>
      </c>
      <c r="E92" s="4" t="s">
        <v>2</v>
      </c>
      <c r="F92" s="14" t="s">
        <v>4489</v>
      </c>
      <c r="G92" s="14" t="s">
        <v>4490</v>
      </c>
      <c r="I92" t="str">
        <f t="shared" si="1"/>
        <v>UPDATE `katana`.`funeraria_contrato_individual` SET `latitud`='179.720.355', `longitud`='-933.602.145' WHERE  `idcontrato_individual`='MIG91';</v>
      </c>
      <c r="T92" t="str" cm="1">
        <f t="array" aca="1" ref="T92" ca="1">eConcatenar(B92:E92," , ")</f>
        <v>PRIVADA ORQUIDIAS 28 , BAJIO PRIMERA SECCION , CARDENAS , TABASCO ,</v>
      </c>
    </row>
    <row r="93" spans="1:20" ht="15.75" thickBot="1" x14ac:dyDescent="0.3">
      <c r="A93" s="6" t="s">
        <v>371</v>
      </c>
      <c r="B93" s="4" t="s">
        <v>373</v>
      </c>
      <c r="C93" s="4" t="s">
        <v>42</v>
      </c>
      <c r="D93" s="4" t="s">
        <v>3</v>
      </c>
      <c r="E93" s="4" t="s">
        <v>2</v>
      </c>
      <c r="F93" s="14" t="s">
        <v>4491</v>
      </c>
      <c r="G93" s="14" t="s">
        <v>4492</v>
      </c>
      <c r="I93" t="str">
        <f t="shared" si="1"/>
        <v>UPDATE `katana`.`funeraria_contrato_individual` SET `latitud`='179.978.613', `longitud`='-933.707.474' WHERE  `idcontrato_individual`='MIG92';</v>
      </c>
      <c r="T93" t="str" cm="1">
        <f t="array" aca="1" ref="T93" ca="1">eConcatenar(B93:E93," , ")</f>
        <v>CALLE MOCTEZUMA 24 , CENTRO , CARDENAS , TABASCO ,</v>
      </c>
    </row>
    <row r="94" spans="1:20" ht="15.75" thickBot="1" x14ac:dyDescent="0.3">
      <c r="A94" s="6" t="s">
        <v>374</v>
      </c>
      <c r="B94" s="4" t="s">
        <v>375</v>
      </c>
      <c r="C94" s="4" t="s">
        <v>42</v>
      </c>
      <c r="D94" s="4" t="s">
        <v>3</v>
      </c>
      <c r="E94" s="4" t="s">
        <v>2</v>
      </c>
      <c r="F94" s="14" t="s">
        <v>4493</v>
      </c>
      <c r="G94" s="14" t="s">
        <v>4494</v>
      </c>
      <c r="I94" t="str">
        <f t="shared" si="1"/>
        <v>UPDATE `katana`.`funeraria_contrato_individual` SET `latitud`='179.983.153', `longitud`='-933.704.909' WHERE  `idcontrato_individual`='MIG93';</v>
      </c>
      <c r="T94" t="str" cm="1">
        <f t="array" aca="1" ref="T94" ca="1">eConcatenar(B94:E94," , ")</f>
        <v>CALLE MOCTEZUMA 31 , CENTRO , CARDENAS , TABASCO ,</v>
      </c>
    </row>
    <row r="95" spans="1:20" ht="15.75" thickBot="1" x14ac:dyDescent="0.3">
      <c r="A95" s="6" t="s">
        <v>376</v>
      </c>
      <c r="B95" s="4" t="s">
        <v>378</v>
      </c>
      <c r="C95" s="4" t="s">
        <v>379</v>
      </c>
      <c r="D95" s="4" t="s">
        <v>145</v>
      </c>
      <c r="E95" s="4" t="s">
        <v>2</v>
      </c>
      <c r="F95" s="14" t="s">
        <v>4495</v>
      </c>
      <c r="G95" s="14" t="s">
        <v>4496</v>
      </c>
      <c r="I95" t="str">
        <f t="shared" si="1"/>
        <v>UPDATE `katana`.`funeraria_contrato_individual` SET `latitud`='17.976.444', `longitud`='-933.890.905' WHERE  `idcontrato_individual`='MIG94';</v>
      </c>
      <c r="T95" t="str" cm="1">
        <f t="array" aca="1" ref="T95" ca="1">eConcatenar(B95:E95," , ")</f>
        <v>CALLE PRINCIPAL DE RIO SECO Y MONTAÑA , RIO SECO Y MONTAÑA  , HUIMANGUILLO , TABASCO ,</v>
      </c>
    </row>
    <row r="96" spans="1:20" ht="15.75" thickBot="1" x14ac:dyDescent="0.3">
      <c r="A96" s="6" t="s">
        <v>380</v>
      </c>
      <c r="B96" s="4" t="s">
        <v>381</v>
      </c>
      <c r="C96" s="4" t="s">
        <v>115</v>
      </c>
      <c r="D96" s="4" t="s">
        <v>3</v>
      </c>
      <c r="E96" s="4" t="s">
        <v>2</v>
      </c>
      <c r="F96" s="14" t="s">
        <v>4497</v>
      </c>
      <c r="G96" s="14" t="s">
        <v>4498</v>
      </c>
      <c r="I96" t="str">
        <f t="shared" si="1"/>
        <v>UPDATE `katana`.`funeraria_contrato_individual` SET `latitud`='179.832.452', `longitud`='-9.338.363.609.999.990' WHERE  `idcontrato_individual`='MIG95';</v>
      </c>
      <c r="T96" t="str" cm="1">
        <f t="array" aca="1" ref="T96" ca="1">eConcatenar(B96:E96," , ")</f>
        <v>PROLONGACION 27 DE FEBRERO , CSAT , CARDENAS , TABASCO ,</v>
      </c>
    </row>
    <row r="97" spans="1:20" ht="15.75" thickBot="1" x14ac:dyDescent="0.3">
      <c r="A97" s="6" t="s">
        <v>382</v>
      </c>
      <c r="B97" s="4" t="s">
        <v>383</v>
      </c>
      <c r="C97" s="4" t="s">
        <v>78</v>
      </c>
      <c r="D97" s="4" t="s">
        <v>3</v>
      </c>
      <c r="E97" s="4" t="s">
        <v>2</v>
      </c>
      <c r="F97" s="14" t="s">
        <v>4499</v>
      </c>
      <c r="G97" s="14" t="s">
        <v>4500</v>
      </c>
      <c r="I97" t="str">
        <f t="shared" si="1"/>
        <v>UPDATE `katana`.`funeraria_contrato_individual` SET `latitud`='17.986.986', `longitud`='-9.338.458.179.999.990' WHERE  `idcontrato_individual`='MIG96';</v>
      </c>
      <c r="T97" t="str" cm="1">
        <f t="array" aca="1" ref="T97" ca="1">eConcatenar(B97:E97," , ")</f>
        <v>CALLE ARAVIA 1 MANZANA 22 LOTE 9 , JACINTO LOPEZ , CARDENAS , TABASCO ,</v>
      </c>
    </row>
    <row r="98" spans="1:20" ht="15.75" thickBot="1" x14ac:dyDescent="0.3">
      <c r="A98" s="6" t="s">
        <v>384</v>
      </c>
      <c r="B98" s="4" t="s">
        <v>386</v>
      </c>
      <c r="C98" s="4" t="s">
        <v>42</v>
      </c>
      <c r="D98" s="4" t="s">
        <v>3</v>
      </c>
      <c r="E98" s="4" t="s">
        <v>2</v>
      </c>
      <c r="F98" s="14" t="s">
        <v>4501</v>
      </c>
      <c r="G98" s="14" t="s">
        <v>4502</v>
      </c>
      <c r="I98" t="str">
        <f t="shared" si="1"/>
        <v>UPDATE `katana`.`funeraria_contrato_individual` SET `latitud`='179.861.086', `longitud`='-933.750.508' WHERE  `idcontrato_individual`='MIG97';</v>
      </c>
      <c r="T98" t="str" cm="1">
        <f t="array" aca="1" ref="T98" ca="1">eConcatenar(B98:E98," , ")</f>
        <v>CALLE IGNACIO COMONFORT 202 , CENTRO , CARDENAS , TABASCO ,</v>
      </c>
    </row>
    <row r="99" spans="1:20" ht="15.75" thickBot="1" x14ac:dyDescent="0.3">
      <c r="A99" s="6" t="s">
        <v>387</v>
      </c>
      <c r="B99" s="4" t="s">
        <v>388</v>
      </c>
      <c r="C99" s="4" t="s">
        <v>232</v>
      </c>
      <c r="D99" s="4" t="s">
        <v>3</v>
      </c>
      <c r="E99" s="4" t="s">
        <v>2</v>
      </c>
      <c r="F99" s="14" t="s">
        <v>4467</v>
      </c>
      <c r="G99" s="14" t="s">
        <v>4468</v>
      </c>
      <c r="I99" t="str">
        <f t="shared" si="1"/>
        <v>UPDATE `katana`.`funeraria_contrato_individual` SET `latitud`='17.977.957', `longitud`='-9.337.983.589.999.990' WHERE  `idcontrato_individual`='MIG98';</v>
      </c>
      <c r="T99" t="str" cm="1">
        <f t="array" aca="1" ref="T99" ca="1">eConcatenar(B99:E99," , ")</f>
        <v>CALLE ANDADOR CALANDRIAS MANZANA 11 LOTE 6  , INFONAVIT DEPORTIVA , CARDENAS , TABASCO ,</v>
      </c>
    </row>
    <row r="100" spans="1:20" ht="15.75" thickBot="1" x14ac:dyDescent="0.3">
      <c r="A100" s="6" t="s">
        <v>389</v>
      </c>
      <c r="B100" s="4" t="s">
        <v>391</v>
      </c>
      <c r="C100" s="4" t="s">
        <v>228</v>
      </c>
      <c r="D100" s="4" t="s">
        <v>3</v>
      </c>
      <c r="E100" s="4" t="s">
        <v>2</v>
      </c>
      <c r="F100" s="14" t="s">
        <v>4503</v>
      </c>
      <c r="G100" s="14" t="s">
        <v>4504</v>
      </c>
      <c r="I100" t="str">
        <f t="shared" si="1"/>
        <v>UPDATE `katana`.`funeraria_contrato_individual` SET `latitud`='17.980.399', `longitud`='-9.336.563.939.999.990' WHERE  `idcontrato_individual`='MIG99';</v>
      </c>
      <c r="T100" t="str" cm="1">
        <f t="array" aca="1" ref="T100" ca="1">eConcatenar(B100:E100," , ")</f>
        <v>CALLE CERRADA SAN JOSE NUMERO18 , SECCION 40 , CARDENAS , TABASCO ,</v>
      </c>
    </row>
    <row r="101" spans="1:20" ht="15.75" thickBot="1" x14ac:dyDescent="0.3">
      <c r="A101" s="6" t="s">
        <v>392</v>
      </c>
      <c r="B101" s="4" t="s">
        <v>393</v>
      </c>
      <c r="C101" s="4" t="s">
        <v>394</v>
      </c>
      <c r="D101" s="4" t="s">
        <v>3</v>
      </c>
      <c r="E101" s="4" t="s">
        <v>2</v>
      </c>
      <c r="F101" s="14" t="s">
        <v>4505</v>
      </c>
      <c r="G101" s="14" t="s">
        <v>4506</v>
      </c>
      <c r="I101" t="str">
        <f t="shared" si="1"/>
        <v>UPDATE `katana`.`funeraria_contrato_individual` SET `latitud`='179.841.623', `longitud`='-933.757.995' WHERE  `idcontrato_individual`='MIG100';</v>
      </c>
      <c r="T101" t="str" cm="1">
        <f t="array" aca="1" ref="T101" ca="1">eConcatenar(B101:E101," , ")</f>
        <v>CALLE CANDELARIO PRIEGO 01 , EL GRINGO , CARDENAS , TABASCO ,</v>
      </c>
    </row>
    <row r="102" spans="1:20" ht="15.75" thickBot="1" x14ac:dyDescent="0.3">
      <c r="A102" s="6" t="s">
        <v>395</v>
      </c>
      <c r="B102" s="4" t="s">
        <v>397</v>
      </c>
      <c r="C102" s="4" t="s">
        <v>61</v>
      </c>
      <c r="D102" s="4" t="s">
        <v>3</v>
      </c>
      <c r="E102" s="4" t="s">
        <v>396</v>
      </c>
      <c r="F102" s="14" t="s">
        <v>4507</v>
      </c>
      <c r="G102" s="14" t="s">
        <v>4508</v>
      </c>
      <c r="I102" t="str">
        <f t="shared" si="1"/>
        <v>UPDATE `katana`.`funeraria_contrato_individual` SET `latitud`='179.950.247', `longitud`='-933.807.741' WHERE  `idcontrato_individual`='MIG101';</v>
      </c>
      <c r="T102" t="str" cm="1">
        <f t="array" aca="1" ref="T102" ca="1">eConcatenar(B102:E102," , ")</f>
        <v>CALLE AURELIO SOSA TORRES 314 , PUEBLO NUEVO , CARDENAS , TABASCO  ,</v>
      </c>
    </row>
    <row r="103" spans="1:20" ht="15.75" thickBot="1" x14ac:dyDescent="0.3">
      <c r="A103" s="6" t="s">
        <v>398</v>
      </c>
      <c r="B103" s="4" t="s">
        <v>399</v>
      </c>
      <c r="C103" s="4" t="s">
        <v>41</v>
      </c>
      <c r="D103" s="4" t="s">
        <v>3</v>
      </c>
      <c r="E103" s="4" t="s">
        <v>2</v>
      </c>
      <c r="F103" s="14" t="s">
        <v>4509</v>
      </c>
      <c r="G103" s="14" t="s">
        <v>4510</v>
      </c>
      <c r="I103" t="str">
        <f t="shared" si="1"/>
        <v>UPDATE `katana`.`funeraria_contrato_individual` SET `latitud`='179.864.772', `longitud`='-933.751.295' WHERE  `idcontrato_individual`='MIG102';</v>
      </c>
      <c r="T103" t="str" cm="1">
        <f t="array" aca="1" ref="T103" ca="1">eConcatenar(B103:E103," , ")</f>
        <v>CALLE VICENTE GOMEZ FARIAS NUMERO 110 , CENTRO  , CARDENAS , TABASCO ,</v>
      </c>
    </row>
    <row r="104" spans="1:20" ht="15.75" thickBot="1" x14ac:dyDescent="0.3">
      <c r="A104" s="6" t="s">
        <v>400</v>
      </c>
      <c r="B104" s="4" t="s">
        <v>402</v>
      </c>
      <c r="C104" s="4" t="s">
        <v>318</v>
      </c>
      <c r="D104" s="4" t="s">
        <v>3</v>
      </c>
      <c r="E104" s="4" t="s">
        <v>2</v>
      </c>
      <c r="F104" s="14" t="s">
        <v>4511</v>
      </c>
      <c r="G104" s="14" t="s">
        <v>4512</v>
      </c>
      <c r="I104" t="str">
        <f t="shared" si="1"/>
        <v>UPDATE `katana`.`funeraria_contrato_individual` SET `latitud`='180.188.188', `longitud`='-933.512.808' WHERE  `idcontrato_individual`='MIG103';</v>
      </c>
      <c r="T104" t="str" cm="1">
        <f t="array" aca="1" ref="T104" ca="1">eConcatenar(B104:E104," , ")</f>
        <v>CALLE CARRETERA CIRCUITO DEL GOLFO  , CALZADA PRIMERA SECCION , CARDENAS , TABASCO ,</v>
      </c>
    </row>
    <row r="105" spans="1:20" ht="15.75" thickBot="1" x14ac:dyDescent="0.3">
      <c r="A105" s="6" t="s">
        <v>403</v>
      </c>
      <c r="B105" s="4" t="s">
        <v>404</v>
      </c>
      <c r="C105" s="4" t="s">
        <v>318</v>
      </c>
      <c r="D105" s="4" t="s">
        <v>3</v>
      </c>
      <c r="E105" s="4" t="s">
        <v>396</v>
      </c>
      <c r="F105" s="14" t="s">
        <v>4513</v>
      </c>
      <c r="G105" s="14" t="s">
        <v>4514</v>
      </c>
      <c r="I105" t="str">
        <f t="shared" si="1"/>
        <v>UPDATE `katana`.`funeraria_contrato_individual` SET `latitud`='180.048.533', `longitud`='-933.647.141' WHERE  `idcontrato_individual`='MIG104';</v>
      </c>
      <c r="T105" t="str" cm="1">
        <f t="array" aca="1" ref="T105" ca="1">eConcatenar(B105:E105," , ")</f>
        <v>CALLE AVENIDA RETEN CASI FRENTE A LA PRIVADA  , CALZADA PRIMERA SECCION , CARDENAS , TABASCO  ,</v>
      </c>
    </row>
    <row r="106" spans="1:20" ht="15.75" thickBot="1" x14ac:dyDescent="0.3">
      <c r="A106" s="6" t="s">
        <v>405</v>
      </c>
      <c r="B106" s="4" t="s">
        <v>397</v>
      </c>
      <c r="C106" s="4" t="s">
        <v>61</v>
      </c>
      <c r="D106" s="4" t="s">
        <v>3</v>
      </c>
      <c r="E106" s="4" t="s">
        <v>2</v>
      </c>
      <c r="F106" s="14" t="s">
        <v>4507</v>
      </c>
      <c r="G106" s="14" t="s">
        <v>4508</v>
      </c>
      <c r="I106" t="str">
        <f t="shared" si="1"/>
        <v>UPDATE `katana`.`funeraria_contrato_individual` SET `latitud`='179.950.247', `longitud`='-933.807.741' WHERE  `idcontrato_individual`='MIG105';</v>
      </c>
      <c r="T106" t="str" cm="1">
        <f t="array" aca="1" ref="T106" ca="1">eConcatenar(B106:E106," , ")</f>
        <v>CALLE AURELIO SOSA TORRES 314 , PUEBLO NUEVO , CARDENAS , TABASCO ,</v>
      </c>
    </row>
    <row r="107" spans="1:20" ht="15.75" thickBot="1" x14ac:dyDescent="0.3">
      <c r="A107" s="6" t="s">
        <v>406</v>
      </c>
      <c r="B107" s="4" t="s">
        <v>408</v>
      </c>
      <c r="C107" s="4" t="s">
        <v>172</v>
      </c>
      <c r="D107" s="4" t="s">
        <v>3</v>
      </c>
      <c r="E107" s="4" t="s">
        <v>2</v>
      </c>
      <c r="F107" s="14" t="s">
        <v>4515</v>
      </c>
      <c r="G107" s="14" t="s">
        <v>4516</v>
      </c>
      <c r="I107" t="str">
        <f t="shared" si="1"/>
        <v>UPDATE `katana`.`funeraria_contrato_individual` SET `latitud`='180.023.424', `longitud`='-933.748.186' WHERE  `idcontrato_individual`='MIG106';</v>
      </c>
      <c r="T107" t="str" cm="1">
        <f t="array" aca="1" ref="T107" ca="1">eConcatenar(B107:E107," , ")</f>
        <v>CALLE GREGORIO MENDEZ 160 , NUEVO PROGRESO , CARDENAS , TABASCO ,</v>
      </c>
    </row>
    <row r="108" spans="1:20" ht="15.75" thickBot="1" x14ac:dyDescent="0.3">
      <c r="A108" s="6" t="s">
        <v>409</v>
      </c>
      <c r="B108" s="4" t="s">
        <v>410</v>
      </c>
      <c r="C108" s="4" t="s">
        <v>411</v>
      </c>
      <c r="D108" s="4" t="s">
        <v>3</v>
      </c>
      <c r="E108" s="4" t="s">
        <v>2</v>
      </c>
      <c r="F108" s="14" t="s">
        <v>4443</v>
      </c>
      <c r="G108" s="14" t="s">
        <v>4444</v>
      </c>
      <c r="I108" t="str">
        <f t="shared" si="1"/>
        <v>UPDATE `katana`.`funeraria_contrato_individual` SET `latitud`='180.208.471', `longitud`='-933.810.963' WHERE  `idcontrato_individual`='MIG107';</v>
      </c>
      <c r="T108" t="str" cm="1">
        <f t="array" aca="1" ref="T108" ca="1">eConcatenar(B108:E108," , ")</f>
        <v>CALLE MIEL MANZANA NUMERO 7 LOTE 12 , FRACCIONAMIENTO CAÑALES , CARDENAS , TABASCO ,</v>
      </c>
    </row>
    <row r="109" spans="1:20" ht="15.75" thickBot="1" x14ac:dyDescent="0.3">
      <c r="A109" s="6" t="s">
        <v>412</v>
      </c>
      <c r="B109" s="4" t="s">
        <v>414</v>
      </c>
      <c r="C109" s="4" t="s">
        <v>415</v>
      </c>
      <c r="D109" s="4" t="s">
        <v>3</v>
      </c>
      <c r="E109" s="4" t="s">
        <v>2</v>
      </c>
      <c r="F109" s="14" t="s">
        <v>4379</v>
      </c>
      <c r="G109" s="14" t="s">
        <v>4380</v>
      </c>
      <c r="I109" t="str">
        <f t="shared" si="1"/>
        <v>UPDATE `katana`.`funeraria_contrato_individual` SET `latitud`='179.702.002', `longitud`='-9.335.778.479.999.990' WHERE  `idcontrato_individual`='MIG108';</v>
      </c>
      <c r="T109" t="str" cm="1">
        <f t="array" aca="1" ref="T109" ca="1">eConcatenar(B109:E109," , ")</f>
        <v>CALLE DESPUES DEL TALLER  , EL BAJIO 2DA SECCION , CARDENAS , TABASCO ,</v>
      </c>
    </row>
    <row r="110" spans="1:20" ht="15.75" thickBot="1" x14ac:dyDescent="0.3">
      <c r="A110" s="6" t="s">
        <v>417</v>
      </c>
      <c r="B110" s="4" t="s">
        <v>419</v>
      </c>
      <c r="C110" s="4" t="s">
        <v>420</v>
      </c>
      <c r="D110" s="4" t="s">
        <v>3</v>
      </c>
      <c r="E110" s="4" t="s">
        <v>2</v>
      </c>
      <c r="F110" s="14" t="s">
        <v>4479</v>
      </c>
      <c r="G110" s="14" t="s">
        <v>4480</v>
      </c>
      <c r="I110" t="str">
        <f t="shared" si="1"/>
        <v>UPDATE `katana`.`funeraria_contrato_individual` SET `latitud`='180.221.734', `longitud`='-9.338.991.970.000.000' WHERE  `idcontrato_individual`='MIG109';</v>
      </c>
      <c r="T110" t="str" cm="1">
        <f t="array" aca="1" ref="T110" ca="1">eConcatenar(B110:E110," , ")</f>
        <v>CALLE 2 MANZANA 12 CASA NUMERO897 , AMPLIACION CAÑALES TERCERA ETAPA , CARDENAS , TABASCO ,</v>
      </c>
    </row>
    <row r="111" spans="1:20" ht="15.75" thickBot="1" x14ac:dyDescent="0.3">
      <c r="A111" s="6" t="s">
        <v>422</v>
      </c>
      <c r="B111" s="4" t="s">
        <v>424</v>
      </c>
      <c r="C111" s="4" t="s">
        <v>425</v>
      </c>
      <c r="D111" s="4" t="s">
        <v>145</v>
      </c>
      <c r="E111" s="4" t="s">
        <v>2</v>
      </c>
      <c r="F111" s="14" t="s">
        <v>4517</v>
      </c>
      <c r="G111" s="14" t="s">
        <v>4518</v>
      </c>
      <c r="I111" t="str">
        <f t="shared" si="1"/>
        <v>UPDATE `katana`.`funeraria_contrato_individual` SET `latitud`='179.740.062', `longitud`='-933.832.673' WHERE  `idcontrato_individual`='MIG110';</v>
      </c>
      <c r="T111" t="str" cm="1">
        <f t="array" aca="1" ref="T111" ca="1">eConcatenar(B111:E111," , ")</f>
        <v>CERRADA 2 MANZANA 2 LOTE 8 CASA 1-1 , FRACCIONAMIENTO POMOCA , HUIMANGUILLO , TABASCO ,</v>
      </c>
    </row>
    <row r="112" spans="1:20" ht="15.75" thickBot="1" x14ac:dyDescent="0.3">
      <c r="A112" s="6" t="s">
        <v>426</v>
      </c>
      <c r="B112" s="4" t="s">
        <v>427</v>
      </c>
      <c r="C112" s="4" t="s">
        <v>228</v>
      </c>
      <c r="D112" s="4" t="s">
        <v>3</v>
      </c>
      <c r="E112" s="4" t="s">
        <v>2</v>
      </c>
      <c r="F112" s="14" t="s">
        <v>4519</v>
      </c>
      <c r="G112" s="14" t="s">
        <v>4520</v>
      </c>
      <c r="I112" t="str">
        <f t="shared" si="1"/>
        <v>UPDATE `katana`.`funeraria_contrato_individual` SET `latitud`='179.801.846', `longitud`='-933.672.514' WHERE  `idcontrato_individual`='MIG111';</v>
      </c>
      <c r="T112" t="str" cm="1">
        <f t="array" aca="1" ref="T112" ca="1">eConcatenar(B112:E112," , ")</f>
        <v>CALLE SAN JOSE NUMERO72 , SECCION 40 , CARDENAS , TABASCO ,</v>
      </c>
    </row>
    <row r="113" spans="1:20" ht="15.75" thickBot="1" x14ac:dyDescent="0.3">
      <c r="A113" s="6" t="s">
        <v>428</v>
      </c>
      <c r="B113" s="4" t="s">
        <v>429</v>
      </c>
      <c r="C113" s="4" t="s">
        <v>160</v>
      </c>
      <c r="D113" s="4" t="s">
        <v>3</v>
      </c>
      <c r="E113" s="4" t="s">
        <v>2</v>
      </c>
      <c r="F113" s="14" t="s">
        <v>4357</v>
      </c>
      <c r="G113" s="14" t="s">
        <v>4358</v>
      </c>
      <c r="I113" t="str">
        <f t="shared" si="1"/>
        <v>UPDATE `katana`.`funeraria_contrato_individual` SET `latitud`='180.208.414', `longitud`='-933.894.754' WHERE  `idcontrato_individual`='MIG112';</v>
      </c>
      <c r="T113" t="str" cm="1">
        <f t="array" aca="1" ref="T113" ca="1">eConcatenar(B113:E113," , ")</f>
        <v>CALLE 5 MANZANA 4 LOTE 75 , AMPLIACION CAÑALES SEGUNDA ETAPA , CARDENAS , TABASCO ,</v>
      </c>
    </row>
    <row r="114" spans="1:20" ht="15.75" thickBot="1" x14ac:dyDescent="0.3">
      <c r="A114" s="6" t="s">
        <v>430</v>
      </c>
      <c r="B114" s="4" t="s">
        <v>432</v>
      </c>
      <c r="C114" s="4" t="s">
        <v>78</v>
      </c>
      <c r="D114" s="4" t="s">
        <v>3</v>
      </c>
      <c r="E114" s="4" t="s">
        <v>2</v>
      </c>
      <c r="F114" s="14" t="s">
        <v>4521</v>
      </c>
      <c r="G114" s="14" t="s">
        <v>4522</v>
      </c>
      <c r="I114" t="str">
        <f t="shared" si="1"/>
        <v>UPDATE `katana`.`funeraria_contrato_individual` SET `latitud`='179.670.817', `longitud`='-933.753.005' WHERE  `idcontrato_individual`='MIG113';</v>
      </c>
      <c r="T114" t="str" cm="1">
        <f t="array" aca="1" ref="T114" ca="1">eConcatenar(B114:E114," , ")</f>
        <v>CALLE RUMANIA V LOTE 13 MANZANA 23 , JACINTO LOPEZ , CARDENAS , TABASCO ,</v>
      </c>
    </row>
    <row r="115" spans="1:20" ht="15.75" thickBot="1" x14ac:dyDescent="0.3">
      <c r="A115" s="6" t="s">
        <v>433</v>
      </c>
      <c r="B115" s="4" t="s">
        <v>435</v>
      </c>
      <c r="C115" s="4" t="s">
        <v>32</v>
      </c>
      <c r="D115" s="4" t="s">
        <v>3</v>
      </c>
      <c r="E115" s="4" t="s">
        <v>2</v>
      </c>
      <c r="F115" s="14" t="s">
        <v>4399</v>
      </c>
      <c r="G115" s="14" t="s">
        <v>4400</v>
      </c>
      <c r="I115" t="str">
        <f t="shared" si="1"/>
        <v>UPDATE `katana`.`funeraria_contrato_individual` SET `latitud`='17.995.559', `longitud`='-933.861.831' WHERE  `idcontrato_individual`='MIG114';</v>
      </c>
      <c r="T115" t="str" cm="1">
        <f t="array" aca="1" ref="T115" ca="1">eConcatenar(B115:E115," , ")</f>
        <v>CALLE CARLOS A MOLINA SIN NUMERO , EL PALMAR , CARDENAS , TABASCO ,</v>
      </c>
    </row>
    <row r="116" spans="1:20" ht="15.75" thickBot="1" x14ac:dyDescent="0.3">
      <c r="A116" s="6" t="s">
        <v>436</v>
      </c>
      <c r="B116" s="4" t="s">
        <v>439</v>
      </c>
      <c r="C116" s="4" t="s">
        <v>394</v>
      </c>
      <c r="D116" s="4" t="s">
        <v>3</v>
      </c>
      <c r="E116" s="4" t="s">
        <v>2</v>
      </c>
      <c r="F116" s="14" t="s">
        <v>4523</v>
      </c>
      <c r="G116" s="14" t="s">
        <v>4524</v>
      </c>
      <c r="I116" t="str">
        <f t="shared" si="1"/>
        <v>UPDATE `katana`.`funeraria_contrato_individual` SET `latitud`='179.822.181', `longitud`='-9.337.389.759.999.990' WHERE  `idcontrato_individual`='MIG115';</v>
      </c>
      <c r="T116" t="str" cm="1">
        <f t="array" aca="1" ref="T116" ca="1">eConcatenar(B116:E116," , ")</f>
        <v>CALLE LEONA VICARIO NUMERO 34 , EL GRINGO , CARDENAS , TABASCO ,</v>
      </c>
    </row>
    <row r="117" spans="1:20" ht="15.75" thickBot="1" x14ac:dyDescent="0.3">
      <c r="A117" s="6" t="s">
        <v>440</v>
      </c>
      <c r="B117" s="4" t="s">
        <v>442</v>
      </c>
      <c r="C117" s="4" t="s">
        <v>203</v>
      </c>
      <c r="D117" s="4" t="s">
        <v>3</v>
      </c>
      <c r="E117" s="4" t="s">
        <v>2</v>
      </c>
      <c r="F117" s="14" t="s">
        <v>4525</v>
      </c>
      <c r="G117" s="14" t="s">
        <v>4526</v>
      </c>
      <c r="I117" t="str">
        <f t="shared" si="1"/>
        <v>UPDATE `katana`.`funeraria_contrato_individual` SET `latitud`='179.730.555', `longitud`='-933.591.666' WHERE  `idcontrato_individual`='MIG116';</v>
      </c>
      <c r="T117" t="str" cm="1">
        <f t="array" aca="1" ref="T117" ca="1">eConcatenar(B117:E117," , ")</f>
        <v>CERRADA SIN NOMBRE SIN NUMERO , BAJIO PRIMERA SECCION , CARDENAS , TABASCO ,</v>
      </c>
    </row>
    <row r="118" spans="1:20" ht="15.75" thickBot="1" x14ac:dyDescent="0.3">
      <c r="A118" s="6" t="s">
        <v>444</v>
      </c>
      <c r="B118" s="4" t="s">
        <v>78</v>
      </c>
      <c r="C118" s="4" t="s">
        <v>78</v>
      </c>
      <c r="D118" s="4" t="s">
        <v>3</v>
      </c>
      <c r="E118" s="4" t="s">
        <v>2</v>
      </c>
      <c r="F118" s="14" t="s">
        <v>4527</v>
      </c>
      <c r="G118" s="14" t="s">
        <v>4528</v>
      </c>
      <c r="I118" t="str">
        <f t="shared" si="1"/>
        <v>UPDATE `katana`.`funeraria_contrato_individual` SET `latitud`='179.669.365', `longitud`='-933.754.249' WHERE  `idcontrato_individual`='MIG117';</v>
      </c>
      <c r="T118" t="str" cm="1">
        <f t="array" aca="1" ref="T118" ca="1">eConcatenar(B118:E118," , ")</f>
        <v>JACINTO LOPEZ , JACINTO LOPEZ , CARDENAS , TABASCO ,</v>
      </c>
    </row>
    <row r="119" spans="1:20" ht="15.75" thickBot="1" x14ac:dyDescent="0.3">
      <c r="A119" s="6" t="s">
        <v>445</v>
      </c>
      <c r="B119" s="4" t="s">
        <v>446</v>
      </c>
      <c r="C119" s="4" t="s">
        <v>61</v>
      </c>
      <c r="D119" s="4" t="s">
        <v>3</v>
      </c>
      <c r="E119" s="4" t="s">
        <v>2</v>
      </c>
      <c r="F119" s="14" t="s">
        <v>4529</v>
      </c>
      <c r="G119" s="14" t="s">
        <v>4530</v>
      </c>
      <c r="I119" t="str">
        <f t="shared" si="1"/>
        <v>UPDATE `katana`.`funeraria_contrato_individual` SET `latitud`='17.993.341', `longitud`='-933.858.042' WHERE  `idcontrato_individual`='MIG118';</v>
      </c>
      <c r="T119" t="str" cm="1">
        <f t="array" aca="1" ref="T119" ca="1">eConcatenar(B119:E119," , ")</f>
        <v>CALLE CARLOS A MADRAZO , PUEBLO NUEVO , CARDENAS , TABASCO ,</v>
      </c>
    </row>
    <row r="120" spans="1:20" ht="15.75" thickBot="1" x14ac:dyDescent="0.3">
      <c r="A120" s="6" t="s">
        <v>447</v>
      </c>
      <c r="B120" s="4" t="s">
        <v>448</v>
      </c>
      <c r="C120" s="4" t="s">
        <v>111</v>
      </c>
      <c r="D120" s="4" t="s">
        <v>3</v>
      </c>
      <c r="E120" s="4" t="s">
        <v>2</v>
      </c>
      <c r="F120" s="14" t="s">
        <v>4531</v>
      </c>
      <c r="G120" s="14" t="s">
        <v>4532</v>
      </c>
      <c r="I120" t="str">
        <f t="shared" si="1"/>
        <v>UPDATE `katana`.`funeraria_contrato_individual` SET `latitud`='179.703.711', `longitud`='-9.337.012.059.999.990' WHERE  `idcontrato_individual`='MIG119';</v>
      </c>
      <c r="T120" t="str" cm="1">
        <f t="array" aca="1" ref="T120" ca="1">eConcatenar(B120:E120," , ")</f>
        <v>CALLE RICARDO FLORES MAGON NUMERO 28 , OBRERA , CARDENAS , TABASCO ,</v>
      </c>
    </row>
    <row r="121" spans="1:20" ht="15.75" thickBot="1" x14ac:dyDescent="0.3">
      <c r="A121" s="6" t="s">
        <v>449</v>
      </c>
      <c r="B121" s="4" t="s">
        <v>450</v>
      </c>
      <c r="C121" s="4" t="s">
        <v>111</v>
      </c>
      <c r="D121" s="4" t="s">
        <v>3</v>
      </c>
      <c r="E121" s="4" t="s">
        <v>2</v>
      </c>
      <c r="F121" s="14" t="s">
        <v>4533</v>
      </c>
      <c r="G121" s="14" t="s">
        <v>4534</v>
      </c>
      <c r="I121" t="str">
        <f t="shared" si="1"/>
        <v>UPDATE `katana`.`funeraria_contrato_individual` SET `latitud`='17.969.617', `longitud`='-93.371.669' WHERE  `idcontrato_individual`='MIG120';</v>
      </c>
      <c r="T121" t="str" cm="1">
        <f t="array" aca="1" ref="T121" ca="1">eConcatenar(B121:E121," , ")</f>
        <v>CALLE RICARDO FLORES MAGON  , OBRERA , CARDENAS , TABASCO ,</v>
      </c>
    </row>
    <row r="122" spans="1:20" ht="15.75" thickBot="1" x14ac:dyDescent="0.3">
      <c r="A122" s="6" t="s">
        <v>451</v>
      </c>
      <c r="B122" s="4" t="s">
        <v>452</v>
      </c>
      <c r="C122" s="4" t="s">
        <v>26</v>
      </c>
      <c r="D122" s="4" t="s">
        <v>3</v>
      </c>
      <c r="E122" s="4" t="s">
        <v>2</v>
      </c>
      <c r="F122" s="14" t="s">
        <v>4535</v>
      </c>
      <c r="G122" s="14" t="s">
        <v>4536</v>
      </c>
      <c r="I122" t="str">
        <f t="shared" si="1"/>
        <v>UPDATE `katana`.`funeraria_contrato_individual` SET `latitud`='179.915.571', `longitud`='-933.625.507' WHERE  `idcontrato_individual`='MIG121';</v>
      </c>
      <c r="T122" t="str" cm="1">
        <f t="array" aca="1" ref="T122" ca="1">eConcatenar(B122:E122," , ")</f>
        <v>CALLE SANTOS DEGOLLADO SIN NUMERO , SANTA MARIA DE GUADALUPE , CARDENAS , TABASCO ,</v>
      </c>
    </row>
    <row r="123" spans="1:20" ht="15.75" thickBot="1" x14ac:dyDescent="0.3">
      <c r="A123" s="6" t="s">
        <v>453</v>
      </c>
      <c r="B123" s="4" t="s">
        <v>454</v>
      </c>
      <c r="C123" s="4" t="s">
        <v>172</v>
      </c>
      <c r="D123" s="4" t="s">
        <v>3</v>
      </c>
      <c r="E123" s="4" t="s">
        <v>2</v>
      </c>
      <c r="F123" s="14" t="s">
        <v>4537</v>
      </c>
      <c r="G123" s="14" t="s">
        <v>4538</v>
      </c>
      <c r="I123" t="str">
        <f t="shared" si="1"/>
        <v>UPDATE `katana`.`funeraria_contrato_individual` SET `latitud`='180.014.175', `longitud`='-933.766.004' WHERE  `idcontrato_individual`='MIG122';</v>
      </c>
      <c r="T123" t="str" cm="1">
        <f t="array" aca="1" ref="T123" ca="1">eConcatenar(B123:E123," , ")</f>
        <v>CALLE NARCISO MENDOZA , NUEVO PROGRESO , CARDENAS , TABASCO ,</v>
      </c>
    </row>
    <row r="124" spans="1:20" ht="15.75" thickBot="1" x14ac:dyDescent="0.3">
      <c r="A124" s="6" t="s">
        <v>455</v>
      </c>
      <c r="B124" s="4" t="s">
        <v>456</v>
      </c>
      <c r="C124" s="4" t="s">
        <v>425</v>
      </c>
      <c r="D124" s="4" t="s">
        <v>3</v>
      </c>
      <c r="E124" s="4" t="s">
        <v>2</v>
      </c>
      <c r="F124" s="14" t="s">
        <v>4539</v>
      </c>
      <c r="G124" s="14" t="s">
        <v>4540</v>
      </c>
      <c r="I124" t="str">
        <f t="shared" si="1"/>
        <v>UPDATE `katana`.`funeraria_contrato_individual` SET `latitud`='180.511.285', `longitud`='-929.288.323' WHERE  `idcontrato_individual`='MIG123';</v>
      </c>
      <c r="T124" t="str" cm="1">
        <f t="array" aca="1" ref="T124" ca="1">eConcatenar(B124:E124," , ")</f>
        <v>CALLE NUMERO24 MANZANA 37 , FRACCIONAMIENTO POMOCA , CARDENAS , TABASCO ,</v>
      </c>
    </row>
    <row r="125" spans="1:20" ht="15.75" thickBot="1" x14ac:dyDescent="0.3">
      <c r="A125" s="6" t="s">
        <v>457</v>
      </c>
      <c r="B125" s="4" t="s">
        <v>381</v>
      </c>
      <c r="C125" s="4" t="s">
        <v>61</v>
      </c>
      <c r="D125" s="4" t="s">
        <v>3</v>
      </c>
      <c r="E125" s="4" t="s">
        <v>2</v>
      </c>
      <c r="F125" s="14" t="s">
        <v>4497</v>
      </c>
      <c r="G125" s="14" t="s">
        <v>4498</v>
      </c>
      <c r="I125" t="str">
        <f t="shared" si="1"/>
        <v>UPDATE `katana`.`funeraria_contrato_individual` SET `latitud`='179.832.452', `longitud`='-9.338.363.609.999.990' WHERE  `idcontrato_individual`='MIG124';</v>
      </c>
      <c r="T125" t="str" cm="1">
        <f t="array" aca="1" ref="T125" ca="1">eConcatenar(B125:E125," , ")</f>
        <v>PROLONGACION 27 DE FEBRERO , PUEBLO NUEVO , CARDENAS , TABASCO ,</v>
      </c>
    </row>
    <row r="126" spans="1:20" ht="15.75" thickBot="1" x14ac:dyDescent="0.3">
      <c r="A126" s="6" t="s">
        <v>458</v>
      </c>
      <c r="B126" s="4" t="s">
        <v>459</v>
      </c>
      <c r="C126" s="4" t="s">
        <v>460</v>
      </c>
      <c r="D126" s="4" t="s">
        <v>3</v>
      </c>
      <c r="E126" s="4" t="s">
        <v>2</v>
      </c>
      <c r="F126" s="14" t="s">
        <v>4541</v>
      </c>
      <c r="G126" s="14" t="s">
        <v>4542</v>
      </c>
      <c r="I126" t="str">
        <f t="shared" si="1"/>
        <v>UPDATE `katana`.`funeraria_contrato_individual` SET `latitud`='179.728.621', `longitud`='-933.635.225' WHERE  `idcontrato_individual`='MIG125';</v>
      </c>
      <c r="T126" t="str" cm="1">
        <f t="array" aca="1" ref="T126" ca="1">eConcatenar(B126:E126," , ")</f>
        <v>AVENIDA LAS FLORES SIN NUMERO , EL BAJIIO PRIMERA SECCION , CARDENAS , TABASCO ,</v>
      </c>
    </row>
    <row r="127" spans="1:20" ht="15.75" thickBot="1" x14ac:dyDescent="0.3">
      <c r="A127" s="6" t="s">
        <v>462</v>
      </c>
      <c r="B127" s="4" t="s">
        <v>466</v>
      </c>
      <c r="C127" s="4" t="s">
        <v>467</v>
      </c>
      <c r="D127" s="4" t="s">
        <v>330</v>
      </c>
      <c r="E127" s="4" t="s">
        <v>396</v>
      </c>
      <c r="F127" s="14" t="s">
        <v>4511</v>
      </c>
      <c r="G127" s="14" t="s">
        <v>4512</v>
      </c>
      <c r="I127" t="str">
        <f t="shared" si="1"/>
        <v>UPDATE `katana`.`funeraria_contrato_individual` SET `latitud`='180.188.188', `longitud`='-933.512.808' WHERE  `idcontrato_individual`='MIG126';</v>
      </c>
      <c r="T127" t="str" cm="1">
        <f t="array" aca="1" ref="T127" ca="1">eConcatenar(B127:E127," , ")</f>
        <v>CALLE ALVARO OBREGON  , CALZADA PRIMERA SECCION  , CARDENAS  , TABASCO  ,</v>
      </c>
    </row>
    <row r="128" spans="1:20" ht="15.75" thickBot="1" x14ac:dyDescent="0.3">
      <c r="A128" s="6" t="s">
        <v>468</v>
      </c>
      <c r="B128" s="4" t="s">
        <v>469</v>
      </c>
      <c r="C128" s="4" t="s">
        <v>470</v>
      </c>
      <c r="D128" s="4" t="s">
        <v>330</v>
      </c>
      <c r="E128" s="4" t="s">
        <v>396</v>
      </c>
      <c r="F128" s="14" t="s">
        <v>4383</v>
      </c>
      <c r="G128" s="14" t="s">
        <v>4384</v>
      </c>
      <c r="I128" t="str">
        <f t="shared" si="1"/>
        <v>UPDATE `katana`.`funeraria_contrato_individual` SET `latitud`='179.919.936', `longitud`='-933.654.384' WHERE  `idcontrato_individual`='MIG127';</v>
      </c>
      <c r="T128" t="str" cm="1">
        <f t="array" aca="1" ref="T128" ca="1">eConcatenar(B128:E128," , ")</f>
        <v>CALLE SANTO DEGOLLADO SIN NUMERO  , GUADALUPE  , CARDENAS  , TABASCO  ,</v>
      </c>
    </row>
    <row r="129" spans="1:20" ht="15.75" thickBot="1" x14ac:dyDescent="0.3">
      <c r="A129" s="6" t="s">
        <v>471</v>
      </c>
      <c r="B129" s="4" t="s">
        <v>475</v>
      </c>
      <c r="C129" s="4" t="s">
        <v>476</v>
      </c>
      <c r="D129" s="4" t="s">
        <v>330</v>
      </c>
      <c r="E129" s="4" t="s">
        <v>396</v>
      </c>
      <c r="F129" s="14" t="s">
        <v>4543</v>
      </c>
      <c r="G129" s="14" t="s">
        <v>4544</v>
      </c>
      <c r="I129" t="str">
        <f t="shared" si="1"/>
        <v>UPDATE `katana`.`funeraria_contrato_individual` SET `latitud`='179.739.577', `longitud`='-933.785.401' WHERE  `idcontrato_individual`='MIG128';</v>
      </c>
      <c r="T129" t="str" cm="1">
        <f t="array" aca="1" ref="T129" ca="1">eConcatenar(B129:E129," , ")</f>
        <v>CERRADA GUATACAN CON CERRADA DE LOS COCOS  , SANTANA  MARIA PERIFERICO  , CARDENAS  , TABASCO  ,</v>
      </c>
    </row>
    <row r="130" spans="1:20" ht="15.75" thickBot="1" x14ac:dyDescent="0.3">
      <c r="A130" s="6" t="s">
        <v>478</v>
      </c>
      <c r="B130" s="4" t="s">
        <v>480</v>
      </c>
      <c r="C130" s="4" t="s">
        <v>481</v>
      </c>
      <c r="D130" s="4" t="s">
        <v>330</v>
      </c>
      <c r="E130" s="4" t="s">
        <v>396</v>
      </c>
      <c r="F130" s="14" t="s">
        <v>4375</v>
      </c>
      <c r="G130" s="14" t="s">
        <v>4376</v>
      </c>
      <c r="I130" t="str">
        <f t="shared" ref="I130:I193" si="2">CONCATENATE("UPDATE `katana`.`funeraria_contrato_individual` SET `latitud`='",F130,"', `longitud`='",G130,"' WHERE  `idcontrato_individual`='",A130,"';")</f>
        <v>UPDATE `katana`.`funeraria_contrato_individual` SET `latitud`='179.789.691', `longitud`='-933.629.188' WHERE  `idcontrato_individual`='MIG129';</v>
      </c>
      <c r="T130" t="str" cm="1">
        <f t="array" aca="1" ref="T130" ca="1">eConcatenar(B130:E130," , ")</f>
        <v>CALLE JOSE TORRUCO VERA NUMERO 4 , FRACCIONAMIENRO PRIMAVERA  , CARDENAS  , TABASCO  ,</v>
      </c>
    </row>
    <row r="131" spans="1:20" ht="15.75" thickBot="1" x14ac:dyDescent="0.3">
      <c r="A131" s="6" t="s">
        <v>483</v>
      </c>
      <c r="B131" s="4" t="s">
        <v>485</v>
      </c>
      <c r="C131" s="4" t="s">
        <v>486</v>
      </c>
      <c r="D131" s="4" t="s">
        <v>330</v>
      </c>
      <c r="E131" s="4" t="s">
        <v>396</v>
      </c>
      <c r="F131" s="14" t="s">
        <v>4545</v>
      </c>
      <c r="G131" s="14" t="s">
        <v>4546</v>
      </c>
      <c r="I131" t="str">
        <f t="shared" si="2"/>
        <v>UPDATE `katana`.`funeraria_contrato_individual` SET `latitud`='179.781.397', `longitud`='-933.784.041' WHERE  `idcontrato_individual`='MIG130';</v>
      </c>
      <c r="T131" t="str" cm="1">
        <f t="array" aca="1" ref="T131" ca="1">eConcatenar(B131:E131," , ")</f>
        <v>CIRCUITO CONDORES MANZANA 8 EDIFICO 6-B , INFONAVIT DEPORTIVA  , CARDENAS  , TABASCO  ,</v>
      </c>
    </row>
    <row r="132" spans="1:20" ht="15.75" thickBot="1" x14ac:dyDescent="0.3">
      <c r="A132" s="6" t="s">
        <v>487</v>
      </c>
      <c r="B132" s="4" t="s">
        <v>488</v>
      </c>
      <c r="C132" s="4" t="s">
        <v>489</v>
      </c>
      <c r="D132" s="4" t="s">
        <v>330</v>
      </c>
      <c r="E132" s="4" t="s">
        <v>396</v>
      </c>
      <c r="F132" s="14" t="s">
        <v>4423</v>
      </c>
      <c r="G132" s="14" t="s">
        <v>4424</v>
      </c>
      <c r="I132" t="str">
        <f t="shared" si="2"/>
        <v>UPDATE `katana`.`funeraria_contrato_individual` SET `latitud`='179.849.532', `longitud`='-9.336.030.439.999.990' WHERE  `idcontrato_individual`='MIG131';</v>
      </c>
      <c r="T132" t="str" cm="1">
        <f t="array" aca="1" ref="T132" ca="1">eConcatenar(B132:E132," , ")</f>
        <v>CALLE 1 CERRADA SIN NUMERO  , SECCION 40 VECINAL  , CARDENAS  , TABASCO  ,</v>
      </c>
    </row>
    <row r="133" spans="1:20" ht="15.75" thickBot="1" x14ac:dyDescent="0.3">
      <c r="A133" s="6" t="s">
        <v>490</v>
      </c>
      <c r="B133" s="4" t="s">
        <v>491</v>
      </c>
      <c r="C133" s="4" t="s">
        <v>61</v>
      </c>
      <c r="D133" s="4" t="s">
        <v>330</v>
      </c>
      <c r="E133" s="4" t="s">
        <v>396</v>
      </c>
      <c r="F133" s="14" t="s">
        <v>4547</v>
      </c>
      <c r="G133" s="14" t="s">
        <v>4548</v>
      </c>
      <c r="I133" t="str">
        <f t="shared" si="2"/>
        <v>UPDATE `katana`.`funeraria_contrato_individual` SET `latitud`='179.944.015', `longitud`='-933.852.453' WHERE  `idcontrato_individual`='MIG132';</v>
      </c>
      <c r="T133" t="str" cm="1">
        <f t="array" aca="1" ref="T133" ca="1">eConcatenar(B133:E133," , ")</f>
        <v>CALLE JOAQUIN CUEVAS NUMERO 635 , PUEBLO NUEVO , CARDENAS  , TABASCO  ,</v>
      </c>
    </row>
    <row r="134" spans="1:20" ht="15.75" thickBot="1" x14ac:dyDescent="0.3">
      <c r="A134" s="6" t="s">
        <v>492</v>
      </c>
      <c r="B134" s="4" t="s">
        <v>494</v>
      </c>
      <c r="C134" s="4" t="s">
        <v>26</v>
      </c>
      <c r="D134" s="4" t="s">
        <v>330</v>
      </c>
      <c r="E134" s="4" t="s">
        <v>396</v>
      </c>
      <c r="F134" s="14" t="s">
        <v>4549</v>
      </c>
      <c r="G134" s="14" t="s">
        <v>4550</v>
      </c>
      <c r="I134" t="str">
        <f t="shared" si="2"/>
        <v>UPDATE `katana`.`funeraria_contrato_individual` SET `latitud`='179.926.139', `longitud`='-933.659.675' WHERE  `idcontrato_individual`='MIG133';</v>
      </c>
      <c r="T134" t="str" cm="1">
        <f t="array" aca="1" ref="T134" ca="1">eConcatenar(B134:E134," , ")</f>
        <v>CARLOS COLORADO VERA NUMERO 18 , SANTA MARIA DE GUADALUPE , CARDENAS  , TABASCO  ,</v>
      </c>
    </row>
    <row r="135" spans="1:20" ht="15.75" thickBot="1" x14ac:dyDescent="0.3">
      <c r="A135" s="6" t="s">
        <v>495</v>
      </c>
      <c r="B135" s="4" t="s">
        <v>496</v>
      </c>
      <c r="C135" s="4" t="s">
        <v>497</v>
      </c>
      <c r="D135" s="4" t="s">
        <v>330</v>
      </c>
      <c r="E135" s="4" t="s">
        <v>396</v>
      </c>
      <c r="F135" s="14" t="s">
        <v>4551</v>
      </c>
      <c r="G135" s="14" t="s">
        <v>4552</v>
      </c>
      <c r="I135" t="str">
        <f t="shared" si="2"/>
        <v>UPDATE `katana`.`funeraria_contrato_individual` SET `latitud`='179.726.866', `longitud`='-9.336.982.909.999.990' WHERE  `idcontrato_individual`='MIG134';</v>
      </c>
      <c r="T135" t="str" cm="1">
        <f t="array" aca="1" ref="T135" ca="1">eConcatenar(B135:E135," , ")</f>
        <v>CALLE ANDADOR DURAZNO MANZANA 12 LOTE 5 , JOSE EDUARDO , CARDENAS  , TABASCO  ,</v>
      </c>
    </row>
    <row r="136" spans="1:20" ht="15.75" thickBot="1" x14ac:dyDescent="0.3">
      <c r="A136" s="6" t="s">
        <v>498</v>
      </c>
      <c r="B136" s="4" t="s">
        <v>499</v>
      </c>
      <c r="C136" s="4" t="s">
        <v>61</v>
      </c>
      <c r="D136" s="4" t="s">
        <v>330</v>
      </c>
      <c r="E136" s="4" t="s">
        <v>396</v>
      </c>
      <c r="F136" s="14" t="s">
        <v>4553</v>
      </c>
      <c r="G136" s="14" t="s">
        <v>4554</v>
      </c>
      <c r="I136" t="str">
        <f t="shared" si="2"/>
        <v>UPDATE `katana`.`funeraria_contrato_individual` SET `latitud`='179.942.421', `longitud`='-9.338.241.479.999.990' WHERE  `idcontrato_individual`='MIG135';</v>
      </c>
      <c r="T136" t="str" cm="1">
        <f t="array" aca="1" ref="T136" ca="1">eConcatenar(B136:E136," , ")</f>
        <v>CALLE FRANCISCO TRUJILLO GURRIA , PUEBLO NUEVO , CARDENAS  , TABASCO  ,</v>
      </c>
    </row>
    <row r="137" spans="1:20" ht="15.75" thickBot="1" x14ac:dyDescent="0.3">
      <c r="A137" s="6" t="s">
        <v>500</v>
      </c>
      <c r="B137" s="4" t="s">
        <v>502</v>
      </c>
      <c r="C137" s="4" t="s">
        <v>42</v>
      </c>
      <c r="D137" s="4" t="s">
        <v>330</v>
      </c>
      <c r="E137" s="4" t="s">
        <v>396</v>
      </c>
      <c r="F137" s="14" t="s">
        <v>4555</v>
      </c>
      <c r="G137" s="14" t="s">
        <v>4556</v>
      </c>
      <c r="I137" t="str">
        <f t="shared" si="2"/>
        <v>UPDATE `katana`.`funeraria_contrato_individual` SET `latitud`='180.008.494', `longitud`='-933.775.361' WHERE  `idcontrato_individual`='MIG136';</v>
      </c>
      <c r="T137" t="str" cm="1">
        <f t="array" aca="1" ref="T137" ca="1">eConcatenar(B137:E137," , ")</f>
        <v>CALLE CERRADA DE REFORMA NUMERO 661 , CENTRO , CARDENAS  , TABASCO  ,</v>
      </c>
    </row>
    <row r="138" spans="1:20" ht="15.75" thickBot="1" x14ac:dyDescent="0.3">
      <c r="A138" s="6" t="s">
        <v>503</v>
      </c>
      <c r="B138" s="4" t="s">
        <v>505</v>
      </c>
      <c r="C138" s="4" t="s">
        <v>506</v>
      </c>
      <c r="D138" s="4" t="s">
        <v>330</v>
      </c>
      <c r="E138" s="4" t="s">
        <v>396</v>
      </c>
      <c r="F138" s="14" t="s">
        <v>4557</v>
      </c>
      <c r="G138" s="14" t="s">
        <v>4558</v>
      </c>
      <c r="I138" t="str">
        <f t="shared" si="2"/>
        <v>UPDATE `katana`.`funeraria_contrato_individual` SET `latitud`='17.990.514', `longitud`='-9.339.940.390.000.000' WHERE  `idcontrato_individual`='MIG137';</v>
      </c>
      <c r="T138" t="str" cm="1">
        <f t="array" aca="1" ref="T138" ca="1">eConcatenar(B138:E138," , ")</f>
        <v>CALLE FRANCISCO GONZALEZ BOCANEGRA , EMILIANO ZAPATA , CARDENAS  , TABASCO  ,</v>
      </c>
    </row>
    <row r="139" spans="1:20" ht="15.75" thickBot="1" x14ac:dyDescent="0.3">
      <c r="A139" s="6" t="s">
        <v>507</v>
      </c>
      <c r="B139" s="4" t="s">
        <v>509</v>
      </c>
      <c r="C139" s="4" t="s">
        <v>510</v>
      </c>
      <c r="D139" s="4" t="s">
        <v>330</v>
      </c>
      <c r="E139" s="4" t="s">
        <v>396</v>
      </c>
      <c r="F139" s="14" t="s">
        <v>4559</v>
      </c>
      <c r="G139" s="14" t="s">
        <v>4560</v>
      </c>
      <c r="I139" t="str">
        <f t="shared" si="2"/>
        <v>UPDATE `katana`.`funeraria_contrato_individual` SET `latitud`='175.919.887', `longitud`='-9.282.642.009.999.990' WHERE  `idcontrato_individual`='MIG138';</v>
      </c>
      <c r="T139" t="str" cm="1">
        <f t="array" aca="1" ref="T139" ca="1">eConcatenar(B139:E139," , ")</f>
        <v>GRACIELA PINTADO DE MADRAZO , FRACCIONAMIENTO ORO VERDE , CARDENAS  , TABASCO  ,</v>
      </c>
    </row>
    <row r="140" spans="1:20" ht="15.75" thickBot="1" x14ac:dyDescent="0.3">
      <c r="A140" s="6" t="s">
        <v>512</v>
      </c>
      <c r="B140" s="4" t="s">
        <v>514</v>
      </c>
      <c r="C140" s="4" t="s">
        <v>84</v>
      </c>
      <c r="D140" s="4" t="s">
        <v>330</v>
      </c>
      <c r="E140" s="4" t="s">
        <v>396</v>
      </c>
      <c r="F140" s="14" t="s">
        <v>4561</v>
      </c>
      <c r="G140" s="14" t="s">
        <v>4562</v>
      </c>
      <c r="I140" t="str">
        <f t="shared" si="2"/>
        <v>UPDATE `katana`.`funeraria_contrato_individual` SET `latitud`='179.868.157', `longitud`='-933.771.247' WHERE  `idcontrato_individual`='MIG139';</v>
      </c>
      <c r="T140" t="str" cm="1">
        <f t="array" aca="1" ref="T140" ca="1">eConcatenar(B140:E140," , ")</f>
        <v>CALLE ABOSOLO NUMERO 122 , SANTA CRUZ , CARDENAS  , TABASCO  ,</v>
      </c>
    </row>
    <row r="141" spans="1:20" ht="15.75" thickBot="1" x14ac:dyDescent="0.3">
      <c r="A141" s="6" t="s">
        <v>515</v>
      </c>
      <c r="B141" s="4" t="s">
        <v>516</v>
      </c>
      <c r="C141" s="4" t="s">
        <v>42</v>
      </c>
      <c r="D141" s="4" t="s">
        <v>330</v>
      </c>
      <c r="E141" s="4" t="s">
        <v>396</v>
      </c>
      <c r="F141" s="14" t="s">
        <v>4441</v>
      </c>
      <c r="G141" s="14" t="s">
        <v>4442</v>
      </c>
      <c r="I141" t="str">
        <f t="shared" si="2"/>
        <v>UPDATE `katana`.`funeraria_contrato_individual` SET `latitud`='179.866.239', `longitud`='-933.720.544' WHERE  `idcontrato_individual`='MIG140';</v>
      </c>
      <c r="T141" t="str" cm="1">
        <f t="array" aca="1" ref="T141" ca="1">eConcatenar(B141:E141," , ")</f>
        <v>CALLE XICOTENCATL , CENTRO , CARDENAS  , TABASCO  ,</v>
      </c>
    </row>
    <row r="142" spans="1:20" ht="15.75" thickBot="1" x14ac:dyDescent="0.3">
      <c r="A142" s="6" t="s">
        <v>517</v>
      </c>
      <c r="B142" s="4" t="s">
        <v>518</v>
      </c>
      <c r="C142" s="4" t="s">
        <v>519</v>
      </c>
      <c r="D142" s="4" t="s">
        <v>330</v>
      </c>
      <c r="E142" s="4" t="s">
        <v>396</v>
      </c>
      <c r="F142" s="14" t="s">
        <v>4355</v>
      </c>
      <c r="G142" s="14" t="s">
        <v>4356</v>
      </c>
      <c r="I142" t="str">
        <f t="shared" si="2"/>
        <v>UPDATE `katana`.`funeraria_contrato_individual` SET `latitud`='180.217.055', `longitud`='-93.384.945' WHERE  `idcontrato_individual`='MIG141';</v>
      </c>
      <c r="T142" t="str" cm="1">
        <f t="array" aca="1" ref="T142" ca="1">eConcatenar(B142:E142," , ")</f>
        <v>AMPLIACION CALLE MELAZA MANZANA 6 LOTE NUMERO 7 , FRACCIONAMIENTO CAÑALES PRIMERA , CARDENAS  , TABASCO  ,</v>
      </c>
    </row>
    <row r="143" spans="1:20" ht="15.75" thickBot="1" x14ac:dyDescent="0.3">
      <c r="A143" s="6" t="s">
        <v>520</v>
      </c>
      <c r="B143" s="4" t="s">
        <v>522</v>
      </c>
      <c r="C143" s="4" t="s">
        <v>42</v>
      </c>
      <c r="D143" s="4" t="s">
        <v>330</v>
      </c>
      <c r="E143" s="4" t="s">
        <v>396</v>
      </c>
      <c r="F143" s="14" t="s">
        <v>4361</v>
      </c>
      <c r="G143" s="14" t="s">
        <v>4362</v>
      </c>
      <c r="I143" t="str">
        <f t="shared" si="2"/>
        <v>UPDATE `katana`.`funeraria_contrato_individual` SET `latitud`='180.012.067', `longitud`='-9.337.323.390.000.000' WHERE  `idcontrato_individual`='MIG142';</v>
      </c>
      <c r="T143" t="str" cm="1">
        <f t="array" aca="1" ref="T143" ca="1">eConcatenar(B143:E143," , ")</f>
        <v>CALLE CUAUHTEMOC NUMERO 1002 , CENTRO , CARDENAS  , TABASCO  ,</v>
      </c>
    </row>
    <row r="144" spans="1:20" ht="15.75" thickBot="1" x14ac:dyDescent="0.3">
      <c r="A144" s="6" t="s">
        <v>523</v>
      </c>
      <c r="B144" s="4" t="s">
        <v>525</v>
      </c>
      <c r="C144" s="4" t="s">
        <v>61</v>
      </c>
      <c r="D144" s="4" t="s">
        <v>330</v>
      </c>
      <c r="E144" s="4" t="s">
        <v>396</v>
      </c>
      <c r="F144" s="14" t="s">
        <v>4563</v>
      </c>
      <c r="G144" s="14" t="s">
        <v>4564</v>
      </c>
      <c r="I144" t="str">
        <f t="shared" si="2"/>
        <v>UPDATE `katana`.`funeraria_contrato_individual` SET `latitud`='3.618.472', `longitud`='-10.944.222' WHERE  `idcontrato_individual`='MIG143';</v>
      </c>
      <c r="T144" t="str" cm="1">
        <f t="array" aca="1" ref="T144" ca="1">eConcatenar(B144:E144," , ")</f>
        <v>CALLE CALLEJON DEL MUERTO NUMERO 9  , PUEBLO NUEVO , CARDENAS  , TABASCO  ,</v>
      </c>
    </row>
    <row r="145" spans="1:20" ht="15.75" thickBot="1" x14ac:dyDescent="0.3">
      <c r="A145" s="6" t="s">
        <v>526</v>
      </c>
      <c r="B145" s="4" t="s">
        <v>527</v>
      </c>
      <c r="C145" s="4" t="s">
        <v>528</v>
      </c>
      <c r="D145" s="4" t="s">
        <v>330</v>
      </c>
      <c r="E145" s="4" t="s">
        <v>396</v>
      </c>
      <c r="F145" s="14" t="s">
        <v>4565</v>
      </c>
      <c r="G145" s="14" t="s">
        <v>4566</v>
      </c>
      <c r="I145" t="str">
        <f t="shared" si="2"/>
        <v>UPDATE `katana`.`funeraria_contrato_individual` SET `latitud`='179.971.011', `longitud`='-933.725.023' WHERE  `idcontrato_individual`='MIG144';</v>
      </c>
      <c r="T145" t="str" cm="1">
        <f t="array" aca="1" ref="T145" ca="1">eConcatenar(B145:E145," , ")</f>
        <v>CALLE CONSTANCIO CASAO  , CALZADA , CARDENAS  , TABASCO  ,</v>
      </c>
    </row>
    <row r="146" spans="1:20" ht="15.75" thickBot="1" x14ac:dyDescent="0.3">
      <c r="A146" s="6" t="s">
        <v>529</v>
      </c>
      <c r="B146" s="4" t="s">
        <v>530</v>
      </c>
      <c r="C146" s="4" t="s">
        <v>61</v>
      </c>
      <c r="D146" s="4" t="s">
        <v>330</v>
      </c>
      <c r="E146" s="4" t="s">
        <v>396</v>
      </c>
      <c r="F146" s="14" t="s">
        <v>4567</v>
      </c>
      <c r="G146" s="14" t="s">
        <v>4568</v>
      </c>
      <c r="I146" t="str">
        <f t="shared" si="2"/>
        <v>UPDATE `katana`.`funeraria_contrato_individual` SET `latitud`='179.884.909', `longitud`='-933.797.162' WHERE  `idcontrato_individual`='MIG145';</v>
      </c>
      <c r="T146" t="str" cm="1">
        <f t="array" aca="1" ref="T146" ca="1">eConcatenar(B146:E146," , ")</f>
        <v>CALLE SANCHEZ MAGALLANES NUMERO 634 , PUEBLO NUEVO , CARDENAS  , TABASCO  ,</v>
      </c>
    </row>
    <row r="147" spans="1:20" ht="15.75" thickBot="1" x14ac:dyDescent="0.3">
      <c r="A147" s="6" t="s">
        <v>531</v>
      </c>
      <c r="B147" s="4" t="s">
        <v>532</v>
      </c>
      <c r="C147" s="4" t="s">
        <v>533</v>
      </c>
      <c r="D147" s="4" t="s">
        <v>330</v>
      </c>
      <c r="E147" s="4" t="s">
        <v>396</v>
      </c>
      <c r="F147" s="14" t="s">
        <v>4569</v>
      </c>
      <c r="G147" s="14" t="s">
        <v>4570</v>
      </c>
      <c r="I147" t="str">
        <f t="shared" si="2"/>
        <v>UPDATE `katana`.`funeraria_contrato_individual` SET `latitud`='179.764.003', `longitud`='-933.683.648' WHERE  `idcontrato_individual`='MIG146';</v>
      </c>
      <c r="T147" t="str" cm="1">
        <f t="array" aca="1" ref="T147" ca="1">eConcatenar(B147:E147," , ")</f>
        <v>CALLE ANDADOR MAGUEY MANZANA 20 LOTE NUMERO 13 , INVITAB PASO Y PLAYA  , CARDENAS  , TABASCO  ,</v>
      </c>
    </row>
    <row r="148" spans="1:20" ht="15.75" thickBot="1" x14ac:dyDescent="0.3">
      <c r="A148" s="6" t="s">
        <v>535</v>
      </c>
      <c r="B148" s="4" t="s">
        <v>536</v>
      </c>
      <c r="C148" s="4" t="s">
        <v>42</v>
      </c>
      <c r="D148" s="4" t="s">
        <v>330</v>
      </c>
      <c r="E148" s="4" t="s">
        <v>396</v>
      </c>
      <c r="F148" s="14" t="s">
        <v>4571</v>
      </c>
      <c r="G148" s="14" t="s">
        <v>4572</v>
      </c>
      <c r="I148" t="str">
        <f t="shared" si="2"/>
        <v>UPDATE `katana`.`funeraria_contrato_individual` SET `latitud`='179.858.776', `longitud`='-933.749.399' WHERE  `idcontrato_individual`='MIG147';</v>
      </c>
      <c r="T148" t="str" cm="1">
        <f t="array" aca="1" ref="T148" ca="1">eConcatenar(B148:E148," , ")</f>
        <v>CALLE FRANCISCO I MADERO NUMERO 704 A , CENTRO , CARDENAS  , TABASCO  ,</v>
      </c>
    </row>
    <row r="149" spans="1:20" ht="15.75" thickBot="1" x14ac:dyDescent="0.3">
      <c r="A149" s="6" t="s">
        <v>537</v>
      </c>
      <c r="B149" s="4" t="s">
        <v>539</v>
      </c>
      <c r="C149" s="4" t="s">
        <v>540</v>
      </c>
      <c r="D149" s="4" t="s">
        <v>330</v>
      </c>
      <c r="E149" s="4" t="s">
        <v>396</v>
      </c>
      <c r="F149" s="14" t="s">
        <v>4573</v>
      </c>
      <c r="G149" s="14" t="s">
        <v>4574</v>
      </c>
      <c r="I149" t="str">
        <f t="shared" si="2"/>
        <v>UPDATE `katana`.`funeraria_contrato_individual` SET `latitud`='180.062.011', `longitud`='-929.470.011' WHERE  `idcontrato_individual`='MIG148';</v>
      </c>
      <c r="T149" t="str" cm="1">
        <f t="array" aca="1" ref="T149" ca="1">eConcatenar(B149:E149," , ")</f>
        <v>CALLE ANDADOR EL FRIJOL MANZANA 7 LOTE NUMERO 30 , INVITAB , CARDENAS  , TABASCO  ,</v>
      </c>
    </row>
    <row r="150" spans="1:20" ht="15.75" thickBot="1" x14ac:dyDescent="0.3">
      <c r="A150" s="6" t="s">
        <v>541</v>
      </c>
      <c r="B150" s="4" t="s">
        <v>355</v>
      </c>
      <c r="C150" s="4" t="s">
        <v>228</v>
      </c>
      <c r="D150" s="4" t="s">
        <v>330</v>
      </c>
      <c r="E150" s="4" t="s">
        <v>396</v>
      </c>
      <c r="F150" s="14" t="s">
        <v>4575</v>
      </c>
      <c r="G150" s="14" t="s">
        <v>4576</v>
      </c>
      <c r="I150" t="str">
        <f t="shared" si="2"/>
        <v>UPDATE `katana`.`funeraria_contrato_individual` SET `latitud`='17.981.917', `longitud`='-9.337.093.159.999.990' WHERE  `idcontrato_individual`='MIG149';</v>
      </c>
      <c r="T150" t="str" cm="1">
        <f t="array" aca="1" ref="T150" ca="1">eConcatenar(B150:E150," , ")</f>
        <v>CALLE AQUILES CALDERON MARCHENA , SECCION 40 , CARDENAS  , TABASCO  ,</v>
      </c>
    </row>
    <row r="151" spans="1:20" ht="15.75" thickBot="1" x14ac:dyDescent="0.3">
      <c r="A151" s="6" t="s">
        <v>542</v>
      </c>
      <c r="B151" s="4" t="s">
        <v>355</v>
      </c>
      <c r="C151" s="4" t="s">
        <v>228</v>
      </c>
      <c r="D151" s="4" t="s">
        <v>330</v>
      </c>
      <c r="E151" s="4" t="s">
        <v>396</v>
      </c>
      <c r="F151" s="14" t="s">
        <v>4575</v>
      </c>
      <c r="G151" s="14" t="s">
        <v>4576</v>
      </c>
      <c r="I151" t="str">
        <f t="shared" si="2"/>
        <v>UPDATE `katana`.`funeraria_contrato_individual` SET `latitud`='17.981.917', `longitud`='-9.337.093.159.999.990' WHERE  `idcontrato_individual`='MIG150';</v>
      </c>
      <c r="T151" t="str" cm="1">
        <f t="array" aca="1" ref="T151" ca="1">eConcatenar(B151:E151," , ")</f>
        <v>CALLE AQUILES CALDERON MARCHENA , SECCION 40 , CARDENAS  , TABASCO  ,</v>
      </c>
    </row>
    <row r="152" spans="1:20" ht="15.75" thickBot="1" x14ac:dyDescent="0.3">
      <c r="A152" s="6" t="s">
        <v>543</v>
      </c>
      <c r="B152" s="4" t="s">
        <v>544</v>
      </c>
      <c r="C152" s="4" t="s">
        <v>26</v>
      </c>
      <c r="D152" s="4" t="s">
        <v>330</v>
      </c>
      <c r="E152" s="4" t="s">
        <v>396</v>
      </c>
      <c r="F152" s="14" t="s">
        <v>4577</v>
      </c>
      <c r="G152" s="14" t="s">
        <v>4578</v>
      </c>
      <c r="I152" t="str">
        <f t="shared" si="2"/>
        <v>UPDATE `katana`.`funeraria_contrato_individual` SET `latitud`='179.936.787', `longitud`='-933.713.423' WHERE  `idcontrato_individual`='MIG151';</v>
      </c>
      <c r="T152" t="str" cm="1">
        <f t="array" aca="1" ref="T152" ca="1">eConcatenar(B152:E152," , ")</f>
        <v>CALLE CERRADA DE AURELIO SOSA TORRES 20 , SANTA MARIA DE GUADALUPE , CARDENAS  , TABASCO  ,</v>
      </c>
    </row>
    <row r="153" spans="1:20" ht="15.75" thickBot="1" x14ac:dyDescent="0.3">
      <c r="A153" s="6" t="s">
        <v>545</v>
      </c>
      <c r="B153" s="4" t="s">
        <v>546</v>
      </c>
      <c r="C153" s="4" t="s">
        <v>61</v>
      </c>
      <c r="D153" s="4" t="s">
        <v>330</v>
      </c>
      <c r="E153" s="4" t="s">
        <v>396</v>
      </c>
      <c r="F153" s="14" t="s">
        <v>4579</v>
      </c>
      <c r="G153" s="14" t="s">
        <v>4580</v>
      </c>
      <c r="I153" t="str">
        <f t="shared" si="2"/>
        <v>UPDATE `katana`.`funeraria_contrato_individual` SET `latitud`='179.922.496', `longitud`='-93.378.906' WHERE  `idcontrato_individual`='MIG152';</v>
      </c>
      <c r="T153" t="str" cm="1">
        <f t="array" aca="1" ref="T153" ca="1">eConcatenar(B153:E153," , ")</f>
        <v>CALLE ANDRES SANCHEZ MAGALLANES  , PUEBLO NUEVO , CARDENAS  , TABASCO  ,</v>
      </c>
    </row>
    <row r="154" spans="1:20" ht="15.75" thickBot="1" x14ac:dyDescent="0.3">
      <c r="A154" s="6" t="s">
        <v>547</v>
      </c>
      <c r="B154" s="4" t="s">
        <v>548</v>
      </c>
      <c r="C154" s="4" t="s">
        <v>549</v>
      </c>
      <c r="D154" s="4" t="s">
        <v>330</v>
      </c>
      <c r="E154" s="4" t="s">
        <v>396</v>
      </c>
      <c r="F154" s="15"/>
      <c r="G154" s="15"/>
      <c r="I154" t="str">
        <f t="shared" si="2"/>
        <v>UPDATE `katana`.`funeraria_contrato_individual` SET `latitud`='', `longitud`='' WHERE  `idcontrato_individual`='MIG153';</v>
      </c>
      <c r="T154" t="str" cm="1">
        <f t="array" aca="1" ref="T154" ca="1">eConcatenar(B154:E154," , ")</f>
        <v>CALLE PRINCIPAL  , SANTANA PRIMERA SECCION A , CARDENAS  , TABASCO  ,</v>
      </c>
    </row>
    <row r="155" spans="1:20" ht="15.75" thickBot="1" x14ac:dyDescent="0.3">
      <c r="A155" s="6" t="s">
        <v>550</v>
      </c>
      <c r="B155" s="4" t="s">
        <v>552</v>
      </c>
      <c r="C155" s="4" t="s">
        <v>61</v>
      </c>
      <c r="D155" s="4" t="s">
        <v>330</v>
      </c>
      <c r="E155" s="4" t="s">
        <v>396</v>
      </c>
      <c r="F155" s="14" t="s">
        <v>4581</v>
      </c>
      <c r="G155" s="14" t="s">
        <v>4582</v>
      </c>
      <c r="I155" t="str">
        <f t="shared" si="2"/>
        <v>UPDATE `katana`.`funeraria_contrato_individual` SET `latitud`='179.887.657', `longitud`='-9.336.997.889.999.990' WHERE  `idcontrato_individual`='MIG154';</v>
      </c>
      <c r="T155" t="str" cm="1">
        <f t="array" aca="1" ref="T155" ca="1">eConcatenar(B155:E155," , ")</f>
        <v>CALLE 2 DE ABRIL CASA NUMERO 2 , PUEBLO NUEVO , CARDENAS  , TABASCO  ,</v>
      </c>
    </row>
    <row r="156" spans="1:20" ht="15.75" thickBot="1" x14ac:dyDescent="0.3">
      <c r="A156" s="6" t="s">
        <v>553</v>
      </c>
      <c r="B156" s="4" t="s">
        <v>554</v>
      </c>
      <c r="C156" s="4" t="s">
        <v>61</v>
      </c>
      <c r="D156" s="4" t="s">
        <v>330</v>
      </c>
      <c r="E156" s="4" t="s">
        <v>396</v>
      </c>
      <c r="F156" s="14" t="s">
        <v>4553</v>
      </c>
      <c r="G156" s="14" t="s">
        <v>4554</v>
      </c>
      <c r="I156" t="str">
        <f t="shared" si="2"/>
        <v>UPDATE `katana`.`funeraria_contrato_individual` SET `latitud`='179.942.421', `longitud`='-9.338.241.479.999.990' WHERE  `idcontrato_individual`='MIG155';</v>
      </c>
      <c r="T156" t="str" cm="1">
        <f t="array" aca="1" ref="T156" ca="1">eConcatenar(B156:E156," , ")</f>
        <v>CALLE FRACCIONAMIENTO TRUJILLO GURRIA  , PUEBLO NUEVO , CARDENAS  , TABASCO  ,</v>
      </c>
    </row>
    <row r="157" spans="1:20" ht="15.75" thickBot="1" x14ac:dyDescent="0.3">
      <c r="A157" s="6" t="s">
        <v>555</v>
      </c>
      <c r="B157" s="4" t="s">
        <v>556</v>
      </c>
      <c r="C157" s="4" t="s">
        <v>42</v>
      </c>
      <c r="D157" s="4" t="s">
        <v>330</v>
      </c>
      <c r="E157" s="4" t="s">
        <v>396</v>
      </c>
      <c r="F157" s="14" t="s">
        <v>4583</v>
      </c>
      <c r="G157" s="14" t="s">
        <v>4584</v>
      </c>
      <c r="I157" t="str">
        <f t="shared" si="2"/>
        <v>UPDATE `katana`.`funeraria_contrato_individual` SET `latitud`='179.945.835', `longitud`='-933.743.025' WHERE  `idcontrato_individual`='MIG156';</v>
      </c>
      <c r="T157" t="str" cm="1">
        <f t="array" aca="1" ref="T157" ca="1">eConcatenar(B157:E157," , ")</f>
        <v>CALLE RAMON SOSA TORRES NUMERO 309 , CENTRO , CARDENAS  , TABASCO  ,</v>
      </c>
    </row>
    <row r="158" spans="1:20" ht="15.75" thickBot="1" x14ac:dyDescent="0.3">
      <c r="A158" s="6" t="s">
        <v>557</v>
      </c>
      <c r="B158" s="4" t="s">
        <v>559</v>
      </c>
      <c r="C158" s="4" t="s">
        <v>560</v>
      </c>
      <c r="D158" s="4" t="s">
        <v>330</v>
      </c>
      <c r="E158" s="4" t="s">
        <v>396</v>
      </c>
      <c r="F158" s="14" t="s">
        <v>4585</v>
      </c>
      <c r="G158" s="14" t="s">
        <v>4586</v>
      </c>
      <c r="I158" t="str">
        <f t="shared" si="2"/>
        <v>UPDATE `katana`.`funeraria_contrato_individual` SET `latitud`='180.070.095', `longitud`='-933.667.929' WHERE  `idcontrato_individual`='MIG157';</v>
      </c>
      <c r="T158" t="str" cm="1">
        <f t="array" aca="1" ref="T158" ca="1">eConcatenar(B158:E158," , ")</f>
        <v>CALLE SEGUNDA CERRADA DEL RETEN SIN NUMERO , OCAMPO , CARDENAS  , TABASCO  ,</v>
      </c>
    </row>
    <row r="159" spans="1:20" ht="15.75" thickBot="1" x14ac:dyDescent="0.3">
      <c r="A159" s="6" t="s">
        <v>561</v>
      </c>
      <c r="B159" s="4" t="s">
        <v>563</v>
      </c>
      <c r="C159" s="4" t="s">
        <v>32</v>
      </c>
      <c r="D159" s="4" t="s">
        <v>330</v>
      </c>
      <c r="E159" s="4" t="s">
        <v>396</v>
      </c>
      <c r="F159" s="14" t="s">
        <v>4587</v>
      </c>
      <c r="G159" s="14" t="s">
        <v>4588</v>
      </c>
      <c r="I159" t="str">
        <f t="shared" si="2"/>
        <v>UPDATE `katana`.`funeraria_contrato_individual` SET `latitud`='179.950.115', `longitud`='-933.861.809' WHERE  `idcontrato_individual`='MIG158';</v>
      </c>
      <c r="T159" t="str" cm="1">
        <f t="array" aca="1" ref="T159" ca="1">eConcatenar(B159:E159," , ")</f>
        <v>CALLE CARLOS A MOLINA NUMERO 12  , EL PALMAR , CARDENAS  , TABASCO  ,</v>
      </c>
    </row>
    <row r="160" spans="1:20" ht="15.75" thickBot="1" x14ac:dyDescent="0.3">
      <c r="A160" s="6" t="s">
        <v>565</v>
      </c>
      <c r="B160" s="4" t="s">
        <v>567</v>
      </c>
      <c r="C160" s="4" t="s">
        <v>115</v>
      </c>
      <c r="D160" s="4" t="s">
        <v>330</v>
      </c>
      <c r="E160" s="4" t="s">
        <v>396</v>
      </c>
      <c r="F160" s="14" t="s">
        <v>4589</v>
      </c>
      <c r="G160" s="14" t="s">
        <v>4590</v>
      </c>
      <c r="I160" t="str">
        <f t="shared" si="2"/>
        <v>UPDATE `katana`.`funeraria_contrato_individual` SET `latitud`='179.804.818', `longitud`='-9.338.369.229.999.990' WHERE  `idcontrato_individual`='MIG159';</v>
      </c>
      <c r="T160" t="str" cm="1">
        <f t="array" aca="1" ref="T160" ca="1">eConcatenar(B160:E160," , ")</f>
        <v>CALLE CHACHALACA NUMERO 129 , CSAT , CARDENAS  , TABASCO  ,</v>
      </c>
    </row>
    <row r="161" spans="1:20" ht="15.75" thickBot="1" x14ac:dyDescent="0.3">
      <c r="A161" s="6" t="s">
        <v>568</v>
      </c>
      <c r="B161" s="4" t="s">
        <v>569</v>
      </c>
      <c r="C161" s="4" t="s">
        <v>519</v>
      </c>
      <c r="D161" s="4" t="s">
        <v>330</v>
      </c>
      <c r="E161" s="4" t="s">
        <v>396</v>
      </c>
      <c r="F161" s="14" t="s">
        <v>4443</v>
      </c>
      <c r="G161" s="14" t="s">
        <v>4444</v>
      </c>
      <c r="I161" t="str">
        <f t="shared" si="2"/>
        <v>UPDATE `katana`.`funeraria_contrato_individual` SET `latitud`='180.208.471', `longitud`='-933.810.963' WHERE  `idcontrato_individual`='MIG160';</v>
      </c>
      <c r="T161" t="str" cm="1">
        <f t="array" aca="1" ref="T161" ca="1">eConcatenar(B161:E161," , ")</f>
        <v>CALLE AVENIDA CAÑAVERAL NUMERO 5 LOTE NUMERO 50 , FRACCIONAMIENTO CAÑALES PRIMERA , CARDENAS  , TABASCO  ,</v>
      </c>
    </row>
    <row r="162" spans="1:20" ht="15.75" thickBot="1" x14ac:dyDescent="0.3">
      <c r="A162" s="6" t="s">
        <v>570</v>
      </c>
      <c r="B162" s="4" t="s">
        <v>571</v>
      </c>
      <c r="C162" s="4" t="s">
        <v>18</v>
      </c>
      <c r="D162" s="4" t="s">
        <v>330</v>
      </c>
      <c r="E162" s="4" t="s">
        <v>396</v>
      </c>
      <c r="F162" s="14" t="s">
        <v>4591</v>
      </c>
      <c r="G162" s="14" t="s">
        <v>4592</v>
      </c>
      <c r="I162" t="str">
        <f t="shared" si="2"/>
        <v>UPDATE `katana`.`funeraria_contrato_individual` SET `latitud`='180.054.268', `longitud`='-93.364.654' WHERE  `idcontrato_individual`='MIG161';</v>
      </c>
      <c r="T162" t="str" cm="1">
        <f t="array" aca="1" ref="T162" ca="1">eConcatenar(B162:E162," , ")</f>
        <v>CALLE AGUASOL , LAZARO CARDENAS , CARDENAS  , TABASCO  ,</v>
      </c>
    </row>
    <row r="163" spans="1:20" ht="15.75" thickBot="1" x14ac:dyDescent="0.3">
      <c r="A163" s="6" t="s">
        <v>572</v>
      </c>
      <c r="B163" s="4" t="s">
        <v>575</v>
      </c>
      <c r="C163" s="4" t="s">
        <v>61</v>
      </c>
      <c r="D163" s="4" t="s">
        <v>330</v>
      </c>
      <c r="E163" s="4" t="s">
        <v>396</v>
      </c>
      <c r="F163" s="14" t="s">
        <v>4593</v>
      </c>
      <c r="G163" s="14" t="s">
        <v>4594</v>
      </c>
      <c r="I163" t="str">
        <f t="shared" si="2"/>
        <v>UPDATE `katana`.`funeraria_contrato_individual` SET `latitud`='179.918.336', `longitud`='-933.814.769' WHERE  `idcontrato_individual`='MIG162';</v>
      </c>
      <c r="T163" t="str" cm="1">
        <f t="array" aca="1" ref="T163" ca="1">eConcatenar(B163:E163," , ")</f>
        <v>CALLE ERNESTO AGUIRRE COLORADO , PUEBLO NUEVO , CARDENAS  , TABASCO  ,</v>
      </c>
    </row>
    <row r="164" spans="1:20" ht="15.75" thickBot="1" x14ac:dyDescent="0.3">
      <c r="A164" s="6" t="s">
        <v>576</v>
      </c>
      <c r="B164" s="4" t="s">
        <v>577</v>
      </c>
      <c r="C164" s="4" t="s">
        <v>578</v>
      </c>
      <c r="D164" s="4" t="s">
        <v>330</v>
      </c>
      <c r="E164" s="4" t="s">
        <v>396</v>
      </c>
      <c r="F164" s="14" t="s">
        <v>4411</v>
      </c>
      <c r="G164" s="14" t="s">
        <v>4412</v>
      </c>
      <c r="I164" t="str">
        <f t="shared" si="2"/>
        <v>UPDATE `katana`.`funeraria_contrato_individual` SET `latitud`='179.718.531', `longitud`='-933.629.881' WHERE  `idcontrato_individual`='MIG163';</v>
      </c>
      <c r="T164" t="str" cm="1">
        <f t="array" aca="1" ref="T164" ca="1">eConcatenar(B164:E164," , ")</f>
        <v>ANDADOR TULIPANES LOTE NUMERO 7 , 7 DE OCTUBRE , CARDENAS  , TABASCO  ,</v>
      </c>
    </row>
    <row r="165" spans="1:20" ht="15.75" thickBot="1" x14ac:dyDescent="0.3">
      <c r="A165" s="6" t="s">
        <v>579</v>
      </c>
      <c r="B165" s="4" t="s">
        <v>580</v>
      </c>
      <c r="C165" s="4" t="s">
        <v>99</v>
      </c>
      <c r="D165" s="4" t="s">
        <v>330</v>
      </c>
      <c r="E165" s="4" t="s">
        <v>396</v>
      </c>
      <c r="F165" s="14" t="s">
        <v>4595</v>
      </c>
      <c r="G165" s="14" t="s">
        <v>4596</v>
      </c>
      <c r="I165" t="str">
        <f t="shared" si="2"/>
        <v>UPDATE `katana`.`funeraria_contrato_individual` SET `latitud`='180.087.604', `longitud`='-93.369.466' WHERE  `idcontrato_individual`='MIG164';</v>
      </c>
      <c r="T165" t="str" cm="1">
        <f t="array" aca="1" ref="T165" ca="1">eConcatenar(B165:E165," , ")</f>
        <v>CALLE CERRADA SAN PEDRO NUMERO 598 , MELCHOR OCAMPO , CARDENAS  , TABASCO  ,</v>
      </c>
    </row>
    <row r="166" spans="1:20" ht="15.75" thickBot="1" x14ac:dyDescent="0.3">
      <c r="A166" s="6" t="s">
        <v>581</v>
      </c>
      <c r="B166" s="4" t="s">
        <v>582</v>
      </c>
      <c r="C166" s="4" t="s">
        <v>583</v>
      </c>
      <c r="D166" s="4" t="s">
        <v>330</v>
      </c>
      <c r="E166" s="4" t="s">
        <v>396</v>
      </c>
      <c r="F166" s="14" t="s">
        <v>4597</v>
      </c>
      <c r="G166" s="14" t="s">
        <v>4598</v>
      </c>
      <c r="I166" t="str">
        <f t="shared" si="2"/>
        <v>UPDATE `katana`.`funeraria_contrato_individual` SET `latitud`='180.219.044', `longitud`='-933.860.919' WHERE  `idcontrato_individual`='MIG165';</v>
      </c>
      <c r="T166" t="str" cm="1">
        <f t="array" aca="1" ref="T166" ca="1">eConcatenar(B166:E166," , ")</f>
        <v>CALLE PILONCILLO MANZANA 3 LOTE 4  , CAÑALES PRIMERA , CARDENAS  , TABASCO  ,</v>
      </c>
    </row>
    <row r="167" spans="1:20" ht="15.75" thickBot="1" x14ac:dyDescent="0.3">
      <c r="A167" s="6" t="s">
        <v>584</v>
      </c>
      <c r="B167" s="4" t="s">
        <v>585</v>
      </c>
      <c r="C167" s="4" t="s">
        <v>586</v>
      </c>
      <c r="D167" s="4" t="s">
        <v>330</v>
      </c>
      <c r="E167" s="4" t="s">
        <v>396</v>
      </c>
      <c r="F167" s="14" t="s">
        <v>4599</v>
      </c>
      <c r="G167" s="14" t="s">
        <v>4600</v>
      </c>
      <c r="I167" t="str">
        <f t="shared" si="2"/>
        <v>UPDATE `katana`.`funeraria_contrato_individual` SET `latitud`='17.987.944', `longitud`='-933.686.915' WHERE  `idcontrato_individual`='MIG166';</v>
      </c>
      <c r="T167" t="str" cm="1">
        <f t="array" aca="1" ref="T167" ca="1">eConcatenar(B167:E167," , ")</f>
        <v>CALLE EL CAMINERO SIN NUMERO  , CARLOS PECILLER CAMARA SAHOP , CARDENAS  , TABASCO  ,</v>
      </c>
    </row>
    <row r="168" spans="1:20" ht="15.75" thickBot="1" x14ac:dyDescent="0.3">
      <c r="A168" s="6" t="s">
        <v>588</v>
      </c>
      <c r="B168" s="4" t="s">
        <v>590</v>
      </c>
      <c r="C168" s="4" t="s">
        <v>78</v>
      </c>
      <c r="D168" s="4" t="s">
        <v>330</v>
      </c>
      <c r="E168" s="4" t="s">
        <v>396</v>
      </c>
      <c r="F168" s="14" t="s">
        <v>4527</v>
      </c>
      <c r="G168" s="14" t="s">
        <v>4528</v>
      </c>
      <c r="I168" t="str">
        <f t="shared" si="2"/>
        <v>UPDATE `katana`.`funeraria_contrato_individual` SET `latitud`='179.669.365', `longitud`='-933.754.249' WHERE  `idcontrato_individual`='MIG167';</v>
      </c>
      <c r="T168" t="str" cm="1">
        <f t="array" aca="1" ref="T168" ca="1">eConcatenar(B168:E168," , ")</f>
        <v>CALLE ARABIA , JACINTO LOPEZ , CARDENAS  , TABASCO  ,</v>
      </c>
    </row>
    <row r="169" spans="1:20" ht="15.75" thickBot="1" x14ac:dyDescent="0.3">
      <c r="A169" s="6" t="s">
        <v>591</v>
      </c>
      <c r="B169" s="4" t="s">
        <v>593</v>
      </c>
      <c r="C169" s="4" t="s">
        <v>594</v>
      </c>
      <c r="D169" s="4" t="s">
        <v>330</v>
      </c>
      <c r="E169" s="4" t="s">
        <v>396</v>
      </c>
      <c r="F169" s="14" t="s">
        <v>4399</v>
      </c>
      <c r="G169" s="14" t="s">
        <v>4400</v>
      </c>
      <c r="I169" t="str">
        <f t="shared" si="2"/>
        <v>UPDATE `katana`.`funeraria_contrato_individual` SET `latitud`='17.995.559', `longitud`='-933.861.831' WHERE  `idcontrato_individual`='MIG168';</v>
      </c>
      <c r="T169" t="str" cm="1">
        <f t="array" aca="1" ref="T169" ca="1">eConcatenar(B169:E169," , ")</f>
        <v>CALLE 5 DE MAYO ESQUINA CARLOS MOLINA , PALMAR , CARDENAS  , TABASCO  ,</v>
      </c>
    </row>
    <row r="170" spans="1:20" ht="15.75" thickBot="1" x14ac:dyDescent="0.3">
      <c r="A170" s="6" t="s">
        <v>595</v>
      </c>
      <c r="B170" s="4" t="s">
        <v>596</v>
      </c>
      <c r="C170" s="4" t="s">
        <v>597</v>
      </c>
      <c r="D170" s="4" t="s">
        <v>330</v>
      </c>
      <c r="E170" s="4" t="s">
        <v>396</v>
      </c>
      <c r="F170" s="14" t="s">
        <v>4601</v>
      </c>
      <c r="G170" s="14" t="s">
        <v>4602</v>
      </c>
      <c r="I170" t="str">
        <f t="shared" si="2"/>
        <v>UPDATE `katana`.`funeraria_contrato_individual` SET `latitud`='180.040.631', `longitud`='-933.802.987' WHERE  `idcontrato_individual`='MIG169';</v>
      </c>
      <c r="T170" t="str" cm="1">
        <f t="array" aca="1" ref="T170" ca="1">eConcatenar(B170:E170," , ")</f>
        <v>CALLE VICENTE SUAREZ NUMERO 414 , NUEVO PROGRESO  , CARDENAS  , TABASCO  ,</v>
      </c>
    </row>
    <row r="171" spans="1:20" ht="15.75" thickBot="1" x14ac:dyDescent="0.3">
      <c r="A171" s="6" t="s">
        <v>598</v>
      </c>
      <c r="B171" s="4" t="s">
        <v>600</v>
      </c>
      <c r="C171" s="4" t="s">
        <v>26</v>
      </c>
      <c r="D171" s="4" t="s">
        <v>330</v>
      </c>
      <c r="E171" s="4" t="s">
        <v>396</v>
      </c>
      <c r="F171" s="14" t="s">
        <v>4535</v>
      </c>
      <c r="G171" s="14" t="s">
        <v>4536</v>
      </c>
      <c r="I171" t="str">
        <f t="shared" si="2"/>
        <v>UPDATE `katana`.`funeraria_contrato_individual` SET `latitud`='179.915.571', `longitud`='-933.625.507' WHERE  `idcontrato_individual`='MIG170';</v>
      </c>
      <c r="T171" t="str" cm="1">
        <f t="array" aca="1" ref="T171" ca="1">eConcatenar(B171:E171," , ")</f>
        <v>CALLE SANTOS DEGOLLADO SIN NUMERO  , SANTA MARIA DE GUADALUPE , CARDENAS  , TABASCO  ,</v>
      </c>
    </row>
    <row r="172" spans="1:20" ht="15.75" thickBot="1" x14ac:dyDescent="0.3">
      <c r="A172" s="6" t="s">
        <v>601</v>
      </c>
      <c r="B172" s="4" t="s">
        <v>604</v>
      </c>
      <c r="C172" s="4" t="s">
        <v>605</v>
      </c>
      <c r="D172" s="4" t="s">
        <v>330</v>
      </c>
      <c r="E172" s="4" t="s">
        <v>396</v>
      </c>
      <c r="F172" s="14" t="s">
        <v>4361</v>
      </c>
      <c r="G172" s="14" t="s">
        <v>4362</v>
      </c>
      <c r="I172" t="str">
        <f t="shared" si="2"/>
        <v>UPDATE `katana`.`funeraria_contrato_individual` SET `latitud`='180.012.067', `longitud`='-9.337.323.390.000.000' WHERE  `idcontrato_individual`='MIG171';</v>
      </c>
      <c r="T172" t="str" cm="1">
        <f t="array" aca="1" ref="T172" ca="1">eConcatenar(B172:E172," , ")</f>
        <v>CALLE PRINCIPAL SIN NUMERO  , SANTA LUCIA , CARDENAS  , TABASCO  ,</v>
      </c>
    </row>
    <row r="173" spans="1:20" ht="15.75" thickBot="1" x14ac:dyDescent="0.3">
      <c r="A173" s="6" t="s">
        <v>606</v>
      </c>
      <c r="B173" s="4" t="s">
        <v>607</v>
      </c>
      <c r="C173" s="4" t="s">
        <v>608</v>
      </c>
      <c r="D173" s="4" t="s">
        <v>330</v>
      </c>
      <c r="E173" s="4" t="s">
        <v>396</v>
      </c>
      <c r="F173" s="14" t="s">
        <v>4603</v>
      </c>
      <c r="G173" s="14" t="s">
        <v>4604</v>
      </c>
      <c r="I173" t="str">
        <f t="shared" si="2"/>
        <v>UPDATE `katana`.`funeraria_contrato_individual` SET `latitud`='179.795.894', `longitud`='-933.710.143' WHERE  `idcontrato_individual`='MIG172';</v>
      </c>
      <c r="T173" t="str" cm="1">
        <f t="array" aca="1" ref="T173" ca="1">eConcatenar(B173:E173," , ")</f>
        <v>CALLE SECCION 31 CASA NUMERO 2  , PETROLERA , CARDENAS  , TABASCO  ,</v>
      </c>
    </row>
    <row r="174" spans="1:20" ht="15.75" thickBot="1" x14ac:dyDescent="0.3">
      <c r="A174" s="6" t="s">
        <v>609</v>
      </c>
      <c r="B174" s="4" t="s">
        <v>611</v>
      </c>
      <c r="C174" s="4" t="s">
        <v>156</v>
      </c>
      <c r="D174" s="4" t="s">
        <v>330</v>
      </c>
      <c r="E174" s="4" t="s">
        <v>396</v>
      </c>
      <c r="F174" s="14" t="s">
        <v>4605</v>
      </c>
      <c r="G174" s="14" t="s">
        <v>4606</v>
      </c>
      <c r="I174" t="str">
        <f t="shared" si="2"/>
        <v>UPDATE `katana`.`funeraria_contrato_individual` SET `latitud`='179.822.387', `longitud`='-9.336.754.909.999.990' WHERE  `idcontrato_individual`='MIG173';</v>
      </c>
      <c r="T174" t="str" cm="1">
        <f t="array" aca="1" ref="T174" ca="1">eConcatenar(B174:E174," , ")</f>
        <v>ANDADOR SAUCE ORIENTE MANZANA 15 LOTE NUMERO 15 , FOVISSTE , CARDENAS  , TABASCO  ,</v>
      </c>
    </row>
    <row r="175" spans="1:20" ht="15.75" thickBot="1" x14ac:dyDescent="0.3">
      <c r="A175" s="6" t="s">
        <v>612</v>
      </c>
      <c r="B175" s="4" t="s">
        <v>613</v>
      </c>
      <c r="C175" s="4" t="s">
        <v>235</v>
      </c>
      <c r="D175" s="4" t="s">
        <v>330</v>
      </c>
      <c r="E175" s="4" t="s">
        <v>396</v>
      </c>
      <c r="F175" s="14" t="s">
        <v>4607</v>
      </c>
      <c r="G175" s="14" t="s">
        <v>4608</v>
      </c>
      <c r="I175" t="str">
        <f t="shared" si="2"/>
        <v>UPDATE `katana`.`funeraria_contrato_individual` SET `latitud`='179.729.809', `longitud`='-93.359.495' WHERE  `idcontrato_individual`='MIG174';</v>
      </c>
      <c r="T175" t="str" cm="1">
        <f t="array" aca="1" ref="T175" ca="1">eConcatenar(B175:E175," , ")</f>
        <v>CALLE SIN NUMERO PRINCIPAL  , BAJIO SEGUNDA SECCION , CARDENAS  , TABASCO  ,</v>
      </c>
    </row>
    <row r="176" spans="1:20" ht="15.75" thickBot="1" x14ac:dyDescent="0.3">
      <c r="A176" s="6" t="s">
        <v>614</v>
      </c>
      <c r="B176" s="4" t="s">
        <v>616</v>
      </c>
      <c r="C176" s="4" t="s">
        <v>617</v>
      </c>
      <c r="D176" s="4" t="s">
        <v>330</v>
      </c>
      <c r="E176" s="4" t="s">
        <v>396</v>
      </c>
      <c r="F176" s="14" t="s">
        <v>4389</v>
      </c>
      <c r="G176" s="14" t="s">
        <v>4390</v>
      </c>
      <c r="I176" t="str">
        <f t="shared" si="2"/>
        <v>UPDATE `katana`.`funeraria_contrato_individual` SET `latitud`='180.164.515', `longitud`='-9.337.857.559.999.990' WHERE  `idcontrato_individual`='MIG175';</v>
      </c>
      <c r="T176" t="str" cm="1">
        <f t="array" aca="1" ref="T176" ca="1">eConcatenar(B176:E176," , ")</f>
        <v>CALLE BENGALA MANZANA 36 LOTE 23 , CAÑALES SEGUNDA , CARDENAS  , TABASCO  ,</v>
      </c>
    </row>
    <row r="177" spans="1:20" ht="15.75" thickBot="1" x14ac:dyDescent="0.3">
      <c r="A177" s="6" t="s">
        <v>618</v>
      </c>
      <c r="B177" s="4" t="s">
        <v>619</v>
      </c>
      <c r="C177" s="4" t="s">
        <v>26</v>
      </c>
      <c r="D177" s="4" t="s">
        <v>330</v>
      </c>
      <c r="E177" s="4" t="s">
        <v>396</v>
      </c>
      <c r="F177" s="14" t="s">
        <v>4609</v>
      </c>
      <c r="G177" s="14" t="s">
        <v>4610</v>
      </c>
      <c r="I177" t="str">
        <f t="shared" si="2"/>
        <v>UPDATE `katana`.`funeraria_contrato_individual` SET `latitud`='179.975.016', `longitud`='-9.337.130.340.000.000' WHERE  `idcontrato_individual`='MIG176';</v>
      </c>
      <c r="T177" t="str" cm="1">
        <f t="array" aca="1" ref="T177" ca="1">eConcatenar(B177:E177," , ")</f>
        <v>CALLE CERRADA DE IGNACIO GUTIERREZ CUARTA , SANTA MARIA DE GUADALUPE , CARDENAS  , TABASCO  ,</v>
      </c>
    </row>
    <row r="178" spans="1:20" ht="15.75" thickBot="1" x14ac:dyDescent="0.3">
      <c r="A178" s="6" t="s">
        <v>620</v>
      </c>
      <c r="B178" s="4" t="s">
        <v>621</v>
      </c>
      <c r="C178" s="4" t="s">
        <v>597</v>
      </c>
      <c r="D178" s="4" t="s">
        <v>330</v>
      </c>
      <c r="E178" s="4" t="s">
        <v>396</v>
      </c>
      <c r="F178" s="14" t="s">
        <v>4611</v>
      </c>
      <c r="G178" s="14" t="s">
        <v>4612</v>
      </c>
      <c r="I178" t="str">
        <f t="shared" si="2"/>
        <v>UPDATE `katana`.`funeraria_contrato_individual` SET `latitud`='180.036.427', `longitud`='-9.337.320.629.999.990' WHERE  `idcontrato_individual`='MIG177';</v>
      </c>
      <c r="T178" t="str" cm="1">
        <f t="array" aca="1" ref="T178" ca="1">eConcatenar(B178:E178," , ")</f>
        <v>CALLE PORFIRIO DIAZ 623 , NUEVO PROGRESO  , CARDENAS  , TABASCO  ,</v>
      </c>
    </row>
    <row r="179" spans="1:20" ht="15.75" thickBot="1" x14ac:dyDescent="0.3">
      <c r="A179" s="6" t="s">
        <v>622</v>
      </c>
      <c r="B179" s="4" t="s">
        <v>623</v>
      </c>
      <c r="C179" s="4" t="s">
        <v>61</v>
      </c>
      <c r="D179" s="4" t="s">
        <v>330</v>
      </c>
      <c r="E179" s="4" t="s">
        <v>396</v>
      </c>
      <c r="F179" s="14" t="s">
        <v>4613</v>
      </c>
      <c r="G179" s="14" t="s">
        <v>4614</v>
      </c>
      <c r="I179" t="str">
        <f t="shared" si="2"/>
        <v>UPDATE `katana`.`funeraria_contrato_individual` SET `latitud`='179.915.333', `longitud`='-933.804.479' WHERE  `idcontrato_individual`='MIG178';</v>
      </c>
      <c r="T179" t="str" cm="1">
        <f t="array" aca="1" ref="T179" ca="1">eConcatenar(B179:E179," , ")</f>
        <v>CERRADA DE LA CALLE 27 DE FEBRERO  , PUEBLO NUEVO , CARDENAS  , TABASCO  ,</v>
      </c>
    </row>
    <row r="180" spans="1:20" ht="15.75" thickBot="1" x14ac:dyDescent="0.3">
      <c r="A180" s="6" t="s">
        <v>624</v>
      </c>
      <c r="B180" s="4" t="s">
        <v>625</v>
      </c>
      <c r="C180" s="4" t="s">
        <v>78</v>
      </c>
      <c r="D180" s="4" t="s">
        <v>330</v>
      </c>
      <c r="E180" s="4" t="s">
        <v>396</v>
      </c>
      <c r="F180" s="14" t="s">
        <v>4527</v>
      </c>
      <c r="G180" s="14" t="s">
        <v>4528</v>
      </c>
      <c r="I180" t="str">
        <f t="shared" si="2"/>
        <v>UPDATE `katana`.`funeraria_contrato_individual` SET `latitud`='179.669.365', `longitud`='-933.754.249' WHERE  `idcontrato_individual`='MIG179';</v>
      </c>
      <c r="T180" t="str" cm="1">
        <f t="array" aca="1" ref="T180" ca="1">eConcatenar(B180:E180," , ")</f>
        <v>CALLE ARABIA QUINTA MANZANA 32 SIN NUMERO  , JACINTO LOPEZ , CARDENAS  , TABASCO  ,</v>
      </c>
    </row>
    <row r="181" spans="1:20" ht="15.75" thickBot="1" x14ac:dyDescent="0.3">
      <c r="A181" s="6" t="s">
        <v>626</v>
      </c>
      <c r="B181" s="4" t="s">
        <v>627</v>
      </c>
      <c r="C181" s="4" t="s">
        <v>628</v>
      </c>
      <c r="D181" s="4" t="s">
        <v>330</v>
      </c>
      <c r="E181" s="4" t="s">
        <v>396</v>
      </c>
      <c r="F181" s="14" t="s">
        <v>4615</v>
      </c>
      <c r="G181" s="14" t="s">
        <v>4616</v>
      </c>
      <c r="I181" t="str">
        <f t="shared" si="2"/>
        <v>UPDATE `katana`.`funeraria_contrato_individual` SET `latitud`='183.878.055', `longitud`='-932.184.631' WHERE  `idcontrato_individual`='MIG180';</v>
      </c>
      <c r="T181" t="str" cm="1">
        <f t="array" aca="1" ref="T181" ca="1">eConcatenar(B181:E181," , ")</f>
        <v>CALLE FRANCISCO VILLA , QUINTIN ARAUZ , CARDENAS  , TABASCO  ,</v>
      </c>
    </row>
    <row r="182" spans="1:20" ht="15.75" thickBot="1" x14ac:dyDescent="0.3">
      <c r="A182" s="6" t="s">
        <v>629</v>
      </c>
      <c r="B182" s="4" t="s">
        <v>630</v>
      </c>
      <c r="C182" s="4" t="s">
        <v>203</v>
      </c>
      <c r="D182" s="4" t="s">
        <v>330</v>
      </c>
      <c r="E182" s="4" t="s">
        <v>396</v>
      </c>
      <c r="F182" s="14" t="s">
        <v>4411</v>
      </c>
      <c r="G182" s="14" t="s">
        <v>4412</v>
      </c>
      <c r="I182" t="str">
        <f t="shared" si="2"/>
        <v>UPDATE `katana`.`funeraria_contrato_individual` SET `latitud`='179.718.531', `longitud`='-933.629.881' WHERE  `idcontrato_individual`='MIG181';</v>
      </c>
      <c r="T182" t="str" cm="1">
        <f t="array" aca="1" ref="T182" ca="1">eConcatenar(B182:E182," , ")</f>
        <v>CERRADA LAS CAROLINAS SIN NUMERO  , BAJIO PRIMERA SECCION , CARDENAS  , TABASCO  ,</v>
      </c>
    </row>
    <row r="183" spans="1:20" ht="15.75" thickBot="1" x14ac:dyDescent="0.3">
      <c r="A183" s="6" t="s">
        <v>631</v>
      </c>
      <c r="B183" s="4" t="s">
        <v>632</v>
      </c>
      <c r="C183" s="4" t="s">
        <v>633</v>
      </c>
      <c r="D183" s="4" t="s">
        <v>330</v>
      </c>
      <c r="E183" s="4" t="s">
        <v>396</v>
      </c>
      <c r="F183" s="14" t="s">
        <v>4617</v>
      </c>
      <c r="G183" s="14" t="s">
        <v>4618</v>
      </c>
      <c r="I183" t="str">
        <f t="shared" si="2"/>
        <v>UPDATE `katana`.`funeraria_contrato_individual` SET `latitud`='179.873.559', `longitud`='-9.336.957.380.000.000' WHERE  `idcontrato_individual`='MIG182';</v>
      </c>
      <c r="T183" t="str" cm="1">
        <f t="array" aca="1" ref="T183" ca="1">eConcatenar(B183:E183," , ")</f>
        <v>CALLE MIGUEL ORRICO DE LOS LLANOS NUMERO 7 , CARLOS PECILLER CAMARA , CARDENAS  , TABASCO  ,</v>
      </c>
    </row>
    <row r="184" spans="1:20" ht="15.75" thickBot="1" x14ac:dyDescent="0.3">
      <c r="A184" s="6" t="s">
        <v>635</v>
      </c>
      <c r="B184" s="4" t="s">
        <v>636</v>
      </c>
      <c r="C184" s="4" t="s">
        <v>338</v>
      </c>
      <c r="D184" s="4" t="s">
        <v>330</v>
      </c>
      <c r="E184" s="4" t="s">
        <v>396</v>
      </c>
      <c r="F184" s="14" t="s">
        <v>4361</v>
      </c>
      <c r="G184" s="14" t="s">
        <v>4362</v>
      </c>
      <c r="I184" t="str">
        <f t="shared" si="2"/>
        <v>UPDATE `katana`.`funeraria_contrato_individual` SET `latitud`='180.012.067', `longitud`='-9.337.323.390.000.000' WHERE  `idcontrato_individual`='MIG183';</v>
      </c>
      <c r="T184" t="str" cm="1">
        <f t="array" aca="1" ref="T184" ca="1">eConcatenar(B184:E184," , ")</f>
        <v>CALLE VIA LACTEA SIN NUMERO  , LAS GALAXIAS , CARDENAS  , TABASCO  ,</v>
      </c>
    </row>
    <row r="185" spans="1:20" ht="15.75" thickBot="1" x14ac:dyDescent="0.3">
      <c r="A185" s="6" t="s">
        <v>637</v>
      </c>
      <c r="B185" s="4" t="s">
        <v>638</v>
      </c>
      <c r="C185" s="4" t="s">
        <v>42</v>
      </c>
      <c r="D185" s="4" t="s">
        <v>330</v>
      </c>
      <c r="E185" s="4" t="s">
        <v>396</v>
      </c>
      <c r="F185" s="14" t="s">
        <v>4619</v>
      </c>
      <c r="G185" s="14" t="s">
        <v>4620</v>
      </c>
      <c r="I185" t="str">
        <f t="shared" si="2"/>
        <v>UPDATE `katana`.`funeraria_contrato_individual` SET `latitud`='179.913.073', `longitud`='-933.752.919' WHERE  `idcontrato_individual`='MIG184';</v>
      </c>
      <c r="T185" t="str" cm="1">
        <f t="array" aca="1" ref="T185" ca="1">eConcatenar(B185:E185," , ")</f>
        <v>CALLE RAMON LOPEZ VELARDE NUMERO 409 , CENTRO , CARDENAS  , TABASCO  ,</v>
      </c>
    </row>
    <row r="186" spans="1:20" ht="15.75" thickBot="1" x14ac:dyDescent="0.3">
      <c r="A186" s="6" t="s">
        <v>639</v>
      </c>
      <c r="B186" s="4" t="s">
        <v>640</v>
      </c>
      <c r="C186" s="4" t="s">
        <v>597</v>
      </c>
      <c r="D186" s="4" t="s">
        <v>330</v>
      </c>
      <c r="E186" s="4" t="s">
        <v>396</v>
      </c>
      <c r="F186" s="14" t="s">
        <v>4391</v>
      </c>
      <c r="G186" s="14" t="s">
        <v>4392</v>
      </c>
      <c r="I186" t="str">
        <f t="shared" si="2"/>
        <v>UPDATE `katana`.`funeraria_contrato_individual` SET `latitud`='180.024.045', `longitud`='-933.779.454' WHERE  `idcontrato_individual`='MIG185';</v>
      </c>
      <c r="T186" t="str" cm="1">
        <f t="array" aca="1" ref="T186" ca="1">eConcatenar(B186:E186," , ")</f>
        <v>CALLE JUAN ESCUTIA NUMERO 15 , NUEVO PROGRESO  , CARDENAS  , TABASCO  ,</v>
      </c>
    </row>
    <row r="187" spans="1:20" ht="15.75" thickBot="1" x14ac:dyDescent="0.3">
      <c r="A187" s="6" t="s">
        <v>641</v>
      </c>
      <c r="B187" s="4" t="s">
        <v>642</v>
      </c>
      <c r="C187" s="4" t="s">
        <v>519</v>
      </c>
      <c r="D187" s="4" t="s">
        <v>330</v>
      </c>
      <c r="E187" s="4" t="s">
        <v>396</v>
      </c>
      <c r="F187" s="14" t="s">
        <v>4443</v>
      </c>
      <c r="G187" s="14" t="s">
        <v>4444</v>
      </c>
      <c r="I187" t="str">
        <f t="shared" si="2"/>
        <v>UPDATE `katana`.`funeraria_contrato_individual` SET `latitud`='180.208.471', `longitud`='-933.810.963' WHERE  `idcontrato_individual`='MIG186';</v>
      </c>
      <c r="T187" t="str" cm="1">
        <f t="array" aca="1" ref="T187" ca="1">eConcatenar(B187:E187," , ")</f>
        <v>AVENIDA CAÑAVERAL MANZANA 6 LOTE 73 , FRACCIONAMIENTO CAÑALES PRIMERA , CARDENAS  , TABASCO  ,</v>
      </c>
    </row>
    <row r="188" spans="1:20" ht="15.75" thickBot="1" x14ac:dyDescent="0.3">
      <c r="A188" s="6" t="s">
        <v>643</v>
      </c>
      <c r="B188" s="4" t="s">
        <v>645</v>
      </c>
      <c r="C188" s="4" t="s">
        <v>646</v>
      </c>
      <c r="D188" s="4" t="s">
        <v>330</v>
      </c>
      <c r="E188" s="4" t="s">
        <v>396</v>
      </c>
      <c r="F188" s="14" t="s">
        <v>4621</v>
      </c>
      <c r="G188" s="14" t="s">
        <v>4622</v>
      </c>
      <c r="I188" t="str">
        <f t="shared" si="2"/>
        <v>UPDATE `katana`.`funeraria_contrato_individual` SET `latitud`='180.725.309', `longitud`='-928.761.555' WHERE  `idcontrato_individual`='MIG187';</v>
      </c>
      <c r="T188" t="str" cm="1">
        <f t="array" aca="1" ref="T188" ca="1">eConcatenar(B188:E188," , ")</f>
        <v>CALLE PRIVADA PALMA REAL MANZANA 201 LOTE 114  , FRACCIONAMIENTO EL ENCANTO  , CARDENAS  , TABASCO  ,</v>
      </c>
    </row>
    <row r="189" spans="1:20" ht="15.75" thickBot="1" x14ac:dyDescent="0.3">
      <c r="A189" s="6" t="s">
        <v>648</v>
      </c>
      <c r="B189" s="4" t="s">
        <v>604</v>
      </c>
      <c r="C189" s="4" t="s">
        <v>650</v>
      </c>
      <c r="D189" s="4" t="s">
        <v>330</v>
      </c>
      <c r="E189" s="4" t="s">
        <v>396</v>
      </c>
      <c r="F189" s="14" t="s">
        <v>4607</v>
      </c>
      <c r="G189" s="14" t="s">
        <v>4608</v>
      </c>
      <c r="I189" t="str">
        <f t="shared" si="2"/>
        <v>UPDATE `katana`.`funeraria_contrato_individual` SET `latitud`='179.729.809', `longitud`='-93.359.495' WHERE  `idcontrato_individual`='MIG188';</v>
      </c>
      <c r="T189" t="str" cm="1">
        <f t="array" aca="1" ref="T189" ca="1">eConcatenar(B189:E189," , ")</f>
        <v>CALLE PRINCIPAL SIN NUMERO  , EL BAJIO SEGUNDA SECCION , CARDENAS  , TABASCO  ,</v>
      </c>
    </row>
    <row r="190" spans="1:20" ht="15.75" thickBot="1" x14ac:dyDescent="0.3">
      <c r="A190" s="6" t="s">
        <v>651</v>
      </c>
      <c r="B190" s="4" t="s">
        <v>652</v>
      </c>
      <c r="C190" s="4" t="s">
        <v>461</v>
      </c>
      <c r="D190" s="4" t="s">
        <v>330</v>
      </c>
      <c r="E190" s="4" t="s">
        <v>396</v>
      </c>
      <c r="F190" s="14" t="s">
        <v>4623</v>
      </c>
      <c r="G190" s="14" t="s">
        <v>4624</v>
      </c>
      <c r="I190" t="str">
        <f t="shared" si="2"/>
        <v>UPDATE `katana`.`funeraria_contrato_individual` SET `latitud`='179.817.275', `longitud`='-9.278.228.879.999.990' WHERE  `idcontrato_individual`='MIG189';</v>
      </c>
      <c r="T190" t="str" cm="1">
        <f t="array" aca="1" ref="T190" ca="1">eConcatenar(B190:E190," , ")</f>
        <v>CALLE BUGAMBILIA CASA NUMERO 10  , EL BAJIO PRIMERA SECCION  , CARDENAS  , TABASCO  ,</v>
      </c>
    </row>
    <row r="191" spans="1:20" ht="15.75" thickBot="1" x14ac:dyDescent="0.3">
      <c r="A191" s="6" t="s">
        <v>654</v>
      </c>
      <c r="B191" s="4" t="s">
        <v>656</v>
      </c>
      <c r="C191" s="4" t="s">
        <v>78</v>
      </c>
      <c r="D191" s="4" t="s">
        <v>330</v>
      </c>
      <c r="E191" s="4" t="s">
        <v>396</v>
      </c>
      <c r="F191" s="14" t="s">
        <v>4527</v>
      </c>
      <c r="G191" s="14" t="s">
        <v>4528</v>
      </c>
      <c r="I191" t="str">
        <f t="shared" si="2"/>
        <v>UPDATE `katana`.`funeraria_contrato_individual` SET `latitud`='179.669.365', `longitud`='-933.754.249' WHERE  `idcontrato_individual`='MIG190';</v>
      </c>
      <c r="T191" t="str" cm="1">
        <f t="array" aca="1" ref="T191" ca="1">eConcatenar(B191:E191," , ")</f>
        <v>CALLE ARAVIA NUMERO 1  , JACINTO LOPEZ , CARDENAS  , TABASCO  ,</v>
      </c>
    </row>
    <row r="192" spans="1:20" ht="15.75" thickBot="1" x14ac:dyDescent="0.3">
      <c r="A192" s="6" t="s">
        <v>657</v>
      </c>
      <c r="B192" s="4" t="s">
        <v>658</v>
      </c>
      <c r="C192" s="4" t="s">
        <v>42</v>
      </c>
      <c r="D192" s="4" t="s">
        <v>330</v>
      </c>
      <c r="E192" s="4" t="s">
        <v>396</v>
      </c>
      <c r="F192" s="14" t="s">
        <v>4625</v>
      </c>
      <c r="G192" s="14" t="s">
        <v>4626</v>
      </c>
      <c r="I192" t="str">
        <f t="shared" si="2"/>
        <v>UPDATE `katana`.`funeraria_contrato_individual` SET `latitud`='179.842.368', `longitud`='-933.768.068' WHERE  `idcontrato_individual`='MIG191';</v>
      </c>
      <c r="T192" t="str" cm="1">
        <f t="array" aca="1" ref="T192" ca="1">eConcatenar(B192:E192," , ")</f>
        <v>CALLE JOSEFA ORTIZ DE DOMINGUEZ , CENTRO , CARDENAS  , TABASCO  ,</v>
      </c>
    </row>
    <row r="193" spans="1:20" ht="15.75" thickBot="1" x14ac:dyDescent="0.3">
      <c r="A193" s="6" t="s">
        <v>659</v>
      </c>
      <c r="B193" s="4" t="s">
        <v>660</v>
      </c>
      <c r="C193" s="4" t="s">
        <v>26</v>
      </c>
      <c r="D193" s="4" t="s">
        <v>330</v>
      </c>
      <c r="E193" s="4" t="s">
        <v>396</v>
      </c>
      <c r="F193" s="14" t="s">
        <v>4555</v>
      </c>
      <c r="G193" s="14" t="s">
        <v>4556</v>
      </c>
      <c r="I193" t="str">
        <f t="shared" si="2"/>
        <v>UPDATE `katana`.`funeraria_contrato_individual` SET `latitud`='180.008.494', `longitud`='-933.775.361' WHERE  `idcontrato_individual`='MIG192';</v>
      </c>
      <c r="T193" t="str" cm="1">
        <f t="array" aca="1" ref="T193" ca="1">eConcatenar(B193:E193," , ")</f>
        <v>CALLE CERRADA DEL BOSQUE NUMERO 4 , SANTA MARIA DE GUADALUPE , CARDENAS  , TABASCO  ,</v>
      </c>
    </row>
    <row r="194" spans="1:20" ht="15.75" thickBot="1" x14ac:dyDescent="0.3">
      <c r="A194" s="6" t="s">
        <v>661</v>
      </c>
      <c r="B194" s="4" t="s">
        <v>662</v>
      </c>
      <c r="C194" s="4" t="s">
        <v>61</v>
      </c>
      <c r="D194" s="4" t="s">
        <v>330</v>
      </c>
      <c r="E194" s="4" t="s">
        <v>396</v>
      </c>
      <c r="F194" s="14" t="s">
        <v>4627</v>
      </c>
      <c r="G194" s="14" t="s">
        <v>4628</v>
      </c>
      <c r="I194" t="str">
        <f t="shared" ref="I194:I257" si="3">CONCATENATE("UPDATE `katana`.`funeraria_contrato_individual` SET `latitud`='",F194,"', `longitud`='",G194,"' WHERE  `idcontrato_individual`='",A194,"';")</f>
        <v>UPDATE `katana`.`funeraria_contrato_individual` SET `latitud`='179.955.339', `longitud`='-9.337.816.199.999.990' WHERE  `idcontrato_individual`='MIG193';</v>
      </c>
      <c r="T194" t="str" cm="1">
        <f t="array" aca="1" ref="T194" ca="1">eConcatenar(B194:E194," , ")</f>
        <v>CALLE SANCHEZ MAGALLES NUMERO 145 , PUEBLO NUEVO , CARDENAS  , TABASCO  ,</v>
      </c>
    </row>
    <row r="195" spans="1:20" ht="15.75" thickBot="1" x14ac:dyDescent="0.3">
      <c r="A195" s="6" t="s">
        <v>663</v>
      </c>
      <c r="B195" s="4" t="s">
        <v>664</v>
      </c>
      <c r="C195" s="4" t="s">
        <v>61</v>
      </c>
      <c r="D195" s="4" t="s">
        <v>330</v>
      </c>
      <c r="E195" s="4" t="s">
        <v>396</v>
      </c>
      <c r="F195" s="14" t="s">
        <v>4629</v>
      </c>
      <c r="G195" s="14" t="s">
        <v>4630</v>
      </c>
      <c r="I195" t="str">
        <f t="shared" si="3"/>
        <v>UPDATE `katana`.`funeraria_contrato_individual` SET `latitud`='17.992.265', `longitud`='-9.338.667.819.999.990' WHERE  `idcontrato_individual`='MIG194';</v>
      </c>
      <c r="T195" t="str" cm="1">
        <f t="array" aca="1" ref="T195" ca="1">eConcatenar(B195:E195," , ")</f>
        <v>CALLE CERRADA CARLOS MOLINA NUMERO 18 , PUEBLO NUEVO , CARDENAS  , TABASCO  ,</v>
      </c>
    </row>
    <row r="196" spans="1:20" ht="15.75" thickBot="1" x14ac:dyDescent="0.3">
      <c r="A196" s="6" t="s">
        <v>665</v>
      </c>
      <c r="B196" s="4" t="s">
        <v>666</v>
      </c>
      <c r="C196" s="4" t="s">
        <v>597</v>
      </c>
      <c r="D196" s="4" t="s">
        <v>330</v>
      </c>
      <c r="E196" s="4" t="s">
        <v>396</v>
      </c>
      <c r="F196" s="14" t="s">
        <v>4631</v>
      </c>
      <c r="G196" s="14" t="s">
        <v>4632</v>
      </c>
      <c r="I196" t="str">
        <f t="shared" si="3"/>
        <v>UPDATE `katana`.`funeraria_contrato_individual` SET `latitud`='179.909.365', `longitud`='-93.399.425' WHERE  `idcontrato_individual`='MIG195';</v>
      </c>
      <c r="T196" t="str" cm="1">
        <f t="array" aca="1" ref="T196" ca="1">eConcatenar(B196:E196," , ")</f>
        <v>CALLE EMILIANO ZAPATA CERRADA NUMERO 542 , NUEVO PROGRESO  , CARDENAS  , TABASCO  ,</v>
      </c>
    </row>
    <row r="197" spans="1:20" ht="15.75" thickBot="1" x14ac:dyDescent="0.3">
      <c r="A197" s="6" t="s">
        <v>667</v>
      </c>
      <c r="B197" s="4" t="s">
        <v>668</v>
      </c>
      <c r="C197" s="4" t="s">
        <v>61</v>
      </c>
      <c r="D197" s="4" t="s">
        <v>330</v>
      </c>
      <c r="E197" s="4" t="s">
        <v>396</v>
      </c>
      <c r="F197" s="14" t="s">
        <v>4633</v>
      </c>
      <c r="G197" s="14" t="s">
        <v>4634</v>
      </c>
      <c r="I197" t="str">
        <f t="shared" si="3"/>
        <v>UPDATE `katana`.`funeraria_contrato_individual` SET `latitud`='179.912.984', `longitud`='-933.860.811' WHERE  `idcontrato_individual`='MIG196';</v>
      </c>
      <c r="T197" t="str" cm="1">
        <f t="array" aca="1" ref="T197" ca="1">eConcatenar(B197:E197," , ")</f>
        <v>CALLE ABRAHAM BANDALA NUMERO 729  , PUEBLO NUEVO , CARDENAS  , TABASCO  ,</v>
      </c>
    </row>
    <row r="198" spans="1:20" ht="15.75" thickBot="1" x14ac:dyDescent="0.3">
      <c r="A198" s="6" t="s">
        <v>669</v>
      </c>
      <c r="B198" s="4" t="s">
        <v>671</v>
      </c>
      <c r="C198" s="4" t="s">
        <v>672</v>
      </c>
      <c r="D198" s="4" t="s">
        <v>330</v>
      </c>
      <c r="E198" s="4" t="s">
        <v>396</v>
      </c>
      <c r="F198" s="14" t="s">
        <v>4635</v>
      </c>
      <c r="G198" s="14" t="s">
        <v>4636</v>
      </c>
      <c r="I198" t="str">
        <f t="shared" si="3"/>
        <v>UPDATE `katana`.`funeraria_contrato_individual` SET `latitud`='179.953.504', `longitud`='-933.861.156' WHERE  `idcontrato_individual`='MIG197';</v>
      </c>
      <c r="T198" t="str" cm="1">
        <f t="array" aca="1" ref="T198" ca="1">eConcatenar(B198:E198," , ")</f>
        <v>CALLE PERIFERICO CARLOS A MOLINA NUMERO 40 , LA VEREDA , CARDENAS  , TABASCO  ,</v>
      </c>
    </row>
    <row r="199" spans="1:20" ht="15.75" thickBot="1" x14ac:dyDescent="0.3">
      <c r="A199" s="6" t="s">
        <v>673</v>
      </c>
      <c r="B199" s="4" t="s">
        <v>675</v>
      </c>
      <c r="C199" s="4" t="s">
        <v>99</v>
      </c>
      <c r="D199" s="4" t="s">
        <v>330</v>
      </c>
      <c r="E199" s="4" t="s">
        <v>396</v>
      </c>
      <c r="F199" s="14" t="s">
        <v>4637</v>
      </c>
      <c r="G199" s="14" t="s">
        <v>4638</v>
      </c>
      <c r="I199" t="str">
        <f t="shared" si="3"/>
        <v>UPDATE `katana`.`funeraria_contrato_individual` SET `latitud`='180.046.566', `longitud`='-9.337.066.809.999.990' WHERE  `idcontrato_individual`='MIG198';</v>
      </c>
      <c r="T199" t="str" cm="1">
        <f t="array" aca="1" ref="T199" ca="1">eConcatenar(B199:E199," , ")</f>
        <v>CARRETERA CARDENAS - COMALCALCO KILOMETRO 3 , MELCHOR OCAMPO , CARDENAS  , TABASCO  ,</v>
      </c>
    </row>
    <row r="200" spans="1:20" ht="15.75" thickBot="1" x14ac:dyDescent="0.3">
      <c r="A200" s="6" t="s">
        <v>676</v>
      </c>
      <c r="B200" s="4" t="s">
        <v>677</v>
      </c>
      <c r="C200" s="4" t="s">
        <v>36</v>
      </c>
      <c r="D200" s="4" t="s">
        <v>330</v>
      </c>
      <c r="E200" s="4" t="s">
        <v>396</v>
      </c>
      <c r="F200" s="14" t="s">
        <v>4639</v>
      </c>
      <c r="G200" s="14" t="s">
        <v>4640</v>
      </c>
      <c r="I200" t="str">
        <f t="shared" si="3"/>
        <v>UPDATE `katana`.`funeraria_contrato_individual` SET `latitud`='179.893.443', `longitud`='-93.367.041' WHERE  `idcontrato_individual`='MIG199';</v>
      </c>
      <c r="T200" t="str" cm="1">
        <f t="array" aca="1" ref="T200" ca="1">eConcatenar(B200:E200," , ")</f>
        <v>CALLE EL LIMON NUMERO 22 , EL TOLOQUE , CARDENAS  , TABASCO  ,</v>
      </c>
    </row>
    <row r="201" spans="1:20" ht="15.75" thickBot="1" x14ac:dyDescent="0.3">
      <c r="A201" s="6" t="s">
        <v>678</v>
      </c>
      <c r="B201" s="4" t="s">
        <v>679</v>
      </c>
      <c r="C201" s="4" t="s">
        <v>680</v>
      </c>
      <c r="D201" s="4" t="s">
        <v>330</v>
      </c>
      <c r="E201" s="4" t="s">
        <v>396</v>
      </c>
      <c r="F201" s="14" t="s">
        <v>4641</v>
      </c>
      <c r="G201" s="14" t="s">
        <v>4642</v>
      </c>
      <c r="I201" t="str">
        <f t="shared" si="3"/>
        <v>UPDATE `katana`.`funeraria_contrato_individual` SET `latitud`='179.786.238', `longitud`='-9.336.535.339.999.990' WHERE  `idcontrato_individual`='MIG200';</v>
      </c>
      <c r="T201" t="str" cm="1">
        <f t="array" aca="1" ref="T201" ca="1">eConcatenar(B201:E201," , ")</f>
        <v>CALLE GUAYACAN NUMERO 77 , JARDINES DE TABASCO , CARDENAS  , TABASCO  ,</v>
      </c>
    </row>
    <row r="202" spans="1:20" ht="15.75" thickBot="1" x14ac:dyDescent="0.3">
      <c r="A202" s="6" t="s">
        <v>681</v>
      </c>
      <c r="B202" s="4" t="s">
        <v>683</v>
      </c>
      <c r="C202" s="4" t="s">
        <v>235</v>
      </c>
      <c r="D202" s="4" t="s">
        <v>330</v>
      </c>
      <c r="E202" s="4" t="s">
        <v>396</v>
      </c>
      <c r="F202" s="14" t="s">
        <v>4361</v>
      </c>
      <c r="G202" s="14" t="s">
        <v>4362</v>
      </c>
      <c r="I202" t="str">
        <f t="shared" si="3"/>
        <v>UPDATE `katana`.`funeraria_contrato_individual` SET `latitud`='180.012.067', `longitud`='-9.337.323.390.000.000' WHERE  `idcontrato_individual`='MIG201';</v>
      </c>
      <c r="T202" t="str" cm="1">
        <f t="array" aca="1" ref="T202" ca="1">eConcatenar(B202:E202," , ")</f>
        <v>CALLE JUSTO MARCHENA SIN NUMERO  , BAJIO SEGUNDA SECCION , CARDENAS  , TABASCO  ,</v>
      </c>
    </row>
    <row r="203" spans="1:20" ht="15.75" thickBot="1" x14ac:dyDescent="0.3">
      <c r="A203" s="6" t="s">
        <v>684</v>
      </c>
      <c r="B203" s="4" t="s">
        <v>685</v>
      </c>
      <c r="C203" s="4" t="s">
        <v>279</v>
      </c>
      <c r="D203" s="4" t="s">
        <v>330</v>
      </c>
      <c r="E203" s="4" t="s">
        <v>396</v>
      </c>
      <c r="F203" s="14" t="s">
        <v>4643</v>
      </c>
      <c r="G203" s="14" t="s">
        <v>4644</v>
      </c>
      <c r="I203" t="str">
        <f t="shared" si="3"/>
        <v>UPDATE `katana`.`funeraria_contrato_individual` SET `latitud`='179.719.126', `longitud`='-9.338.127.089.999.990' WHERE  `idcontrato_individual`='MIG202';</v>
      </c>
      <c r="T203" t="str" cm="1">
        <f t="array" aca="1" ref="T203" ca="1">eConcatenar(B203:E203," , ")</f>
        <v>CALLE RIO SECO Y MONTAÑA , SANTA MARIA PERIFERICO , CARDENAS  , TABASCO  ,</v>
      </c>
    </row>
    <row r="204" spans="1:20" ht="15.75" thickBot="1" x14ac:dyDescent="0.3">
      <c r="A204" s="6" t="s">
        <v>686</v>
      </c>
      <c r="B204" s="4" t="s">
        <v>687</v>
      </c>
      <c r="C204" s="4" t="s">
        <v>420</v>
      </c>
      <c r="D204" s="4" t="s">
        <v>330</v>
      </c>
      <c r="E204" s="4" t="s">
        <v>396</v>
      </c>
      <c r="F204" s="14" t="s">
        <v>4479</v>
      </c>
      <c r="G204" s="14" t="s">
        <v>4480</v>
      </c>
      <c r="I204" t="str">
        <f t="shared" si="3"/>
        <v>UPDATE `katana`.`funeraria_contrato_individual` SET `latitud`='180.221.734', `longitud`='-9.338.991.970.000.000' WHERE  `idcontrato_individual`='MIG203';</v>
      </c>
      <c r="T204" t="str" cm="1">
        <f t="array" aca="1" ref="T204" ca="1">eConcatenar(B204:E204," , ")</f>
        <v>CALLE NUMERO 13 TECNOCHTITAL MANZANA 12 LOTE NUMERO 9 , AMPLIACION CAÑALES TERCERA ETAPA , CARDENAS  , TABASCO  ,</v>
      </c>
    </row>
    <row r="205" spans="1:20" ht="15.75" thickBot="1" x14ac:dyDescent="0.3">
      <c r="A205" s="6" t="s">
        <v>689</v>
      </c>
      <c r="B205" s="4" t="s">
        <v>690</v>
      </c>
      <c r="C205" s="4" t="s">
        <v>61</v>
      </c>
      <c r="D205" s="4" t="s">
        <v>330</v>
      </c>
      <c r="E205" s="4" t="s">
        <v>396</v>
      </c>
      <c r="F205" s="14" t="s">
        <v>4645</v>
      </c>
      <c r="G205" s="14" t="s">
        <v>4646</v>
      </c>
      <c r="I205" t="str">
        <f t="shared" si="3"/>
        <v>UPDATE `katana`.`funeraria_contrato_individual` SET `latitud`='1.799.035', `longitud`='-9.338.190.999.999.990' WHERE  `idcontrato_individual`='MIG204';</v>
      </c>
      <c r="T205" t="str" cm="1">
        <f t="array" aca="1" ref="T205" ca="1">eConcatenar(B205:E205," , ")</f>
        <v>CALLE ABRAHAM BANDALA NUMERO 520 LOCAL C , PUEBLO NUEVO , CARDENAS  , TABASCO  ,</v>
      </c>
    </row>
    <row r="206" spans="1:20" ht="15.75" thickBot="1" x14ac:dyDescent="0.3">
      <c r="A206" s="6" t="s">
        <v>691</v>
      </c>
      <c r="B206" s="4" t="s">
        <v>693</v>
      </c>
      <c r="C206" s="4" t="s">
        <v>61</v>
      </c>
      <c r="D206" s="4" t="s">
        <v>330</v>
      </c>
      <c r="E206" s="4" t="s">
        <v>396</v>
      </c>
      <c r="F206" s="14" t="s">
        <v>4647</v>
      </c>
      <c r="G206" s="14" t="s">
        <v>4648</v>
      </c>
      <c r="I206" t="str">
        <f t="shared" si="3"/>
        <v>UPDATE `katana`.`funeraria_contrato_individual` SET `latitud`='179.923.473', `longitud`='-933.788.221' WHERE  `idcontrato_individual`='MIG205';</v>
      </c>
      <c r="T206" t="str" cm="1">
        <f t="array" aca="1" ref="T206" ca="1">eConcatenar(B206:E206," , ")</f>
        <v>CALLE SANCHEZ MAGAÑANES NUMERO 327 , PUEBLO NUEVO , CARDENAS  , TABASCO  ,</v>
      </c>
    </row>
    <row r="207" spans="1:20" ht="15.75" thickBot="1" x14ac:dyDescent="0.3">
      <c r="A207" s="6" t="s">
        <v>694</v>
      </c>
      <c r="B207" s="4" t="s">
        <v>696</v>
      </c>
      <c r="C207" s="4" t="s">
        <v>697</v>
      </c>
      <c r="D207" s="4" t="s">
        <v>330</v>
      </c>
      <c r="E207" s="4" t="s">
        <v>396</v>
      </c>
      <c r="F207" s="14" t="s">
        <v>4649</v>
      </c>
      <c r="G207" s="14" t="s">
        <v>4650</v>
      </c>
      <c r="I207" t="str">
        <f t="shared" si="3"/>
        <v>UPDATE `katana`.`funeraria_contrato_individual` SET `latitud`='179.980.344', `longitud`='-933.522.806' WHERE  `idcontrato_individual`='MIG206';</v>
      </c>
      <c r="T207" t="str" cm="1">
        <f t="array" aca="1" ref="T207" ca="1">eConcatenar(B207:E207," , ")</f>
        <v>CALLE CERRADA DE QUERUBIN FERNANDEZ , CALZADA PRIMERA SECCION SUR , CARDENAS  , TABASCO  ,</v>
      </c>
    </row>
    <row r="208" spans="1:20" ht="15.75" thickBot="1" x14ac:dyDescent="0.3">
      <c r="A208" s="6" t="s">
        <v>698</v>
      </c>
      <c r="B208" s="4" t="s">
        <v>700</v>
      </c>
      <c r="C208" s="4" t="s">
        <v>700</v>
      </c>
      <c r="D208" s="4" t="s">
        <v>330</v>
      </c>
      <c r="E208" s="4" t="s">
        <v>396</v>
      </c>
      <c r="F208" s="14" t="s">
        <v>4361</v>
      </c>
      <c r="G208" s="14" t="s">
        <v>4362</v>
      </c>
      <c r="I208" t="str">
        <f t="shared" si="3"/>
        <v>UPDATE `katana`.`funeraria_contrato_individual` SET `latitud`='180.012.067', `longitud`='-9.337.323.390.000.000' WHERE  `idcontrato_individual`='MIG207';</v>
      </c>
      <c r="T208" t="str" cm="1">
        <f t="array" aca="1" ref="T208" ca="1">eConcatenar(B208:E208," , ")</f>
        <v>BENITO JUAREZ NUMERO 203 , BENITO JUAREZ NUMERO 203 , CARDENAS  , TABASCO  ,</v>
      </c>
    </row>
    <row r="209" spans="1:20" ht="15.75" thickBot="1" x14ac:dyDescent="0.3">
      <c r="A209" s="6" t="s">
        <v>701</v>
      </c>
      <c r="B209" s="4" t="s">
        <v>703</v>
      </c>
      <c r="C209" s="4" t="s">
        <v>285</v>
      </c>
      <c r="D209" s="4" t="s">
        <v>330</v>
      </c>
      <c r="E209" s="4" t="s">
        <v>396</v>
      </c>
      <c r="F209" s="14" t="s">
        <v>4361</v>
      </c>
      <c r="G209" s="14" t="s">
        <v>4362</v>
      </c>
      <c r="I209" t="str">
        <f t="shared" si="3"/>
        <v>UPDATE `katana`.`funeraria_contrato_individual` SET `latitud`='180.012.067', `longitud`='-9.337.323.390.000.000' WHERE  `idcontrato_individual`='MIG208';</v>
      </c>
      <c r="T209" t="str" cm="1">
        <f t="array" aca="1" ref="T209" ca="1">eConcatenar(B209:E209," , ")</f>
        <v>CALLE GUAYACAN SIN NUMERO  , ADA ISABEL , CARDENAS  , TABASCO  ,</v>
      </c>
    </row>
    <row r="210" spans="1:20" ht="15.75" thickBot="1" x14ac:dyDescent="0.3">
      <c r="A210" s="6" t="s">
        <v>705</v>
      </c>
      <c r="B210" s="4" t="s">
        <v>708</v>
      </c>
      <c r="C210" s="4" t="s">
        <v>709</v>
      </c>
      <c r="D210" s="4" t="s">
        <v>706</v>
      </c>
      <c r="E210" s="4" t="s">
        <v>2</v>
      </c>
      <c r="F210" s="14" t="s">
        <v>4651</v>
      </c>
      <c r="G210" s="14" t="s">
        <v>4652</v>
      </c>
      <c r="I210" t="str">
        <f t="shared" si="3"/>
        <v>UPDATE `katana`.`funeraria_contrato_individual` SET `latitud`='183.324.248', `longitud`='-932.040.012' WHERE  `idcontrato_individual`='MIG209';</v>
      </c>
      <c r="T210" t="str" cm="1">
        <f t="array" aca="1" ref="T210" ca="1">eConcatenar(B210:E210," , ")</f>
        <v>FRANCISCO I MADERO SEGUNDA SECCION , CARRETERA VECINAL PARAISO COMALCALCO SIN NUMERO , PARAISO , TABASCO ,</v>
      </c>
    </row>
    <row r="211" spans="1:20" ht="15.75" thickBot="1" x14ac:dyDescent="0.3">
      <c r="A211" s="6" t="s">
        <v>711</v>
      </c>
      <c r="B211" s="4" t="s">
        <v>712</v>
      </c>
      <c r="C211" s="4" t="s">
        <v>713</v>
      </c>
      <c r="D211" s="4" t="s">
        <v>706</v>
      </c>
      <c r="E211" s="4" t="s">
        <v>2</v>
      </c>
      <c r="F211" s="14" t="s">
        <v>4653</v>
      </c>
      <c r="G211" s="14" t="s">
        <v>4654</v>
      </c>
      <c r="I211" t="str">
        <f t="shared" si="3"/>
        <v>UPDATE `katana`.`funeraria_contrato_individual` SET `latitud`='184.094.574', `longitud`='-932.207.189' WHERE  `idcontrato_individual`='MIG210';</v>
      </c>
      <c r="T211" t="str" cm="1">
        <f t="array" aca="1" ref="T211" ca="1">eConcatenar(B211:E211," , ")</f>
        <v>CARRETERA A LAS FLORES , EL ESCRIBANO , PARAISO , TABASCO ,</v>
      </c>
    </row>
    <row r="212" spans="1:20" ht="15.75" thickBot="1" x14ac:dyDescent="0.3">
      <c r="A212" s="6" t="s">
        <v>715</v>
      </c>
      <c r="B212" s="4" t="s">
        <v>717</v>
      </c>
      <c r="C212" s="4" t="s">
        <v>713</v>
      </c>
      <c r="D212" s="4" t="s">
        <v>706</v>
      </c>
      <c r="E212" s="4" t="s">
        <v>2</v>
      </c>
      <c r="F212" s="14" t="s">
        <v>4655</v>
      </c>
      <c r="G212" s="14" t="s">
        <v>4656</v>
      </c>
      <c r="I212" t="str">
        <f t="shared" si="3"/>
        <v>UPDATE `katana`.`funeraria_contrato_individual` SET `latitud`='18.410.086', `longitud`='-932.240.645' WHERE  `idcontrato_individual`='MIG211';</v>
      </c>
      <c r="T212" t="str" cm="1">
        <f t="array" aca="1" ref="T212" ca="1">eConcatenar(B212:E212," , ")</f>
        <v>CALLEJON MEXICANO S/N  , EL ESCRIBANO , PARAISO , TABASCO ,</v>
      </c>
    </row>
    <row r="213" spans="1:20" ht="15.75" thickBot="1" x14ac:dyDescent="0.3">
      <c r="A213" s="6" t="s">
        <v>718</v>
      </c>
      <c r="B213" s="4" t="s">
        <v>719</v>
      </c>
      <c r="C213" s="4" t="s">
        <v>720</v>
      </c>
      <c r="D213" s="4" t="s">
        <v>3</v>
      </c>
      <c r="E213" s="4" t="s">
        <v>2</v>
      </c>
      <c r="F213" s="14" t="s">
        <v>4657</v>
      </c>
      <c r="G213" s="14" t="s">
        <v>4658</v>
      </c>
      <c r="I213" t="str">
        <f t="shared" si="3"/>
        <v>UPDATE `katana`.`funeraria_contrato_individual` SET `latitud`='180.066.675', `longitud`='-93.374.399' WHERE  `idcontrato_individual`='MIG212';</v>
      </c>
      <c r="T213" t="str" cm="1">
        <f t="array" aca="1" ref="T213" ca="1">eConcatenar(B213:E213," , ")</f>
        <v>CALLE MIGUEL HIDALGO , AGUASOL , CARDENAS , TABASCO ,</v>
      </c>
    </row>
    <row r="214" spans="1:20" ht="15.75" thickBot="1" x14ac:dyDescent="0.3">
      <c r="A214" s="6" t="s">
        <v>721</v>
      </c>
      <c r="B214" s="4" t="s">
        <v>722</v>
      </c>
      <c r="C214" s="4" t="s">
        <v>42</v>
      </c>
      <c r="D214" s="4" t="s">
        <v>706</v>
      </c>
      <c r="E214" s="4" t="s">
        <v>2</v>
      </c>
      <c r="F214" s="14" t="s">
        <v>4659</v>
      </c>
      <c r="G214" s="14" t="s">
        <v>4660</v>
      </c>
      <c r="I214" t="str">
        <f t="shared" si="3"/>
        <v>UPDATE `katana`.`funeraria_contrato_individual` SET `latitud`='184.043.374', `longitud`='-932.157.053' WHERE  `idcontrato_individual`='MIG213';</v>
      </c>
      <c r="T214" t="str" cm="1">
        <f t="array" aca="1" ref="T214" ca="1">eConcatenar(B214:E214," , ")</f>
        <v>CALLE 8 DE OCTUBRE NUMERO 338 , CENTRO , PARAISO , TABASCO ,</v>
      </c>
    </row>
    <row r="215" spans="1:20" ht="15.75" thickBot="1" x14ac:dyDescent="0.3">
      <c r="A215" s="6" t="s">
        <v>724</v>
      </c>
      <c r="B215" s="4" t="s">
        <v>725</v>
      </c>
      <c r="C215" s="4" t="s">
        <v>726</v>
      </c>
      <c r="D215" s="4" t="s">
        <v>706</v>
      </c>
      <c r="E215" s="4" t="s">
        <v>2</v>
      </c>
      <c r="F215" s="14" t="s">
        <v>4661</v>
      </c>
      <c r="G215" s="14" t="s">
        <v>4662</v>
      </c>
      <c r="I215" t="str">
        <f t="shared" si="3"/>
        <v>UPDATE `katana`.`funeraria_contrato_individual` SET `latitud`='184.073.512', `longitud`='-932.074.712' WHERE  `idcontrato_individual`='MIG214';</v>
      </c>
      <c r="T215" t="str" cm="1">
        <f t="array" aca="1" ref="T215" ca="1">eConcatenar(B215:E215," , ")</f>
        <v>PROLONGACION MELCHOR OCAMPO 1459 A , EL LIMONCITO , PARAISO , TABASCO ,</v>
      </c>
    </row>
    <row r="216" spans="1:20" ht="15.75" thickBot="1" x14ac:dyDescent="0.3">
      <c r="A216" s="6" t="s">
        <v>727</v>
      </c>
      <c r="B216" s="4" t="s">
        <v>728</v>
      </c>
      <c r="C216" s="4" t="s">
        <v>729</v>
      </c>
      <c r="D216" s="4" t="s">
        <v>706</v>
      </c>
      <c r="E216" s="4" t="s">
        <v>2</v>
      </c>
      <c r="F216" s="14" t="s">
        <v>4663</v>
      </c>
      <c r="G216" s="14" t="s">
        <v>4664</v>
      </c>
      <c r="I216" t="str">
        <f t="shared" si="3"/>
        <v>UPDATE `katana`.`funeraria_contrato_individual` SET `latitud`='184.404.294', `longitud`='-9.309.565.339.999.990' WHERE  `idcontrato_individual`='MIG215';</v>
      </c>
      <c r="T216" t="str" cm="1">
        <f t="array" aca="1" ref="T216" ca="1">eConcatenar(B216:E216," , ")</f>
        <v>CARRETERA A LA DEPORTIVA , EL PENJAMO , PARAISO , TABASCO ,</v>
      </c>
    </row>
    <row r="217" spans="1:20" ht="15.75" thickBot="1" x14ac:dyDescent="0.3">
      <c r="A217" s="6" t="s">
        <v>730</v>
      </c>
      <c r="B217" s="4" t="s">
        <v>733</v>
      </c>
      <c r="C217" s="4" t="s">
        <v>42</v>
      </c>
      <c r="D217" s="4" t="s">
        <v>706</v>
      </c>
      <c r="E217" s="4" t="s">
        <v>2</v>
      </c>
      <c r="F217" s="14" t="s">
        <v>4665</v>
      </c>
      <c r="G217" s="14" t="s">
        <v>4666</v>
      </c>
      <c r="I217" t="str">
        <f t="shared" si="3"/>
        <v>UPDATE `katana`.`funeraria_contrato_individual` SET `latitud`='183.988.178', `longitud`='-932.166.709' WHERE  `idcontrato_individual`='MIG216';</v>
      </c>
      <c r="T217" t="str" cm="1">
        <f t="array" aca="1" ref="T217" ca="1">eConcatenar(B217:E217," , ")</f>
        <v>CALLE ZARAGOZA NUMERO 614 , CENTRO , PARAISO , TABASCO ,</v>
      </c>
    </row>
    <row r="218" spans="1:20" ht="15.75" thickBot="1" x14ac:dyDescent="0.3">
      <c r="A218" s="6" t="s">
        <v>734</v>
      </c>
      <c r="B218" s="4" t="s">
        <v>735</v>
      </c>
      <c r="C218" s="4" t="s">
        <v>736</v>
      </c>
      <c r="D218" s="4" t="s">
        <v>706</v>
      </c>
      <c r="E218" s="4" t="s">
        <v>2</v>
      </c>
      <c r="F218" s="14" t="s">
        <v>4667</v>
      </c>
      <c r="G218" s="14" t="s">
        <v>4668</v>
      </c>
      <c r="I218" t="str">
        <f t="shared" si="3"/>
        <v>UPDATE `katana`.`funeraria_contrato_individual` SET `latitud`='25.592.172', `longitud`='-9.999.619.469.999.990' WHERE  `idcontrato_individual`='MIG217';</v>
      </c>
      <c r="T218" t="str" cm="1">
        <f t="array" aca="1" ref="T218" ca="1">eConcatenar(B218:E218," , ")</f>
        <v>CALLE NUEVO LEON MANZANA 4 LOTE 77 , LA CONTINUIDAD , PARAISO , TABASCO ,</v>
      </c>
    </row>
    <row r="219" spans="1:20" ht="15.75" thickBot="1" x14ac:dyDescent="0.3">
      <c r="A219" s="6" t="s">
        <v>737</v>
      </c>
      <c r="B219" s="4" t="s">
        <v>739</v>
      </c>
      <c r="C219" s="4" t="s">
        <v>42</v>
      </c>
      <c r="D219" s="4" t="s">
        <v>706</v>
      </c>
      <c r="E219" s="4" t="s">
        <v>2</v>
      </c>
      <c r="F219" s="14" t="s">
        <v>4669</v>
      </c>
      <c r="G219" s="14" t="s">
        <v>4670</v>
      </c>
      <c r="I219" t="str">
        <f t="shared" si="3"/>
        <v>UPDATE `katana`.`funeraria_contrato_individual` SET `latitud`='183.961.688', `longitud`='-932.188.104' WHERE  `idcontrato_individual`='MIG218';</v>
      </c>
      <c r="T219" t="str" cm="1">
        <f t="array" aca="1" ref="T219" ca="1">eConcatenar(B219:E219," , ")</f>
        <v>CALLE LOS TINTOS NUMERO 124 , CENTRO , PARAISO , TABASCO ,</v>
      </c>
    </row>
    <row r="220" spans="1:20" ht="15.75" thickBot="1" x14ac:dyDescent="0.3">
      <c r="A220" s="6" t="s">
        <v>740</v>
      </c>
      <c r="B220" s="4" t="s">
        <v>723</v>
      </c>
      <c r="C220" s="4" t="s">
        <v>741</v>
      </c>
      <c r="D220" s="4" t="s">
        <v>706</v>
      </c>
      <c r="E220" s="4" t="s">
        <v>2</v>
      </c>
      <c r="F220" s="14" t="s">
        <v>4651</v>
      </c>
      <c r="G220" s="14" t="s">
        <v>4652</v>
      </c>
      <c r="I220" t="str">
        <f t="shared" si="3"/>
        <v>UPDATE `katana`.`funeraria_contrato_individual` SET `latitud`='183.324.248', `longitud`='-932.040.012' WHERE  `idcontrato_individual`='MIG219';</v>
      </c>
      <c r="T220" t="str" cm="1">
        <f t="array" aca="1" ref="T220" ca="1">eConcatenar(B220:E220," , ")</f>
        <v>CARRETERA VECINAL PARAISO COMALCALCO , MOCTEZUMA PRIMERA SECCION  , PARAISO , TABASCO ,</v>
      </c>
    </row>
    <row r="221" spans="1:20" ht="15.75" thickBot="1" x14ac:dyDescent="0.3">
      <c r="A221" s="6" t="s">
        <v>743</v>
      </c>
      <c r="B221" s="4" t="s">
        <v>723</v>
      </c>
      <c r="C221" s="4" t="s">
        <v>741</v>
      </c>
      <c r="D221" s="4" t="s">
        <v>706</v>
      </c>
      <c r="E221" s="4" t="s">
        <v>2</v>
      </c>
      <c r="F221" s="14" t="s">
        <v>4651</v>
      </c>
      <c r="G221" s="14" t="s">
        <v>4652</v>
      </c>
      <c r="I221" t="str">
        <f t="shared" si="3"/>
        <v>UPDATE `katana`.`funeraria_contrato_individual` SET `latitud`='183.324.248', `longitud`='-932.040.012' WHERE  `idcontrato_individual`='MIG220';</v>
      </c>
      <c r="T221" t="str" cm="1">
        <f t="array" aca="1" ref="T221" ca="1">eConcatenar(B221:E221," , ")</f>
        <v>CARRETERA VECINAL PARAISO COMALCALCO , MOCTEZUMA PRIMERA SECCION  , PARAISO , TABASCO ,</v>
      </c>
    </row>
    <row r="222" spans="1:20" ht="15.75" thickBot="1" x14ac:dyDescent="0.3">
      <c r="A222" s="6" t="s">
        <v>744</v>
      </c>
      <c r="B222" s="4" t="s">
        <v>745</v>
      </c>
      <c r="C222" s="4" t="s">
        <v>42</v>
      </c>
      <c r="D222" s="4" t="s">
        <v>706</v>
      </c>
      <c r="E222" s="4" t="s">
        <v>2</v>
      </c>
      <c r="F222" s="14" t="s">
        <v>4671</v>
      </c>
      <c r="G222" s="14" t="s">
        <v>4672</v>
      </c>
      <c r="I222" t="str">
        <f t="shared" si="3"/>
        <v>UPDATE `katana`.`funeraria_contrato_individual` SET `latitud`='183.967.241', `longitud`='-9.321.673.249.999.990' WHERE  `idcontrato_individual`='MIG221';</v>
      </c>
      <c r="T222" t="str" cm="1">
        <f t="array" aca="1" ref="T222" ca="1">eConcatenar(B222:E222," , ")</f>
        <v>CALLE IGNACIO COMONFORT NUMERO 513 , CENTRO , PARAISO , TABASCO ,</v>
      </c>
    </row>
    <row r="223" spans="1:20" ht="15.75" thickBot="1" x14ac:dyDescent="0.3">
      <c r="A223" s="6" t="s">
        <v>746</v>
      </c>
      <c r="B223" s="4" t="s">
        <v>748</v>
      </c>
      <c r="C223" s="4" t="s">
        <v>42</v>
      </c>
      <c r="D223" s="4" t="s">
        <v>706</v>
      </c>
      <c r="E223" s="4" t="s">
        <v>2</v>
      </c>
      <c r="F223" s="14" t="s">
        <v>4671</v>
      </c>
      <c r="G223" s="14" t="s">
        <v>4672</v>
      </c>
      <c r="I223" t="str">
        <f t="shared" si="3"/>
        <v>UPDATE `katana`.`funeraria_contrato_individual` SET `latitud`='183.967.241', `longitud`='-9.321.673.249.999.990' WHERE  `idcontrato_individual`='MIG222';</v>
      </c>
      <c r="T223" t="str" cm="1">
        <f t="array" aca="1" ref="T223" ca="1">eConcatenar(B223:E223," , ")</f>
        <v>CALLE COMONFORT NUMERO 513 A , CENTRO , PARAISO , TABASCO ,</v>
      </c>
    </row>
    <row r="224" spans="1:20" ht="15.75" thickBot="1" x14ac:dyDescent="0.3">
      <c r="A224" s="6" t="s">
        <v>749</v>
      </c>
      <c r="B224" s="4" t="s">
        <v>750</v>
      </c>
      <c r="C224" s="4" t="s">
        <v>751</v>
      </c>
      <c r="D224" s="4" t="s">
        <v>706</v>
      </c>
      <c r="E224" s="4" t="s">
        <v>2</v>
      </c>
      <c r="F224" s="14" t="s">
        <v>4673</v>
      </c>
      <c r="G224" s="14" t="s">
        <v>4674</v>
      </c>
      <c r="I224" t="str">
        <f t="shared" si="3"/>
        <v>UPDATE `katana`.`funeraria_contrato_individual` SET `latitud`='18.399.731', `longitud`='-9.322.003.199.999.990' WHERE  `idcontrato_individual`='MIG223';</v>
      </c>
      <c r="T224" t="str" cm="1">
        <f t="array" aca="1" ref="T224" ca="1">eConcatenar(B224:E224," , ")</f>
        <v>ENTRADA A LA RINCONADA , LAS FLORES PRIMERA SECCION , PARAISO , TABASCO ,</v>
      </c>
    </row>
    <row r="225" spans="1:20" ht="15.75" thickBot="1" x14ac:dyDescent="0.3">
      <c r="A225" s="6" t="s">
        <v>753</v>
      </c>
      <c r="B225" s="4" t="s">
        <v>754</v>
      </c>
      <c r="C225" s="4" t="s">
        <v>42</v>
      </c>
      <c r="D225" s="4" t="s">
        <v>706</v>
      </c>
      <c r="E225" s="4" t="s">
        <v>2</v>
      </c>
      <c r="F225" s="14" t="s">
        <v>4675</v>
      </c>
      <c r="G225" s="14" t="s">
        <v>4676</v>
      </c>
      <c r="I225" t="str">
        <f t="shared" si="3"/>
        <v>UPDATE `katana`.`funeraria_contrato_individual` SET `latitud`='184.013.131', `longitud`='-932.134.311' WHERE  `idcontrato_individual`='MIG224';</v>
      </c>
      <c r="T225" t="str" cm="1">
        <f t="array" aca="1" ref="T225" ca="1">eConcatenar(B225:E225," , ")</f>
        <v>CALLE 5 DE MAYO , CENTRO , PARAISO , TABASCO ,</v>
      </c>
    </row>
    <row r="226" spans="1:20" ht="15.75" thickBot="1" x14ac:dyDescent="0.3">
      <c r="A226" s="6" t="s">
        <v>755</v>
      </c>
      <c r="B226" s="4" t="s">
        <v>750</v>
      </c>
      <c r="C226" s="4" t="s">
        <v>751</v>
      </c>
      <c r="D226" s="4" t="s">
        <v>706</v>
      </c>
      <c r="E226" s="4" t="s">
        <v>2</v>
      </c>
      <c r="F226" s="14" t="s">
        <v>4673</v>
      </c>
      <c r="G226" s="14" t="s">
        <v>4674</v>
      </c>
      <c r="I226" t="str">
        <f t="shared" si="3"/>
        <v>UPDATE `katana`.`funeraria_contrato_individual` SET `latitud`='18.399.731', `longitud`='-9.322.003.199.999.990' WHERE  `idcontrato_individual`='MIG225';</v>
      </c>
      <c r="T226" t="str" cm="1">
        <f t="array" aca="1" ref="T226" ca="1">eConcatenar(B226:E226," , ")</f>
        <v>ENTRADA A LA RINCONADA , LAS FLORES PRIMERA SECCION , PARAISO , TABASCO ,</v>
      </c>
    </row>
    <row r="227" spans="1:20" ht="15.75" thickBot="1" x14ac:dyDescent="0.3">
      <c r="A227" s="6" t="s">
        <v>756</v>
      </c>
      <c r="B227" s="4" t="s">
        <v>758</v>
      </c>
      <c r="C227" s="4" t="s">
        <v>726</v>
      </c>
      <c r="D227" s="4" t="s">
        <v>706</v>
      </c>
      <c r="E227" s="4" t="s">
        <v>2</v>
      </c>
      <c r="F227" s="14" t="s">
        <v>4677</v>
      </c>
      <c r="G227" s="14" t="s">
        <v>4678</v>
      </c>
      <c r="I227" t="str">
        <f t="shared" si="3"/>
        <v>UPDATE `katana`.`funeraria_contrato_individual` SET `latitud`='184.307.322', `longitud`='-931.905.874' WHERE  `idcontrato_individual`='MIG226';</v>
      </c>
      <c r="T227" t="str" cm="1">
        <f t="array" aca="1" ref="T227" ca="1">eConcatenar(B227:E227," , ")</f>
        <v>ENTRADA LOS NARANJOS , EL LIMONCITO , PARAISO , TABASCO ,</v>
      </c>
    </row>
    <row r="228" spans="1:20" ht="15.75" thickBot="1" x14ac:dyDescent="0.3">
      <c r="A228" s="6" t="s">
        <v>759</v>
      </c>
      <c r="B228" s="4" t="s">
        <v>760</v>
      </c>
      <c r="C228" s="4" t="s">
        <v>761</v>
      </c>
      <c r="D228" s="4" t="s">
        <v>706</v>
      </c>
      <c r="E228" s="4" t="s">
        <v>2</v>
      </c>
      <c r="F228" s="14" t="s">
        <v>4679</v>
      </c>
      <c r="G228" s="14" t="s">
        <v>4680</v>
      </c>
      <c r="I228" t="str">
        <f t="shared" si="3"/>
        <v>UPDATE `katana`.`funeraria_contrato_individual` SET `latitud`='184.060.631', `longitud`='-932.192.454' WHERE  `idcontrato_individual`='MIG227';</v>
      </c>
      <c r="T228" t="str" cm="1">
        <f t="array" aca="1" ref="T228" ca="1">eConcatenar(B228:E228," , ")</f>
        <v>SEGUNDA ENTRADA 18 DE MARZO , LOS COQUITOS , PARAISO , TABASCO ,</v>
      </c>
    </row>
    <row r="229" spans="1:20" ht="15.75" thickBot="1" x14ac:dyDescent="0.3">
      <c r="A229" s="6" t="s">
        <v>762</v>
      </c>
      <c r="B229" s="4" t="s">
        <v>763</v>
      </c>
      <c r="C229" s="4" t="s">
        <v>764</v>
      </c>
      <c r="D229" s="4" t="s">
        <v>706</v>
      </c>
      <c r="E229" s="4" t="s">
        <v>2</v>
      </c>
      <c r="F229" s="14" t="s">
        <v>4681</v>
      </c>
      <c r="G229" s="14" t="s">
        <v>4682</v>
      </c>
      <c r="I229" t="str">
        <f t="shared" si="3"/>
        <v>UPDATE `katana`.`funeraria_contrato_individual` SET `latitud`='184.252.777', `longitud`='-931.508.333' WHERE  `idcontrato_individual`='MIG228';</v>
      </c>
      <c r="T229" t="str" cm="1">
        <f t="array" aca="1" ref="T229" ca="1">eConcatenar(B229:E229," , ")</f>
        <v>CALLE LA MADRID SIN NUMERO , EL BELLOTE , PARAISO , TABASCO ,</v>
      </c>
    </row>
    <row r="230" spans="1:20" ht="15.75" thickBot="1" x14ac:dyDescent="0.3">
      <c r="A230" s="6" t="s">
        <v>765</v>
      </c>
      <c r="B230" s="4" t="s">
        <v>766</v>
      </c>
      <c r="C230" s="4" t="s">
        <v>628</v>
      </c>
      <c r="D230" s="4" t="s">
        <v>706</v>
      </c>
      <c r="E230" s="4" t="s">
        <v>2</v>
      </c>
      <c r="F230" s="14" t="s">
        <v>4683</v>
      </c>
      <c r="G230" s="14" t="s">
        <v>4684</v>
      </c>
      <c r="I230" t="str">
        <f t="shared" si="3"/>
        <v>UPDATE `katana`.`funeraria_contrato_individual` SET `latitud`='183.889.073', `longitud`='-9.321.848.349.999.990' WHERE  `idcontrato_individual`='MIG229';</v>
      </c>
      <c r="T230" t="str" cm="1">
        <f t="array" aca="1" ref="T230" ca="1">eConcatenar(B230:E230," , ")</f>
        <v>BULEVARD ANTONIO ROMERO ZURITA , QUINTIN ARAUZ , PARAISO , TABASCO ,</v>
      </c>
    </row>
    <row r="231" spans="1:20" ht="15.75" thickBot="1" x14ac:dyDescent="0.3">
      <c r="A231" s="6" t="s">
        <v>767</v>
      </c>
      <c r="B231" s="4" t="s">
        <v>766</v>
      </c>
      <c r="C231" s="4" t="s">
        <v>628</v>
      </c>
      <c r="D231" s="4" t="s">
        <v>706</v>
      </c>
      <c r="E231" s="4" t="s">
        <v>2</v>
      </c>
      <c r="F231" s="14" t="s">
        <v>4683</v>
      </c>
      <c r="G231" s="14" t="s">
        <v>4684</v>
      </c>
      <c r="I231" t="str">
        <f t="shared" si="3"/>
        <v>UPDATE `katana`.`funeraria_contrato_individual` SET `latitud`='183.889.073', `longitud`='-9.321.848.349.999.990' WHERE  `idcontrato_individual`='MIG230';</v>
      </c>
      <c r="T231" t="str" cm="1">
        <f t="array" aca="1" ref="T231" ca="1">eConcatenar(B231:E231," , ")</f>
        <v>BULEVARD ANTONIO ROMERO ZURITA , QUINTIN ARAUZ , PARAISO , TABASCO ,</v>
      </c>
    </row>
    <row r="232" spans="1:20" ht="15.75" thickBot="1" x14ac:dyDescent="0.3">
      <c r="A232" s="6" t="s">
        <v>769</v>
      </c>
      <c r="B232" s="4" t="s">
        <v>770</v>
      </c>
      <c r="C232" s="4" t="s">
        <v>628</v>
      </c>
      <c r="D232" s="4" t="s">
        <v>706</v>
      </c>
      <c r="E232" s="4" t="s">
        <v>2</v>
      </c>
      <c r="F232" s="14" t="s">
        <v>4685</v>
      </c>
      <c r="G232" s="14" t="s">
        <v>4686</v>
      </c>
      <c r="I232" t="str">
        <f t="shared" si="3"/>
        <v>UPDATE `katana`.`funeraria_contrato_individual` SET `latitud`='183.730.989', `longitud`='-9.320.717.189.999.990' WHERE  `idcontrato_individual`='MIG231';</v>
      </c>
      <c r="T232" t="str" cm="1">
        <f t="array" aca="1" ref="T232" ca="1">eConcatenar(B232:E232," , ")</f>
        <v>LA MERCED REAL SIN NUMERO , QUINTIN ARAUZ , PARAISO , TABASCO ,</v>
      </c>
    </row>
    <row r="233" spans="1:20" ht="15.75" thickBot="1" x14ac:dyDescent="0.3">
      <c r="A233" s="6" t="s">
        <v>771</v>
      </c>
      <c r="B233" s="4" t="s">
        <v>772</v>
      </c>
      <c r="C233" s="4" t="s">
        <v>773</v>
      </c>
      <c r="D233" s="4" t="s">
        <v>706</v>
      </c>
      <c r="E233" s="4" t="s">
        <v>2</v>
      </c>
      <c r="F233" s="14" t="s">
        <v>4687</v>
      </c>
      <c r="G233" s="14" t="s">
        <v>4688</v>
      </c>
      <c r="I233" t="str">
        <f t="shared" si="3"/>
        <v>UPDATE `katana`.`funeraria_contrato_individual` SET `latitud`='184.080.183', `longitud`='-9.321.186.709.999.990' WHERE  `idcontrato_individual`='MIG232';</v>
      </c>
      <c r="T233" t="str" cm="1">
        <f t="array" aca="1" ref="T233" ca="1">eConcatenar(B233:E233," , ")</f>
        <v>PROLONGACION 5 DE MAYO INTERIOR SIN NUMERO , EL LIMON  , PARAISO , TABASCO ,</v>
      </c>
    </row>
    <row r="234" spans="1:20" ht="15.75" thickBot="1" x14ac:dyDescent="0.3">
      <c r="A234" s="6" t="s">
        <v>774</v>
      </c>
      <c r="B234" s="4" t="s">
        <v>777</v>
      </c>
      <c r="C234" s="4" t="s">
        <v>778</v>
      </c>
      <c r="D234" s="4" t="s">
        <v>775</v>
      </c>
      <c r="E234" s="4" t="s">
        <v>2</v>
      </c>
      <c r="F234" s="14" t="s">
        <v>4689</v>
      </c>
      <c r="G234" s="14" t="s">
        <v>4690</v>
      </c>
      <c r="I234" t="str">
        <f t="shared" si="3"/>
        <v>UPDATE `katana`.`funeraria_contrato_individual` SET `latitud`='182.147.308', `longitud`='-932.425.341' WHERE  `idcontrato_individual`='MIG233';</v>
      </c>
      <c r="T234" t="str" cm="1">
        <f t="array" aca="1" ref="T234" ca="1">eConcatenar(B234:E234," , ")</f>
        <v>CALLE LAZARO CARDENAS DEL RIO SIN NUMERO , NORTE PRIMERA SECCION  , COMALCALCO , TABASCO ,</v>
      </c>
    </row>
    <row r="235" spans="1:20" ht="15.75" thickBot="1" x14ac:dyDescent="0.3">
      <c r="A235" s="6" t="s">
        <v>780</v>
      </c>
      <c r="B235" s="4" t="s">
        <v>782</v>
      </c>
      <c r="C235" s="4" t="s">
        <v>778</v>
      </c>
      <c r="D235" s="4" t="s">
        <v>775</v>
      </c>
      <c r="E235" s="4" t="s">
        <v>2</v>
      </c>
      <c r="F235" s="14" t="s">
        <v>4691</v>
      </c>
      <c r="G235" s="14" t="s">
        <v>4692</v>
      </c>
      <c r="I235" t="str">
        <f t="shared" si="3"/>
        <v>UPDATE `katana`.`funeraria_contrato_individual` SET `latitud`='182.423.721', `longitud`='-932.098.269' WHERE  `idcontrato_individual`='MIG234';</v>
      </c>
      <c r="T235" t="str" cm="1">
        <f t="array" aca="1" ref="T235" ca="1">eConcatenar(B235:E235," , ")</f>
        <v>CARRETERA FEDERAL COMALCALCO PARAISO SIN NUMERO , NORTE PRIMERA SECCION  , COMALCALCO , TABASCO ,</v>
      </c>
    </row>
    <row r="236" spans="1:20" ht="15.75" thickBot="1" x14ac:dyDescent="0.3">
      <c r="A236" s="6" t="s">
        <v>783</v>
      </c>
      <c r="B236" s="4" t="s">
        <v>785</v>
      </c>
      <c r="C236" s="4" t="s">
        <v>764</v>
      </c>
      <c r="D236" s="4" t="s">
        <v>706</v>
      </c>
      <c r="E236" s="4" t="s">
        <v>2</v>
      </c>
      <c r="F236" s="14" t="s">
        <v>4681</v>
      </c>
      <c r="G236" s="14" t="s">
        <v>4682</v>
      </c>
      <c r="I236" t="str">
        <f t="shared" si="3"/>
        <v>UPDATE `katana`.`funeraria_contrato_individual` SET `latitud`='184.252.777', `longitud`='-931.508.333' WHERE  `idcontrato_individual`='MIG235';</v>
      </c>
      <c r="T236" t="str" cm="1">
        <f t="array" aca="1" ref="T236" ca="1">eConcatenar(B236:E236," , ")</f>
        <v>JOSE MARIA MORELOS  , EL BELLOTE , PARAISO , TABASCO ,</v>
      </c>
    </row>
    <row r="237" spans="1:20" ht="15.75" thickBot="1" x14ac:dyDescent="0.3">
      <c r="A237" s="6" t="s">
        <v>786</v>
      </c>
      <c r="B237" s="4" t="s">
        <v>788</v>
      </c>
      <c r="C237" s="4" t="s">
        <v>789</v>
      </c>
      <c r="D237" s="4" t="s">
        <v>706</v>
      </c>
      <c r="E237" s="4" t="s">
        <v>2</v>
      </c>
      <c r="F237" s="14" t="s">
        <v>4693</v>
      </c>
      <c r="G237" s="14" t="s">
        <v>4694</v>
      </c>
      <c r="I237" t="str">
        <f t="shared" si="3"/>
        <v>UPDATE `katana`.`funeraria_contrato_individual` SET `latitud`='184.237.158', `longitud`='-9.315.950.169.999.990' WHERE  `idcontrato_individual`='MIG236';</v>
      </c>
      <c r="T237" t="str" cm="1">
        <f t="array" aca="1" ref="T237" ca="1">eConcatenar(B237:E237," , ")</f>
        <v>ENTRADA LA PASADITA  , LA MADRID EL BELLOTE , PARAISO , TABASCO ,</v>
      </c>
    </row>
    <row r="238" spans="1:20" ht="15.75" thickBot="1" x14ac:dyDescent="0.3">
      <c r="A238" s="6" t="s">
        <v>790</v>
      </c>
      <c r="B238" s="4" t="s">
        <v>785</v>
      </c>
      <c r="C238" s="4" t="s">
        <v>764</v>
      </c>
      <c r="D238" s="4" t="s">
        <v>706</v>
      </c>
      <c r="E238" s="4" t="s">
        <v>2</v>
      </c>
      <c r="F238" s="14" t="s">
        <v>4681</v>
      </c>
      <c r="G238" s="14" t="s">
        <v>4682</v>
      </c>
      <c r="I238" t="str">
        <f t="shared" si="3"/>
        <v>UPDATE `katana`.`funeraria_contrato_individual` SET `latitud`='184.252.777', `longitud`='-931.508.333' WHERE  `idcontrato_individual`='MIG237';</v>
      </c>
      <c r="T238" t="str" cm="1">
        <f t="array" aca="1" ref="T238" ca="1">eConcatenar(B238:E238," , ")</f>
        <v>JOSE MARIA MORELOS  , EL BELLOTE , PARAISO , TABASCO ,</v>
      </c>
    </row>
    <row r="239" spans="1:20" ht="15.75" thickBot="1" x14ac:dyDescent="0.3">
      <c r="A239" s="6" t="s">
        <v>792</v>
      </c>
      <c r="B239" s="4" t="s">
        <v>794</v>
      </c>
      <c r="C239" s="4" t="s">
        <v>795</v>
      </c>
      <c r="D239" s="4" t="s">
        <v>793</v>
      </c>
      <c r="E239" s="4" t="s">
        <v>2</v>
      </c>
      <c r="F239" s="14" t="s">
        <v>4695</v>
      </c>
      <c r="G239" s="14" t="s">
        <v>4696</v>
      </c>
      <c r="I239" t="str">
        <f t="shared" si="3"/>
        <v>UPDATE `katana`.`funeraria_contrato_individual` SET `latitud`='184.150.734', `longitud`='-929.948.065' WHERE  `idcontrato_individual`='MIG238';</v>
      </c>
      <c r="T239" t="str" cm="1">
        <f t="array" aca="1" ref="T239" ca="1">eConcatenar(B239:E239," , ")</f>
        <v>ENTRADA EL MORRAL SIN NUMERO , JALAPITA SIN NUMERO , CENTLA , TABASCO ,</v>
      </c>
    </row>
    <row r="240" spans="1:20" ht="15.75" thickBot="1" x14ac:dyDescent="0.3">
      <c r="A240" s="6" t="s">
        <v>796</v>
      </c>
      <c r="B240" s="4" t="s">
        <v>798</v>
      </c>
      <c r="C240" s="4" t="s">
        <v>42</v>
      </c>
      <c r="D240" s="4" t="s">
        <v>706</v>
      </c>
      <c r="E240" s="4" t="s">
        <v>2</v>
      </c>
      <c r="F240" s="14" t="s">
        <v>4697</v>
      </c>
      <c r="G240" s="14" t="s">
        <v>4698</v>
      </c>
      <c r="I240" t="str">
        <f t="shared" si="3"/>
        <v>UPDATE `katana`.`funeraria_contrato_individual` SET `latitud`='184.042.491', `longitud`='-932.099.303' WHERE  `idcontrato_individual`='MIG239';</v>
      </c>
      <c r="T240" t="str" cm="1">
        <f t="array" aca="1" ref="T240" ca="1">eConcatenar(B240:E240," , ")</f>
        <v>CALLE MELCHOR OCAMPONUMERO 1206 , CENTRO , PARAISO , TABASCO ,</v>
      </c>
    </row>
    <row r="241" spans="1:20" ht="15.75" thickBot="1" x14ac:dyDescent="0.3">
      <c r="A241" s="6" t="s">
        <v>799</v>
      </c>
      <c r="B241" s="4" t="s">
        <v>800</v>
      </c>
      <c r="C241" s="4" t="s">
        <v>751</v>
      </c>
      <c r="D241" s="4" t="s">
        <v>775</v>
      </c>
      <c r="E241" s="4" t="s">
        <v>2</v>
      </c>
      <c r="F241" s="14" t="s">
        <v>4673</v>
      </c>
      <c r="G241" s="14" t="s">
        <v>4674</v>
      </c>
      <c r="I241" t="str">
        <f t="shared" si="3"/>
        <v>UPDATE `katana`.`funeraria_contrato_individual` SET `latitud`='18.399.731', `longitud`='-9.322.003.199.999.990' WHERE  `idcontrato_individual`='MIG240';</v>
      </c>
      <c r="T241" t="str" cm="1">
        <f t="array" aca="1" ref="T241" ca="1">eConcatenar(B241:E241," , ")</f>
        <v>ENTRADA LA RINCONADA , LAS FLORES PRIMERA SECCION , COMALCALCO , TABASCO ,</v>
      </c>
    </row>
    <row r="242" spans="1:20" ht="15.75" thickBot="1" x14ac:dyDescent="0.3">
      <c r="A242" s="6" t="s">
        <v>801</v>
      </c>
      <c r="B242" s="4" t="s">
        <v>802</v>
      </c>
      <c r="C242" s="4" t="s">
        <v>42</v>
      </c>
      <c r="D242" s="4" t="s">
        <v>706</v>
      </c>
      <c r="E242" s="4" t="s">
        <v>2</v>
      </c>
      <c r="F242" s="14" t="s">
        <v>4699</v>
      </c>
      <c r="G242" s="14" t="s">
        <v>4700</v>
      </c>
      <c r="I242" t="str">
        <f t="shared" si="3"/>
        <v>UPDATE `katana`.`funeraria_contrato_individual` SET `latitud`='184.003.208', `longitud`='-9.320.979.059.999.990' WHERE  `idcontrato_individual`='MIG241';</v>
      </c>
      <c r="T242" t="str" cm="1">
        <f t="array" aca="1" ref="T242" ca="1">eConcatenar(B242:E242," , ")</f>
        <v>CARRETERA HERNANDEZ CARRILLO 310 , CENTRO , PARAISO , TABASCO ,</v>
      </c>
    </row>
    <row r="243" spans="1:20" ht="15.75" thickBot="1" x14ac:dyDescent="0.3">
      <c r="A243" s="6" t="s">
        <v>803</v>
      </c>
      <c r="B243" s="4" t="s">
        <v>804</v>
      </c>
      <c r="C243" s="4" t="s">
        <v>751</v>
      </c>
      <c r="D243" s="4" t="s">
        <v>706</v>
      </c>
      <c r="E243" s="4" t="s">
        <v>2</v>
      </c>
      <c r="F243" s="14" t="s">
        <v>4673</v>
      </c>
      <c r="G243" s="14" t="s">
        <v>4674</v>
      </c>
      <c r="I243" t="str">
        <f t="shared" si="3"/>
        <v>UPDATE `katana`.`funeraria_contrato_individual` SET `latitud`='18.399.731', `longitud`='-9.322.003.199.999.990' WHERE  `idcontrato_individual`='MIG242';</v>
      </c>
      <c r="T243" t="str" cm="1">
        <f t="array" aca="1" ref="T243" ca="1">eConcatenar(B243:E243," , ")</f>
        <v>ENTRADA SAN SEBASTIAN , LAS FLORES PRIMERA SECCION , PARAISO , TABASCO ,</v>
      </c>
    </row>
    <row r="244" spans="1:20" ht="15.75" thickBot="1" x14ac:dyDescent="0.3">
      <c r="A244" s="6" t="s">
        <v>805</v>
      </c>
      <c r="B244" s="4" t="s">
        <v>806</v>
      </c>
      <c r="C244" s="4" t="s">
        <v>807</v>
      </c>
      <c r="D244" s="4" t="s">
        <v>706</v>
      </c>
      <c r="E244" s="4" t="s">
        <v>2</v>
      </c>
      <c r="F244" s="14" t="s">
        <v>4701</v>
      </c>
      <c r="G244" s="14" t="s">
        <v>4702</v>
      </c>
      <c r="I244" t="str">
        <f t="shared" si="3"/>
        <v>UPDATE `katana`.`funeraria_contrato_individual` SET `latitud`='18.410.918', `longitud`='-93.178.399' WHERE  `idcontrato_individual`='MIG243';</v>
      </c>
      <c r="T244" t="str" cm="1">
        <f t="array" aca="1" ref="T244" ca="1">eConcatenar(B244:E244," , ")</f>
        <v>CALLE AUGUSTO HERNANDEZ OLIVE , VILLA PUERTO CEIBA , PARAISO , TABASCO ,</v>
      </c>
    </row>
    <row r="245" spans="1:20" ht="15.75" thickBot="1" x14ac:dyDescent="0.3">
      <c r="A245" s="6" t="s">
        <v>808</v>
      </c>
      <c r="B245" s="4" t="s">
        <v>809</v>
      </c>
      <c r="C245" s="4" t="s">
        <v>628</v>
      </c>
      <c r="D245" s="4" t="s">
        <v>706</v>
      </c>
      <c r="E245" s="4" t="s">
        <v>2</v>
      </c>
      <c r="F245" s="14" t="s">
        <v>4703</v>
      </c>
      <c r="G245" s="14" t="s">
        <v>4704</v>
      </c>
      <c r="I245" t="str">
        <f t="shared" si="3"/>
        <v>UPDATE `katana`.`funeraria_contrato_individual` SET `latitud`='183.865.856', `longitud`='-932.147.439' WHERE  `idcontrato_individual`='MIG244';</v>
      </c>
      <c r="T245" t="str" cm="1">
        <f t="array" aca="1" ref="T245" ca="1">eConcatenar(B245:E245," , ")</f>
        <v>CALLE JORGE ANDRES GARCIA FERNANDEZ , QUINTIN ARAUZ , PARAISO , TABASCO ,</v>
      </c>
    </row>
    <row r="246" spans="1:20" ht="15.75" thickBot="1" x14ac:dyDescent="0.3">
      <c r="A246" s="6" t="s">
        <v>810</v>
      </c>
      <c r="B246" s="4" t="s">
        <v>811</v>
      </c>
      <c r="C246" s="4" t="s">
        <v>751</v>
      </c>
      <c r="D246" s="4" t="s">
        <v>706</v>
      </c>
      <c r="E246" s="4" t="s">
        <v>2</v>
      </c>
      <c r="F246" s="14" t="s">
        <v>4673</v>
      </c>
      <c r="G246" s="14" t="s">
        <v>4674</v>
      </c>
      <c r="I246" t="str">
        <f t="shared" si="3"/>
        <v>UPDATE `katana`.`funeraria_contrato_individual` SET `latitud`='18.399.731', `longitud`='-9.322.003.199.999.990' WHERE  `idcontrato_individual`='MIG245';</v>
      </c>
      <c r="T246" t="str" cm="1">
        <f t="array" aca="1" ref="T246" ca="1">eConcatenar(B246:E246," , ")</f>
        <v>ENTRADA LA RINCORADA , LAS FLORES PRIMERA SECCION , PARAISO , TABASCO ,</v>
      </c>
    </row>
    <row r="247" spans="1:20" ht="15.75" thickBot="1" x14ac:dyDescent="0.3">
      <c r="A247" s="6" t="s">
        <v>812</v>
      </c>
      <c r="B247" s="4" t="s">
        <v>813</v>
      </c>
      <c r="C247" s="4" t="s">
        <v>713</v>
      </c>
      <c r="D247" s="4" t="s">
        <v>706</v>
      </c>
      <c r="E247" s="4" t="s">
        <v>2</v>
      </c>
      <c r="F247" s="14" t="s">
        <v>4655</v>
      </c>
      <c r="G247" s="14" t="s">
        <v>4656</v>
      </c>
      <c r="I247" t="str">
        <f t="shared" si="3"/>
        <v>UPDATE `katana`.`funeraria_contrato_individual` SET `latitud`='18.410.086', `longitud`='-932.240.645' WHERE  `idcontrato_individual`='MIG246';</v>
      </c>
      <c r="T247" t="str" cm="1">
        <f t="array" aca="1" ref="T247" ca="1">eConcatenar(B247:E247," , ")</f>
        <v>ENTRADA AL TEMPLO , EL ESCRIBANO , PARAISO , TABASCO ,</v>
      </c>
    </row>
    <row r="248" spans="1:20" ht="15.75" thickBot="1" x14ac:dyDescent="0.3">
      <c r="A248" s="6" t="s">
        <v>814</v>
      </c>
      <c r="B248" s="4" t="s">
        <v>816</v>
      </c>
      <c r="C248" s="4" t="s">
        <v>240</v>
      </c>
      <c r="D248" s="4" t="s">
        <v>706</v>
      </c>
      <c r="E248" s="4" t="s">
        <v>2</v>
      </c>
      <c r="F248" s="14" t="s">
        <v>4705</v>
      </c>
      <c r="G248" s="14" t="s">
        <v>4706</v>
      </c>
      <c r="I248" t="str">
        <f t="shared" si="3"/>
        <v>UPDATE `katana`.`funeraria_contrato_individual` SET `latitud`='184.090.616', `longitud`='-932.144.696' WHERE  `idcontrato_individual`='MIG247';</v>
      </c>
      <c r="T248" t="str" cm="1">
        <f t="array" aca="1" ref="T248" ca="1">eConcatenar(B248:E248," , ")</f>
        <v>CARRETERA A DOS BOCAS , EL LIMON , PARAISO , TABASCO ,</v>
      </c>
    </row>
    <row r="249" spans="1:20" ht="15.75" thickBot="1" x14ac:dyDescent="0.3">
      <c r="A249" s="6" t="s">
        <v>817</v>
      </c>
      <c r="B249" s="4" t="s">
        <v>800</v>
      </c>
      <c r="C249" s="4" t="s">
        <v>752</v>
      </c>
      <c r="D249" s="4" t="s">
        <v>706</v>
      </c>
      <c r="E249" s="4" t="s">
        <v>2</v>
      </c>
      <c r="F249" s="14" t="s">
        <v>4673</v>
      </c>
      <c r="G249" s="14" t="s">
        <v>4674</v>
      </c>
      <c r="I249" t="str">
        <f t="shared" si="3"/>
        <v>UPDATE `katana`.`funeraria_contrato_individual` SET `latitud`='18.399.731', `longitud`='-9.322.003.199.999.990' WHERE  `idcontrato_individual`='MIG248';</v>
      </c>
      <c r="T249" t="str" cm="1">
        <f t="array" aca="1" ref="T249" ca="1">eConcatenar(B249:E249," , ")</f>
        <v>ENTRADA LA RINCONADA , LAS FLORES PRIMERA SECCION  , PARAISO , TABASCO ,</v>
      </c>
    </row>
    <row r="250" spans="1:20" ht="15.75" thickBot="1" x14ac:dyDescent="0.3">
      <c r="A250" s="6" t="s">
        <v>819</v>
      </c>
      <c r="B250" s="4" t="s">
        <v>820</v>
      </c>
      <c r="C250" s="4" t="s">
        <v>42</v>
      </c>
      <c r="D250" s="4" t="s">
        <v>706</v>
      </c>
      <c r="E250" s="4" t="s">
        <v>2</v>
      </c>
      <c r="F250" s="14" t="s">
        <v>4707</v>
      </c>
      <c r="G250" s="14" t="s">
        <v>4708</v>
      </c>
      <c r="I250" t="str">
        <f t="shared" si="3"/>
        <v>UPDATE `katana`.`funeraria_contrato_individual` SET `latitud`='179.899.925', `longitud`='-9.337.519.069.999.990' WHERE  `idcontrato_individual`='MIG249';</v>
      </c>
      <c r="T250" t="str" cm="1">
        <f t="array" aca="1" ref="T250" ca="1">eConcatenar(B250:E250," , ")</f>
        <v>CALLE GALEANA NUMERO 306 , CENTRO , PARAISO , TABASCO ,</v>
      </c>
    </row>
    <row r="251" spans="1:20" ht="15.75" thickBot="1" x14ac:dyDescent="0.3">
      <c r="A251" s="6" t="s">
        <v>822</v>
      </c>
      <c r="B251" s="4" t="s">
        <v>820</v>
      </c>
      <c r="C251" s="4" t="s">
        <v>42</v>
      </c>
      <c r="D251" s="4" t="s">
        <v>706</v>
      </c>
      <c r="E251" s="4" t="s">
        <v>2</v>
      </c>
      <c r="F251" s="14" t="s">
        <v>4707</v>
      </c>
      <c r="G251" s="14" t="s">
        <v>4708</v>
      </c>
      <c r="I251" t="str">
        <f t="shared" si="3"/>
        <v>UPDATE `katana`.`funeraria_contrato_individual` SET `latitud`='179.899.925', `longitud`='-9.337.519.069.999.990' WHERE  `idcontrato_individual`='MIG250';</v>
      </c>
      <c r="T251" t="str" cm="1">
        <f t="array" aca="1" ref="T251" ca="1">eConcatenar(B251:E251," , ")</f>
        <v>CALLE GALEANA NUMERO 306 , CENTRO , PARAISO , TABASCO ,</v>
      </c>
    </row>
    <row r="252" spans="1:20" ht="15.75" thickBot="1" x14ac:dyDescent="0.3">
      <c r="A252" s="6" t="s">
        <v>823</v>
      </c>
      <c r="B252" s="4" t="s">
        <v>825</v>
      </c>
      <c r="C252" s="4" t="s">
        <v>752</v>
      </c>
      <c r="D252" s="4" t="s">
        <v>706</v>
      </c>
      <c r="E252" s="4" t="s">
        <v>2</v>
      </c>
      <c r="F252" s="14" t="s">
        <v>4673</v>
      </c>
      <c r="G252" s="14" t="s">
        <v>4674</v>
      </c>
      <c r="I252" t="str">
        <f t="shared" si="3"/>
        <v>UPDATE `katana`.`funeraria_contrato_individual` SET `latitud`='18.399.731', `longitud`='-9.322.003.199.999.990' WHERE  `idcontrato_individual`='MIG251';</v>
      </c>
      <c r="T252" t="str" cm="1">
        <f t="array" aca="1" ref="T252" ca="1">eConcatenar(B252:E252," , ")</f>
        <v>CARRETERA A LA BARRA SIN NUMERO , LAS FLORES PRIMERA SECCION  , PARAISO , TABASCO ,</v>
      </c>
    </row>
    <row r="253" spans="1:20" ht="15.75" thickBot="1" x14ac:dyDescent="0.3">
      <c r="A253" s="6" t="s">
        <v>826</v>
      </c>
      <c r="B253" s="4" t="s">
        <v>827</v>
      </c>
      <c r="C253" s="4" t="s">
        <v>828</v>
      </c>
      <c r="D253" s="4" t="s">
        <v>793</v>
      </c>
      <c r="E253" s="4" t="s">
        <v>2</v>
      </c>
      <c r="F253" s="14" t="s">
        <v>4695</v>
      </c>
      <c r="G253" s="14" t="s">
        <v>4696</v>
      </c>
      <c r="I253" t="str">
        <f t="shared" si="3"/>
        <v>UPDATE `katana`.`funeraria_contrato_individual` SET `latitud`='184.150.734', `longitud`='-929.948.065' WHERE  `idcontrato_individual`='MIG252';</v>
      </c>
      <c r="T253" t="str" cm="1">
        <f t="array" aca="1" ref="T253" ca="1">eConcatenar(B253:E253," , ")</f>
        <v>ENTRADA EL MORAL SIN NUMERO  , JALAPITA , CENTLA , TABASCO ,</v>
      </c>
    </row>
    <row r="254" spans="1:20" ht="15.75" thickBot="1" x14ac:dyDescent="0.3">
      <c r="A254" s="6" t="s">
        <v>830</v>
      </c>
      <c r="B254" s="4" t="s">
        <v>816</v>
      </c>
      <c r="C254" s="4" t="s">
        <v>240</v>
      </c>
      <c r="D254" s="4" t="s">
        <v>706</v>
      </c>
      <c r="E254" s="4" t="s">
        <v>2</v>
      </c>
      <c r="F254" s="14" t="s">
        <v>4705</v>
      </c>
      <c r="G254" s="14" t="s">
        <v>4706</v>
      </c>
      <c r="I254" t="str">
        <f t="shared" si="3"/>
        <v>UPDATE `katana`.`funeraria_contrato_individual` SET `latitud`='184.090.616', `longitud`='-932.144.696' WHERE  `idcontrato_individual`='MIG253';</v>
      </c>
      <c r="T254" t="str" cm="1">
        <f t="array" aca="1" ref="T254" ca="1">eConcatenar(B254:E254," , ")</f>
        <v>CARRETERA A DOS BOCAS , EL LIMON , PARAISO , TABASCO ,</v>
      </c>
    </row>
    <row r="255" spans="1:20" ht="15.75" thickBot="1" x14ac:dyDescent="0.3">
      <c r="A255" s="6" t="s">
        <v>831</v>
      </c>
      <c r="B255" s="4" t="s">
        <v>833</v>
      </c>
      <c r="C255" s="4" t="s">
        <v>42</v>
      </c>
      <c r="D255" s="4" t="s">
        <v>706</v>
      </c>
      <c r="E255" s="4" t="s">
        <v>2</v>
      </c>
      <c r="F255" s="14" t="s">
        <v>4709</v>
      </c>
      <c r="G255" s="14" t="s">
        <v>4710</v>
      </c>
      <c r="I255" t="str">
        <f t="shared" si="3"/>
        <v>UPDATE `katana`.`funeraria_contrato_individual` SET `latitud`='183.950.382', `longitud`='-932.188.601' WHERE  `idcontrato_individual`='MIG254';</v>
      </c>
      <c r="T255" t="str" cm="1">
        <f t="array" aca="1" ref="T255" ca="1">eConcatenar(B255:E255," , ")</f>
        <v>CALLE 2 DE ABRIL NUMERO 716 , CENTRO , PARAISO , TABASCO ,</v>
      </c>
    </row>
    <row r="256" spans="1:20" ht="15.75" thickBot="1" x14ac:dyDescent="0.3">
      <c r="A256" s="6" t="s">
        <v>834</v>
      </c>
      <c r="B256" s="4" t="s">
        <v>835</v>
      </c>
      <c r="C256" s="4" t="s">
        <v>42</v>
      </c>
      <c r="D256" s="4" t="s">
        <v>706</v>
      </c>
      <c r="E256" s="4" t="s">
        <v>2</v>
      </c>
      <c r="F256" s="14" t="s">
        <v>4711</v>
      </c>
      <c r="G256" s="14" t="s">
        <v>4712</v>
      </c>
      <c r="I256" t="str">
        <f t="shared" si="3"/>
        <v>UPDATE `katana`.`funeraria_contrato_individual` SET `latitud`='183.945.391', `longitud`='-932.167.626' WHERE  `idcontrato_individual`='MIG255';</v>
      </c>
      <c r="T256" t="str" cm="1">
        <f t="array" aca="1" ref="T256" ca="1">eConcatenar(B256:E256," , ")</f>
        <v>CALLE 2 DE ABRIL NUMERO 510 , CENTRO , PARAISO , TABASCO ,</v>
      </c>
    </row>
    <row r="257" spans="1:20" ht="15.75" thickBot="1" x14ac:dyDescent="0.3">
      <c r="A257" s="6" t="s">
        <v>836</v>
      </c>
      <c r="B257" s="4" t="s">
        <v>838</v>
      </c>
      <c r="C257" s="4" t="s">
        <v>839</v>
      </c>
      <c r="D257" s="4" t="s">
        <v>706</v>
      </c>
      <c r="E257" s="4" t="s">
        <v>2</v>
      </c>
      <c r="F257" s="14" t="s">
        <v>4713</v>
      </c>
      <c r="G257" s="14" t="s">
        <v>4714</v>
      </c>
      <c r="I257" t="str">
        <f t="shared" si="3"/>
        <v>UPDATE `katana`.`funeraria_contrato_individual` SET `latitud`='18.423.844', `longitud`='-9.310.800.669.999.990' WHERE  `idcontrato_individual`='MIG256';</v>
      </c>
      <c r="T257" t="str" cm="1">
        <f t="array" aca="1" ref="T257" ca="1">eConcatenar(B257:E257," , ")</f>
        <v>CALLE DEL PANTEON SIN NUMERO , CHILTEPEC SECCION BANCO  , PARAISO , TABASCO ,</v>
      </c>
    </row>
    <row r="258" spans="1:20" ht="15.75" thickBot="1" x14ac:dyDescent="0.3">
      <c r="A258" s="6" t="s">
        <v>841</v>
      </c>
      <c r="B258" s="4" t="s">
        <v>842</v>
      </c>
      <c r="C258" s="4" t="s">
        <v>843</v>
      </c>
      <c r="D258" s="4" t="s">
        <v>706</v>
      </c>
      <c r="E258" s="4" t="s">
        <v>2</v>
      </c>
      <c r="F258" s="14" t="s">
        <v>4715</v>
      </c>
      <c r="G258" s="14" t="s">
        <v>4716</v>
      </c>
      <c r="I258" t="str">
        <f t="shared" ref="I258:I321" si="4">CONCATENATE("UPDATE `katana`.`funeraria_contrato_individual` SET `latitud`='",F258,"', `longitud`='",G258,"' WHERE  `idcontrato_individual`='",A258,"';")</f>
        <v>UPDATE `katana`.`funeraria_contrato_individual` SET `latitud`='174.616.666', `longitud`='-916.016.666' WHERE  `idcontrato_individual`='MIG257';</v>
      </c>
      <c r="T258" t="str" cm="1">
        <f t="array" aca="1" ref="T258" ca="1">eConcatenar(B258:E258," , ")</f>
        <v>ENTRADA DE LA PISTA SIN NUMERO , PENJAMO , PARAISO , TABASCO ,</v>
      </c>
    </row>
    <row r="259" spans="1:20" ht="15.75" thickBot="1" x14ac:dyDescent="0.3">
      <c r="A259" s="6" t="s">
        <v>844</v>
      </c>
      <c r="B259" s="4" t="s">
        <v>845</v>
      </c>
      <c r="C259" s="4" t="s">
        <v>846</v>
      </c>
      <c r="D259" s="4" t="s">
        <v>706</v>
      </c>
      <c r="E259" s="4" t="s">
        <v>2</v>
      </c>
      <c r="F259" s="14" t="s">
        <v>4717</v>
      </c>
      <c r="G259" s="14" t="s">
        <v>4718</v>
      </c>
      <c r="I259" t="str">
        <f t="shared" si="4"/>
        <v>UPDATE `katana`.`funeraria_contrato_individual` SET `latitud`='184.327.435', `longitud`='-931.636.381' WHERE  `idcontrato_individual`='MIG258';</v>
      </c>
      <c r="T259" t="str" cm="1">
        <f t="array" aca="1" ref="T259" ca="1">eConcatenar(B259:E259," , ")</f>
        <v>AVENIDA DOS BOCAS MANZANA 8 LOTE 12 , NUEVO TORNO LARGO , PARAISO , TABASCO ,</v>
      </c>
    </row>
    <row r="260" spans="1:20" ht="15.75" thickBot="1" x14ac:dyDescent="0.3">
      <c r="A260" s="6" t="s">
        <v>847</v>
      </c>
      <c r="B260" s="4" t="s">
        <v>848</v>
      </c>
      <c r="C260" s="4" t="s">
        <v>846</v>
      </c>
      <c r="D260" s="4" t="s">
        <v>706</v>
      </c>
      <c r="E260" s="4" t="s">
        <v>2</v>
      </c>
      <c r="F260" s="14" t="s">
        <v>4719</v>
      </c>
      <c r="G260" s="14" t="s">
        <v>4720</v>
      </c>
      <c r="I260" t="str">
        <f t="shared" si="4"/>
        <v>UPDATE `katana`.`funeraria_contrato_individual` SET `latitud`='184.324.999', `longitud`='-931.633.333' WHERE  `idcontrato_individual`='MIG259';</v>
      </c>
      <c r="T260" t="str" cm="1">
        <f t="array" aca="1" ref="T260" ca="1">eConcatenar(B260:E260," , ")</f>
        <v>CALLE LA ALMEJA 3 , NUEVO TORNO LARGO , PARAISO , TABASCO ,</v>
      </c>
    </row>
    <row r="261" spans="1:20" ht="15.75" thickBot="1" x14ac:dyDescent="0.3">
      <c r="A261" s="6" t="s">
        <v>849</v>
      </c>
      <c r="B261" s="4" t="s">
        <v>850</v>
      </c>
      <c r="C261" s="4" t="s">
        <v>851</v>
      </c>
      <c r="D261" s="4" t="s">
        <v>706</v>
      </c>
      <c r="E261" s="4" t="s">
        <v>2</v>
      </c>
      <c r="F261" s="14" t="s">
        <v>4721</v>
      </c>
      <c r="G261" s="14" t="s">
        <v>4722</v>
      </c>
      <c r="I261" t="str">
        <f t="shared" si="4"/>
        <v>UPDATE `katana`.`funeraria_contrato_individual` SET `latitud`='18.405.578', `longitud`='-932.027.617' WHERE  `idcontrato_individual`='MIG260';</v>
      </c>
      <c r="T261" t="str" cm="1">
        <f t="array" aca="1" ref="T261" ca="1">eConcatenar(B261:E261," , ")</f>
        <v>PUERTO CEIBA CHILTEPEC , CARRETERA VENUSTIANO CARRANZA , PARAISO , TABASCO ,</v>
      </c>
    </row>
    <row r="262" spans="1:20" ht="15.75" thickBot="1" x14ac:dyDescent="0.3">
      <c r="A262" s="6" t="s">
        <v>852</v>
      </c>
      <c r="B262" s="4" t="s">
        <v>728</v>
      </c>
      <c r="C262" s="4" t="s">
        <v>843</v>
      </c>
      <c r="D262" s="4" t="s">
        <v>706</v>
      </c>
      <c r="E262" s="4" t="s">
        <v>2</v>
      </c>
      <c r="F262" s="14" t="s">
        <v>4663</v>
      </c>
      <c r="G262" s="14" t="s">
        <v>4664</v>
      </c>
      <c r="I262" t="str">
        <f t="shared" si="4"/>
        <v>UPDATE `katana`.`funeraria_contrato_individual` SET `latitud`='184.404.294', `longitud`='-9.309.565.339.999.990' WHERE  `idcontrato_individual`='MIG261';</v>
      </c>
      <c r="T262" t="str" cm="1">
        <f t="array" aca="1" ref="T262" ca="1">eConcatenar(B262:E262," , ")</f>
        <v>CARRETERA A LA DEPORTIVA , PENJAMO , PARAISO , TABASCO ,</v>
      </c>
    </row>
    <row r="263" spans="1:20" ht="15.75" thickBot="1" x14ac:dyDescent="0.3">
      <c r="A263" s="6" t="s">
        <v>853</v>
      </c>
      <c r="B263" s="4" t="s">
        <v>854</v>
      </c>
      <c r="C263" s="4" t="s">
        <v>726</v>
      </c>
      <c r="D263" s="4" t="s">
        <v>706</v>
      </c>
      <c r="E263" s="4" t="s">
        <v>2</v>
      </c>
      <c r="F263" s="14" t="s">
        <v>4723</v>
      </c>
      <c r="G263" s="14" t="s">
        <v>4724</v>
      </c>
      <c r="I263" t="str">
        <f t="shared" si="4"/>
        <v>UPDATE `katana`.`funeraria_contrato_individual` SET `latitud`='184.096.955', `longitud`='-932.075.723' WHERE  `idcontrato_individual`='MIG262';</v>
      </c>
      <c r="T263" t="str" cm="1">
        <f t="array" aca="1" ref="T263" ca="1">eConcatenar(B263:E263," , ")</f>
        <v>PRIMERA CERRADA DE MELCHOR OCAMPO SIN NUMERO , EL LIMONCITO , PARAISO , TABASCO ,</v>
      </c>
    </row>
    <row r="264" spans="1:20" ht="15.75" thickBot="1" x14ac:dyDescent="0.3">
      <c r="A264" s="6" t="s">
        <v>855</v>
      </c>
      <c r="B264" s="4" t="s">
        <v>857</v>
      </c>
      <c r="C264" s="4" t="s">
        <v>807</v>
      </c>
      <c r="D264" s="4" t="s">
        <v>706</v>
      </c>
      <c r="E264" s="4" t="s">
        <v>2</v>
      </c>
      <c r="F264" s="14" t="s">
        <v>4725</v>
      </c>
      <c r="G264" s="14" t="s">
        <v>4726</v>
      </c>
      <c r="I264" t="str">
        <f t="shared" si="4"/>
        <v>UPDATE `katana`.`funeraria_contrato_individual` SET `latitud`='184.086.547', `longitud`='-931.799.362' WHERE  `idcontrato_individual`='MIG263';</v>
      </c>
      <c r="T264" t="str" cm="1">
        <f t="array" aca="1" ref="T264" ca="1">eConcatenar(B264:E264," , ")</f>
        <v>CALLE LOS PESCADORES , VILLA PUERTO CEIBA , PARAISO , TABASCO ,</v>
      </c>
    </row>
    <row r="265" spans="1:20" ht="15.75" thickBot="1" x14ac:dyDescent="0.3">
      <c r="A265" s="6" t="s">
        <v>858</v>
      </c>
      <c r="B265" s="4" t="s">
        <v>859</v>
      </c>
      <c r="C265" s="4" t="s">
        <v>860</v>
      </c>
      <c r="D265" s="4" t="s">
        <v>706</v>
      </c>
      <c r="E265" s="4" t="s">
        <v>2</v>
      </c>
      <c r="F265" s="14" t="s">
        <v>4727</v>
      </c>
      <c r="G265" s="14" t="s">
        <v>4728</v>
      </c>
      <c r="I265" t="str">
        <f t="shared" si="4"/>
        <v>UPDATE `katana`.`funeraria_contrato_individual` SET `latitud`='184.271.918', `longitud`='-93.096.031' WHERE  `idcontrato_individual`='MIG264';</v>
      </c>
      <c r="T265" t="str" cm="1">
        <f t="array" aca="1" ref="T265" ca="1">eConcatenar(B265:E265," , ")</f>
        <v>CARRETERA A JALAPITA SIN NUMERO , CHILTEPEC SECCION TANQUE , PARAISO , TABASCO ,</v>
      </c>
    </row>
    <row r="266" spans="1:20" ht="15.75" thickBot="1" x14ac:dyDescent="0.3">
      <c r="A266" s="6" t="s">
        <v>861</v>
      </c>
      <c r="B266" s="4" t="s">
        <v>862</v>
      </c>
      <c r="C266" s="4" t="s">
        <v>628</v>
      </c>
      <c r="D266" s="4" t="s">
        <v>706</v>
      </c>
      <c r="E266" s="4" t="s">
        <v>2</v>
      </c>
      <c r="F266" s="14" t="s">
        <v>4729</v>
      </c>
      <c r="G266" s="14" t="s">
        <v>4730</v>
      </c>
      <c r="I266" t="str">
        <f t="shared" si="4"/>
        <v>UPDATE `katana`.`funeraria_contrato_individual` SET `latitud`='183.824.308', `longitud`='-9.321.963.240.000.000' WHERE  `idcontrato_individual`='MIG265';</v>
      </c>
      <c r="T266" t="str" cm="1">
        <f t="array" aca="1" ref="T266" ca="1">eConcatenar(B266:E266," , ")</f>
        <v>CALLE LOS SAMANES , QUINTIN ARAUZ , PARAISO , TABASCO ,</v>
      </c>
    </row>
    <row r="267" spans="1:20" ht="15.75" thickBot="1" x14ac:dyDescent="0.3">
      <c r="A267" s="6" t="s">
        <v>863</v>
      </c>
      <c r="B267" s="4" t="s">
        <v>864</v>
      </c>
      <c r="C267" s="4" t="s">
        <v>865</v>
      </c>
      <c r="D267" s="4" t="s">
        <v>706</v>
      </c>
      <c r="E267" s="4" t="s">
        <v>2</v>
      </c>
      <c r="F267" s="14" t="s">
        <v>4731</v>
      </c>
      <c r="G267" s="14" t="s">
        <v>4732</v>
      </c>
      <c r="I267" t="str">
        <f t="shared" si="4"/>
        <v>UPDATE `katana`.`funeraria_contrato_individual` SET `latitud`='183.887.883', `longitud`='-932.109.935' WHERE  `idcontrato_individual`='MIG266';</v>
      </c>
      <c r="T267" t="str" cm="1">
        <f t="array" aca="1" ref="T267" ca="1">eConcatenar(B267:E267," , ")</f>
        <v>CALLE HERNANDEZ MAGAÑA NUMERO 83 , FRACCIONAMIENTO CARLOS A MADRAZO BECERRA  , PARAISO , TABASCO ,</v>
      </c>
    </row>
    <row r="268" spans="1:20" ht="15.75" thickBot="1" x14ac:dyDescent="0.3">
      <c r="A268" s="9" t="s">
        <v>867</v>
      </c>
      <c r="B268" s="10" t="s">
        <v>869</v>
      </c>
      <c r="C268" s="10" t="s">
        <v>18</v>
      </c>
      <c r="D268" s="10" t="s">
        <v>775</v>
      </c>
      <c r="E268" s="10" t="s">
        <v>2</v>
      </c>
      <c r="F268" s="14" t="s">
        <v>4733</v>
      </c>
      <c r="G268" s="14" t="s">
        <v>4734</v>
      </c>
      <c r="I268" t="str">
        <f t="shared" si="4"/>
        <v>UPDATE `katana`.`funeraria_contrato_individual` SET `latitud`='182.481.971', `longitud`='-9.322.348.679.999.990' WHERE  `idcontrato_individual`='MIG267';</v>
      </c>
      <c r="T268" t="str" cm="1">
        <f t="array" aca="1" ref="T268" ca="1">eConcatenar(B268:E268," , ")</f>
        <v>GUAYO 3RA SECCION , LAZARO CARDENAS , COMALCALCO , TABASCO ,</v>
      </c>
    </row>
    <row r="269" spans="1:20" ht="15.75" thickBot="1" x14ac:dyDescent="0.3">
      <c r="A269" s="9" t="s">
        <v>870</v>
      </c>
      <c r="B269" s="10" t="s">
        <v>872</v>
      </c>
      <c r="C269" s="10" t="s">
        <v>873</v>
      </c>
      <c r="D269" s="10" t="s">
        <v>775</v>
      </c>
      <c r="E269" s="10" t="s">
        <v>2</v>
      </c>
      <c r="F269" s="14" t="s">
        <v>4735</v>
      </c>
      <c r="G269" s="14" t="s">
        <v>4736</v>
      </c>
      <c r="I269" t="str">
        <f t="shared" si="4"/>
        <v>UPDATE `katana`.`funeraria_contrato_individual` SET `latitud`='182.568.587', `longitud`='-932.704.814' WHERE  `idcontrato_individual`='MIG268';</v>
      </c>
      <c r="T269" t="str" cm="1">
        <f t="array" aca="1" ref="T269" ca="1">eConcatenar(B269:E269," , ")</f>
        <v>REYES HERNANDEZ SEGUNDA SECCION , TECOLUTILLA , COMALCALCO , TABASCO ,</v>
      </c>
    </row>
    <row r="270" spans="1:20" ht="15.75" thickBot="1" x14ac:dyDescent="0.3">
      <c r="A270" s="9" t="s">
        <v>875</v>
      </c>
      <c r="B270" s="10" t="s">
        <v>877</v>
      </c>
      <c r="C270" s="10" t="s">
        <v>878</v>
      </c>
      <c r="D270" s="10" t="s">
        <v>775</v>
      </c>
      <c r="E270" s="10" t="s">
        <v>2</v>
      </c>
      <c r="F270" s="14" t="s">
        <v>4737</v>
      </c>
      <c r="G270" s="14" t="s">
        <v>4738</v>
      </c>
      <c r="I270" t="str">
        <f t="shared" si="4"/>
        <v>UPDATE `katana`.`funeraria_contrato_individual` SET `latitud`='182.781.516', `longitud`='-932.185.449' WHERE  `idcontrato_individual`='MIG269';</v>
      </c>
      <c r="T270" t="str" cm="1">
        <f t="array" aca="1" ref="T270" ca="1">eConcatenar(B270:E270," , ")</f>
        <v>VILLA ALDAMA , MOLEROS SIN NUMERO , COMALCALCO , TABASCO ,</v>
      </c>
    </row>
    <row r="271" spans="1:20" ht="15.75" thickBot="1" x14ac:dyDescent="0.3">
      <c r="A271" s="9" t="s">
        <v>879</v>
      </c>
      <c r="B271" s="10" t="s">
        <v>880</v>
      </c>
      <c r="C271" s="10" t="s">
        <v>881</v>
      </c>
      <c r="D271" s="10" t="s">
        <v>775</v>
      </c>
      <c r="E271" s="10" t="s">
        <v>2</v>
      </c>
      <c r="F271" s="14" t="s">
        <v>4739</v>
      </c>
      <c r="G271" s="14" t="s">
        <v>4740</v>
      </c>
      <c r="I271" t="str">
        <f t="shared" si="4"/>
        <v>UPDATE `katana`.`funeraria_contrato_individual` SET `latitud`='182.557.383', `longitud`='-932.282.937' WHERE  `idcontrato_individual`='MIG270';</v>
      </c>
      <c r="T271" t="str" cm="1">
        <f t="array" aca="1" ref="T271" ca="1">eConcatenar(B271:E271," , ")</f>
        <v>GUAYO PRIMERA SECCION , SAN JOSE COLONIAL , COMALCALCO , TABASCO ,</v>
      </c>
    </row>
    <row r="272" spans="1:20" ht="15.75" thickBot="1" x14ac:dyDescent="0.3">
      <c r="A272" s="9" t="s">
        <v>882</v>
      </c>
      <c r="B272" s="10" t="s">
        <v>883</v>
      </c>
      <c r="C272" s="10" t="s">
        <v>18</v>
      </c>
      <c r="D272" s="10" t="s">
        <v>775</v>
      </c>
      <c r="E272" s="10" t="s">
        <v>2</v>
      </c>
      <c r="F272" s="14" t="s">
        <v>4733</v>
      </c>
      <c r="G272" s="14" t="s">
        <v>4734</v>
      </c>
      <c r="I272" t="str">
        <f t="shared" si="4"/>
        <v>UPDATE `katana`.`funeraria_contrato_individual` SET `latitud`='182.481.971', `longitud`='-9.322.348.679.999.990' WHERE  `idcontrato_individual`='MIG271';</v>
      </c>
      <c r="T272" t="str" cm="1">
        <f t="array" aca="1" ref="T272" ca="1">eConcatenar(B272:E272," , ")</f>
        <v>LAZARO CARDENAS TERCERA  , LAZARO CARDENAS , COMALCALCO , TABASCO ,</v>
      </c>
    </row>
    <row r="273" spans="1:20" ht="15.75" thickBot="1" x14ac:dyDescent="0.3">
      <c r="A273" s="9" t="s">
        <v>884</v>
      </c>
      <c r="B273" s="10" t="s">
        <v>877</v>
      </c>
      <c r="C273" s="10" t="s">
        <v>885</v>
      </c>
      <c r="D273" s="10" t="s">
        <v>775</v>
      </c>
      <c r="E273" s="10" t="s">
        <v>2</v>
      </c>
      <c r="F273" s="14" t="s">
        <v>4741</v>
      </c>
      <c r="G273" s="14" t="s">
        <v>4742</v>
      </c>
      <c r="I273" t="str">
        <f t="shared" si="4"/>
        <v>UPDATE `katana`.`funeraria_contrato_individual` SET `latitud`='182.655.423', `longitud`='-932.269.419' WHERE  `idcontrato_individual`='MIG272';</v>
      </c>
      <c r="T273" t="str" cm="1">
        <f t="array" aca="1" ref="T273" ca="1">eConcatenar(B273:E273," , ")</f>
        <v>VILLA ALDAMA , NICOLAS BRAVO , COMALCALCO , TABASCO ,</v>
      </c>
    </row>
    <row r="274" spans="1:20" ht="15.75" thickBot="1" x14ac:dyDescent="0.3">
      <c r="A274" s="9" t="s">
        <v>887</v>
      </c>
      <c r="B274" s="10" t="s">
        <v>888</v>
      </c>
      <c r="C274" s="10" t="s">
        <v>889</v>
      </c>
      <c r="D274" s="10" t="s">
        <v>775</v>
      </c>
      <c r="E274" s="10" t="s">
        <v>2</v>
      </c>
      <c r="F274" s="14" t="s">
        <v>4743</v>
      </c>
      <c r="G274" s="14" t="s">
        <v>4744</v>
      </c>
      <c r="I274" t="str">
        <f t="shared" si="4"/>
        <v>UPDATE `katana`.`funeraria_contrato_individual` SET `latitud`='182.863.866', `longitud`='-9.335.257.290.000.000' WHERE  `idcontrato_individual`='MIG273';</v>
      </c>
      <c r="T274" t="str" cm="1">
        <f t="array" aca="1" ref="T274" ca="1">eConcatenar(B274:E274," , ")</f>
        <v>TUPILQUILLO , A MADERO SIN NUMERO , COMALCALCO , TABASCO ,</v>
      </c>
    </row>
    <row r="275" spans="1:20" ht="15.75" thickBot="1" x14ac:dyDescent="0.3">
      <c r="A275" s="9" t="s">
        <v>890</v>
      </c>
      <c r="B275" s="10" t="s">
        <v>891</v>
      </c>
      <c r="C275" s="10" t="s">
        <v>892</v>
      </c>
      <c r="D275" s="10" t="s">
        <v>775</v>
      </c>
      <c r="E275" s="10" t="s">
        <v>2</v>
      </c>
      <c r="F275" s="14" t="s">
        <v>4745</v>
      </c>
      <c r="G275" s="14" t="s">
        <v>4746</v>
      </c>
      <c r="I275" t="str">
        <f t="shared" si="4"/>
        <v>UPDATE `katana`.`funeraria_contrato_individual` SET `latitud`='173.866.672', `longitud`='-926.994.094' WHERE  `idcontrato_individual`='MIG274';</v>
      </c>
      <c r="T275" t="str" cm="1">
        <f t="array" aca="1" ref="T275" ca="1">eConcatenar(B275:E275," , ")</f>
        <v>PRINCIPAL SIN NUMERO , FRANCISCO Y MADERO SEGUNDA SECC , COMALCALCO , TABASCO ,</v>
      </c>
    </row>
    <row r="276" spans="1:20" ht="15.75" thickBot="1" x14ac:dyDescent="0.3">
      <c r="A276" s="9" t="s">
        <v>893</v>
      </c>
      <c r="B276" s="10" t="s">
        <v>877</v>
      </c>
      <c r="C276" s="10" t="s">
        <v>895</v>
      </c>
      <c r="D276" s="10" t="s">
        <v>894</v>
      </c>
      <c r="E276" s="10" t="s">
        <v>2</v>
      </c>
      <c r="F276" s="14" t="s">
        <v>4747</v>
      </c>
      <c r="G276" s="14" t="s">
        <v>4748</v>
      </c>
      <c r="I276" t="str">
        <f t="shared" si="4"/>
        <v>UPDATE `katana`.`funeraria_contrato_individual` SET `latitud`='180.721.174', `longitud`='-931.712.534' WHERE  `idcontrato_individual`='MIG275';</v>
      </c>
      <c r="T276" t="str" cm="1">
        <f t="array" aca="1" ref="T276" ca="1">eConcatenar(B276:E276," , ")</f>
        <v>VILLA ALDAMA , REFORMA , CUNDUACAN , TABASCO ,</v>
      </c>
    </row>
    <row r="277" spans="1:20" ht="15.75" thickBot="1" x14ac:dyDescent="0.3">
      <c r="A277" s="9" t="s">
        <v>896</v>
      </c>
      <c r="B277" s="10" t="s">
        <v>899</v>
      </c>
      <c r="C277" s="10" t="s">
        <v>900</v>
      </c>
      <c r="D277" s="10" t="s">
        <v>775</v>
      </c>
      <c r="E277" s="10" t="s">
        <v>2</v>
      </c>
      <c r="F277" s="14" t="s">
        <v>4749</v>
      </c>
      <c r="G277" s="14" t="s">
        <v>4750</v>
      </c>
      <c r="I277" t="str">
        <f t="shared" si="4"/>
        <v>UPDATE `katana`.`funeraria_contrato_individual` SET `latitud`='182.296.934', `longitud`='-9.345.255.890.000.000' WHERE  `idcontrato_individual`='MIG276';</v>
      </c>
      <c r="T277" t="str" cm="1">
        <f t="array" aca="1" ref="T277" ca="1">eConcatenar(B277:E277," , ")</f>
        <v>CARLOS GREENE CUARTA SECCION , ARENA TERCERA SECCION , COMALCALCO , TABASCO ,</v>
      </c>
    </row>
    <row r="278" spans="1:20" ht="15.75" thickBot="1" x14ac:dyDescent="0.3">
      <c r="A278" s="9" t="s">
        <v>901</v>
      </c>
      <c r="B278" s="10" t="s">
        <v>899</v>
      </c>
      <c r="C278" s="10" t="s">
        <v>902</v>
      </c>
      <c r="D278" s="10" t="s">
        <v>775</v>
      </c>
      <c r="E278" s="10" t="s">
        <v>2</v>
      </c>
      <c r="F278" s="14" t="s">
        <v>4751</v>
      </c>
      <c r="G278" s="14" t="s">
        <v>4752</v>
      </c>
      <c r="I278" t="str">
        <f t="shared" si="4"/>
        <v>UPDATE `katana`.`funeraria_contrato_individual` SET `latitud`='182.452.732', `longitud`='-934.125.164' WHERE  `idcontrato_individual`='MIG277';</v>
      </c>
      <c r="T278" t="str" cm="1">
        <f t="array" aca="1" ref="T278" ca="1">eConcatenar(B278:E278," , ")</f>
        <v>CARLOS GREENE CUARTA SECCION , ARROYO HONDO CUARTA SIN NUMERO , COMALCALCO , TABASCO ,</v>
      </c>
    </row>
    <row r="279" spans="1:20" ht="15.75" thickBot="1" x14ac:dyDescent="0.3">
      <c r="A279" s="9" t="s">
        <v>903</v>
      </c>
      <c r="B279" s="10" t="s">
        <v>904</v>
      </c>
      <c r="C279" s="10" t="s">
        <v>905</v>
      </c>
      <c r="D279" s="10" t="s">
        <v>775</v>
      </c>
      <c r="E279" s="10" t="s">
        <v>2</v>
      </c>
      <c r="F279" s="14" t="s">
        <v>4753</v>
      </c>
      <c r="G279" s="14" t="s">
        <v>4754</v>
      </c>
      <c r="I279" t="str">
        <f t="shared" si="4"/>
        <v>UPDATE `katana`.`funeraria_contrato_individual` SET `latitud`='182.779.555', `longitud`='-932.182.122' WHERE  `idcontrato_individual`='MIG278';</v>
      </c>
      <c r="T279" t="str" cm="1">
        <f t="array" aca="1" ref="T279" ca="1">eConcatenar(B279:E279," , ")</f>
        <v>LEON ZARATE PRIMERA , VILLA ALDEMA , COMALCALCO , TABASCO ,</v>
      </c>
    </row>
    <row r="280" spans="1:20" ht="15.75" thickBot="1" x14ac:dyDescent="0.3">
      <c r="A280" s="9" t="s">
        <v>906</v>
      </c>
      <c r="B280" s="10" t="s">
        <v>907</v>
      </c>
      <c r="C280" s="10" t="s">
        <v>908</v>
      </c>
      <c r="D280" s="10" t="s">
        <v>775</v>
      </c>
      <c r="E280" s="10" t="s">
        <v>2</v>
      </c>
      <c r="F280" s="14" t="s">
        <v>4755</v>
      </c>
      <c r="G280" s="14" t="s">
        <v>4756</v>
      </c>
      <c r="I280" t="str">
        <f t="shared" si="4"/>
        <v>UPDATE `katana`.`funeraria_contrato_individual` SET `latitud`='181.995.311', `longitud`='-932.923.544' WHERE  `idcontrato_individual`='MIG279';</v>
      </c>
      <c r="T280" t="str" cm="1">
        <f t="array" aca="1" ref="T280" ca="1">eConcatenar(B280:E280," , ")</f>
        <v>SARGENTO LOPEZ PRIMERA SECCION , A LA LUCHA , COMALCALCO , TABASCO ,</v>
      </c>
    </row>
    <row r="281" spans="1:20" ht="15.75" thickBot="1" x14ac:dyDescent="0.3">
      <c r="A281" s="9" t="s">
        <v>909</v>
      </c>
      <c r="B281" s="10" t="s">
        <v>907</v>
      </c>
      <c r="C281" s="10" t="s">
        <v>908</v>
      </c>
      <c r="D281" s="10" t="s">
        <v>775</v>
      </c>
      <c r="E281" s="10" t="s">
        <v>2</v>
      </c>
      <c r="F281" s="14" t="s">
        <v>4755</v>
      </c>
      <c r="G281" s="14" t="s">
        <v>4756</v>
      </c>
      <c r="I281" t="str">
        <f t="shared" si="4"/>
        <v>UPDATE `katana`.`funeraria_contrato_individual` SET `latitud`='181.995.311', `longitud`='-932.923.544' WHERE  `idcontrato_individual`='MIG280';</v>
      </c>
      <c r="T281" t="str" cm="1">
        <f t="array" aca="1" ref="T281" ca="1">eConcatenar(B281:E281," , ")</f>
        <v>SARGENTO LOPEZ PRIMERA SECCION , A LA LUCHA , COMALCALCO , TABASCO ,</v>
      </c>
    </row>
    <row r="282" spans="1:20" ht="15.75" thickBot="1" x14ac:dyDescent="0.3">
      <c r="A282" s="9" t="s">
        <v>910</v>
      </c>
      <c r="B282" s="10" t="s">
        <v>888</v>
      </c>
      <c r="C282" s="10" t="s">
        <v>892</v>
      </c>
      <c r="D282" s="10" t="s">
        <v>775</v>
      </c>
      <c r="E282" s="10" t="s">
        <v>2</v>
      </c>
      <c r="F282" s="14" t="s">
        <v>4757</v>
      </c>
      <c r="G282" s="14" t="s">
        <v>4758</v>
      </c>
      <c r="I282" t="str">
        <f t="shared" si="4"/>
        <v>UPDATE `katana`.`funeraria_contrato_individual` SET `latitud`='182.611.461', `longitud`='-932.217.242' WHERE  `idcontrato_individual`='MIG281';</v>
      </c>
      <c r="T282" t="str" cm="1">
        <f t="array" aca="1" ref="T282" ca="1">eConcatenar(B282:E282," , ")</f>
        <v>TUPILQUILLO , FRANCISCO Y MADERO SEGUNDA SECC , COMALCALCO , TABASCO ,</v>
      </c>
    </row>
    <row r="283" spans="1:20" ht="15.75" thickBot="1" x14ac:dyDescent="0.3">
      <c r="A283" s="9" t="s">
        <v>912</v>
      </c>
      <c r="B283" s="10" t="s">
        <v>915</v>
      </c>
      <c r="C283" s="10" t="s">
        <v>916</v>
      </c>
      <c r="D283" s="10" t="s">
        <v>775</v>
      </c>
      <c r="E283" s="10" t="s">
        <v>2</v>
      </c>
      <c r="F283" s="14" t="s">
        <v>4759</v>
      </c>
      <c r="G283" s="14" t="s">
        <v>4760</v>
      </c>
      <c r="I283" t="str">
        <f t="shared" si="4"/>
        <v>UPDATE `katana`.`funeraria_contrato_individual` SET `latitud`='182.119.042', `longitud`='-932.590.214' WHERE  `idcontrato_individual`='MIG282';</v>
      </c>
      <c r="T283" t="str" cm="1">
        <f t="array" aca="1" ref="T283" ca="1">eConcatenar(B283:E283," , ")</f>
        <v>SARGENTO LOPEZ TERCERA , SAN JORGE , COMALCALCO , TABASCO ,</v>
      </c>
    </row>
    <row r="284" spans="1:20" ht="15.75" thickBot="1" x14ac:dyDescent="0.3">
      <c r="A284" s="9" t="s">
        <v>917</v>
      </c>
      <c r="B284" s="10" t="s">
        <v>904</v>
      </c>
      <c r="C284" s="10" t="s">
        <v>905</v>
      </c>
      <c r="D284" s="10" t="s">
        <v>775</v>
      </c>
      <c r="E284" s="10" t="s">
        <v>2</v>
      </c>
      <c r="F284" s="14" t="s">
        <v>4753</v>
      </c>
      <c r="G284" s="14" t="s">
        <v>4754</v>
      </c>
      <c r="I284" t="str">
        <f t="shared" si="4"/>
        <v>UPDATE `katana`.`funeraria_contrato_individual` SET `latitud`='182.779.555', `longitud`='-932.182.122' WHERE  `idcontrato_individual`='MIG283';</v>
      </c>
      <c r="T284" t="str" cm="1">
        <f t="array" aca="1" ref="T284" ca="1">eConcatenar(B284:E284," , ")</f>
        <v>LEON ZARATE PRIMERA , VILLA ALDEMA , COMALCALCO , TABASCO ,</v>
      </c>
    </row>
    <row r="285" spans="1:20" ht="15.75" thickBot="1" x14ac:dyDescent="0.3">
      <c r="A285" s="9" t="s">
        <v>919</v>
      </c>
      <c r="B285" s="10" t="s">
        <v>920</v>
      </c>
      <c r="C285" s="10" t="s">
        <v>921</v>
      </c>
      <c r="D285" s="10" t="s">
        <v>775</v>
      </c>
      <c r="E285" s="10" t="s">
        <v>2</v>
      </c>
      <c r="F285" s="14" t="s">
        <v>4761</v>
      </c>
      <c r="G285" s="14" t="s">
        <v>4762</v>
      </c>
      <c r="I285" t="str">
        <f t="shared" si="4"/>
        <v>UPDATE `katana`.`funeraria_contrato_individual` SET `latitud`='180.401.123', `longitud`='-933.674.695' WHERE  `idcontrato_individual`='MIG284';</v>
      </c>
      <c r="T285" t="str" cm="1">
        <f t="array" aca="1" ref="T285" ca="1">eConcatenar(B285:E285," , ")</f>
        <v>MIGUEL HIDALGO , EL CARMEN , COMALCALCO , TABASCO ,</v>
      </c>
    </row>
    <row r="286" spans="1:20" ht="15.75" thickBot="1" x14ac:dyDescent="0.3">
      <c r="A286" s="9" t="s">
        <v>922</v>
      </c>
      <c r="B286" s="10" t="s">
        <v>923</v>
      </c>
      <c r="C286" s="10" t="s">
        <v>924</v>
      </c>
      <c r="D286" s="10" t="s">
        <v>706</v>
      </c>
      <c r="E286" s="10" t="s">
        <v>2</v>
      </c>
      <c r="F286" s="14" t="s">
        <v>4763</v>
      </c>
      <c r="G286" s="14" t="s">
        <v>4764</v>
      </c>
      <c r="I286" t="str">
        <f t="shared" si="4"/>
        <v>UPDATE `katana`.`funeraria_contrato_individual` SET `latitud`='184.013.148', `longitud`='-932.097.872' WHERE  `idcontrato_individual`='MIG285';</v>
      </c>
      <c r="T286" t="str" cm="1">
        <f t="array" aca="1" ref="T286" ca="1">eConcatenar(B286:E286," , ")</f>
        <v>LA RINCONADA , ALA UNION , PARAISO , TABASCO ,</v>
      </c>
    </row>
    <row r="287" spans="1:20" ht="15.75" thickBot="1" x14ac:dyDescent="0.3">
      <c r="A287" s="9" t="s">
        <v>925</v>
      </c>
      <c r="B287" s="10" t="s">
        <v>42</v>
      </c>
      <c r="C287" s="10" t="s">
        <v>927</v>
      </c>
      <c r="D287" s="10" t="s">
        <v>706</v>
      </c>
      <c r="E287" s="10" t="s">
        <v>2</v>
      </c>
      <c r="F287" s="14" t="s">
        <v>4765</v>
      </c>
      <c r="G287" s="14" t="s">
        <v>4766</v>
      </c>
      <c r="I287" t="str">
        <f t="shared" si="4"/>
        <v>UPDATE `katana`.`funeraria_contrato_individual` SET `latitud`='184.001.187', `longitud`='-932.130.033' WHERE  `idcontrato_individual`='MIG286';</v>
      </c>
      <c r="T287" t="str" cm="1">
        <f t="array" aca="1" ref="T287" ca="1">eConcatenar(B287:E287," , ")</f>
        <v>CENTRO , GREGORIO MENDEZ , PARAISO , TABASCO ,</v>
      </c>
    </row>
    <row r="288" spans="1:20" ht="15.75" thickBot="1" x14ac:dyDescent="0.3">
      <c r="A288" s="9" t="s">
        <v>928</v>
      </c>
      <c r="B288" s="10" t="s">
        <v>930</v>
      </c>
      <c r="C288" s="10" t="s">
        <v>4</v>
      </c>
      <c r="D288" s="10" t="s">
        <v>706</v>
      </c>
      <c r="E288" s="10" t="s">
        <v>2</v>
      </c>
      <c r="F288" s="14" t="s">
        <v>4767</v>
      </c>
      <c r="G288" s="14" t="s">
        <v>4768</v>
      </c>
      <c r="I288" t="str">
        <f t="shared" si="4"/>
        <v>UPDATE `katana`.`funeraria_contrato_individual` SET `latitud`='184.272.222', `longitud`='-931.130.555' WHERE  `idcontrato_individual`='MIG287';</v>
      </c>
      <c r="T288" t="str" cm="1">
        <f t="array" aca="1" ref="T288" ca="1">eConcatenar(B288:E288," , ")</f>
        <v>CHILTEPEC SIN NUMERO , X , PARAISO , TABASCO ,</v>
      </c>
    </row>
    <row r="289" spans="1:20" ht="15.75" thickBot="1" x14ac:dyDescent="0.3">
      <c r="A289" s="9" t="s">
        <v>932</v>
      </c>
      <c r="B289" s="10" t="s">
        <v>240</v>
      </c>
      <c r="C289" s="10" t="s">
        <v>933</v>
      </c>
      <c r="D289" s="10" t="s">
        <v>706</v>
      </c>
      <c r="E289" s="10" t="s">
        <v>2</v>
      </c>
      <c r="F289" s="14" t="s">
        <v>4705</v>
      </c>
      <c r="G289" s="14" t="s">
        <v>4706</v>
      </c>
      <c r="I289" t="str">
        <f t="shared" si="4"/>
        <v>UPDATE `katana`.`funeraria_contrato_individual` SET `latitud`='184.090.616', `longitud`='-932.144.696' WHERE  `idcontrato_individual`='MIG288';</v>
      </c>
      <c r="T289" t="str" cm="1">
        <f t="array" aca="1" ref="T289" ca="1">eConcatenar(B289:E289," , ")</f>
        <v>EL LIMON , DOS BOCAS , PARAISO , TABASCO ,</v>
      </c>
    </row>
    <row r="290" spans="1:20" ht="15.75" thickBot="1" x14ac:dyDescent="0.3">
      <c r="A290" s="9" t="s">
        <v>934</v>
      </c>
      <c r="B290" s="10" t="s">
        <v>807</v>
      </c>
      <c r="C290" s="10" t="s">
        <v>935</v>
      </c>
      <c r="D290" s="10" t="s">
        <v>706</v>
      </c>
      <c r="E290" s="10" t="s">
        <v>2</v>
      </c>
      <c r="F290" s="14" t="s">
        <v>4769</v>
      </c>
      <c r="G290" s="14" t="s">
        <v>4770</v>
      </c>
      <c r="I290" t="str">
        <f t="shared" si="4"/>
        <v>UPDATE `katana`.`funeraria_contrato_individual` SET `latitud`='179.973.759', `longitud`='-9.293.886.119.999.990' WHERE  `idcontrato_individual`='MIG289';</v>
      </c>
      <c r="T290" t="str" cm="1">
        <f t="array" aca="1" ref="T290" ca="1">eConcatenar(B290:E290," , ")</f>
        <v>VILLA PUERTO CEIBA , TOMAS GARRIDO CANABAL SIN NUMERO , PARAISO , TABASCO ,</v>
      </c>
    </row>
    <row r="291" spans="1:20" ht="15.75" thickBot="1" x14ac:dyDescent="0.3">
      <c r="A291" s="9" t="s">
        <v>936</v>
      </c>
      <c r="B291" s="10" t="s">
        <v>628</v>
      </c>
      <c r="C291" s="10" t="s">
        <v>938</v>
      </c>
      <c r="D291" s="10" t="s">
        <v>706</v>
      </c>
      <c r="E291" s="10" t="s">
        <v>2</v>
      </c>
      <c r="F291" s="14" t="s">
        <v>4771</v>
      </c>
      <c r="G291" s="14" t="s">
        <v>4772</v>
      </c>
      <c r="I291" t="str">
        <f t="shared" si="4"/>
        <v>UPDATE `katana`.`funeraria_contrato_individual` SET `latitud`='183.879.739', `longitud`='-932.127.026' WHERE  `idcontrato_individual`='MIG290';</v>
      </c>
      <c r="T291" t="str" cm="1">
        <f t="array" aca="1" ref="T291" ca="1">eConcatenar(B291:E291," , ")</f>
        <v>QUINTIN ARAUZ , CONASUPO SIN NUMERO , PARAISO , TABASCO ,</v>
      </c>
    </row>
    <row r="292" spans="1:20" ht="15.75" thickBot="1" x14ac:dyDescent="0.3">
      <c r="A292" s="9" t="s">
        <v>939</v>
      </c>
      <c r="B292" s="10" t="s">
        <v>940</v>
      </c>
      <c r="C292" s="10" t="s">
        <v>265</v>
      </c>
      <c r="D292" s="10" t="s">
        <v>706</v>
      </c>
      <c r="E292" s="10" t="s">
        <v>2</v>
      </c>
      <c r="F292" s="14" t="s">
        <v>4773</v>
      </c>
      <c r="G292" s="14" t="s">
        <v>4774</v>
      </c>
      <c r="I292" t="str">
        <f t="shared" si="4"/>
        <v>UPDATE `katana`.`funeraria_contrato_individual` SET `latitud`='18.410.789', `longitud`='-931.777.414' WHERE  `idcontrato_individual`='MIG291';</v>
      </c>
      <c r="T292" t="str" cm="1">
        <f t="array" aca="1" ref="T292" ca="1">eConcatenar(B292:E292," , ")</f>
        <v>PUERTO CEIBA , 27 DE FEBRERO , PARAISO , TABASCO ,</v>
      </c>
    </row>
    <row r="293" spans="1:20" ht="15.75" thickBot="1" x14ac:dyDescent="0.3">
      <c r="A293" s="9" t="s">
        <v>942</v>
      </c>
      <c r="B293" s="10" t="s">
        <v>828</v>
      </c>
      <c r="C293" s="10" t="s">
        <v>943</v>
      </c>
      <c r="D293" s="10" t="s">
        <v>706</v>
      </c>
      <c r="E293" s="10" t="s">
        <v>2</v>
      </c>
      <c r="F293" s="14" t="s">
        <v>4775</v>
      </c>
      <c r="G293" s="14" t="s">
        <v>4776</v>
      </c>
      <c r="I293" t="str">
        <f t="shared" si="4"/>
        <v>UPDATE `katana`.`funeraria_contrato_individual` SET `latitud`='184.136.111', `longitud`='-929.677.777' WHERE  `idcontrato_individual`='MIG292';</v>
      </c>
      <c r="T293" t="str" cm="1">
        <f t="array" aca="1" ref="T293" ca="1">eConcatenar(B293:E293," , ")</f>
        <v>JALAPITA , MORRAL , PARAISO , TABASCO ,</v>
      </c>
    </row>
    <row r="294" spans="1:20" ht="15.75" thickBot="1" x14ac:dyDescent="0.3">
      <c r="A294" s="9" t="s">
        <v>944</v>
      </c>
      <c r="B294" s="10" t="s">
        <v>947</v>
      </c>
      <c r="C294" s="10" t="s">
        <v>828</v>
      </c>
      <c r="D294" s="10" t="s">
        <v>706</v>
      </c>
      <c r="E294" s="10" t="s">
        <v>2</v>
      </c>
      <c r="F294" s="14" t="s">
        <v>4777</v>
      </c>
      <c r="G294" s="14" t="s">
        <v>4778</v>
      </c>
      <c r="I294" t="str">
        <f t="shared" si="4"/>
        <v>UPDATE `katana`.`funeraria_contrato_individual` SET `latitud`='184.017.813', `longitud`='-9.321.119.949.999.990' WHERE  `idcontrato_individual`='MIG293';</v>
      </c>
      <c r="T294" t="str" cm="1">
        <f t="array" aca="1" ref="T294" ca="1">eConcatenar(B294:E294," , ")</f>
        <v>AQUILES SERDAN , JALAPITA , PARAISO , TABASCO ,</v>
      </c>
    </row>
    <row r="295" spans="1:20" ht="15.75" thickBot="1" x14ac:dyDescent="0.3">
      <c r="A295" s="9" t="s">
        <v>949</v>
      </c>
      <c r="B295" s="10" t="s">
        <v>951</v>
      </c>
      <c r="C295" s="10" t="s">
        <v>828</v>
      </c>
      <c r="D295" s="10" t="s">
        <v>793</v>
      </c>
      <c r="E295" s="10" t="s">
        <v>2</v>
      </c>
      <c r="F295" s="14" t="s">
        <v>4779</v>
      </c>
      <c r="G295" s="14" t="s">
        <v>4780</v>
      </c>
      <c r="I295" t="str">
        <f t="shared" si="4"/>
        <v>UPDATE `katana`.`funeraria_contrato_individual` SET `latitud`='184.063.888', `longitud`='-929.730.555' WHERE  `idcontrato_individual`='MIG294';</v>
      </c>
      <c r="T295" t="str" cm="1">
        <f t="array" aca="1" ref="T295" ca="1">eConcatenar(B295:E295," , ")</f>
        <v>SAN JUAN , JALAPITA , CENTLA , TABASCO ,</v>
      </c>
    </row>
    <row r="296" spans="1:20" ht="15.75" thickBot="1" x14ac:dyDescent="0.3">
      <c r="A296" s="9" t="s">
        <v>952</v>
      </c>
      <c r="B296" s="10" t="s">
        <v>828</v>
      </c>
      <c r="C296" s="10" t="s">
        <v>953</v>
      </c>
      <c r="D296" s="10" t="s">
        <v>793</v>
      </c>
      <c r="E296" s="10" t="s">
        <v>2</v>
      </c>
      <c r="F296" s="14" t="s">
        <v>4695</v>
      </c>
      <c r="G296" s="14" t="s">
        <v>4696</v>
      </c>
      <c r="I296" t="str">
        <f t="shared" si="4"/>
        <v>UPDATE `katana`.`funeraria_contrato_individual` SET `latitud`='184.150.734', `longitud`='-929.948.065' WHERE  `idcontrato_individual`='MIG295';</v>
      </c>
      <c r="T296" t="str" cm="1">
        <f t="array" aca="1" ref="T296" ca="1">eConcatenar(B296:E296," , ")</f>
        <v>JALAPITA , FRONTERA , CENTLA , TABASCO ,</v>
      </c>
    </row>
    <row r="297" spans="1:20" ht="15.75" thickBot="1" x14ac:dyDescent="0.3">
      <c r="A297" s="9" t="s">
        <v>954</v>
      </c>
      <c r="B297" s="10" t="s">
        <v>828</v>
      </c>
      <c r="C297" s="10" t="s">
        <v>955</v>
      </c>
      <c r="D297" s="10" t="s">
        <v>793</v>
      </c>
      <c r="E297" s="10" t="s">
        <v>2</v>
      </c>
      <c r="F297" s="14" t="s">
        <v>4695</v>
      </c>
      <c r="G297" s="14" t="s">
        <v>4696</v>
      </c>
      <c r="I297" t="str">
        <f t="shared" si="4"/>
        <v>UPDATE `katana`.`funeraria_contrato_individual` SET `latitud`='184.150.734', `longitud`='-929.948.065' WHERE  `idcontrato_individual`='MIG296';</v>
      </c>
      <c r="T297" t="str" cm="1">
        <f t="array" aca="1" ref="T297" ca="1">eConcatenar(B297:E297," , ")</f>
        <v>JALAPITA , LANBANO CORREA , CENTLA , TABASCO ,</v>
      </c>
    </row>
    <row r="298" spans="1:20" ht="15.75" thickBot="1" x14ac:dyDescent="0.3">
      <c r="A298" s="9" t="s">
        <v>956</v>
      </c>
      <c r="B298" s="10" t="s">
        <v>846</v>
      </c>
      <c r="C298" s="10" t="s">
        <v>958</v>
      </c>
      <c r="D298" s="10" t="s">
        <v>706</v>
      </c>
      <c r="E298" s="10" t="s">
        <v>2</v>
      </c>
      <c r="F298" s="14" t="s">
        <v>4781</v>
      </c>
      <c r="G298" s="14" t="s">
        <v>4782</v>
      </c>
      <c r="I298" t="str">
        <f t="shared" si="4"/>
        <v>UPDATE `katana`.`funeraria_contrato_individual` SET `latitud`='184.006.144', `longitud`='-932.127.162' WHERE  `idcontrato_individual`='MIG297';</v>
      </c>
      <c r="T298" t="str" cm="1">
        <f t="array" aca="1" ref="T298" ca="1">eConcatenar(B298:E298," , ")</f>
        <v>NUEVO TORNO LARGO , EL ABULON LOTE 15 MZA 8 , PARAISO , TABASCO ,</v>
      </c>
    </row>
    <row r="299" spans="1:20" ht="15.75" thickBot="1" x14ac:dyDescent="0.3">
      <c r="A299" s="9" t="s">
        <v>959</v>
      </c>
      <c r="B299" s="10" t="s">
        <v>940</v>
      </c>
      <c r="C299" s="10" t="s">
        <v>960</v>
      </c>
      <c r="D299" s="10" t="s">
        <v>706</v>
      </c>
      <c r="E299" s="10" t="s">
        <v>2</v>
      </c>
      <c r="F299" s="14" t="s">
        <v>4783</v>
      </c>
      <c r="G299" s="14" t="s">
        <v>4784</v>
      </c>
      <c r="I299" t="str">
        <f t="shared" si="4"/>
        <v>UPDATE `katana`.`funeraria_contrato_individual` SET `latitud`='184.072.002', `longitud`='-932.040.028' WHERE  `idcontrato_individual`='MIG298';</v>
      </c>
      <c r="T299" t="str" cm="1">
        <f t="array" aca="1" ref="T299" ca="1">eConcatenar(B299:E299," , ")</f>
        <v>PUERTO CEIBA , LOS PESCADORES SIN NUMERO , PARAISO , TABASCO ,</v>
      </c>
    </row>
    <row r="300" spans="1:20" ht="15.75" thickBot="1" x14ac:dyDescent="0.3">
      <c r="A300" s="6" t="s">
        <v>961</v>
      </c>
      <c r="B300" s="4" t="s">
        <v>962</v>
      </c>
      <c r="C300" s="4" t="s">
        <v>42</v>
      </c>
      <c r="D300" s="4" t="s">
        <v>706</v>
      </c>
      <c r="E300" s="4" t="s">
        <v>2</v>
      </c>
      <c r="F300" s="14" t="s">
        <v>4785</v>
      </c>
      <c r="G300" s="14" t="s">
        <v>4786</v>
      </c>
      <c r="I300" t="str">
        <f t="shared" si="4"/>
        <v>UPDATE `katana`.`funeraria_contrato_individual` SET `latitud`='183.966.208', `longitud`='-93.217.719' WHERE  `idcontrato_individual`='MIG299';</v>
      </c>
      <c r="T300" t="str" cm="1">
        <f t="array" aca="1" ref="T300" ca="1">eConcatenar(B300:E300," , ")</f>
        <v>CALLE IGNACIO RAMIREZ 109 , CENTRO , PARAISO , TABASCO ,</v>
      </c>
    </row>
    <row r="301" spans="1:20" ht="15.75" thickBot="1" x14ac:dyDescent="0.3">
      <c r="A301" s="6" t="s">
        <v>963</v>
      </c>
      <c r="B301" s="4" t="s">
        <v>964</v>
      </c>
      <c r="C301" s="4" t="s">
        <v>965</v>
      </c>
      <c r="D301" s="4" t="s">
        <v>706</v>
      </c>
      <c r="E301" s="4" t="s">
        <v>2</v>
      </c>
      <c r="F301" s="14" t="s">
        <v>4787</v>
      </c>
      <c r="G301" s="14" t="s">
        <v>4788</v>
      </c>
      <c r="I301" t="str">
        <f t="shared" si="4"/>
        <v>UPDATE `katana`.`funeraria_contrato_individual` SET `latitud`='183.888.522', `longitud`='-932.131.813' WHERE  `idcontrato_individual`='MIG300';</v>
      </c>
      <c r="T301" t="str" cm="1">
        <f t="array" aca="1" ref="T301" ca="1">eConcatenar(B301:E301," , ")</f>
        <v>CALLE FRANCISCO TRIJILLO GARCIA , QUINTIN ARAUZ SIN NUMERO , PARAISO , TABASCO ,</v>
      </c>
    </row>
    <row r="302" spans="1:20" ht="15.75" thickBot="1" x14ac:dyDescent="0.3">
      <c r="A302" s="6" t="s">
        <v>966</v>
      </c>
      <c r="B302" s="4" t="s">
        <v>967</v>
      </c>
      <c r="C302" s="4" t="s">
        <v>940</v>
      </c>
      <c r="D302" s="4" t="s">
        <v>706</v>
      </c>
      <c r="E302" s="4" t="s">
        <v>2</v>
      </c>
      <c r="F302" s="14" t="s">
        <v>4721</v>
      </c>
      <c r="G302" s="14" t="s">
        <v>4722</v>
      </c>
      <c r="I302" t="str">
        <f t="shared" si="4"/>
        <v>UPDATE `katana`.`funeraria_contrato_individual` SET `latitud`='18.405.578', `longitud`='-932.027.617' WHERE  `idcontrato_individual`='MIG301';</v>
      </c>
      <c r="T302" t="str" cm="1">
        <f t="array" aca="1" ref="T302" ca="1">eConcatenar(B302:E302," , ")</f>
        <v>CARRIZAL SECCION MONTAÑA , PUERTO CEIBA , PARAISO , TABASCO ,</v>
      </c>
    </row>
    <row r="303" spans="1:20" ht="15.75" thickBot="1" x14ac:dyDescent="0.3">
      <c r="A303" s="6" t="s">
        <v>968</v>
      </c>
      <c r="B303" s="4" t="s">
        <v>969</v>
      </c>
      <c r="C303" s="4" t="s">
        <v>970</v>
      </c>
      <c r="D303" s="4" t="s">
        <v>706</v>
      </c>
      <c r="E303" s="4" t="s">
        <v>2</v>
      </c>
      <c r="F303" s="14" t="s">
        <v>4721</v>
      </c>
      <c r="G303" s="14" t="s">
        <v>4722</v>
      </c>
      <c r="I303" t="str">
        <f t="shared" si="4"/>
        <v>UPDATE `katana`.`funeraria_contrato_individual` SET `latitud`='18.405.578', `longitud`='-932.027.617' WHERE  `idcontrato_individual`='MIG302';</v>
      </c>
      <c r="T303" t="str" cm="1">
        <f t="array" aca="1" ref="T303" ca="1">eConcatenar(B303:E303," , ")</f>
        <v>SECCION MONTAÑITA , PUERTO CEIBA CARRIZAL , PARAISO , TABASCO ,</v>
      </c>
    </row>
    <row r="304" spans="1:20" ht="15.75" thickBot="1" x14ac:dyDescent="0.3">
      <c r="A304" s="6" t="s">
        <v>972</v>
      </c>
      <c r="B304" s="4" t="s">
        <v>973</v>
      </c>
      <c r="C304" s="4" t="s">
        <v>974</v>
      </c>
      <c r="D304" s="4" t="s">
        <v>706</v>
      </c>
      <c r="E304" s="4" t="s">
        <v>2</v>
      </c>
      <c r="F304" s="14" t="s">
        <v>4781</v>
      </c>
      <c r="G304" s="14" t="s">
        <v>4782</v>
      </c>
      <c r="I304" t="str">
        <f t="shared" si="4"/>
        <v>UPDATE `katana`.`funeraria_contrato_individual` SET `latitud`='184.006.144', `longitud`='-932.127.162' WHERE  `idcontrato_individual`='MIG303';</v>
      </c>
      <c r="T304" t="str" cm="1">
        <f t="array" aca="1" ref="T304" ca="1">eConcatenar(B304:E304," , ")</f>
        <v>CALLE IGNACIO ALLENDE , DIANA LAURA , PARAISO , TABASCO ,</v>
      </c>
    </row>
    <row r="305" spans="1:20" ht="15.75" thickBot="1" x14ac:dyDescent="0.3">
      <c r="A305" s="6" t="s">
        <v>976</v>
      </c>
      <c r="B305" s="4" t="s">
        <v>940</v>
      </c>
      <c r="C305" s="4" t="s">
        <v>970</v>
      </c>
      <c r="D305" s="4" t="s">
        <v>706</v>
      </c>
      <c r="E305" s="4" t="s">
        <v>2</v>
      </c>
      <c r="F305" s="14" t="s">
        <v>4721</v>
      </c>
      <c r="G305" s="14" t="s">
        <v>4722</v>
      </c>
      <c r="I305" t="str">
        <f t="shared" si="4"/>
        <v>UPDATE `katana`.`funeraria_contrato_individual` SET `latitud`='18.405.578', `longitud`='-932.027.617' WHERE  `idcontrato_individual`='MIG304';</v>
      </c>
      <c r="T305" t="str" cm="1">
        <f t="array" aca="1" ref="T305" ca="1">eConcatenar(B305:E305," , ")</f>
        <v>PUERTO CEIBA , PUERTO CEIBA CARRIZAL , PARAISO , TABASCO ,</v>
      </c>
    </row>
    <row r="306" spans="1:20" ht="15.75" thickBot="1" x14ac:dyDescent="0.3">
      <c r="A306" s="6" t="s">
        <v>977</v>
      </c>
      <c r="B306" s="4" t="s">
        <v>978</v>
      </c>
      <c r="C306" s="4" t="s">
        <v>979</v>
      </c>
      <c r="D306" s="4" t="s">
        <v>706</v>
      </c>
      <c r="E306" s="4" t="s">
        <v>2</v>
      </c>
      <c r="F306" s="14" t="s">
        <v>4721</v>
      </c>
      <c r="G306" s="14" t="s">
        <v>4722</v>
      </c>
      <c r="I306" t="str">
        <f t="shared" si="4"/>
        <v>UPDATE `katana`.`funeraria_contrato_individual` SET `latitud`='18.405.578', `longitud`='-932.027.617' WHERE  `idcontrato_individual`='MIG305';</v>
      </c>
      <c r="T306" t="str" cm="1">
        <f t="array" aca="1" ref="T306" ca="1">eConcatenar(B306:E306," , ")</f>
        <v>CALLE LAS FLORES , CARRIZAL PUERTO CEIBA , PARAISO , TABASCO ,</v>
      </c>
    </row>
    <row r="307" spans="1:20" ht="15.75" thickBot="1" x14ac:dyDescent="0.3">
      <c r="A307" s="6" t="s">
        <v>980</v>
      </c>
      <c r="B307" s="4" t="s">
        <v>982</v>
      </c>
      <c r="C307" s="4" t="s">
        <v>983</v>
      </c>
      <c r="D307" s="4" t="s">
        <v>706</v>
      </c>
      <c r="E307" s="4" t="s">
        <v>2</v>
      </c>
      <c r="F307" s="14" t="s">
        <v>4783</v>
      </c>
      <c r="G307" s="14" t="s">
        <v>4784</v>
      </c>
      <c r="I307" t="str">
        <f t="shared" si="4"/>
        <v>UPDATE `katana`.`funeraria_contrato_individual` SET `latitud`='184.072.002', `longitud`='-932.040.028' WHERE  `idcontrato_individual`='MIG306';</v>
      </c>
      <c r="T307" t="str" cm="1">
        <f t="array" aca="1" ref="T307" ca="1">eConcatenar(B307:E307," , ")</f>
        <v>CALLE LOS PESCADORES SIN NUMERO , PERTO CEIBA CARIZAL , PARAISO , TABASCO ,</v>
      </c>
    </row>
    <row r="308" spans="1:20" ht="15.75" thickBot="1" x14ac:dyDescent="0.3">
      <c r="A308" s="6" t="s">
        <v>984</v>
      </c>
      <c r="B308" s="4" t="s">
        <v>982</v>
      </c>
      <c r="C308" s="4" t="s">
        <v>983</v>
      </c>
      <c r="D308" s="4" t="s">
        <v>706</v>
      </c>
      <c r="E308" s="4" t="s">
        <v>2</v>
      </c>
      <c r="F308" s="14" t="s">
        <v>4783</v>
      </c>
      <c r="G308" s="14" t="s">
        <v>4784</v>
      </c>
      <c r="I308" t="str">
        <f t="shared" si="4"/>
        <v>UPDATE `katana`.`funeraria_contrato_individual` SET `latitud`='184.072.002', `longitud`='-932.040.028' WHERE  `idcontrato_individual`='MIG307';</v>
      </c>
      <c r="T308" t="str" cm="1">
        <f t="array" aca="1" ref="T308" ca="1">eConcatenar(B308:E308," , ")</f>
        <v>CALLE LOS PESCADORES SIN NUMERO , PERTO CEIBA CARIZAL , PARAISO , TABASCO ,</v>
      </c>
    </row>
    <row r="309" spans="1:20" ht="15.75" thickBot="1" x14ac:dyDescent="0.3">
      <c r="A309" s="6" t="s">
        <v>985</v>
      </c>
      <c r="B309" s="4" t="s">
        <v>986</v>
      </c>
      <c r="C309" s="4" t="s">
        <v>807</v>
      </c>
      <c r="D309" s="4" t="s">
        <v>706</v>
      </c>
      <c r="E309" s="4" t="s">
        <v>2</v>
      </c>
      <c r="F309" s="14" t="s">
        <v>4721</v>
      </c>
      <c r="G309" s="14" t="s">
        <v>4722</v>
      </c>
      <c r="I309" t="str">
        <f t="shared" si="4"/>
        <v>UPDATE `katana`.`funeraria_contrato_individual` SET `latitud`='18.405.578', `longitud`='-932.027.617' WHERE  `idcontrato_individual`='MIG308';</v>
      </c>
      <c r="T309" t="str" cm="1">
        <f t="array" aca="1" ref="T309" ca="1">eConcatenar(B309:E309," , ")</f>
        <v>CALLE CARRIZAL SIN NUMERO , VILLA PUERTO CEIBA , PARAISO , TABASCO ,</v>
      </c>
    </row>
    <row r="310" spans="1:20" ht="15.75" thickBot="1" x14ac:dyDescent="0.3">
      <c r="A310" s="6" t="s">
        <v>988</v>
      </c>
      <c r="B310" s="4" t="s">
        <v>989</v>
      </c>
      <c r="C310" s="4" t="s">
        <v>807</v>
      </c>
      <c r="D310" s="4" t="s">
        <v>706</v>
      </c>
      <c r="E310" s="4" t="s">
        <v>2</v>
      </c>
      <c r="F310" s="14" t="s">
        <v>4701</v>
      </c>
      <c r="G310" s="14" t="s">
        <v>4702</v>
      </c>
      <c r="I310" t="str">
        <f t="shared" si="4"/>
        <v>UPDATE `katana`.`funeraria_contrato_individual` SET `latitud`='18.410.918', `longitud`='-93.178.399' WHERE  `idcontrato_individual`='MIG309';</v>
      </c>
      <c r="T310" t="str" cm="1">
        <f t="array" aca="1" ref="T310" ca="1">eConcatenar(B310:E310," , ")</f>
        <v>CALLE MECOACAN SIN NUMERO , VILLA PUERTO CEIBA , PARAISO , TABASCO ,</v>
      </c>
    </row>
    <row r="311" spans="1:20" ht="15.75" thickBot="1" x14ac:dyDescent="0.3">
      <c r="A311" s="6" t="s">
        <v>990</v>
      </c>
      <c r="B311" s="4" t="s">
        <v>991</v>
      </c>
      <c r="C311" s="4" t="s">
        <v>992</v>
      </c>
      <c r="D311" s="4" t="s">
        <v>706</v>
      </c>
      <c r="E311" s="4" t="s">
        <v>2</v>
      </c>
      <c r="F311" s="14" t="s">
        <v>4681</v>
      </c>
      <c r="G311" s="14" t="s">
        <v>4682</v>
      </c>
      <c r="I311" t="str">
        <f t="shared" si="4"/>
        <v>UPDATE `katana`.`funeraria_contrato_individual` SET `latitud`='184.252.777', `longitud`='-931.508.333' WHERE  `idcontrato_individual`='MIG310';</v>
      </c>
      <c r="T311" t="str" cm="1">
        <f t="array" aca="1" ref="T311" ca="1">eConcatenar(B311:E311," , ")</f>
        <v>CARRETERA CHILTEPEC , JOSE MARIA MORELOS BELLOTE , PARAISO , TABASCO ,</v>
      </c>
    </row>
    <row r="312" spans="1:20" ht="15.75" thickBot="1" x14ac:dyDescent="0.3">
      <c r="A312" s="6" t="s">
        <v>993</v>
      </c>
      <c r="B312" s="4" t="s">
        <v>994</v>
      </c>
      <c r="C312" s="4" t="s">
        <v>995</v>
      </c>
      <c r="D312" s="4" t="s">
        <v>706</v>
      </c>
      <c r="E312" s="4" t="s">
        <v>2</v>
      </c>
      <c r="F312" s="14" t="s">
        <v>4673</v>
      </c>
      <c r="G312" s="14" t="s">
        <v>4674</v>
      </c>
      <c r="I312" t="str">
        <f t="shared" si="4"/>
        <v>UPDATE `katana`.`funeraria_contrato_individual` SET `latitud`='18.399.731', `longitud`='-9.322.003.199.999.990' WHERE  `idcontrato_individual`='MIG311';</v>
      </c>
      <c r="T312" t="str" cm="1">
        <f t="array" aca="1" ref="T312" ca="1">eConcatenar(B312:E312," , ")</f>
        <v>CARRETERA CHILTEPEC SIN NUMERO , JOSE MARIA MORELOS , PARAISO , TABASCO ,</v>
      </c>
    </row>
    <row r="313" spans="1:20" ht="15.75" thickBot="1" x14ac:dyDescent="0.3">
      <c r="A313" s="6" t="s">
        <v>996</v>
      </c>
      <c r="B313" s="4" t="s">
        <v>997</v>
      </c>
      <c r="C313" s="4" t="s">
        <v>998</v>
      </c>
      <c r="D313" s="4" t="s">
        <v>706</v>
      </c>
      <c r="E313" s="4" t="s">
        <v>2</v>
      </c>
      <c r="F313" s="14" t="s">
        <v>4681</v>
      </c>
      <c r="G313" s="14" t="s">
        <v>4682</v>
      </c>
      <c r="I313" t="str">
        <f t="shared" si="4"/>
        <v>UPDATE `katana`.`funeraria_contrato_individual` SET `latitud`='184.252.777', `longitud`='-931.508.333' WHERE  `idcontrato_individual`='MIG312';</v>
      </c>
      <c r="T313" t="str" cm="1">
        <f t="array" aca="1" ref="T313" ca="1">eConcatenar(B313:E313," , ")</f>
        <v>CARRETERA A CHILTEPEC , JOSE MARIA MORELOS EL BELLOTE , PARAISO , TABASCO ,</v>
      </c>
    </row>
    <row r="314" spans="1:20" ht="15.75" thickBot="1" x14ac:dyDescent="0.3">
      <c r="A314" s="6" t="s">
        <v>999</v>
      </c>
      <c r="B314" s="4" t="s">
        <v>1000</v>
      </c>
      <c r="C314" s="4" t="s">
        <v>992</v>
      </c>
      <c r="D314" s="4" t="s">
        <v>706</v>
      </c>
      <c r="E314" s="4" t="s">
        <v>2</v>
      </c>
      <c r="F314" s="14" t="s">
        <v>4789</v>
      </c>
      <c r="G314" s="14" t="s">
        <v>4790</v>
      </c>
      <c r="I314" t="str">
        <f t="shared" si="4"/>
        <v>UPDATE `katana`.`funeraria_contrato_individual` SET `latitud`='184.252.515', `longitud`='-931.364.036' WHERE  `idcontrato_individual`='MIG313';</v>
      </c>
      <c r="T314" t="str" cm="1">
        <f t="array" aca="1" ref="T314" ca="1">eConcatenar(B314:E314," , ")</f>
        <v>CARRETERA A CHILTEPEC SIN NUMERO , JOSE MARIA MORELOS BELLOTE , PARAISO , TABASCO ,</v>
      </c>
    </row>
    <row r="315" spans="1:20" ht="15.75" thickBot="1" x14ac:dyDescent="0.3">
      <c r="A315" s="6" t="s">
        <v>1001</v>
      </c>
      <c r="B315" s="4" t="s">
        <v>1002</v>
      </c>
      <c r="C315" s="4" t="s">
        <v>992</v>
      </c>
      <c r="D315" s="4" t="s">
        <v>706</v>
      </c>
      <c r="E315" s="4" t="s">
        <v>2</v>
      </c>
      <c r="F315" s="14" t="s">
        <v>4781</v>
      </c>
      <c r="G315" s="14" t="s">
        <v>4782</v>
      </c>
      <c r="I315" t="str">
        <f t="shared" si="4"/>
        <v>UPDATE `katana`.`funeraria_contrato_individual` SET `latitud`='184.006.144', `longitud`='-932.127.162' WHERE  `idcontrato_individual`='MIG314';</v>
      </c>
      <c r="T315" t="str" cm="1">
        <f t="array" aca="1" ref="T315" ca="1">eConcatenar(B315:E315," , ")</f>
        <v>ACCESO A PARCELA SIN NUMERO , JOSE MARIA MORELOS BELLOTE , PARAISO , TABASCO ,</v>
      </c>
    </row>
    <row r="316" spans="1:20" ht="15.75" thickBot="1" x14ac:dyDescent="0.3">
      <c r="A316" s="6" t="s">
        <v>1003</v>
      </c>
      <c r="B316" s="4" t="s">
        <v>997</v>
      </c>
      <c r="C316" s="4" t="s">
        <v>995</v>
      </c>
      <c r="D316" s="4" t="s">
        <v>706</v>
      </c>
      <c r="E316" s="4" t="s">
        <v>2</v>
      </c>
      <c r="F316" s="15"/>
      <c r="G316" s="15"/>
      <c r="I316" t="str">
        <f t="shared" si="4"/>
        <v>UPDATE `katana`.`funeraria_contrato_individual` SET `latitud`='', `longitud`='' WHERE  `idcontrato_individual`='MIG315';</v>
      </c>
      <c r="T316" t="str" cm="1">
        <f t="array" aca="1" ref="T316" ca="1">eConcatenar(B316:E316," , ")</f>
        <v>CARRETERA A CHILTEPEC , JOSE MARIA MORELOS , PARAISO , TABASCO ,</v>
      </c>
    </row>
    <row r="317" spans="1:20" ht="15.75" thickBot="1" x14ac:dyDescent="0.3">
      <c r="A317" s="6" t="s">
        <v>1004</v>
      </c>
      <c r="B317" s="4" t="s">
        <v>1000</v>
      </c>
      <c r="C317" s="4" t="s">
        <v>998</v>
      </c>
      <c r="D317" s="4" t="s">
        <v>706</v>
      </c>
      <c r="E317" s="4" t="s">
        <v>2</v>
      </c>
      <c r="F317" s="14" t="s">
        <v>4789</v>
      </c>
      <c r="G317" s="14" t="s">
        <v>4790</v>
      </c>
      <c r="I317" t="str">
        <f t="shared" si="4"/>
        <v>UPDATE `katana`.`funeraria_contrato_individual` SET `latitud`='184.252.515', `longitud`='-931.364.036' WHERE  `idcontrato_individual`='MIG316';</v>
      </c>
      <c r="T317" t="str" cm="1">
        <f t="array" aca="1" ref="T317" ca="1">eConcatenar(B317:E317," , ")</f>
        <v>CARRETERA A CHILTEPEC SIN NUMERO , JOSE MARIA MORELOS EL BELLOTE , PARAISO , TABASCO ,</v>
      </c>
    </row>
    <row r="318" spans="1:20" ht="15.75" thickBot="1" x14ac:dyDescent="0.3">
      <c r="A318" s="6" t="s">
        <v>1005</v>
      </c>
      <c r="B318" s="4" t="s">
        <v>1006</v>
      </c>
      <c r="C318" s="4" t="s">
        <v>840</v>
      </c>
      <c r="D318" s="4" t="s">
        <v>706</v>
      </c>
      <c r="E318" s="4" t="s">
        <v>2</v>
      </c>
      <c r="F318" s="14" t="s">
        <v>4727</v>
      </c>
      <c r="G318" s="14" t="s">
        <v>4728</v>
      </c>
      <c r="I318" t="str">
        <f t="shared" si="4"/>
        <v>UPDATE `katana`.`funeraria_contrato_individual` SET `latitud`='184.271.918', `longitud`='-93.096.031' WHERE  `idcontrato_individual`='MIG317';</v>
      </c>
      <c r="T318" t="str" cm="1">
        <f t="array" aca="1" ref="T318" ca="1">eConcatenar(B318:E318," , ")</f>
        <v>ENTRADA SOC COORPORATIVA , CHILTEPEC SECCION BANCO , PARAISO , TABASCO ,</v>
      </c>
    </row>
    <row r="319" spans="1:20" ht="15.75" thickBot="1" x14ac:dyDescent="0.3">
      <c r="A319" s="6" t="s">
        <v>1007</v>
      </c>
      <c r="B319" s="4" t="s">
        <v>1008</v>
      </c>
      <c r="C319" s="4" t="s">
        <v>840</v>
      </c>
      <c r="D319" s="4" t="s">
        <v>706</v>
      </c>
      <c r="E319" s="4" t="s">
        <v>2</v>
      </c>
      <c r="F319" s="14" t="s">
        <v>4713</v>
      </c>
      <c r="G319" s="14" t="s">
        <v>4714</v>
      </c>
      <c r="I319" t="str">
        <f t="shared" si="4"/>
        <v>UPDATE `katana`.`funeraria_contrato_individual` SET `latitud`='18.423.844', `longitud`='-9.310.800.669.999.990' WHERE  `idcontrato_individual`='MIG318';</v>
      </c>
      <c r="T319" t="str" cm="1">
        <f t="array" aca="1" ref="T319" ca="1">eConcatenar(B319:E319," , ")</f>
        <v>CALLE DEL PANTEON , CHILTEPEC SECCION BANCO , PARAISO , TABASCO ,</v>
      </c>
    </row>
    <row r="320" spans="1:20" ht="15.75" thickBot="1" x14ac:dyDescent="0.3">
      <c r="A320" s="6" t="s">
        <v>1009</v>
      </c>
      <c r="B320" s="4" t="s">
        <v>1010</v>
      </c>
      <c r="C320" s="4" t="s">
        <v>840</v>
      </c>
      <c r="D320" s="4" t="s">
        <v>706</v>
      </c>
      <c r="E320" s="4" t="s">
        <v>2</v>
      </c>
      <c r="F320" s="14" t="s">
        <v>4727</v>
      </c>
      <c r="G320" s="14" t="s">
        <v>4728</v>
      </c>
      <c r="I320" t="str">
        <f t="shared" si="4"/>
        <v>UPDATE `katana`.`funeraria_contrato_individual` SET `latitud`='184.271.918', `longitud`='-93.096.031' WHERE  `idcontrato_individual`='MIG319';</v>
      </c>
      <c r="T320" t="str" cm="1">
        <f t="array" aca="1" ref="T320" ca="1">eConcatenar(B320:E320," , ")</f>
        <v>CARRETERA PRINCIPAL SIN NUMERO , CHILTEPEC SECCION BANCO , PARAISO , TABASCO ,</v>
      </c>
    </row>
    <row r="321" spans="1:20" ht="15.75" thickBot="1" x14ac:dyDescent="0.3">
      <c r="A321" s="6" t="s">
        <v>1011</v>
      </c>
      <c r="B321" s="4" t="s">
        <v>991</v>
      </c>
      <c r="C321" s="4" t="s">
        <v>860</v>
      </c>
      <c r="D321" s="4" t="s">
        <v>706</v>
      </c>
      <c r="E321" s="4" t="s">
        <v>2</v>
      </c>
      <c r="F321" s="14" t="s">
        <v>4727</v>
      </c>
      <c r="G321" s="14" t="s">
        <v>4728</v>
      </c>
      <c r="I321" t="str">
        <f t="shared" si="4"/>
        <v>UPDATE `katana`.`funeraria_contrato_individual` SET `latitud`='184.271.918', `longitud`='-93.096.031' WHERE  `idcontrato_individual`='MIG320';</v>
      </c>
      <c r="T321" t="str" cm="1">
        <f t="array" aca="1" ref="T321" ca="1">eConcatenar(B321:E321," , ")</f>
        <v>CARRETERA CHILTEPEC , CHILTEPEC SECCION TANQUE , PARAISO , TABASCO ,</v>
      </c>
    </row>
    <row r="322" spans="1:20" ht="15.75" thickBot="1" x14ac:dyDescent="0.3">
      <c r="A322" s="6" t="s">
        <v>1012</v>
      </c>
      <c r="B322" s="4" t="s">
        <v>4</v>
      </c>
      <c r="C322" s="4" t="s">
        <v>1014</v>
      </c>
      <c r="D322" s="4" t="s">
        <v>706</v>
      </c>
      <c r="E322" s="4" t="s">
        <v>2</v>
      </c>
      <c r="F322" s="14" t="s">
        <v>4727</v>
      </c>
      <c r="G322" s="14" t="s">
        <v>4728</v>
      </c>
      <c r="I322" t="str">
        <f t="shared" ref="I322:I344" si="5">CONCATENATE("UPDATE `katana`.`funeraria_contrato_individual` SET `latitud`='",F322,"', `longitud`='",G322,"' WHERE  `idcontrato_individual`='",A322,"';")</f>
        <v>UPDATE `katana`.`funeraria_contrato_individual` SET `latitud`='184.271.918', `longitud`='-93.096.031' WHERE  `idcontrato_individual`='MIG321';</v>
      </c>
      <c r="T322" t="str" cm="1">
        <f t="array" aca="1" ref="T322" ca="1">eConcatenar(B322:E322," , ")</f>
        <v>X , CHULTEPEC SECCION TANQUE , PARAISO , TABASCO ,</v>
      </c>
    </row>
    <row r="323" spans="1:20" ht="15.75" thickBot="1" x14ac:dyDescent="0.3">
      <c r="A323" s="6" t="s">
        <v>1015</v>
      </c>
      <c r="B323" s="4" t="s">
        <v>859</v>
      </c>
      <c r="C323" s="4" t="s">
        <v>947</v>
      </c>
      <c r="D323" s="4" t="s">
        <v>706</v>
      </c>
      <c r="E323" s="4" t="s">
        <v>2</v>
      </c>
      <c r="F323" s="14" t="s">
        <v>4777</v>
      </c>
      <c r="G323" s="14" t="s">
        <v>4778</v>
      </c>
      <c r="I323" t="str">
        <f t="shared" si="5"/>
        <v>UPDATE `katana`.`funeraria_contrato_individual` SET `latitud`='184.017.813', `longitud`='-9.321.119.949.999.990' WHERE  `idcontrato_individual`='MIG322';</v>
      </c>
      <c r="T323" t="str" cm="1">
        <f t="array" aca="1" ref="T323" ca="1">eConcatenar(B323:E323," , ")</f>
        <v>CARRETERA A JALAPITA SIN NUMERO , AQUILES SERDAN , PARAISO , TABASCO ,</v>
      </c>
    </row>
    <row r="324" spans="1:20" ht="15.75" thickBot="1" x14ac:dyDescent="0.3">
      <c r="A324" s="6" t="s">
        <v>1016</v>
      </c>
      <c r="B324" s="4" t="s">
        <v>859</v>
      </c>
      <c r="C324" s="4" t="s">
        <v>947</v>
      </c>
      <c r="D324" s="4" t="s">
        <v>706</v>
      </c>
      <c r="E324" s="4" t="s">
        <v>2</v>
      </c>
      <c r="F324" s="14" t="s">
        <v>4777</v>
      </c>
      <c r="G324" s="14" t="s">
        <v>4778</v>
      </c>
      <c r="I324" t="str">
        <f t="shared" si="5"/>
        <v>UPDATE `katana`.`funeraria_contrato_individual` SET `latitud`='184.017.813', `longitud`='-9.321.119.949.999.990' WHERE  `idcontrato_individual`='MIG323';</v>
      </c>
      <c r="T324" t="str" cm="1">
        <f t="array" aca="1" ref="T324" ca="1">eConcatenar(B324:E324," , ")</f>
        <v>CARRETERA A JALAPITA SIN NUMERO , AQUILES SERDAN , PARAISO , TABASCO ,</v>
      </c>
    </row>
    <row r="325" spans="1:20" ht="15.75" thickBot="1" x14ac:dyDescent="0.3">
      <c r="A325" s="6" t="s">
        <v>1017</v>
      </c>
      <c r="B325" s="4" t="s">
        <v>1018</v>
      </c>
      <c r="C325" s="4" t="s">
        <v>843</v>
      </c>
      <c r="D325" s="4" t="s">
        <v>706</v>
      </c>
      <c r="E325" s="4" t="s">
        <v>2</v>
      </c>
      <c r="F325" s="14" t="s">
        <v>4767</v>
      </c>
      <c r="G325" s="14" t="s">
        <v>4768</v>
      </c>
      <c r="I325" t="str">
        <f t="shared" si="5"/>
        <v>UPDATE `katana`.`funeraria_contrato_individual` SET `latitud`='184.272.222', `longitud`='-931.130.555' WHERE  `idcontrato_individual`='MIG324';</v>
      </c>
      <c r="T325" t="str" cm="1">
        <f t="array" aca="1" ref="T325" ca="1">eConcatenar(B325:E325," , ")</f>
        <v>CARRTERA CHILTEPEC , PENJAMO , PARAISO , TABASCO ,</v>
      </c>
    </row>
    <row r="326" spans="1:20" ht="15.75" thickBot="1" x14ac:dyDescent="0.3">
      <c r="A326" s="6" t="s">
        <v>1019</v>
      </c>
      <c r="B326" s="4" t="s">
        <v>100</v>
      </c>
      <c r="C326" s="4" t="s">
        <v>931</v>
      </c>
      <c r="D326" s="4" t="s">
        <v>706</v>
      </c>
      <c r="E326" s="4" t="s">
        <v>2</v>
      </c>
      <c r="F326" s="14" t="s">
        <v>4767</v>
      </c>
      <c r="G326" s="14" t="s">
        <v>4768</v>
      </c>
      <c r="I326" t="str">
        <f t="shared" si="5"/>
        <v>UPDATE `katana`.`funeraria_contrato_individual` SET `latitud`='184.272.222', `longitud`='-931.130.555' WHERE  `idcontrato_individual`='MIG325';</v>
      </c>
      <c r="T326" t="str" cm="1">
        <f t="array" aca="1" ref="T326" ca="1">eConcatenar(B326:E326," , ")</f>
        <v>CARRETERA PRINCIPAL , CHILTEPEC , PARAISO , TABASCO ,</v>
      </c>
    </row>
    <row r="327" spans="1:20" ht="15.75" thickBot="1" x14ac:dyDescent="0.3">
      <c r="A327" s="6" t="s">
        <v>1020</v>
      </c>
      <c r="B327" s="4" t="s">
        <v>1022</v>
      </c>
      <c r="C327" s="4" t="s">
        <v>843</v>
      </c>
      <c r="D327" s="4" t="s">
        <v>706</v>
      </c>
      <c r="E327" s="4" t="s">
        <v>2</v>
      </c>
      <c r="F327" s="14" t="s">
        <v>4791</v>
      </c>
      <c r="G327" s="14" t="s">
        <v>4792</v>
      </c>
      <c r="I327" t="str">
        <f t="shared" si="5"/>
        <v>UPDATE `katana`.`funeraria_contrato_individual` SET `latitud`='184.380.493', `longitud`='-9.323.329.919.999.990' WHERE  `idcontrato_individual`='MIG326';</v>
      </c>
      <c r="T327" t="str" cm="1">
        <f t="array" aca="1" ref="T327" ca="1">eConcatenar(B327:E327," , ")</f>
        <v>ENTRADA EL FAFO , PENJAMO , PARAISO , TABASCO ,</v>
      </c>
    </row>
    <row r="328" spans="1:20" ht="15.75" thickBot="1" x14ac:dyDescent="0.3">
      <c r="A328" s="6" t="s">
        <v>1023</v>
      </c>
      <c r="B328" s="4" t="s">
        <v>997</v>
      </c>
      <c r="C328" s="4" t="s">
        <v>1024</v>
      </c>
      <c r="D328" s="4" t="s">
        <v>706</v>
      </c>
      <c r="E328" s="4" t="s">
        <v>2</v>
      </c>
      <c r="F328" s="14" t="s">
        <v>4681</v>
      </c>
      <c r="G328" s="14" t="s">
        <v>4682</v>
      </c>
      <c r="I328" t="str">
        <f t="shared" si="5"/>
        <v>UPDATE `katana`.`funeraria_contrato_individual` SET `latitud`='184.252.777', `longitud`='-931.508.333' WHERE  `idcontrato_individual`='MIG327';</v>
      </c>
      <c r="T328" t="str" cm="1">
        <f t="array" aca="1" ref="T328" ca="1">eConcatenar(B328:E328," , ")</f>
        <v>CARRETERA A CHILTEPEC , MARIA MORELOS BELLOTE , PARAISO , TABASCO ,</v>
      </c>
    </row>
    <row r="329" spans="1:20" ht="15.75" thickBot="1" x14ac:dyDescent="0.3">
      <c r="A329" s="6" t="s">
        <v>1025</v>
      </c>
      <c r="B329" s="4" t="s">
        <v>1027</v>
      </c>
      <c r="C329" s="4" t="s">
        <v>846</v>
      </c>
      <c r="D329" s="4" t="s">
        <v>706</v>
      </c>
      <c r="E329" s="4" t="s">
        <v>2</v>
      </c>
      <c r="F329" s="14" t="s">
        <v>4793</v>
      </c>
      <c r="G329" s="14" t="s">
        <v>4794</v>
      </c>
      <c r="I329" t="str">
        <f t="shared" si="5"/>
        <v>UPDATE `katana`.`funeraria_contrato_individual` SET `latitud`='184.325.928', `longitud`='-931.619.051' WHERE  `idcontrato_individual`='MIG328';</v>
      </c>
      <c r="T329" t="str" cm="1">
        <f t="array" aca="1" ref="T329" ca="1">eConcatenar(B329:E329," , ")</f>
        <v>CALLE ANDADOR EL CAMARON  , NUEVO TORNO LARGO , PARAISO , TABASCO ,</v>
      </c>
    </row>
    <row r="330" spans="1:20" ht="15.75" thickBot="1" x14ac:dyDescent="0.3">
      <c r="A330" s="6" t="s">
        <v>1028</v>
      </c>
      <c r="B330" s="4" t="s">
        <v>1029</v>
      </c>
      <c r="C330" s="4" t="s">
        <v>846</v>
      </c>
      <c r="D330" s="4" t="s">
        <v>706</v>
      </c>
      <c r="E330" s="4" t="s">
        <v>2</v>
      </c>
      <c r="F330" s="14" t="s">
        <v>4795</v>
      </c>
      <c r="G330" s="14" t="s">
        <v>4796</v>
      </c>
      <c r="I330" t="str">
        <f t="shared" si="5"/>
        <v>UPDATE `katana`.`funeraria_contrato_individual` SET `latitud`='184.025.183', `longitud`='-932.165.979' WHERE  `idcontrato_individual`='MIG329';</v>
      </c>
      <c r="T330" t="str" cm="1">
        <f t="array" aca="1" ref="T330" ca="1">eConcatenar(B330:E330," , ")</f>
        <v>AVENIDA DOS VOCAS MANZANA 4 LOTE 15 , NUEVO TORNO LARGO , PARAISO , TABASCO ,</v>
      </c>
    </row>
    <row r="331" spans="1:20" ht="15.75" thickBot="1" x14ac:dyDescent="0.3">
      <c r="A331" s="6" t="s">
        <v>1030</v>
      </c>
      <c r="B331" s="4" t="s">
        <v>1032</v>
      </c>
      <c r="C331" s="4" t="s">
        <v>970</v>
      </c>
      <c r="D331" s="4" t="s">
        <v>706</v>
      </c>
      <c r="E331" s="4" t="s">
        <v>2</v>
      </c>
      <c r="F331" s="14" t="s">
        <v>4721</v>
      </c>
      <c r="G331" s="14" t="s">
        <v>4722</v>
      </c>
      <c r="I331" t="str">
        <f t="shared" si="5"/>
        <v>UPDATE `katana`.`funeraria_contrato_individual` SET `latitud`='18.405.578', `longitud`='-932.027.617' WHERE  `idcontrato_individual`='MIG330';</v>
      </c>
      <c r="T331" t="str" cm="1">
        <f t="array" aca="1" ref="T331" ca="1">eConcatenar(B331:E331," , ")</f>
        <v>CARRETERA A PUERTO CEIBA , PUERTO CEIBA CARRIZAL , PARAISO , TABASCO ,</v>
      </c>
    </row>
    <row r="332" spans="1:20" ht="15.75" thickBot="1" x14ac:dyDescent="0.3">
      <c r="A332" s="6" t="s">
        <v>1033</v>
      </c>
      <c r="B332" s="4" t="s">
        <v>1034</v>
      </c>
      <c r="C332" s="4" t="s">
        <v>970</v>
      </c>
      <c r="D332" s="4" t="s">
        <v>706</v>
      </c>
      <c r="E332" s="4" t="s">
        <v>2</v>
      </c>
      <c r="F332" s="14" t="s">
        <v>4721</v>
      </c>
      <c r="G332" s="14" t="s">
        <v>4722</v>
      </c>
      <c r="I332" t="str">
        <f t="shared" si="5"/>
        <v>UPDATE `katana`.`funeraria_contrato_individual` SET `latitud`='18.405.578', `longitud`='-932.027.617' WHERE  `idcontrato_individual`='MIG331';</v>
      </c>
      <c r="T332" t="str" cm="1">
        <f t="array" aca="1" ref="T332" ca="1">eConcatenar(B332:E332," , ")</f>
        <v>CARRETERA PUERTO CEIBA , PUERTO CEIBA CARRIZAL , PARAISO , TABASCO ,</v>
      </c>
    </row>
    <row r="333" spans="1:20" ht="15.75" thickBot="1" x14ac:dyDescent="0.3">
      <c r="A333" s="6" t="s">
        <v>1035</v>
      </c>
      <c r="B333" s="4" t="s">
        <v>1036</v>
      </c>
      <c r="C333" s="4" t="s">
        <v>42</v>
      </c>
      <c r="D333" s="4" t="s">
        <v>706</v>
      </c>
      <c r="E333" s="4" t="s">
        <v>2</v>
      </c>
      <c r="F333" s="14" t="s">
        <v>4797</v>
      </c>
      <c r="G333" s="14" t="s">
        <v>4798</v>
      </c>
      <c r="I333" t="str">
        <f t="shared" si="5"/>
        <v>UPDATE `katana`.`funeraria_contrato_individual` SET `latitud`='183.998.175', `longitud`='-932.150.379' WHERE  `idcontrato_individual`='MIG332';</v>
      </c>
      <c r="T333" t="str" cm="1">
        <f t="array" aca="1" ref="T333" ca="1">eConcatenar(B333:E333," , ")</f>
        <v>CALLE GUTIERRES ZAMORA 501 INTERIOR ORIENTE , CENTRO , PARAISO , TABASCO ,</v>
      </c>
    </row>
    <row r="334" spans="1:20" ht="15.75" thickBot="1" x14ac:dyDescent="0.3">
      <c r="A334" s="6" t="s">
        <v>1037</v>
      </c>
      <c r="B334" s="4" t="s">
        <v>1039</v>
      </c>
      <c r="C334" s="4" t="s">
        <v>42</v>
      </c>
      <c r="D334" s="4" t="s">
        <v>706</v>
      </c>
      <c r="E334" s="4" t="s">
        <v>2</v>
      </c>
      <c r="F334" s="14" t="s">
        <v>4799</v>
      </c>
      <c r="G334" s="14" t="s">
        <v>4800</v>
      </c>
      <c r="I334" t="str">
        <f t="shared" si="5"/>
        <v>UPDATE `katana`.`funeraria_contrato_individual` SET `latitud`='183.989.408', `longitud`='-9.321.005.869.999.990' WHERE  `idcontrato_individual`='MIG333';</v>
      </c>
      <c r="T334" t="str" cm="1">
        <f t="array" aca="1" ref="T334" ca="1">eConcatenar(B334:E334," , ")</f>
        <v>CALLE MORELOS  610 , CENTRO , PARAISO , TABASCO ,</v>
      </c>
    </row>
    <row r="335" spans="1:20" ht="15.75" thickBot="1" x14ac:dyDescent="0.3">
      <c r="A335" s="6" t="s">
        <v>1040</v>
      </c>
      <c r="B335" s="4" t="s">
        <v>1041</v>
      </c>
      <c r="C335" s="4" t="s">
        <v>42</v>
      </c>
      <c r="D335" s="4" t="s">
        <v>706</v>
      </c>
      <c r="E335" s="4" t="s">
        <v>2</v>
      </c>
      <c r="F335" s="14" t="s">
        <v>4801</v>
      </c>
      <c r="G335" s="14" t="s">
        <v>4802</v>
      </c>
      <c r="I335" t="str">
        <f t="shared" si="5"/>
        <v>UPDATE `katana`.`funeraria_contrato_individual` SET `latitud`='183.976.438', `longitud`='-932.135.533' WHERE  `idcontrato_individual`='MIG334';</v>
      </c>
      <c r="T335" t="str" cm="1">
        <f t="array" aca="1" ref="T335" ca="1">eConcatenar(B335:E335," , ")</f>
        <v>CALLE BENITO JUAREZ 302 , CENTRO , PARAISO , TABASCO ,</v>
      </c>
    </row>
    <row r="336" spans="1:20" ht="15.75" thickBot="1" x14ac:dyDescent="0.3">
      <c r="A336" s="6" t="s">
        <v>1042</v>
      </c>
      <c r="B336" s="4" t="s">
        <v>1043</v>
      </c>
      <c r="C336" s="4" t="s">
        <v>42</v>
      </c>
      <c r="D336" s="4" t="s">
        <v>706</v>
      </c>
      <c r="E336" s="4" t="s">
        <v>2</v>
      </c>
      <c r="F336" s="14" t="s">
        <v>4803</v>
      </c>
      <c r="G336" s="14" t="s">
        <v>4804</v>
      </c>
      <c r="I336" t="str">
        <f t="shared" si="5"/>
        <v>UPDATE `katana`.`funeraria_contrato_individual` SET `latitud`='184.054.619', `longitud`='-93.210.646' WHERE  `idcontrato_individual`='MIG335';</v>
      </c>
      <c r="T336" t="str" cm="1">
        <f t="array" aca="1" ref="T336" ca="1">eConcatenar(B336:E336," , ")</f>
        <v>CALLE GREGORIO MENDEZ 1237 , CENTRO , PARAISO , TABASCO ,</v>
      </c>
    </row>
    <row r="337" spans="1:20" ht="15.75" thickBot="1" x14ac:dyDescent="0.3">
      <c r="A337" s="6" t="s">
        <v>1044</v>
      </c>
      <c r="B337" s="4" t="s">
        <v>1045</v>
      </c>
      <c r="C337" s="4" t="s">
        <v>42</v>
      </c>
      <c r="D337" s="4" t="s">
        <v>706</v>
      </c>
      <c r="E337" s="4" t="s">
        <v>2</v>
      </c>
      <c r="F337" s="14" t="s">
        <v>4805</v>
      </c>
      <c r="G337" s="14" t="s">
        <v>4806</v>
      </c>
      <c r="I337" t="str">
        <f t="shared" si="5"/>
        <v>UPDATE `katana`.`funeraria_contrato_individual` SET `latitud`='184.054.567', `longitud`='-932.105.792' WHERE  `idcontrato_individual`='MIG336';</v>
      </c>
      <c r="T337" t="str" cm="1">
        <f t="array" aca="1" ref="T337" ca="1">eConcatenar(B337:E337," , ")</f>
        <v>CALLE GREGORIO MENDEZ 1238 , CENTRO , PARAISO , TABASCO ,</v>
      </c>
    </row>
    <row r="338" spans="1:20" ht="15.75" thickBot="1" x14ac:dyDescent="0.3">
      <c r="A338" s="6" t="s">
        <v>1046</v>
      </c>
      <c r="B338" s="4" t="s">
        <v>1047</v>
      </c>
      <c r="C338" s="4" t="s">
        <v>42</v>
      </c>
      <c r="D338" s="4" t="s">
        <v>706</v>
      </c>
      <c r="E338" s="4" t="s">
        <v>2</v>
      </c>
      <c r="F338" s="14" t="s">
        <v>4807</v>
      </c>
      <c r="G338" s="14" t="s">
        <v>4808</v>
      </c>
      <c r="I338" t="str">
        <f t="shared" si="5"/>
        <v>UPDATE `katana`.`funeraria_contrato_individual` SET `latitud`='184.056.634', `longitud`='-932.100.802' WHERE  `idcontrato_individual`='MIG337';</v>
      </c>
      <c r="T338" t="str" cm="1">
        <f t="array" aca="1" ref="T338" ca="1">eConcatenar(B338:E338," , ")</f>
        <v>CALLE SAMUEL MAGAÑA PONIENTE 228 , CENTRO , PARAISO , TABASCO ,</v>
      </c>
    </row>
    <row r="339" spans="1:20" ht="15.75" thickBot="1" x14ac:dyDescent="0.3">
      <c r="A339" s="6" t="s">
        <v>1048</v>
      </c>
      <c r="B339" s="4" t="s">
        <v>1049</v>
      </c>
      <c r="C339" s="4" t="s">
        <v>1050</v>
      </c>
      <c r="D339" s="4" t="s">
        <v>706</v>
      </c>
      <c r="E339" s="4" t="s">
        <v>2</v>
      </c>
      <c r="F339" s="14" t="s">
        <v>4809</v>
      </c>
      <c r="G339" s="14" t="s">
        <v>4810</v>
      </c>
      <c r="I339" t="str">
        <f t="shared" si="5"/>
        <v>UPDATE `katana`.`funeraria_contrato_individual` SET `latitud`='184.071.822', `longitud`='-932.175.196' WHERE  `idcontrato_individual`='MIG338';</v>
      </c>
      <c r="T339" t="str" cm="1">
        <f t="array" aca="1" ref="T339" ca="1">eConcatenar(B339:E339," , ")</f>
        <v>CALLE 18 DE MARZO ENTRADA EL COQUITO , EL COQUITO , PARAISO , TABASCO ,</v>
      </c>
    </row>
    <row r="340" spans="1:20" ht="15.75" thickBot="1" x14ac:dyDescent="0.3">
      <c r="A340" s="6" t="s">
        <v>1051</v>
      </c>
      <c r="B340" s="4" t="s">
        <v>1052</v>
      </c>
      <c r="C340" s="4" t="s">
        <v>751</v>
      </c>
      <c r="D340" s="4" t="s">
        <v>706</v>
      </c>
      <c r="E340" s="4" t="s">
        <v>2</v>
      </c>
      <c r="F340" s="14" t="s">
        <v>4673</v>
      </c>
      <c r="G340" s="14" t="s">
        <v>4674</v>
      </c>
      <c r="I340" t="str">
        <f t="shared" si="5"/>
        <v>UPDATE `katana`.`funeraria_contrato_individual` SET `latitud`='18.399.731', `longitud`='-9.322.003.199.999.990' WHERE  `idcontrato_individual`='MIG339';</v>
      </c>
      <c r="T340" t="str" cm="1">
        <f t="array" aca="1" ref="T340" ca="1">eConcatenar(B340:E340," , ")</f>
        <v>ENTRADA  LA RINCONADA  , LAS FLORES PRIMERA SECCION , PARAISO , TABASCO ,</v>
      </c>
    </row>
    <row r="341" spans="1:20" ht="15.75" thickBot="1" x14ac:dyDescent="0.3">
      <c r="A341" s="6" t="s">
        <v>1053</v>
      </c>
      <c r="B341" s="4" t="s">
        <v>1054</v>
      </c>
      <c r="C341" s="4" t="s">
        <v>751</v>
      </c>
      <c r="D341" s="4" t="s">
        <v>706</v>
      </c>
      <c r="E341" s="4" t="s">
        <v>2</v>
      </c>
      <c r="F341" s="14" t="s">
        <v>4673</v>
      </c>
      <c r="G341" s="14" t="s">
        <v>4674</v>
      </c>
      <c r="I341" t="str">
        <f t="shared" si="5"/>
        <v>UPDATE `katana`.`funeraria_contrato_individual` SET `latitud`='18.399.731', `longitud`='-9.322.003.199.999.990' WHERE  `idcontrato_individual`='MIG340';</v>
      </c>
      <c r="T341" t="str" cm="1">
        <f t="array" aca="1" ref="T341" ca="1">eConcatenar(B341:E341," , ")</f>
        <v>ENTRADA A LOS GOMEZ , LAS FLORES PRIMERA SECCION , PARAISO , TABASCO ,</v>
      </c>
    </row>
    <row r="342" spans="1:20" ht="15.75" thickBot="1" x14ac:dyDescent="0.3">
      <c r="A342" s="6" t="s">
        <v>1056</v>
      </c>
      <c r="B342" s="4" t="s">
        <v>1057</v>
      </c>
      <c r="C342" s="4" t="s">
        <v>751</v>
      </c>
      <c r="D342" s="4" t="s">
        <v>706</v>
      </c>
      <c r="E342" s="4" t="s">
        <v>2</v>
      </c>
      <c r="F342" s="14" t="s">
        <v>4673</v>
      </c>
      <c r="G342" s="14" t="s">
        <v>4674</v>
      </c>
      <c r="I342" t="str">
        <f t="shared" si="5"/>
        <v>UPDATE `katana`.`funeraria_contrato_individual` SET `latitud`='18.399.731', `longitud`='-9.322.003.199.999.990' WHERE  `idcontrato_individual`='MIG341';</v>
      </c>
      <c r="T342" t="str" cm="1">
        <f t="array" aca="1" ref="T342" ca="1">eConcatenar(B342:E342," , ")</f>
        <v>ENTRADA LOS GOMEZ , LAS FLORES PRIMERA SECCION , PARAISO , TABASCO ,</v>
      </c>
    </row>
    <row r="343" spans="1:20" ht="15.75" thickBot="1" x14ac:dyDescent="0.3">
      <c r="A343" s="6" t="s">
        <v>1058</v>
      </c>
      <c r="B343" s="4" t="s">
        <v>800</v>
      </c>
      <c r="C343" s="4" t="s">
        <v>751</v>
      </c>
      <c r="D343" s="4" t="s">
        <v>706</v>
      </c>
      <c r="E343" s="4" t="s">
        <v>2</v>
      </c>
      <c r="F343" s="14" t="s">
        <v>4673</v>
      </c>
      <c r="G343" s="14" t="s">
        <v>4674</v>
      </c>
      <c r="I343" t="str">
        <f t="shared" si="5"/>
        <v>UPDATE `katana`.`funeraria_contrato_individual` SET `latitud`='18.399.731', `longitud`='-9.322.003.199.999.990' WHERE  `idcontrato_individual`='MIG342';</v>
      </c>
      <c r="T343" t="str" cm="1">
        <f t="array" aca="1" ref="T343" ca="1">eConcatenar(B343:E343," , ")</f>
        <v>ENTRADA LA RINCONADA , LAS FLORES PRIMERA SECCION , PARAISO , TABASCO ,</v>
      </c>
    </row>
    <row r="344" spans="1:20" ht="15.75" thickBot="1" x14ac:dyDescent="0.3">
      <c r="A344" s="7" t="s">
        <v>1059</v>
      </c>
      <c r="B344" s="5" t="s">
        <v>1060</v>
      </c>
      <c r="C344" s="5" t="s">
        <v>708</v>
      </c>
      <c r="D344" s="5" t="s">
        <v>706</v>
      </c>
      <c r="E344" s="5" t="s">
        <v>2</v>
      </c>
      <c r="F344" s="14" t="s">
        <v>4811</v>
      </c>
      <c r="G344" s="14" t="s">
        <v>4812</v>
      </c>
      <c r="I344" t="str">
        <f t="shared" si="5"/>
        <v>UPDATE `katana`.`funeraria_contrato_individual` SET `latitud`='18.331.253', `longitud`='-9.319.459.529.999.990' WHERE  `idcontrato_individual`='MIG343';</v>
      </c>
      <c r="T344" t="str" cm="1">
        <f t="array" aca="1" ref="T344" ca="1">eConcatenar(B344:E344," , ")</f>
        <v>LOCALODAD FRANCISCO I MADERO SIN NUMERO , FRANCISCO I MADERO SEGUNDA SECCION , PARAISO , TABASCO ,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94345-3DEC-4A2C-9A86-B005E2E225F9}">
  <dimension ref="A1:H1731"/>
  <sheetViews>
    <sheetView topLeftCell="F1" zoomScale="70" zoomScaleNormal="70" workbookViewId="0">
      <selection activeCell="G32" sqref="G32"/>
    </sheetView>
  </sheetViews>
  <sheetFormatPr baseColWidth="10" defaultRowHeight="15" x14ac:dyDescent="0.25"/>
  <cols>
    <col min="1" max="1" width="8.5703125" bestFit="1" customWidth="1"/>
    <col min="5" max="5" width="26.42578125" bestFit="1" customWidth="1"/>
    <col min="6" max="6" width="24.85546875" bestFit="1" customWidth="1"/>
    <col min="7" max="7" width="179.140625" bestFit="1" customWidth="1"/>
  </cols>
  <sheetData>
    <row r="1" spans="1:8" x14ac:dyDescent="0.25">
      <c r="A1" t="s">
        <v>5567</v>
      </c>
      <c r="B1" t="s">
        <v>5568</v>
      </c>
      <c r="C1" t="s">
        <v>5569</v>
      </c>
      <c r="D1" t="s">
        <v>5570</v>
      </c>
      <c r="E1" t="s">
        <v>5571</v>
      </c>
      <c r="F1" t="s">
        <v>5572</v>
      </c>
      <c r="G1" t="s">
        <v>5573</v>
      </c>
      <c r="H1" t="str" cm="1">
        <f t="array" aca="1" ref="H1" ca="1">eConcatenar(A1:G1," ")</f>
        <v>INSERT INTO funeraria_abonos_individual SELECT 'tGM68i5qu63g019H',' YU8ZNot2SQGUefk5 ','0',5100,'00:00:00','0000-00-00',0,0,0,0,0,0,0,0,0,0,0,0,'QWVIOWCUF2AZKT','00:00:00','2021-9-20',0,0,'QWVIOS88F2AZKT','QWYI36BU9KVTQO','0','0','1','1','1','1','1','1','1','1','1','0',0;</v>
      </c>
    </row>
    <row r="2" spans="1:8" x14ac:dyDescent="0.25">
      <c r="A2" t="s">
        <v>5567</v>
      </c>
      <c r="B2" t="s">
        <v>5568</v>
      </c>
      <c r="C2" t="s">
        <v>5569</v>
      </c>
      <c r="D2" t="s">
        <v>5570</v>
      </c>
      <c r="E2" t="s">
        <v>5574</v>
      </c>
      <c r="F2" t="s">
        <v>5575</v>
      </c>
      <c r="G2" t="s">
        <v>5576</v>
      </c>
      <c r="H2" t="str" cm="1">
        <f t="array" aca="1" ref="H2" ca="1">eConcatenar(A2:G2," ")</f>
        <v>INSERT INTO funeraria_abonos_individual SELECT 't1uQU8tGbo1METgt',' PPUW9zEmEPrCjGn4 ','0',3000,'00:00:00','0000-00-00',0,0,0,0,0,0,0,0,0,0,0,0,'QWVIOWCUF2AZKT','00:00:00','2021-9-20',0,0,'QWVIOS88F2AZKT','QWYI36BU9KVTQO','0','0','1','1','1','1','1','1','1','1','1','0',0;</v>
      </c>
    </row>
    <row r="3" spans="1:8" x14ac:dyDescent="0.25">
      <c r="A3" t="s">
        <v>5567</v>
      </c>
      <c r="B3" t="s">
        <v>5568</v>
      </c>
      <c r="C3" t="s">
        <v>5569</v>
      </c>
      <c r="D3" t="s">
        <v>5570</v>
      </c>
      <c r="E3" t="s">
        <v>5577</v>
      </c>
      <c r="F3" t="s">
        <v>5578</v>
      </c>
      <c r="G3" t="s">
        <v>5579</v>
      </c>
      <c r="H3" t="str" cm="1">
        <f t="array" aca="1" ref="H3" ca="1">eConcatenar(A3:G3," ")</f>
        <v>INSERT INTO funeraria_abonos_individual SELECT 'W3qcpt5812KsaXjc',' zE4hVC4TJSpfZh1j ','0',3300,'00:00:00','0000-00-00',0,0,0,0,0,0,0,0,0,0,0,0,'QWVIOWCUF2AZKT','00:00:00','2021-9-20',0,0,'QWVIOS88F2AZKT','QWYI36BU9KVTQO','0','0','1','1','1','1','1','1','1','1','1','0',0;</v>
      </c>
    </row>
    <row r="4" spans="1:8" x14ac:dyDescent="0.25">
      <c r="A4" t="s">
        <v>5567</v>
      </c>
      <c r="B4" t="s">
        <v>5568</v>
      </c>
      <c r="C4" t="s">
        <v>5569</v>
      </c>
      <c r="D4" t="s">
        <v>5570</v>
      </c>
      <c r="E4" t="s">
        <v>5580</v>
      </c>
      <c r="F4" t="s">
        <v>5581</v>
      </c>
      <c r="G4" t="s">
        <v>5582</v>
      </c>
      <c r="H4" t="str" cm="1">
        <f t="array" aca="1" ref="H4" ca="1">eConcatenar(A4:G4," ")</f>
        <v>INSERT INTO funeraria_abonos_individual SELECT 'DSRS6eYIGBSUIPzr',' nCsBZcBK2J4if9Nd ','0',3200,'00:00:00','0000-00-00',0,0,0,0,0,0,0,0,0,0,0,0,'QWVIOWCUF2AZKT','00:00:00','2021-9-20',0,0,'QWVIOS88F2AZKT','QWYI36BU9KVTQO','0','0','1','1','1','1','1','1','1','1','1','0',0;</v>
      </c>
    </row>
    <row r="5" spans="1:8" x14ac:dyDescent="0.25">
      <c r="A5" t="s">
        <v>5567</v>
      </c>
      <c r="B5" t="s">
        <v>5568</v>
      </c>
      <c r="C5" t="s">
        <v>5569</v>
      </c>
      <c r="D5" t="s">
        <v>5570</v>
      </c>
      <c r="E5" t="s">
        <v>5583</v>
      </c>
      <c r="F5" t="s">
        <v>5584</v>
      </c>
      <c r="G5" t="s">
        <v>5585</v>
      </c>
      <c r="H5" t="str" cm="1">
        <f t="array" aca="1" ref="H5" ca="1">eConcatenar(A5:G5," ")</f>
        <v>INSERT INTO funeraria_abonos_individual SELECT 'wk5AIi3OyyABymuQ',' mg6xYXYxLLOHFdbH ','0',3550,'00:00:00','0000-00-00',0,0,0,0,0,0,0,0,0,0,0,0,'QWVIOWCUF2AZKT','00:00:00','2021-9-06',0,0,'QWVIOS88F2AZKT','QWYI36BU9KVTQO','0','0','1','1','1','1','1','1','1','1','1','0',0;</v>
      </c>
    </row>
    <row r="6" spans="1:8" x14ac:dyDescent="0.25">
      <c r="A6" t="s">
        <v>5567</v>
      </c>
      <c r="B6" t="s">
        <v>5568</v>
      </c>
      <c r="C6" t="s">
        <v>5569</v>
      </c>
      <c r="D6" t="s">
        <v>5570</v>
      </c>
      <c r="E6" t="s">
        <v>5586</v>
      </c>
      <c r="F6" t="s">
        <v>5587</v>
      </c>
      <c r="G6" t="s">
        <v>5588</v>
      </c>
      <c r="H6" t="str" cm="1">
        <f t="array" aca="1" ref="H6" ca="1">eConcatenar(A6:G6," ")</f>
        <v>INSERT INTO funeraria_abonos_individual SELECT 'nLPWpzMbPT7x6c4r',' cOSCbrmCYERhLwlB ','0',4800,'00:00:00','0000-00-00',0,0,0,0,0,0,0,0,0,0,0,0,'QWVIOWCUF2AZKT','00:00:00','2021-9-06',0,0,'QWVIOS88F2AZKT','QWYI36BU9KVTQO','0','0','1','1','1','1','1','1','1','1','1','0',0;</v>
      </c>
    </row>
    <row r="7" spans="1:8" x14ac:dyDescent="0.25">
      <c r="A7" t="s">
        <v>5567</v>
      </c>
      <c r="B7" t="s">
        <v>5568</v>
      </c>
      <c r="C7" t="s">
        <v>5569</v>
      </c>
      <c r="D7" t="s">
        <v>5570</v>
      </c>
      <c r="E7" t="s">
        <v>5589</v>
      </c>
      <c r="F7" t="s">
        <v>5590</v>
      </c>
      <c r="G7" t="s">
        <v>5591</v>
      </c>
      <c r="H7" t="str" cm="1">
        <f t="array" aca="1" ref="H7" ca="1">eConcatenar(A7:G7," ")</f>
        <v>INSERT INTO funeraria_abonos_individual SELECT 'CTnNl8FiaSnJNhi3',' kMvc7IlVjrMLXHdU ','0',1800,'00:00:00','0000-00-00',0,0,0,0,0,0,0,0,0,0,0,0,'QWVIOWCUF2AZKT','00:00:00','2021-9-20',0,0,'QWVIOS88F2AZKT','QWYI36BU9KVTQO','0','0','1','1','1','1','1','1','1','1','1','0',0;</v>
      </c>
    </row>
    <row r="8" spans="1:8" x14ac:dyDescent="0.25">
      <c r="A8" t="s">
        <v>5567</v>
      </c>
      <c r="B8" t="s">
        <v>5568</v>
      </c>
      <c r="C8" t="s">
        <v>5569</v>
      </c>
      <c r="D8" t="s">
        <v>5570</v>
      </c>
      <c r="E8" t="s">
        <v>5592</v>
      </c>
      <c r="F8" t="s">
        <v>5593</v>
      </c>
      <c r="G8" t="s">
        <v>5576</v>
      </c>
      <c r="H8" t="str" cm="1">
        <f t="array" aca="1" ref="H8" ca="1">eConcatenar(A8:G8," ")</f>
        <v>INSERT INTO funeraria_abonos_individual SELECT 'E7sBof7brpmM2wi7',' P3SaIRb05eyhdxTY ','0',3000,'00:00:00','0000-00-00',0,0,0,0,0,0,0,0,0,0,0,0,'QWVIOWCUF2AZKT','00:00:00','2021-9-20',0,0,'QWVIOS88F2AZKT','QWYI36BU9KVTQO','0','0','1','1','1','1','1','1','1','1','1','0',0;</v>
      </c>
    </row>
    <row r="9" spans="1:8" x14ac:dyDescent="0.25">
      <c r="A9" t="s">
        <v>5567</v>
      </c>
      <c r="B9" t="s">
        <v>5568</v>
      </c>
      <c r="C9" t="s">
        <v>5569</v>
      </c>
      <c r="D9" t="s">
        <v>5570</v>
      </c>
      <c r="E9" t="s">
        <v>5594</v>
      </c>
      <c r="F9" t="s">
        <v>5595</v>
      </c>
      <c r="G9" t="s">
        <v>5596</v>
      </c>
      <c r="H9" t="str" cm="1">
        <f t="array" aca="1" ref="H9" ca="1">eConcatenar(A9:G9," ")</f>
        <v>INSERT INTO funeraria_abonos_individual SELECT 'b3IzGbqmUeFkaFMO',' grrU2yKr6CZGlvig ','0',2200,'00:00:00','0000-00-00',0,0,0,0,0,0,0,0,0,0,0,0,'QWVIOWCUF2AZKT','00:00:00','2021-9-20',0,0,'QWVIOS88F2AZKT','QWYI36BU9KVTQO','0','0','1','1','1','1','1','1','1','1','1','0',0;</v>
      </c>
    </row>
    <row r="10" spans="1:8" x14ac:dyDescent="0.25">
      <c r="A10" t="s">
        <v>5567</v>
      </c>
      <c r="B10" t="s">
        <v>5568</v>
      </c>
      <c r="C10" t="s">
        <v>5569</v>
      </c>
      <c r="D10" t="s">
        <v>5570</v>
      </c>
      <c r="E10" t="s">
        <v>5597</v>
      </c>
      <c r="F10" t="s">
        <v>5598</v>
      </c>
      <c r="G10" t="s">
        <v>5599</v>
      </c>
      <c r="H10" t="str" cm="1">
        <f t="array" aca="1" ref="H10" ca="1">eConcatenar(A10:G10," ")</f>
        <v>INSERT INTO funeraria_abonos_individual SELECT 'RyPUkckAN5zmBn9H',' WSn8JRfw2vUP04RU ','0',2100,'00:00:00','0000-00-00',0,0,0,0,0,0,0,0,0,0,0,0,'QWVIOWCUF2AZKT','00:00:00','2021-9-07',0,0,'QWVIOS88F2AZKT','QWYI36BU9KVTQO','0','0','1','1','1','1','1','1','1','1','1','0',0;</v>
      </c>
    </row>
    <row r="11" spans="1:8" x14ac:dyDescent="0.25">
      <c r="A11" t="s">
        <v>5567</v>
      </c>
      <c r="B11" t="s">
        <v>5568</v>
      </c>
      <c r="C11" t="s">
        <v>5569</v>
      </c>
      <c r="D11" t="s">
        <v>5570</v>
      </c>
      <c r="E11" t="s">
        <v>5600</v>
      </c>
      <c r="F11" t="s">
        <v>5601</v>
      </c>
      <c r="G11" t="s">
        <v>5602</v>
      </c>
      <c r="H11" t="str" cm="1">
        <f t="array" aca="1" ref="H11" ca="1">eConcatenar(A11:G11," ")</f>
        <v>INSERT INTO funeraria_abonos_individual SELECT 'O3TO2YQ1sXeNXry7',' 6OzKCAFhzRwzsre0 ','0',3000,'00:00:00','0000-00-00',0,0,0,0,0,0,0,0,0,0,0,0,'QWVIOWCUF2AZKT','00:00:00','2021-9-06',0,0,'QWVIOS88F2AZKT','QWYI36BU9KVTQO','0','0','1','1','1','1','1','1','1','1','1','0',0;</v>
      </c>
    </row>
    <row r="12" spans="1:8" x14ac:dyDescent="0.25">
      <c r="A12" t="s">
        <v>5567</v>
      </c>
      <c r="B12" t="s">
        <v>5568</v>
      </c>
      <c r="C12" t="s">
        <v>5569</v>
      </c>
      <c r="D12" t="s">
        <v>5570</v>
      </c>
      <c r="E12" t="s">
        <v>5603</v>
      </c>
      <c r="F12" t="s">
        <v>5604</v>
      </c>
      <c r="G12" t="s">
        <v>5605</v>
      </c>
      <c r="H12" t="str" cm="1">
        <f t="array" aca="1" ref="H12" ca="1">eConcatenar(A12:G12," ")</f>
        <v>INSERT INTO funeraria_abonos_individual SELECT 'yUgXfqlKS83R86zu',' ugTQk69EpYnD7sIZ ','0',2400,'00:00:00','0000-00-00',0,0,0,0,0,0,0,0,0,0,0,0,'QWVIOWCUF2AZKT','00:00:00','2021-9-20',0,0,'QWVIOS88F2AZKT','QWYI36BU9KVTQO','0','0','1','1','1','1','1','1','1','1','1','0',0;</v>
      </c>
    </row>
    <row r="13" spans="1:8" x14ac:dyDescent="0.25">
      <c r="A13" t="s">
        <v>5567</v>
      </c>
      <c r="B13" t="s">
        <v>5568</v>
      </c>
      <c r="C13" t="s">
        <v>5569</v>
      </c>
      <c r="D13" t="s">
        <v>5570</v>
      </c>
      <c r="E13" t="s">
        <v>5606</v>
      </c>
      <c r="F13" t="s">
        <v>5607</v>
      </c>
      <c r="G13" t="s">
        <v>5608</v>
      </c>
      <c r="H13" t="str" cm="1">
        <f t="array" aca="1" ref="H13" ca="1">eConcatenar(A13:G13," ")</f>
        <v>INSERT INTO funeraria_abonos_individual SELECT 'UvebwQ1Lm5hNmMyh',' 4BjJN2pdalz583Kd ','0',3200,'00:00:00','0000-00-00',0,0,0,0,0,0,0,0,0,0,0,0,'QWVIOWCUF2AZKT','00:00:00','2021-9-06',0,0,'QWVIOS88F2AZKT','QWYI36BU9KVTQO','0','0','1','1','1','1','1','1','1','1','1','0',0;</v>
      </c>
    </row>
    <row r="14" spans="1:8" x14ac:dyDescent="0.25">
      <c r="A14" t="s">
        <v>5567</v>
      </c>
      <c r="B14" t="s">
        <v>5568</v>
      </c>
      <c r="C14" t="s">
        <v>5569</v>
      </c>
      <c r="D14" t="s">
        <v>5570</v>
      </c>
      <c r="E14" t="s">
        <v>5609</v>
      </c>
      <c r="F14" t="s">
        <v>5610</v>
      </c>
      <c r="G14" t="s">
        <v>5611</v>
      </c>
      <c r="H14" t="str" cm="1">
        <f t="array" aca="1" ref="H14" ca="1">eConcatenar(A14:G14," ")</f>
        <v>INSERT INTO funeraria_abonos_individual SELECT '4t4Hw2NBaQBp6t4M',' dQ2tCdPAEhsZtW7I ','0',2500,'00:00:00','0000-00-00',0,0,0,0,0,0,0,0,0,0,0,0,'QWVIOWCUF2AZKT','00:00:00','2021-9-20',0,0,'QWVIOS88F2AZKT','QWYI36BU9KVTQO','0','0','1','1','1','1','1','1','1','1','1','0',0;</v>
      </c>
    </row>
    <row r="15" spans="1:8" x14ac:dyDescent="0.25">
      <c r="A15" t="s">
        <v>5567</v>
      </c>
      <c r="B15" t="s">
        <v>5568</v>
      </c>
      <c r="C15" t="s">
        <v>5569</v>
      </c>
      <c r="D15" t="s">
        <v>5570</v>
      </c>
      <c r="E15" t="s">
        <v>5612</v>
      </c>
      <c r="F15" t="s">
        <v>5613</v>
      </c>
      <c r="G15" t="s">
        <v>5614</v>
      </c>
      <c r="H15" t="str" cm="1">
        <f t="array" aca="1" ref="H15" ca="1">eConcatenar(A15:G15," ")</f>
        <v>INSERT INTO funeraria_abonos_individual SELECT 'h5oAQQfxWZraMux0',' EFkP6a0MlxZ8NDfO ','0',2800,'00:00:00','0000-00-00',0,0,0,0,0,0,0,0,0,0,0,0,'QWVIOWCUF2AZKT','00:00:00','2021-9-20',0,0,'QWVIOS88F2AZKT','QWYI36BU9KVTQO','0','0','1','1','1','1','1','1','1','1','1','0',0;</v>
      </c>
    </row>
    <row r="16" spans="1:8" x14ac:dyDescent="0.25">
      <c r="A16" t="s">
        <v>5567</v>
      </c>
      <c r="B16" t="s">
        <v>5568</v>
      </c>
      <c r="C16" t="s">
        <v>5569</v>
      </c>
      <c r="D16" t="s">
        <v>5570</v>
      </c>
      <c r="E16" t="s">
        <v>5615</v>
      </c>
      <c r="F16" t="s">
        <v>5616</v>
      </c>
      <c r="G16" t="s">
        <v>5617</v>
      </c>
      <c r="H16" t="str" cm="1">
        <f t="array" aca="1" ref="H16" ca="1">eConcatenar(A16:G16," ")</f>
        <v>INSERT INTO funeraria_abonos_individual SELECT 'BgRUq8AkzY4ptyV0',' ltZtWvyLw6Wiv7JX ','0',2950,'00:00:00','0000-00-00',0,0,0,0,0,0,0,0,0,0,0,0,'QWVIOWCUF2AZKT','00:00:00','2021-9-20',0,0,'QWVIOS88F2AZKT','QWYI36BU9KVTQO','0','0','1','1','1','1','1','1','1','1','1','0',0;</v>
      </c>
    </row>
    <row r="17" spans="1:8" x14ac:dyDescent="0.25">
      <c r="A17" t="s">
        <v>5567</v>
      </c>
      <c r="B17" t="s">
        <v>5568</v>
      </c>
      <c r="C17" t="s">
        <v>5569</v>
      </c>
      <c r="D17" t="s">
        <v>5570</v>
      </c>
      <c r="E17" t="s">
        <v>5618</v>
      </c>
      <c r="F17" t="s">
        <v>5619</v>
      </c>
      <c r="G17" t="s">
        <v>5620</v>
      </c>
      <c r="H17" t="str" cm="1">
        <f t="array" aca="1" ref="H17" ca="1">eConcatenar(A17:G17," ")</f>
        <v>INSERT INTO funeraria_abonos_individual SELECT 'D2yStC6Mwzx0donw',' BvC106yiRZVH8PaE ','0',1600,'00:00:00','0000-00-00',0,0,0,0,0,0,0,0,0,0,0,0,'QWVIOWCUF2AZKT','00:00:00','2021-9-06',0,0,'QWVIOS88F2AZKT','QWYI36BU9KVTQO','0','0','1','1','1','1','1','1','1','1','1','0',0;</v>
      </c>
    </row>
    <row r="18" spans="1:8" x14ac:dyDescent="0.25">
      <c r="A18" t="s">
        <v>5567</v>
      </c>
      <c r="B18" t="s">
        <v>5568</v>
      </c>
      <c r="C18" t="s">
        <v>5569</v>
      </c>
      <c r="D18" t="s">
        <v>5570</v>
      </c>
      <c r="E18" t="s">
        <v>5621</v>
      </c>
      <c r="F18" t="s">
        <v>5622</v>
      </c>
      <c r="G18" t="s">
        <v>5623</v>
      </c>
      <c r="H18" t="str" cm="1">
        <f t="array" aca="1" ref="H18" ca="1">eConcatenar(A18:G18," ")</f>
        <v>INSERT INTO funeraria_abonos_individual SELECT 'NkiXWkJky0pZGiuB',' s20Gncb7ceamQxrB ','0',2800,'00:00:00','0000-00-00',0,0,0,0,0,0,0,0,0,0,0,0,'QWVIOWCUF2AZKT','00:00:00','2021-9-06',0,0,'QWVIOS88F2AZKT','QWYI36BU9KVTQO','0','0','1','1','1','1','1','1','1','1','1','0',0;</v>
      </c>
    </row>
    <row r="19" spans="1:8" x14ac:dyDescent="0.25">
      <c r="A19" t="s">
        <v>5567</v>
      </c>
      <c r="B19" t="s">
        <v>5568</v>
      </c>
      <c r="C19" t="s">
        <v>5569</v>
      </c>
      <c r="D19" t="s">
        <v>5570</v>
      </c>
      <c r="E19" t="s">
        <v>5624</v>
      </c>
      <c r="F19" t="s">
        <v>5625</v>
      </c>
      <c r="G19" t="s">
        <v>5626</v>
      </c>
      <c r="H19" t="str" cm="1">
        <f t="array" aca="1" ref="H19" ca="1">eConcatenar(A19:G19," ")</f>
        <v>INSERT INTO funeraria_abonos_individual SELECT '54dcQdoioglI91ns',' 6gIorE2N6XRFk7Su ','0',1300,'00:00:00','0000-00-00',0,0,0,0,0,0,0,0,0,0,0,0,'QWVIOWCUF2AZKT','00:00:00','2021-9-20',0,0,'QWVIOS88F2AZKT','QWYI36BU9KVTQO','0','0','1','1','1','1','1','1','1','1','1','0',0;</v>
      </c>
    </row>
    <row r="20" spans="1:8" x14ac:dyDescent="0.25">
      <c r="A20" t="s">
        <v>5567</v>
      </c>
      <c r="B20" t="s">
        <v>5568</v>
      </c>
      <c r="C20" t="s">
        <v>5569</v>
      </c>
      <c r="D20" t="s">
        <v>5570</v>
      </c>
      <c r="E20" t="s">
        <v>5627</v>
      </c>
      <c r="F20" t="s">
        <v>5628</v>
      </c>
      <c r="G20" t="s">
        <v>5629</v>
      </c>
      <c r="H20" t="str" cm="1">
        <f t="array" aca="1" ref="H20" ca="1">eConcatenar(A20:G20," ")</f>
        <v>INSERT INTO funeraria_abonos_individual SELECT '8LUmEHuuXVRCReIc',' zGfZYduFxIuCxMMc ','0',1150,'00:00:00','0000-00-00',0,0,0,0,0,0,0,0,0,0,0,0,'QWVIOWCUF2AZKT','00:00:00','2021-9-06',0,0,'QWVIOS88F2AZKT','QWYI36BU9KVTQO','0','0','1','1','1','1','1','1','1','1','1','0',0;</v>
      </c>
    </row>
    <row r="21" spans="1:8" x14ac:dyDescent="0.25">
      <c r="A21" t="s">
        <v>5567</v>
      </c>
      <c r="B21" t="s">
        <v>5568</v>
      </c>
      <c r="C21" t="s">
        <v>5569</v>
      </c>
      <c r="D21" t="s">
        <v>5570</v>
      </c>
      <c r="E21" t="s">
        <v>5630</v>
      </c>
      <c r="F21" t="s">
        <v>5631</v>
      </c>
      <c r="G21" t="s">
        <v>5632</v>
      </c>
      <c r="H21" t="str" cm="1">
        <f t="array" aca="1" ref="H21" ca="1">eConcatenar(A21:G21," ")</f>
        <v>INSERT INTO funeraria_abonos_individual SELECT 'sGuzFkRkPGlHAIOc',' b7KVAU5bxRuSN09P ','0',5900,'00:00:00','0000-00-00',0,0,0,0,0,0,0,0,0,0,0,0,'QWVIOWCUF2AZKT','00:00:00','2021-9-20',0,0,'QWVIOS88F2AZKT','QWYI36BU9KVTQO','0','0','1','1','1','1','1','1','1','1','1','0',0;</v>
      </c>
    </row>
    <row r="22" spans="1:8" x14ac:dyDescent="0.25">
      <c r="A22" t="s">
        <v>5567</v>
      </c>
      <c r="B22" t="s">
        <v>5568</v>
      </c>
      <c r="C22" t="s">
        <v>5569</v>
      </c>
      <c r="D22" t="s">
        <v>5570</v>
      </c>
      <c r="E22" t="s">
        <v>5633</v>
      </c>
      <c r="F22" t="s">
        <v>5634</v>
      </c>
      <c r="G22" t="s">
        <v>5635</v>
      </c>
      <c r="H22" t="str" cm="1">
        <f t="array" aca="1" ref="H22" ca="1">eConcatenar(A22:G22," ")</f>
        <v>INSERT INTO funeraria_abonos_individual SELECT 'q8zAjpXpN2SBMe7X',' dEmSlIJMdWTjqOdv ','0',2300,'00:00:00','0000-00-00',0,0,0,0,0,0,0,0,0,0,0,0,'QWVIOWCUF2AZKT','00:00:00','2021-9-20',0,0,'QWVIOS88F2AZKT','QWYI36BU9KVTQO','0','0','1','1','1','1','1','1','1','1','1','0',0;</v>
      </c>
    </row>
    <row r="23" spans="1:8" x14ac:dyDescent="0.25">
      <c r="A23" t="s">
        <v>5567</v>
      </c>
      <c r="B23" t="s">
        <v>5568</v>
      </c>
      <c r="C23" t="s">
        <v>5569</v>
      </c>
      <c r="D23" t="s">
        <v>5570</v>
      </c>
      <c r="E23" t="s">
        <v>5636</v>
      </c>
      <c r="F23" t="s">
        <v>5637</v>
      </c>
      <c r="G23" t="s">
        <v>5638</v>
      </c>
      <c r="H23" t="str" cm="1">
        <f t="array" aca="1" ref="H23" ca="1">eConcatenar(A23:G23," ")</f>
        <v>INSERT INTO funeraria_abonos_individual SELECT '6j29L5KvS9arS8rO',' kq20nDU5BZ547kST ','0',3900,'00:00:00','0000-00-00',0,0,0,0,0,0,0,0,0,0,0,0,'QWVIOWCUF2AZKT','00:00:00','2021-9-20',0,0,'QWVIOS88F2AZKT','QWYI36BU9KVTQO','0','0','1','1','1','1','1','1','1','1','1','0',0;</v>
      </c>
    </row>
    <row r="24" spans="1:8" x14ac:dyDescent="0.25">
      <c r="A24" t="s">
        <v>5567</v>
      </c>
      <c r="B24" t="s">
        <v>5568</v>
      </c>
      <c r="C24" t="s">
        <v>5569</v>
      </c>
      <c r="D24" t="s">
        <v>5570</v>
      </c>
      <c r="E24" t="s">
        <v>5639</v>
      </c>
      <c r="F24" t="s">
        <v>5640</v>
      </c>
      <c r="G24" t="s">
        <v>5576</v>
      </c>
      <c r="H24" t="str" cm="1">
        <f t="array" aca="1" ref="H24" ca="1">eConcatenar(A24:G24," ")</f>
        <v>INSERT INTO funeraria_abonos_individual SELECT 'IWD7FnwV60s8YW3k',' qZlDBixtACbRZQwv ','0',3000,'00:00:00','0000-00-00',0,0,0,0,0,0,0,0,0,0,0,0,'QWVIOWCUF2AZKT','00:00:00','2021-9-20',0,0,'QWVIOS88F2AZKT','QWYI36BU9KVTQO','0','0','1','1','1','1','1','1','1','1','1','0',0;</v>
      </c>
    </row>
    <row r="25" spans="1:8" x14ac:dyDescent="0.25">
      <c r="A25" t="s">
        <v>5567</v>
      </c>
      <c r="B25" t="s">
        <v>5568</v>
      </c>
      <c r="C25" t="s">
        <v>5569</v>
      </c>
      <c r="D25" t="s">
        <v>5570</v>
      </c>
      <c r="E25" t="s">
        <v>5641</v>
      </c>
      <c r="F25" t="s">
        <v>5642</v>
      </c>
      <c r="G25" t="s">
        <v>5643</v>
      </c>
      <c r="H25" t="str" cm="1">
        <f t="array" aca="1" ref="H25" ca="1">eConcatenar(A25:G25," ")</f>
        <v>INSERT INTO funeraria_abonos_individual SELECT 'oKpquXrnv7j0IdzG',' NbvKm7xKOr1RORpd ','0',2600,'00:00:00','0000-00-00',0,0,0,0,0,0,0,0,0,0,0,0,'QWVIOWCUF2AZKT','00:00:00','2021-9-20',0,0,'QWVIOS88F2AZKT','QWYI36BU9KVTQO','0','0','1','1','1','1','1','1','1','1','1','0',0;</v>
      </c>
    </row>
    <row r="26" spans="1:8" x14ac:dyDescent="0.25">
      <c r="A26" t="s">
        <v>5567</v>
      </c>
      <c r="B26" t="s">
        <v>5568</v>
      </c>
      <c r="C26" t="s">
        <v>5569</v>
      </c>
      <c r="D26" t="s">
        <v>5570</v>
      </c>
      <c r="E26" t="s">
        <v>5644</v>
      </c>
      <c r="F26" t="s">
        <v>5645</v>
      </c>
      <c r="G26" t="s">
        <v>5646</v>
      </c>
      <c r="H26" t="str" cm="1">
        <f t="array" aca="1" ref="H26" ca="1">eConcatenar(A26:G26," ")</f>
        <v>INSERT INTO funeraria_abonos_individual SELECT 'zX2RvpGz699uerNZ',' fd4Co5jippcUrmi5 ','0',3500,'00:00:00','0000-00-00',0,0,0,0,0,0,0,0,0,0,0,0,'QWVIOWCUF2AZKT','00:00:00','2021-9-06',0,0,'QWVIOS88F2AZKT','QWYI36BU9KVTQO','0','0','1','1','1','1','1','1','1','1','1','0',0;</v>
      </c>
    </row>
    <row r="27" spans="1:8" x14ac:dyDescent="0.25">
      <c r="A27" t="s">
        <v>5567</v>
      </c>
      <c r="B27" t="s">
        <v>5568</v>
      </c>
      <c r="C27" t="s">
        <v>5569</v>
      </c>
      <c r="D27" t="s">
        <v>5570</v>
      </c>
      <c r="E27" t="s">
        <v>5647</v>
      </c>
      <c r="F27" t="s">
        <v>5648</v>
      </c>
      <c r="G27" t="s">
        <v>5591</v>
      </c>
      <c r="H27" t="str" cm="1">
        <f t="array" aca="1" ref="H27" ca="1">eConcatenar(A27:G27," ")</f>
        <v>INSERT INTO funeraria_abonos_individual SELECT 'hRE1Jhb6WXIEQr0T',' Cy3DeDqEJnQh4KFF ','0',1800,'00:00:00','0000-00-00',0,0,0,0,0,0,0,0,0,0,0,0,'QWVIOWCUF2AZKT','00:00:00','2021-9-20',0,0,'QWVIOS88F2AZKT','QWYI36BU9KVTQO','0','0','1','1','1','1','1','1','1','1','1','0',0;</v>
      </c>
    </row>
    <row r="28" spans="1:8" x14ac:dyDescent="0.25">
      <c r="A28" t="s">
        <v>5567</v>
      </c>
      <c r="B28" t="s">
        <v>5568</v>
      </c>
      <c r="C28" t="s">
        <v>5569</v>
      </c>
      <c r="D28" t="s">
        <v>5570</v>
      </c>
      <c r="E28" t="s">
        <v>5649</v>
      </c>
      <c r="F28" t="s">
        <v>5650</v>
      </c>
      <c r="G28" t="s">
        <v>5635</v>
      </c>
      <c r="H28" t="str" cm="1">
        <f t="array" aca="1" ref="H28" ca="1">eConcatenar(A28:G28," ")</f>
        <v>INSERT INTO funeraria_abonos_individual SELECT 'n81KmuLBl3qqJnWo',' 2hkDJpRr0RuSvJ4J ','0',2300,'00:00:00','0000-00-00',0,0,0,0,0,0,0,0,0,0,0,0,'QWVIOWCUF2AZKT','00:00:00','2021-9-20',0,0,'QWVIOS88F2AZKT','QWYI36BU9KVTQO','0','0','1','1','1','1','1','1','1','1','1','0',0;</v>
      </c>
    </row>
    <row r="29" spans="1:8" x14ac:dyDescent="0.25">
      <c r="A29" t="s">
        <v>5567</v>
      </c>
      <c r="B29" t="s">
        <v>5568</v>
      </c>
      <c r="C29" t="s">
        <v>5569</v>
      </c>
      <c r="D29" t="s">
        <v>5570</v>
      </c>
      <c r="E29" t="s">
        <v>5651</v>
      </c>
      <c r="F29" t="s">
        <v>5652</v>
      </c>
      <c r="G29" t="s">
        <v>5653</v>
      </c>
      <c r="H29" t="str" cm="1">
        <f t="array" aca="1" ref="H29" ca="1">eConcatenar(A29:G29," ")</f>
        <v>INSERT INTO funeraria_abonos_individual SELECT '5SEQSjv2mKXIIxca',' WZICD24EtOjduzwN ','0',2200,'00:00:00','0000-00-00',0,0,0,0,0,0,0,0,0,0,0,0,'QWVIOWCUF2AZKT','00:00:00','2021-9-06',0,0,'QWVIOS88F2AZKT','QWYI36BU9KVTQO','0','0','1','1','1','1','1','1','1','1','1','0',0;</v>
      </c>
    </row>
    <row r="30" spans="1:8" x14ac:dyDescent="0.25">
      <c r="A30" t="s">
        <v>5567</v>
      </c>
      <c r="B30" t="s">
        <v>5568</v>
      </c>
      <c r="C30" t="s">
        <v>5569</v>
      </c>
      <c r="D30" t="s">
        <v>5570</v>
      </c>
      <c r="E30" t="s">
        <v>5654</v>
      </c>
      <c r="F30" t="s">
        <v>5655</v>
      </c>
      <c r="G30" t="s">
        <v>5656</v>
      </c>
      <c r="H30" t="str" cm="1">
        <f t="array" aca="1" ref="H30" ca="1">eConcatenar(A30:G30," ")</f>
        <v>INSERT INTO funeraria_abonos_individual SELECT 'dqqlk0bhUWJ8hrF1',' x8L0uQuHezrx3N0k ','0',700,'00:00:00','0000-00-00',0,0,0,0,0,0,0,0,0,0,0,0,'QWVIOWCUF2AZKT','00:00:00','2021-9-07',0,0,'QWVIOS88F2AZKT','QWYI36BU9KVTQO','0','0','1','1','1','1','1','1','1','1','1','0',0;</v>
      </c>
    </row>
    <row r="31" spans="1:8" x14ac:dyDescent="0.25">
      <c r="A31" t="s">
        <v>5567</v>
      </c>
      <c r="B31" t="s">
        <v>5568</v>
      </c>
      <c r="C31" t="s">
        <v>5569</v>
      </c>
      <c r="D31" t="s">
        <v>5570</v>
      </c>
      <c r="E31" t="s">
        <v>5657</v>
      </c>
      <c r="F31" t="s">
        <v>5658</v>
      </c>
      <c r="G31" t="s">
        <v>5659</v>
      </c>
      <c r="H31" t="str" cm="1">
        <f t="array" aca="1" ref="H31" ca="1">eConcatenar(A31:G31," ")</f>
        <v>INSERT INTO funeraria_abonos_individual SELECT 'Cx55WrsGG0Qeo24V',' Hp0A54Zs0xCcmC7X ','0',500,'00:00:00','0000-00-00',0,0,0,0,0,0,0,0,0,0,0,0,'QWVIOWCUF2AZKT','00:00:00','2021-9-07',0,0,'QWVIOS88F2AZKT','QWYI36BU9KVTQO','0','0','1','1','1','1','1','1','1','1','1','0',0;</v>
      </c>
    </row>
    <row r="32" spans="1:8" x14ac:dyDescent="0.25">
      <c r="A32" t="s">
        <v>5567</v>
      </c>
      <c r="B32" t="s">
        <v>5568</v>
      </c>
      <c r="C32" t="s">
        <v>5569</v>
      </c>
      <c r="D32" t="s">
        <v>5570</v>
      </c>
      <c r="E32" t="s">
        <v>5660</v>
      </c>
      <c r="F32" t="s">
        <v>5661</v>
      </c>
      <c r="G32" t="s">
        <v>5662</v>
      </c>
      <c r="H32" t="str" cm="1">
        <f t="array" aca="1" ref="H32" ca="1">eConcatenar(A32:G32," ")</f>
        <v>INSERT INTO funeraria_abonos_individual SELECT 'lKnh1mjvCGqSv9rU',' cY2wV4Lvfi7DtCBr ','0',9700,'00:00:00','0000-00-00',0,0,0,0,0,0,0,0,0,0,0,0,'QWVIOWCUF2AZKT','00:00:00','2021-8-02',0,0,'QWVIOS88F2AZKT','QWYI36BU9KVTQO','0','0','1','1','1','1','1','1','1','1','1','0',0;</v>
      </c>
    </row>
    <row r="33" spans="1:8" x14ac:dyDescent="0.25">
      <c r="A33" t="s">
        <v>5567</v>
      </c>
      <c r="B33" t="s">
        <v>5568</v>
      </c>
      <c r="C33" t="s">
        <v>5569</v>
      </c>
      <c r="D33" t="s">
        <v>5570</v>
      </c>
      <c r="E33" t="s">
        <v>5663</v>
      </c>
      <c r="F33" t="s">
        <v>5664</v>
      </c>
      <c r="G33" t="s">
        <v>5665</v>
      </c>
      <c r="H33" t="str" cm="1">
        <f t="array" aca="1" ref="H33" ca="1">eConcatenar(A33:G33," ")</f>
        <v>INSERT INTO funeraria_abonos_individual SELECT 'KwnsvS8Ew5kGz0eN',' AiBwpXwpxoFXtkYF ','0',1900,'00:00:00','0000-00-00',0,0,0,0,0,0,0,0,0,0,0,0,'QWVIOWCUF2AZKT','00:00:00','2021-9-20',0,0,'QWVIOS88F2AZKT','QWYI36BU9KVTQO','0','0','1','1','1','1','1','1','1','1','1','0',0;</v>
      </c>
    </row>
    <row r="34" spans="1:8" x14ac:dyDescent="0.25">
      <c r="A34" t="s">
        <v>5567</v>
      </c>
      <c r="B34" t="s">
        <v>5568</v>
      </c>
      <c r="C34" t="s">
        <v>5569</v>
      </c>
      <c r="D34" t="s">
        <v>5570</v>
      </c>
      <c r="E34" t="s">
        <v>5666</v>
      </c>
      <c r="F34" t="s">
        <v>5667</v>
      </c>
      <c r="G34" t="s">
        <v>5668</v>
      </c>
      <c r="H34" t="str" cm="1">
        <f t="array" aca="1" ref="H34" ca="1">eConcatenar(A34:G34," ")</f>
        <v>INSERT INTO funeraria_abonos_individual SELECT 'v9zu8dJc0oJFJqwQ',' zdqWukmjLZ5ED9L7 ','0',4400,'00:00:00','0000-00-00',0,0,0,0,0,0,0,0,0,0,0,0,'QWVIOWCUF2AZKT','00:00:00','2021-9-06',0,0,'QWVIOS88F2AZKT','QWYI36BU9KVTQO','0','0','1','1','1','1','1','1','1','1','1','0',0;</v>
      </c>
    </row>
    <row r="35" spans="1:8" x14ac:dyDescent="0.25">
      <c r="A35" t="s">
        <v>5567</v>
      </c>
      <c r="B35" t="s">
        <v>5568</v>
      </c>
      <c r="C35" t="s">
        <v>5569</v>
      </c>
      <c r="D35" t="s">
        <v>5570</v>
      </c>
      <c r="E35" t="s">
        <v>5669</v>
      </c>
      <c r="F35" t="s">
        <v>5670</v>
      </c>
      <c r="G35" t="s">
        <v>5623</v>
      </c>
      <c r="H35" t="str" cm="1">
        <f t="array" aca="1" ref="H35" ca="1">eConcatenar(A35:G35," ")</f>
        <v>INSERT INTO funeraria_abonos_individual SELECT 'Qi0UPqLffJ31tMZe',' qE5yIdTS9BUHZD4S ','0',2800,'00:00:00','0000-00-00',0,0,0,0,0,0,0,0,0,0,0,0,'QWVIOWCUF2AZKT','00:00:00','2021-9-06',0,0,'QWVIOS88F2AZKT','QWYI36BU9KVTQO','0','0','1','1','1','1','1','1','1','1','1','0',0;</v>
      </c>
    </row>
    <row r="36" spans="1:8" x14ac:dyDescent="0.25">
      <c r="A36" t="s">
        <v>5567</v>
      </c>
      <c r="B36" t="s">
        <v>5568</v>
      </c>
      <c r="C36" t="s">
        <v>5569</v>
      </c>
      <c r="D36" t="s">
        <v>5570</v>
      </c>
      <c r="E36" t="s">
        <v>5671</v>
      </c>
      <c r="F36" t="s">
        <v>5672</v>
      </c>
      <c r="G36" t="s">
        <v>5673</v>
      </c>
      <c r="H36" t="str" cm="1">
        <f t="array" aca="1" ref="H36" ca="1">eConcatenar(A36:G36," ")</f>
        <v>INSERT INTO funeraria_abonos_individual SELECT 'mPp6DsJ6GxQJmM2G',' xHiTSxN7R4KoJ8IK ','0',900,'00:00:00','0000-00-00',0,0,0,0,0,0,0,0,0,0,0,0,'QWVIOWCUF2AZKT','00:00:00','2021-9-07',0,0,'QWVIOS88F2AZKT','QWYI36BU9KVTQO','0','0','1','1','1','1','1','1','1','1','1','0',0;</v>
      </c>
    </row>
    <row r="37" spans="1:8" x14ac:dyDescent="0.25">
      <c r="A37" t="s">
        <v>5567</v>
      </c>
      <c r="B37" t="s">
        <v>5568</v>
      </c>
      <c r="C37" t="s">
        <v>5569</v>
      </c>
      <c r="D37" t="s">
        <v>5570</v>
      </c>
      <c r="E37" t="s">
        <v>5674</v>
      </c>
      <c r="F37" t="s">
        <v>5675</v>
      </c>
      <c r="G37" t="s">
        <v>5676</v>
      </c>
      <c r="H37" t="str" cm="1">
        <f t="array" aca="1" ref="H37" ca="1">eConcatenar(A37:G37," ")</f>
        <v>INSERT INTO funeraria_abonos_individual SELECT 'W0SwTbUfMt61Vw9E',' JQ3g3xt8VpEXlW4v ','0',600,'00:00:00','0000-00-00',0,0,0,0,0,0,0,0,0,0,0,0,'QWVIOWCUF2AZKT','00:00:00','2021-8-09',0,0,'QWVIOS88F2AZKT','QWYI36BU9KVTQO','0','0','1','1','1','1','1','1','1','1','1','0',0;</v>
      </c>
    </row>
    <row r="38" spans="1:8" x14ac:dyDescent="0.25">
      <c r="A38" t="s">
        <v>5567</v>
      </c>
      <c r="B38" t="s">
        <v>5568</v>
      </c>
      <c r="C38" t="s">
        <v>5569</v>
      </c>
      <c r="D38" t="s">
        <v>5570</v>
      </c>
      <c r="E38" t="s">
        <v>5677</v>
      </c>
      <c r="F38" t="s">
        <v>5678</v>
      </c>
      <c r="G38" t="s">
        <v>5673</v>
      </c>
      <c r="H38" t="str" cm="1">
        <f t="array" aca="1" ref="H38" ca="1">eConcatenar(A38:G38," ")</f>
        <v>INSERT INTO funeraria_abonos_individual SELECT 'Q3IJit19cdNBV7KT',' EwVmKbA4LctHIGj9 ','0',900,'00:00:00','0000-00-00',0,0,0,0,0,0,0,0,0,0,0,0,'QWVIOWCUF2AZKT','00:00:00','2021-9-07',0,0,'QWVIOS88F2AZKT','QWYI36BU9KVTQO','0','0','1','1','1','1','1','1','1','1','1','0',0;</v>
      </c>
    </row>
    <row r="39" spans="1:8" x14ac:dyDescent="0.25">
      <c r="A39" t="s">
        <v>5567</v>
      </c>
      <c r="B39" t="s">
        <v>5568</v>
      </c>
      <c r="C39" t="s">
        <v>5569</v>
      </c>
      <c r="D39" t="s">
        <v>5570</v>
      </c>
      <c r="E39" t="s">
        <v>5679</v>
      </c>
      <c r="F39" t="s">
        <v>5680</v>
      </c>
      <c r="G39" t="s">
        <v>5665</v>
      </c>
      <c r="H39" t="str" cm="1">
        <f t="array" aca="1" ref="H39" ca="1">eConcatenar(A39:G39," ")</f>
        <v>INSERT INTO funeraria_abonos_individual SELECT 'YNsqAkj0bjTGsuoF',' 45bo3aaPCW8hqKR0 ','0',1900,'00:00:00','0000-00-00',0,0,0,0,0,0,0,0,0,0,0,0,'QWVIOWCUF2AZKT','00:00:00','2021-9-20',0,0,'QWVIOS88F2AZKT','QWYI36BU9KVTQO','0','0','1','1','1','1','1','1','1','1','1','0',0;</v>
      </c>
    </row>
    <row r="40" spans="1:8" x14ac:dyDescent="0.25">
      <c r="A40" t="s">
        <v>5567</v>
      </c>
      <c r="B40" t="s">
        <v>5568</v>
      </c>
      <c r="C40" t="s">
        <v>5569</v>
      </c>
      <c r="D40" t="s">
        <v>5570</v>
      </c>
      <c r="E40" t="s">
        <v>5681</v>
      </c>
      <c r="F40" t="s">
        <v>5682</v>
      </c>
      <c r="G40" t="s">
        <v>5683</v>
      </c>
      <c r="H40" t="str" cm="1">
        <f t="array" aca="1" ref="H40" ca="1">eConcatenar(A40:G40," ")</f>
        <v>INSERT INTO funeraria_abonos_individual SELECT '5ncWskfqWnsinqeU',' eQFdDpUMfALMsfQW ','0',600,'00:00:00','0000-00-00',0,0,0,0,0,0,0,0,0,0,0,0,'QWVIOWCUF2AZKT','00:00:00','2021-7-07',0,0,'QWVIOS88F2AZKT','QWYI36BU9KVTQO','0','0','1','1','1','1','1','1','1','1','1','0',0;</v>
      </c>
    </row>
    <row r="41" spans="1:8" x14ac:dyDescent="0.25">
      <c r="A41" t="s">
        <v>5567</v>
      </c>
      <c r="B41" t="s">
        <v>5568</v>
      </c>
      <c r="C41" t="s">
        <v>5569</v>
      </c>
      <c r="D41" t="s">
        <v>5570</v>
      </c>
      <c r="E41" t="s">
        <v>5684</v>
      </c>
      <c r="F41" t="s">
        <v>5685</v>
      </c>
      <c r="G41" t="s">
        <v>5686</v>
      </c>
      <c r="H41" t="str" cm="1">
        <f t="array" aca="1" ref="H41" ca="1">eConcatenar(A41:G41," ")</f>
        <v>INSERT INTO funeraria_abonos_individual SELECT 'PB08l7BlFkNV50sU',' qeNylmnUGrqO6GJ1 ','0',2600,'00:00:00','0000-00-00',0,0,0,0,0,0,0,0,0,0,0,0,'QWVIOWCUF2AZKT','00:00:00','2021-9-06',0,0,'QWVIOS88F2AZKT','QWYI36BU9KVTQO','0','0','1','1','1','1','1','1','1','1','1','0',0;</v>
      </c>
    </row>
    <row r="42" spans="1:8" x14ac:dyDescent="0.25">
      <c r="A42" t="s">
        <v>5567</v>
      </c>
      <c r="B42" t="s">
        <v>5568</v>
      </c>
      <c r="C42" t="s">
        <v>5569</v>
      </c>
      <c r="D42" t="s">
        <v>5570</v>
      </c>
      <c r="E42" t="s">
        <v>5687</v>
      </c>
      <c r="F42" t="s">
        <v>5688</v>
      </c>
      <c r="G42" t="s">
        <v>5689</v>
      </c>
      <c r="H42" t="str" cm="1">
        <f t="array" aca="1" ref="H42" ca="1">eConcatenar(A42:G42," ")</f>
        <v>INSERT INTO funeraria_abonos_individual SELECT 'jRUdBbUYYd8Z6HjA',' R9q9p1gfUHA7VOkv ','0',1000,'00:00:00','0000-00-00',0,0,0,0,0,0,0,0,0,0,0,0,'QWVIOWCUF2AZKT','00:00:00','2021-9-07',0,0,'QWVIOS88F2AZKT','QWYI36BU9KVTQO','0','0','1','1','1','1','1','1','1','1','1','0',0;</v>
      </c>
    </row>
    <row r="43" spans="1:8" x14ac:dyDescent="0.25">
      <c r="A43" t="s">
        <v>5567</v>
      </c>
      <c r="B43" t="s">
        <v>5568</v>
      </c>
      <c r="C43" t="s">
        <v>5569</v>
      </c>
      <c r="D43" t="s">
        <v>5570</v>
      </c>
      <c r="E43" t="s">
        <v>5690</v>
      </c>
      <c r="F43" t="s">
        <v>5691</v>
      </c>
      <c r="G43" t="s">
        <v>5692</v>
      </c>
      <c r="H43" t="str" cm="1">
        <f t="array" aca="1" ref="H43" ca="1">eConcatenar(A43:G43," ")</f>
        <v>INSERT INTO funeraria_abonos_individual SELECT 'jOIZkfkiBX7cOVlb',' r4QQRO8cwtwIxcQO ','0',1800,'00:00:00','0000-00-00',0,0,0,0,0,0,0,0,0,0,0,0,'QWVIOWCUF2AZKT','00:00:00','2021-9-07',0,0,'QWVIOS88F2AZKT','QWYI36BU9KVTQO','0','0','1','1','1','1','1','1','1','1','1','0',0;</v>
      </c>
    </row>
    <row r="44" spans="1:8" x14ac:dyDescent="0.25">
      <c r="A44" t="s">
        <v>5567</v>
      </c>
      <c r="B44" t="s">
        <v>5568</v>
      </c>
      <c r="C44" t="s">
        <v>5569</v>
      </c>
      <c r="D44" t="s">
        <v>5570</v>
      </c>
      <c r="E44" t="s">
        <v>5693</v>
      </c>
      <c r="F44" t="s">
        <v>5694</v>
      </c>
      <c r="G44" t="s">
        <v>5695</v>
      </c>
      <c r="H44" t="str" cm="1">
        <f t="array" aca="1" ref="H44" ca="1">eConcatenar(A44:G44," ")</f>
        <v>INSERT INTO funeraria_abonos_individual SELECT 'L5wuiZ79IMxsWUVj',' OpR4psCbHLOIJz2e ','0',950,'00:00:00','0000-00-00',0,0,0,0,0,0,0,0,0,0,0,0,'QWVIOWCUF2AZKT','00:00:00','2021-9-06',0,0,'QWVIOS88F2AZKT','QWYI36BU9KVTQO','0','0','1','1','1','1','1','1','1','1','1','0',0;</v>
      </c>
    </row>
    <row r="45" spans="1:8" x14ac:dyDescent="0.25">
      <c r="A45" t="s">
        <v>5567</v>
      </c>
      <c r="B45" t="s">
        <v>5568</v>
      </c>
      <c r="C45" t="s">
        <v>5569</v>
      </c>
      <c r="D45" t="s">
        <v>5570</v>
      </c>
      <c r="E45" t="s">
        <v>5696</v>
      </c>
      <c r="F45" t="s">
        <v>5697</v>
      </c>
      <c r="G45" t="s">
        <v>5698</v>
      </c>
      <c r="H45" t="str" cm="1">
        <f t="array" aca="1" ref="H45" ca="1">eConcatenar(A45:G45," ")</f>
        <v>INSERT INTO funeraria_abonos_individual SELECT 'MwofudKrxHBQUDWe',' MLIQ5llPa0htKgmk ','0',1300,'00:00:00','0000-00-00',0,0,0,0,0,0,0,0,0,0,0,0,'QWVIOWCUF2AZKT','00:00:00','2021-9-07',0,0,'QWVIOS88F2AZKT','QWYI36BU9KVTQO','0','0','1','1','1','1','1','1','1','1','1','0',0;</v>
      </c>
    </row>
    <row r="46" spans="1:8" x14ac:dyDescent="0.25">
      <c r="A46" t="s">
        <v>5567</v>
      </c>
      <c r="B46" t="s">
        <v>5568</v>
      </c>
      <c r="C46" t="s">
        <v>5569</v>
      </c>
      <c r="D46" t="s">
        <v>5570</v>
      </c>
      <c r="E46" t="s">
        <v>5699</v>
      </c>
      <c r="F46" t="s">
        <v>5700</v>
      </c>
      <c r="G46" t="s">
        <v>5701</v>
      </c>
      <c r="H46" t="str" cm="1">
        <f t="array" aca="1" ref="H46" ca="1">eConcatenar(A46:G46," ")</f>
        <v>INSERT INTO funeraria_abonos_individual SELECT 'UVOiJkQxEQ8AemKj',' t1fyEpSVFEUtdKZV ','0',950,'00:00:00','0000-00-00',0,0,0,0,0,0,0,0,0,0,0,0,'QWVIOWCUF2AZKT','00:00:00','2021-9-07',0,0,'QWVIOS88F2AZKT','QWYI36BU9KVTQO','0','0','1','1','1','1','1','1','1','1','1','0',0;</v>
      </c>
    </row>
    <row r="47" spans="1:8" x14ac:dyDescent="0.25">
      <c r="A47" t="s">
        <v>5567</v>
      </c>
      <c r="B47" t="s">
        <v>5568</v>
      </c>
      <c r="C47" t="s">
        <v>5569</v>
      </c>
      <c r="D47" t="s">
        <v>5570</v>
      </c>
      <c r="E47" t="s">
        <v>5702</v>
      </c>
      <c r="F47" t="s">
        <v>5703</v>
      </c>
      <c r="G47" t="s">
        <v>5704</v>
      </c>
      <c r="H47" t="str" cm="1">
        <f t="array" aca="1" ref="H47" ca="1">eConcatenar(A47:G47," ")</f>
        <v>INSERT INTO funeraria_abonos_individual SELECT 'cJrd5XUoxscNsFfO',' VLirlWSraHQRrvOn ','0',1250,'00:00:00','0000-00-00',0,0,0,0,0,0,0,0,0,0,0,0,'QWVIOWCUF2AZKT','00:00:00','2021-9-07',0,0,'QWVIOS88F2AZKT','QWYI36BU9KVTQO','0','0','1','1','1','1','1','1','1','1','1','0',0;</v>
      </c>
    </row>
    <row r="48" spans="1:8" x14ac:dyDescent="0.25">
      <c r="A48" t="s">
        <v>5567</v>
      </c>
      <c r="B48" t="s">
        <v>5568</v>
      </c>
      <c r="C48" t="s">
        <v>5569</v>
      </c>
      <c r="D48" t="s">
        <v>5570</v>
      </c>
      <c r="E48" t="s">
        <v>5705</v>
      </c>
      <c r="F48" t="s">
        <v>5706</v>
      </c>
      <c r="G48" t="s">
        <v>5602</v>
      </c>
      <c r="H48" t="str" cm="1">
        <f t="array" aca="1" ref="H48" ca="1">eConcatenar(A48:G48," ")</f>
        <v>INSERT INTO funeraria_abonos_individual SELECT 'HcLXdHOpAZr5i1b0',' cJOfwJFZDGy55lBL ','0',3000,'00:00:00','0000-00-00',0,0,0,0,0,0,0,0,0,0,0,0,'QWVIOWCUF2AZKT','00:00:00','2021-9-06',0,0,'QWVIOS88F2AZKT','QWYI36BU9KVTQO','0','0','1','1','1','1','1','1','1','1','1','0',0;</v>
      </c>
    </row>
    <row r="49" spans="1:8" x14ac:dyDescent="0.25">
      <c r="A49" t="s">
        <v>5567</v>
      </c>
      <c r="B49" t="s">
        <v>5568</v>
      </c>
      <c r="C49" t="s">
        <v>5569</v>
      </c>
      <c r="D49" t="s">
        <v>5570</v>
      </c>
      <c r="E49" t="s">
        <v>5707</v>
      </c>
      <c r="F49" t="s">
        <v>5708</v>
      </c>
      <c r="G49" t="s">
        <v>5709</v>
      </c>
      <c r="H49" t="str" cm="1">
        <f t="array" aca="1" ref="H49" ca="1">eConcatenar(A49:G49," ")</f>
        <v>INSERT INTO funeraria_abonos_individual SELECT 'NYvxMafTz5nHuGwx',' GsxA7iFVcEop0zqt ','0',1800,'00:00:00','0000-00-00',0,0,0,0,0,0,0,0,0,0,0,0,'QWVIOWCUF2AZKT','00:00:00','2021-9-06',0,0,'QWVIOS88F2AZKT','QWYI36BU9KVTQO','0','0','1','1','1','1','1','1','1','1','1','0',0;</v>
      </c>
    </row>
    <row r="50" spans="1:8" x14ac:dyDescent="0.25">
      <c r="A50" t="s">
        <v>5567</v>
      </c>
      <c r="B50" t="s">
        <v>5568</v>
      </c>
      <c r="C50" t="s">
        <v>5569</v>
      </c>
      <c r="D50" t="s">
        <v>5570</v>
      </c>
      <c r="E50" t="s">
        <v>5710</v>
      </c>
      <c r="F50" t="s">
        <v>5711</v>
      </c>
      <c r="G50" t="s">
        <v>5712</v>
      </c>
      <c r="H50" t="str" cm="1">
        <f t="array" aca="1" ref="H50" ca="1">eConcatenar(A50:G50," ")</f>
        <v>INSERT INTO funeraria_abonos_individual SELECT 'OwGj474efyYTQrpp',' rQDmMKHPNhKePQZn ','0',700,'00:00:00','0000-00-00',0,0,0,0,0,0,0,0,0,0,0,0,'QWVIOWCUF2AZKT','00:00:00','2021-8-03',0,0,'QWVIOS88F2AZKT','QWYI36BU9KVTQO','0','0','1','1','1','1','1','1','1','1','1','0',0;</v>
      </c>
    </row>
    <row r="51" spans="1:8" x14ac:dyDescent="0.25">
      <c r="A51" t="s">
        <v>5567</v>
      </c>
      <c r="B51" t="s">
        <v>5568</v>
      </c>
      <c r="C51" t="s">
        <v>5569</v>
      </c>
      <c r="D51" t="s">
        <v>5570</v>
      </c>
      <c r="E51" t="s">
        <v>5713</v>
      </c>
      <c r="F51" t="s">
        <v>5714</v>
      </c>
      <c r="G51" t="s">
        <v>5715</v>
      </c>
      <c r="H51" t="str" cm="1">
        <f t="array" aca="1" ref="H51" ca="1">eConcatenar(A51:G51," ")</f>
        <v>INSERT INTO funeraria_abonos_individual SELECT 'FCdRS0YZRilvUtgJ',' sjCvNe9Gt6Kla5GZ ','0',11100,'00:00:00','0000-00-00',0,0,0,0,0,0,0,0,0,0,0,0,'QWVIOWCUF2AZKT','00:00:00','2021-9-20',0,0,'QWVIOS88F2AZKT','QWYI36BU9KVTQO','0','0','1','1','1','1','1','1','1','1','1','0',0;</v>
      </c>
    </row>
    <row r="52" spans="1:8" x14ac:dyDescent="0.25">
      <c r="A52" t="s">
        <v>5567</v>
      </c>
      <c r="B52" t="s">
        <v>5568</v>
      </c>
      <c r="C52" t="s">
        <v>5569</v>
      </c>
      <c r="D52" t="s">
        <v>5570</v>
      </c>
      <c r="E52" t="s">
        <v>5716</v>
      </c>
      <c r="F52" t="s">
        <v>5717</v>
      </c>
      <c r="G52" t="s">
        <v>5686</v>
      </c>
      <c r="H52" t="str" cm="1">
        <f t="array" aca="1" ref="H52" ca="1">eConcatenar(A52:G52," ")</f>
        <v>INSERT INTO funeraria_abonos_individual SELECT 'efGgts9J57sjszxY',' 3TF5ur26PhBXhfNh ','0',2600,'00:00:00','0000-00-00',0,0,0,0,0,0,0,0,0,0,0,0,'QWVIOWCUF2AZKT','00:00:00','2021-9-06',0,0,'QWVIOS88F2AZKT','QWYI36BU9KVTQO','0','0','1','1','1','1','1','1','1','1','1','0',0;</v>
      </c>
    </row>
    <row r="53" spans="1:8" x14ac:dyDescent="0.25">
      <c r="A53" t="s">
        <v>5567</v>
      </c>
      <c r="B53" t="s">
        <v>5568</v>
      </c>
      <c r="C53" t="s">
        <v>5569</v>
      </c>
      <c r="D53" t="s">
        <v>5570</v>
      </c>
      <c r="E53" t="s">
        <v>5718</v>
      </c>
      <c r="F53" t="s">
        <v>5719</v>
      </c>
      <c r="G53" t="s">
        <v>5720</v>
      </c>
      <c r="H53" t="str" cm="1">
        <f t="array" aca="1" ref="H53" ca="1">eConcatenar(A53:G53," ")</f>
        <v>INSERT INTO funeraria_abonos_individual SELECT 'rB6GD41JfuRc1aov',' dvcpkjOitWFDlVke ','0',8300,'00:00:00','0000-00-00',0,0,0,0,0,0,0,0,0,0,0,0,'QWVIOWCUF2AZKT','00:00:00','2021-9-20',0,0,'QWVIOS88F2AZKT','QWYI36BU9KVTQO','0','0','1','1','1','1','1','1','1','1','1','0',0;</v>
      </c>
    </row>
    <row r="54" spans="1:8" x14ac:dyDescent="0.25">
      <c r="A54" t="s">
        <v>5567</v>
      </c>
      <c r="B54" t="s">
        <v>5568</v>
      </c>
      <c r="C54" t="s">
        <v>5569</v>
      </c>
      <c r="D54" t="s">
        <v>5570</v>
      </c>
      <c r="E54" t="s">
        <v>5721</v>
      </c>
      <c r="F54" t="s">
        <v>5722</v>
      </c>
      <c r="G54" t="s">
        <v>5576</v>
      </c>
      <c r="H54" t="str" cm="1">
        <f t="array" aca="1" ref="H54" ca="1">eConcatenar(A54:G54," ")</f>
        <v>INSERT INTO funeraria_abonos_individual SELECT 'yBC7BcUGVGWaFp5N',' dWYL5cnKE3sYUDaQ ','0',3000,'00:00:00','0000-00-00',0,0,0,0,0,0,0,0,0,0,0,0,'QWVIOWCUF2AZKT','00:00:00','2021-9-20',0,0,'QWVIOS88F2AZKT','QWYI36BU9KVTQO','0','0','1','1','1','1','1','1','1','1','1','0',0;</v>
      </c>
    </row>
    <row r="55" spans="1:8" x14ac:dyDescent="0.25">
      <c r="A55" t="s">
        <v>5567</v>
      </c>
      <c r="B55" t="s">
        <v>5568</v>
      </c>
      <c r="C55" t="s">
        <v>5569</v>
      </c>
      <c r="D55" t="s">
        <v>5570</v>
      </c>
      <c r="E55" t="s">
        <v>5723</v>
      </c>
      <c r="F55" t="s">
        <v>5724</v>
      </c>
      <c r="G55" t="s">
        <v>5725</v>
      </c>
      <c r="H55" t="str" cm="1">
        <f t="array" aca="1" ref="H55" ca="1">eConcatenar(A55:G55," ")</f>
        <v>INSERT INTO funeraria_abonos_individual SELECT 'vSksidQOg4RQ7LV3',' F9ztOQSZ6zJJeNQP ','0',5950,'00:00:00','0000-00-00',0,0,0,0,0,0,0,0,0,0,0,0,'QWVIOWCUF2AZKT','00:00:00','2021-9-20',0,0,'QWVIOS88F2AZKT','QWYI36BU9KVTQO','0','0','1','1','1','1','1','1','1','1','1','0',0;</v>
      </c>
    </row>
    <row r="56" spans="1:8" x14ac:dyDescent="0.25">
      <c r="A56" t="s">
        <v>5567</v>
      </c>
      <c r="B56" t="s">
        <v>5568</v>
      </c>
      <c r="C56" t="s">
        <v>5569</v>
      </c>
      <c r="D56" t="s">
        <v>5570</v>
      </c>
      <c r="E56" t="s">
        <v>5726</v>
      </c>
      <c r="F56" t="s">
        <v>5727</v>
      </c>
      <c r="G56" t="s">
        <v>5728</v>
      </c>
      <c r="H56" t="str" cm="1">
        <f t="array" aca="1" ref="H56" ca="1">eConcatenar(A56:G56," ")</f>
        <v>INSERT INTO funeraria_abonos_individual SELECT 'gDKVAd8YGKivK2Yw',' Rvrk39ZtvInceFlm ','0',9500,'00:00:00','0000-00-00',0,0,0,0,0,0,0,0,0,0,0,0,'QWVIOWCUF2AZKT','00:00:00','2021-9-06',0,0,'QWVIOS88F2AZKT','QWYI36BU9KVTQO','0','0','1','1','1','1','1','1','1','1','1','0',0;</v>
      </c>
    </row>
    <row r="57" spans="1:8" x14ac:dyDescent="0.25">
      <c r="A57" t="s">
        <v>5567</v>
      </c>
      <c r="B57" t="s">
        <v>5568</v>
      </c>
      <c r="C57" t="s">
        <v>5569</v>
      </c>
      <c r="D57" t="s">
        <v>5570</v>
      </c>
      <c r="E57" t="s">
        <v>5729</v>
      </c>
      <c r="F57" t="s">
        <v>5730</v>
      </c>
      <c r="G57" t="s">
        <v>5731</v>
      </c>
      <c r="H57" t="str" cm="1">
        <f t="array" aca="1" ref="H57" ca="1">eConcatenar(A57:G57," ")</f>
        <v>INSERT INTO funeraria_abonos_individual SELECT 'ZUYlQwPv6WjDfBlj',' QcdaCmwa2I6H8pCw ','0',2800,'00:00:00','0000-00-00',0,0,0,0,0,0,0,0,0,0,0,0,'QWVIOWCUF2AZKT','00:00:00','2021-8-16',0,0,'QWVIOS88F2AZKT','QWYI36BU9KVTQO','0','0','1','1','1','1','1','1','1','1','1','0',0;</v>
      </c>
    </row>
    <row r="58" spans="1:8" x14ac:dyDescent="0.25">
      <c r="A58" t="s">
        <v>5567</v>
      </c>
      <c r="B58" t="s">
        <v>5568</v>
      </c>
      <c r="C58" t="s">
        <v>5569</v>
      </c>
      <c r="D58" t="s">
        <v>5570</v>
      </c>
      <c r="E58" t="s">
        <v>5732</v>
      </c>
      <c r="F58" t="s">
        <v>5733</v>
      </c>
      <c r="G58" t="s">
        <v>5734</v>
      </c>
      <c r="H58" t="str" cm="1">
        <f t="array" aca="1" ref="H58" ca="1">eConcatenar(A58:G58," ")</f>
        <v>INSERT INTO funeraria_abonos_individual SELECT 'HCVZv7KI05GfMuTN',' QuSD72DMrWjNkFMe ','0',2700,'00:00:00','0000-00-00',0,0,0,0,0,0,0,0,0,0,0,0,'QWVIOWCUF2AZKT','00:00:00','2021-9-20',0,0,'QWVIOS88F2AZKT','QWYI36BU9KVTQO','0','0','1','1','1','1','1','1','1','1','1','0',0;</v>
      </c>
    </row>
    <row r="59" spans="1:8" x14ac:dyDescent="0.25">
      <c r="A59" t="s">
        <v>5567</v>
      </c>
      <c r="B59" t="s">
        <v>5568</v>
      </c>
      <c r="C59" t="s">
        <v>5569</v>
      </c>
      <c r="D59" t="s">
        <v>5570</v>
      </c>
      <c r="E59" t="s">
        <v>5735</v>
      </c>
      <c r="F59" t="s">
        <v>5736</v>
      </c>
      <c r="G59" t="s">
        <v>5698</v>
      </c>
      <c r="H59" t="str" cm="1">
        <f t="array" aca="1" ref="H59" ca="1">eConcatenar(A59:G59," ")</f>
        <v>INSERT INTO funeraria_abonos_individual SELECT 'cOOhSElL1VNaCtmY',' IzSGa4UlacDsdBsP ','0',1300,'00:00:00','0000-00-00',0,0,0,0,0,0,0,0,0,0,0,0,'QWVIOWCUF2AZKT','00:00:00','2021-9-07',0,0,'QWVIOS88F2AZKT','QWYI36BU9KVTQO','0','0','1','1','1','1','1','1','1','1','1','0',0;</v>
      </c>
    </row>
    <row r="60" spans="1:8" x14ac:dyDescent="0.25">
      <c r="A60" t="s">
        <v>5567</v>
      </c>
      <c r="B60" t="s">
        <v>5568</v>
      </c>
      <c r="C60" t="s">
        <v>5569</v>
      </c>
      <c r="D60" t="s">
        <v>5570</v>
      </c>
      <c r="E60" t="s">
        <v>5737</v>
      </c>
      <c r="F60" t="s">
        <v>5738</v>
      </c>
      <c r="G60" t="s">
        <v>5739</v>
      </c>
      <c r="H60" t="str" cm="1">
        <f t="array" aca="1" ref="H60" ca="1">eConcatenar(A60:G60," ")</f>
        <v>INSERT INTO funeraria_abonos_individual SELECT 'ak5BeZKs89jOcDm5',' vN4Wg7GAzwXLcdb3 ','0',2600,'00:00:00','0000-00-00',0,0,0,0,0,0,0,0,0,0,0,0,'QWVIOWCUF2AZKT','00:00:00','2021-9-07',0,0,'QWVIOS88F2AZKT','QWYI36BU9KVTQO','0','0','1','1','1','1','1','1','1','1','1','0',0;</v>
      </c>
    </row>
    <row r="61" spans="1:8" x14ac:dyDescent="0.25">
      <c r="A61" t="s">
        <v>5567</v>
      </c>
      <c r="B61" t="s">
        <v>5568</v>
      </c>
      <c r="C61" t="s">
        <v>5569</v>
      </c>
      <c r="D61" t="s">
        <v>5570</v>
      </c>
      <c r="E61" t="s">
        <v>5740</v>
      </c>
      <c r="F61" t="s">
        <v>5741</v>
      </c>
      <c r="G61" t="s">
        <v>5582</v>
      </c>
      <c r="H61" t="str" cm="1">
        <f t="array" aca="1" ref="H61" ca="1">eConcatenar(A61:G61," ")</f>
        <v>INSERT INTO funeraria_abonos_individual SELECT '3eoAXwVN88D87Cer',' IonRc8SxhIP13K8Q ','0',3200,'00:00:00','0000-00-00',0,0,0,0,0,0,0,0,0,0,0,0,'QWVIOWCUF2AZKT','00:00:00','2021-9-20',0,0,'QWVIOS88F2AZKT','QWYI36BU9KVTQO','0','0','1','1','1','1','1','1','1','1','1','0',0;</v>
      </c>
    </row>
    <row r="62" spans="1:8" x14ac:dyDescent="0.25">
      <c r="A62" t="s">
        <v>5567</v>
      </c>
      <c r="B62" t="s">
        <v>5568</v>
      </c>
      <c r="C62" t="s">
        <v>5569</v>
      </c>
      <c r="D62" t="s">
        <v>5570</v>
      </c>
      <c r="E62" t="s">
        <v>5742</v>
      </c>
      <c r="F62" t="s">
        <v>5743</v>
      </c>
      <c r="G62" t="s">
        <v>5576</v>
      </c>
      <c r="H62" t="str" cm="1">
        <f t="array" aca="1" ref="H62" ca="1">eConcatenar(A62:G62," ")</f>
        <v>INSERT INTO funeraria_abonos_individual SELECT 'qxeAKVdFfNepF6A7',' dARL44FlobeZngfH ','0',3000,'00:00:00','0000-00-00',0,0,0,0,0,0,0,0,0,0,0,0,'QWVIOWCUF2AZKT','00:00:00','2021-9-20',0,0,'QWVIOS88F2AZKT','QWYI36BU9KVTQO','0','0','1','1','1','1','1','1','1','1','1','0',0;</v>
      </c>
    </row>
    <row r="63" spans="1:8" x14ac:dyDescent="0.25">
      <c r="A63" t="s">
        <v>5567</v>
      </c>
      <c r="B63" t="s">
        <v>5568</v>
      </c>
      <c r="C63" t="s">
        <v>5569</v>
      </c>
      <c r="D63" t="s">
        <v>5570</v>
      </c>
      <c r="E63" t="s">
        <v>5744</v>
      </c>
      <c r="F63" t="s">
        <v>5745</v>
      </c>
      <c r="G63" t="s">
        <v>5746</v>
      </c>
      <c r="H63" t="str" cm="1">
        <f t="array" aca="1" ref="H63" ca="1">eConcatenar(A63:G63," ")</f>
        <v>INSERT INTO funeraria_abonos_individual SELECT '2ukZmj55W7MHqCzt',' LWVJVJoQTaWcMPTl ','0',2200,'00:00:00','0000-00-00',0,0,0,0,0,0,0,0,0,0,0,0,'QWVIOWCUF2AZKT','00:00:00','2021-8-03',0,0,'QWVIOS88F2AZKT','QWYI36BU9KVTQO','0','0','1','1','1','1','1','1','1','1','1','0',0;</v>
      </c>
    </row>
    <row r="64" spans="1:8" x14ac:dyDescent="0.25">
      <c r="A64" t="s">
        <v>5567</v>
      </c>
      <c r="B64" t="s">
        <v>5568</v>
      </c>
      <c r="C64" t="s">
        <v>5569</v>
      </c>
      <c r="D64" t="s">
        <v>5570</v>
      </c>
      <c r="E64" t="s">
        <v>5747</v>
      </c>
      <c r="F64" t="s">
        <v>5748</v>
      </c>
      <c r="G64" t="s">
        <v>5591</v>
      </c>
      <c r="H64" t="str" cm="1">
        <f t="array" aca="1" ref="H64" ca="1">eConcatenar(A64:G64," ")</f>
        <v>INSERT INTO funeraria_abonos_individual SELECT 'LAuKTjHIiQ5c1M9I',' wmAEYlaCjD5l39r2 ','0',1800,'00:00:00','0000-00-00',0,0,0,0,0,0,0,0,0,0,0,0,'QWVIOWCUF2AZKT','00:00:00','2021-9-20',0,0,'QWVIOS88F2AZKT','QWYI36BU9KVTQO','0','0','1','1','1','1','1','1','1','1','1','0',0;</v>
      </c>
    </row>
    <row r="65" spans="1:8" x14ac:dyDescent="0.25">
      <c r="A65" t="s">
        <v>5567</v>
      </c>
      <c r="B65" t="s">
        <v>5568</v>
      </c>
      <c r="C65" t="s">
        <v>5569</v>
      </c>
      <c r="D65" t="s">
        <v>5570</v>
      </c>
      <c r="E65" t="s">
        <v>5749</v>
      </c>
      <c r="F65" t="s">
        <v>5750</v>
      </c>
      <c r="G65" t="s">
        <v>5751</v>
      </c>
      <c r="H65" t="str" cm="1">
        <f t="array" aca="1" ref="H65" ca="1">eConcatenar(A65:G65," ")</f>
        <v>INSERT INTO funeraria_abonos_individual SELECT '6H9RidMSIge15EcX',' c6hlmTOywmg7PSO0 ','0',4100,'00:00:00','0000-00-00',0,0,0,0,0,0,0,0,0,0,0,0,'QWVIOWCUF2AZKT','00:00:00','2021-9-20',0,0,'QWVIOS88F2AZKT','QWYI36BU9KVTQO','0','0','1','1','1','1','1','1','1','1','1','0',0;</v>
      </c>
    </row>
    <row r="66" spans="1:8" x14ac:dyDescent="0.25">
      <c r="A66" t="s">
        <v>5567</v>
      </c>
      <c r="B66" t="s">
        <v>5568</v>
      </c>
      <c r="C66" t="s">
        <v>5569</v>
      </c>
      <c r="D66" t="s">
        <v>5570</v>
      </c>
      <c r="E66" t="s">
        <v>5752</v>
      </c>
      <c r="F66" t="s">
        <v>5753</v>
      </c>
      <c r="G66" t="s">
        <v>5591</v>
      </c>
      <c r="H66" t="str" cm="1">
        <f t="array" aca="1" ref="H66" ca="1">eConcatenar(A66:G66," ")</f>
        <v>INSERT INTO funeraria_abonos_individual SELECT 'fGWPVEgMm0czFbha',' ta8YlxPczGdwbtp2 ','0',1800,'00:00:00','0000-00-00',0,0,0,0,0,0,0,0,0,0,0,0,'QWVIOWCUF2AZKT','00:00:00','2021-9-20',0,0,'QWVIOS88F2AZKT','QWYI36BU9KVTQO','0','0','1','1','1','1','1','1','1','1','1','0',0;</v>
      </c>
    </row>
    <row r="67" spans="1:8" x14ac:dyDescent="0.25">
      <c r="A67" t="s">
        <v>5567</v>
      </c>
      <c r="B67" t="s">
        <v>5568</v>
      </c>
      <c r="C67" t="s">
        <v>5569</v>
      </c>
      <c r="D67" t="s">
        <v>5570</v>
      </c>
      <c r="E67" t="s">
        <v>5754</v>
      </c>
      <c r="F67" t="s">
        <v>5755</v>
      </c>
      <c r="G67" t="s">
        <v>5608</v>
      </c>
      <c r="H67" t="str" cm="1">
        <f t="array" aca="1" ref="H67" ca="1">eConcatenar(A67:G67," ")</f>
        <v>INSERT INTO funeraria_abonos_individual SELECT 'J67GbbUMbHpM1RhT',' xu7F8wcfuEla0gxf ','0',3200,'00:00:00','0000-00-00',0,0,0,0,0,0,0,0,0,0,0,0,'QWVIOWCUF2AZKT','00:00:00','2021-9-06',0,0,'QWVIOS88F2AZKT','QWYI36BU9KVTQO','0','0','1','1','1','1','1','1','1','1','1','0',0;</v>
      </c>
    </row>
    <row r="68" spans="1:8" x14ac:dyDescent="0.25">
      <c r="A68" t="s">
        <v>5567</v>
      </c>
      <c r="B68" t="s">
        <v>5568</v>
      </c>
      <c r="C68" t="s">
        <v>5569</v>
      </c>
      <c r="D68" t="s">
        <v>5570</v>
      </c>
      <c r="E68" t="s">
        <v>5756</v>
      </c>
      <c r="F68" t="s">
        <v>5757</v>
      </c>
      <c r="G68" t="s">
        <v>5602</v>
      </c>
      <c r="H68" t="str" cm="1">
        <f t="array" aca="1" ref="H68" ca="1">eConcatenar(A68:G68," ")</f>
        <v>INSERT INTO funeraria_abonos_individual SELECT 'skX8bhoZJ8RDwPXb',' 6pQxdI7wGBFcl8NZ ','0',3000,'00:00:00','0000-00-00',0,0,0,0,0,0,0,0,0,0,0,0,'QWVIOWCUF2AZKT','00:00:00','2021-9-06',0,0,'QWVIOS88F2AZKT','QWYI36BU9KVTQO','0','0','1','1','1','1','1','1','1','1','1','0',0;</v>
      </c>
    </row>
    <row r="69" spans="1:8" x14ac:dyDescent="0.25">
      <c r="A69" t="s">
        <v>5567</v>
      </c>
      <c r="B69" t="s">
        <v>5568</v>
      </c>
      <c r="C69" t="s">
        <v>5569</v>
      </c>
      <c r="D69" t="s">
        <v>5570</v>
      </c>
      <c r="E69" t="s">
        <v>5758</v>
      </c>
      <c r="F69" t="s">
        <v>5759</v>
      </c>
      <c r="G69" t="s">
        <v>5582</v>
      </c>
      <c r="H69" t="str" cm="1">
        <f t="array" aca="1" ref="H69" ca="1">eConcatenar(A69:G69," ")</f>
        <v>INSERT INTO funeraria_abonos_individual SELECT 'M8FzmZhdA2lhIxHQ',' kzbGFexxXWcV3qsI ','0',3200,'00:00:00','0000-00-00',0,0,0,0,0,0,0,0,0,0,0,0,'QWVIOWCUF2AZKT','00:00:00','2021-9-20',0,0,'QWVIOS88F2AZKT','QWYI36BU9KVTQO','0','0','1','1','1','1','1','1','1','1','1','0',0;</v>
      </c>
    </row>
    <row r="70" spans="1:8" x14ac:dyDescent="0.25">
      <c r="A70" t="s">
        <v>5567</v>
      </c>
      <c r="B70" t="s">
        <v>5568</v>
      </c>
      <c r="C70" t="s">
        <v>5569</v>
      </c>
      <c r="D70" t="s">
        <v>5570</v>
      </c>
      <c r="E70" t="s">
        <v>5760</v>
      </c>
      <c r="F70" t="s">
        <v>5761</v>
      </c>
      <c r="G70" t="s">
        <v>5762</v>
      </c>
      <c r="H70" t="str" cm="1">
        <f t="array" aca="1" ref="H70" ca="1">eConcatenar(A70:G70," ")</f>
        <v>INSERT INTO funeraria_abonos_individual SELECT 'WY0iCjLYEB7WU1vj',' xrqKvjvPCzcjv4o6 ','0',1100,'00:00:00','0000-00-00',0,0,0,0,0,0,0,0,0,0,0,0,'QWVIOWCUF2AZKT','00:00:00','2021-9-06',0,0,'QWVIOS88F2AZKT','QWYI36BU9KVTQO','0','0','1','1','1','1','1','1','1','1','1','0',0;</v>
      </c>
    </row>
    <row r="71" spans="1:8" x14ac:dyDescent="0.25">
      <c r="A71" t="s">
        <v>5567</v>
      </c>
      <c r="B71" t="s">
        <v>5568</v>
      </c>
      <c r="C71" t="s">
        <v>5569</v>
      </c>
      <c r="D71" t="s">
        <v>5570</v>
      </c>
      <c r="E71" t="s">
        <v>5763</v>
      </c>
      <c r="F71" t="s">
        <v>5764</v>
      </c>
      <c r="G71" t="s">
        <v>5692</v>
      </c>
      <c r="H71" t="str" cm="1">
        <f t="array" aca="1" ref="H71" ca="1">eConcatenar(A71:G71," ")</f>
        <v>INSERT INTO funeraria_abonos_individual SELECT 'gxV0hqgMc2sAoVRl',' 2iAFuBYc20rX9msy ','0',1800,'00:00:00','0000-00-00',0,0,0,0,0,0,0,0,0,0,0,0,'QWVIOWCUF2AZKT','00:00:00','2021-9-07',0,0,'QWVIOS88F2AZKT','QWYI36BU9KVTQO','0','0','1','1','1','1','1','1','1','1','1','0',0;</v>
      </c>
    </row>
    <row r="72" spans="1:8" x14ac:dyDescent="0.25">
      <c r="A72" t="s">
        <v>5567</v>
      </c>
      <c r="B72" t="s">
        <v>5568</v>
      </c>
      <c r="C72" t="s">
        <v>5569</v>
      </c>
      <c r="D72" t="s">
        <v>5570</v>
      </c>
      <c r="E72" t="s">
        <v>5765</v>
      </c>
      <c r="F72" t="s">
        <v>5766</v>
      </c>
      <c r="G72" t="s">
        <v>5767</v>
      </c>
      <c r="H72" t="str" cm="1">
        <f t="array" aca="1" ref="H72" ca="1">eConcatenar(A72:G72," ")</f>
        <v>INSERT INTO funeraria_abonos_individual SELECT 'Uvt7kVPTMAQFfIQx',' KioskbTTl5El9cPp ','0',3900,'00:00:00','0000-00-00',0,0,0,0,0,0,0,0,0,0,0,0,'QWVIOWCUF2AZKT','00:00:00','2021-9-07',0,0,'QWVIOS88F2AZKT','QWYI36BU9KVTQO','0','0','1','1','1','1','1','1','1','1','1','0',0;</v>
      </c>
    </row>
    <row r="73" spans="1:8" x14ac:dyDescent="0.25">
      <c r="A73" t="s">
        <v>5567</v>
      </c>
      <c r="B73" t="s">
        <v>5568</v>
      </c>
      <c r="C73" t="s">
        <v>5569</v>
      </c>
      <c r="D73" t="s">
        <v>5570</v>
      </c>
      <c r="E73" t="s">
        <v>5768</v>
      </c>
      <c r="F73" t="s">
        <v>5769</v>
      </c>
      <c r="G73" t="s">
        <v>5770</v>
      </c>
      <c r="H73" t="str" cm="1">
        <f t="array" aca="1" ref="H73" ca="1">eConcatenar(A73:G73," ")</f>
        <v>INSERT INTO funeraria_abonos_individual SELECT 'T19ZqnCttrpoWNmh',' aHWE476ZD8pLXbJv ','0',1600,'00:00:00','0000-00-00',0,0,0,0,0,0,0,0,0,0,0,0,'QWVIOWCUF2AZKT','00:00:00','2021-9-07',0,0,'QWVIOS88F2AZKT','QWYI36BU9KVTQO','0','0','1','1','1','1','1','1','1','1','1','0',0;</v>
      </c>
    </row>
    <row r="74" spans="1:8" x14ac:dyDescent="0.25">
      <c r="A74" t="s">
        <v>5567</v>
      </c>
      <c r="B74" t="s">
        <v>5568</v>
      </c>
      <c r="C74" t="s">
        <v>5569</v>
      </c>
      <c r="D74" t="s">
        <v>5570</v>
      </c>
      <c r="E74" t="s">
        <v>5771</v>
      </c>
      <c r="F74" t="s">
        <v>5772</v>
      </c>
      <c r="G74" t="s">
        <v>5614</v>
      </c>
      <c r="H74" t="str" cm="1">
        <f t="array" aca="1" ref="H74" ca="1">eConcatenar(A74:G74," ")</f>
        <v>INSERT INTO funeraria_abonos_individual SELECT '7bLgS43jr4T9D0v0',' JvySX0eSUWxINIOK ','0',2800,'00:00:00','0000-00-00',0,0,0,0,0,0,0,0,0,0,0,0,'QWVIOWCUF2AZKT','00:00:00','2021-9-20',0,0,'QWVIOS88F2AZKT','QWYI36BU9KVTQO','0','0','1','1','1','1','1','1','1','1','1','0',0;</v>
      </c>
    </row>
    <row r="75" spans="1:8" x14ac:dyDescent="0.25">
      <c r="A75" t="s">
        <v>5567</v>
      </c>
      <c r="B75" t="s">
        <v>5568</v>
      </c>
      <c r="C75" t="s">
        <v>5569</v>
      </c>
      <c r="D75" t="s">
        <v>5570</v>
      </c>
      <c r="E75" t="s">
        <v>5773</v>
      </c>
      <c r="F75" t="s">
        <v>5774</v>
      </c>
      <c r="G75" t="s">
        <v>5775</v>
      </c>
      <c r="H75" t="str" cm="1">
        <f t="array" aca="1" ref="H75" ca="1">eConcatenar(A75:G75," ")</f>
        <v>INSERT INTO funeraria_abonos_individual SELECT 'jtCGsuUzqzrkHOOU',' 7ItBpM5GLT9sX6XB ','0',2550,'00:00:00','0000-00-00',0,0,0,0,0,0,0,0,0,0,0,0,'QWVIOWCUF2AZKT','00:00:00','2021-9-07',0,0,'QWVIOS88F2AZKT','QWYI36BU9KVTQO','0','0','1','1','1','1','1','1','1','1','1','0',0;</v>
      </c>
    </row>
    <row r="76" spans="1:8" x14ac:dyDescent="0.25">
      <c r="A76" t="s">
        <v>5567</v>
      </c>
      <c r="B76" t="s">
        <v>5568</v>
      </c>
      <c r="C76" t="s">
        <v>5569</v>
      </c>
      <c r="D76" t="s">
        <v>5570</v>
      </c>
      <c r="E76" t="s">
        <v>5776</v>
      </c>
      <c r="F76" t="s">
        <v>5777</v>
      </c>
      <c r="G76" t="s">
        <v>5778</v>
      </c>
      <c r="H76" t="str" cm="1">
        <f t="array" aca="1" ref="H76" ca="1">eConcatenar(A76:G76," ")</f>
        <v>INSERT INTO funeraria_abonos_individual SELECT 'IEv6czVjFmnouivW',' OIaOHIDHQ4129X9Z ','0',2400,'00:00:00','0000-00-00',0,0,0,0,0,0,0,0,0,0,0,0,'QWVIOWCUF2AZKT','00:00:00','2021-8-10',0,0,'QWVIOS88F2AZKT','QWYI36BU9KVTQO','0','0','1','1','1','1','1','1','1','1','1','0',0;</v>
      </c>
    </row>
    <row r="77" spans="1:8" x14ac:dyDescent="0.25">
      <c r="A77" t="s">
        <v>5567</v>
      </c>
      <c r="B77" t="s">
        <v>5568</v>
      </c>
      <c r="C77" t="s">
        <v>5569</v>
      </c>
      <c r="D77" t="s">
        <v>5570</v>
      </c>
      <c r="E77" t="s">
        <v>5779</v>
      </c>
      <c r="F77" t="s">
        <v>5780</v>
      </c>
      <c r="G77" t="s">
        <v>5781</v>
      </c>
      <c r="H77" t="str" cm="1">
        <f t="array" aca="1" ref="H77" ca="1">eConcatenar(A77:G77," ")</f>
        <v>INSERT INTO funeraria_abonos_individual SELECT 'vguSb1IY05o1YdVo',' G3YfZ5zc5zV4vo2U ','0',3400,'00:00:00','0000-00-00',0,0,0,0,0,0,0,0,0,0,0,0,'QWVIOWCUF2AZKT','00:00:00','2021-9-21',0,0,'QWVIOS88F2AZKT','QWYI36BU9KVTQO','0','0','1','1','1','1','1','1','1','1','1','0',0;</v>
      </c>
    </row>
    <row r="78" spans="1:8" x14ac:dyDescent="0.25">
      <c r="A78" t="s">
        <v>5567</v>
      </c>
      <c r="B78" t="s">
        <v>5568</v>
      </c>
      <c r="C78" t="s">
        <v>5569</v>
      </c>
      <c r="D78" t="s">
        <v>5570</v>
      </c>
      <c r="E78" t="s">
        <v>5782</v>
      </c>
      <c r="F78" t="s">
        <v>5783</v>
      </c>
      <c r="G78" t="s">
        <v>5784</v>
      </c>
      <c r="H78" t="str" cm="1">
        <f t="array" aca="1" ref="H78" ca="1">eConcatenar(A78:G78," ")</f>
        <v>INSERT INTO funeraria_abonos_individual SELECT 'YUAbL1pT18WOabBd',' Tsfz3ZrfvDHQ9E8Z ','0',3500,'00:00:00','0000-00-00',0,0,0,0,0,0,0,0,0,0,0,0,'QWVIOWCUF2AZKT','00:00:00','2021-9-13',0,0,'QWVIOS88F2AZKT','QWYI36BU9KVTQO','0','0','1','1','1','1','1','1','1','1','1','0',0;</v>
      </c>
    </row>
    <row r="79" spans="1:8" x14ac:dyDescent="0.25">
      <c r="A79" t="s">
        <v>5567</v>
      </c>
      <c r="B79" t="s">
        <v>5568</v>
      </c>
      <c r="C79" t="s">
        <v>5569</v>
      </c>
      <c r="D79" t="s">
        <v>5570</v>
      </c>
      <c r="E79" t="s">
        <v>5785</v>
      </c>
      <c r="F79" t="s">
        <v>5786</v>
      </c>
      <c r="G79" t="s">
        <v>5787</v>
      </c>
      <c r="H79" t="str" cm="1">
        <f t="array" aca="1" ref="H79" ca="1">eConcatenar(A79:G79," ")</f>
        <v>INSERT INTO funeraria_abonos_individual SELECT 'u2F4C9tRmCsPBY82',' ljZEhpixZNqCGFXx ','0',2000,'00:00:00','0000-00-00',0,0,0,0,0,0,0,0,0,0,0,0,'QWVIOWCUF2AZKT','00:00:00','2021-9-13',0,0,'QWVIOS88F2AZKT','QWYI36BU9KVTQO','0','0','1','1','1','1','1','1','1','1','1','0',0;</v>
      </c>
    </row>
    <row r="80" spans="1:8" x14ac:dyDescent="0.25">
      <c r="A80" t="s">
        <v>5567</v>
      </c>
      <c r="B80" t="s">
        <v>5568</v>
      </c>
      <c r="C80" t="s">
        <v>5569</v>
      </c>
      <c r="D80" t="s">
        <v>5570</v>
      </c>
      <c r="E80" t="s">
        <v>5788</v>
      </c>
      <c r="F80" t="s">
        <v>5789</v>
      </c>
      <c r="G80" t="s">
        <v>5790</v>
      </c>
      <c r="H80" t="str" cm="1">
        <f t="array" aca="1" ref="H80" ca="1">eConcatenar(A80:G80," ")</f>
        <v>INSERT INTO funeraria_abonos_individual SELECT 'r4nOjL4qfYUV7Xrh',' 1P75IDL06Vq0OkRY ','0',3000,'00:00:00','0000-00-00',0,0,0,0,0,0,0,0,0,0,0,0,'QWVIOWCUF2AZKT','00:00:00','2021-9-14',0,0,'QWVIOS88F2AZKT','QWYI36BU9KVTQO','0','0','1','1','1','1','1','1','1','1','1','0',0;</v>
      </c>
    </row>
    <row r="81" spans="1:8" x14ac:dyDescent="0.25">
      <c r="A81" t="s">
        <v>5567</v>
      </c>
      <c r="B81" t="s">
        <v>5568</v>
      </c>
      <c r="C81" t="s">
        <v>5569</v>
      </c>
      <c r="D81" t="s">
        <v>5570</v>
      </c>
      <c r="E81" t="s">
        <v>5791</v>
      </c>
      <c r="F81" t="s">
        <v>5792</v>
      </c>
      <c r="G81" t="s">
        <v>5793</v>
      </c>
      <c r="H81" t="str" cm="1">
        <f t="array" aca="1" ref="H81" ca="1">eConcatenar(A81:G81," ")</f>
        <v>INSERT INTO funeraria_abonos_individual SELECT '6Hq7A416LCEdBgbH',' qBNDrs15Bm5oOecg ','0',4200,'00:00:00','0000-00-00',0,0,0,0,0,0,0,0,0,0,0,0,'QWVIOWCUF2AZKT','00:00:00','2021-9-07',0,0,'QWVIOS88F2AZKT','QWYI36BU9KVTQO','0','0','1','1','1','1','1','1','1','1','1','0',0;</v>
      </c>
    </row>
    <row r="82" spans="1:8" x14ac:dyDescent="0.25">
      <c r="A82" t="s">
        <v>5567</v>
      </c>
      <c r="B82" t="s">
        <v>5568</v>
      </c>
      <c r="C82" t="s">
        <v>5569</v>
      </c>
      <c r="D82" t="s">
        <v>5570</v>
      </c>
      <c r="E82" t="s">
        <v>5794</v>
      </c>
      <c r="F82" t="s">
        <v>5795</v>
      </c>
      <c r="G82" t="s">
        <v>5796</v>
      </c>
      <c r="H82" t="str" cm="1">
        <f t="array" aca="1" ref="H82" ca="1">eConcatenar(A82:G82," ")</f>
        <v>INSERT INTO funeraria_abonos_individual SELECT 'BI12LRjPnMHbFRbD',' mVeCZGge8BNaYGKm ','0',3300,'00:00:00','0000-00-00',0,0,0,0,0,0,0,0,0,0,0,0,'QWVIOWCUF2AZKT','00:00:00','2021-9-06',0,0,'QWVIOS88F2AZKT','QWYI36BU9KVTQO','0','0','1','1','1','1','1','1','1','1','1','0',0;</v>
      </c>
    </row>
    <row r="83" spans="1:8" x14ac:dyDescent="0.25">
      <c r="A83" t="s">
        <v>5567</v>
      </c>
      <c r="B83" t="s">
        <v>5568</v>
      </c>
      <c r="C83" t="s">
        <v>5569</v>
      </c>
      <c r="D83" t="s">
        <v>5570</v>
      </c>
      <c r="E83" t="s">
        <v>5797</v>
      </c>
      <c r="F83" t="s">
        <v>5798</v>
      </c>
      <c r="G83" t="s">
        <v>5799</v>
      </c>
      <c r="H83" t="str" cm="1">
        <f t="array" aca="1" ref="H83" ca="1">eConcatenar(A83:G83," ")</f>
        <v>INSERT INTO funeraria_abonos_individual SELECT 'JaIdGJIM80HdT6ac',' odiCv7KJl7v9XtKb ','0',1600,'00:00:00','0000-00-00',0,0,0,0,0,0,0,0,0,0,0,0,'QWVIOWCUF2AZKT','00:00:00','2021-9-21',0,0,'QWVIOS88F2AZKT','QWYI36BU9KVTQO','0','0','1','1','1','1','1','1','1','1','1','0',0;</v>
      </c>
    </row>
    <row r="84" spans="1:8" x14ac:dyDescent="0.25">
      <c r="A84" t="s">
        <v>5567</v>
      </c>
      <c r="B84" t="s">
        <v>5568</v>
      </c>
      <c r="C84" t="s">
        <v>5569</v>
      </c>
      <c r="D84" t="s">
        <v>5570</v>
      </c>
      <c r="E84" t="s">
        <v>5800</v>
      </c>
      <c r="F84" t="s">
        <v>5801</v>
      </c>
      <c r="G84" t="s">
        <v>5802</v>
      </c>
      <c r="H84" t="str" cm="1">
        <f t="array" aca="1" ref="H84" ca="1">eConcatenar(A84:G84," ")</f>
        <v>INSERT INTO funeraria_abonos_individual SELECT 'qWSkRQMFMjauidUq',' lPfJuduHrdPi9jrB ','0',5700,'00:00:00','0000-00-00',0,0,0,0,0,0,0,0,0,0,0,0,'QWVIOWCUF2AZKT','00:00:00','2021-9-21',0,0,'QWVIOS88F2AZKT','QWYI36BU9KVTQO','0','0','1','1','1','1','1','1','1','1','1','0',0;</v>
      </c>
    </row>
    <row r="85" spans="1:8" x14ac:dyDescent="0.25">
      <c r="A85" t="s">
        <v>5567</v>
      </c>
      <c r="B85" t="s">
        <v>5568</v>
      </c>
      <c r="C85" t="s">
        <v>5569</v>
      </c>
      <c r="D85" t="s">
        <v>5570</v>
      </c>
      <c r="E85" t="s">
        <v>5803</v>
      </c>
      <c r="F85" t="s">
        <v>5804</v>
      </c>
      <c r="G85" t="s">
        <v>5805</v>
      </c>
      <c r="H85" t="str" cm="1">
        <f t="array" aca="1" ref="H85" ca="1">eConcatenar(A85:G85," ")</f>
        <v>INSERT INTO funeraria_abonos_individual SELECT 'LP8c7wFDCdah5mpw',' EDgz3Y7VMZoQzBP2 ','0',2900,'00:00:00','0000-00-00',0,0,0,0,0,0,0,0,0,0,0,0,'QWVIOWCUF2AZKT','00:00:00','2021-9-21',0,0,'QWVIOS88F2AZKT','QWYI36BU9KVTQO','0','0','1','1','1','1','1','1','1','1','1','0',0;</v>
      </c>
    </row>
    <row r="86" spans="1:8" x14ac:dyDescent="0.25">
      <c r="A86" t="s">
        <v>5567</v>
      </c>
      <c r="B86" t="s">
        <v>5568</v>
      </c>
      <c r="C86" t="s">
        <v>5569</v>
      </c>
      <c r="D86" t="s">
        <v>5570</v>
      </c>
      <c r="E86" t="s">
        <v>5806</v>
      </c>
      <c r="F86" t="s">
        <v>5807</v>
      </c>
      <c r="G86" t="s">
        <v>5808</v>
      </c>
      <c r="H86" t="str" cm="1">
        <f t="array" aca="1" ref="H86" ca="1">eConcatenar(A86:G86," ")</f>
        <v>INSERT INTO funeraria_abonos_individual SELECT 'XML7zhnMaxrezeWy',' zHSGGOOTfI9EFegq ','0',11000,'00:00:00','0000-00-00',0,0,0,0,0,0,0,0,0,0,0,0,'QWVIOWCUF2AZKT','00:00:00','2021-9-21',0,0,'QWVIOS88F2AZKT','QWYI36BU9KVTQO','0','0','1','1','1','1','1','1','1','1','1','0',0;</v>
      </c>
    </row>
    <row r="87" spans="1:8" x14ac:dyDescent="0.25">
      <c r="A87" t="s">
        <v>5567</v>
      </c>
      <c r="B87" t="s">
        <v>5568</v>
      </c>
      <c r="C87" t="s">
        <v>5569</v>
      </c>
      <c r="D87" t="s">
        <v>5570</v>
      </c>
      <c r="E87" t="s">
        <v>5809</v>
      </c>
      <c r="F87" t="s">
        <v>5810</v>
      </c>
      <c r="G87" t="s">
        <v>5811</v>
      </c>
      <c r="H87" t="str" cm="1">
        <f t="array" aca="1" ref="H87" ca="1">eConcatenar(A87:G87," ")</f>
        <v>INSERT INTO funeraria_abonos_individual SELECT 'yi8RNX5bL8JCeY6f',' tEvVNMw1n1myLJ4x ','0',3250,'00:00:00','0000-00-00',0,0,0,0,0,0,0,0,0,0,0,0,'QWVIOWCUF2AZKT','00:00:00','2021-9-21',0,0,'QWVIOS88F2AZKT','QWYI36BU9KVTQO','0','0','1','1','1','1','1','1','1','1','1','0',0;</v>
      </c>
    </row>
    <row r="88" spans="1:8" x14ac:dyDescent="0.25">
      <c r="A88" t="s">
        <v>5567</v>
      </c>
      <c r="B88" t="s">
        <v>5568</v>
      </c>
      <c r="C88" t="s">
        <v>5569</v>
      </c>
      <c r="D88" t="s">
        <v>5570</v>
      </c>
      <c r="E88" t="s">
        <v>5812</v>
      </c>
      <c r="F88" t="s">
        <v>5813</v>
      </c>
      <c r="G88" t="s">
        <v>5814</v>
      </c>
      <c r="H88" t="str" cm="1">
        <f t="array" aca="1" ref="H88" ca="1">eConcatenar(A88:G88," ")</f>
        <v>INSERT INTO funeraria_abonos_individual SELECT 'LyXORez7XbbrBBRK',' ET4z4gfzMGlKUZef ','0',2600,'00:00:00','0000-00-00',0,0,0,0,0,0,0,0,0,0,0,0,'QWVIOWCUF2AZKT','00:00:00','2021-9-21',0,0,'QWVIOS88F2AZKT','QWYI36BU9KVTQO','0','0','1','1','1','1','1','1','1','1','1','0',0;</v>
      </c>
    </row>
    <row r="89" spans="1:8" x14ac:dyDescent="0.25">
      <c r="A89" t="s">
        <v>5567</v>
      </c>
      <c r="B89" t="s">
        <v>5568</v>
      </c>
      <c r="C89" t="s">
        <v>5569</v>
      </c>
      <c r="D89" t="s">
        <v>5570</v>
      </c>
      <c r="E89" t="s">
        <v>5815</v>
      </c>
      <c r="F89" t="s">
        <v>5816</v>
      </c>
      <c r="G89" t="s">
        <v>5817</v>
      </c>
      <c r="H89" t="str" cm="1">
        <f t="array" aca="1" ref="H89" ca="1">eConcatenar(A89:G89," ")</f>
        <v>INSERT INTO funeraria_abonos_individual SELECT 'UFQ4PCf9oQXA4Q9z',' 8lX41XK1z6xDbzp6 ','0',2800,'00:00:00','0000-00-00',0,0,0,0,0,0,0,0,0,0,0,0,'QWVIOWCUF2AZKT','00:00:00','2021-9-21',0,0,'QWVIOS88F2AZKT','QWYI36BU9KVTQO','0','0','1','1','1','1','1','1','1','1','1','0',0;</v>
      </c>
    </row>
    <row r="90" spans="1:8" x14ac:dyDescent="0.25">
      <c r="A90" t="s">
        <v>5567</v>
      </c>
      <c r="B90" t="s">
        <v>5568</v>
      </c>
      <c r="C90" t="s">
        <v>5569</v>
      </c>
      <c r="D90" t="s">
        <v>5570</v>
      </c>
      <c r="E90" t="s">
        <v>5818</v>
      </c>
      <c r="F90" t="s">
        <v>5819</v>
      </c>
      <c r="G90" t="s">
        <v>5817</v>
      </c>
      <c r="H90" t="str" cm="1">
        <f t="array" aca="1" ref="H90" ca="1">eConcatenar(A90:G90," ")</f>
        <v>INSERT INTO funeraria_abonos_individual SELECT 'b7NkvIdlq0WLTuWY',' W0EJ5zOX4MSLv3kY ','0',2800,'00:00:00','0000-00-00',0,0,0,0,0,0,0,0,0,0,0,0,'QWVIOWCUF2AZKT','00:00:00','2021-9-21',0,0,'QWVIOS88F2AZKT','QWYI36BU9KVTQO','0','0','1','1','1','1','1','1','1','1','1','0',0;</v>
      </c>
    </row>
    <row r="91" spans="1:8" x14ac:dyDescent="0.25">
      <c r="A91" t="s">
        <v>5567</v>
      </c>
      <c r="B91" t="s">
        <v>5568</v>
      </c>
      <c r="C91" t="s">
        <v>5569</v>
      </c>
      <c r="D91" t="s">
        <v>5570</v>
      </c>
      <c r="E91" t="s">
        <v>5820</v>
      </c>
      <c r="F91" t="s">
        <v>5821</v>
      </c>
      <c r="G91" t="s">
        <v>5822</v>
      </c>
      <c r="H91" t="str" cm="1">
        <f t="array" aca="1" ref="H91" ca="1">eConcatenar(A91:G91," ")</f>
        <v>INSERT INTO funeraria_abonos_individual SELECT '6dwuQiRhAk335iOP',' c8C6G1ooIDhtGvsk ','0',1400,'00:00:00','0000-00-00',0,0,0,0,0,0,0,0,0,0,0,0,'QWVIOWCUF2AZKT','00:00:00','2021-9-21',0,0,'QWVIOS88F2AZKT','QWYI36BU9KVTQO','0','0','1','1','1','1','1','1','1','1','1','0',0;</v>
      </c>
    </row>
    <row r="92" spans="1:8" x14ac:dyDescent="0.25">
      <c r="A92" t="s">
        <v>5567</v>
      </c>
      <c r="B92" t="s">
        <v>5568</v>
      </c>
      <c r="C92" t="s">
        <v>5569</v>
      </c>
      <c r="D92" t="s">
        <v>5570</v>
      </c>
      <c r="E92" t="s">
        <v>5823</v>
      </c>
      <c r="F92" t="s">
        <v>5824</v>
      </c>
      <c r="G92" t="s">
        <v>5825</v>
      </c>
      <c r="H92" t="str" cm="1">
        <f t="array" aca="1" ref="H92" ca="1">eConcatenar(A92:G92," ")</f>
        <v>INSERT INTO funeraria_abonos_individual SELECT 'hJsUXTi3juwlYP0L',' NOMS4wQodVF5PNc6 ','0',1250,'00:00:00','0000-00-00',0,0,0,0,0,0,0,0,0,0,0,0,'QWVIOWCUF2AZKT','00:00:00','2021-9-21',0,0,'QWVIOS88F2AZKT','QWYI36BU9KVTQO','0','0','1','1','1','1','1','1','1','1','1','0',0;</v>
      </c>
    </row>
    <row r="93" spans="1:8" x14ac:dyDescent="0.25">
      <c r="A93" t="s">
        <v>5567</v>
      </c>
      <c r="B93" t="s">
        <v>5568</v>
      </c>
      <c r="C93" t="s">
        <v>5569</v>
      </c>
      <c r="D93" t="s">
        <v>5570</v>
      </c>
      <c r="E93" t="s">
        <v>5826</v>
      </c>
      <c r="F93" t="s">
        <v>5827</v>
      </c>
      <c r="G93" t="s">
        <v>5828</v>
      </c>
      <c r="H93" t="str" cm="1">
        <f t="array" aca="1" ref="H93" ca="1">eConcatenar(A93:G93," ")</f>
        <v>INSERT INTO funeraria_abonos_individual SELECT '6yLxM2gVdpHT5eDS',' UnWls72PpK69wbvw ','0',900,'00:00:00','0000-00-00',0,0,0,0,0,0,0,0,0,0,0,0,'QWVIOWCUF2AZKT','00:00:00','2021-9-21',0,0,'QWVIOS88F2AZKT','QWYI36BU9KVTQO','0','0','1','1','1','1','1','1','1','1','1','0',0;</v>
      </c>
    </row>
    <row r="94" spans="1:8" x14ac:dyDescent="0.25">
      <c r="A94" t="s">
        <v>5567</v>
      </c>
      <c r="B94" t="s">
        <v>5568</v>
      </c>
      <c r="C94" t="s">
        <v>5569</v>
      </c>
      <c r="D94" t="s">
        <v>5570</v>
      </c>
      <c r="E94" t="s">
        <v>5829</v>
      </c>
      <c r="F94" t="s">
        <v>5830</v>
      </c>
      <c r="G94" t="s">
        <v>5781</v>
      </c>
      <c r="H94" t="str" cm="1">
        <f t="array" aca="1" ref="H94" ca="1">eConcatenar(A94:G94," ")</f>
        <v>INSERT INTO funeraria_abonos_individual SELECT 'ck7hbWfm2XN4M5vl',' Unh9akNJw9ehRVOS ','0',3400,'00:00:00','0000-00-00',0,0,0,0,0,0,0,0,0,0,0,0,'QWVIOWCUF2AZKT','00:00:00','2021-9-21',0,0,'QWVIOS88F2AZKT','QWYI36BU9KVTQO','0','0','1','1','1','1','1','1','1','1','1','0',0;</v>
      </c>
    </row>
    <row r="95" spans="1:8" x14ac:dyDescent="0.25">
      <c r="A95" t="s">
        <v>5567</v>
      </c>
      <c r="B95" t="s">
        <v>5568</v>
      </c>
      <c r="C95" t="s">
        <v>5569</v>
      </c>
      <c r="D95" t="s">
        <v>5570</v>
      </c>
      <c r="E95" t="s">
        <v>5831</v>
      </c>
      <c r="F95" t="s">
        <v>5832</v>
      </c>
      <c r="G95" t="s">
        <v>5833</v>
      </c>
      <c r="H95" t="str" cm="1">
        <f t="array" aca="1" ref="H95" ca="1">eConcatenar(A95:G95," ")</f>
        <v>INSERT INTO funeraria_abonos_individual SELECT 'KyjkJ8mkD5Mt7ke3',' ILybUASgvLlykC0A ','0',850,'00:00:00','0000-00-00',0,0,0,0,0,0,0,0,0,0,0,0,'QWVIOWCUF2AZKT','00:00:00','2021-9-21',0,0,'QWVIOS88F2AZKT','QWYI36BU9KVTQO','0','0','1','1','1','1','1','1','1','1','1','0',0;</v>
      </c>
    </row>
    <row r="96" spans="1:8" x14ac:dyDescent="0.25">
      <c r="A96" t="s">
        <v>5567</v>
      </c>
      <c r="B96" t="s">
        <v>5568</v>
      </c>
      <c r="C96" t="s">
        <v>5569</v>
      </c>
      <c r="D96" t="s">
        <v>5570</v>
      </c>
      <c r="E96" t="s">
        <v>5834</v>
      </c>
      <c r="F96" t="s">
        <v>5835</v>
      </c>
      <c r="G96" t="s">
        <v>5836</v>
      </c>
      <c r="H96" t="str" cm="1">
        <f t="array" aca="1" ref="H96" ca="1">eConcatenar(A96:G96," ")</f>
        <v>INSERT INTO funeraria_abonos_individual SELECT 'HrJhgeIhhZZTiH2S',' IwNTXGVO4SNFmssq ','0',3300,'00:00:00','0000-00-00',0,0,0,0,0,0,0,0,0,0,0,0,'QWVIOWCUF2AZKT','00:00:00','2021-9-21',0,0,'QWVIOS88F2AZKT','QWYI36BU9KVTQO','0','0','1','1','1','1','1','1','1','1','1','0',0;</v>
      </c>
    </row>
    <row r="97" spans="1:8" x14ac:dyDescent="0.25">
      <c r="A97" t="s">
        <v>5567</v>
      </c>
      <c r="B97" t="s">
        <v>5568</v>
      </c>
      <c r="C97" t="s">
        <v>5569</v>
      </c>
      <c r="D97" t="s">
        <v>5570</v>
      </c>
      <c r="E97" t="s">
        <v>5837</v>
      </c>
      <c r="F97" t="s">
        <v>5838</v>
      </c>
      <c r="G97" t="s">
        <v>5839</v>
      </c>
      <c r="H97" t="str" cm="1">
        <f t="array" aca="1" ref="H97" ca="1">eConcatenar(A97:G97," ")</f>
        <v>INSERT INTO funeraria_abonos_individual SELECT 'TNyZ2a8lphrfuzeu',' W28A8kDL7Afzg5h4 ','0',3800,'00:00:00','0000-00-00',0,0,0,0,0,0,0,0,0,0,0,0,'QWVIOWCUF2AZKT','00:00:00','2021-9-20',0,0,'QWVIOS88F2AZKT','QWYI36BU9KVTQO','0','0','1','1','1','1','1','1','1','1','1','0',0;</v>
      </c>
    </row>
    <row r="98" spans="1:8" x14ac:dyDescent="0.25">
      <c r="A98" t="s">
        <v>5567</v>
      </c>
      <c r="B98" t="s">
        <v>5568</v>
      </c>
      <c r="C98" t="s">
        <v>5569</v>
      </c>
      <c r="D98" t="s">
        <v>5570</v>
      </c>
      <c r="E98" t="s">
        <v>5840</v>
      </c>
      <c r="F98" t="s">
        <v>5841</v>
      </c>
      <c r="G98" t="s">
        <v>5842</v>
      </c>
      <c r="H98" t="str" cm="1">
        <f t="array" aca="1" ref="H98" ca="1">eConcatenar(A98:G98," ")</f>
        <v>INSERT INTO funeraria_abonos_individual SELECT 'qzqd7qgYezt2IPok',' coEzLqFhk1FXPKzD ','0',6400,'00:00:00','0000-00-00',0,0,0,0,0,0,0,0,0,0,0,0,'QWVIOWCUF2AZKT','00:00:00','2021-9-20',0,0,'QWVIOS88F2AZKT','QWYI36BU9KVTQO','0','0','1','1','1','1','1','1','1','1','1','0',0;</v>
      </c>
    </row>
    <row r="99" spans="1:8" x14ac:dyDescent="0.25">
      <c r="A99" t="s">
        <v>5567</v>
      </c>
      <c r="B99" t="s">
        <v>5568</v>
      </c>
      <c r="C99" t="s">
        <v>5569</v>
      </c>
      <c r="D99" t="s">
        <v>5570</v>
      </c>
      <c r="E99" t="s">
        <v>5843</v>
      </c>
      <c r="F99" t="s">
        <v>5844</v>
      </c>
      <c r="G99" t="s">
        <v>5845</v>
      </c>
      <c r="H99" t="str" cm="1">
        <f t="array" aca="1" ref="H99" ca="1">eConcatenar(A99:G99," ")</f>
        <v>INSERT INTO funeraria_abonos_individual SELECT '2OrSwp7YtyGnjFaJ',' D356zw8hIICm9w9N ','0',4000,'00:00:00','0000-00-00',0,0,0,0,0,0,0,0,0,0,0,0,'QWVIOWCUF2AZKT','00:00:00','2021-9-20',0,0,'QWVIOS88F2AZKT','QWYI36BU9KVTQO','0','0','1','1','1','1','1','1','1','1','1','0',0;</v>
      </c>
    </row>
    <row r="100" spans="1:8" x14ac:dyDescent="0.25">
      <c r="A100" t="s">
        <v>5567</v>
      </c>
      <c r="B100" t="s">
        <v>5568</v>
      </c>
      <c r="C100" t="s">
        <v>5569</v>
      </c>
      <c r="D100" t="s">
        <v>5570</v>
      </c>
      <c r="E100" t="s">
        <v>5846</v>
      </c>
      <c r="F100" t="s">
        <v>5847</v>
      </c>
      <c r="G100" t="s">
        <v>5643</v>
      </c>
      <c r="H100" t="str" cm="1">
        <f t="array" aca="1" ref="H100" ca="1">eConcatenar(A100:G100," ")</f>
        <v>INSERT INTO funeraria_abonos_individual SELECT 'lFSnIulbdY34ChnF',' H71Km6zegsLzkQZT ','0',2600,'00:00:00','0000-00-00',0,0,0,0,0,0,0,0,0,0,0,0,'QWVIOWCUF2AZKT','00:00:00','2021-9-20',0,0,'QWVIOS88F2AZKT','QWYI36BU9KVTQO','0','0','1','1','1','1','1','1','1','1','1','0',0;</v>
      </c>
    </row>
    <row r="101" spans="1:8" x14ac:dyDescent="0.25">
      <c r="A101" t="s">
        <v>5567</v>
      </c>
      <c r="B101" t="s">
        <v>5568</v>
      </c>
      <c r="C101" t="s">
        <v>5569</v>
      </c>
      <c r="D101" t="s">
        <v>5570</v>
      </c>
      <c r="E101" t="s">
        <v>5848</v>
      </c>
      <c r="F101" t="s">
        <v>5849</v>
      </c>
      <c r="G101" t="s">
        <v>5611</v>
      </c>
      <c r="H101" t="str" cm="1">
        <f t="array" aca="1" ref="H101" ca="1">eConcatenar(A101:G101," ")</f>
        <v>INSERT INTO funeraria_abonos_individual SELECT 'q8S4LZ8CZSODgYoZ',' VgBvLREHr6etDm5c ','0',2500,'00:00:00','0000-00-00',0,0,0,0,0,0,0,0,0,0,0,0,'QWVIOWCUF2AZKT','00:00:00','2021-9-20',0,0,'QWVIOS88F2AZKT','QWYI36BU9KVTQO','0','0','1','1','1','1','1','1','1','1','1','0',0;</v>
      </c>
    </row>
    <row r="102" spans="1:8" x14ac:dyDescent="0.25">
      <c r="A102" t="s">
        <v>5567</v>
      </c>
      <c r="B102" t="s">
        <v>5568</v>
      </c>
      <c r="C102" t="s">
        <v>5569</v>
      </c>
      <c r="D102" t="s">
        <v>5570</v>
      </c>
      <c r="E102" t="s">
        <v>5850</v>
      </c>
      <c r="F102" t="s">
        <v>5851</v>
      </c>
      <c r="G102" t="s">
        <v>5576</v>
      </c>
      <c r="H102" t="str" cm="1">
        <f t="array" aca="1" ref="H102" ca="1">eConcatenar(A102:G102," ")</f>
        <v>INSERT INTO funeraria_abonos_individual SELECT '9Yj1MvNrOxo05RFf',' tyuhvnOPzQYgMR6I ','0',3000,'00:00:00','0000-00-00',0,0,0,0,0,0,0,0,0,0,0,0,'QWVIOWCUF2AZKT','00:00:00','2021-9-20',0,0,'QWVIOS88F2AZKT','QWYI36BU9KVTQO','0','0','1','1','1','1','1','1','1','1','1','0',0;</v>
      </c>
    </row>
    <row r="103" spans="1:8" x14ac:dyDescent="0.25">
      <c r="A103" t="s">
        <v>5567</v>
      </c>
      <c r="B103" t="s">
        <v>5568</v>
      </c>
      <c r="C103" t="s">
        <v>5569</v>
      </c>
      <c r="D103" t="s">
        <v>5570</v>
      </c>
      <c r="E103" t="s">
        <v>5852</v>
      </c>
      <c r="F103" t="s">
        <v>5853</v>
      </c>
      <c r="G103" t="s">
        <v>5596</v>
      </c>
      <c r="H103" t="str" cm="1">
        <f t="array" aca="1" ref="H103" ca="1">eConcatenar(A103:G103," ")</f>
        <v>INSERT INTO funeraria_abonos_individual SELECT 'LIPIcC4fjTf8NxMN',' N3Yer5C7Toau6Cw6 ','0',2200,'00:00:00','0000-00-00',0,0,0,0,0,0,0,0,0,0,0,0,'QWVIOWCUF2AZKT','00:00:00','2021-9-20',0,0,'QWVIOS88F2AZKT','QWYI36BU9KVTQO','0','0','1','1','1','1','1','1','1','1','1','0',0;</v>
      </c>
    </row>
    <row r="104" spans="1:8" x14ac:dyDescent="0.25">
      <c r="A104" t="s">
        <v>5567</v>
      </c>
      <c r="B104" t="s">
        <v>5568</v>
      </c>
      <c r="C104" t="s">
        <v>5569</v>
      </c>
      <c r="D104" t="s">
        <v>5570</v>
      </c>
      <c r="E104" t="s">
        <v>5854</v>
      </c>
      <c r="F104" t="s">
        <v>5855</v>
      </c>
      <c r="G104" t="s">
        <v>5856</v>
      </c>
      <c r="H104" t="str" cm="1">
        <f t="array" aca="1" ref="H104" ca="1">eConcatenar(A104:G104," ")</f>
        <v>INSERT INTO funeraria_abonos_individual SELECT 'GnpqeDKxTkOWq4FZ',' rCHmrnuttLQRJc8a ','0',1750,'00:00:00','0000-00-00',0,0,0,0,0,0,0,0,0,0,0,0,'QWVIOWCUF2AZKT','00:00:00','2021-9-20',0,0,'QWVIOS88F2AZKT','QWYI36BU9KVTQO','0','0','1','1','1','1','1','1','1','1','1','0',0;</v>
      </c>
    </row>
    <row r="105" spans="1:8" x14ac:dyDescent="0.25">
      <c r="A105" t="s">
        <v>5567</v>
      </c>
      <c r="B105" t="s">
        <v>5568</v>
      </c>
      <c r="C105" t="s">
        <v>5569</v>
      </c>
      <c r="D105" t="s">
        <v>5570</v>
      </c>
      <c r="E105" t="s">
        <v>5857</v>
      </c>
      <c r="F105" t="s">
        <v>5858</v>
      </c>
      <c r="G105" t="s">
        <v>5859</v>
      </c>
      <c r="H105" t="str" cm="1">
        <f t="array" aca="1" ref="H105" ca="1">eConcatenar(A105:G105," ")</f>
        <v>INSERT INTO funeraria_abonos_individual SELECT 'YccWZe1f4MHzYzk3',' mCFWEjD1bshH8EhJ ','0',3600,'00:00:00','0000-00-00',0,0,0,0,0,0,0,0,0,0,0,0,'QWVIOWCUF2AZKT','00:00:00','2021-9-20',0,0,'QWVIOS88F2AZKT','QWYI36BU9KVTQO','0','0','1','1','1','1','1','1','1','1','1','0',0;</v>
      </c>
    </row>
    <row r="106" spans="1:8" x14ac:dyDescent="0.25">
      <c r="A106" t="s">
        <v>5567</v>
      </c>
      <c r="B106" t="s">
        <v>5568</v>
      </c>
      <c r="C106" t="s">
        <v>5569</v>
      </c>
      <c r="D106" t="s">
        <v>5570</v>
      </c>
      <c r="E106" t="s">
        <v>5860</v>
      </c>
      <c r="F106" t="s">
        <v>5861</v>
      </c>
      <c r="G106" t="s">
        <v>5862</v>
      </c>
      <c r="H106" t="str" cm="1">
        <f t="array" aca="1" ref="H106" ca="1">eConcatenar(A106:G106," ")</f>
        <v>INSERT INTO funeraria_abonos_individual SELECT 'Acf6qYw7w6PIoGQS',' p75KEYiKF8AGBj9R ','0',3410,'00:00:00','0000-00-00',0,0,0,0,0,0,0,0,0,0,0,0,'QWVIOWCUF2AZKT','00:00:00','2021-9-20',0,0,'QWVIOS88F2AZKT','QWYI36BU9KVTQO','0','0','1','1','1','1','1','1','1','1','1','0',0;</v>
      </c>
    </row>
    <row r="107" spans="1:8" x14ac:dyDescent="0.25">
      <c r="A107" t="s">
        <v>5567</v>
      </c>
      <c r="B107" t="s">
        <v>5568</v>
      </c>
      <c r="C107" t="s">
        <v>5569</v>
      </c>
      <c r="D107" t="s">
        <v>5570</v>
      </c>
      <c r="E107" t="s">
        <v>5863</v>
      </c>
      <c r="F107" t="s">
        <v>5864</v>
      </c>
      <c r="G107" t="s">
        <v>5865</v>
      </c>
      <c r="H107" t="str" cm="1">
        <f t="array" aca="1" ref="H107" ca="1">eConcatenar(A107:G107," ")</f>
        <v>INSERT INTO funeraria_abonos_individual SELECT '1oopM8HxpZPkk6V7',' 7CaGG7ih4BCKv0iK ','0',4600,'00:00:00','0000-00-00',0,0,0,0,0,0,0,0,0,0,0,0,'QWVIOWCUF2AZKT','00:00:00','2021-9-20',0,0,'QWVIOS88F2AZKT','QWYI36BU9KVTQO','0','0','1','1','1','1','1','1','1','1','1','0',0;</v>
      </c>
    </row>
    <row r="108" spans="1:8" x14ac:dyDescent="0.25">
      <c r="A108" t="s">
        <v>5567</v>
      </c>
      <c r="B108" t="s">
        <v>5568</v>
      </c>
      <c r="C108" t="s">
        <v>5569</v>
      </c>
      <c r="D108" t="s">
        <v>5570</v>
      </c>
      <c r="E108" t="s">
        <v>5866</v>
      </c>
      <c r="F108" t="s">
        <v>5867</v>
      </c>
      <c r="G108" t="s">
        <v>5868</v>
      </c>
      <c r="H108" t="str" cm="1">
        <f t="array" aca="1" ref="H108" ca="1">eConcatenar(A108:G108," ")</f>
        <v>INSERT INTO funeraria_abonos_individual SELECT 'HOk23OuxWWZGvp2d',' b6eaYJsW4b6obYY7 ','0',1700,'00:00:00','0000-00-00',0,0,0,0,0,0,0,0,0,0,0,0,'QWVIOWCUF2AZKT','00:00:00','2021-9-20',0,0,'QWVIOS88F2AZKT','QWYI36BU9KVTQO','0','0','1','1','1','1','1','1','1','1','1','0',0;</v>
      </c>
    </row>
    <row r="109" spans="1:8" x14ac:dyDescent="0.25">
      <c r="A109" t="s">
        <v>5567</v>
      </c>
      <c r="B109" t="s">
        <v>5568</v>
      </c>
      <c r="C109" t="s">
        <v>5569</v>
      </c>
      <c r="D109" t="s">
        <v>5570</v>
      </c>
      <c r="E109" t="s">
        <v>5869</v>
      </c>
      <c r="F109" t="s">
        <v>5870</v>
      </c>
      <c r="G109" t="s">
        <v>5871</v>
      </c>
      <c r="H109" t="str" cm="1">
        <f t="array" aca="1" ref="H109" ca="1">eConcatenar(A109:G109," ")</f>
        <v>INSERT INTO funeraria_abonos_individual SELECT 'hZHihWRxQo2sdvGm',' fTjT1gexusOTWXTR ','0',1100,'00:00:00','0000-00-00',0,0,0,0,0,0,0,0,0,0,0,0,'QWVIOWCUF2AZKT','00:00:00','2021-9-20',0,0,'QWVIOS88F2AZKT','QWYI36BU9KVTQO','0','0','1','1','1','1','1','1','1','1','1','0',0;</v>
      </c>
    </row>
    <row r="110" spans="1:8" x14ac:dyDescent="0.25">
      <c r="A110" t="s">
        <v>5567</v>
      </c>
      <c r="B110" t="s">
        <v>5568</v>
      </c>
      <c r="C110" t="s">
        <v>5569</v>
      </c>
      <c r="D110" t="s">
        <v>5570</v>
      </c>
      <c r="E110" t="s">
        <v>5872</v>
      </c>
      <c r="F110" t="s">
        <v>5873</v>
      </c>
      <c r="G110" t="s">
        <v>5576</v>
      </c>
      <c r="H110" t="str" cm="1">
        <f t="array" aca="1" ref="H110" ca="1">eConcatenar(A110:G110," ")</f>
        <v>INSERT INTO funeraria_abonos_individual SELECT 'BJYjuaVnbqHpY9ay',' YWFMLh1HCw2RocZQ ','0',3000,'00:00:00','0000-00-00',0,0,0,0,0,0,0,0,0,0,0,0,'QWVIOWCUF2AZKT','00:00:00','2021-9-20',0,0,'QWVIOS88F2AZKT','QWYI36BU9KVTQO','0','0','1','1','1','1','1','1','1','1','1','0',0;</v>
      </c>
    </row>
    <row r="111" spans="1:8" x14ac:dyDescent="0.25">
      <c r="A111" t="s">
        <v>5567</v>
      </c>
      <c r="B111" t="s">
        <v>5568</v>
      </c>
      <c r="C111" t="s">
        <v>5569</v>
      </c>
      <c r="D111" t="s">
        <v>5570</v>
      </c>
      <c r="E111" t="s">
        <v>5874</v>
      </c>
      <c r="F111" t="s">
        <v>5875</v>
      </c>
      <c r="G111" t="s">
        <v>5876</v>
      </c>
      <c r="H111" t="str" cm="1">
        <f t="array" aca="1" ref="H111" ca="1">eConcatenar(A111:G111," ")</f>
        <v>INSERT INTO funeraria_abonos_individual SELECT 'tPAc9to3WEtSt0RX',' 1U3wpk2oAu7MO4DY ','0',1200,'00:00:00','0000-00-00',0,0,0,0,0,0,0,0,0,0,0,0,'QWVIOWCUF2AZKT','00:00:00','2021-9-20',0,0,'QWVIOS88F2AZKT','QWYI36BU9KVTQO','0','0','1','1','1','1','1','1','1','1','1','0',0;</v>
      </c>
    </row>
    <row r="112" spans="1:8" x14ac:dyDescent="0.25">
      <c r="A112" t="s">
        <v>5567</v>
      </c>
      <c r="B112" t="s">
        <v>5568</v>
      </c>
      <c r="C112" t="s">
        <v>5569</v>
      </c>
      <c r="D112" t="s">
        <v>5570</v>
      </c>
      <c r="E112" t="s">
        <v>5877</v>
      </c>
      <c r="F112" t="s">
        <v>5878</v>
      </c>
      <c r="G112" t="s">
        <v>5879</v>
      </c>
      <c r="H112" t="str" cm="1">
        <f t="array" aca="1" ref="H112" ca="1">eConcatenar(A112:G112," ")</f>
        <v>INSERT INTO funeraria_abonos_individual SELECT '5k2TyUH8XESZfMvM',' 4jpsy5OI86IjNH5B ','0',2750,'00:00:00','0000-00-00',0,0,0,0,0,0,0,0,0,0,0,0,'QWVIOWCUF2AZKT','00:00:00','2021-9-20',0,0,'QWVIOS88F2AZKT','QWYI36BU9KVTQO','0','0','1','1','1','1','1','1','1','1','1','0',0;</v>
      </c>
    </row>
    <row r="113" spans="1:8" x14ac:dyDescent="0.25">
      <c r="A113" t="s">
        <v>5567</v>
      </c>
      <c r="B113" t="s">
        <v>5568</v>
      </c>
      <c r="C113" t="s">
        <v>5569</v>
      </c>
      <c r="D113" t="s">
        <v>5570</v>
      </c>
      <c r="E113" t="s">
        <v>5880</v>
      </c>
      <c r="F113" t="s">
        <v>5881</v>
      </c>
      <c r="G113" t="s">
        <v>5882</v>
      </c>
      <c r="H113" t="str" cm="1">
        <f t="array" aca="1" ref="H113" ca="1">eConcatenar(A113:G113," ")</f>
        <v>INSERT INTO funeraria_abonos_individual SELECT 'c8GXRprkkQcnvdRg',' DaOPc2YcvARKpl5U ','0',3950,'00:00:00','0000-00-00',0,0,0,0,0,0,0,0,0,0,0,0,'QWVIOWCUF2AZKT','00:00:00','2021-9-20',0,0,'QWVIOS88F2AZKT','QWYI36BU9KVTQO','0','0','1','1','1','1','1','1','1','1','1','0',0;</v>
      </c>
    </row>
    <row r="114" spans="1:8" x14ac:dyDescent="0.25">
      <c r="A114" t="s">
        <v>5567</v>
      </c>
      <c r="B114" t="s">
        <v>5568</v>
      </c>
      <c r="C114" t="s">
        <v>5569</v>
      </c>
      <c r="D114" t="s">
        <v>5570</v>
      </c>
      <c r="E114" t="s">
        <v>5883</v>
      </c>
      <c r="F114" t="s">
        <v>5884</v>
      </c>
      <c r="G114" t="s">
        <v>5885</v>
      </c>
      <c r="H114" t="str" cm="1">
        <f t="array" aca="1" ref="H114" ca="1">eConcatenar(A114:G114," ")</f>
        <v>INSERT INTO funeraria_abonos_individual SELECT 'g2et4uWNc2onNWtR',' Uweh1aWDl0UmimrT ','0',2900,'00:00:00','0000-00-00',0,0,0,0,0,0,0,0,0,0,0,0,'QWVIOWCUF2AZKT','00:00:00','2021-9-16',0,0,'QWVIOS88F2AZKT','QWYI36BU9KVTQO','0','0','1','1','1','1','1','1','1','1','1','0',0;</v>
      </c>
    </row>
    <row r="115" spans="1:8" x14ac:dyDescent="0.25">
      <c r="A115" t="s">
        <v>5567</v>
      </c>
      <c r="B115" t="s">
        <v>5568</v>
      </c>
      <c r="C115" t="s">
        <v>5569</v>
      </c>
      <c r="D115" t="s">
        <v>5570</v>
      </c>
      <c r="E115" t="s">
        <v>5886</v>
      </c>
      <c r="F115" t="s">
        <v>5887</v>
      </c>
      <c r="G115" t="s">
        <v>5888</v>
      </c>
      <c r="H115" t="str" cm="1">
        <f t="array" aca="1" ref="H115" ca="1">eConcatenar(A115:G115," ")</f>
        <v>INSERT INTO funeraria_abonos_individual SELECT 'hUeGht39Cfz5CXpM',' F1ZLMXvTMDhhfRvb ','0',1550,'00:00:00','0000-00-00',0,0,0,0,0,0,0,0,0,0,0,0,'QWVIOWCUF2AZKT','00:00:00','2021-9-16',0,0,'QWVIOS88F2AZKT','QWYI36BU9KVTQO','0','0','1','1','1','1','1','1','1','1','1','0',0;</v>
      </c>
    </row>
    <row r="116" spans="1:8" x14ac:dyDescent="0.25">
      <c r="A116" t="s">
        <v>5567</v>
      </c>
      <c r="B116" t="s">
        <v>5568</v>
      </c>
      <c r="C116" t="s">
        <v>5569</v>
      </c>
      <c r="D116" t="s">
        <v>5570</v>
      </c>
      <c r="E116" t="s">
        <v>5889</v>
      </c>
      <c r="F116" t="s">
        <v>5890</v>
      </c>
      <c r="G116" t="s">
        <v>5891</v>
      </c>
      <c r="H116" t="str" cm="1">
        <f t="array" aca="1" ref="H116" ca="1">eConcatenar(A116:G116," ")</f>
        <v>INSERT INTO funeraria_abonos_individual SELECT 'UHtgBvqDrFLIx4Oq',' XzpDEhmJ37jv8P5b ','0',300,'00:00:00','0000-00-00',0,0,0,0,0,0,0,0,0,0,0,0,'QWVIOWCUF2AZKT','00:00:00','2021-9-16',0,0,'QWVIOS88F2AZKT','QWYI36BU9KVTQO','0','0','1','1','1','1','1','1','1','1','1','0',0;</v>
      </c>
    </row>
    <row r="117" spans="1:8" x14ac:dyDescent="0.25">
      <c r="A117" t="s">
        <v>5567</v>
      </c>
      <c r="B117" t="s">
        <v>5568</v>
      </c>
      <c r="C117" t="s">
        <v>5569</v>
      </c>
      <c r="D117" t="s">
        <v>5570</v>
      </c>
      <c r="E117" t="s">
        <v>5892</v>
      </c>
      <c r="F117" t="s">
        <v>5893</v>
      </c>
      <c r="G117" t="s">
        <v>5894</v>
      </c>
      <c r="H117" t="str" cm="1">
        <f t="array" aca="1" ref="H117" ca="1">eConcatenar(A117:G117," ")</f>
        <v>INSERT INTO funeraria_abonos_individual SELECT 'tCGctbLu2Fz2YcJG',' CGa9dlpojYoEFxgr ','0',1400,'00:00:00','0000-00-00',0,0,0,0,0,0,0,0,0,0,0,0,'QWVIOWCUF2AZKT','00:00:00','2021-9-16',0,0,'QWVIOS88F2AZKT','QWYI36BU9KVTQO','0','0','1','1','1','1','1','1','1','1','1','0',0;</v>
      </c>
    </row>
    <row r="118" spans="1:8" x14ac:dyDescent="0.25">
      <c r="A118" t="s">
        <v>5567</v>
      </c>
      <c r="B118" t="s">
        <v>5568</v>
      </c>
      <c r="C118" t="s">
        <v>5569</v>
      </c>
      <c r="D118" t="s">
        <v>5570</v>
      </c>
      <c r="E118" t="s">
        <v>5895</v>
      </c>
      <c r="F118" t="s">
        <v>5896</v>
      </c>
      <c r="G118" t="s">
        <v>5897</v>
      </c>
      <c r="H118" t="str" cm="1">
        <f t="array" aca="1" ref="H118" ca="1">eConcatenar(A118:G118," ")</f>
        <v>INSERT INTO funeraria_abonos_individual SELECT 'UIRNXV183SN4wet1',' Np3bkBoMekadWBFw ','0',3000,'00:00:00','0000-00-00',0,0,0,0,0,0,0,0,0,0,0,0,'QWVIOWCUF2AZKT','00:00:00','2021-9-16',0,0,'QWVIOS88F2AZKT','QWYI36BU9KVTQO','0','0','1','1','1','1','1','1','1','1','1','0',0;</v>
      </c>
    </row>
    <row r="119" spans="1:8" x14ac:dyDescent="0.25">
      <c r="A119" t="s">
        <v>5567</v>
      </c>
      <c r="B119" t="s">
        <v>5568</v>
      </c>
      <c r="C119" t="s">
        <v>5569</v>
      </c>
      <c r="D119" t="s">
        <v>5570</v>
      </c>
      <c r="E119" t="s">
        <v>5898</v>
      </c>
      <c r="F119" t="s">
        <v>5899</v>
      </c>
      <c r="G119" t="s">
        <v>5894</v>
      </c>
      <c r="H119" t="str" cm="1">
        <f t="array" aca="1" ref="H119" ca="1">eConcatenar(A119:G119," ")</f>
        <v>INSERT INTO funeraria_abonos_individual SELECT 'sRMRU6ySZYxZkGfn',' Qhj3FAQg4J0Tg5RE ','0',1400,'00:00:00','0000-00-00',0,0,0,0,0,0,0,0,0,0,0,0,'QWVIOWCUF2AZKT','00:00:00','2021-9-16',0,0,'QWVIOS88F2AZKT','QWYI36BU9KVTQO','0','0','1','1','1','1','1','1','1','1','1','0',0;</v>
      </c>
    </row>
    <row r="120" spans="1:8" x14ac:dyDescent="0.25">
      <c r="A120" t="s">
        <v>5567</v>
      </c>
      <c r="B120" t="s">
        <v>5568</v>
      </c>
      <c r="C120" t="s">
        <v>5569</v>
      </c>
      <c r="D120" t="s">
        <v>5570</v>
      </c>
      <c r="E120" t="s">
        <v>5900</v>
      </c>
      <c r="F120" t="s">
        <v>5901</v>
      </c>
      <c r="G120" t="s">
        <v>5902</v>
      </c>
      <c r="H120" t="str" cm="1">
        <f t="array" aca="1" ref="H120" ca="1">eConcatenar(A120:G120," ")</f>
        <v>INSERT INTO funeraria_abonos_individual SELECT 'muwQYTTy9TYu0MWZ',' lPt7nUoUl3URmj59 ','0',2500,'00:00:00','0000-00-00',0,0,0,0,0,0,0,0,0,0,0,0,'QWVIOWCUF2AZKT','00:00:00','2021-9-16',0,0,'QWVIOS88F2AZKT','QWYI36BU9KVTQO','0','0','1','1','1','1','1','1','1','1','1','0',0;</v>
      </c>
    </row>
    <row r="121" spans="1:8" x14ac:dyDescent="0.25">
      <c r="A121" t="s">
        <v>5567</v>
      </c>
      <c r="B121" t="s">
        <v>5568</v>
      </c>
      <c r="C121" t="s">
        <v>5569</v>
      </c>
      <c r="D121" t="s">
        <v>5570</v>
      </c>
      <c r="E121" t="s">
        <v>5903</v>
      </c>
      <c r="F121" t="s">
        <v>5904</v>
      </c>
      <c r="G121" t="s">
        <v>5891</v>
      </c>
      <c r="H121" t="str" cm="1">
        <f t="array" aca="1" ref="H121" ca="1">eConcatenar(A121:G121," ")</f>
        <v>INSERT INTO funeraria_abonos_individual SELECT '8m5T2v3VGIAdr1yC',' ltducjyWJN54nddl ','0',300,'00:00:00','0000-00-00',0,0,0,0,0,0,0,0,0,0,0,0,'QWVIOWCUF2AZKT','00:00:00','2021-9-16',0,0,'QWVIOS88F2AZKT','QWYI36BU9KVTQO','0','0','1','1','1','1','1','1','1','1','1','0',0;</v>
      </c>
    </row>
    <row r="122" spans="1:8" x14ac:dyDescent="0.25">
      <c r="A122" t="s">
        <v>5567</v>
      </c>
      <c r="B122" t="s">
        <v>5568</v>
      </c>
      <c r="C122" t="s">
        <v>5569</v>
      </c>
      <c r="D122" t="s">
        <v>5570</v>
      </c>
      <c r="E122" t="s">
        <v>5905</v>
      </c>
      <c r="F122" t="s">
        <v>5906</v>
      </c>
      <c r="G122" t="s">
        <v>5907</v>
      </c>
      <c r="H122" t="str" cm="1">
        <f t="array" aca="1" ref="H122" ca="1">eConcatenar(A122:G122," ")</f>
        <v>INSERT INTO funeraria_abonos_individual SELECT '8NPDjhVXquQmFG9b',' jwUuDYeo70rl3seS ','0',3100,'00:00:00','0000-00-00',0,0,0,0,0,0,0,0,0,0,0,0,'QWVIOWCUF2AZKT','00:00:00','2021-9-16',0,0,'QWVIOS88F2AZKT','QWYI36BU9KVTQO','0','0','1','1','1','1','1','1','1','1','1','0',0;</v>
      </c>
    </row>
    <row r="123" spans="1:8" x14ac:dyDescent="0.25">
      <c r="A123" t="s">
        <v>5567</v>
      </c>
      <c r="B123" t="s">
        <v>5568</v>
      </c>
      <c r="C123" t="s">
        <v>5569</v>
      </c>
      <c r="D123" t="s">
        <v>5570</v>
      </c>
      <c r="E123" t="s">
        <v>5908</v>
      </c>
      <c r="F123" t="s">
        <v>5909</v>
      </c>
      <c r="G123" t="s">
        <v>5910</v>
      </c>
      <c r="H123" t="str" cm="1">
        <f t="array" aca="1" ref="H123" ca="1">eConcatenar(A123:G123," ")</f>
        <v>INSERT INTO funeraria_abonos_individual SELECT 'BUTapY9kb2IZXBIN',' 3FybOtEQ862GEzIs ','0',3900,'00:00:00','0000-00-00',0,0,0,0,0,0,0,0,0,0,0,0,'QWVIOWCUF2AZKT','00:00:00','2021-9-16',0,0,'QWVIOS88F2AZKT','QWYI36BU9KVTQO','0','0','1','1','1','1','1','1','1','1','1','0',0;</v>
      </c>
    </row>
    <row r="124" spans="1:8" x14ac:dyDescent="0.25">
      <c r="A124" t="s">
        <v>5567</v>
      </c>
      <c r="B124" t="s">
        <v>5568</v>
      </c>
      <c r="C124" t="s">
        <v>5569</v>
      </c>
      <c r="D124" t="s">
        <v>5570</v>
      </c>
      <c r="E124" t="s">
        <v>5911</v>
      </c>
      <c r="F124" t="s">
        <v>5912</v>
      </c>
      <c r="G124" t="s">
        <v>5913</v>
      </c>
      <c r="H124" t="str" cm="1">
        <f t="array" aca="1" ref="H124" ca="1">eConcatenar(A124:G124," ")</f>
        <v>INSERT INTO funeraria_abonos_individual SELECT 'mHIc8E2zoWi6nKSA',' IDQP6Ke7POybn9q8 ','0',800,'00:00:00','0000-00-00',0,0,0,0,0,0,0,0,0,0,0,0,'QWVIOWCUF2AZKT','00:00:00','2021-9-16',0,0,'QWVIOS88F2AZKT','QWYI36BU9KVTQO','0','0','1','1','1','1','1','1','1','1','1','0',0;</v>
      </c>
    </row>
    <row r="125" spans="1:8" x14ac:dyDescent="0.25">
      <c r="A125" t="s">
        <v>5567</v>
      </c>
      <c r="B125" t="s">
        <v>5568</v>
      </c>
      <c r="C125" t="s">
        <v>5569</v>
      </c>
      <c r="D125" t="s">
        <v>5570</v>
      </c>
      <c r="E125" t="s">
        <v>5914</v>
      </c>
      <c r="F125" t="s">
        <v>5915</v>
      </c>
      <c r="G125" t="s">
        <v>5891</v>
      </c>
      <c r="H125" t="str" cm="1">
        <f t="array" aca="1" ref="H125" ca="1">eConcatenar(A125:G125," ")</f>
        <v>INSERT INTO funeraria_abonos_individual SELECT 'H6DGsooD6Qm5ZQKc',' GS5ygRKyGI73qOF6 ','0',300,'00:00:00','0000-00-00',0,0,0,0,0,0,0,0,0,0,0,0,'QWVIOWCUF2AZKT','00:00:00','2021-9-16',0,0,'QWVIOS88F2AZKT','QWYI36BU9KVTQO','0','0','1','1','1','1','1','1','1','1','1','0',0;</v>
      </c>
    </row>
    <row r="126" spans="1:8" x14ac:dyDescent="0.25">
      <c r="A126" t="s">
        <v>5567</v>
      </c>
      <c r="B126" t="s">
        <v>5568</v>
      </c>
      <c r="C126" t="s">
        <v>5569</v>
      </c>
      <c r="D126" t="s">
        <v>5570</v>
      </c>
      <c r="E126" t="s">
        <v>5916</v>
      </c>
      <c r="F126" t="s">
        <v>5917</v>
      </c>
      <c r="G126" t="s">
        <v>5918</v>
      </c>
      <c r="H126" t="str" cm="1">
        <f t="array" aca="1" ref="H126" ca="1">eConcatenar(A126:G126," ")</f>
        <v>INSERT INTO funeraria_abonos_individual SELECT 'Hf04hnsrmiLrOSF2',' AMf85JiQ9CDyAXyj ','0',150,'00:00:00','0000-00-00',0,0,0,0,0,0,0,0,0,0,0,0,'QWVIOWCUF2AZKT','00:00:00','2021-9-16',0,0,'QWVIOS88F2AZKT','QWYI36BU9KVTQO','0','0','1','1','1','1','1','1','1','1','1','0',0;</v>
      </c>
    </row>
    <row r="127" spans="1:8" x14ac:dyDescent="0.25">
      <c r="A127" t="s">
        <v>5567</v>
      </c>
      <c r="B127" t="s">
        <v>5568</v>
      </c>
      <c r="C127" t="s">
        <v>5569</v>
      </c>
      <c r="D127" t="s">
        <v>5570</v>
      </c>
      <c r="E127" t="s">
        <v>5919</v>
      </c>
      <c r="F127" t="s">
        <v>5920</v>
      </c>
      <c r="G127" t="s">
        <v>5921</v>
      </c>
      <c r="H127" t="str" cm="1">
        <f t="array" aca="1" ref="H127" ca="1">eConcatenar(A127:G127," ")</f>
        <v>INSERT INTO funeraria_abonos_individual SELECT 'Scz7GnWP2GRI4CG4',' mw9lyp6ogHwc982A ','0',250,'00:00:00','0000-00-00',0,0,0,0,0,0,0,0,0,0,0,0,'QWVIOWCUF2AZKT','00:00:00','2021-9-16',0,0,'QWVIOS88F2AZKT','QWYI36BU9KVTQO','0','0','1','1','1','1','1','1','1','1','1','0',0;</v>
      </c>
    </row>
    <row r="128" spans="1:8" x14ac:dyDescent="0.25">
      <c r="A128" t="s">
        <v>5567</v>
      </c>
      <c r="B128" t="s">
        <v>5568</v>
      </c>
      <c r="C128" t="s">
        <v>5569</v>
      </c>
      <c r="D128" t="s">
        <v>5570</v>
      </c>
      <c r="E128" t="s">
        <v>5922</v>
      </c>
      <c r="F128" t="s">
        <v>5923</v>
      </c>
      <c r="G128" t="s">
        <v>5924</v>
      </c>
      <c r="H128" t="str" cm="1">
        <f t="array" aca="1" ref="H128" ca="1">eConcatenar(A128:G128," ")</f>
        <v>INSERT INTO funeraria_abonos_individual SELECT 'Qay6U78lULYgsw7o',' ZEpVUNrLJczKSkNX ','0',2600,'00:00:00','0000-00-00',0,0,0,0,0,0,0,0,0,0,0,0,'QWVIOWCUF2AZKT','00:00:00','2021-9-16',0,0,'QWVIOS88F2AZKT','QWYI36BU9KVTQO','0','0','1','1','1','1','1','1','1','1','1','0',0;</v>
      </c>
    </row>
    <row r="129" spans="1:8" x14ac:dyDescent="0.25">
      <c r="A129" t="s">
        <v>5567</v>
      </c>
      <c r="B129" t="s">
        <v>5568</v>
      </c>
      <c r="C129" t="s">
        <v>5569</v>
      </c>
      <c r="D129" t="s">
        <v>5570</v>
      </c>
      <c r="E129" t="s">
        <v>5925</v>
      </c>
      <c r="F129" t="s">
        <v>5926</v>
      </c>
      <c r="G129" t="s">
        <v>5927</v>
      </c>
      <c r="H129" t="str" cm="1">
        <f t="array" aca="1" ref="H129" ca="1">eConcatenar(A129:G129," ")</f>
        <v>INSERT INTO funeraria_abonos_individual SELECT 'UKNBuezWBRgEZUdu',' P9wefnTCzRBAJQny ','0',1700,'00:00:00','0000-00-00',0,0,0,0,0,0,0,0,0,0,0,0,'QWVIOWCUF2AZKT','00:00:00','2021-9-16',0,0,'QWVIOS88F2AZKT','QWYI36BU9KVTQO','0','0','1','1','1','1','1','1','1','1','1','0',0;</v>
      </c>
    </row>
    <row r="130" spans="1:8" x14ac:dyDescent="0.25">
      <c r="A130" t="s">
        <v>5567</v>
      </c>
      <c r="B130" t="s">
        <v>5568</v>
      </c>
      <c r="C130" t="s">
        <v>5569</v>
      </c>
      <c r="D130" t="s">
        <v>5570</v>
      </c>
      <c r="E130" t="s">
        <v>5928</v>
      </c>
      <c r="F130" t="s">
        <v>5929</v>
      </c>
      <c r="G130" t="s">
        <v>5930</v>
      </c>
      <c r="H130" t="str" cm="1">
        <f t="array" aca="1" ref="H130" ca="1">eConcatenar(A130:G130," ")</f>
        <v>INSERT INTO funeraria_abonos_individual SELECT 'apm28WtaSodICSw5',' 7YJPwwUBDyrEBeyM ','0',3150,'00:00:00','0000-00-00',0,0,0,0,0,0,0,0,0,0,0,0,'QWVIOWCUF2AZKT','00:00:00','2021-9-16',0,0,'QWVIOS88F2AZKT','QWYI36BU9KVTQO','0','0','1','1','1','1','1','1','1','1','1','0',0;</v>
      </c>
    </row>
    <row r="131" spans="1:8" x14ac:dyDescent="0.25">
      <c r="A131" t="s">
        <v>5567</v>
      </c>
      <c r="B131" t="s">
        <v>5568</v>
      </c>
      <c r="C131" t="s">
        <v>5569</v>
      </c>
      <c r="D131" t="s">
        <v>5570</v>
      </c>
      <c r="E131" t="s">
        <v>5931</v>
      </c>
      <c r="F131" t="s">
        <v>5932</v>
      </c>
      <c r="G131" t="s">
        <v>5933</v>
      </c>
      <c r="H131" t="str" cm="1">
        <f t="array" aca="1" ref="H131" ca="1">eConcatenar(A131:G131," ")</f>
        <v>INSERT INTO funeraria_abonos_individual SELECT 'X8JNL2ErhWKY6Vb9',' oFXGjVFdcLh6JtXs ','0',3200,'00:00:00','0000-00-00',0,0,0,0,0,0,0,0,0,0,0,0,'QWVIOWCUF2AZKT','00:00:00','2021-9-16',0,0,'QWVIOS88F2AZKT','QWYI36BU9KVTQO','0','0','1','1','1','1','1','1','1','1','1','0',0;</v>
      </c>
    </row>
    <row r="132" spans="1:8" x14ac:dyDescent="0.25">
      <c r="A132" t="s">
        <v>5567</v>
      </c>
      <c r="B132" t="s">
        <v>5568</v>
      </c>
      <c r="C132" t="s">
        <v>5569</v>
      </c>
      <c r="D132" t="s">
        <v>5570</v>
      </c>
      <c r="E132" t="s">
        <v>5934</v>
      </c>
      <c r="F132" t="s">
        <v>5935</v>
      </c>
      <c r="G132" t="s">
        <v>5936</v>
      </c>
      <c r="H132" t="str" cm="1">
        <f t="array" aca="1" ref="H132" ca="1">eConcatenar(A132:G132," ")</f>
        <v>INSERT INTO funeraria_abonos_individual SELECT 'kMx3Ap7YBZbvrY1a',' pzu3gxZGSh8PtcAV ','0',4100,'00:00:00','0000-00-00',0,0,0,0,0,0,0,0,0,0,0,0,'QWVIOWCUF2AZKT','00:00:00','2021-9-16',0,0,'QWVIOS88F2AZKT','QWYI36BU9KVTQO','0','0','1','1','1','1','1','1','1','1','1','0',0;</v>
      </c>
    </row>
    <row r="133" spans="1:8" x14ac:dyDescent="0.25">
      <c r="A133" t="s">
        <v>5567</v>
      </c>
      <c r="B133" t="s">
        <v>5568</v>
      </c>
      <c r="C133" t="s">
        <v>5569</v>
      </c>
      <c r="D133" t="s">
        <v>5570</v>
      </c>
      <c r="E133" t="s">
        <v>5937</v>
      </c>
      <c r="F133" t="s">
        <v>5938</v>
      </c>
      <c r="G133" t="s">
        <v>5939</v>
      </c>
      <c r="H133" t="str" cm="1">
        <f t="array" aca="1" ref="H133" ca="1">eConcatenar(A133:G133," ")</f>
        <v>INSERT INTO funeraria_abonos_individual SELECT 'g1wLiMrzyuJEAFGq',' y2X3Vzw1liAZDBes ','0',2700,'00:00:00','0000-00-00',0,0,0,0,0,0,0,0,0,0,0,0,'QWVIOWCUF2AZKT','00:00:00','2021-9-16',0,0,'QWVIOS88F2AZKT','QWYI36BU9KVTQO','0','0','1','1','1','1','1','1','1','1','1','0',0;</v>
      </c>
    </row>
    <row r="134" spans="1:8" x14ac:dyDescent="0.25">
      <c r="A134" t="s">
        <v>5567</v>
      </c>
      <c r="B134" t="s">
        <v>5568</v>
      </c>
      <c r="C134" t="s">
        <v>5569</v>
      </c>
      <c r="D134" t="s">
        <v>5570</v>
      </c>
      <c r="E134" t="s">
        <v>5940</v>
      </c>
      <c r="F134" t="s">
        <v>5941</v>
      </c>
      <c r="G134" t="s">
        <v>5942</v>
      </c>
      <c r="H134" t="str" cm="1">
        <f t="array" aca="1" ref="H134" ca="1">eConcatenar(A134:G134," ")</f>
        <v>INSERT INTO funeraria_abonos_individual SELECT 'H1PwXwTkDVMRM4j0',' rfV1DKDtkI4cTZaN ','0',4900,'00:00:00','0000-00-00',0,0,0,0,0,0,0,0,0,0,0,0,'QWVIOWCUF2AZKT','00:00:00','2021-9-16',0,0,'QWVIOS88F2AZKT','QWYI36BU9KVTQO','0','0','1','1','1','1','1','1','1','1','1','0',0;</v>
      </c>
    </row>
    <row r="135" spans="1:8" x14ac:dyDescent="0.25">
      <c r="A135" t="s">
        <v>5567</v>
      </c>
      <c r="B135" t="s">
        <v>5568</v>
      </c>
      <c r="C135" t="s">
        <v>5569</v>
      </c>
      <c r="D135" t="s">
        <v>5570</v>
      </c>
      <c r="E135" t="s">
        <v>5943</v>
      </c>
      <c r="F135" t="s">
        <v>5944</v>
      </c>
      <c r="G135" t="s">
        <v>5927</v>
      </c>
      <c r="H135" t="str" cm="1">
        <f t="array" aca="1" ref="H135" ca="1">eConcatenar(A135:G135," ")</f>
        <v>INSERT INTO funeraria_abonos_individual SELECT 'HpPBfp3ItsO48vqS',' yUVG1Sgnbm6PVAzq ','0',1700,'00:00:00','0000-00-00',0,0,0,0,0,0,0,0,0,0,0,0,'QWVIOWCUF2AZKT','00:00:00','2021-9-16',0,0,'QWVIOS88F2AZKT','QWYI36BU9KVTQO','0','0','1','1','1','1','1','1','1','1','1','0',0;</v>
      </c>
    </row>
    <row r="136" spans="1:8" x14ac:dyDescent="0.25">
      <c r="A136" t="s">
        <v>5567</v>
      </c>
      <c r="B136" t="s">
        <v>5568</v>
      </c>
      <c r="C136" t="s">
        <v>5569</v>
      </c>
      <c r="D136" t="s">
        <v>5570</v>
      </c>
      <c r="E136" t="s">
        <v>5945</v>
      </c>
      <c r="F136" t="s">
        <v>5946</v>
      </c>
      <c r="G136" t="s">
        <v>5947</v>
      </c>
      <c r="H136" t="str" cm="1">
        <f t="array" aca="1" ref="H136" ca="1">eConcatenar(A136:G136," ")</f>
        <v>INSERT INTO funeraria_abonos_individual SELECT 'GsZgV3bkwTRPrLg7',' pxCLZwRNjOXpS9iW ','0',2800,'00:00:00','0000-00-00',0,0,0,0,0,0,0,0,0,0,0,0,'QWVIOWCUF2AZKT','00:00:00','2021-9-16',0,0,'QWVIOS88F2AZKT','QWYI36BU9KVTQO','0','0','1','1','1','1','1','1','1','1','1','0',0;</v>
      </c>
    </row>
    <row r="137" spans="1:8" x14ac:dyDescent="0.25">
      <c r="A137" t="s">
        <v>5567</v>
      </c>
      <c r="B137" t="s">
        <v>5568</v>
      </c>
      <c r="C137" t="s">
        <v>5569</v>
      </c>
      <c r="D137" t="s">
        <v>5570</v>
      </c>
      <c r="E137" t="s">
        <v>5948</v>
      </c>
      <c r="F137" t="s">
        <v>5949</v>
      </c>
      <c r="G137" t="s">
        <v>5950</v>
      </c>
      <c r="H137" t="str" cm="1">
        <f t="array" aca="1" ref="H137" ca="1">eConcatenar(A137:G137," ")</f>
        <v>INSERT INTO funeraria_abonos_individual SELECT 'yyoUaI3g5n9YKr25',' mP4mHu2ncguIPQSz ','0',3400,'00:00:00','0000-00-00',0,0,0,0,0,0,0,0,0,0,0,0,'QWVIOWCUF2AZKT','00:00:00','2021-9-16',0,0,'QWVIOS88F2AZKT','QWYI36BU9KVTQO','0','0','1','1','1','1','1','1','1','1','1','0',0;</v>
      </c>
    </row>
    <row r="138" spans="1:8" x14ac:dyDescent="0.25">
      <c r="A138" t="s">
        <v>5567</v>
      </c>
      <c r="B138" t="s">
        <v>5568</v>
      </c>
      <c r="C138" t="s">
        <v>5569</v>
      </c>
      <c r="D138" t="s">
        <v>5570</v>
      </c>
      <c r="E138" t="s">
        <v>5951</v>
      </c>
      <c r="F138" t="s">
        <v>5952</v>
      </c>
      <c r="G138" t="s">
        <v>5924</v>
      </c>
      <c r="H138" t="str" cm="1">
        <f t="array" aca="1" ref="H138" ca="1">eConcatenar(A138:G138," ")</f>
        <v>INSERT INTO funeraria_abonos_individual SELECT 'd06p4L89i6jWGZsJ',' KC4RtrgCFk1q4UKA ','0',2600,'00:00:00','0000-00-00',0,0,0,0,0,0,0,0,0,0,0,0,'QWVIOWCUF2AZKT','00:00:00','2021-9-16',0,0,'QWVIOS88F2AZKT','QWYI36BU9KVTQO','0','0','1','1','1','1','1','1','1','1','1','0',0;</v>
      </c>
    </row>
    <row r="139" spans="1:8" x14ac:dyDescent="0.25">
      <c r="A139" t="s">
        <v>5567</v>
      </c>
      <c r="B139" t="s">
        <v>5568</v>
      </c>
      <c r="C139" t="s">
        <v>5569</v>
      </c>
      <c r="D139" t="s">
        <v>5570</v>
      </c>
      <c r="E139" t="s">
        <v>5953</v>
      </c>
      <c r="F139" t="s">
        <v>5954</v>
      </c>
      <c r="G139" t="s">
        <v>5955</v>
      </c>
      <c r="H139" t="str" cm="1">
        <f t="array" aca="1" ref="H139" ca="1">eConcatenar(A139:G139," ")</f>
        <v>INSERT INTO funeraria_abonos_individual SELECT 'SYfDYrPmYji3ncBt',' Dycrt9zDi1O5TsMF ','0',1800,'00:00:00','0000-00-00',0,0,0,0,0,0,0,0,0,0,0,0,'QWVIOWCUF2AZKT','00:00:00','2021-9-16',0,0,'QWVIOS88F2AZKT','QWYI36BU9KVTQO','0','0','1','1','1','1','1','1','1','1','1','0',0;</v>
      </c>
    </row>
    <row r="140" spans="1:8" x14ac:dyDescent="0.25">
      <c r="A140" t="s">
        <v>5567</v>
      </c>
      <c r="B140" t="s">
        <v>5568</v>
      </c>
      <c r="C140" t="s">
        <v>5569</v>
      </c>
      <c r="D140" t="s">
        <v>5570</v>
      </c>
      <c r="E140" t="s">
        <v>5956</v>
      </c>
      <c r="F140" t="s">
        <v>5957</v>
      </c>
      <c r="G140" t="s">
        <v>5955</v>
      </c>
      <c r="H140" t="str" cm="1">
        <f t="array" aca="1" ref="H140" ca="1">eConcatenar(A140:G140," ")</f>
        <v>INSERT INTO funeraria_abonos_individual SELECT 'c6UZSBE9FXgCcJBw',' 7ocBncmk7e7RJEri ','0',1800,'00:00:00','0000-00-00',0,0,0,0,0,0,0,0,0,0,0,0,'QWVIOWCUF2AZKT','00:00:00','2021-9-16',0,0,'QWVIOS88F2AZKT','QWYI36BU9KVTQO','0','0','1','1','1','1','1','1','1','1','1','0',0;</v>
      </c>
    </row>
    <row r="141" spans="1:8" x14ac:dyDescent="0.25">
      <c r="A141" t="s">
        <v>5567</v>
      </c>
      <c r="B141" t="s">
        <v>5568</v>
      </c>
      <c r="C141" t="s">
        <v>5569</v>
      </c>
      <c r="D141" t="s">
        <v>5570</v>
      </c>
      <c r="E141" t="s">
        <v>5958</v>
      </c>
      <c r="F141" t="s">
        <v>5959</v>
      </c>
      <c r="G141" t="s">
        <v>5950</v>
      </c>
      <c r="H141" t="str" cm="1">
        <f t="array" aca="1" ref="H141" ca="1">eConcatenar(A141:G141," ")</f>
        <v>INSERT INTO funeraria_abonos_individual SELECT 'bZhsRJQNevUmuG4i',' aPxHismxfZQXsGfW ','0',3400,'00:00:00','0000-00-00',0,0,0,0,0,0,0,0,0,0,0,0,'QWVIOWCUF2AZKT','00:00:00','2021-9-16',0,0,'QWVIOS88F2AZKT','QWYI36BU9KVTQO','0','0','1','1','1','1','1','1','1','1','1','0',0;</v>
      </c>
    </row>
    <row r="142" spans="1:8" x14ac:dyDescent="0.25">
      <c r="A142" t="s">
        <v>5567</v>
      </c>
      <c r="B142" t="s">
        <v>5568</v>
      </c>
      <c r="C142" t="s">
        <v>5569</v>
      </c>
      <c r="D142" t="s">
        <v>5570</v>
      </c>
      <c r="E142" t="s">
        <v>5960</v>
      </c>
      <c r="F142" t="s">
        <v>5961</v>
      </c>
      <c r="G142" t="s">
        <v>5933</v>
      </c>
      <c r="H142" t="str" cm="1">
        <f t="array" aca="1" ref="H142" ca="1">eConcatenar(A142:G142," ")</f>
        <v>INSERT INTO funeraria_abonos_individual SELECT 'gRxaZirxUdYQxtJW',' PHs9BpkRm2gaones ','0',3200,'00:00:00','0000-00-00',0,0,0,0,0,0,0,0,0,0,0,0,'QWVIOWCUF2AZKT','00:00:00','2021-9-16',0,0,'QWVIOS88F2AZKT','QWYI36BU9KVTQO','0','0','1','1','1','1','1','1','1','1','1','0',0;</v>
      </c>
    </row>
    <row r="143" spans="1:8" x14ac:dyDescent="0.25">
      <c r="A143" t="s">
        <v>5567</v>
      </c>
      <c r="B143" t="s">
        <v>5568</v>
      </c>
      <c r="C143" t="s">
        <v>5569</v>
      </c>
      <c r="D143" t="s">
        <v>5570</v>
      </c>
      <c r="E143" t="s">
        <v>5962</v>
      </c>
      <c r="F143" t="s">
        <v>5963</v>
      </c>
      <c r="G143" t="s">
        <v>5933</v>
      </c>
      <c r="H143" t="str" cm="1">
        <f t="array" aca="1" ref="H143" ca="1">eConcatenar(A143:G143," ")</f>
        <v>INSERT INTO funeraria_abonos_individual SELECT 'SnWA6cmoiP87G8xM',' d7OtAnMDzxZdbawN ','0',3200,'00:00:00','0000-00-00',0,0,0,0,0,0,0,0,0,0,0,0,'QWVIOWCUF2AZKT','00:00:00','2021-9-16',0,0,'QWVIOS88F2AZKT','QWYI36BU9KVTQO','0','0','1','1','1','1','1','1','1','1','1','0',0;</v>
      </c>
    </row>
    <row r="144" spans="1:8" x14ac:dyDescent="0.25">
      <c r="A144" t="s">
        <v>5567</v>
      </c>
      <c r="B144" t="s">
        <v>5568</v>
      </c>
      <c r="C144" t="s">
        <v>5569</v>
      </c>
      <c r="D144" t="s">
        <v>5570</v>
      </c>
      <c r="E144" t="s">
        <v>5964</v>
      </c>
      <c r="F144" t="s">
        <v>5965</v>
      </c>
      <c r="G144" t="s">
        <v>5966</v>
      </c>
      <c r="H144" t="str" cm="1">
        <f t="array" aca="1" ref="H144" ca="1">eConcatenar(A144:G144," ")</f>
        <v>INSERT INTO funeraria_abonos_individual SELECT '2b0etT1zsxhE7oFr',' cJTZtZwDKDl2Pkyg ','0',2905,'00:00:00','0000-00-00',0,0,0,0,0,0,0,0,0,0,0,0,'QWVIOWCUF2AZKT','00:00:00','2021-9-16',0,0,'QWVIOS88F2AZKT','QWYI36BU9KVTQO','0','0','1','1','1','1','1','1','1','1','1','0',0;</v>
      </c>
    </row>
    <row r="145" spans="1:8" x14ac:dyDescent="0.25">
      <c r="A145" t="s">
        <v>5567</v>
      </c>
      <c r="B145" t="s">
        <v>5568</v>
      </c>
      <c r="C145" t="s">
        <v>5569</v>
      </c>
      <c r="D145" t="s">
        <v>5570</v>
      </c>
      <c r="E145" t="s">
        <v>5967</v>
      </c>
      <c r="F145" t="s">
        <v>5968</v>
      </c>
      <c r="G145" t="s">
        <v>5907</v>
      </c>
      <c r="H145" t="str" cm="1">
        <f t="array" aca="1" ref="H145" ca="1">eConcatenar(A145:G145," ")</f>
        <v>INSERT INTO funeraria_abonos_individual SELECT 'sMEAEHMKkV2ZX4Xi',' DgNBndQQthBplsUL ','0',3100,'00:00:00','0000-00-00',0,0,0,0,0,0,0,0,0,0,0,0,'QWVIOWCUF2AZKT','00:00:00','2021-9-16',0,0,'QWVIOS88F2AZKT','QWYI36BU9KVTQO','0','0','1','1','1','1','1','1','1','1','1','0',0;</v>
      </c>
    </row>
    <row r="146" spans="1:8" x14ac:dyDescent="0.25">
      <c r="A146" t="s">
        <v>5567</v>
      </c>
      <c r="B146" t="s">
        <v>5568</v>
      </c>
      <c r="C146" t="s">
        <v>5569</v>
      </c>
      <c r="D146" t="s">
        <v>5570</v>
      </c>
      <c r="E146" t="s">
        <v>5969</v>
      </c>
      <c r="F146" t="s">
        <v>5970</v>
      </c>
      <c r="G146" t="s">
        <v>5971</v>
      </c>
      <c r="H146" t="str" cm="1">
        <f t="array" aca="1" ref="H146" ca="1">eConcatenar(A146:G146," ")</f>
        <v>INSERT INTO funeraria_abonos_individual SELECT '25YM1WjoDlr7rOyz',' Y3IGT7iAHCj3iGwL ','0',1500,'00:00:00','0000-00-00',0,0,0,0,0,0,0,0,0,0,0,0,'QWVIOWCUF2AZKT','00:00:00','2021-9-16',0,0,'QWVIOS88F2AZKT','QWYI36BU9KVTQO','0','0','1','1','1','1','1','1','1','1','1','0',0;</v>
      </c>
    </row>
    <row r="147" spans="1:8" x14ac:dyDescent="0.25">
      <c r="A147" t="s">
        <v>5567</v>
      </c>
      <c r="B147" t="s">
        <v>5568</v>
      </c>
      <c r="C147" t="s">
        <v>5569</v>
      </c>
      <c r="D147" t="s">
        <v>5570</v>
      </c>
      <c r="E147" t="s">
        <v>5972</v>
      </c>
      <c r="F147" t="s">
        <v>5973</v>
      </c>
      <c r="G147" t="s">
        <v>5974</v>
      </c>
      <c r="H147" t="str" cm="1">
        <f t="array" aca="1" ref="H147" ca="1">eConcatenar(A147:G147," ")</f>
        <v>INSERT INTO funeraria_abonos_individual SELECT 'wjQZdVd44WIaFefj',' Ex4Zpk245Q1qHXdl ','0',3500,'00:00:00','0000-00-00',0,0,0,0,0,0,0,0,0,0,0,0,'QWVIOWCUF2AZKT','00:00:00','2021-9-16',0,0,'QWVIOS88F2AZKT','QWYI36BU9KVTQO','0','0','1','1','1','1','1','1','1','1','1','0',0;</v>
      </c>
    </row>
    <row r="148" spans="1:8" x14ac:dyDescent="0.25">
      <c r="A148" t="s">
        <v>5567</v>
      </c>
      <c r="B148" t="s">
        <v>5568</v>
      </c>
      <c r="C148" t="s">
        <v>5569</v>
      </c>
      <c r="D148" t="s">
        <v>5570</v>
      </c>
      <c r="E148" t="s">
        <v>5975</v>
      </c>
      <c r="F148" t="s">
        <v>5976</v>
      </c>
      <c r="G148" t="s">
        <v>5977</v>
      </c>
      <c r="H148" t="str" cm="1">
        <f t="array" aca="1" ref="H148" ca="1">eConcatenar(A148:G148," ")</f>
        <v>INSERT INTO funeraria_abonos_individual SELECT '1x55cyaxwziySuDC',' Qp5SJ1TGwG3kmJFZ ','0',2100,'00:00:00','0000-00-00',0,0,0,0,0,0,0,0,0,0,0,0,'QWVIOWCUF2AZKT','00:00:00','2021-9-16',0,0,'QWVIOS88F2AZKT','QWYI36BU9KVTQO','0','0','1','1','1','1','1','1','1','1','1','0',0;</v>
      </c>
    </row>
    <row r="149" spans="1:8" x14ac:dyDescent="0.25">
      <c r="A149" t="s">
        <v>5567</v>
      </c>
      <c r="B149" t="s">
        <v>5568</v>
      </c>
      <c r="C149" t="s">
        <v>5569</v>
      </c>
      <c r="D149" t="s">
        <v>5570</v>
      </c>
      <c r="E149" t="s">
        <v>5978</v>
      </c>
      <c r="F149" t="s">
        <v>5979</v>
      </c>
      <c r="G149" t="s">
        <v>5980</v>
      </c>
      <c r="H149" t="str" cm="1">
        <f t="array" aca="1" ref="H149" ca="1">eConcatenar(A149:G149," ")</f>
        <v>INSERT INTO funeraria_abonos_individual SELECT 'bkzqcWx2ksuuzo0y',' NKtJDHRItlOb5nfj ','0',600,'00:00:00','0000-00-00',0,0,0,0,0,0,0,0,0,0,0,0,'QWVIOWCUF2AZKT','00:00:00','2021-9-16',0,0,'QWVIOS88F2AZKT','QWYI36BU9KVTQO','0','0','1','1','1','1','1','1','1','1','1','0',0;</v>
      </c>
    </row>
    <row r="150" spans="1:8" x14ac:dyDescent="0.25">
      <c r="A150" t="s">
        <v>5567</v>
      </c>
      <c r="B150" t="s">
        <v>5568</v>
      </c>
      <c r="C150" t="s">
        <v>5569</v>
      </c>
      <c r="D150" t="s">
        <v>5570</v>
      </c>
      <c r="E150" t="s">
        <v>5981</v>
      </c>
      <c r="F150" t="s">
        <v>5982</v>
      </c>
      <c r="G150" t="s">
        <v>5897</v>
      </c>
      <c r="H150" t="str" cm="1">
        <f t="array" aca="1" ref="H150" ca="1">eConcatenar(A150:G150," ")</f>
        <v>INSERT INTO funeraria_abonos_individual SELECT '01Ig0oFpOjU5Gg09',' JLYBZb5ItAUvw24X ','0',3000,'00:00:00','0000-00-00',0,0,0,0,0,0,0,0,0,0,0,0,'QWVIOWCUF2AZKT','00:00:00','2021-9-16',0,0,'QWVIOS88F2AZKT','QWYI36BU9KVTQO','0','0','1','1','1','1','1','1','1','1','1','0',0;</v>
      </c>
    </row>
    <row r="151" spans="1:8" x14ac:dyDescent="0.25">
      <c r="A151" t="s">
        <v>5567</v>
      </c>
      <c r="B151" t="s">
        <v>5568</v>
      </c>
      <c r="C151" t="s">
        <v>5569</v>
      </c>
      <c r="D151" t="s">
        <v>5570</v>
      </c>
      <c r="E151" t="s">
        <v>5983</v>
      </c>
      <c r="F151" t="s">
        <v>5984</v>
      </c>
      <c r="G151" t="s">
        <v>5947</v>
      </c>
      <c r="H151" t="str" cm="1">
        <f t="array" aca="1" ref="H151" ca="1">eConcatenar(A151:G151," ")</f>
        <v>INSERT INTO funeraria_abonos_individual SELECT 'v5uI1KoGmRtvRu02',' mtUSSbrbkZdUAn8q ','0',2800,'00:00:00','0000-00-00',0,0,0,0,0,0,0,0,0,0,0,0,'QWVIOWCUF2AZKT','00:00:00','2021-9-16',0,0,'QWVIOS88F2AZKT','QWYI36BU9KVTQO','0','0','1','1','1','1','1','1','1','1','1','0',0;</v>
      </c>
    </row>
    <row r="152" spans="1:8" x14ac:dyDescent="0.25">
      <c r="A152" t="s">
        <v>5567</v>
      </c>
      <c r="B152" t="s">
        <v>5568</v>
      </c>
      <c r="C152" t="s">
        <v>5569</v>
      </c>
      <c r="D152" t="s">
        <v>5570</v>
      </c>
      <c r="E152" t="s">
        <v>5985</v>
      </c>
      <c r="F152" t="s">
        <v>5986</v>
      </c>
      <c r="G152" t="s">
        <v>5939</v>
      </c>
      <c r="H152" t="str" cm="1">
        <f t="array" aca="1" ref="H152" ca="1">eConcatenar(A152:G152," ")</f>
        <v>INSERT INTO funeraria_abonos_individual SELECT 'qAZN6CjFJ2H0PmVA',' G3u7TQf4G8jekurA ','0',2700,'00:00:00','0000-00-00',0,0,0,0,0,0,0,0,0,0,0,0,'QWVIOWCUF2AZKT','00:00:00','2021-9-16',0,0,'QWVIOS88F2AZKT','QWYI36BU9KVTQO','0','0','1','1','1','1','1','1','1','1','1','0',0;</v>
      </c>
    </row>
    <row r="153" spans="1:8" x14ac:dyDescent="0.25">
      <c r="A153" t="s">
        <v>5567</v>
      </c>
      <c r="B153" t="s">
        <v>5568</v>
      </c>
      <c r="C153" t="s">
        <v>5569</v>
      </c>
      <c r="D153" t="s">
        <v>5570</v>
      </c>
      <c r="E153" t="s">
        <v>5987</v>
      </c>
      <c r="F153" t="s">
        <v>5988</v>
      </c>
      <c r="G153" t="s">
        <v>5933</v>
      </c>
      <c r="H153" t="str" cm="1">
        <f t="array" aca="1" ref="H153" ca="1">eConcatenar(A153:G153," ")</f>
        <v>INSERT INTO funeraria_abonos_individual SELECT 'EypCyxZHxnP71E9D',' wA9wjHSc2eS8babt ','0',3200,'00:00:00','0000-00-00',0,0,0,0,0,0,0,0,0,0,0,0,'QWVIOWCUF2AZKT','00:00:00','2021-9-16',0,0,'QWVIOS88F2AZKT','QWYI36BU9KVTQO','0','0','1','1','1','1','1','1','1','1','1','0',0;</v>
      </c>
    </row>
    <row r="154" spans="1:8" x14ac:dyDescent="0.25">
      <c r="A154" t="s">
        <v>5567</v>
      </c>
      <c r="B154" t="s">
        <v>5568</v>
      </c>
      <c r="C154" t="s">
        <v>5569</v>
      </c>
      <c r="D154" t="s">
        <v>5570</v>
      </c>
      <c r="E154" t="s">
        <v>5989</v>
      </c>
      <c r="F154" t="s">
        <v>5990</v>
      </c>
      <c r="G154" t="s">
        <v>5885</v>
      </c>
      <c r="H154" t="str" cm="1">
        <f t="array" aca="1" ref="H154" ca="1">eConcatenar(A154:G154," ")</f>
        <v>INSERT INTO funeraria_abonos_individual SELECT '9RzYKLfJyC0opMIg',' wRmOm9JItsirDR08 ','0',2900,'00:00:00','0000-00-00',0,0,0,0,0,0,0,0,0,0,0,0,'QWVIOWCUF2AZKT','00:00:00','2021-9-16',0,0,'QWVIOS88F2AZKT','QWYI36BU9KVTQO','0','0','1','1','1','1','1','1','1','1','1','0',0;</v>
      </c>
    </row>
    <row r="155" spans="1:8" x14ac:dyDescent="0.25">
      <c r="A155" t="s">
        <v>5567</v>
      </c>
      <c r="B155" t="s">
        <v>5568</v>
      </c>
      <c r="C155" t="s">
        <v>5569</v>
      </c>
      <c r="D155" t="s">
        <v>5570</v>
      </c>
      <c r="E155" t="s">
        <v>5991</v>
      </c>
      <c r="F155" t="s">
        <v>5992</v>
      </c>
      <c r="G155" t="s">
        <v>5993</v>
      </c>
      <c r="H155" t="str" cm="1">
        <f t="array" aca="1" ref="H155" ca="1">eConcatenar(A155:G155," ")</f>
        <v>INSERT INTO funeraria_abonos_individual SELECT 'qO2wif9Iod4LxEJH',' sqZYU5HR9sPdJ3ZS ','0',2000,'00:00:00','0000-00-00',0,0,0,0,0,0,0,0,0,0,0,0,'QWVIOWCUF2AZKT','00:00:00','2021-9-16',0,0,'QWVIOS88F2AZKT','QWYI36BU9KVTQO','0','0','1','1','1','1','1','1','1','1','1','0',0;</v>
      </c>
    </row>
    <row r="156" spans="1:8" x14ac:dyDescent="0.25">
      <c r="A156" t="s">
        <v>5567</v>
      </c>
      <c r="B156" t="s">
        <v>5568</v>
      </c>
      <c r="C156" t="s">
        <v>5569</v>
      </c>
      <c r="D156" t="s">
        <v>5570</v>
      </c>
      <c r="E156" t="s">
        <v>5994</v>
      </c>
      <c r="F156" t="s">
        <v>5995</v>
      </c>
      <c r="G156" t="s">
        <v>5939</v>
      </c>
      <c r="H156" t="str" cm="1">
        <f t="array" aca="1" ref="H156" ca="1">eConcatenar(A156:G156," ")</f>
        <v>INSERT INTO funeraria_abonos_individual SELECT 'Sj80EcN042bcVm8F',' h5UWULFmnCAaKkV0 ','0',2700,'00:00:00','0000-00-00',0,0,0,0,0,0,0,0,0,0,0,0,'QWVIOWCUF2AZKT','00:00:00','2021-9-16',0,0,'QWVIOS88F2AZKT','QWYI36BU9KVTQO','0','0','1','1','1','1','1','1','1','1','1','0',0;</v>
      </c>
    </row>
    <row r="157" spans="1:8" x14ac:dyDescent="0.25">
      <c r="A157" t="s">
        <v>5567</v>
      </c>
      <c r="B157" t="s">
        <v>5568</v>
      </c>
      <c r="C157" t="s">
        <v>5569</v>
      </c>
      <c r="D157" t="s">
        <v>5570</v>
      </c>
      <c r="E157" t="s">
        <v>5996</v>
      </c>
      <c r="F157" t="s">
        <v>5997</v>
      </c>
      <c r="G157" t="s">
        <v>5885</v>
      </c>
      <c r="H157" t="str" cm="1">
        <f t="array" aca="1" ref="H157" ca="1">eConcatenar(A157:G157," ")</f>
        <v>INSERT INTO funeraria_abonos_individual SELECT '6qm7jAYiZQ49rQnT',' WcAlalEB1gtta9TU ','0',2900,'00:00:00','0000-00-00',0,0,0,0,0,0,0,0,0,0,0,0,'QWVIOWCUF2AZKT','00:00:00','2021-9-16',0,0,'QWVIOS88F2AZKT','QWYI36BU9KVTQO','0','0','1','1','1','1','1','1','1','1','1','0',0;</v>
      </c>
    </row>
    <row r="158" spans="1:8" x14ac:dyDescent="0.25">
      <c r="A158" t="s">
        <v>5567</v>
      </c>
      <c r="B158" t="s">
        <v>5568</v>
      </c>
      <c r="C158" t="s">
        <v>5569</v>
      </c>
      <c r="D158" t="s">
        <v>5570</v>
      </c>
      <c r="E158" t="s">
        <v>5998</v>
      </c>
      <c r="F158" t="s">
        <v>5999</v>
      </c>
      <c r="G158" t="s">
        <v>5902</v>
      </c>
      <c r="H158" t="str" cm="1">
        <f t="array" aca="1" ref="H158" ca="1">eConcatenar(A158:G158," ")</f>
        <v>INSERT INTO funeraria_abonos_individual SELECT 'tpfC1lBXtPksoYoV',' 3LcbRAmOpHNdguW6 ','0',2500,'00:00:00','0000-00-00',0,0,0,0,0,0,0,0,0,0,0,0,'QWVIOWCUF2AZKT','00:00:00','2021-9-16',0,0,'QWVIOS88F2AZKT','QWYI36BU9KVTQO','0','0','1','1','1','1','1','1','1','1','1','0',0;</v>
      </c>
    </row>
    <row r="159" spans="1:8" x14ac:dyDescent="0.25">
      <c r="A159" t="s">
        <v>5567</v>
      </c>
      <c r="B159" t="s">
        <v>5568</v>
      </c>
      <c r="C159" t="s">
        <v>5569</v>
      </c>
      <c r="D159" t="s">
        <v>5570</v>
      </c>
      <c r="E159" t="s">
        <v>6000</v>
      </c>
      <c r="F159" t="s">
        <v>6001</v>
      </c>
      <c r="G159" t="s">
        <v>5939</v>
      </c>
      <c r="H159" t="str" cm="1">
        <f t="array" aca="1" ref="H159" ca="1">eConcatenar(A159:G159," ")</f>
        <v>INSERT INTO funeraria_abonos_individual SELECT 'cmyDDWiMS8nr09rC',' ciqpzVbyQTOVN56q ','0',2700,'00:00:00','0000-00-00',0,0,0,0,0,0,0,0,0,0,0,0,'QWVIOWCUF2AZKT','00:00:00','2021-9-16',0,0,'QWVIOS88F2AZKT','QWYI36BU9KVTQO','0','0','1','1','1','1','1','1','1','1','1','0',0;</v>
      </c>
    </row>
    <row r="160" spans="1:8" x14ac:dyDescent="0.25">
      <c r="A160" t="s">
        <v>5567</v>
      </c>
      <c r="B160" t="s">
        <v>5568</v>
      </c>
      <c r="C160" t="s">
        <v>5569</v>
      </c>
      <c r="D160" t="s">
        <v>5570</v>
      </c>
      <c r="E160" t="s">
        <v>6002</v>
      </c>
      <c r="F160" t="s">
        <v>6003</v>
      </c>
      <c r="G160" t="s">
        <v>5907</v>
      </c>
      <c r="H160" t="str" cm="1">
        <f t="array" aca="1" ref="H160" ca="1">eConcatenar(A160:G160," ")</f>
        <v>INSERT INTO funeraria_abonos_individual SELECT 'X1ZxUbYqdk4TQNdK',' 5l0QigfN8s30lbZ6 ','0',3100,'00:00:00','0000-00-00',0,0,0,0,0,0,0,0,0,0,0,0,'QWVIOWCUF2AZKT','00:00:00','2021-9-16',0,0,'QWVIOS88F2AZKT','QWYI36BU9KVTQO','0','0','1','1','1','1','1','1','1','1','1','0',0;</v>
      </c>
    </row>
    <row r="161" spans="1:8" x14ac:dyDescent="0.25">
      <c r="A161" t="s">
        <v>5567</v>
      </c>
      <c r="B161" t="s">
        <v>5568</v>
      </c>
      <c r="C161" t="s">
        <v>5569</v>
      </c>
      <c r="D161" t="s">
        <v>5570</v>
      </c>
      <c r="E161" t="s">
        <v>6004</v>
      </c>
      <c r="F161" t="s">
        <v>6005</v>
      </c>
      <c r="G161" t="s">
        <v>5977</v>
      </c>
      <c r="H161" t="str" cm="1">
        <f t="array" aca="1" ref="H161" ca="1">eConcatenar(A161:G161," ")</f>
        <v>INSERT INTO funeraria_abonos_individual SELECT 'SWTyITjyuEmKOl7L',' cWcPfWRPflJHt888 ','0',2100,'00:00:00','0000-00-00',0,0,0,0,0,0,0,0,0,0,0,0,'QWVIOWCUF2AZKT','00:00:00','2021-9-16',0,0,'QWVIOS88F2AZKT','QWYI36BU9KVTQO','0','0','1','1','1','1','1','1','1','1','1','0',0;</v>
      </c>
    </row>
    <row r="162" spans="1:8" x14ac:dyDescent="0.25">
      <c r="A162" t="s">
        <v>5567</v>
      </c>
      <c r="B162" t="s">
        <v>5568</v>
      </c>
      <c r="C162" t="s">
        <v>5569</v>
      </c>
      <c r="D162" t="s">
        <v>5570</v>
      </c>
      <c r="E162" t="s">
        <v>6006</v>
      </c>
      <c r="F162" t="s">
        <v>6007</v>
      </c>
      <c r="G162" t="s">
        <v>6008</v>
      </c>
      <c r="H162" t="str" cm="1">
        <f t="array" aca="1" ref="H162" ca="1">eConcatenar(A162:G162," ")</f>
        <v>INSERT INTO funeraria_abonos_individual SELECT 'fQ7pKfkbiMd9dp1c',' IYSbSp9Sk4NoAVGD ','0',2300,'00:00:00','0000-00-00',0,0,0,0,0,0,0,0,0,0,0,0,'QWVIOWCUF2AZKT','00:00:00','2021-9-16',0,0,'QWVIOS88F2AZKT','QWYI36BU9KVTQO','0','0','1','1','1','1','1','1','1','1','1','0',0;</v>
      </c>
    </row>
    <row r="163" spans="1:8" x14ac:dyDescent="0.25">
      <c r="A163" t="s">
        <v>5567</v>
      </c>
      <c r="B163" t="s">
        <v>5568</v>
      </c>
      <c r="C163" t="s">
        <v>5569</v>
      </c>
      <c r="D163" t="s">
        <v>5570</v>
      </c>
      <c r="E163" t="s">
        <v>6009</v>
      </c>
      <c r="F163" t="s">
        <v>6010</v>
      </c>
      <c r="G163" t="s">
        <v>6011</v>
      </c>
      <c r="H163" t="str" cm="1">
        <f t="array" aca="1" ref="H163" ca="1">eConcatenar(A163:G163," ")</f>
        <v>INSERT INTO funeraria_abonos_individual SELECT 'hz1kNtPvf4qP2COZ',' fuxZDREDZeS3uXo1 ','0',2050,'00:00:00','0000-00-00',0,0,0,0,0,0,0,0,0,0,0,0,'QWVIOWCUF2AZKT','00:00:00','2021-9-16',0,0,'QWVIOS88F2AZKT','QWYI36BU9KVTQO','0','0','1','1','1','1','1','1','1','1','1','0',0;</v>
      </c>
    </row>
    <row r="164" spans="1:8" x14ac:dyDescent="0.25">
      <c r="A164" t="s">
        <v>5567</v>
      </c>
      <c r="B164" t="s">
        <v>5568</v>
      </c>
      <c r="C164" t="s">
        <v>5569</v>
      </c>
      <c r="D164" t="s">
        <v>5570</v>
      </c>
      <c r="E164" t="s">
        <v>6012</v>
      </c>
      <c r="F164" t="s">
        <v>6013</v>
      </c>
      <c r="G164" t="s">
        <v>6014</v>
      </c>
      <c r="H164" t="str" cm="1">
        <f t="array" aca="1" ref="H164" ca="1">eConcatenar(A164:G164," ")</f>
        <v>INSERT INTO funeraria_abonos_individual SELECT 'bMioWN5rNDr85Xkv',' 1LuMG0CH24PPYGuR ','0',1100,'00:00:00','0000-00-00',0,0,0,0,0,0,0,0,0,0,0,0,'QWVIOWCUF2AZKT','00:00:00','2021-8-25',0,0,'QWVIOS88F2AZKT','QWYI36BU9KVTQO','0','0','1','1','1','1','1','1','1','1','1','0',0;</v>
      </c>
    </row>
    <row r="165" spans="1:8" x14ac:dyDescent="0.25">
      <c r="A165" t="s">
        <v>5567</v>
      </c>
      <c r="B165" t="s">
        <v>5568</v>
      </c>
      <c r="C165" t="s">
        <v>5569</v>
      </c>
      <c r="D165" t="s">
        <v>5570</v>
      </c>
      <c r="E165" t="s">
        <v>6015</v>
      </c>
      <c r="F165" t="s">
        <v>6016</v>
      </c>
      <c r="G165" t="s">
        <v>6017</v>
      </c>
      <c r="H165" t="str" cm="1">
        <f t="array" aca="1" ref="H165" ca="1">eConcatenar(A165:G165," ")</f>
        <v>INSERT INTO funeraria_abonos_individual SELECT 'hY6CLpAbYoEqt6kP',' 4P7RL3QqElDMiccz ','0',3250,'00:00:00','0000-00-00',0,0,0,0,0,0,0,0,0,0,0,0,'QWVIOWCUF2AZKT','00:00:00','2021-9-02',0,0,'QWVIOS88F2AZKT','QWYI36BU9KVTQO','0','0','1','1','1','1','1','1','1','1','1','0',0;</v>
      </c>
    </row>
    <row r="166" spans="1:8" x14ac:dyDescent="0.25">
      <c r="A166" t="s">
        <v>5567</v>
      </c>
      <c r="B166" t="s">
        <v>5568</v>
      </c>
      <c r="C166" t="s">
        <v>5569</v>
      </c>
      <c r="D166" t="s">
        <v>5570</v>
      </c>
      <c r="E166" t="s">
        <v>6018</v>
      </c>
      <c r="F166" t="s">
        <v>6019</v>
      </c>
      <c r="G166" t="s">
        <v>6020</v>
      </c>
      <c r="H166" t="str" cm="1">
        <f t="array" aca="1" ref="H166" ca="1">eConcatenar(A166:G166," ")</f>
        <v>INSERT INTO funeraria_abonos_individual SELECT '7llx81HYmRECa4eW',' q86XueeOzg0lRHKv ','0',1800,'00:00:00','0000-00-00',0,0,0,0,0,0,0,0,0,0,0,0,'QWVIOWCUF2AZKT','00:00:00','2021-9-02',0,0,'QWVIOS88F2AZKT','QWYI36BU9KVTQO','0','0','1','1','1','1','1','1','1','1','1','0',0;</v>
      </c>
    </row>
    <row r="167" spans="1:8" x14ac:dyDescent="0.25">
      <c r="A167" t="s">
        <v>5567</v>
      </c>
      <c r="B167" t="s">
        <v>5568</v>
      </c>
      <c r="C167" t="s">
        <v>5569</v>
      </c>
      <c r="D167" t="s">
        <v>5570</v>
      </c>
      <c r="E167" t="s">
        <v>6021</v>
      </c>
      <c r="F167" t="s">
        <v>6022</v>
      </c>
      <c r="G167" t="s">
        <v>6023</v>
      </c>
      <c r="H167" t="str" cm="1">
        <f t="array" aca="1" ref="H167" ca="1">eConcatenar(A167:G167," ")</f>
        <v>INSERT INTO funeraria_abonos_individual SELECT 'U8psPa0KM3g3etYh',' 7MZSCNwPkFb2Vkpn ','0',6500,'00:00:00','0000-00-00',0,0,0,0,0,0,0,0,0,0,0,0,'QWVIOWCUF2AZKT','00:00:00','2021-9-09',0,0,'QWVIOS88F2AZKT','QWYI36BU9KVTQO','0','0','1','1','1','1','1','1','1','1','1','0',0;</v>
      </c>
    </row>
    <row r="168" spans="1:8" x14ac:dyDescent="0.25">
      <c r="A168" t="s">
        <v>5567</v>
      </c>
      <c r="B168" t="s">
        <v>5568</v>
      </c>
      <c r="C168" t="s">
        <v>5569</v>
      </c>
      <c r="D168" t="s">
        <v>5570</v>
      </c>
      <c r="E168" t="s">
        <v>6024</v>
      </c>
      <c r="F168" t="s">
        <v>6025</v>
      </c>
      <c r="G168" t="s">
        <v>6026</v>
      </c>
      <c r="H168" t="str" cm="1">
        <f t="array" aca="1" ref="H168" ca="1">eConcatenar(A168:G168," ")</f>
        <v>INSERT INTO funeraria_abonos_individual SELECT 'RM7THxuxLlBhDuHK',' fbYH0FBJFfj6wqvu ','0',2000,'00:00:00','0000-00-00',0,0,0,0,0,0,0,0,0,0,0,0,'QWVIOWCUF2AZKT','00:00:00','2021-9-02',0,0,'QWVIOS88F2AZKT','QWYI36BU9KVTQO','0','0','1','1','1','1','1','1','1','1','1','0',0;</v>
      </c>
    </row>
    <row r="169" spans="1:8" x14ac:dyDescent="0.25">
      <c r="A169" t="s">
        <v>5567</v>
      </c>
      <c r="B169" t="s">
        <v>5568</v>
      </c>
      <c r="C169" t="s">
        <v>5569</v>
      </c>
      <c r="D169" t="s">
        <v>5570</v>
      </c>
      <c r="E169" t="s">
        <v>6027</v>
      </c>
      <c r="F169" t="s">
        <v>6028</v>
      </c>
      <c r="G169" t="s">
        <v>6029</v>
      </c>
      <c r="H169" t="str" cm="1">
        <f t="array" aca="1" ref="H169" ca="1">eConcatenar(A169:G169," ")</f>
        <v>INSERT INTO funeraria_abonos_individual SELECT 'krdctvHeRUFIQki9',' S45nBvzfKC8SOrY0 ','0',2000,'00:00:00','0000-00-00',0,0,0,0,0,0,0,0,0,0,0,0,'QWVIOWCUF2AZKT','00:00:00','2021-9-09',0,0,'QWVIOS88F2AZKT','QWYI36BU9KVTQO','0','0','1','1','1','1','1','1','1','1','1','0',0;</v>
      </c>
    </row>
    <row r="170" spans="1:8" x14ac:dyDescent="0.25">
      <c r="A170" t="s">
        <v>5567</v>
      </c>
      <c r="B170" t="s">
        <v>5568</v>
      </c>
      <c r="C170" t="s">
        <v>5569</v>
      </c>
      <c r="D170" t="s">
        <v>5570</v>
      </c>
      <c r="E170" t="s">
        <v>6030</v>
      </c>
      <c r="F170" t="s">
        <v>6031</v>
      </c>
      <c r="G170" t="s">
        <v>6032</v>
      </c>
      <c r="H170" t="str" cm="1">
        <f t="array" aca="1" ref="H170" ca="1">eConcatenar(A170:G170," ")</f>
        <v>INSERT INTO funeraria_abonos_individual SELECT 'ySyECozvcv4cFIz2',' kV89FBX9EB2ghYgK ','0',4000,'00:00:00','0000-00-00',0,0,0,0,0,0,0,0,0,0,0,0,'QWVIOWCUF2AZKT','00:00:00','2021-9-09',0,0,'QWVIOS88F2AZKT','QWYI36BU9KVTQO','0','0','1','1','1','1','1','1','1','1','1','0',0;</v>
      </c>
    </row>
    <row r="171" spans="1:8" x14ac:dyDescent="0.25">
      <c r="A171" t="s">
        <v>5567</v>
      </c>
      <c r="B171" t="s">
        <v>5568</v>
      </c>
      <c r="C171" t="s">
        <v>5569</v>
      </c>
      <c r="D171" t="s">
        <v>5570</v>
      </c>
      <c r="E171" t="s">
        <v>6033</v>
      </c>
      <c r="F171" t="s">
        <v>6034</v>
      </c>
      <c r="G171" t="s">
        <v>6035</v>
      </c>
      <c r="H171" t="str" cm="1">
        <f t="array" aca="1" ref="H171" ca="1">eConcatenar(A171:G171," ")</f>
        <v>INSERT INTO funeraria_abonos_individual SELECT 'AkCNOP9o4GPAPk89',' nojHB6Pb3EuxdYfM ','0',3170,'00:00:00','0000-00-00',0,0,0,0,0,0,0,0,0,0,0,0,'QWVIOWCUF2AZKT','00:00:00','2021-9-02',0,0,'QWVIOS88F2AZKT','QWYI36BU9KVTQO','0','0','1','1','1','1','1','1','1','1','1','0',0;</v>
      </c>
    </row>
    <row r="172" spans="1:8" x14ac:dyDescent="0.25">
      <c r="A172" t="s">
        <v>5567</v>
      </c>
      <c r="B172" t="s">
        <v>5568</v>
      </c>
      <c r="C172" t="s">
        <v>5569</v>
      </c>
      <c r="D172" t="s">
        <v>5570</v>
      </c>
      <c r="E172" t="s">
        <v>6036</v>
      </c>
      <c r="F172" t="s">
        <v>6037</v>
      </c>
      <c r="G172" t="s">
        <v>6038</v>
      </c>
      <c r="H172" t="str" cm="1">
        <f t="array" aca="1" ref="H172" ca="1">eConcatenar(A172:G172," ")</f>
        <v>INSERT INTO funeraria_abonos_individual SELECT 'uJRwhYzJZO2xzxb4',' FDPK4z3lMbpwxCUG ','0',2600,'00:00:00','0000-00-00',0,0,0,0,0,0,0,0,0,0,0,0,'QWVIOWCUF2AZKT','00:00:00','2021-9-01',0,0,'QWVIOS88F2AZKT','QWYI36BU9KVTQO','0','0','1','1','1','1','1','1','1','1','1','0',0;</v>
      </c>
    </row>
    <row r="173" spans="1:8" x14ac:dyDescent="0.25">
      <c r="A173" t="s">
        <v>5567</v>
      </c>
      <c r="B173" t="s">
        <v>5568</v>
      </c>
      <c r="C173" t="s">
        <v>5569</v>
      </c>
      <c r="D173" t="s">
        <v>5570</v>
      </c>
      <c r="E173" t="s">
        <v>6039</v>
      </c>
      <c r="F173" t="s">
        <v>6040</v>
      </c>
      <c r="G173" t="s">
        <v>6041</v>
      </c>
      <c r="H173" t="str" cm="1">
        <f t="array" aca="1" ref="H173" ca="1">eConcatenar(A173:G173," ")</f>
        <v>INSERT INTO funeraria_abonos_individual SELECT 'vsAhUVZOLqOrErYE',' FcJQ7vmSi0zNVA8G ','0',2000,'00:00:00','0000-00-00',0,0,0,0,0,0,0,0,0,0,0,0,'QWVIOWCUF2AZKT','00:00:00','2021-9-01',0,0,'QWVIOS88F2AZKT','QWYI36BU9KVTQO','0','0','1','1','1','1','1','1','1','1','1','0',0;</v>
      </c>
    </row>
    <row r="174" spans="1:8" x14ac:dyDescent="0.25">
      <c r="A174" t="s">
        <v>5567</v>
      </c>
      <c r="B174" t="s">
        <v>5568</v>
      </c>
      <c r="C174" t="s">
        <v>5569</v>
      </c>
      <c r="D174" t="s">
        <v>5570</v>
      </c>
      <c r="E174" t="s">
        <v>6042</v>
      </c>
      <c r="F174" t="s">
        <v>6043</v>
      </c>
      <c r="G174" t="s">
        <v>6044</v>
      </c>
      <c r="H174" t="str" cm="1">
        <f t="array" aca="1" ref="H174" ca="1">eConcatenar(A174:G174," ")</f>
        <v>INSERT INTO funeraria_abonos_individual SELECT '4s60L04BII7fncLy',' gQxoZhId2Y8fziti ','0',2550,'00:00:00','0000-00-00',0,0,0,0,0,0,0,0,0,0,0,0,'QWVIOWCUF2AZKT','00:00:00','2021-8-25',0,0,'QWVIOS88F2AZKT','QWYI36BU9KVTQO','0','0','1','1','1','1','1','1','1','1','1','0',0;</v>
      </c>
    </row>
    <row r="175" spans="1:8" x14ac:dyDescent="0.25">
      <c r="A175" t="s">
        <v>5567</v>
      </c>
      <c r="B175" t="s">
        <v>5568</v>
      </c>
      <c r="C175" t="s">
        <v>5569</v>
      </c>
      <c r="D175" t="s">
        <v>5570</v>
      </c>
      <c r="E175" t="s">
        <v>6045</v>
      </c>
      <c r="F175" t="s">
        <v>6046</v>
      </c>
      <c r="G175" t="s">
        <v>6047</v>
      </c>
      <c r="H175" t="str" cm="1">
        <f t="array" aca="1" ref="H175" ca="1">eConcatenar(A175:G175," ")</f>
        <v>INSERT INTO funeraria_abonos_individual SELECT '5xxeHcidUw9dFV18',' Kz8f5VYE7rARlHWk ','0',1150,'00:00:00','0000-00-00',0,0,0,0,0,0,0,0,0,0,0,0,'QWVIOWCUF2AZKT','00:00:00','2021-5-19',0,0,'QWVIOS88F2AZKT','QWYI36BU9KVTQO','0','0','1','1','1','1','1','1','1','1','1','0',0;</v>
      </c>
    </row>
    <row r="176" spans="1:8" x14ac:dyDescent="0.25">
      <c r="A176" t="s">
        <v>5567</v>
      </c>
      <c r="B176" t="s">
        <v>5568</v>
      </c>
      <c r="C176" t="s">
        <v>5569</v>
      </c>
      <c r="D176" t="s">
        <v>5570</v>
      </c>
      <c r="E176" t="s">
        <v>6048</v>
      </c>
      <c r="F176" t="s">
        <v>6049</v>
      </c>
      <c r="G176" t="s">
        <v>6050</v>
      </c>
      <c r="H176" t="str" cm="1">
        <f t="array" aca="1" ref="H176" ca="1">eConcatenar(A176:G176," ")</f>
        <v>INSERT INTO funeraria_abonos_individual SELECT 'yd00JKFgcrIkPS5D',' BDa7k9knvCgDsBBa ','0',2000,'00:00:00','0000-00-00',0,0,0,0,0,0,0,0,0,0,0,0,'QWVIOWCUF2AZKT','00:00:00','2021-8-25',0,0,'QWVIOS88F2AZKT','QWYI36BU9KVTQO','0','0','1','1','1','1','1','1','1','1','1','0',0;</v>
      </c>
    </row>
    <row r="177" spans="1:8" x14ac:dyDescent="0.25">
      <c r="A177" t="s">
        <v>5567</v>
      </c>
      <c r="B177" t="s">
        <v>5568</v>
      </c>
      <c r="C177" t="s">
        <v>5569</v>
      </c>
      <c r="D177" t="s">
        <v>5570</v>
      </c>
      <c r="E177" t="s">
        <v>6051</v>
      </c>
      <c r="F177" t="s">
        <v>6052</v>
      </c>
      <c r="G177" t="s">
        <v>6053</v>
      </c>
      <c r="H177" t="str" cm="1">
        <f t="array" aca="1" ref="H177" ca="1">eConcatenar(A177:G177," ")</f>
        <v>INSERT INTO funeraria_abonos_individual SELECT 'cQZZA1zM81i0dlfR',' wYB7eLvxHWDK2jO8 ','0',1000,'00:00:00','0000-00-00',0,0,0,0,0,0,0,0,0,0,0,0,'QWVIOWCUF2AZKT','00:00:00','2021-9-08',0,0,'QWVIOS88F2AZKT','QWYI36BU9KVTQO','0','0','1','1','1','1','1','1','1','1','1','0',0;</v>
      </c>
    </row>
    <row r="178" spans="1:8" x14ac:dyDescent="0.25">
      <c r="A178" t="s">
        <v>5567</v>
      </c>
      <c r="B178" t="s">
        <v>5568</v>
      </c>
      <c r="C178" t="s">
        <v>5569</v>
      </c>
      <c r="D178" t="s">
        <v>5570</v>
      </c>
      <c r="E178" t="s">
        <v>6054</v>
      </c>
      <c r="F178" t="s">
        <v>6055</v>
      </c>
      <c r="G178" t="s">
        <v>6056</v>
      </c>
      <c r="H178" t="str" cm="1">
        <f t="array" aca="1" ref="H178" ca="1">eConcatenar(A178:G178," ")</f>
        <v>INSERT INTO funeraria_abonos_individual SELECT 'xZzmBJa8i7WIVsCX',' k2BdLaTldyRutoVp ','0',3500,'00:00:00','0000-00-00',0,0,0,0,0,0,0,0,0,0,0,0,'QWVIOWCUF2AZKT','00:00:00','2021-6-16',0,0,'QWVIOS88F2AZKT','QWYI36BU9KVTQO','0','0','1','1','1','1','1','1','1','1','1','0',0;</v>
      </c>
    </row>
    <row r="179" spans="1:8" x14ac:dyDescent="0.25">
      <c r="A179" t="s">
        <v>5567</v>
      </c>
      <c r="B179" t="s">
        <v>5568</v>
      </c>
      <c r="C179" t="s">
        <v>5569</v>
      </c>
      <c r="D179" t="s">
        <v>5570</v>
      </c>
      <c r="E179" t="s">
        <v>6057</v>
      </c>
      <c r="F179" t="s">
        <v>6058</v>
      </c>
      <c r="G179" t="s">
        <v>6059</v>
      </c>
      <c r="H179" t="str" cm="1">
        <f t="array" aca="1" ref="H179" ca="1">eConcatenar(A179:G179," ")</f>
        <v>INSERT INTO funeraria_abonos_individual SELECT 'hkikTPfUoEveWVhi',' PidETw8hwSzz2tb3 ','0',2500,'00:00:00','0000-00-00',0,0,0,0,0,0,0,0,0,0,0,0,'QWVIOWCUF2AZKT','00:00:00','2021-9-15',0,0,'QWVIOS88F2AZKT','QWYI36BU9KVTQO','0','0','1','1','1','1','1','1','1','1','1','0',0;</v>
      </c>
    </row>
    <row r="180" spans="1:8" x14ac:dyDescent="0.25">
      <c r="A180" t="s">
        <v>5567</v>
      </c>
      <c r="B180" t="s">
        <v>5568</v>
      </c>
      <c r="C180" t="s">
        <v>5569</v>
      </c>
      <c r="D180" t="s">
        <v>5570</v>
      </c>
      <c r="E180" t="s">
        <v>6060</v>
      </c>
      <c r="F180" t="s">
        <v>6061</v>
      </c>
      <c r="G180" t="s">
        <v>6062</v>
      </c>
      <c r="H180" t="str" cm="1">
        <f t="array" aca="1" ref="H180" ca="1">eConcatenar(A180:G180," ")</f>
        <v>INSERT INTO funeraria_abonos_individual SELECT 'zkKtFoJm5ImCtuGR',' bmkq4MzxqUaoMOva ','0',3800,'00:00:00','0000-00-00',0,0,0,0,0,0,0,0,0,0,0,0,'QWVIOWCUF2AZKT','00:00:00','2021-9-15',0,0,'QWVIOS88F2AZKT','QWYI36BU9KVTQO','0','0','1','1','1','1','1','1','1','1','1','0',0;</v>
      </c>
    </row>
    <row r="181" spans="1:8" x14ac:dyDescent="0.25">
      <c r="A181" t="s">
        <v>5567</v>
      </c>
      <c r="B181" t="s">
        <v>5568</v>
      </c>
      <c r="C181" t="s">
        <v>5569</v>
      </c>
      <c r="D181" t="s">
        <v>5570</v>
      </c>
      <c r="E181" t="s">
        <v>6063</v>
      </c>
      <c r="F181" t="s">
        <v>6064</v>
      </c>
      <c r="G181" t="s">
        <v>6065</v>
      </c>
      <c r="H181" t="str" cm="1">
        <f t="array" aca="1" ref="H181" ca="1">eConcatenar(A181:G181," ")</f>
        <v>INSERT INTO funeraria_abonos_individual SELECT 'CSkPqPQ4oYX6GiyG',' TNfVU1NnAHS4KQwR ','0',2700,'00:00:00','0000-00-00',0,0,0,0,0,0,0,0,0,0,0,0,'QWVIOWCUF2AZKT','00:00:00','2021-9-15',0,0,'QWVIOS88F2AZKT','QWYI36BU9KVTQO','0','0','1','1','1','1','1','1','1','1','1','0',0;</v>
      </c>
    </row>
    <row r="182" spans="1:8" x14ac:dyDescent="0.25">
      <c r="A182" t="s">
        <v>5567</v>
      </c>
      <c r="B182" t="s">
        <v>5568</v>
      </c>
      <c r="C182" t="s">
        <v>5569</v>
      </c>
      <c r="D182" t="s">
        <v>5570</v>
      </c>
      <c r="E182" t="s">
        <v>6066</v>
      </c>
      <c r="F182" t="s">
        <v>6067</v>
      </c>
      <c r="G182" t="s">
        <v>6068</v>
      </c>
      <c r="H182" t="str" cm="1">
        <f t="array" aca="1" ref="H182" ca="1">eConcatenar(A182:G182," ")</f>
        <v>INSERT INTO funeraria_abonos_individual SELECT '1EoRpZIbU7In0yL2',' INyJPLa2ydDVnIaE ','0',2100,'00:00:00','0000-00-00',0,0,0,0,0,0,0,0,0,0,0,0,'QWVIOWCUF2AZKT','00:00:00','2021-9-15',0,0,'QWVIOS88F2AZKT','QWYI36BU9KVTQO','0','0','1','1','1','1','1','1','1','1','1','0',0;</v>
      </c>
    </row>
    <row r="183" spans="1:8" x14ac:dyDescent="0.25">
      <c r="A183" t="s">
        <v>5567</v>
      </c>
      <c r="B183" t="s">
        <v>5568</v>
      </c>
      <c r="C183" t="s">
        <v>5569</v>
      </c>
      <c r="D183" t="s">
        <v>5570</v>
      </c>
      <c r="E183" t="s">
        <v>6069</v>
      </c>
      <c r="F183" t="s">
        <v>6070</v>
      </c>
      <c r="G183" t="s">
        <v>6071</v>
      </c>
      <c r="H183" t="str" cm="1">
        <f t="array" aca="1" ref="H183" ca="1">eConcatenar(A183:G183," ")</f>
        <v>INSERT INTO funeraria_abonos_individual SELECT 'LaZOpiG1C27Z9qGR',' k50ylc1f9pj8D1n6 ','0',2800,'00:00:00','0000-00-00',0,0,0,0,0,0,0,0,0,0,0,0,'QWVIOWCUF2AZKT','00:00:00','2021-9-15',0,0,'QWVIOS88F2AZKT','QWYI36BU9KVTQO','0','0','1','1','1','1','1','1','1','1','1','0',0;</v>
      </c>
    </row>
    <row r="184" spans="1:8" x14ac:dyDescent="0.25">
      <c r="A184" t="s">
        <v>5567</v>
      </c>
      <c r="B184" t="s">
        <v>5568</v>
      </c>
      <c r="C184" t="s">
        <v>5569</v>
      </c>
      <c r="D184" t="s">
        <v>5570</v>
      </c>
      <c r="E184" t="s">
        <v>6072</v>
      </c>
      <c r="F184" t="s">
        <v>6073</v>
      </c>
      <c r="G184" t="s">
        <v>6074</v>
      </c>
      <c r="H184" t="str" cm="1">
        <f t="array" aca="1" ref="H184" ca="1">eConcatenar(A184:G184," ")</f>
        <v>INSERT INTO funeraria_abonos_individual SELECT 'JVWnyNCwDDF2n4YE',' W24x0DZqOBPRZYuc ','0',2550,'00:00:00','0000-00-00',0,0,0,0,0,0,0,0,0,0,0,0,'QWVIOWCUF2AZKT','00:00:00','2021-9-15',0,0,'QWVIOS88F2AZKT','QWYI36BU9KVTQO','0','0','1','1','1','1','1','1','1','1','1','0',0;</v>
      </c>
    </row>
    <row r="185" spans="1:8" x14ac:dyDescent="0.25">
      <c r="A185" t="s">
        <v>5567</v>
      </c>
      <c r="B185" t="s">
        <v>5568</v>
      </c>
      <c r="C185" t="s">
        <v>5569</v>
      </c>
      <c r="D185" t="s">
        <v>5570</v>
      </c>
      <c r="E185" t="s">
        <v>6075</v>
      </c>
      <c r="F185" t="s">
        <v>6076</v>
      </c>
      <c r="G185" t="s">
        <v>6071</v>
      </c>
      <c r="H185" t="str" cm="1">
        <f t="array" aca="1" ref="H185" ca="1">eConcatenar(A185:G185," ")</f>
        <v>INSERT INTO funeraria_abonos_individual SELECT 'Ql8D2rRh9GcwIeS5',' ErPWEd55QctWmvPP ','0',2800,'00:00:00','0000-00-00',0,0,0,0,0,0,0,0,0,0,0,0,'QWVIOWCUF2AZKT','00:00:00','2021-9-15',0,0,'QWVIOS88F2AZKT','QWYI36BU9KVTQO','0','0','1','1','1','1','1','1','1','1','1','0',0;</v>
      </c>
    </row>
    <row r="186" spans="1:8" x14ac:dyDescent="0.25">
      <c r="A186" t="s">
        <v>5567</v>
      </c>
      <c r="B186" t="s">
        <v>5568</v>
      </c>
      <c r="C186" t="s">
        <v>5569</v>
      </c>
      <c r="D186" t="s">
        <v>5570</v>
      </c>
      <c r="E186" t="s">
        <v>6077</v>
      </c>
      <c r="F186" t="s">
        <v>6078</v>
      </c>
      <c r="G186" t="s">
        <v>6079</v>
      </c>
      <c r="H186" t="str" cm="1">
        <f t="array" aca="1" ref="H186" ca="1">eConcatenar(A186:G186," ")</f>
        <v>INSERT INTO funeraria_abonos_individual SELECT 'dOEJ4WM7z6fcTP3x',' xUU8MUhgoIEEB9V2 ','0',4730,'00:00:00','0000-00-00',0,0,0,0,0,0,0,0,0,0,0,0,'QWVIOWCUF2AZKT','00:00:00','2021-9-15',0,0,'QWVIOS88F2AZKT','QWYI36BU9KVTQO','0','0','1','1','1','1','1','1','1','1','1','0',0;</v>
      </c>
    </row>
    <row r="187" spans="1:8" x14ac:dyDescent="0.25">
      <c r="A187" t="s">
        <v>5567</v>
      </c>
      <c r="B187" t="s">
        <v>5568</v>
      </c>
      <c r="C187" t="s">
        <v>5569</v>
      </c>
      <c r="D187" t="s">
        <v>5570</v>
      </c>
      <c r="E187" t="s">
        <v>6080</v>
      </c>
      <c r="F187" t="s">
        <v>6081</v>
      </c>
      <c r="G187" t="s">
        <v>6082</v>
      </c>
      <c r="H187" t="str" cm="1">
        <f t="array" aca="1" ref="H187" ca="1">eConcatenar(A187:G187," ")</f>
        <v>INSERT INTO funeraria_abonos_individual SELECT 'BHRAj1JLQqtTWGkX',' qr90Y7QvPDtu9efS ','0',3500,'00:00:00','0000-00-00',0,0,0,0,0,0,0,0,0,0,0,0,'QWVIOWCUF2AZKT','00:00:00','2021-9-15',0,0,'QWVIOS88F2AZKT','QWYI36BU9KVTQO','0','0','1','1','1','1','1','1','1','1','1','0',0;</v>
      </c>
    </row>
    <row r="188" spans="1:8" x14ac:dyDescent="0.25">
      <c r="A188" t="s">
        <v>5567</v>
      </c>
      <c r="B188" t="s">
        <v>5568</v>
      </c>
      <c r="C188" t="s">
        <v>5569</v>
      </c>
      <c r="D188" t="s">
        <v>5570</v>
      </c>
      <c r="E188" t="s">
        <v>6083</v>
      </c>
      <c r="F188" t="s">
        <v>6084</v>
      </c>
      <c r="G188" t="s">
        <v>6082</v>
      </c>
      <c r="H188" t="str" cm="1">
        <f t="array" aca="1" ref="H188" ca="1">eConcatenar(A188:G188," ")</f>
        <v>INSERT INTO funeraria_abonos_individual SELECT '5j4nSVoZ5uqRtWVx',' dpDpNMGhkp1VCIr1 ','0',3500,'00:00:00','0000-00-00',0,0,0,0,0,0,0,0,0,0,0,0,'QWVIOWCUF2AZKT','00:00:00','2021-9-15',0,0,'QWVIOS88F2AZKT','QWYI36BU9KVTQO','0','0','1','1','1','1','1','1','1','1','1','0',0;</v>
      </c>
    </row>
    <row r="189" spans="1:8" x14ac:dyDescent="0.25">
      <c r="A189" t="s">
        <v>5567</v>
      </c>
      <c r="B189" t="s">
        <v>5568</v>
      </c>
      <c r="C189" t="s">
        <v>5569</v>
      </c>
      <c r="D189" t="s">
        <v>5570</v>
      </c>
      <c r="E189" t="s">
        <v>6085</v>
      </c>
      <c r="F189" t="s">
        <v>6086</v>
      </c>
      <c r="G189" t="s">
        <v>6082</v>
      </c>
      <c r="H189" t="str" cm="1">
        <f t="array" aca="1" ref="H189" ca="1">eConcatenar(A189:G189," ")</f>
        <v>INSERT INTO funeraria_abonos_individual SELECT '4YNeRJozvk2tpWcD',' vATAjKifsJG8jSY7 ','0',3500,'00:00:00','0000-00-00',0,0,0,0,0,0,0,0,0,0,0,0,'QWVIOWCUF2AZKT','00:00:00','2021-9-15',0,0,'QWVIOS88F2AZKT','QWYI36BU9KVTQO','0','0','1','1','1','1','1','1','1','1','1','0',0;</v>
      </c>
    </row>
    <row r="190" spans="1:8" x14ac:dyDescent="0.25">
      <c r="A190" t="s">
        <v>5567</v>
      </c>
      <c r="B190" t="s">
        <v>5568</v>
      </c>
      <c r="C190" t="s">
        <v>5569</v>
      </c>
      <c r="D190" t="s">
        <v>5570</v>
      </c>
      <c r="E190" t="s">
        <v>6087</v>
      </c>
      <c r="F190" t="s">
        <v>6088</v>
      </c>
      <c r="G190" t="s">
        <v>6089</v>
      </c>
      <c r="H190" t="str" cm="1">
        <f t="array" aca="1" ref="H190" ca="1">eConcatenar(A190:G190," ")</f>
        <v>INSERT INTO funeraria_abonos_individual SELECT 'vEKMGW7Bm2ZRE8cg',' HqZat8cxlGiKLui1 ','0',8200,'00:00:00','0000-00-00',0,0,0,0,0,0,0,0,0,0,0,0,'QWVIOWCUF2AZKT','00:00:00','2021-9-15',0,0,'QWVIOS88F2AZKT','QWYI36BU9KVTQO','0','0','1','1','1','1','1','1','1','1','1','0',0;</v>
      </c>
    </row>
    <row r="191" spans="1:8" x14ac:dyDescent="0.25">
      <c r="A191" t="s">
        <v>5567</v>
      </c>
      <c r="B191" t="s">
        <v>5568</v>
      </c>
      <c r="C191" t="s">
        <v>5569</v>
      </c>
      <c r="D191" t="s">
        <v>5570</v>
      </c>
      <c r="E191" t="s">
        <v>6090</v>
      </c>
      <c r="F191" t="s">
        <v>6091</v>
      </c>
      <c r="G191" t="s">
        <v>6092</v>
      </c>
      <c r="H191" t="str" cm="1">
        <f t="array" aca="1" ref="H191" ca="1">eConcatenar(A191:G191," ")</f>
        <v>INSERT INTO funeraria_abonos_individual SELECT 'EMnTZd4KAbbB1S4N',' 1eRp36AUGGzFcS7A ','0',4000,'00:00:00','0000-00-00',0,0,0,0,0,0,0,0,0,0,0,0,'QWVIOWCUF2AZKT','00:00:00','2021-9-15',0,0,'QWVIOS88F2AZKT','QWYI36BU9KVTQO','0','0','1','1','1','1','1','1','1','1','1','0',0;</v>
      </c>
    </row>
    <row r="192" spans="1:8" x14ac:dyDescent="0.25">
      <c r="A192" t="s">
        <v>5567</v>
      </c>
      <c r="B192" t="s">
        <v>5568</v>
      </c>
      <c r="C192" t="s">
        <v>5569</v>
      </c>
      <c r="D192" t="s">
        <v>5570</v>
      </c>
      <c r="E192" t="s">
        <v>6093</v>
      </c>
      <c r="F192" t="s">
        <v>6094</v>
      </c>
      <c r="G192" t="s">
        <v>6065</v>
      </c>
      <c r="H192" t="str" cm="1">
        <f t="array" aca="1" ref="H192" ca="1">eConcatenar(A192:G192," ")</f>
        <v>INSERT INTO funeraria_abonos_individual SELECT 'OCeGHQBOqqhrDzpr',' 4LEW9heJQAup7Skw ','0',2700,'00:00:00','0000-00-00',0,0,0,0,0,0,0,0,0,0,0,0,'QWVIOWCUF2AZKT','00:00:00','2021-9-15',0,0,'QWVIOS88F2AZKT','QWYI36BU9KVTQO','0','0','1','1','1','1','1','1','1','1','1','0',0;</v>
      </c>
    </row>
    <row r="193" spans="1:8" x14ac:dyDescent="0.25">
      <c r="A193" t="s">
        <v>5567</v>
      </c>
      <c r="B193" t="s">
        <v>5568</v>
      </c>
      <c r="C193" t="s">
        <v>5569</v>
      </c>
      <c r="D193" t="s">
        <v>5570</v>
      </c>
      <c r="E193" t="s">
        <v>6095</v>
      </c>
      <c r="F193" t="s">
        <v>6096</v>
      </c>
      <c r="G193" t="s">
        <v>6097</v>
      </c>
      <c r="H193" t="str" cm="1">
        <f t="array" aca="1" ref="H193" ca="1">eConcatenar(A193:G193," ")</f>
        <v>INSERT INTO funeraria_abonos_individual SELECT 'PJeVenVgvf7rto4O',' JtQIOfhH7r16bZRY ','0',1780,'00:00:00','0000-00-00',0,0,0,0,0,0,0,0,0,0,0,0,'QWVIOWCUF2AZKT','00:00:00','2021-9-15',0,0,'QWVIOS88F2AZKT','QWYI36BU9KVTQO','0','0','1','1','1','1','1','1','1','1','1','0',0;</v>
      </c>
    </row>
    <row r="194" spans="1:8" x14ac:dyDescent="0.25">
      <c r="A194" t="s">
        <v>5567</v>
      </c>
      <c r="B194" t="s">
        <v>5568</v>
      </c>
      <c r="C194" t="s">
        <v>5569</v>
      </c>
      <c r="D194" t="s">
        <v>5570</v>
      </c>
      <c r="E194" t="s">
        <v>6098</v>
      </c>
      <c r="F194" t="s">
        <v>6099</v>
      </c>
      <c r="G194" t="s">
        <v>6100</v>
      </c>
      <c r="H194" t="str" cm="1">
        <f t="array" aca="1" ref="H194" ca="1">eConcatenar(A194:G194," ")</f>
        <v>INSERT INTO funeraria_abonos_individual SELECT '6jEKZSMsKcoqb5lK',' 502uvOvLgiWSk2Q5 ','0',2690,'00:00:00','0000-00-00',0,0,0,0,0,0,0,0,0,0,0,0,'QWVIOWCUF2AZKT','00:00:00','2021-9-15',0,0,'QWVIOS88F2AZKT','QWYI36BU9KVTQO','0','0','1','1','1','1','1','1','1','1','1','0',0;</v>
      </c>
    </row>
    <row r="195" spans="1:8" x14ac:dyDescent="0.25">
      <c r="A195" t="s">
        <v>5567</v>
      </c>
      <c r="B195" t="s">
        <v>5568</v>
      </c>
      <c r="C195" t="s">
        <v>5569</v>
      </c>
      <c r="D195" t="s">
        <v>5570</v>
      </c>
      <c r="E195" t="s">
        <v>6101</v>
      </c>
      <c r="F195" t="s">
        <v>6102</v>
      </c>
      <c r="G195" t="s">
        <v>6103</v>
      </c>
      <c r="H195" t="str" cm="1">
        <f t="array" aca="1" ref="H195" ca="1">eConcatenar(A195:G195," ")</f>
        <v>INSERT INTO funeraria_abonos_individual SELECT 'vaklBEltWJejKeMX',' 0jhRCFGNc40bZx4W ','0',3100,'00:00:00','0000-00-00',0,0,0,0,0,0,0,0,0,0,0,0,'QWVIOWCUF2AZKT','00:00:00','2021-9-15',0,0,'QWVIOS88F2AZKT','QWYI36BU9KVTQO','0','0','1','1','1','1','1','1','1','1','1','0',0;</v>
      </c>
    </row>
    <row r="196" spans="1:8" x14ac:dyDescent="0.25">
      <c r="A196" t="s">
        <v>5567</v>
      </c>
      <c r="B196" t="s">
        <v>5568</v>
      </c>
      <c r="C196" t="s">
        <v>5569</v>
      </c>
      <c r="D196" t="s">
        <v>5570</v>
      </c>
      <c r="E196" t="s">
        <v>6104</v>
      </c>
      <c r="F196" t="s">
        <v>6105</v>
      </c>
      <c r="G196" t="s">
        <v>6092</v>
      </c>
      <c r="H196" t="str" cm="1">
        <f t="array" aca="1" ref="H196" ca="1">eConcatenar(A196:G196," ")</f>
        <v>INSERT INTO funeraria_abonos_individual SELECT 'U4QKH8kQTyR1DJDj',' 4CHMy15RhCaHxHXq ','0',4000,'00:00:00','0000-00-00',0,0,0,0,0,0,0,0,0,0,0,0,'QWVIOWCUF2AZKT','00:00:00','2021-9-15',0,0,'QWVIOS88F2AZKT','QWYI36BU9KVTQO','0','0','1','1','1','1','1','1','1','1','1','0',0;</v>
      </c>
    </row>
    <row r="197" spans="1:8" x14ac:dyDescent="0.25">
      <c r="A197" t="s">
        <v>5567</v>
      </c>
      <c r="B197" t="s">
        <v>5568</v>
      </c>
      <c r="C197" t="s">
        <v>5569</v>
      </c>
      <c r="D197" t="s">
        <v>5570</v>
      </c>
      <c r="E197" t="s">
        <v>6106</v>
      </c>
      <c r="F197" t="s">
        <v>6107</v>
      </c>
      <c r="G197" t="s">
        <v>6108</v>
      </c>
      <c r="H197" t="str" cm="1">
        <f t="array" aca="1" ref="H197" ca="1">eConcatenar(A197:G197," ")</f>
        <v>INSERT INTO funeraria_abonos_individual SELECT 'Lbul2gvuRmrDiW9w',' atEKx2sLD7h8KolV ','0',2600,'00:00:00','0000-00-00',0,0,0,0,0,0,0,0,0,0,0,0,'QWVIOWCUF2AZKT','00:00:00','2021-9-15',0,0,'QWVIOS88F2AZKT','QWYI36BU9KVTQO','0','0','1','1','1','1','1','1','1','1','1','0',0;</v>
      </c>
    </row>
    <row r="198" spans="1:8" x14ac:dyDescent="0.25">
      <c r="A198" t="s">
        <v>5567</v>
      </c>
      <c r="B198" t="s">
        <v>5568</v>
      </c>
      <c r="C198" t="s">
        <v>5569</v>
      </c>
      <c r="D198" t="s">
        <v>5570</v>
      </c>
      <c r="E198" t="s">
        <v>6109</v>
      </c>
      <c r="F198" t="s">
        <v>6110</v>
      </c>
      <c r="G198" t="s">
        <v>6111</v>
      </c>
      <c r="H198" t="str" cm="1">
        <f t="array" aca="1" ref="H198" ca="1">eConcatenar(A198:G198," ")</f>
        <v>INSERT INTO funeraria_abonos_individual SELECT '9LvRNzeP3LM76YZq',' jm7DYDBdRDZ2GZBF ','0',3000,'00:00:00','0000-00-00',0,0,0,0,0,0,0,0,0,0,0,0,'QWVIOWCUF2AZKT','00:00:00','2021-9-15',0,0,'QWVIOS88F2AZKT','QWYI36BU9KVTQO','0','0','1','1','1','1','1','1','1','1','1','0',0;</v>
      </c>
    </row>
    <row r="199" spans="1:8" x14ac:dyDescent="0.25">
      <c r="A199" t="s">
        <v>5567</v>
      </c>
      <c r="B199" t="s">
        <v>5568</v>
      </c>
      <c r="C199" t="s">
        <v>5569</v>
      </c>
      <c r="D199" t="s">
        <v>5570</v>
      </c>
      <c r="E199" t="s">
        <v>6112</v>
      </c>
      <c r="F199" t="s">
        <v>6113</v>
      </c>
      <c r="G199" t="s">
        <v>6114</v>
      </c>
      <c r="H199" t="str" cm="1">
        <f t="array" aca="1" ref="H199" ca="1">eConcatenar(A199:G199," ")</f>
        <v>INSERT INTO funeraria_abonos_individual SELECT 'zDCW14dH1r7FEQYJ',' y7CzvGq9WbiIF0Ld ','0',1700,'00:00:00','0000-00-00',0,0,0,0,0,0,0,0,0,0,0,0,'QWVIOWCUF2AZKT','00:00:00','2021-9-15',0,0,'QWVIOS88F2AZKT','QWYI36BU9KVTQO','0','0','1','1','1','1','1','1','1','1','1','0',0;</v>
      </c>
    </row>
    <row r="200" spans="1:8" x14ac:dyDescent="0.25">
      <c r="A200" t="s">
        <v>5567</v>
      </c>
      <c r="B200" t="s">
        <v>5568</v>
      </c>
      <c r="C200" t="s">
        <v>5569</v>
      </c>
      <c r="D200" t="s">
        <v>5570</v>
      </c>
      <c r="E200" t="s">
        <v>6115</v>
      </c>
      <c r="F200" t="s">
        <v>6116</v>
      </c>
      <c r="G200" t="s">
        <v>6117</v>
      </c>
      <c r="H200" t="str" cm="1">
        <f t="array" aca="1" ref="H200" ca="1">eConcatenar(A200:G200," ")</f>
        <v>INSERT INTO funeraria_abonos_individual SELECT '4Ryi12qfzeexP0dx',' PsC92Vh7X5IvftwP ','0',900,'00:00:00','0000-00-00',0,0,0,0,0,0,0,0,0,0,0,0,'QWVIOWCUF2AZKT','00:00:00','2021-9-15',0,0,'QWVIOS88F2AZKT','QWYI36BU9KVTQO','0','0','1','1','1','1','1','1','1','1','1','0',0;</v>
      </c>
    </row>
    <row r="201" spans="1:8" x14ac:dyDescent="0.25">
      <c r="A201" t="s">
        <v>5567</v>
      </c>
      <c r="B201" t="s">
        <v>5568</v>
      </c>
      <c r="C201" t="s">
        <v>5569</v>
      </c>
      <c r="D201" t="s">
        <v>5570</v>
      </c>
      <c r="E201" t="s">
        <v>6118</v>
      </c>
      <c r="F201" t="s">
        <v>6119</v>
      </c>
      <c r="G201" t="s">
        <v>6120</v>
      </c>
      <c r="H201" t="str" cm="1">
        <f t="array" aca="1" ref="H201" ca="1">eConcatenar(A201:G201," ")</f>
        <v>INSERT INTO funeraria_abonos_individual SELECT 'Qss5fNlYquqyIJVn',' xjXE8QFoUqcKn8jF ','0',2000,'00:00:00','0000-00-00',0,0,0,0,0,0,0,0,0,0,0,0,'QWVIOWCUF2AZKT','00:00:00','2021-9-15',0,0,'QWVIOS88F2AZKT','QWYI36BU9KVTQO','0','0','1','1','1','1','1','1','1','1','1','0',0;</v>
      </c>
    </row>
    <row r="202" spans="1:8" x14ac:dyDescent="0.25">
      <c r="A202" t="s">
        <v>5567</v>
      </c>
      <c r="B202" t="s">
        <v>5568</v>
      </c>
      <c r="C202" t="s">
        <v>5569</v>
      </c>
      <c r="D202" t="s">
        <v>5570</v>
      </c>
      <c r="E202" t="s">
        <v>6121</v>
      </c>
      <c r="F202" t="s">
        <v>6122</v>
      </c>
      <c r="G202" t="s">
        <v>6108</v>
      </c>
      <c r="H202" t="str" cm="1">
        <f t="array" aca="1" ref="H202" ca="1">eConcatenar(A202:G202," ")</f>
        <v>INSERT INTO funeraria_abonos_individual SELECT 'C3QelzJ4gz1lW1c8',' HXia8aYzgwOyzr0s ','0',2600,'00:00:00','0000-00-00',0,0,0,0,0,0,0,0,0,0,0,0,'QWVIOWCUF2AZKT','00:00:00','2021-9-15',0,0,'QWVIOS88F2AZKT','QWYI36BU9KVTQO','0','0','1','1','1','1','1','1','1','1','1','0',0;</v>
      </c>
    </row>
    <row r="203" spans="1:8" x14ac:dyDescent="0.25">
      <c r="A203" t="s">
        <v>5567</v>
      </c>
      <c r="B203" t="s">
        <v>5568</v>
      </c>
      <c r="C203" t="s">
        <v>5569</v>
      </c>
      <c r="D203" t="s">
        <v>5570</v>
      </c>
      <c r="E203" t="s">
        <v>6123</v>
      </c>
      <c r="F203" t="s">
        <v>6124</v>
      </c>
      <c r="G203" t="s">
        <v>6065</v>
      </c>
      <c r="H203" t="str" cm="1">
        <f t="array" aca="1" ref="H203" ca="1">eConcatenar(A203:G203," ")</f>
        <v>INSERT INTO funeraria_abonos_individual SELECT 'NCc4h2tWdcKuDI18',' W8jZRElZFwnIP0bj ','0',2700,'00:00:00','0000-00-00',0,0,0,0,0,0,0,0,0,0,0,0,'QWVIOWCUF2AZKT','00:00:00','2021-9-15',0,0,'QWVIOS88F2AZKT','QWYI36BU9KVTQO','0','0','1','1','1','1','1','1','1','1','1','0',0;</v>
      </c>
    </row>
    <row r="204" spans="1:8" x14ac:dyDescent="0.25">
      <c r="A204" t="s">
        <v>5567</v>
      </c>
      <c r="B204" t="s">
        <v>5568</v>
      </c>
      <c r="C204" t="s">
        <v>5569</v>
      </c>
      <c r="D204" t="s">
        <v>5570</v>
      </c>
      <c r="E204" t="s">
        <v>6125</v>
      </c>
      <c r="F204" t="s">
        <v>6126</v>
      </c>
      <c r="G204" t="s">
        <v>6127</v>
      </c>
      <c r="H204" t="str" cm="1">
        <f t="array" aca="1" ref="H204" ca="1">eConcatenar(A204:G204," ")</f>
        <v>INSERT INTO funeraria_abonos_individual SELECT 'EnuZA9Wmrk6iHHla',' uGpk3U5CEWRogxF6 ','0',1850,'00:00:00','0000-00-00',0,0,0,0,0,0,0,0,0,0,0,0,'QWVIOWCUF2AZKT','00:00:00','2021-9-15',0,0,'QWVIOS88F2AZKT','QWYI36BU9KVTQO','0','0','1','1','1','1','1','1','1','1','1','0',0;</v>
      </c>
    </row>
    <row r="205" spans="1:8" x14ac:dyDescent="0.25">
      <c r="A205" t="s">
        <v>5567</v>
      </c>
      <c r="B205" t="s">
        <v>5568</v>
      </c>
      <c r="C205" t="s">
        <v>5569</v>
      </c>
      <c r="D205" t="s">
        <v>5570</v>
      </c>
      <c r="E205" t="s">
        <v>6128</v>
      </c>
      <c r="F205" t="s">
        <v>6129</v>
      </c>
      <c r="G205" t="s">
        <v>6108</v>
      </c>
      <c r="H205" t="str" cm="1">
        <f t="array" aca="1" ref="H205" ca="1">eConcatenar(A205:G205," ")</f>
        <v>INSERT INTO funeraria_abonos_individual SELECT 'WEBpUrucMjtWFLSL',' 3ctJKrqKMbejkqEW ','0',2600,'00:00:00','0000-00-00',0,0,0,0,0,0,0,0,0,0,0,0,'QWVIOWCUF2AZKT','00:00:00','2021-9-15',0,0,'QWVIOS88F2AZKT','QWYI36BU9KVTQO','0','0','1','1','1','1','1','1','1','1','1','0',0;</v>
      </c>
    </row>
    <row r="206" spans="1:8" x14ac:dyDescent="0.25">
      <c r="A206" t="s">
        <v>5567</v>
      </c>
      <c r="B206" t="s">
        <v>5568</v>
      </c>
      <c r="C206" t="s">
        <v>5569</v>
      </c>
      <c r="D206" t="s">
        <v>5570</v>
      </c>
      <c r="E206" t="s">
        <v>6130</v>
      </c>
      <c r="F206" t="s">
        <v>6131</v>
      </c>
      <c r="G206" t="s">
        <v>6108</v>
      </c>
      <c r="H206" t="str" cm="1">
        <f t="array" aca="1" ref="H206" ca="1">eConcatenar(A206:G206," ")</f>
        <v>INSERT INTO funeraria_abonos_individual SELECT 'bT5Ojir4BTS9wMjp',' owhF1sLPDaYvwAX0 ','0',2600,'00:00:00','0000-00-00',0,0,0,0,0,0,0,0,0,0,0,0,'QWVIOWCUF2AZKT','00:00:00','2021-9-15',0,0,'QWVIOS88F2AZKT','QWYI36BU9KVTQO','0','0','1','1','1','1','1','1','1','1','1','0',0;</v>
      </c>
    </row>
    <row r="207" spans="1:8" x14ac:dyDescent="0.25">
      <c r="A207" t="s">
        <v>5567</v>
      </c>
      <c r="B207" t="s">
        <v>5568</v>
      </c>
      <c r="C207" t="s">
        <v>5569</v>
      </c>
      <c r="D207" t="s">
        <v>5570</v>
      </c>
      <c r="E207" t="s">
        <v>6132</v>
      </c>
      <c r="F207" t="s">
        <v>6133</v>
      </c>
      <c r="G207" t="s">
        <v>6068</v>
      </c>
      <c r="H207" t="str" cm="1">
        <f t="array" aca="1" ref="H207" ca="1">eConcatenar(A207:G207," ")</f>
        <v>INSERT INTO funeraria_abonos_individual SELECT 'NZ3uYbzfB0uvVXT2',' BjRvDdhwAlhqOnBA ','0',2100,'00:00:00','0000-00-00',0,0,0,0,0,0,0,0,0,0,0,0,'QWVIOWCUF2AZKT','00:00:00','2021-9-15',0,0,'QWVIOS88F2AZKT','QWYI36BU9KVTQO','0','0','1','1','1','1','1','1','1','1','1','0',0;</v>
      </c>
    </row>
    <row r="208" spans="1:8" x14ac:dyDescent="0.25">
      <c r="A208" t="s">
        <v>5567</v>
      </c>
      <c r="B208" t="s">
        <v>5568</v>
      </c>
      <c r="C208" t="s">
        <v>5569</v>
      </c>
      <c r="D208" t="s">
        <v>5570</v>
      </c>
      <c r="E208" t="s">
        <v>6134</v>
      </c>
      <c r="F208" t="s">
        <v>6135</v>
      </c>
      <c r="G208" t="s">
        <v>6136</v>
      </c>
      <c r="H208" t="str" cm="1">
        <f t="array" aca="1" ref="H208" ca="1">eConcatenar(A208:G208," ")</f>
        <v>INSERT INTO funeraria_abonos_individual SELECT '2E4z92ipa0RF7ffP',' YvIhuJYyKs644O1L ','0',2200,'00:00:00','0000-00-00',0,0,0,0,0,0,0,0,0,0,0,0,'QWVIOWCUF2AZKT','00:00:00','2021-9-15',0,0,'QWVIOS88F2AZKT','QWYI36BU9KVTQO','0','0','1','1','1','1','1','1','1','1','1','0',0;</v>
      </c>
    </row>
    <row r="209" spans="1:8" x14ac:dyDescent="0.25">
      <c r="A209" t="s">
        <v>5567</v>
      </c>
      <c r="B209" t="s">
        <v>5568</v>
      </c>
      <c r="C209" t="s">
        <v>5569</v>
      </c>
      <c r="D209" t="s">
        <v>5570</v>
      </c>
      <c r="E209" t="s">
        <v>6137</v>
      </c>
      <c r="F209" t="s">
        <v>6138</v>
      </c>
      <c r="G209" t="s">
        <v>6139</v>
      </c>
      <c r="H209" t="str" cm="1">
        <f t="array" aca="1" ref="H209" ca="1">eConcatenar(A209:G209," ")</f>
        <v>INSERT INTO funeraria_abonos_individual SELECT 'EvxLsS0DbYPSOsmi',' boFq1mH0UbU8njld ','0',300,'00:00:00','0000-00-00',0,0,0,0,0,0,0,0,0,0,0,0,'QWVIOWCUF2AZKT','00:00:00','2021-9-15',0,0,'QWVIOS88F2AZKT','QWYI36BU9KVTQO','0','0','1','1','1','1','1','1','1','1','1','0',0;</v>
      </c>
    </row>
    <row r="210" spans="1:8" x14ac:dyDescent="0.25">
      <c r="A210" t="s">
        <v>5567</v>
      </c>
      <c r="B210" t="s">
        <v>5568</v>
      </c>
      <c r="C210" t="s">
        <v>5569</v>
      </c>
      <c r="D210" t="s">
        <v>5570</v>
      </c>
      <c r="E210" t="s">
        <v>6140</v>
      </c>
      <c r="F210" t="s">
        <v>6141</v>
      </c>
      <c r="G210" t="s">
        <v>6114</v>
      </c>
      <c r="H210" t="str" cm="1">
        <f t="array" aca="1" ref="H210" ca="1">eConcatenar(A210:G210," ")</f>
        <v>INSERT INTO funeraria_abonos_individual SELECT 'iTyxgcap15sIBddD',' k99vjn4rbuBmVZnT ','0',1700,'00:00:00','0000-00-00',0,0,0,0,0,0,0,0,0,0,0,0,'QWVIOWCUF2AZKT','00:00:00','2021-9-15',0,0,'QWVIOS88F2AZKT','QWYI36BU9KVTQO','0','0','1','1','1','1','1','1','1','1','1','0',0;</v>
      </c>
    </row>
    <row r="211" spans="1:8" x14ac:dyDescent="0.25">
      <c r="A211" t="s">
        <v>5567</v>
      </c>
      <c r="B211" t="s">
        <v>5568</v>
      </c>
      <c r="C211" t="s">
        <v>5569</v>
      </c>
      <c r="D211" t="s">
        <v>5570</v>
      </c>
      <c r="E211" t="s">
        <v>6142</v>
      </c>
      <c r="F211" t="s">
        <v>6143</v>
      </c>
      <c r="G211" t="s">
        <v>6144</v>
      </c>
      <c r="H211" t="str" cm="1">
        <f t="array" aca="1" ref="H211" ca="1">eConcatenar(A211:G211," ")</f>
        <v>INSERT INTO funeraria_abonos_individual SELECT 'UbjeESuURRsmxn4e',' yknHikyN5L6jtiQl ','0',700,'00:00:00','0000-00-00',0,0,0,0,0,0,0,0,0,0,0,0,'QWVIOWCUF2AZKT','00:00:00','2021-9-15',0,0,'QWVIOS88F2AZKT','QWYI36BU9KVTQO','0','0','1','1','1','1','1','1','1','1','1','0',0;</v>
      </c>
    </row>
    <row r="212" spans="1:8" x14ac:dyDescent="0.25">
      <c r="A212" t="s">
        <v>5567</v>
      </c>
      <c r="B212" t="s">
        <v>5568</v>
      </c>
      <c r="C212" t="s">
        <v>5569</v>
      </c>
      <c r="D212" t="s">
        <v>5570</v>
      </c>
      <c r="E212" t="s">
        <v>6145</v>
      </c>
      <c r="F212" t="s">
        <v>6146</v>
      </c>
      <c r="G212" t="s">
        <v>6147</v>
      </c>
      <c r="H212" t="str" cm="1">
        <f t="array" aca="1" ref="H212" ca="1">eConcatenar(A212:G212," ")</f>
        <v>INSERT INTO funeraria_abonos_individual SELECT 'amhSOuz7p2jbWqBF',' BCrPabryFCL4HY4O ','0',2150,'00:00:00','0000-00-00',0,0,0,0,0,0,0,0,0,0,0,0,'QWVIOWCUF2AZKT','00:00:00','2021-9-15',0,0,'QWVIOS88F2AZKT','QWYI36BU9KVTQO','0','0','1','1','1','1','1','1','1','1','1','0',0;</v>
      </c>
    </row>
    <row r="213" spans="1:8" x14ac:dyDescent="0.25">
      <c r="A213" t="s">
        <v>5567</v>
      </c>
      <c r="B213" t="s">
        <v>5568</v>
      </c>
      <c r="C213" t="s">
        <v>5569</v>
      </c>
      <c r="D213" t="s">
        <v>5570</v>
      </c>
      <c r="E213" t="s">
        <v>6148</v>
      </c>
      <c r="F213" t="s">
        <v>6149</v>
      </c>
      <c r="G213" t="s">
        <v>6150</v>
      </c>
      <c r="H213" t="str" cm="1">
        <f t="array" aca="1" ref="H213" ca="1">eConcatenar(A213:G213," ")</f>
        <v>INSERT INTO funeraria_abonos_individual SELECT 'VmoMdM9iiIDXWmho',' 14tYO7AX4wiGPmhk ','0',1950,'00:00:00','0000-00-00',0,0,0,0,0,0,0,0,0,0,0,0,'QWVIOWCUF2AZKT','00:00:00','2021-9-15',0,0,'QWVIOS88F2AZKT','QWYI36BU9KVTQO','0','0','1','1','1','1','1','1','1','1','1','0',0;</v>
      </c>
    </row>
    <row r="214" spans="1:8" x14ac:dyDescent="0.25">
      <c r="A214" t="s">
        <v>5567</v>
      </c>
      <c r="B214" t="s">
        <v>5568</v>
      </c>
      <c r="C214" t="s">
        <v>5569</v>
      </c>
      <c r="D214" t="s">
        <v>5570</v>
      </c>
      <c r="E214" t="s">
        <v>6151</v>
      </c>
      <c r="F214" t="s">
        <v>6152</v>
      </c>
      <c r="G214" t="s">
        <v>6153</v>
      </c>
      <c r="H214" t="str" cm="1">
        <f t="array" aca="1" ref="H214" ca="1">eConcatenar(A214:G214," ")</f>
        <v>INSERT INTO funeraria_abonos_individual SELECT 'omqOZ4p4ARhzCnib',' ycRtuWcY15plpqlh ','0',2450,'00:00:00','0000-00-00',0,0,0,0,0,0,0,0,0,0,0,0,'QWVIOWCUF2AZKT','00:00:00','2021-9-15',0,0,'QWVIOS88F2AZKT','QWYI36BU9KVTQO','0','0','1','1','1','1','1','1','1','1','1','0',0;</v>
      </c>
    </row>
    <row r="215" spans="1:8" x14ac:dyDescent="0.25">
      <c r="A215" t="s">
        <v>5567</v>
      </c>
      <c r="B215" t="s">
        <v>5568</v>
      </c>
      <c r="C215" t="s">
        <v>5569</v>
      </c>
      <c r="D215" t="s">
        <v>5570</v>
      </c>
      <c r="E215" t="s">
        <v>6154</v>
      </c>
      <c r="F215" t="s">
        <v>6155</v>
      </c>
      <c r="G215" t="s">
        <v>6120</v>
      </c>
      <c r="H215" t="str" cm="1">
        <f t="array" aca="1" ref="H215" ca="1">eConcatenar(A215:G215," ")</f>
        <v>INSERT INTO funeraria_abonos_individual SELECT 'ZX8LexbpBw5Tna3I',' 1RomZYXuOj9ePOPt ','0',2000,'00:00:00','0000-00-00',0,0,0,0,0,0,0,0,0,0,0,0,'QWVIOWCUF2AZKT','00:00:00','2021-9-15',0,0,'QWVIOS88F2AZKT','QWYI36BU9KVTQO','0','0','1','1','1','1','1','1','1','1','1','0',0;</v>
      </c>
    </row>
    <row r="216" spans="1:8" x14ac:dyDescent="0.25">
      <c r="A216" t="s">
        <v>5567</v>
      </c>
      <c r="B216" t="s">
        <v>5568</v>
      </c>
      <c r="C216" t="s">
        <v>5569</v>
      </c>
      <c r="D216" t="s">
        <v>5570</v>
      </c>
      <c r="E216" t="s">
        <v>6156</v>
      </c>
      <c r="F216" t="s">
        <v>6157</v>
      </c>
      <c r="G216" t="s">
        <v>6120</v>
      </c>
      <c r="H216" t="str" cm="1">
        <f t="array" aca="1" ref="H216" ca="1">eConcatenar(A216:G216," ")</f>
        <v>INSERT INTO funeraria_abonos_individual SELECT 'bA6W1FcXBM2WqWe2',' dT1fAuL3m1qn9pE7 ','0',2000,'00:00:00','0000-00-00',0,0,0,0,0,0,0,0,0,0,0,0,'QWVIOWCUF2AZKT','00:00:00','2021-9-15',0,0,'QWVIOS88F2AZKT','QWYI36BU9KVTQO','0','0','1','1','1','1','1','1','1','1','1','0',0;</v>
      </c>
    </row>
    <row r="217" spans="1:8" x14ac:dyDescent="0.25">
      <c r="A217" t="s">
        <v>5567</v>
      </c>
      <c r="B217" t="s">
        <v>5568</v>
      </c>
      <c r="C217" t="s">
        <v>5569</v>
      </c>
      <c r="D217" t="s">
        <v>5570</v>
      </c>
      <c r="E217" t="s">
        <v>6158</v>
      </c>
      <c r="F217" t="s">
        <v>6159</v>
      </c>
      <c r="G217" t="s">
        <v>6068</v>
      </c>
      <c r="H217" t="str" cm="1">
        <f t="array" aca="1" ref="H217" ca="1">eConcatenar(A217:G217," ")</f>
        <v>INSERT INTO funeraria_abonos_individual SELECT 'IK0guQkzyq9WBMLO',' kJSB29YZGeKXBblY ','0',2100,'00:00:00','0000-00-00',0,0,0,0,0,0,0,0,0,0,0,0,'QWVIOWCUF2AZKT','00:00:00','2021-9-15',0,0,'QWVIOS88F2AZKT','QWYI36BU9KVTQO','0','0','1','1','1','1','1','1','1','1','1','0',0;</v>
      </c>
    </row>
    <row r="218" spans="1:8" x14ac:dyDescent="0.25">
      <c r="A218" t="s">
        <v>5567</v>
      </c>
      <c r="B218" t="s">
        <v>5568</v>
      </c>
      <c r="C218" t="s">
        <v>5569</v>
      </c>
      <c r="D218" t="s">
        <v>5570</v>
      </c>
      <c r="E218" t="s">
        <v>6160</v>
      </c>
      <c r="F218" t="s">
        <v>6161</v>
      </c>
      <c r="G218" t="s">
        <v>6108</v>
      </c>
      <c r="H218" t="str" cm="1">
        <f t="array" aca="1" ref="H218" ca="1">eConcatenar(A218:G218," ")</f>
        <v>INSERT INTO funeraria_abonos_individual SELECT 'jNJIX2axKWaqZ8Iz',' 1Q6UOkRFJUqA6ab4 ','0',2600,'00:00:00','0000-00-00',0,0,0,0,0,0,0,0,0,0,0,0,'QWVIOWCUF2AZKT','00:00:00','2021-9-15',0,0,'QWVIOS88F2AZKT','QWYI36BU9KVTQO','0','0','1','1','1','1','1','1','1','1','1','0',0;</v>
      </c>
    </row>
    <row r="219" spans="1:8" x14ac:dyDescent="0.25">
      <c r="A219" t="s">
        <v>5567</v>
      </c>
      <c r="B219" t="s">
        <v>5568</v>
      </c>
      <c r="C219" t="s">
        <v>5569</v>
      </c>
      <c r="D219" t="s">
        <v>5570</v>
      </c>
      <c r="E219" t="s">
        <v>6162</v>
      </c>
      <c r="F219" t="s">
        <v>6163</v>
      </c>
      <c r="G219" t="s">
        <v>6164</v>
      </c>
      <c r="H219" t="str" cm="1">
        <f t="array" aca="1" ref="H219" ca="1">eConcatenar(A219:G219," ")</f>
        <v>INSERT INTO funeraria_abonos_individual SELECT 'imgUf8DYGk8L1J4S',' dQZmQZcX28JtELAa ','0',3600,'00:00:00','0000-00-00',0,0,0,0,0,0,0,0,0,0,0,0,'QWVIOWCUF2AZKT','00:00:00','2021-9-15',0,0,'QWVIOS88F2AZKT','QWYI36BU9KVTQO','0','0','1','1','1','1','1','1','1','1','1','0',0;</v>
      </c>
    </row>
    <row r="220" spans="1:8" x14ac:dyDescent="0.25">
      <c r="A220" t="s">
        <v>5567</v>
      </c>
      <c r="B220" t="s">
        <v>5568</v>
      </c>
      <c r="C220" t="s">
        <v>5569</v>
      </c>
      <c r="D220" t="s">
        <v>5570</v>
      </c>
      <c r="E220" t="s">
        <v>6165</v>
      </c>
      <c r="F220" t="s">
        <v>6166</v>
      </c>
      <c r="G220" t="s">
        <v>6136</v>
      </c>
      <c r="H220" t="str" cm="1">
        <f t="array" aca="1" ref="H220" ca="1">eConcatenar(A220:G220," ")</f>
        <v>INSERT INTO funeraria_abonos_individual SELECT '3ujor9UGfUj2T0Zn',' f3QwgsihX4St1fjk ','0',2200,'00:00:00','0000-00-00',0,0,0,0,0,0,0,0,0,0,0,0,'QWVIOWCUF2AZKT','00:00:00','2021-9-15',0,0,'QWVIOS88F2AZKT','QWYI36BU9KVTQO','0','0','1','1','1','1','1','1','1','1','1','0',0;</v>
      </c>
    </row>
    <row r="221" spans="1:8" x14ac:dyDescent="0.25">
      <c r="A221" t="s">
        <v>5567</v>
      </c>
      <c r="B221" t="s">
        <v>5568</v>
      </c>
      <c r="C221" t="s">
        <v>5569</v>
      </c>
      <c r="D221" t="s">
        <v>5570</v>
      </c>
      <c r="E221" t="s">
        <v>6167</v>
      </c>
      <c r="F221" t="s">
        <v>6168</v>
      </c>
      <c r="G221" t="s">
        <v>6120</v>
      </c>
      <c r="H221" t="str" cm="1">
        <f t="array" aca="1" ref="H221" ca="1">eConcatenar(A221:G221," ")</f>
        <v>INSERT INTO funeraria_abonos_individual SELECT 'gl5PwjTXHfBQFB8V',' 77Jlwpcz2NT2NzB6 ','0',2000,'00:00:00','0000-00-00',0,0,0,0,0,0,0,0,0,0,0,0,'QWVIOWCUF2AZKT','00:00:00','2021-9-15',0,0,'QWVIOS88F2AZKT','QWYI36BU9KVTQO','0','0','1','1','1','1','1','1','1','1','1','0',0;</v>
      </c>
    </row>
    <row r="222" spans="1:8" x14ac:dyDescent="0.25">
      <c r="A222" t="s">
        <v>5567</v>
      </c>
      <c r="B222" t="s">
        <v>5568</v>
      </c>
      <c r="C222" t="s">
        <v>5569</v>
      </c>
      <c r="D222" t="s">
        <v>5570</v>
      </c>
      <c r="E222" t="s">
        <v>6169</v>
      </c>
      <c r="F222" t="s">
        <v>6170</v>
      </c>
      <c r="G222" t="s">
        <v>6171</v>
      </c>
      <c r="H222" t="str" cm="1">
        <f t="array" aca="1" ref="H222" ca="1">eConcatenar(A222:G222," ")</f>
        <v>INSERT INTO funeraria_abonos_individual SELECT 'Mpy3BlFejDJ7kDUa',' aYXHloAApWuhCzDK ','0',2300,'00:00:00','0000-00-00',0,0,0,0,0,0,0,0,0,0,0,0,'QWVIOWCUF2AZKT','00:00:00','2021-9-15',0,0,'QWVIOS88F2AZKT','QWYI36BU9KVTQO','0','0','1','1','1','1','1','1','1','1','1','0',0;</v>
      </c>
    </row>
    <row r="223" spans="1:8" x14ac:dyDescent="0.25">
      <c r="A223" t="s">
        <v>5567</v>
      </c>
      <c r="B223" t="s">
        <v>5568</v>
      </c>
      <c r="C223" t="s">
        <v>5569</v>
      </c>
      <c r="D223" t="s">
        <v>5570</v>
      </c>
      <c r="E223" t="s">
        <v>6172</v>
      </c>
      <c r="F223" t="s">
        <v>6173</v>
      </c>
      <c r="G223" t="s">
        <v>6174</v>
      </c>
      <c r="H223" t="str" cm="1">
        <f t="array" aca="1" ref="H223" ca="1">eConcatenar(A223:G223," ")</f>
        <v>INSERT INTO funeraria_abonos_individual SELECT 'cbLtEu2HtnOjFRTJ',' 5fUeolJXEtwWPqeT ','0',1900,'00:00:00','0000-00-00',0,0,0,0,0,0,0,0,0,0,0,0,'QWVIOWCUF2AZKT','00:00:00','2021-9-15',0,0,'QWVIOS88F2AZKT','QWYI36BU9KVTQO','0','0','1','1','1','1','1','1','1','1','1','0',0;</v>
      </c>
    </row>
    <row r="224" spans="1:8" x14ac:dyDescent="0.25">
      <c r="A224" t="s">
        <v>5567</v>
      </c>
      <c r="B224" t="s">
        <v>5568</v>
      </c>
      <c r="C224" t="s">
        <v>5569</v>
      </c>
      <c r="D224" t="s">
        <v>5570</v>
      </c>
      <c r="E224" t="s">
        <v>6175</v>
      </c>
      <c r="F224" t="s">
        <v>6176</v>
      </c>
      <c r="G224" t="s">
        <v>6177</v>
      </c>
      <c r="H224" t="str" cm="1">
        <f t="array" aca="1" ref="H224" ca="1">eConcatenar(A224:G224," ")</f>
        <v>INSERT INTO funeraria_abonos_individual SELECT 'EpinUiINOx39IxY3',' A9zA6qWDQmt2AgDO ','0',3700,'00:00:00','0000-00-00',0,0,0,0,0,0,0,0,0,0,0,0,'QWVIOWCUF2AZKT','00:00:00','2021-9-15',0,0,'QWVIOS88F2AZKT','QWYI36BU9KVTQO','0','0','1','1','1','1','1','1','1','1','1','0',0;</v>
      </c>
    </row>
    <row r="225" spans="1:8" x14ac:dyDescent="0.25">
      <c r="A225" t="s">
        <v>5567</v>
      </c>
      <c r="B225" t="s">
        <v>5568</v>
      </c>
      <c r="C225" t="s">
        <v>5569</v>
      </c>
      <c r="D225" t="s">
        <v>5570</v>
      </c>
      <c r="E225" t="s">
        <v>6178</v>
      </c>
      <c r="F225" t="s">
        <v>6179</v>
      </c>
      <c r="G225" t="s">
        <v>6180</v>
      </c>
      <c r="H225" t="str" cm="1">
        <f t="array" aca="1" ref="H225" ca="1">eConcatenar(A225:G225," ")</f>
        <v>INSERT INTO funeraria_abonos_individual SELECT 'zEcFUWrc7OsTtWSx',' RGtnqbVLoLbowUMt ','0',2900,'00:00:00','0000-00-00',0,0,0,0,0,0,0,0,0,0,0,0,'QWVIOWCUF2AZKT','00:00:00','2021-9-15',0,0,'QWVIOS88F2AZKT','QWYI36BU9KVTQO','0','0','1','1','1','1','1','1','1','1','1','0',0;</v>
      </c>
    </row>
    <row r="226" spans="1:8" x14ac:dyDescent="0.25">
      <c r="A226" t="s">
        <v>5567</v>
      </c>
      <c r="B226" t="s">
        <v>5568</v>
      </c>
      <c r="C226" t="s">
        <v>5569</v>
      </c>
      <c r="D226" t="s">
        <v>5570</v>
      </c>
      <c r="E226" t="s">
        <v>6181</v>
      </c>
      <c r="F226" t="s">
        <v>6182</v>
      </c>
      <c r="G226" t="s">
        <v>6180</v>
      </c>
      <c r="H226" t="str" cm="1">
        <f t="array" aca="1" ref="H226" ca="1">eConcatenar(A226:G226," ")</f>
        <v>INSERT INTO funeraria_abonos_individual SELECT 'q60iuzKd4fTfEHyD',' WmKyvuPe3ZfIyIo9 ','0',2900,'00:00:00','0000-00-00',0,0,0,0,0,0,0,0,0,0,0,0,'QWVIOWCUF2AZKT','00:00:00','2021-9-15',0,0,'QWVIOS88F2AZKT','QWYI36BU9KVTQO','0','0','1','1','1','1','1','1','1','1','1','0',0;</v>
      </c>
    </row>
    <row r="227" spans="1:8" x14ac:dyDescent="0.25">
      <c r="A227" t="s">
        <v>5567</v>
      </c>
      <c r="B227" t="s">
        <v>5568</v>
      </c>
      <c r="C227" t="s">
        <v>5569</v>
      </c>
      <c r="D227" t="s">
        <v>5570</v>
      </c>
      <c r="E227" t="s">
        <v>6183</v>
      </c>
      <c r="F227" t="s">
        <v>6184</v>
      </c>
      <c r="G227" t="s">
        <v>6185</v>
      </c>
      <c r="H227" t="str" cm="1">
        <f t="array" aca="1" ref="H227" ca="1">eConcatenar(A227:G227," ")</f>
        <v>INSERT INTO funeraria_abonos_individual SELECT 'AzxU4Lv2ZfrKHKAl',' U5lhF7F8zlNJup6w ','0',7000,'00:00:00','0000-00-00',0,0,0,0,0,0,0,0,0,0,0,0,'QWVIOWCUF2AZKT','00:00:00','2021-9-15',0,0,'QWVIOS88F2AZKT','QWYI36BU9KVTQO','0','0','1','1','1','1','1','1','1','1','1','0',0;</v>
      </c>
    </row>
    <row r="228" spans="1:8" x14ac:dyDescent="0.25">
      <c r="A228" t="s">
        <v>5567</v>
      </c>
      <c r="B228" t="s">
        <v>5568</v>
      </c>
      <c r="C228" t="s">
        <v>5569</v>
      </c>
      <c r="D228" t="s">
        <v>5570</v>
      </c>
      <c r="E228" t="s">
        <v>6186</v>
      </c>
      <c r="F228" t="s">
        <v>6187</v>
      </c>
      <c r="G228" t="s">
        <v>6180</v>
      </c>
      <c r="H228" t="str" cm="1">
        <f t="array" aca="1" ref="H228" ca="1">eConcatenar(A228:G228," ")</f>
        <v>INSERT INTO funeraria_abonos_individual SELECT 'HDUHFL1CNdKIVVHM',' gn4Xj7ZuU6rEW4Cr ','0',2900,'00:00:00','0000-00-00',0,0,0,0,0,0,0,0,0,0,0,0,'QWVIOWCUF2AZKT','00:00:00','2021-9-15',0,0,'QWVIOS88F2AZKT','QWYI36BU9KVTQO','0','0','1','1','1','1','1','1','1','1','1','0',0;</v>
      </c>
    </row>
    <row r="229" spans="1:8" x14ac:dyDescent="0.25">
      <c r="A229" t="s">
        <v>5567</v>
      </c>
      <c r="B229" t="s">
        <v>5568</v>
      </c>
      <c r="C229" t="s">
        <v>5569</v>
      </c>
      <c r="D229" t="s">
        <v>5570</v>
      </c>
      <c r="E229" t="s">
        <v>6188</v>
      </c>
      <c r="F229" t="s">
        <v>6189</v>
      </c>
      <c r="G229" t="s">
        <v>6190</v>
      </c>
      <c r="H229" t="str" cm="1">
        <f t="array" aca="1" ref="H229" ca="1">eConcatenar(A229:G229," ")</f>
        <v>INSERT INTO funeraria_abonos_individual SELECT 'xPv7iKMnDaba5uZu',' Ay8M4rzxXLC6mbZu ','0',3650,'00:00:00','0000-00-00',0,0,0,0,0,0,0,0,0,0,0,0,'QWVIOWCUF2AZKT','00:00:00','2021-9-15',0,0,'QWVIOS88F2AZKT','QWYI36BU9KVTQO','0','0','1','1','1','1','1','1','1','1','1','0',0;</v>
      </c>
    </row>
    <row r="230" spans="1:8" x14ac:dyDescent="0.25">
      <c r="A230" t="s">
        <v>5567</v>
      </c>
      <c r="B230" t="s">
        <v>5568</v>
      </c>
      <c r="C230" t="s">
        <v>5569</v>
      </c>
      <c r="D230" t="s">
        <v>5570</v>
      </c>
      <c r="E230" t="s">
        <v>6191</v>
      </c>
      <c r="F230" t="s">
        <v>6192</v>
      </c>
      <c r="G230" t="s">
        <v>6171</v>
      </c>
      <c r="H230" t="str" cm="1">
        <f t="array" aca="1" ref="H230" ca="1">eConcatenar(A230:G230," ")</f>
        <v>INSERT INTO funeraria_abonos_individual SELECT 'IGSZxqGq75z0mqXQ',' HHIw1vU83wMjotlT ','0',2300,'00:00:00','0000-00-00',0,0,0,0,0,0,0,0,0,0,0,0,'QWVIOWCUF2AZKT','00:00:00','2021-9-15',0,0,'QWVIOS88F2AZKT','QWYI36BU9KVTQO','0','0','1','1','1','1','1','1','1','1','1','0',0;</v>
      </c>
    </row>
    <row r="231" spans="1:8" x14ac:dyDescent="0.25">
      <c r="A231" t="s">
        <v>5567</v>
      </c>
      <c r="B231" t="s">
        <v>5568</v>
      </c>
      <c r="C231" t="s">
        <v>5569</v>
      </c>
      <c r="D231" t="s">
        <v>5570</v>
      </c>
      <c r="E231" t="s">
        <v>6193</v>
      </c>
      <c r="F231" t="s">
        <v>6194</v>
      </c>
      <c r="G231" t="s">
        <v>6062</v>
      </c>
      <c r="H231" t="str" cm="1">
        <f t="array" aca="1" ref="H231" ca="1">eConcatenar(A231:G231," ")</f>
        <v>INSERT INTO funeraria_abonos_individual SELECT 'kI2mp6sXvjsjKdTH',' uXiO5dz9RrN6C11s ','0',3800,'00:00:00','0000-00-00',0,0,0,0,0,0,0,0,0,0,0,0,'QWVIOWCUF2AZKT','00:00:00','2021-9-15',0,0,'QWVIOS88F2AZKT','QWYI36BU9KVTQO','0','0','1','1','1','1','1','1','1','1','1','0',0;</v>
      </c>
    </row>
    <row r="232" spans="1:8" x14ac:dyDescent="0.25">
      <c r="A232" t="s">
        <v>5567</v>
      </c>
      <c r="B232" t="s">
        <v>5568</v>
      </c>
      <c r="C232" t="s">
        <v>5569</v>
      </c>
      <c r="D232" t="s">
        <v>5570</v>
      </c>
      <c r="E232" t="s">
        <v>6195</v>
      </c>
      <c r="F232" t="s">
        <v>6196</v>
      </c>
      <c r="G232" t="s">
        <v>6197</v>
      </c>
      <c r="H232" t="str" cm="1">
        <f t="array" aca="1" ref="H232" ca="1">eConcatenar(A232:G232," ")</f>
        <v>INSERT INTO funeraria_abonos_individual SELECT 'HBimxUEKlaqDrMzn',' NxtIKMXdIaJ22njf ','0',3200,'00:00:00','0000-00-00',0,0,0,0,0,0,0,0,0,0,0,0,'QWVIOWCUF2AZKT','00:00:00','2021-9-15',0,0,'QWVIOS88F2AZKT','QWYI36BU9KVTQO','0','0','1','1','1','1','1','1','1','1','1','0',0;</v>
      </c>
    </row>
    <row r="233" spans="1:8" x14ac:dyDescent="0.25">
      <c r="A233" t="s">
        <v>5567</v>
      </c>
      <c r="B233" t="s">
        <v>5568</v>
      </c>
      <c r="C233" t="s">
        <v>5569</v>
      </c>
      <c r="D233" t="s">
        <v>5570</v>
      </c>
      <c r="E233" t="s">
        <v>6198</v>
      </c>
      <c r="F233" t="s">
        <v>6199</v>
      </c>
      <c r="G233" t="s">
        <v>6062</v>
      </c>
      <c r="H233" t="str" cm="1">
        <f t="array" aca="1" ref="H233" ca="1">eConcatenar(A233:G233," ")</f>
        <v>INSERT INTO funeraria_abonos_individual SELECT '2Kn7raJu8MFSsZcO',' 7fjhOfMHa4JiNL89 ','0',3800,'00:00:00','0000-00-00',0,0,0,0,0,0,0,0,0,0,0,0,'QWVIOWCUF2AZKT','00:00:00','2021-9-15',0,0,'QWVIOS88F2AZKT','QWYI36BU9KVTQO','0','0','1','1','1','1','1','1','1','1','1','0',0;</v>
      </c>
    </row>
    <row r="234" spans="1:8" x14ac:dyDescent="0.25">
      <c r="A234" t="s">
        <v>5567</v>
      </c>
      <c r="B234" t="s">
        <v>5568</v>
      </c>
      <c r="C234" t="s">
        <v>5569</v>
      </c>
      <c r="D234" t="s">
        <v>5570</v>
      </c>
      <c r="E234" t="s">
        <v>6200</v>
      </c>
      <c r="F234" t="s">
        <v>6201</v>
      </c>
      <c r="G234" t="s">
        <v>6202</v>
      </c>
      <c r="H234" t="str" cm="1">
        <f t="array" aca="1" ref="H234" ca="1">eConcatenar(A234:G234," ")</f>
        <v>INSERT INTO funeraria_abonos_individual SELECT 'bfVzq8bgEkkhsZGX',' bxDNjzVSj3MunbIn ','0',3300,'00:00:00','0000-00-00',0,0,0,0,0,0,0,0,0,0,0,0,'QWVIOWCUF2AZKT','00:00:00','2021-9-15',0,0,'QWVIOS88F2AZKT','QWYI36BU9KVTQO','0','0','1','1','1','1','1','1','1','1','1','0',0;</v>
      </c>
    </row>
    <row r="235" spans="1:8" x14ac:dyDescent="0.25">
      <c r="A235" t="s">
        <v>5567</v>
      </c>
      <c r="B235" t="s">
        <v>5568</v>
      </c>
      <c r="C235" t="s">
        <v>5569</v>
      </c>
      <c r="D235" t="s">
        <v>5570</v>
      </c>
      <c r="E235" t="s">
        <v>6203</v>
      </c>
      <c r="F235" t="s">
        <v>6204</v>
      </c>
      <c r="G235" t="s">
        <v>6205</v>
      </c>
      <c r="H235" t="str" cm="1">
        <f t="array" aca="1" ref="H235" ca="1">eConcatenar(A235:G235," ")</f>
        <v>INSERT INTO funeraria_abonos_individual SELECT 'jJQbNj27drzJ3PEq',' O1R7H6SAwDP4lEYi ','0',14000,'00:00:00','0000-00-00',0,0,0,0,0,0,0,0,0,0,0,0,'QWVIOWCUF2AZKT','00:00:00','2021-8-05',0,0,'QWVIOS88F2AZKT','QWYI36BU9KVTQO','0','0','1','1','1','1','1','1','1','1','1','0',0;</v>
      </c>
    </row>
    <row r="236" spans="1:8" x14ac:dyDescent="0.25">
      <c r="A236" t="s">
        <v>5567</v>
      </c>
      <c r="B236" t="s">
        <v>5568</v>
      </c>
      <c r="C236" t="s">
        <v>5569</v>
      </c>
      <c r="D236" t="s">
        <v>5570</v>
      </c>
      <c r="E236" t="s">
        <v>6206</v>
      </c>
      <c r="F236" t="s">
        <v>6207</v>
      </c>
      <c r="G236" t="s">
        <v>6208</v>
      </c>
      <c r="H236" t="str" cm="1">
        <f t="array" aca="1" ref="H236" ca="1">eConcatenar(A236:G236," ")</f>
        <v>INSERT INTO funeraria_abonos_individual SELECT '3vRXHKst2OfA2r9f',' EdN3WJ3aNTPOZlbp ','0',3200,'00:00:00','0000-00-00',0,0,0,0,0,0,0,0,0,0,0,0,'QWVIOWCUF2AZKT','00:00:00','2021-5-26',0,0,'QWVIOS88F2AZKT','QWYI36BU9KVTQO','0','0','1','1','1','1','1','1','1','1','1','0',0;</v>
      </c>
    </row>
    <row r="237" spans="1:8" x14ac:dyDescent="0.25">
      <c r="A237" t="s">
        <v>5567</v>
      </c>
      <c r="B237" t="s">
        <v>5568</v>
      </c>
      <c r="C237" t="s">
        <v>5569</v>
      </c>
      <c r="D237" t="s">
        <v>5570</v>
      </c>
      <c r="E237" t="s">
        <v>6209</v>
      </c>
      <c r="F237" t="s">
        <v>6210</v>
      </c>
      <c r="G237" t="s">
        <v>6211</v>
      </c>
      <c r="H237" t="str" cm="1">
        <f t="array" aca="1" ref="H237" ca="1">eConcatenar(A237:G237," ")</f>
        <v>INSERT INTO funeraria_abonos_individual SELECT 'LgDkTusADC2iy8gA',' Zbf1kOx2qVRr6OUt ','0',900,'00:00:00','0000-00-00',0,0,0,0,0,0,0,0,0,0,0,0,'QWVIOWCUF2AZKT','00:00:00','2021-5-13',0,0,'QWVIOS88F2AZKT','QWYI36BU9KVTQO','0','0','1','1','1','1','1','1','1','1','1','0',0;</v>
      </c>
    </row>
    <row r="238" spans="1:8" x14ac:dyDescent="0.25">
      <c r="A238" t="s">
        <v>5567</v>
      </c>
      <c r="B238" t="s">
        <v>5568</v>
      </c>
      <c r="C238" t="s">
        <v>5569</v>
      </c>
      <c r="D238" t="s">
        <v>5570</v>
      </c>
      <c r="E238" t="s">
        <v>6212</v>
      </c>
      <c r="F238" t="s">
        <v>6213</v>
      </c>
      <c r="G238" t="s">
        <v>6214</v>
      </c>
      <c r="H238" t="str" cm="1">
        <f t="array" aca="1" ref="H238" ca="1">eConcatenar(A238:G238," ")</f>
        <v>INSERT INTO funeraria_abonos_individual SELECT 'CGeQrFtYnVhBYEuC',' WDBxLhOPum59Cr7Y ','0',2250,'00:00:00','0000-00-00',0,0,0,0,0,0,0,0,0,0,0,0,'QWVIOWCUF2AZKT','00:00:00','2021-6-17',0,0,'QWVIOS88F2AZKT','QWYI36BU9KVTQO','0','0','1','1','1','1','1','1','1','1','1','0',0;</v>
      </c>
    </row>
    <row r="239" spans="1:8" x14ac:dyDescent="0.25">
      <c r="A239" t="s">
        <v>5567</v>
      </c>
      <c r="B239" t="s">
        <v>5568</v>
      </c>
      <c r="C239" t="s">
        <v>5569</v>
      </c>
      <c r="D239" t="s">
        <v>5570</v>
      </c>
      <c r="E239" t="s">
        <v>6215</v>
      </c>
      <c r="F239" t="s">
        <v>6216</v>
      </c>
      <c r="G239" t="s">
        <v>6217</v>
      </c>
      <c r="H239" t="str" cm="1">
        <f t="array" aca="1" ref="H239" ca="1">eConcatenar(A239:G239," ")</f>
        <v>INSERT INTO funeraria_abonos_individual SELECT 'qsdpmecVu9zfs0uK',' CPvXmQSQWkVGhcfF ','0',2700,'00:00:00','0000-00-00',0,0,0,0,0,0,0,0,0,0,0,0,'QWVIOWCUF2AZKT','00:00:00','2021-8-18',0,0,'QWVIOS88F2AZKT','QWYI36BU9KVTQO','0','0','1','1','1','1','1','1','1','1','1','0',0;</v>
      </c>
    </row>
    <row r="240" spans="1:8" x14ac:dyDescent="0.25">
      <c r="A240" t="s">
        <v>5567</v>
      </c>
      <c r="B240" t="s">
        <v>5568</v>
      </c>
      <c r="C240" t="s">
        <v>5569</v>
      </c>
      <c r="D240" t="s">
        <v>5570</v>
      </c>
      <c r="E240" t="s">
        <v>6218</v>
      </c>
      <c r="F240" t="s">
        <v>6219</v>
      </c>
      <c r="G240" t="s">
        <v>6220</v>
      </c>
      <c r="H240" t="str" cm="1">
        <f t="array" aca="1" ref="H240" ca="1">eConcatenar(A240:G240," ")</f>
        <v>INSERT INTO funeraria_abonos_individual SELECT 'q5p3wTcaw9TlUXbH',' esV7kxKp8DCtUijT ','0',3400,'00:00:00','0000-00-00',0,0,0,0,0,0,0,0,0,0,0,0,'QWVIOWCUF2AZKT','00:00:00','2021-9-08',0,0,'QWVIOS88F2AZKT','QWYI36BU9KVTQO','0','0','1','1','1','1','1','1','1','1','1','0',0;</v>
      </c>
    </row>
    <row r="241" spans="1:8" x14ac:dyDescent="0.25">
      <c r="A241" t="s">
        <v>5567</v>
      </c>
      <c r="B241" t="s">
        <v>5568</v>
      </c>
      <c r="C241" t="s">
        <v>5569</v>
      </c>
      <c r="D241" t="s">
        <v>5570</v>
      </c>
      <c r="E241" t="s">
        <v>6221</v>
      </c>
      <c r="F241" t="s">
        <v>6222</v>
      </c>
      <c r="G241" t="s">
        <v>6223</v>
      </c>
      <c r="H241" t="str" cm="1">
        <f t="array" aca="1" ref="H241" ca="1">eConcatenar(A241:G241," ")</f>
        <v>INSERT INTO funeraria_abonos_individual SELECT 'YIMlfdHxE7YUYiDh',' fjRcrR3mlcqf3zGc ','0',2400,'00:00:00','0000-00-00',0,0,0,0,0,0,0,0,0,0,0,0,'QWVIOWCUF2AZKT','00:00:00','2021-9-09',0,0,'QWVIOS88F2AZKT','QWYI36BU9KVTQO','0','0','1','1','1','1','1','1','1','1','1','0',0;</v>
      </c>
    </row>
    <row r="242" spans="1:8" x14ac:dyDescent="0.25">
      <c r="A242" t="s">
        <v>5567</v>
      </c>
      <c r="B242" t="s">
        <v>5568</v>
      </c>
      <c r="C242" t="s">
        <v>5569</v>
      </c>
      <c r="D242" t="s">
        <v>5570</v>
      </c>
      <c r="E242" t="s">
        <v>6224</v>
      </c>
      <c r="F242" t="s">
        <v>6225</v>
      </c>
      <c r="G242" t="s">
        <v>6226</v>
      </c>
      <c r="H242" t="str" cm="1">
        <f t="array" aca="1" ref="H242" ca="1">eConcatenar(A242:G242," ")</f>
        <v>INSERT INTO funeraria_abonos_individual SELECT 'fXzpfxwaDUye0wUm',' XVxbf4vr5nsOXAa0 ','0',3200,'00:00:00','0000-00-00',0,0,0,0,0,0,0,0,0,0,0,0,'QWVIOWCUF2AZKT','00:00:00','2021-9-09',0,0,'QWVIOS88F2AZKT','QWYI36BU9KVTQO','0','0','1','1','1','1','1','1','1','1','1','0',0;</v>
      </c>
    </row>
    <row r="243" spans="1:8" x14ac:dyDescent="0.25">
      <c r="A243" t="s">
        <v>5567</v>
      </c>
      <c r="B243" t="s">
        <v>5568</v>
      </c>
      <c r="C243" t="s">
        <v>5569</v>
      </c>
      <c r="D243" t="s">
        <v>5570</v>
      </c>
      <c r="E243" t="s">
        <v>6227</v>
      </c>
      <c r="F243" t="s">
        <v>6228</v>
      </c>
      <c r="G243" t="s">
        <v>6229</v>
      </c>
      <c r="H243" t="str" cm="1">
        <f t="array" aca="1" ref="H243" ca="1">eConcatenar(A243:G243," ")</f>
        <v>INSERT INTO funeraria_abonos_individual SELECT '9RGpXl8wL9mgCkCH',' TIXiqIrzdiZk03Z7 ','0',2250,'00:00:00','0000-00-00',0,0,0,0,0,0,0,0,0,0,0,0,'QWVIOWCUF2AZKT','00:00:00','2021-8-04',0,0,'QWVIOS88F2AZKT','QWYI36BU9KVTQO','0','0','1','1','1','1','1','1','1','1','1','0',0;</v>
      </c>
    </row>
    <row r="244" spans="1:8" x14ac:dyDescent="0.25">
      <c r="A244" t="s">
        <v>5567</v>
      </c>
      <c r="B244" t="s">
        <v>5568</v>
      </c>
      <c r="C244" t="s">
        <v>5569</v>
      </c>
      <c r="D244" t="s">
        <v>5570</v>
      </c>
      <c r="E244" t="s">
        <v>6230</v>
      </c>
      <c r="F244" t="s">
        <v>6231</v>
      </c>
      <c r="G244" t="s">
        <v>6232</v>
      </c>
      <c r="H244" t="str" cm="1">
        <f t="array" aca="1" ref="H244" ca="1">eConcatenar(A244:G244," ")</f>
        <v>INSERT INTO funeraria_abonos_individual SELECT 'ac86GFkvOQTRMH7Y',' 1I29HkGatIWBBdM5 ','0',1720,'00:00:00','0000-00-00',0,0,0,0,0,0,0,0,0,0,0,0,'QWVIOWCUF2AZKT','00:00:00','2021-8-25',0,0,'QWVIOS88F2AZKT','QWYI36BU9KVTQO','0','0','1','1','1','1','1','1','1','1','1','0',0;</v>
      </c>
    </row>
    <row r="245" spans="1:8" x14ac:dyDescent="0.25">
      <c r="A245" t="s">
        <v>5567</v>
      </c>
      <c r="B245" t="s">
        <v>5568</v>
      </c>
      <c r="C245" t="s">
        <v>5569</v>
      </c>
      <c r="D245" t="s">
        <v>5570</v>
      </c>
      <c r="E245" t="s">
        <v>6233</v>
      </c>
      <c r="F245" t="s">
        <v>6234</v>
      </c>
      <c r="G245" t="s">
        <v>6235</v>
      </c>
      <c r="H245" t="str" cm="1">
        <f t="array" aca="1" ref="H245" ca="1">eConcatenar(A245:G245," ")</f>
        <v>INSERT INTO funeraria_abonos_individual SELECT 'vY2kaKIcl6JiBqSX',' jSmlGhIaVNfPMsB6 ','0',1875,'00:00:00','0000-00-00',0,0,0,0,0,0,0,0,0,0,0,0,'QWVIOWCUF2AZKT','00:00:00','2021-6-09',0,0,'QWVIOS88F2AZKT','QWYI36BU9KVTQO','0','0','1','1','1','1','1','1','1','1','1','0',0;</v>
      </c>
    </row>
    <row r="246" spans="1:8" x14ac:dyDescent="0.25">
      <c r="A246" t="s">
        <v>5567</v>
      </c>
      <c r="B246" t="s">
        <v>5568</v>
      </c>
      <c r="C246" t="s">
        <v>5569</v>
      </c>
      <c r="D246" t="s">
        <v>5570</v>
      </c>
      <c r="E246" t="s">
        <v>6236</v>
      </c>
      <c r="F246" t="s">
        <v>6237</v>
      </c>
      <c r="G246" t="s">
        <v>6238</v>
      </c>
      <c r="H246" t="str" cm="1">
        <f t="array" aca="1" ref="H246" ca="1">eConcatenar(A246:G246," ")</f>
        <v>INSERT INTO funeraria_abonos_individual SELECT 'rQz4aMQNIlq5A4Kw',' NIzUPmKzAdmhVRQy ','0',2099,'00:00:00','0000-00-00',0,0,0,0,0,0,0,0,0,0,0,0,'QWVIOWCUF2AZKT','00:00:00','2021-2-04',0,0,'QWVIOS88F2AZKT','QWYI36BU9KVTQO','0','0','1','1','1','1','1','1','1','1','1','0',0;</v>
      </c>
    </row>
    <row r="247" spans="1:8" x14ac:dyDescent="0.25">
      <c r="A247" t="s">
        <v>5567</v>
      </c>
      <c r="B247" t="s">
        <v>5568</v>
      </c>
      <c r="C247" t="s">
        <v>5569</v>
      </c>
      <c r="D247" t="s">
        <v>5570</v>
      </c>
      <c r="E247" t="s">
        <v>6239</v>
      </c>
      <c r="F247" t="s">
        <v>6240</v>
      </c>
      <c r="G247" t="s">
        <v>6241</v>
      </c>
      <c r="H247" t="str" cm="1">
        <f t="array" aca="1" ref="H247" ca="1">eConcatenar(A247:G247," ")</f>
        <v>INSERT INTO funeraria_abonos_individual SELECT 'G6P4mlWKjPL7GJjP',' fx55lghxaT2h5w6Y ','0',2900,'00:00:00','0000-00-00',0,0,0,0,0,0,0,0,0,0,0,0,'QWVIOWCUF2AZKT','00:00:00','2021-9-09',0,0,'QWVIOS88F2AZKT','QWYI36BU9KVTQO','0','0','1','1','1','1','1','1','1','1','1','0',0;</v>
      </c>
    </row>
    <row r="248" spans="1:8" x14ac:dyDescent="0.25">
      <c r="A248" t="s">
        <v>5567</v>
      </c>
      <c r="B248" t="s">
        <v>5568</v>
      </c>
      <c r="C248" t="s">
        <v>5569</v>
      </c>
      <c r="D248" t="s">
        <v>5570</v>
      </c>
      <c r="E248" t="s">
        <v>6242</v>
      </c>
      <c r="F248" t="s">
        <v>6243</v>
      </c>
      <c r="G248" t="s">
        <v>6226</v>
      </c>
      <c r="H248" t="str" cm="1">
        <f t="array" aca="1" ref="H248" ca="1">eConcatenar(A248:G248," ")</f>
        <v>INSERT INTO funeraria_abonos_individual SELECT 'WrMuT0Dtar1rwbhM',' tE02XoQHmEDS6Odl ','0',3200,'00:00:00','0000-00-00',0,0,0,0,0,0,0,0,0,0,0,0,'QWVIOWCUF2AZKT','00:00:00','2021-9-09',0,0,'QWVIOS88F2AZKT','QWYI36BU9KVTQO','0','0','1','1','1','1','1','1','1','1','1','0',0;</v>
      </c>
    </row>
    <row r="249" spans="1:8" x14ac:dyDescent="0.25">
      <c r="A249" t="s">
        <v>5567</v>
      </c>
      <c r="B249" t="s">
        <v>5568</v>
      </c>
      <c r="C249" t="s">
        <v>5569</v>
      </c>
      <c r="D249" t="s">
        <v>5570</v>
      </c>
      <c r="E249" t="s">
        <v>6244</v>
      </c>
      <c r="F249" t="s">
        <v>6245</v>
      </c>
      <c r="G249" t="s">
        <v>6226</v>
      </c>
      <c r="H249" t="str" cm="1">
        <f t="array" aca="1" ref="H249" ca="1">eConcatenar(A249:G249," ")</f>
        <v>INSERT INTO funeraria_abonos_individual SELECT 's450wKVDLy6H4l7X',' GSpDpgTwfnO3Jf54 ','0',3200,'00:00:00','0000-00-00',0,0,0,0,0,0,0,0,0,0,0,0,'QWVIOWCUF2AZKT','00:00:00','2021-9-09',0,0,'QWVIOS88F2AZKT','QWYI36BU9KVTQO','0','0','1','1','1','1','1','1','1','1','1','0',0;</v>
      </c>
    </row>
    <row r="250" spans="1:8" x14ac:dyDescent="0.25">
      <c r="A250" t="s">
        <v>5567</v>
      </c>
      <c r="B250" t="s">
        <v>5568</v>
      </c>
      <c r="C250" t="s">
        <v>5569</v>
      </c>
      <c r="D250" t="s">
        <v>5570</v>
      </c>
      <c r="E250" t="s">
        <v>6246</v>
      </c>
      <c r="F250" t="s">
        <v>6247</v>
      </c>
      <c r="G250" t="s">
        <v>6248</v>
      </c>
      <c r="H250" t="str" cm="1">
        <f t="array" aca="1" ref="H250" ca="1">eConcatenar(A250:G250," ")</f>
        <v>INSERT INTO funeraria_abonos_individual SELECT 'Uv6NfxACT1BWUjnF',' sfYFNxGUADJm5zjU ','0',2000,'00:00:00','0000-00-00',0,0,0,0,0,0,0,0,0,0,0,0,'QWVIOWCUF2AZKT','00:00:00','2021-7-07',0,0,'QWVIOS88F2AZKT','QWYI36BU9KVTQO','0','0','1','1','1','1','1','1','1','1','1','0',0;</v>
      </c>
    </row>
    <row r="251" spans="1:8" x14ac:dyDescent="0.25">
      <c r="A251" t="s">
        <v>5567</v>
      </c>
      <c r="B251" t="s">
        <v>5568</v>
      </c>
      <c r="C251" t="s">
        <v>5569</v>
      </c>
      <c r="D251" t="s">
        <v>5570</v>
      </c>
      <c r="E251" t="s">
        <v>6249</v>
      </c>
      <c r="F251" t="s">
        <v>6250</v>
      </c>
      <c r="G251" t="s">
        <v>6251</v>
      </c>
      <c r="H251" t="str" cm="1">
        <f t="array" aca="1" ref="H251" ca="1">eConcatenar(A251:G251," ")</f>
        <v>INSERT INTO funeraria_abonos_individual SELECT 'mvwQ00yCgPy8YiYk',' iGRz6DnCcP9X4ZJf ','0',700,'00:00:00','0000-00-00',0,0,0,0,0,0,0,0,0,0,0,0,'QWVIOWCUF2AZKT','00:00:00','2021-9-01',0,0,'QWVIOS88F2AZKT','QWYI36BU9KVTQO','0','0','1','1','1','1','1','1','1','1','1','0',0;</v>
      </c>
    </row>
    <row r="252" spans="1:8" x14ac:dyDescent="0.25">
      <c r="A252" t="s">
        <v>5567</v>
      </c>
      <c r="B252" t="s">
        <v>5568</v>
      </c>
      <c r="C252" t="s">
        <v>5569</v>
      </c>
      <c r="D252" t="s">
        <v>5570</v>
      </c>
      <c r="E252" t="s">
        <v>6252</v>
      </c>
      <c r="F252" t="s">
        <v>6253</v>
      </c>
      <c r="G252" t="s">
        <v>6254</v>
      </c>
      <c r="H252" t="str" cm="1">
        <f t="array" aca="1" ref="H252" ca="1">eConcatenar(A252:G252," ")</f>
        <v>INSERT INTO funeraria_abonos_individual SELECT 'nqvogZwnkvjS3XmC',' 3r2ZH2ZsYoTpWjvh ','0',200,'00:00:00','0000-00-00',0,0,0,0,0,0,0,0,0,0,0,0,'QWVIOWCUF2AZKT','00:00:00','2021-4-01',0,0,'QWVIOS88F2AZKT','QWYI36BU9KVTQO','0','0','1','1','1','1','1','1','1','1','1','0',0;</v>
      </c>
    </row>
    <row r="253" spans="1:8" x14ac:dyDescent="0.25">
      <c r="A253" t="s">
        <v>5567</v>
      </c>
      <c r="B253" t="s">
        <v>5568</v>
      </c>
      <c r="C253" t="s">
        <v>5569</v>
      </c>
      <c r="D253" t="s">
        <v>5570</v>
      </c>
      <c r="E253" t="s">
        <v>6255</v>
      </c>
      <c r="F253" t="s">
        <v>6256</v>
      </c>
      <c r="G253" t="s">
        <v>6257</v>
      </c>
      <c r="H253" t="str" cm="1">
        <f t="array" aca="1" ref="H253" ca="1">eConcatenar(A253:G253," ")</f>
        <v>INSERT INTO funeraria_abonos_individual SELECT 'TRTSDeE9zhAJ4F8A',' 0TE0o9HbSslcB11M ','0',6100,'00:00:00','0000-00-00',0,0,0,0,0,0,0,0,0,0,0,0,'QWVIOWCUF2AZKT','00:00:00','2021-6-24',0,0,'QWVIOS88F2AZKT','QWYI36BU9KVTQO','0','0','1','1','1','1','1','1','1','1','1','0',0;</v>
      </c>
    </row>
    <row r="254" spans="1:8" x14ac:dyDescent="0.25">
      <c r="A254" t="s">
        <v>5567</v>
      </c>
      <c r="B254" t="s">
        <v>5568</v>
      </c>
      <c r="C254" t="s">
        <v>5569</v>
      </c>
      <c r="D254" t="s">
        <v>5570</v>
      </c>
      <c r="E254" t="s">
        <v>6258</v>
      </c>
      <c r="F254" t="s">
        <v>6259</v>
      </c>
      <c r="G254" t="s">
        <v>6260</v>
      </c>
      <c r="H254" t="str" cm="1">
        <f t="array" aca="1" ref="H254" ca="1">eConcatenar(A254:G254," ")</f>
        <v>INSERT INTO funeraria_abonos_individual SELECT 'FmgVC6UDo2unLV7P',' 9VfUfMZS2E7XXYT5 ','0',500,'00:00:00','0000-00-00',0,0,0,0,0,0,0,0,0,0,0,0,'QWVIOWCUF2AZKT','00:00:00','2021-3-31',0,0,'QWVIOS88F2AZKT','QWYI36BU9KVTQO','0','0','1','1','1','1','1','1','1','1','1','0',0;</v>
      </c>
    </row>
    <row r="255" spans="1:8" x14ac:dyDescent="0.25">
      <c r="A255" t="s">
        <v>5567</v>
      </c>
      <c r="B255" t="s">
        <v>5568</v>
      </c>
      <c r="C255" t="s">
        <v>5569</v>
      </c>
      <c r="D255" t="s">
        <v>5570</v>
      </c>
      <c r="E255" t="s">
        <v>6261</v>
      </c>
      <c r="F255" t="s">
        <v>6262</v>
      </c>
      <c r="G255" t="s">
        <v>6263</v>
      </c>
      <c r="H255" t="str" cm="1">
        <f t="array" aca="1" ref="H255" ca="1">eConcatenar(A255:G255," ")</f>
        <v>INSERT INTO funeraria_abonos_individual SELECT 'RYASnvkWimMrvYrJ',' peSt2y1k9tQp8VkZ ','0',2200,'00:00:00','0000-00-00',0,0,0,0,0,0,0,0,0,0,0,0,'QWVIOWCUF2AZKT','00:00:00','2021-8-05',0,0,'QWVIOS88F2AZKT','QWYI36BU9KVTQO','0','0','1','1','1','1','1','1','1','1','1','0',0;</v>
      </c>
    </row>
    <row r="256" spans="1:8" x14ac:dyDescent="0.25">
      <c r="A256" t="s">
        <v>5567</v>
      </c>
      <c r="B256" t="s">
        <v>5568</v>
      </c>
      <c r="C256" t="s">
        <v>5569</v>
      </c>
      <c r="D256" t="s">
        <v>5570</v>
      </c>
      <c r="E256" t="s">
        <v>6264</v>
      </c>
      <c r="F256" t="s">
        <v>6265</v>
      </c>
      <c r="G256" t="s">
        <v>6266</v>
      </c>
      <c r="H256" t="str" cm="1">
        <f t="array" aca="1" ref="H256" ca="1">eConcatenar(A256:G256," ")</f>
        <v>INSERT INTO funeraria_abonos_individual SELECT 'v8kh3Kx6YL6dXtpc',' 5JLu7k4G0Bz0YBRB ','0',1100,'00:00:00','0000-00-00',0,0,0,0,0,0,0,0,0,0,0,0,'QWVIOWCUF2AZKT','00:00:00','2021-7-07',0,0,'QWVIOS88F2AZKT','QWYI36BU9KVTQO','0','0','1','1','1','1','1','1','1','1','1','0',0;</v>
      </c>
    </row>
    <row r="257" spans="1:8" x14ac:dyDescent="0.25">
      <c r="A257" t="s">
        <v>5567</v>
      </c>
      <c r="B257" t="s">
        <v>5568</v>
      </c>
      <c r="C257" t="s">
        <v>5569</v>
      </c>
      <c r="D257" t="s">
        <v>5570</v>
      </c>
      <c r="E257" t="s">
        <v>6267</v>
      </c>
      <c r="F257" t="s">
        <v>6268</v>
      </c>
      <c r="G257" t="s">
        <v>6269</v>
      </c>
      <c r="H257" t="str" cm="1">
        <f t="array" aca="1" ref="H257" ca="1">eConcatenar(A257:G257," ")</f>
        <v>INSERT INTO funeraria_abonos_individual SELECT '5HhzV5zBftWik9Qq',' rQS8I3XxR10ke5yd ','0',1500,'00:00:00','0000-00-00',0,0,0,0,0,0,0,0,0,0,0,0,'QWVIOWCUF2AZKT','00:00:00','2021-7-07',0,0,'QWVIOS88F2AZKT','QWYI36BU9KVTQO','0','0','1','1','1','1','1','1','1','1','1','0',0;</v>
      </c>
    </row>
    <row r="258" spans="1:8" x14ac:dyDescent="0.25">
      <c r="A258" t="s">
        <v>5567</v>
      </c>
      <c r="B258" t="s">
        <v>5568</v>
      </c>
      <c r="C258" t="s">
        <v>5569</v>
      </c>
      <c r="D258" t="s">
        <v>5570</v>
      </c>
      <c r="E258" t="s">
        <v>6270</v>
      </c>
      <c r="F258" t="s">
        <v>6271</v>
      </c>
      <c r="G258" t="s">
        <v>6272</v>
      </c>
      <c r="H258" t="str" cm="1">
        <f t="array" aca="1" ref="H258" ca="1">eConcatenar(A258:G258," ")</f>
        <v>INSERT INTO funeraria_abonos_individual SELECT 'R0nI6SPCZ6f1VapK',' pEVt5fUiLe23UC48 ','0',2800,'00:00:00','0000-00-00',0,0,0,0,0,0,0,0,0,0,0,0,'QWVIOWCUF2AZKT','00:00:00','2021-9-08',0,0,'QWVIOS88F2AZKT','QWYI36BU9KVTQO','0','0','1','1','1','1','1','1','1','1','1','0',0;</v>
      </c>
    </row>
    <row r="259" spans="1:8" x14ac:dyDescent="0.25">
      <c r="A259" t="s">
        <v>5567</v>
      </c>
      <c r="B259" t="s">
        <v>5568</v>
      </c>
      <c r="C259" t="s">
        <v>5569</v>
      </c>
      <c r="D259" t="s">
        <v>5570</v>
      </c>
      <c r="E259" t="s">
        <v>6273</v>
      </c>
      <c r="F259" t="s">
        <v>6274</v>
      </c>
      <c r="G259" t="s">
        <v>6275</v>
      </c>
      <c r="H259" t="str" cm="1">
        <f t="array" aca="1" ref="H259" ca="1">eConcatenar(A259:G259," ")</f>
        <v>INSERT INTO funeraria_abonos_individual SELECT 'GmG7oAVjZegIRVkx',' pL3AB0jmm7ONeG4v ','0',1600,'00:00:00','0000-00-00',0,0,0,0,0,0,0,0,0,0,0,0,'QWVIOWCUF2AZKT','00:00:00','2021-4-28',0,0,'QWVIOS88F2AZKT','QWYI36BU9KVTQO','0','0','1','1','1','1','1','1','1','1','1','0',0;</v>
      </c>
    </row>
    <row r="260" spans="1:8" x14ac:dyDescent="0.25">
      <c r="A260" t="s">
        <v>5567</v>
      </c>
      <c r="B260" t="s">
        <v>5568</v>
      </c>
      <c r="C260" t="s">
        <v>5569</v>
      </c>
      <c r="D260" t="s">
        <v>5570</v>
      </c>
      <c r="E260" t="s">
        <v>6276</v>
      </c>
      <c r="F260" t="s">
        <v>6277</v>
      </c>
      <c r="G260" t="s">
        <v>6278</v>
      </c>
      <c r="H260" t="str" cm="1">
        <f t="array" aca="1" ref="H260" ca="1">eConcatenar(A260:G260," ")</f>
        <v>INSERT INTO funeraria_abonos_individual SELECT 'FMPYr3FnwnEzFHBO',' KeBrPDWtf8HYU5oG ','0',1000,'00:00:00','0000-00-00',0,0,0,0,0,0,0,0,0,0,0,0,'QWVIOWCUF2AZKT','00:00:00','2021-3-05',0,0,'QWVIOS88F2AZKT','QWYI36BU9KVTQO','0','0','1','1','1','1','1','1','1','1','1','0',0;</v>
      </c>
    </row>
    <row r="261" spans="1:8" x14ac:dyDescent="0.25">
      <c r="A261" t="s">
        <v>5567</v>
      </c>
      <c r="B261" t="s">
        <v>5568</v>
      </c>
      <c r="C261" t="s">
        <v>5569</v>
      </c>
      <c r="D261" t="s">
        <v>5570</v>
      </c>
      <c r="E261" t="s">
        <v>6279</v>
      </c>
      <c r="F261" t="s">
        <v>6280</v>
      </c>
      <c r="G261" t="s">
        <v>6281</v>
      </c>
      <c r="H261" t="str" cm="1">
        <f t="array" aca="1" ref="H261" ca="1">eConcatenar(A261:G261," ")</f>
        <v>INSERT INTO funeraria_abonos_individual SELECT 'QiMRJgSGc0cfdjDQ',' amdT40JnJitRW6zt ','0',1800,'00:00:00','0000-00-00',0,0,0,0,0,0,0,0,0,0,0,0,'QWVIOWCUF2AZKT','00:00:00','2021-9-09',0,0,'QWVIOS88F2AZKT','QWYI36BU9KVTQO','0','0','1','1','1','1','1','1','1','1','1','0',0;</v>
      </c>
    </row>
    <row r="262" spans="1:8" x14ac:dyDescent="0.25">
      <c r="A262" t="s">
        <v>5567</v>
      </c>
      <c r="B262" t="s">
        <v>5568</v>
      </c>
      <c r="C262" t="s">
        <v>5569</v>
      </c>
      <c r="D262" t="s">
        <v>5570</v>
      </c>
      <c r="E262" t="s">
        <v>6282</v>
      </c>
      <c r="F262" t="s">
        <v>6283</v>
      </c>
      <c r="G262" t="s">
        <v>6284</v>
      </c>
      <c r="H262" t="str" cm="1">
        <f t="array" aca="1" ref="H262" ca="1">eConcatenar(A262:G262," ")</f>
        <v>INSERT INTO funeraria_abonos_individual SELECT 'USCfFDODv7pRqKIK',' vsnlTwjciif8dzdk ','0',2600,'00:00:00','0000-00-00',0,0,0,0,0,0,0,0,0,0,0,0,'QWVIOWCUF2AZKT','00:00:00','2021-9-08',0,0,'QWVIOS88F2AZKT','QWYI36BU9KVTQO','0','0','1','1','1','1','1','1','1','1','1','0',0;</v>
      </c>
    </row>
    <row r="263" spans="1:8" x14ac:dyDescent="0.25">
      <c r="A263" t="s">
        <v>5567</v>
      </c>
      <c r="B263" t="s">
        <v>5568</v>
      </c>
      <c r="C263" t="s">
        <v>5569</v>
      </c>
      <c r="D263" t="s">
        <v>5570</v>
      </c>
      <c r="E263" t="s">
        <v>6285</v>
      </c>
      <c r="F263" t="s">
        <v>6286</v>
      </c>
      <c r="G263" t="s">
        <v>6287</v>
      </c>
      <c r="H263" t="str" cm="1">
        <f t="array" aca="1" ref="H263" ca="1">eConcatenar(A263:G263," ")</f>
        <v>INSERT INTO funeraria_abonos_individual SELECT '1z3Crl6RWEHuW0mm',' cIYbDrvRbnhWY42w ','0',2800,'00:00:00','0000-00-00',0,0,0,0,0,0,0,0,0,0,0,0,'QWVIOWCUF2AZKT','00:00:00','2021-8-18',0,0,'QWVIOS88F2AZKT','QWYI36BU9KVTQO','0','0','1','1','1','1','1','1','1','1','1','0',0;</v>
      </c>
    </row>
    <row r="264" spans="1:8" x14ac:dyDescent="0.25">
      <c r="A264" t="s">
        <v>5567</v>
      </c>
      <c r="B264" t="s">
        <v>5568</v>
      </c>
      <c r="C264" t="s">
        <v>5569</v>
      </c>
      <c r="D264" t="s">
        <v>5570</v>
      </c>
      <c r="E264" t="s">
        <v>6288</v>
      </c>
      <c r="F264" t="s">
        <v>6289</v>
      </c>
      <c r="G264" t="s">
        <v>6290</v>
      </c>
      <c r="H264" t="str" cm="1">
        <f t="array" aca="1" ref="H264" ca="1">eConcatenar(A264:G264," ")</f>
        <v>INSERT INTO funeraria_abonos_individual SELECT 'JtfKTEiSiw7Qw3ah',' yqiZ6NRZrMWXpaat ','0',5650,'00:00:00','0000-00-00',0,0,0,0,0,0,0,0,0,0,0,0,'QWVIOWCUF2AZKT','00:00:00','2021-9-09',0,0,'QWVIOS88F2AZKT','QWYI36BU9KVTQO','0','0','1','1','1','1','1','1','1','1','1','0',0;</v>
      </c>
    </row>
    <row r="265" spans="1:8" x14ac:dyDescent="0.25">
      <c r="A265" t="s">
        <v>5567</v>
      </c>
      <c r="B265" t="s">
        <v>5568</v>
      </c>
      <c r="C265" t="s">
        <v>5569</v>
      </c>
      <c r="D265" t="s">
        <v>5570</v>
      </c>
      <c r="E265" t="s">
        <v>6291</v>
      </c>
      <c r="F265" t="s">
        <v>6292</v>
      </c>
      <c r="G265" t="s">
        <v>6293</v>
      </c>
      <c r="H265" t="str" cm="1">
        <f t="array" aca="1" ref="H265" ca="1">eConcatenar(A265:G265," ")</f>
        <v>INSERT INTO funeraria_abonos_individual SELECT 'fTsNcSH3b1TjvchA',' nMLIoCXb9TVv1fDj ','0',5100,'00:00:00','0000-00-00',0,0,0,0,0,0,0,0,0,0,0,0,'QWVIOWCUF2AZKT','00:00:00','2021-9-08',0,0,'QWVIOS88F2AZKT','QWYI36BU9KVTQO','0','0','1','1','1','1','1','1','1','1','1','0',0;</v>
      </c>
    </row>
    <row r="266" spans="1:8" x14ac:dyDescent="0.25">
      <c r="A266" t="s">
        <v>5567</v>
      </c>
      <c r="B266" t="s">
        <v>5568</v>
      </c>
      <c r="C266" t="s">
        <v>5569</v>
      </c>
      <c r="D266" t="s">
        <v>5570</v>
      </c>
      <c r="E266" t="s">
        <v>6294</v>
      </c>
      <c r="F266" t="s">
        <v>6295</v>
      </c>
      <c r="G266" t="s">
        <v>6296</v>
      </c>
      <c r="H266" t="str" cm="1">
        <f t="array" aca="1" ref="H266" ca="1">eConcatenar(A266:G266," ")</f>
        <v>INSERT INTO funeraria_abonos_individual SELECT 'wvIf9AxPm0bJIlgt',' 1bJ3REsowGd5L8El ','0',300,'00:00:00','0000-00-00',0,0,0,0,0,0,0,0,0,0,0,0,'QWVIOWCUF2AZKT','00:00:00','2021-9-13',0,0,'QWVIOS88F2AZKT','QWYI36BU9KVTQO','0','0','1','1','1','1','1','1','1','1','1','0',0;</v>
      </c>
    </row>
    <row r="267" spans="1:8" x14ac:dyDescent="0.25">
      <c r="A267" t="s">
        <v>5567</v>
      </c>
      <c r="B267" t="s">
        <v>5568</v>
      </c>
      <c r="C267" t="s">
        <v>5569</v>
      </c>
      <c r="D267" t="s">
        <v>5570</v>
      </c>
      <c r="E267" t="s">
        <v>6297</v>
      </c>
      <c r="F267" t="s">
        <v>6298</v>
      </c>
      <c r="G267" t="s">
        <v>6299</v>
      </c>
      <c r="H267" t="str" cm="1">
        <f t="array" aca="1" ref="H267" ca="1">eConcatenar(A267:G267," ")</f>
        <v>INSERT INTO funeraria_abonos_individual SELECT 'NJFp39McVIx9fFlI',' MOT5lWqOLrAyBAdX ','0',100,'00:00:00','0000-00-00',0,0,0,0,0,0,0,0,0,0,0,0,'QWVIOWCUF2AZKT','00:00:00','2021-9-14',0,0,'QWVIOS88F2AZKT','QWYI36BU9KVTQO','0','0','1','1','1','1','1','1','1','1','1','0',0;</v>
      </c>
    </row>
    <row r="268" spans="1:8" x14ac:dyDescent="0.25">
      <c r="A268" t="s">
        <v>5567</v>
      </c>
      <c r="B268" t="s">
        <v>5568</v>
      </c>
      <c r="C268" t="s">
        <v>5569</v>
      </c>
      <c r="D268" t="s">
        <v>5570</v>
      </c>
      <c r="E268" t="s">
        <v>6300</v>
      </c>
      <c r="F268" t="s">
        <v>6301</v>
      </c>
      <c r="G268" t="s">
        <v>6302</v>
      </c>
      <c r="H268" t="str" cm="1">
        <f t="array" aca="1" ref="H268" ca="1">eConcatenar(A268:G268," ")</f>
        <v>INSERT INTO funeraria_abonos_individual SELECT 'tA3dFyuLOdS2zvBl',' y4yb0VAvCynTuSWM ','0',200,'00:00:00','0000-00-00',0,0,0,0,0,0,0,0,0,0,0,0,'QWVIOWCUF2AZKT','00:00:00','2021-9-13',0,0,'QWVIOS88F2AZKT','QWYI36BU9KVTQO','0','0','1','1','1','1','1','1','1','1','1','0',0;</v>
      </c>
    </row>
    <row r="269" spans="1:8" x14ac:dyDescent="0.25">
      <c r="A269" t="s">
        <v>5567</v>
      </c>
      <c r="B269" t="s">
        <v>5568</v>
      </c>
      <c r="C269" t="s">
        <v>5569</v>
      </c>
      <c r="D269" t="s">
        <v>5570</v>
      </c>
      <c r="E269" t="s">
        <v>6303</v>
      </c>
      <c r="F269" t="s">
        <v>6304</v>
      </c>
      <c r="G269" t="s">
        <v>6305</v>
      </c>
      <c r="H269" t="str" cm="1">
        <f t="array" aca="1" ref="H269" ca="1">eConcatenar(A269:G269," ")</f>
        <v>INSERT INTO funeraria_abonos_individual SELECT 'iTc6QyMQzYBXEErh',' ec0lHKEAVzg14o0I ','0',200,'00:00:00','0000-00-00',0,0,0,0,0,0,0,0,0,0,0,0,'QWVIOWCUF2AZKT','00:00:00','2021-4-22',0,0,'QWVIOS88F2AZKT','QWYI36BU9KVTQO','0','0','1','1','1','1','1','1','1','1','1','0',0;</v>
      </c>
    </row>
    <row r="270" spans="1:8" x14ac:dyDescent="0.25">
      <c r="A270" t="s">
        <v>5567</v>
      </c>
      <c r="B270" t="s">
        <v>5568</v>
      </c>
      <c r="C270" t="s">
        <v>5569</v>
      </c>
      <c r="D270" t="s">
        <v>5570</v>
      </c>
      <c r="E270" t="s">
        <v>6306</v>
      </c>
      <c r="F270" t="s">
        <v>6307</v>
      </c>
      <c r="G270" t="s">
        <v>6308</v>
      </c>
      <c r="H270" t="str" cm="1">
        <f t="array" aca="1" ref="H270" ca="1">eConcatenar(A270:G270," ")</f>
        <v>INSERT INTO funeraria_abonos_individual SELECT 'SHGLEx1DMw0Ft87B',' R6y1tDsxhdSls9ld ','0',900,'00:00:00','0000-00-00',0,0,0,0,0,0,0,0,0,0,0,0,'QWVIOWCUF2AZKT','00:00:00','2021-5-20',0,0,'QWVIOS88F2AZKT','QWYI36BU9KVTQO','0','0','1','1','1','1','1','1','1','1','1','0',0;</v>
      </c>
    </row>
    <row r="271" spans="1:8" x14ac:dyDescent="0.25">
      <c r="A271" t="s">
        <v>5567</v>
      </c>
      <c r="B271" t="s">
        <v>5568</v>
      </c>
      <c r="C271" t="s">
        <v>5569</v>
      </c>
      <c r="D271" t="s">
        <v>5570</v>
      </c>
      <c r="E271" t="s">
        <v>6309</v>
      </c>
      <c r="F271" t="s">
        <v>6310</v>
      </c>
      <c r="G271" t="s">
        <v>6223</v>
      </c>
      <c r="H271" t="str" cm="1">
        <f t="array" aca="1" ref="H271" ca="1">eConcatenar(A271:G271," ")</f>
        <v>INSERT INTO funeraria_abonos_individual SELECT 'KttkCDWZkgjlZXGV',' AQb71IsdiNkLzXaF ','0',2400,'00:00:00','0000-00-00',0,0,0,0,0,0,0,0,0,0,0,0,'QWVIOWCUF2AZKT','00:00:00','2021-9-09',0,0,'QWVIOS88F2AZKT','QWYI36BU9KVTQO','0','0','1','1','1','1','1','1','1','1','1','0',0;</v>
      </c>
    </row>
    <row r="272" spans="1:8" x14ac:dyDescent="0.25">
      <c r="A272" t="s">
        <v>5567</v>
      </c>
      <c r="B272" t="s">
        <v>5568</v>
      </c>
      <c r="C272" t="s">
        <v>5569</v>
      </c>
      <c r="D272" t="s">
        <v>5570</v>
      </c>
      <c r="E272" t="s">
        <v>6311</v>
      </c>
      <c r="F272" t="s">
        <v>6312</v>
      </c>
      <c r="G272" t="s">
        <v>6313</v>
      </c>
      <c r="H272" t="str" cm="1">
        <f t="array" aca="1" ref="H272" ca="1">eConcatenar(A272:G272," ")</f>
        <v>INSERT INTO funeraria_abonos_individual SELECT 'HSzWyhcCTjHEC5Pb',' 9gKwrh5Xh1qfF7T4 ','0',2400,'00:00:00','0000-00-00',0,0,0,0,0,0,0,0,0,0,0,0,'QWVIOWCUF2AZKT','00:00:00','2021-4-29',0,0,'QWVIOS88F2AZKT','QWYI36BU9KVTQO','0','0','1','1','1','1','1','1','1','1','1','0',0;</v>
      </c>
    </row>
    <row r="273" spans="1:8" x14ac:dyDescent="0.25">
      <c r="A273" t="s">
        <v>5567</v>
      </c>
      <c r="B273" t="s">
        <v>5568</v>
      </c>
      <c r="C273" t="s">
        <v>5569</v>
      </c>
      <c r="D273" t="s">
        <v>5570</v>
      </c>
      <c r="E273" t="s">
        <v>6314</v>
      </c>
      <c r="F273" t="s">
        <v>6315</v>
      </c>
      <c r="G273" t="s">
        <v>6316</v>
      </c>
      <c r="H273" t="str" cm="1">
        <f t="array" aca="1" ref="H273" ca="1">eConcatenar(A273:G273," ")</f>
        <v>INSERT INTO funeraria_abonos_individual SELECT 'MmXaFPUWd9mU4z9l',' 7zEG5rUh6I2ZXy3W ','0',350,'00:00:00','0000-00-00',0,0,0,0,0,0,0,0,0,0,0,0,'QWVIOWCUF2AZKT','00:00:00','2021-5-06',0,0,'QWVIOS88F2AZKT','QWYI36BU9KVTQO','0','0','1','1','1','1','1','1','1','1','1','0',0;</v>
      </c>
    </row>
    <row r="274" spans="1:8" x14ac:dyDescent="0.25">
      <c r="A274" t="s">
        <v>5567</v>
      </c>
      <c r="B274" t="s">
        <v>5568</v>
      </c>
      <c r="C274" t="s">
        <v>5569</v>
      </c>
      <c r="D274" t="s">
        <v>5570</v>
      </c>
      <c r="E274" t="s">
        <v>6317</v>
      </c>
      <c r="F274" t="s">
        <v>6318</v>
      </c>
      <c r="G274" t="s">
        <v>6319</v>
      </c>
      <c r="H274" t="str" cm="1">
        <f t="array" aca="1" ref="H274" ca="1">eConcatenar(A274:G274," ")</f>
        <v>INSERT INTO funeraria_abonos_individual SELECT 'ng9E2z3IsFWk7dkW',' 2tCtcp59VSRjgICz ','0',600,'00:00:00','0000-00-00',0,0,0,0,0,0,0,0,0,0,0,0,'QWVIOWCUF2AZKT','00:00:00','2021-5-06',0,0,'QWVIOS88F2AZKT','QWYI36BU9KVTQO','0','0','1','1','1','1','1','1','1','1','1','0',0;</v>
      </c>
    </row>
    <row r="275" spans="1:8" x14ac:dyDescent="0.25">
      <c r="A275" t="s">
        <v>5567</v>
      </c>
      <c r="B275" t="s">
        <v>5568</v>
      </c>
      <c r="C275" t="s">
        <v>5569</v>
      </c>
      <c r="D275" t="s">
        <v>5570</v>
      </c>
      <c r="E275" t="s">
        <v>6320</v>
      </c>
      <c r="F275" t="s">
        <v>6321</v>
      </c>
      <c r="G275" t="s">
        <v>6322</v>
      </c>
      <c r="H275" t="str" cm="1">
        <f t="array" aca="1" ref="H275" ca="1">eConcatenar(A275:G275," ")</f>
        <v>INSERT INTO funeraria_abonos_individual SELECT 'HH9dP6guSmLDpTmj',' oieXTHfi0x96rQ5j ','0',2600,'00:00:00','0000-00-00',0,0,0,0,0,0,0,0,0,0,0,0,'QWVIOWCUF2AZKT','00:00:00','2021-9-09',0,0,'QWVIOS88F2AZKT','QWYI36BU9KVTQO','0','0','1','1','1','1','1','1','1','1','1','0',0;</v>
      </c>
    </row>
    <row r="276" spans="1:8" x14ac:dyDescent="0.25">
      <c r="A276" t="s">
        <v>5567</v>
      </c>
      <c r="B276" t="s">
        <v>5568</v>
      </c>
      <c r="C276" t="s">
        <v>5569</v>
      </c>
      <c r="D276" t="s">
        <v>5570</v>
      </c>
      <c r="E276" t="s">
        <v>6323</v>
      </c>
      <c r="F276" t="s">
        <v>6324</v>
      </c>
      <c r="G276" t="s">
        <v>6325</v>
      </c>
      <c r="H276" t="str" cm="1">
        <f t="array" aca="1" ref="H276" ca="1">eConcatenar(A276:G276," ")</f>
        <v>INSERT INTO funeraria_abonos_individual SELECT 'Oqgy2xpaAaC1cZna',' ttrTFg7C0I2unC4N ','0',3900,'00:00:00','0000-00-00',0,0,0,0,0,0,0,0,0,0,0,0,'QWVIOWCUF2AZKT','00:00:00','2021-8-19',0,0,'QWVIOS88F2AZKT','QWYI36BU9KVTQO','0','0','1','1','1','1','1','1','1','1','1','0',0;</v>
      </c>
    </row>
    <row r="277" spans="1:8" x14ac:dyDescent="0.25">
      <c r="A277" t="s">
        <v>5567</v>
      </c>
      <c r="B277" t="s">
        <v>5568</v>
      </c>
      <c r="C277" t="s">
        <v>5569</v>
      </c>
      <c r="D277" t="s">
        <v>5570</v>
      </c>
      <c r="E277" t="s">
        <v>6326</v>
      </c>
      <c r="F277" t="s">
        <v>6327</v>
      </c>
      <c r="G277" t="s">
        <v>6328</v>
      </c>
      <c r="H277" t="str" cm="1">
        <f t="array" aca="1" ref="H277" ca="1">eConcatenar(A277:G277," ")</f>
        <v>INSERT INTO funeraria_abonos_individual SELECT 'BIhcYR34L6mFl7Bu',' Ybt6V8EDNSAN3t9o ','0',150,'00:00:00','0000-00-00',0,0,0,0,0,0,0,0,0,0,0,0,'QWVIOWCUF2AZKT','00:00:00','2021-3-31',0,0,'QWVIOS88F2AZKT','QWYI36BU9KVTQO','0','0','1','1','1','1','1','1','1','1','1','0',0;</v>
      </c>
    </row>
    <row r="278" spans="1:8" x14ac:dyDescent="0.25">
      <c r="A278" t="s">
        <v>5567</v>
      </c>
      <c r="B278" t="s">
        <v>5568</v>
      </c>
      <c r="C278" t="s">
        <v>5569</v>
      </c>
      <c r="D278" t="s">
        <v>5570</v>
      </c>
      <c r="E278" t="s">
        <v>6329</v>
      </c>
      <c r="F278" t="s">
        <v>6330</v>
      </c>
      <c r="G278" t="s">
        <v>6331</v>
      </c>
      <c r="H278" t="str" cm="1">
        <f t="array" aca="1" ref="H278" ca="1">eConcatenar(A278:G278," ")</f>
        <v>INSERT INTO funeraria_abonos_individual SELECT '8SMO2j3pOcXitxir',' H5aCYLXQDwhB0lYu ','0',50,'00:00:00','0000-00-00',0,0,0,0,0,0,0,0,0,0,0,0,'QWVIOWCUF2AZKT','00:00:00','2021-3-23',0,0,'QWVIOS88F2AZKT','QWYI36BU9KVTQO','0','0','1','1','1','1','1','1','1','1','1','0',0;</v>
      </c>
    </row>
    <row r="279" spans="1:8" x14ac:dyDescent="0.25">
      <c r="A279" t="s">
        <v>5567</v>
      </c>
      <c r="B279" t="s">
        <v>5568</v>
      </c>
      <c r="C279" t="s">
        <v>5569</v>
      </c>
      <c r="D279" t="s">
        <v>5570</v>
      </c>
      <c r="E279" t="s">
        <v>6332</v>
      </c>
      <c r="F279" t="s">
        <v>6333</v>
      </c>
      <c r="G279" t="s">
        <v>6334</v>
      </c>
      <c r="H279" t="str" cm="1">
        <f t="array" aca="1" ref="H279" ca="1">eConcatenar(A279:G279," ")</f>
        <v>INSERT INTO funeraria_abonos_individual SELECT 'LuaODvMJIvb9xRBz',' QauFexQ86RN2TQVH ','0',1600,'00:00:00','0000-00-00',0,0,0,0,0,0,0,0,0,0,0,0,'QWVIOWCUF2AZKT','00:00:00','2021-5-12',0,0,'QWVIOS88F2AZKT','QWYI36BU9KVTQO','0','0','1','1','1','1','1','1','1','1','1','0',0;</v>
      </c>
    </row>
    <row r="280" spans="1:8" x14ac:dyDescent="0.25">
      <c r="A280" t="s">
        <v>5567</v>
      </c>
      <c r="B280" t="s">
        <v>5568</v>
      </c>
      <c r="C280" t="s">
        <v>5569</v>
      </c>
      <c r="D280" t="s">
        <v>5570</v>
      </c>
      <c r="E280" t="s">
        <v>6335</v>
      </c>
      <c r="F280" t="s">
        <v>6336</v>
      </c>
      <c r="G280" t="s">
        <v>6337</v>
      </c>
      <c r="H280" t="str" cm="1">
        <f t="array" aca="1" ref="H280" ca="1">eConcatenar(A280:G280," ")</f>
        <v>INSERT INTO funeraria_abonos_individual SELECT 'padCjywFKGNrCvU4',' CZJeaY5THIsLhFa5 ','0',4300,'00:00:00','0000-00-00',0,0,0,0,0,0,0,0,0,0,0,0,'QWVIOWCUF2AZKT','00:00:00','2021-7-07',0,0,'QWVIOS88F2AZKT','QWYI36BU9KVTQO','0','0','1','1','1','1','1','1','1','1','1','0',0;</v>
      </c>
    </row>
    <row r="281" spans="1:8" x14ac:dyDescent="0.25">
      <c r="A281" t="s">
        <v>5567</v>
      </c>
      <c r="B281" t="s">
        <v>5568</v>
      </c>
      <c r="C281" t="s">
        <v>5569</v>
      </c>
      <c r="D281" t="s">
        <v>5570</v>
      </c>
      <c r="E281" t="s">
        <v>6338</v>
      </c>
      <c r="F281" t="s">
        <v>6339</v>
      </c>
      <c r="G281" t="s">
        <v>6340</v>
      </c>
      <c r="H281" t="str" cm="1">
        <f t="array" aca="1" ref="H281" ca="1">eConcatenar(A281:G281," ")</f>
        <v>INSERT INTO funeraria_abonos_individual SELECT 'RPPpQF7wNYhd9Kd0',' 15CMXJ4wZ25hQ16v ','0',1650,'00:00:00','0000-00-00',0,0,0,0,0,0,0,0,0,0,0,0,'QWVIOWCUF2AZKT','00:00:00','2021-9-01',0,0,'QWVIOS88F2AZKT','QWYI36BU9KVTQO','0','0','1','1','1','1','1','1','1','1','1','0',0;</v>
      </c>
    </row>
    <row r="282" spans="1:8" x14ac:dyDescent="0.25">
      <c r="A282" t="s">
        <v>5567</v>
      </c>
      <c r="B282" t="s">
        <v>5568</v>
      </c>
      <c r="C282" t="s">
        <v>5569</v>
      </c>
      <c r="D282" t="s">
        <v>5570</v>
      </c>
      <c r="E282" t="s">
        <v>6341</v>
      </c>
      <c r="F282" t="s">
        <v>6342</v>
      </c>
      <c r="G282" t="s">
        <v>6343</v>
      </c>
      <c r="H282" t="str" cm="1">
        <f t="array" aca="1" ref="H282" ca="1">eConcatenar(A282:G282," ")</f>
        <v>INSERT INTO funeraria_abonos_individual SELECT 'VQDieYQNar9Afegp',' S5LTRUpxvdz0QcTP ','0',50,'00:00:00','0000-00-00',0,0,0,0,0,0,0,0,0,0,0,0,'QWVIOWCUF2AZKT','00:00:00','2021-3-03',0,0,'QWVIOS88F2AZKT','QWYI36BU9KVTQO','0','0','1','1','1','1','1','1','1','1','1','0',0;</v>
      </c>
    </row>
    <row r="283" spans="1:8" x14ac:dyDescent="0.25">
      <c r="A283" t="s">
        <v>5567</v>
      </c>
      <c r="B283" t="s">
        <v>5568</v>
      </c>
      <c r="C283" t="s">
        <v>5569</v>
      </c>
      <c r="D283" t="s">
        <v>5570</v>
      </c>
      <c r="E283" t="s">
        <v>6344</v>
      </c>
      <c r="F283" t="s">
        <v>6345</v>
      </c>
      <c r="G283" t="s">
        <v>6346</v>
      </c>
      <c r="H283" t="str" cm="1">
        <f t="array" aca="1" ref="H283" ca="1">eConcatenar(A283:G283," ")</f>
        <v>INSERT INTO funeraria_abonos_individual SELECT '5qRGdRs9PPNcVLui',' MxSR94pF7k3l2Uwo ','0',600,'00:00:00','0000-00-00',0,0,0,0,0,0,0,0,0,0,0,0,'QWVIOWCUF2AZKT','00:00:00','2021-4-22',0,0,'QWVIOS88F2AZKT','QWYI36BU9KVTQO','0','0','1','1','1','1','1','1','1','1','1','0',0;</v>
      </c>
    </row>
    <row r="284" spans="1:8" x14ac:dyDescent="0.25">
      <c r="A284" t="s">
        <v>5567</v>
      </c>
      <c r="B284" t="s">
        <v>5568</v>
      </c>
      <c r="C284" t="s">
        <v>5569</v>
      </c>
      <c r="D284" t="s">
        <v>5570</v>
      </c>
      <c r="E284" t="s">
        <v>6347</v>
      </c>
      <c r="F284" t="s">
        <v>6348</v>
      </c>
      <c r="G284" t="s">
        <v>6349</v>
      </c>
      <c r="H284" t="str" cm="1">
        <f t="array" aca="1" ref="H284" ca="1">eConcatenar(A284:G284," ")</f>
        <v>INSERT INTO funeraria_abonos_individual SELECT 'LjyRxrS1Qzt5JQrx',' xG8KltjFKzg3q3Vo ','0',300,'00:00:00','0000-00-00',0,0,0,0,0,0,0,0,0,0,0,0,'QWVIOWCUF2AZKT','00:00:00','2021-6-16',0,0,'QWVIOS88F2AZKT','QWYI36BU9KVTQO','0','0','1','1','1','1','1','1','1','1','1','0',0;</v>
      </c>
    </row>
    <row r="285" spans="1:8" x14ac:dyDescent="0.25">
      <c r="A285" t="s">
        <v>5567</v>
      </c>
      <c r="B285" t="s">
        <v>5568</v>
      </c>
      <c r="C285" t="s">
        <v>5569</v>
      </c>
      <c r="D285" t="s">
        <v>5570</v>
      </c>
      <c r="E285" t="s">
        <v>6350</v>
      </c>
      <c r="F285" t="s">
        <v>6351</v>
      </c>
      <c r="G285" t="s">
        <v>6352</v>
      </c>
      <c r="H285" t="str" cm="1">
        <f t="array" aca="1" ref="H285" ca="1">eConcatenar(A285:G285," ")</f>
        <v>INSERT INTO funeraria_abonos_individual SELECT '4xkLQxJKIfJhCISb',' N6RpMCPhIJPjgxAe ','0',4150,'00:00:00','0000-00-00',0,0,0,0,0,0,0,0,0,0,0,0,'QWVIOWCUF2AZKT','00:00:00','2021-6-17',0,0,'QWVIOS88F2AZKT','QWYI36BU9KVTQO','0','0','1','1','1','1','1','1','1','1','1','0',0;</v>
      </c>
    </row>
    <row r="286" spans="1:8" x14ac:dyDescent="0.25">
      <c r="A286" t="s">
        <v>5567</v>
      </c>
      <c r="B286" t="s">
        <v>5568</v>
      </c>
      <c r="C286" t="s">
        <v>5569</v>
      </c>
      <c r="D286" t="s">
        <v>5570</v>
      </c>
      <c r="E286" t="s">
        <v>6353</v>
      </c>
      <c r="F286" t="s">
        <v>6354</v>
      </c>
      <c r="G286" t="s">
        <v>6355</v>
      </c>
      <c r="H286" t="str" cm="1">
        <f t="array" aca="1" ref="H286" ca="1">eConcatenar(A286:G286," ")</f>
        <v>INSERT INTO funeraria_abonos_individual SELECT 'ok0NQkYJ8mcNFsK6',' j3N7yvzvhkfFS343 ','0',400,'00:00:00','0000-00-00',0,0,0,0,0,0,0,0,0,0,0,0,'QWVIOWCUF2AZKT','00:00:00','2021-6-17',0,0,'QWVIOS88F2AZKT','QWYI36BU9KVTQO','0','0','1','1','1','1','1','1','1','1','1','0',0;</v>
      </c>
    </row>
    <row r="287" spans="1:8" x14ac:dyDescent="0.25">
      <c r="A287" t="s">
        <v>5567</v>
      </c>
      <c r="B287" t="s">
        <v>5568</v>
      </c>
      <c r="C287" t="s">
        <v>5569</v>
      </c>
      <c r="D287" t="s">
        <v>5570</v>
      </c>
      <c r="E287" t="s">
        <v>6356</v>
      </c>
      <c r="F287" t="s">
        <v>6357</v>
      </c>
      <c r="G287" t="s">
        <v>6358</v>
      </c>
      <c r="H287" t="str" cm="1">
        <f t="array" aca="1" ref="H287" ca="1">eConcatenar(A287:G287," ")</f>
        <v>INSERT INTO funeraria_abonos_individual SELECT 'JOH1a1paEDLmcpBs',' agTikjcfWJE1J172 ','0',500,'00:00:00','0000-00-00',0,0,0,0,0,0,0,0,0,0,0,0,'QWVIOWCUF2AZKT','00:00:00','2021-6-11',0,0,'QWVIOS88F2AZKT','QWYI36BU9KVTQO','0','0','1','1','1','1','1','1','1','1','1','0',0;</v>
      </c>
    </row>
    <row r="288" spans="1:8" x14ac:dyDescent="0.25">
      <c r="A288" t="s">
        <v>5567</v>
      </c>
      <c r="B288" t="s">
        <v>5568</v>
      </c>
      <c r="C288" t="s">
        <v>5569</v>
      </c>
      <c r="D288" t="s">
        <v>5570</v>
      </c>
      <c r="E288" t="s">
        <v>6359</v>
      </c>
      <c r="F288" t="s">
        <v>6360</v>
      </c>
      <c r="G288" t="s">
        <v>6361</v>
      </c>
      <c r="H288" t="str" cm="1">
        <f t="array" aca="1" ref="H288" ca="1">eConcatenar(A288:G288," ")</f>
        <v>INSERT INTO funeraria_abonos_individual SELECT 'qMXOZEPDVKQFPjJl',' o8UFnvQR44iDEHRG ','0',1400,'00:00:00','0000-00-00',0,0,0,0,0,0,0,0,0,0,0,0,'QWVIOWCUF2AZKT','00:00:00','2021-9-02',0,0,'QWVIOS88F2AZKT','QWYI36BU9KVTQO','0','0','1','1','1','1','1','1','1','1','1','0',0;</v>
      </c>
    </row>
    <row r="289" spans="1:8" x14ac:dyDescent="0.25">
      <c r="A289" t="s">
        <v>5567</v>
      </c>
      <c r="B289" t="s">
        <v>5568</v>
      </c>
      <c r="C289" t="s">
        <v>5569</v>
      </c>
      <c r="D289" t="s">
        <v>5570</v>
      </c>
      <c r="E289" t="s">
        <v>6362</v>
      </c>
      <c r="F289" t="s">
        <v>6363</v>
      </c>
      <c r="G289" t="s">
        <v>6364</v>
      </c>
      <c r="H289" t="str" cm="1">
        <f t="array" aca="1" ref="H289" ca="1">eConcatenar(A289:G289," ")</f>
        <v>INSERT INTO funeraria_abonos_individual SELECT 'C8dzEGJvbFoW4IcY',' so6A6DeBJBd1Ppck ','0',50,'00:00:00','0000-00-00',0,0,0,0,0,0,0,0,0,0,0,0,'QWVIOWCUF2AZKT','00:00:00','2021-5-13',0,0,'QWVIOS88F2AZKT','QWYI36BU9KVTQO','0','0','1','1','1','1','1','1','1','1','1','0',0;</v>
      </c>
    </row>
    <row r="290" spans="1:8" x14ac:dyDescent="0.25">
      <c r="A290" t="s">
        <v>5567</v>
      </c>
      <c r="B290" t="s">
        <v>5568</v>
      </c>
      <c r="C290" t="s">
        <v>5569</v>
      </c>
      <c r="D290" t="s">
        <v>5570</v>
      </c>
      <c r="E290" t="s">
        <v>6365</v>
      </c>
      <c r="F290" t="s">
        <v>6366</v>
      </c>
      <c r="G290" t="s">
        <v>6367</v>
      </c>
      <c r="H290" t="str" cm="1">
        <f t="array" aca="1" ref="H290" ca="1">eConcatenar(A290:G290," ")</f>
        <v>INSERT INTO funeraria_abonos_individual SELECT 't4ipMLI80FUfEFdU',' TUH6HId0er24zvdY ','0',100,'00:00:00','0000-00-00',0,0,0,0,0,0,0,0,0,0,0,0,'QWVIOWCUF2AZKT','00:00:00','2021-6-03',0,0,'QWVIOS88F2AZKT','QWYI36BU9KVTQO','0','0','1','1','1','1','1','1','1','1','1','0',0;</v>
      </c>
    </row>
    <row r="291" spans="1:8" x14ac:dyDescent="0.25">
      <c r="A291" t="s">
        <v>5567</v>
      </c>
      <c r="B291" t="s">
        <v>5568</v>
      </c>
      <c r="C291" t="s">
        <v>5569</v>
      </c>
      <c r="D291" t="s">
        <v>5570</v>
      </c>
      <c r="E291" t="s">
        <v>6368</v>
      </c>
      <c r="F291" t="s">
        <v>6369</v>
      </c>
      <c r="G291" t="s">
        <v>6370</v>
      </c>
      <c r="H291" t="str" cm="1">
        <f t="array" aca="1" ref="H291" ca="1">eConcatenar(A291:G291," ")</f>
        <v>INSERT INTO funeraria_abonos_individual SELECT 'hZHCdlAQiEx4lzCm',' XPDjeTj2UM7yiOTD ','0',250,'00:00:00','0000-00-00',0,0,0,0,0,0,0,0,0,0,0,0,'QWVIOWCUF2AZKT','00:00:00','2021-5-20',0,0,'QWVIOS88F2AZKT','QWYI36BU9KVTQO','0','0','1','1','1','1','1','1','1','1','1','0',0;</v>
      </c>
    </row>
    <row r="292" spans="1:8" x14ac:dyDescent="0.25">
      <c r="A292" t="s">
        <v>5567</v>
      </c>
      <c r="B292" t="s">
        <v>5568</v>
      </c>
      <c r="C292" t="s">
        <v>5569</v>
      </c>
      <c r="D292" t="s">
        <v>5570</v>
      </c>
      <c r="E292" t="s">
        <v>6371</v>
      </c>
      <c r="F292" t="s">
        <v>6372</v>
      </c>
      <c r="G292" t="s">
        <v>6373</v>
      </c>
      <c r="H292" t="str" cm="1">
        <f t="array" aca="1" ref="H292" ca="1">eConcatenar(A292:G292," ")</f>
        <v>INSERT INTO funeraria_abonos_individual SELECT 'OCusvWDZrzgP8HD0',' WlxznFyCfXDcF8CW ','0',1100,'00:00:00','0000-00-00',0,0,0,0,0,0,0,0,0,0,0,0,'QWVIOWCUF2AZKT','00:00:00','2021-9-01',0,0,'QWVIOS88F2AZKT','QWYI36BU9KVTQO','0','0','1','1','1','1','1','1','1','1','1','0',0;</v>
      </c>
    </row>
    <row r="293" spans="1:8" x14ac:dyDescent="0.25">
      <c r="A293" t="s">
        <v>5567</v>
      </c>
      <c r="B293" t="s">
        <v>5568</v>
      </c>
      <c r="C293" t="s">
        <v>5569</v>
      </c>
      <c r="D293" t="s">
        <v>5570</v>
      </c>
      <c r="E293" t="s">
        <v>6374</v>
      </c>
      <c r="F293" t="s">
        <v>6375</v>
      </c>
      <c r="G293" t="s">
        <v>6376</v>
      </c>
      <c r="H293" t="str" cm="1">
        <f t="array" aca="1" ref="H293" ca="1">eConcatenar(A293:G293," ")</f>
        <v>INSERT INTO funeraria_abonos_individual SELECT 'A33IJwSQA15PgQ66',' qhHFhVUpuuhipB8x ','0',11450,'00:00:00','0000-00-00',0,0,0,0,0,0,0,0,0,0,0,0,'QWVIOWCUF2AZKT','00:00:00','2021-5-19',0,0,'QWVIOS88F2AZKT','QWYI36BU9KVTQO','0','0','1','1','1','1','1','1','1','1','1','0',0;</v>
      </c>
    </row>
    <row r="294" spans="1:8" x14ac:dyDescent="0.25">
      <c r="A294" t="s">
        <v>5567</v>
      </c>
      <c r="B294" t="s">
        <v>5568</v>
      </c>
      <c r="C294" t="s">
        <v>5569</v>
      </c>
      <c r="D294" t="s">
        <v>5570</v>
      </c>
      <c r="E294" t="s">
        <v>6377</v>
      </c>
      <c r="F294" t="s">
        <v>6378</v>
      </c>
      <c r="G294" t="s">
        <v>6379</v>
      </c>
      <c r="H294" t="str" cm="1">
        <f t="array" aca="1" ref="H294" ca="1">eConcatenar(A294:G294," ")</f>
        <v>INSERT INTO funeraria_abonos_individual SELECT 'MGm1UClXtuYJu7a7',' uo8XXs2WWYSw3zVB ','0',2100,'00:00:00','0000-00-00',0,0,0,0,0,0,0,0,0,0,0,0,'QWVIOWCUF2AZKT','00:00:00','2021-9-08',0,0,'QWVIOS88F2AZKT','QWYI36BU9KVTQO','0','0','1','1','1','1','1','1','1','1','1','0',0;</v>
      </c>
    </row>
    <row r="295" spans="1:8" x14ac:dyDescent="0.25">
      <c r="A295" t="s">
        <v>5567</v>
      </c>
      <c r="B295" t="s">
        <v>5568</v>
      </c>
      <c r="C295" t="s">
        <v>5569</v>
      </c>
      <c r="D295" t="s">
        <v>5570</v>
      </c>
      <c r="E295" t="s">
        <v>6380</v>
      </c>
      <c r="F295" t="s">
        <v>6381</v>
      </c>
      <c r="G295" t="s">
        <v>6382</v>
      </c>
      <c r="H295" t="str" cm="1">
        <f t="array" aca="1" ref="H295" ca="1">eConcatenar(A295:G295," ")</f>
        <v>INSERT INTO funeraria_abonos_individual SELECT 'HulWkyB53ZsfOOC2',' dG2owDdcagoebHhC ','0',250,'00:00:00','0000-00-00',0,0,0,0,0,0,0,0,0,0,0,0,'QWVIOWCUF2AZKT','00:00:00','2021-5-14',0,0,'QWVIOS88F2AZKT','QWYI36BU9KVTQO','0','0','1','1','1','1','1','1','1','1','1','0',0;</v>
      </c>
    </row>
    <row r="296" spans="1:8" x14ac:dyDescent="0.25">
      <c r="A296" t="s">
        <v>5567</v>
      </c>
      <c r="B296" t="s">
        <v>5568</v>
      </c>
      <c r="C296" t="s">
        <v>5569</v>
      </c>
      <c r="D296" t="s">
        <v>5570</v>
      </c>
      <c r="E296" t="s">
        <v>6383</v>
      </c>
      <c r="F296" t="s">
        <v>6384</v>
      </c>
      <c r="G296" t="s">
        <v>6385</v>
      </c>
      <c r="H296" t="str" cm="1">
        <f t="array" aca="1" ref="H296" ca="1">eConcatenar(A296:G296," ")</f>
        <v>INSERT INTO funeraria_abonos_individual SELECT 'HRFb1inqHMPY9jBA',' cqkuBvgSvZ1KfEhE ','0',6500,'00:00:00','0000-00-00',0,0,0,0,0,0,0,0,0,0,0,0,'QWVIOWCUF2AZKT','00:00:00','2021-9-08',0,0,'QWVIOS88F2AZKT','QWYI36BU9KVTQO','0','0','1','1','1','1','1','1','1','1','1','0',0;</v>
      </c>
    </row>
    <row r="297" spans="1:8" x14ac:dyDescent="0.25">
      <c r="A297" t="s">
        <v>5567</v>
      </c>
      <c r="B297" t="s">
        <v>5568</v>
      </c>
      <c r="C297" t="s">
        <v>5569</v>
      </c>
      <c r="D297" t="s">
        <v>5570</v>
      </c>
      <c r="E297" t="s">
        <v>6386</v>
      </c>
      <c r="F297" t="s">
        <v>6387</v>
      </c>
      <c r="G297" t="s">
        <v>6388</v>
      </c>
      <c r="H297" t="str" cm="1">
        <f t="array" aca="1" ref="H297" ca="1">eConcatenar(A297:G297," ")</f>
        <v>INSERT INTO funeraria_abonos_individual SELECT 'Q5MTqfG0vnRe0fe7',' ldyoP4sxGxkPdRZx ','0',900,'00:00:00','0000-00-00',0,0,0,0,0,0,0,0,0,0,0,0,'QWVIOWCUF2AZKT','00:00:00','2021-9-02',0,0,'QWVIOS88F2AZKT','QWYI36BU9KVTQO','0','0','1','1','1','1','1','1','1','1','1','0',0;</v>
      </c>
    </row>
    <row r="298" spans="1:8" x14ac:dyDescent="0.25">
      <c r="A298" t="s">
        <v>5567</v>
      </c>
      <c r="B298" t="s">
        <v>5568</v>
      </c>
      <c r="C298" t="s">
        <v>5569</v>
      </c>
      <c r="D298" t="s">
        <v>5570</v>
      </c>
      <c r="E298" t="s">
        <v>6389</v>
      </c>
      <c r="F298" t="s">
        <v>6390</v>
      </c>
      <c r="G298" t="s">
        <v>6391</v>
      </c>
      <c r="H298" t="str" cm="1">
        <f t="array" aca="1" ref="H298" ca="1">eConcatenar(A298:G298," ")</f>
        <v>INSERT INTO funeraria_abonos_individual SELECT '2stBRMx9JBQdv1Y6',' UdCiXUQxWQ9pU2at ','0',1900,'00:00:00','0000-00-00',0,0,0,0,0,0,0,0,0,0,0,0,'QWVIOWCUF2AZKT','00:00:00','2021-9-01',0,0,'QWVIOS88F2AZKT','QWYI36BU9KVTQO','0','0','1','1','1','1','1','1','1','1','1','0',0;</v>
      </c>
    </row>
    <row r="299" spans="1:8" x14ac:dyDescent="0.25">
      <c r="A299" t="s">
        <v>5567</v>
      </c>
      <c r="B299" t="s">
        <v>5568</v>
      </c>
      <c r="C299" t="s">
        <v>5569</v>
      </c>
      <c r="D299" t="s">
        <v>5570</v>
      </c>
      <c r="E299" t="s">
        <v>6392</v>
      </c>
      <c r="F299" t="s">
        <v>6393</v>
      </c>
      <c r="G299" t="s">
        <v>6394</v>
      </c>
      <c r="H299" t="str" cm="1">
        <f t="array" aca="1" ref="H299" ca="1">eConcatenar(A299:G299," ")</f>
        <v>INSERT INTO funeraria_abonos_individual SELECT 'Atsb6KXS1GVZDL6r',' xMZDAu4Rou0OW3na ','0',1957,'00:00:00','0000-00-00',0,0,0,0,0,0,0,0,0,0,0,0,'QWVIOWCUF2AZKT','00:00:00','2021-8-19',0,0,'QWVIOS88F2AZKT','QWYI36BU9KVTQO','0','0','1','1','1','1','1','1','1','1','1','0',0;</v>
      </c>
    </row>
    <row r="300" spans="1:8" x14ac:dyDescent="0.25">
      <c r="A300" t="s">
        <v>5567</v>
      </c>
      <c r="B300" t="s">
        <v>5568</v>
      </c>
      <c r="C300" t="s">
        <v>5569</v>
      </c>
      <c r="D300" t="s">
        <v>5570</v>
      </c>
      <c r="E300" t="s">
        <v>6395</v>
      </c>
      <c r="F300" t="s">
        <v>6396</v>
      </c>
      <c r="G300" t="s">
        <v>6397</v>
      </c>
      <c r="H300" t="str" cm="1">
        <f t="array" aca="1" ref="H300" ca="1">eConcatenar(A300:G300," ")</f>
        <v>INSERT INTO funeraria_abonos_individual SELECT 'hpCZfQC7rEdq52rh',' WRbddtUyaqF5TU9u ','0',50,'00:00:00','0000-00-00',0,0,0,0,0,0,0,0,0,0,0,0,'QWVIOWCUF2AZKT','00:00:00','2021-6-11',0,0,'QWVIOS88F2AZKT','QWYI36BU9KVTQO','0','0','1','1','1','1','1','1','1','1','1','0',0;</v>
      </c>
    </row>
    <row r="301" spans="1:8" x14ac:dyDescent="0.25">
      <c r="A301" t="s">
        <v>5567</v>
      </c>
      <c r="B301" t="s">
        <v>5568</v>
      </c>
      <c r="C301" t="s">
        <v>5569</v>
      </c>
      <c r="D301" t="s">
        <v>5570</v>
      </c>
      <c r="E301" t="s">
        <v>6398</v>
      </c>
      <c r="F301" t="s">
        <v>6399</v>
      </c>
      <c r="G301" t="s">
        <v>6400</v>
      </c>
      <c r="H301" t="str" cm="1">
        <f t="array" aca="1" ref="H301" ca="1">eConcatenar(A301:G301," ")</f>
        <v>INSERT INTO funeraria_abonos_individual SELECT 'H76Ap9MhxYjMOxdi',' VsBhigVEVCsiXbVu ','0',2100,'00:00:00','0000-00-00',0,0,0,0,0,0,0,0,0,0,0,0,'QWVIOWCUF2AZKT','00:00:00','2021-7-07',0,0,'QWVIOS88F2AZKT','QWYI36BU9KVTQO','0','0','1','1','1','1','1','1','1','1','1','0',0;</v>
      </c>
    </row>
    <row r="302" spans="1:8" x14ac:dyDescent="0.25">
      <c r="A302" t="s">
        <v>5567</v>
      </c>
      <c r="B302" t="s">
        <v>5568</v>
      </c>
      <c r="C302" t="s">
        <v>5569</v>
      </c>
      <c r="D302" t="s">
        <v>5570</v>
      </c>
      <c r="E302" t="s">
        <v>6401</v>
      </c>
      <c r="F302" t="s">
        <v>6402</v>
      </c>
      <c r="G302" t="s">
        <v>6403</v>
      </c>
      <c r="H302" t="str" cm="1">
        <f t="array" aca="1" ref="H302" ca="1">eConcatenar(A302:G302," ")</f>
        <v>INSERT INTO funeraria_abonos_individual SELECT 'bOSlwhZjGDRqoNLl',' gfpxztgCzqBmHYe4 ','0',200,'00:00:00','0000-00-00',0,0,0,0,0,0,0,0,0,0,0,0,'QWVIOWCUF2AZKT','00:00:00','2021-2-15',0,0,'QWVIOS88F2AZKT','QWYI36BU9KVTQO','0','0','1','1','1','1','1','1','1','1','1','0',0;</v>
      </c>
    </row>
    <row r="303" spans="1:8" x14ac:dyDescent="0.25">
      <c r="A303" t="s">
        <v>5567</v>
      </c>
      <c r="B303" t="s">
        <v>5568</v>
      </c>
      <c r="C303" t="s">
        <v>5569</v>
      </c>
      <c r="D303" t="s">
        <v>5570</v>
      </c>
      <c r="E303" t="s">
        <v>6404</v>
      </c>
      <c r="F303" t="s">
        <v>6405</v>
      </c>
      <c r="G303" t="s">
        <v>6406</v>
      </c>
      <c r="H303" t="str" cm="1">
        <f t="array" aca="1" ref="H303" ca="1">eConcatenar(A303:G303," ")</f>
        <v>INSERT INTO funeraria_abonos_individual SELECT 'v3quK2ruOi5rWq4T',' F7mzaS1iNj6lITp1 ','0',200,'00:00:00','0000-00-00',0,0,0,0,0,0,0,0,0,0,0,0,'QWVIOWCUF2AZKT','00:00:00','2021-8-28',0,0,'QWVIOS88F2AZKT','QWYI36BU9KVTQO','0','0','1','1','1','1','1','1','1','1','1','0',0;</v>
      </c>
    </row>
    <row r="304" spans="1:8" x14ac:dyDescent="0.25">
      <c r="A304" t="s">
        <v>5567</v>
      </c>
      <c r="B304" t="s">
        <v>5568</v>
      </c>
      <c r="C304" t="s">
        <v>5569</v>
      </c>
      <c r="D304" t="s">
        <v>5570</v>
      </c>
      <c r="E304" t="s">
        <v>6407</v>
      </c>
      <c r="F304" t="s">
        <v>6408</v>
      </c>
      <c r="G304" t="s">
        <v>6409</v>
      </c>
      <c r="H304" t="str" cm="1">
        <f t="array" aca="1" ref="H304" ca="1">eConcatenar(A304:G304," ")</f>
        <v>INSERT INTO funeraria_abonos_individual SELECT 'zl3i5AlkeaWBxcLu',' rmfbpcQNpEQnjyp4 ','0',100,'00:00:00','0000-00-00',0,0,0,0,0,0,0,0,0,0,0,0,'QWVIOWCUF2AZKT','00:00:00','2021-8-31',0,0,'QWVIOS88F2AZKT','QWYI36BU9KVTQO','0','0','1','1','1','1','1','1','1','1','1','0',0;</v>
      </c>
    </row>
    <row r="305" spans="1:8" x14ac:dyDescent="0.25">
      <c r="A305" t="s">
        <v>5567</v>
      </c>
      <c r="B305" t="s">
        <v>5568</v>
      </c>
      <c r="C305" t="s">
        <v>5569</v>
      </c>
      <c r="D305" t="s">
        <v>5570</v>
      </c>
      <c r="E305" t="s">
        <v>6410</v>
      </c>
      <c r="F305" t="s">
        <v>6411</v>
      </c>
      <c r="G305" t="s">
        <v>6412</v>
      </c>
      <c r="H305" t="str" cm="1">
        <f t="array" aca="1" ref="H305" ca="1">eConcatenar(A305:G305," ")</f>
        <v>INSERT INTO funeraria_abonos_individual SELECT 'ku6yrAEBK753nFYo',' JbrcSfmB879eObEQ ','0',1200,'00:00:00','0000-00-00',0,0,0,0,0,0,0,0,0,0,0,0,'QWVIOWCUF2AZKT','00:00:00','2021-9-30',0,0,'QWVIOS88F2AZKT','QWYI36BU9KVTQO','0','0','1','1','1','1','1','1','1','1','1','0',0;</v>
      </c>
    </row>
    <row r="306" spans="1:8" x14ac:dyDescent="0.25">
      <c r="A306" t="s">
        <v>5567</v>
      </c>
      <c r="B306" t="s">
        <v>5568</v>
      </c>
      <c r="C306" t="s">
        <v>5569</v>
      </c>
      <c r="D306" t="s">
        <v>5570</v>
      </c>
      <c r="E306" t="s">
        <v>6413</v>
      </c>
      <c r="F306" t="s">
        <v>6414</v>
      </c>
      <c r="G306" t="s">
        <v>6415</v>
      </c>
      <c r="H306" t="str" cm="1">
        <f t="array" aca="1" ref="H306" ca="1">eConcatenar(A306:G306," ")</f>
        <v>INSERT INTO funeraria_abonos_individual SELECT 'KxWCljUpYSs1QZdZ',' o5QFwA5ao05PEmtX ','0',100,'00:00:00','0000-00-00',0,0,0,0,0,0,0,0,0,0,0,0,'QWVIOWCUF2AZKT','00:00:00','2021-8-03',0,0,'QWVIOS88F2AZKT','QWYI36BU9KVTQO','0','0','1','1','1','1','1','1','1','1','1','0',0;</v>
      </c>
    </row>
    <row r="307" spans="1:8" x14ac:dyDescent="0.25">
      <c r="A307" t="s">
        <v>5567</v>
      </c>
      <c r="B307" t="s">
        <v>5568</v>
      </c>
      <c r="C307" t="s">
        <v>5569</v>
      </c>
      <c r="D307" t="s">
        <v>5570</v>
      </c>
      <c r="E307" t="s">
        <v>6416</v>
      </c>
      <c r="F307" t="s">
        <v>6417</v>
      </c>
      <c r="G307" t="s">
        <v>6418</v>
      </c>
      <c r="H307" t="str" cm="1">
        <f t="array" aca="1" ref="H307" ca="1">eConcatenar(A307:G307," ")</f>
        <v>INSERT INTO funeraria_abonos_individual SELECT 'kqMrczsX2mCKSjXg',' iaJglGowKjzT7czH ','0',200,'00:00:00','0000-00-00',0,0,0,0,0,0,0,0,0,0,0,0,'QWVIOWCUF2AZKT','00:00:00','2021-8-31',0,0,'QWVIOS88F2AZKT','QWYI36BU9KVTQO','0','0','1','1','1','1','1','1','1','1','1','0',0;</v>
      </c>
    </row>
    <row r="308" spans="1:8" x14ac:dyDescent="0.25">
      <c r="A308" t="s">
        <v>5567</v>
      </c>
      <c r="B308" t="s">
        <v>5568</v>
      </c>
      <c r="C308" t="s">
        <v>5569</v>
      </c>
      <c r="D308" t="s">
        <v>5570</v>
      </c>
      <c r="E308" t="s">
        <v>6419</v>
      </c>
      <c r="F308" t="s">
        <v>6420</v>
      </c>
      <c r="G308" t="s">
        <v>6421</v>
      </c>
      <c r="H308" t="str" cm="1">
        <f t="array" aca="1" ref="H308" ca="1">eConcatenar(A308:G308," ")</f>
        <v>INSERT INTO funeraria_abonos_individual SELECT 'kccs8hJnsEFQqmm5',' 30pBL7s09bVdZ8bP ','0',100,'00:00:00','0000-00-00',0,0,0,0,0,0,0,0,0,0,0,0,'QWVIOWCUF2AZKT','00:00:00','2021-9-01',0,0,'QWVIOS88F2AZKT','QWYI36BU9KVTQO','0','0','1','1','1','1','1','1','1','1','1','0',0;</v>
      </c>
    </row>
    <row r="309" spans="1:8" x14ac:dyDescent="0.25">
      <c r="A309" t="s">
        <v>5567</v>
      </c>
      <c r="B309" t="s">
        <v>5568</v>
      </c>
      <c r="C309" t="s">
        <v>5569</v>
      </c>
      <c r="D309" t="s">
        <v>5570</v>
      </c>
      <c r="E309" t="s">
        <v>6422</v>
      </c>
      <c r="F309" t="s">
        <v>6423</v>
      </c>
      <c r="G309" t="s">
        <v>6424</v>
      </c>
      <c r="H309" t="str" cm="1">
        <f t="array" aca="1" ref="H309" ca="1">eConcatenar(A309:G309," ")</f>
        <v>INSERT INTO funeraria_abonos_individual SELECT 'sFfXw2tZkVF65x8Q',' 2zhT25jBsoMVmsSB ','0',5175,'00:00:00','0000-00-00',0,0,0,0,0,0,0,0,0,0,0,0,'QWVIOWCUF2AZKT','00:00:00','2021-9-03',0,0,'QWVIOS88F2AZKT','QWYI36BU9KVTQO','0','0','1','1','1','1','1','1','1','1','1','0',0;</v>
      </c>
    </row>
    <row r="310" spans="1:8" x14ac:dyDescent="0.25">
      <c r="A310" t="s">
        <v>5567</v>
      </c>
      <c r="B310" t="s">
        <v>5568</v>
      </c>
      <c r="C310" t="s">
        <v>5569</v>
      </c>
      <c r="D310" t="s">
        <v>5570</v>
      </c>
      <c r="E310" t="s">
        <v>6425</v>
      </c>
      <c r="F310" t="s">
        <v>6426</v>
      </c>
      <c r="G310" t="s">
        <v>6427</v>
      </c>
      <c r="H310" t="str" cm="1">
        <f t="array" aca="1" ref="H310" ca="1">eConcatenar(A310:G310," ")</f>
        <v>INSERT INTO funeraria_abonos_individual SELECT 'KrhMqmEI7bkFZ8QD',' pHEwdKaVEdIzNanB ','0',100,'00:00:00','0000-00-00',0,0,0,0,0,0,0,0,0,0,0,0,'QWVIOWCUF2AZKT','00:00:00','2021-9-03',0,0,'QWVIOS88F2AZKT','QWYI36BU9KVTQO','0','0','1','1','1','1','1','1','1','1','1','0',0;</v>
      </c>
    </row>
    <row r="311" spans="1:8" x14ac:dyDescent="0.25">
      <c r="A311" t="s">
        <v>5567</v>
      </c>
      <c r="B311" t="s">
        <v>5568</v>
      </c>
      <c r="C311" t="s">
        <v>5569</v>
      </c>
      <c r="D311" t="s">
        <v>5570</v>
      </c>
      <c r="E311" t="s">
        <v>6428</v>
      </c>
      <c r="F311" t="s">
        <v>6429</v>
      </c>
      <c r="G311" t="s">
        <v>6430</v>
      </c>
      <c r="H311" t="str" cm="1">
        <f t="array" aca="1" ref="H311" ca="1">eConcatenar(A311:G311," ")</f>
        <v>INSERT INTO funeraria_abonos_individual SELECT 'RQ0XPUlQ1pPOw5PK',' fH60HWUFGSZwRrv7 ','0',7400,'00:00:00','0000-00-00',0,0,0,0,0,0,0,0,0,0,0,0,'QWVIOWCUF2AZKT','00:00:00','2021-9-02',0,0,'QWVIOS88F2AZKT','QWYI36BU9KVTQO','0','0','1','1','1','1','1','1','1','1','1','0',0;</v>
      </c>
    </row>
    <row r="312" spans="1:8" x14ac:dyDescent="0.25">
      <c r="A312" t="s">
        <v>5567</v>
      </c>
      <c r="B312" t="s">
        <v>5568</v>
      </c>
      <c r="C312" t="s">
        <v>5569</v>
      </c>
      <c r="D312" t="s">
        <v>5570</v>
      </c>
      <c r="E312" t="s">
        <v>6431</v>
      </c>
      <c r="F312" t="s">
        <v>6432</v>
      </c>
      <c r="G312" t="s">
        <v>6433</v>
      </c>
      <c r="H312" t="str" cm="1">
        <f t="array" aca="1" ref="H312" ca="1">eConcatenar(A312:G312," ")</f>
        <v>INSERT INTO funeraria_abonos_individual SELECT 'jqe8JHsqRCujFoDE',' GV4yFsWB1Sx7AAsb ','0',1100,'00:00:00','0000-00-00',0,0,0,0,0,0,0,0,0,0,0,0,'QWVIOWCUF2AZKT','00:00:00','2021-9-07',0,0,'QWVIOS88F2AZKT','QWYI36BU9KVTQO','0','0','1','1','1','1','1','1','1','1','1','0',0;</v>
      </c>
    </row>
    <row r="313" spans="1:8" x14ac:dyDescent="0.25">
      <c r="A313" t="s">
        <v>5567</v>
      </c>
      <c r="B313" t="s">
        <v>5568</v>
      </c>
      <c r="C313" t="s">
        <v>5569</v>
      </c>
      <c r="D313" t="s">
        <v>5570</v>
      </c>
      <c r="E313" t="s">
        <v>6434</v>
      </c>
      <c r="F313" t="s">
        <v>6435</v>
      </c>
      <c r="G313" t="s">
        <v>6409</v>
      </c>
      <c r="H313" t="str" cm="1">
        <f t="array" aca="1" ref="H313" ca="1">eConcatenar(A313:G313," ")</f>
        <v>INSERT INTO funeraria_abonos_individual SELECT 'q7NdjhYNUJ7GnapC',' XZMsJTrNIjLKfbKy ','0',100,'00:00:00','0000-00-00',0,0,0,0,0,0,0,0,0,0,0,0,'QWVIOWCUF2AZKT','00:00:00','2021-8-31',0,0,'QWVIOS88F2AZKT','QWYI36BU9KVTQO','0','0','1','1','1','1','1','1','1','1','1','0',0;</v>
      </c>
    </row>
    <row r="314" spans="1:8" x14ac:dyDescent="0.25">
      <c r="A314" t="s">
        <v>5567</v>
      </c>
      <c r="B314" t="s">
        <v>5568</v>
      </c>
      <c r="C314" t="s">
        <v>5569</v>
      </c>
      <c r="D314" t="s">
        <v>5570</v>
      </c>
      <c r="E314" t="s">
        <v>6436</v>
      </c>
      <c r="F314" t="s">
        <v>6437</v>
      </c>
      <c r="G314" t="s">
        <v>6438</v>
      </c>
      <c r="H314" t="str" cm="1">
        <f t="array" aca="1" ref="H314" ca="1">eConcatenar(A314:G314," ")</f>
        <v>INSERT INTO funeraria_abonos_individual SELECT 'rpzrwErrj1bzbpNm',' P2czLvuA3FUiQDkf ','0',3100,'00:00:00','0000-00-00',0,0,0,0,0,0,0,0,0,0,0,0,'QWVIOWCUF2AZKT','00:00:00','2021-9-20',0,0,'QWVIOS88F2AZKT','QWYI36BU9KVTQO','0','0','1','1','1','1','1','1','1','1','1','0',0;</v>
      </c>
    </row>
    <row r="315" spans="1:8" x14ac:dyDescent="0.25">
      <c r="A315" t="s">
        <v>5567</v>
      </c>
      <c r="B315" t="s">
        <v>5568</v>
      </c>
      <c r="C315" t="s">
        <v>5569</v>
      </c>
      <c r="D315" t="s">
        <v>5570</v>
      </c>
      <c r="E315" t="s">
        <v>6439</v>
      </c>
      <c r="F315" t="s">
        <v>6440</v>
      </c>
      <c r="G315" t="s">
        <v>6441</v>
      </c>
      <c r="H315" t="str" cm="1">
        <f t="array" aca="1" ref="H315" ca="1">eConcatenar(A315:G315," ")</f>
        <v>INSERT INTO funeraria_abonos_individual SELECT 'VcLiDS1cp2YQA8gG',' 0UYVEYEHT5EuMbvc ','0',6650,'00:00:00','0000-00-00',0,0,0,0,0,0,0,0,0,0,0,0,'QWVIOWCUF2AZKT','00:00:00','2021-9-20',0,0,'QWVIOS88F2AZKT','QWYI36BU9KVTQO','0','0','1','1','1','1','1','1','1','1','1','0',0;</v>
      </c>
    </row>
    <row r="316" spans="1:8" x14ac:dyDescent="0.25">
      <c r="A316" t="s">
        <v>5567</v>
      </c>
      <c r="B316" t="s">
        <v>5568</v>
      </c>
      <c r="C316" t="s">
        <v>5569</v>
      </c>
      <c r="D316" t="s">
        <v>5570</v>
      </c>
      <c r="E316" t="s">
        <v>6442</v>
      </c>
      <c r="F316" t="s">
        <v>6443</v>
      </c>
      <c r="G316" t="s">
        <v>5845</v>
      </c>
      <c r="H316" t="str" cm="1">
        <f t="array" aca="1" ref="H316" ca="1">eConcatenar(A316:G316," ")</f>
        <v>INSERT INTO funeraria_abonos_individual SELECT 'mvyWko9mFfkiVbNU',' BPOMH63aglZM5TOu ','0',4000,'00:00:00','0000-00-00',0,0,0,0,0,0,0,0,0,0,0,0,'QWVIOWCUF2AZKT','00:00:00','2021-9-20',0,0,'QWVIOS88F2AZKT','QWYI36BU9KVTQO','0','0','1','1','1','1','1','1','1','1','1','0',0;</v>
      </c>
    </row>
    <row r="317" spans="1:8" x14ac:dyDescent="0.25">
      <c r="A317" t="s">
        <v>5567</v>
      </c>
      <c r="B317" t="s">
        <v>5568</v>
      </c>
      <c r="C317" t="s">
        <v>5569</v>
      </c>
      <c r="D317" t="s">
        <v>5570</v>
      </c>
      <c r="E317" t="s">
        <v>6444</v>
      </c>
      <c r="F317" t="s">
        <v>6445</v>
      </c>
      <c r="G317" t="s">
        <v>5734</v>
      </c>
      <c r="H317" t="str" cm="1">
        <f t="array" aca="1" ref="H317" ca="1">eConcatenar(A317:G317," ")</f>
        <v>INSERT INTO funeraria_abonos_individual SELECT 'pCGWU6BivZ9WLkHa',' 4ReXQYEjm8urAYRm ','0',2700,'00:00:00','0000-00-00',0,0,0,0,0,0,0,0,0,0,0,0,'QWVIOWCUF2AZKT','00:00:00','2021-9-20',0,0,'QWVIOS88F2AZKT','QWYI36BU9KVTQO','0','0','1','1','1','1','1','1','1','1','1','0',0;</v>
      </c>
    </row>
    <row r="318" spans="1:8" x14ac:dyDescent="0.25">
      <c r="A318" t="s">
        <v>5567</v>
      </c>
      <c r="B318" t="s">
        <v>5568</v>
      </c>
      <c r="C318" t="s">
        <v>5569</v>
      </c>
      <c r="D318" t="s">
        <v>5570</v>
      </c>
      <c r="E318" t="s">
        <v>6446</v>
      </c>
      <c r="F318" t="s">
        <v>6447</v>
      </c>
      <c r="G318" t="s">
        <v>5579</v>
      </c>
      <c r="H318" t="str" cm="1">
        <f t="array" aca="1" ref="H318" ca="1">eConcatenar(A318:G318," ")</f>
        <v>INSERT INTO funeraria_abonos_individual SELECT 'TwJYOUez1VyKBBnb',' EoDs5Xwh4YtTZyi3 ','0',3300,'00:00:00','0000-00-00',0,0,0,0,0,0,0,0,0,0,0,0,'QWVIOWCUF2AZKT','00:00:00','2021-9-20',0,0,'QWVIOS88F2AZKT','QWYI36BU9KVTQO','0','0','1','1','1','1','1','1','1','1','1','0',0;</v>
      </c>
    </row>
    <row r="319" spans="1:8" x14ac:dyDescent="0.25">
      <c r="A319" t="s">
        <v>5567</v>
      </c>
      <c r="B319" t="s">
        <v>5568</v>
      </c>
      <c r="C319" t="s">
        <v>5569</v>
      </c>
      <c r="D319" t="s">
        <v>5570</v>
      </c>
      <c r="E319" t="s">
        <v>6448</v>
      </c>
      <c r="F319" t="s">
        <v>6449</v>
      </c>
      <c r="G319" t="s">
        <v>6450</v>
      </c>
      <c r="H319" t="str" cm="1">
        <f t="array" aca="1" ref="H319" ca="1">eConcatenar(A319:G319," ")</f>
        <v>INSERT INTO funeraria_abonos_individual SELECT '01gQRdaQV6hivqVi',' 5jPIgnk7waSH2jRI ','0',3400,'00:00:00','0000-00-00',0,0,0,0,0,0,0,0,0,0,0,0,'QWVIOWCUF2AZKT','00:00:00','2021-9-20',0,0,'QWVIOS88F2AZKT','QWYI36BU9KVTQO','0','0','1','1','1','1','1','1','1','1','1','0',0;</v>
      </c>
    </row>
    <row r="320" spans="1:8" x14ac:dyDescent="0.25">
      <c r="A320" t="s">
        <v>5567</v>
      </c>
      <c r="B320" t="s">
        <v>5568</v>
      </c>
      <c r="C320" t="s">
        <v>5569</v>
      </c>
      <c r="D320" t="s">
        <v>5570</v>
      </c>
      <c r="E320" t="s">
        <v>6451</v>
      </c>
      <c r="F320" t="s">
        <v>6452</v>
      </c>
      <c r="G320" t="s">
        <v>6453</v>
      </c>
      <c r="H320" t="str" cm="1">
        <f t="array" aca="1" ref="H320" ca="1">eConcatenar(A320:G320," ")</f>
        <v>INSERT INTO funeraria_abonos_individual SELECT 'JkpSTuocxqkPfJqk',' ihVUCQGIIJz39qum ','0',3850,'00:00:00','0000-00-00',0,0,0,0,0,0,0,0,0,0,0,0,'QWVIOWCUF2AZKT','00:00:00','2021-9-20',0,0,'QWVIOS88F2AZKT','QWYI36BU9KVTQO','0','0','1','1','1','1','1','1','1','1','1','0',0;</v>
      </c>
    </row>
    <row r="321" spans="1:8" x14ac:dyDescent="0.25">
      <c r="A321" t="s">
        <v>5567</v>
      </c>
      <c r="B321" t="s">
        <v>5568</v>
      </c>
      <c r="C321" t="s">
        <v>5569</v>
      </c>
      <c r="D321" t="s">
        <v>5570</v>
      </c>
      <c r="E321" t="s">
        <v>6454</v>
      </c>
      <c r="F321" t="s">
        <v>6455</v>
      </c>
      <c r="G321" t="s">
        <v>5643</v>
      </c>
      <c r="H321" t="str" cm="1">
        <f t="array" aca="1" ref="H321" ca="1">eConcatenar(A321:G321," ")</f>
        <v>INSERT INTO funeraria_abonos_individual SELECT 'XHL63wmF9KWW4Ktc',' XmwsJj1I8ZYYiVF3 ','0',2600,'00:00:00','0000-00-00',0,0,0,0,0,0,0,0,0,0,0,0,'QWVIOWCUF2AZKT','00:00:00','2021-9-20',0,0,'QWVIOS88F2AZKT','QWYI36BU9KVTQO','0','0','1','1','1','1','1','1','1','1','1','0',0;</v>
      </c>
    </row>
    <row r="322" spans="1:8" x14ac:dyDescent="0.25">
      <c r="A322" t="s">
        <v>5567</v>
      </c>
      <c r="B322" t="s">
        <v>5568</v>
      </c>
      <c r="C322" t="s">
        <v>5569</v>
      </c>
      <c r="D322" t="s">
        <v>5570</v>
      </c>
      <c r="E322" t="s">
        <v>6456</v>
      </c>
      <c r="F322" t="s">
        <v>6457</v>
      </c>
      <c r="G322" t="s">
        <v>5643</v>
      </c>
      <c r="H322" t="str" cm="1">
        <f t="array" aca="1" ref="H322" ca="1">eConcatenar(A322:G322," ")</f>
        <v>INSERT INTO funeraria_abonos_individual SELECT 'BHKIf8Wt3ErITrka',' w9Mwn4uIrJhJR0Ux ','0',2600,'00:00:00','0000-00-00',0,0,0,0,0,0,0,0,0,0,0,0,'QWVIOWCUF2AZKT','00:00:00','2021-9-20',0,0,'QWVIOS88F2AZKT','QWYI36BU9KVTQO','0','0','1','1','1','1','1','1','1','1','1','0',0;</v>
      </c>
    </row>
    <row r="323" spans="1:8" x14ac:dyDescent="0.25">
      <c r="A323" t="s">
        <v>5567</v>
      </c>
      <c r="B323" t="s">
        <v>5568</v>
      </c>
      <c r="C323" t="s">
        <v>5569</v>
      </c>
      <c r="D323" t="s">
        <v>5570</v>
      </c>
      <c r="E323" t="s">
        <v>6458</v>
      </c>
      <c r="F323" t="s">
        <v>6459</v>
      </c>
      <c r="G323" t="s">
        <v>6460</v>
      </c>
      <c r="H323" t="str" cm="1">
        <f t="array" aca="1" ref="H323" ca="1">eConcatenar(A323:G323," ")</f>
        <v>INSERT INTO funeraria_abonos_individual SELECT 'pvcxBoVvNBN3jNLp',' RyR691PjWIFChFx0 ','0',6100,'00:00:00','0000-00-00',0,0,0,0,0,0,0,0,0,0,0,0,'QWVIOWCUF2AZKT','00:00:00','2021-9-20',0,0,'QWVIOS88F2AZKT','QWYI36BU9KVTQO','0','0','1','1','1','1','1','1','1','1','1','0',0;</v>
      </c>
    </row>
    <row r="324" spans="1:8" x14ac:dyDescent="0.25">
      <c r="A324" t="s">
        <v>5567</v>
      </c>
      <c r="B324" t="s">
        <v>5568</v>
      </c>
      <c r="C324" t="s">
        <v>5569</v>
      </c>
      <c r="D324" t="s">
        <v>5570</v>
      </c>
      <c r="E324" t="s">
        <v>6461</v>
      </c>
      <c r="F324" t="s">
        <v>6462</v>
      </c>
      <c r="G324" t="s">
        <v>5643</v>
      </c>
      <c r="H324" t="str" cm="1">
        <f t="array" aca="1" ref="H324" ca="1">eConcatenar(A324:G324," ")</f>
        <v>INSERT INTO funeraria_abonos_individual SELECT '12lmL2vkAT2vVyx5',' nJS7eFdr17dzKBtH ','0',2600,'00:00:00','0000-00-00',0,0,0,0,0,0,0,0,0,0,0,0,'QWVIOWCUF2AZKT','00:00:00','2021-9-20',0,0,'QWVIOS88F2AZKT','QWYI36BU9KVTQO','0','0','1','1','1','1','1','1','1','1','1','0',0;</v>
      </c>
    </row>
    <row r="325" spans="1:8" x14ac:dyDescent="0.25">
      <c r="A325" t="s">
        <v>5567</v>
      </c>
      <c r="B325" t="s">
        <v>5568</v>
      </c>
      <c r="C325" t="s">
        <v>5569</v>
      </c>
      <c r="D325" t="s">
        <v>5570</v>
      </c>
      <c r="E325" t="s">
        <v>6463</v>
      </c>
      <c r="F325" t="s">
        <v>6464</v>
      </c>
      <c r="G325" t="s">
        <v>5582</v>
      </c>
      <c r="H325" t="str" cm="1">
        <f t="array" aca="1" ref="H325" ca="1">eConcatenar(A325:G325," ")</f>
        <v>INSERT INTO funeraria_abonos_individual SELECT 'z7ZLvdUtje2kAGg6',' yCMcV1MPvTUCrI2n ','0',3200,'00:00:00','0000-00-00',0,0,0,0,0,0,0,0,0,0,0,0,'QWVIOWCUF2AZKT','00:00:00','2021-9-20',0,0,'QWVIOS88F2AZKT','QWYI36BU9KVTQO','0','0','1','1','1','1','1','1','1','1','1','0',0;</v>
      </c>
    </row>
    <row r="326" spans="1:8" x14ac:dyDescent="0.25">
      <c r="A326" t="s">
        <v>5567</v>
      </c>
      <c r="B326" t="s">
        <v>5568</v>
      </c>
      <c r="C326" t="s">
        <v>5569</v>
      </c>
      <c r="D326" t="s">
        <v>5570</v>
      </c>
      <c r="E326" t="s">
        <v>6465</v>
      </c>
      <c r="F326" t="s">
        <v>6466</v>
      </c>
      <c r="G326" t="s">
        <v>5582</v>
      </c>
      <c r="H326" t="str" cm="1">
        <f t="array" aca="1" ref="H326" ca="1">eConcatenar(A326:G326," ")</f>
        <v>INSERT INTO funeraria_abonos_individual SELECT 'y3kceZktkJfyD48C',' pXb9tVzQbIiy3DwE ','0',3200,'00:00:00','0000-00-00',0,0,0,0,0,0,0,0,0,0,0,0,'QWVIOWCUF2AZKT','00:00:00','2021-9-20',0,0,'QWVIOS88F2AZKT','QWYI36BU9KVTQO','0','0','1','1','1','1','1','1','1','1','1','0',0;</v>
      </c>
    </row>
    <row r="327" spans="1:8" x14ac:dyDescent="0.25">
      <c r="A327" t="s">
        <v>5567</v>
      </c>
      <c r="B327" t="s">
        <v>5568</v>
      </c>
      <c r="C327" t="s">
        <v>5569</v>
      </c>
      <c r="D327" t="s">
        <v>5570</v>
      </c>
      <c r="E327" t="s">
        <v>6467</v>
      </c>
      <c r="F327" t="s">
        <v>6468</v>
      </c>
      <c r="G327" t="s">
        <v>5596</v>
      </c>
      <c r="H327" t="str" cm="1">
        <f t="array" aca="1" ref="H327" ca="1">eConcatenar(A327:G327," ")</f>
        <v>INSERT INTO funeraria_abonos_individual SELECT 'bR6AvgJNDAm99DDe',' XfMfNt03k2GXspKV ','0',2200,'00:00:00','0000-00-00',0,0,0,0,0,0,0,0,0,0,0,0,'QWVIOWCUF2AZKT','00:00:00','2021-9-20',0,0,'QWVIOS88F2AZKT','QWYI36BU9KVTQO','0','0','1','1','1','1','1','1','1','1','1','0',0;</v>
      </c>
    </row>
    <row r="328" spans="1:8" x14ac:dyDescent="0.25">
      <c r="A328" t="s">
        <v>5567</v>
      </c>
      <c r="B328" t="s">
        <v>5568</v>
      </c>
      <c r="C328" t="s">
        <v>5569</v>
      </c>
      <c r="D328" t="s">
        <v>5570</v>
      </c>
      <c r="E328" t="s">
        <v>6469</v>
      </c>
      <c r="F328" t="s">
        <v>6470</v>
      </c>
      <c r="G328" t="s">
        <v>6471</v>
      </c>
      <c r="H328" t="str" cm="1">
        <f t="array" aca="1" ref="H328" ca="1">eConcatenar(A328:G328," ")</f>
        <v>INSERT INTO funeraria_abonos_individual SELECT 'VWP8Dl5GF13urwNb',' H4OfTnj44HwZndY3 ','0',3450,'00:00:00','0000-00-00',0,0,0,0,0,0,0,0,0,0,0,0,'QWVIOWCUF2AZKT','00:00:00','2021-9-20',0,0,'QWVIOS88F2AZKT','QWYI36BU9KVTQO','0','0','1','1','1','1','1','1','1','1','1','0',0;</v>
      </c>
    </row>
    <row r="329" spans="1:8" x14ac:dyDescent="0.25">
      <c r="A329" t="s">
        <v>5567</v>
      </c>
      <c r="B329" t="s">
        <v>5568</v>
      </c>
      <c r="C329" t="s">
        <v>5569</v>
      </c>
      <c r="D329" t="s">
        <v>5570</v>
      </c>
      <c r="E329" t="s">
        <v>6472</v>
      </c>
      <c r="F329" t="s">
        <v>6473</v>
      </c>
      <c r="G329" t="s">
        <v>5614</v>
      </c>
      <c r="H329" t="str" cm="1">
        <f t="array" aca="1" ref="H329" ca="1">eConcatenar(A329:G329," ")</f>
        <v>INSERT INTO funeraria_abonos_individual SELECT 'AlhmSJyYpz8yPLHt',' rUxrpsfn2uXKGo0q ','0',2800,'00:00:00','0000-00-00',0,0,0,0,0,0,0,0,0,0,0,0,'QWVIOWCUF2AZKT','00:00:00','2021-9-20',0,0,'QWVIOS88F2AZKT','QWYI36BU9KVTQO','0','0','1','1','1','1','1','1','1','1','1','0',0;</v>
      </c>
    </row>
    <row r="330" spans="1:8" x14ac:dyDescent="0.25">
      <c r="A330" t="s">
        <v>5567</v>
      </c>
      <c r="B330" t="s">
        <v>5568</v>
      </c>
      <c r="C330" t="s">
        <v>5569</v>
      </c>
      <c r="D330" t="s">
        <v>5570</v>
      </c>
      <c r="E330" t="s">
        <v>6474</v>
      </c>
      <c r="F330" t="s">
        <v>6475</v>
      </c>
      <c r="G330" t="s">
        <v>5638</v>
      </c>
      <c r="H330" t="str" cm="1">
        <f t="array" aca="1" ref="H330" ca="1">eConcatenar(A330:G330," ")</f>
        <v>INSERT INTO funeraria_abonos_individual SELECT 'okp9l8LxfAs5kDnz',' kDRb5YpMiDGogC8U ','0',3900,'00:00:00','0000-00-00',0,0,0,0,0,0,0,0,0,0,0,0,'QWVIOWCUF2AZKT','00:00:00','2021-9-20',0,0,'QWVIOS88F2AZKT','QWYI36BU9KVTQO','0','0','1','1','1','1','1','1','1','1','1','0',0;</v>
      </c>
    </row>
    <row r="331" spans="1:8" x14ac:dyDescent="0.25">
      <c r="A331" t="s">
        <v>5567</v>
      </c>
      <c r="B331" t="s">
        <v>5568</v>
      </c>
      <c r="C331" t="s">
        <v>5569</v>
      </c>
      <c r="D331" t="s">
        <v>5570</v>
      </c>
      <c r="E331" t="s">
        <v>6476</v>
      </c>
      <c r="F331" t="s">
        <v>6477</v>
      </c>
      <c r="G331" t="s">
        <v>6478</v>
      </c>
      <c r="H331" t="str" cm="1">
        <f t="array" aca="1" ref="H331" ca="1">eConcatenar(A331:G331," ")</f>
        <v>INSERT INTO funeraria_abonos_individual SELECT 'zNWWbvw0NkvTdmW5',' kfdnOq9nErQoxgro ','0',600,'00:00:00','0000-00-00',0,0,0,0,0,0,0,0,0,0,0,0,'QWVIOWCUF2AZKT','00:00:00','2021-9-20',0,0,'QWVIOS88F2AZKT','QWYI36BU9KVTQO','0','0','1','1','1','1','1','1','1','1','1','0',0;</v>
      </c>
    </row>
    <row r="332" spans="1:8" x14ac:dyDescent="0.25">
      <c r="A332" t="s">
        <v>5567</v>
      </c>
      <c r="B332" t="s">
        <v>5568</v>
      </c>
      <c r="C332" t="s">
        <v>5569</v>
      </c>
      <c r="D332" t="s">
        <v>5570</v>
      </c>
      <c r="E332" t="s">
        <v>6479</v>
      </c>
      <c r="F332" t="s">
        <v>6480</v>
      </c>
      <c r="G332" t="s">
        <v>6450</v>
      </c>
      <c r="H332" t="str" cm="1">
        <f t="array" aca="1" ref="H332" ca="1">eConcatenar(A332:G332," ")</f>
        <v>INSERT INTO funeraria_abonos_individual SELECT 'rhG1XILWOrwu6zlW',' u3mmLNcaYXSbP5OT ','0',3400,'00:00:00','0000-00-00',0,0,0,0,0,0,0,0,0,0,0,0,'QWVIOWCUF2AZKT','00:00:00','2021-9-20',0,0,'QWVIOS88F2AZKT','QWYI36BU9KVTQO','0','0','1','1','1','1','1','1','1','1','1','0',0;</v>
      </c>
    </row>
    <row r="333" spans="1:8" x14ac:dyDescent="0.25">
      <c r="A333" t="s">
        <v>5567</v>
      </c>
      <c r="B333" t="s">
        <v>5568</v>
      </c>
      <c r="C333" t="s">
        <v>5569</v>
      </c>
      <c r="D333" t="s">
        <v>5570</v>
      </c>
      <c r="E333" t="s">
        <v>6481</v>
      </c>
      <c r="F333" t="s">
        <v>6482</v>
      </c>
      <c r="G333" t="s">
        <v>6438</v>
      </c>
      <c r="H333" t="str" cm="1">
        <f t="array" aca="1" ref="H333" ca="1">eConcatenar(A333:G333," ")</f>
        <v>INSERT INTO funeraria_abonos_individual SELECT 'WvG7A0L6jAUZC3MX',' 4zgzG4nDdEcKI33v ','0',3100,'00:00:00','0000-00-00',0,0,0,0,0,0,0,0,0,0,0,0,'QWVIOWCUF2AZKT','00:00:00','2021-9-20',0,0,'QWVIOS88F2AZKT','QWYI36BU9KVTQO','0','0','1','1','1','1','1','1','1','1','1','0',0;</v>
      </c>
    </row>
    <row r="334" spans="1:8" x14ac:dyDescent="0.25">
      <c r="A334" t="s">
        <v>5567</v>
      </c>
      <c r="B334" t="s">
        <v>5568</v>
      </c>
      <c r="C334" t="s">
        <v>5569</v>
      </c>
      <c r="D334" t="s">
        <v>5570</v>
      </c>
      <c r="E334" t="s">
        <v>6483</v>
      </c>
      <c r="F334" t="s">
        <v>6484</v>
      </c>
      <c r="G334" t="s">
        <v>5582</v>
      </c>
      <c r="H334" t="str" cm="1">
        <f t="array" aca="1" ref="H334" ca="1">eConcatenar(A334:G334," ")</f>
        <v>INSERT INTO funeraria_abonos_individual SELECT 'RJetwqmQoNgNSPH2',' PtogHauSBgPzg35a ','0',3200,'00:00:00','0000-00-00',0,0,0,0,0,0,0,0,0,0,0,0,'QWVIOWCUF2AZKT','00:00:00','2021-9-20',0,0,'QWVIOS88F2AZKT','QWYI36BU9KVTQO','0','0','1','1','1','1','1','1','1','1','1','0',0;</v>
      </c>
    </row>
    <row r="335" spans="1:8" x14ac:dyDescent="0.25">
      <c r="A335" t="s">
        <v>5567</v>
      </c>
      <c r="B335" t="s">
        <v>5568</v>
      </c>
      <c r="C335" t="s">
        <v>5569</v>
      </c>
      <c r="D335" t="s">
        <v>5570</v>
      </c>
      <c r="E335" t="s">
        <v>6485</v>
      </c>
      <c r="F335" t="s">
        <v>6486</v>
      </c>
      <c r="G335" t="s">
        <v>5573</v>
      </c>
      <c r="H335" t="str" cm="1">
        <f t="array" aca="1" ref="H335" ca="1">eConcatenar(A335:G335," ")</f>
        <v>INSERT INTO funeraria_abonos_individual SELECT 'YiO8cy8lsijFDCdp',' t9NhruoRFxiA0nUq ','0',5100,'00:00:00','0000-00-00',0,0,0,0,0,0,0,0,0,0,0,0,'QWVIOWCUF2AZKT','00:00:00','2021-9-20',0,0,'QWVIOS88F2AZKT','QWYI36BU9KVTQO','0','0','1','1','1','1','1','1','1','1','1','0',0;</v>
      </c>
    </row>
    <row r="336" spans="1:8" x14ac:dyDescent="0.25">
      <c r="A336" t="s">
        <v>5567</v>
      </c>
      <c r="B336" t="s">
        <v>5568</v>
      </c>
      <c r="C336" t="s">
        <v>5569</v>
      </c>
      <c r="D336" t="s">
        <v>5570</v>
      </c>
      <c r="E336" t="s">
        <v>6487</v>
      </c>
      <c r="F336" t="s">
        <v>6488</v>
      </c>
      <c r="G336" t="s">
        <v>6489</v>
      </c>
      <c r="H336" t="str" cm="1">
        <f t="array" aca="1" ref="H336" ca="1">eConcatenar(A336:G336," ")</f>
        <v>INSERT INTO funeraria_abonos_individual SELECT 'RheOzoGDnmWuASfp',' 3NPtjOK5OaS9XZc9 ','0',3500,'00:00:00','0000-00-00',0,0,0,0,0,0,0,0,0,0,0,0,'QWVIOWCUF2AZKT','00:00:00','2021-9-20',0,0,'QWVIOS88F2AZKT','QWYI36BU9KVTQO','0','0','1','1','1','1','1','1','1','1','1','0',0;</v>
      </c>
    </row>
    <row r="337" spans="1:8" x14ac:dyDescent="0.25">
      <c r="A337" t="s">
        <v>5567</v>
      </c>
      <c r="B337" t="s">
        <v>5568</v>
      </c>
      <c r="C337" t="s">
        <v>5569</v>
      </c>
      <c r="D337" t="s">
        <v>5570</v>
      </c>
      <c r="E337" t="s">
        <v>6619</v>
      </c>
      <c r="F337" t="s">
        <v>6620</v>
      </c>
      <c r="G337" t="s">
        <v>6621</v>
      </c>
      <c r="H337" t="str" cm="1">
        <f t="array" aca="1" ref="H337" ca="1">eConcatenar(A337:G337," ")</f>
        <v>INSERT INTO funeraria_abonos_individual SELECT 'oPSHYW1VgxUm7Jpp',' tMdNmYaROLSlN6fq ','0',7400,'00:00:00','0000-00-00',0,0,0,0,0,0,0,0,0,0,0,0,'QWVIOWCUF2AZKT','00:00:00','2021-9-20',0,0,'QWVIOS88F2AZKT','QWYI36BU9KVTQO','0','0','1','1','1','1','1','1','1','1','1','0',0;</v>
      </c>
    </row>
    <row r="338" spans="1:8" x14ac:dyDescent="0.25">
      <c r="A338" t="s">
        <v>5567</v>
      </c>
      <c r="B338" t="s">
        <v>5568</v>
      </c>
      <c r="C338" t="s">
        <v>5569</v>
      </c>
      <c r="D338" t="s">
        <v>5570</v>
      </c>
      <c r="E338" t="s">
        <v>6622</v>
      </c>
      <c r="F338" t="s">
        <v>6623</v>
      </c>
      <c r="G338" t="s">
        <v>5868</v>
      </c>
      <c r="H338" t="str" cm="1">
        <f t="array" aca="1" ref="H338" ca="1">eConcatenar(A338:G338," ")</f>
        <v>INSERT INTO funeraria_abonos_individual SELECT 'gbhQarl11SOyOAko',' 8suxH3s6Ii0UCp53 ','0',1700,'00:00:00','0000-00-00',0,0,0,0,0,0,0,0,0,0,0,0,'QWVIOWCUF2AZKT','00:00:00','2021-9-20',0,0,'QWVIOS88F2AZKT','QWYI36BU9KVTQO','0','0','1','1','1','1','1','1','1','1','1','0',0;</v>
      </c>
    </row>
    <row r="339" spans="1:8" x14ac:dyDescent="0.25">
      <c r="A339" t="s">
        <v>5567</v>
      </c>
      <c r="B339" t="s">
        <v>5568</v>
      </c>
      <c r="C339" t="s">
        <v>5569</v>
      </c>
      <c r="D339" t="s">
        <v>5570</v>
      </c>
      <c r="E339" t="s">
        <v>6624</v>
      </c>
      <c r="F339" t="s">
        <v>6625</v>
      </c>
      <c r="G339" t="s">
        <v>6626</v>
      </c>
      <c r="H339" t="str" cm="1">
        <f t="array" aca="1" ref="H339" ca="1">eConcatenar(A339:G339," ")</f>
        <v>INSERT INTO funeraria_abonos_individual SELECT 'NvBhPKrbSlFGKV03',' rFZroy6fhzlfkqIZ ','0',7100,'00:00:00','0000-00-00',0,0,0,0,0,0,0,0,0,0,0,0,'QWVIOWCUF2AZKT','00:00:00','2021-2-06',0,0,'QWVIOS88F2AZKT','QWYI36BU9KVTQO','0','0','1','1','1','1','1','1','1','1','1','0',0;</v>
      </c>
    </row>
    <row r="340" spans="1:8" x14ac:dyDescent="0.25">
      <c r="A340" t="s">
        <v>5567</v>
      </c>
      <c r="B340" t="s">
        <v>5568</v>
      </c>
      <c r="C340" t="s">
        <v>5569</v>
      </c>
      <c r="D340" t="s">
        <v>5570</v>
      </c>
      <c r="E340" t="s">
        <v>6627</v>
      </c>
      <c r="F340" t="s">
        <v>6628</v>
      </c>
      <c r="G340" t="s">
        <v>5573</v>
      </c>
      <c r="H340" t="str" cm="1">
        <f t="array" aca="1" ref="H340" ca="1">eConcatenar(A340:G340," ")</f>
        <v>INSERT INTO funeraria_abonos_individual SELECT 'nN2hM5g4n22QtErF',' 0XOnsv6skpk6rVOW ','0',5100,'00:00:00','0000-00-00',0,0,0,0,0,0,0,0,0,0,0,0,'QWVIOWCUF2AZKT','00:00:00','2021-9-20',0,0,'QWVIOS88F2AZKT','QWYI36BU9KVTQO','0','0','1','1','1','1','1','1','1','1','1','0',0;</v>
      </c>
    </row>
    <row r="341" spans="1:8" x14ac:dyDescent="0.25">
      <c r="A341" t="s">
        <v>5567</v>
      </c>
      <c r="B341" t="s">
        <v>5568</v>
      </c>
      <c r="C341" t="s">
        <v>5569</v>
      </c>
      <c r="D341" t="s">
        <v>5570</v>
      </c>
      <c r="E341" t="s">
        <v>6629</v>
      </c>
      <c r="F341" t="s">
        <v>6630</v>
      </c>
      <c r="G341" t="s">
        <v>6631</v>
      </c>
      <c r="H341" t="str" cm="1">
        <f t="array" aca="1" ref="H341" ca="1">eConcatenar(A341:G341," ")</f>
        <v>INSERT INTO funeraria_abonos_individual SELECT 'dN32CV2eH8N43aDb',' GYhghewZtZREKGRN ','0',10300,'00:00:00','0000-00-00',0,0,0,0,0,0,0,0,0,0,0,0,'QWVIOWCUF2AZKT','00:00:00','2021-9-20',0,0,'QWVIOS88F2AZKT','QWYI36BU9KVTQO','0','0','1','1','1','1','1','1','1','1','1','0',0;</v>
      </c>
    </row>
    <row r="342" spans="1:8" x14ac:dyDescent="0.25">
      <c r="A342" t="s">
        <v>5567</v>
      </c>
      <c r="B342" t="s">
        <v>5568</v>
      </c>
      <c r="C342" t="s">
        <v>5569</v>
      </c>
      <c r="D342" t="s">
        <v>5570</v>
      </c>
      <c r="E342" t="s">
        <v>6632</v>
      </c>
      <c r="F342" t="s">
        <v>6633</v>
      </c>
      <c r="G342" t="s">
        <v>6634</v>
      </c>
      <c r="H342" t="str" cm="1">
        <f t="array" aca="1" ref="H342" ca="1">eConcatenar(A342:G342," ")</f>
        <v>INSERT INTO funeraria_abonos_individual SELECT 'uaDkFzO3zj9ygI4J',' 2kSCCCzBQcODKVBw ','0',5500,'00:00:00','0000-00-00',0,0,0,0,0,0,0,0,0,0,0,0,'QWVIOWCUF2AZKT','00:00:00','2021-9-20',0,0,'QWVIOS88F2AZKT','QWYI36BU9KVTQO','0','0','1','1','1','1','1','1','1','1','1','0',0;</v>
      </c>
    </row>
    <row r="343" spans="1:8" x14ac:dyDescent="0.25">
      <c r="A343" t="s">
        <v>5567</v>
      </c>
      <c r="B343" t="s">
        <v>5568</v>
      </c>
      <c r="C343" t="s">
        <v>5569</v>
      </c>
      <c r="D343" t="s">
        <v>5570</v>
      </c>
      <c r="E343" t="s">
        <v>6635</v>
      </c>
      <c r="F343" t="s">
        <v>6636</v>
      </c>
      <c r="G343" t="s">
        <v>6637</v>
      </c>
      <c r="H343" t="str" cm="1">
        <f t="array" aca="1" ref="H343" ca="1">eConcatenar(A343:G343," ")</f>
        <v>INSERT INTO funeraria_abonos_individual SELECT 'bOHlFyjf1XRe2Ivp',' WZiEsmYro5Wpnbgo ','0',4200,'00:00:00','0000-00-00',0,0,0,0,0,0,0,0,0,0,0,0,'QWVIOWCUF2AZKT','00:00:00','2021-9-20',0,0,'QWVIOS88F2AZKT','QWYI36BU9KVTQO','0','0','1','1','1','1','1','1','1','1','1','0',0;</v>
      </c>
    </row>
    <row r="344" spans="1:8" x14ac:dyDescent="0.25">
      <c r="A344" t="s">
        <v>5567</v>
      </c>
      <c r="B344" t="s">
        <v>5568</v>
      </c>
      <c r="C344" t="s">
        <v>5569</v>
      </c>
      <c r="D344" t="s">
        <v>5570</v>
      </c>
      <c r="E344" t="s">
        <v>6638</v>
      </c>
      <c r="F344" t="s">
        <v>6639</v>
      </c>
      <c r="G344" t="s">
        <v>6640</v>
      </c>
      <c r="H344" t="str" cm="1">
        <f t="array" aca="1" ref="H344" ca="1">eConcatenar(A344:G344," ")</f>
        <v>INSERT INTO funeraria_abonos_individual SELECT 'vgZcH8jffa0ijNhD',' KgV7nWJjptZI9B4V ','0',5400,'00:00:00','0000-00-00',0,0,0,0,0,0,0,0,0,0,0,0,'QWVIOWCUF2AZKT','00:00:00','2021-9-20',0,0,'QWVIOS88F2AZKT','QWYI36BU9KVTQO','0','0','1','1','1','1','1','1','1','1','1','0',0;</v>
      </c>
    </row>
    <row r="345" spans="1:8" x14ac:dyDescent="0.25">
      <c r="A345" t="s">
        <v>5567</v>
      </c>
      <c r="B345" t="s">
        <v>5568</v>
      </c>
      <c r="C345" t="s">
        <v>5569</v>
      </c>
      <c r="D345" t="s">
        <v>5570</v>
      </c>
      <c r="E345" t="s">
        <v>6641</v>
      </c>
      <c r="F345" t="s">
        <v>6642</v>
      </c>
      <c r="G345" t="s">
        <v>5845</v>
      </c>
      <c r="H345" t="str" cm="1">
        <f t="array" aca="1" ref="H345" ca="1">eConcatenar(A345:G345," ")</f>
        <v>INSERT INTO funeraria_abonos_individual SELECT 'YMGMAVf6u1wNuiFX',' 6EycNg8T5ySeTm7M ','0',4000,'00:00:00','0000-00-00',0,0,0,0,0,0,0,0,0,0,0,0,'QWVIOWCUF2AZKT','00:00:00','2021-9-20',0,0,'QWVIOS88F2AZKT','QWYI36BU9KVTQO','0','0','1','1','1','1','1','1','1','1','1','0',0;</v>
      </c>
    </row>
    <row r="346" spans="1:8" x14ac:dyDescent="0.25">
      <c r="A346" t="s">
        <v>5567</v>
      </c>
      <c r="B346" t="s">
        <v>5568</v>
      </c>
      <c r="C346" t="s">
        <v>5569</v>
      </c>
      <c r="D346" t="s">
        <v>5570</v>
      </c>
      <c r="E346" t="s">
        <v>6643</v>
      </c>
      <c r="F346" t="s">
        <v>6644</v>
      </c>
      <c r="G346" t="s">
        <v>6645</v>
      </c>
      <c r="H346" t="str" cm="1">
        <f t="array" aca="1" ref="H346" ca="1">eConcatenar(A346:G346," ")</f>
        <v>INSERT INTO funeraria_abonos_individual SELECT 'jDN4eRTHdt1fdX2d',' yBzI8qXHHsV8488l ','0',3800,'00:00:00','0000-00-00',0,0,0,0,0,0,0,0,0,0,0,0,'QWVIOWCUF2AZKT','00:00:00','2021-9-21',0,0,'QWVIOS88F2AZKT','QWYI36BU9KVTQO','0','0','1','1','1','1','1','1','1','1','1','0',0;</v>
      </c>
    </row>
    <row r="347" spans="1:8" x14ac:dyDescent="0.25">
      <c r="A347" t="s">
        <v>5567</v>
      </c>
      <c r="B347" t="s">
        <v>5568</v>
      </c>
      <c r="C347" t="s">
        <v>5569</v>
      </c>
      <c r="D347" t="s">
        <v>5570</v>
      </c>
      <c r="E347" t="s">
        <v>6646</v>
      </c>
      <c r="F347" t="s">
        <v>6647</v>
      </c>
      <c r="G347" t="s">
        <v>6489</v>
      </c>
      <c r="H347" t="str" cm="1">
        <f t="array" aca="1" ref="H347" ca="1">eConcatenar(A347:G347," ")</f>
        <v>INSERT INTO funeraria_abonos_individual SELECT '5wIxQm7M3NVO63h4',' NV8N7DqYQFnJguDJ ','0',3500,'00:00:00','0000-00-00',0,0,0,0,0,0,0,0,0,0,0,0,'QWVIOWCUF2AZKT','00:00:00','2021-9-20',0,0,'QWVIOS88F2AZKT','QWYI36BU9KVTQO','0','0','1','1','1','1','1','1','1','1','1','0',0;</v>
      </c>
    </row>
    <row r="348" spans="1:8" x14ac:dyDescent="0.25">
      <c r="A348" t="s">
        <v>5567</v>
      </c>
      <c r="B348" t="s">
        <v>5568</v>
      </c>
      <c r="C348" t="s">
        <v>5569</v>
      </c>
      <c r="D348" t="s">
        <v>5570</v>
      </c>
      <c r="E348" t="s">
        <v>6648</v>
      </c>
      <c r="F348" t="s">
        <v>6649</v>
      </c>
      <c r="G348" t="s">
        <v>5579</v>
      </c>
      <c r="H348" t="str" cm="1">
        <f t="array" aca="1" ref="H348" ca="1">eConcatenar(A348:G348," ")</f>
        <v>INSERT INTO funeraria_abonos_individual SELECT '751sBlxtiuVaCuWW',' tkImKyXRBnSTeusB ','0',3300,'00:00:00','0000-00-00',0,0,0,0,0,0,0,0,0,0,0,0,'QWVIOWCUF2AZKT','00:00:00','2021-9-20',0,0,'QWVIOS88F2AZKT','QWYI36BU9KVTQO','0','0','1','1','1','1','1','1','1','1','1','0',0;</v>
      </c>
    </row>
    <row r="349" spans="1:8" x14ac:dyDescent="0.25">
      <c r="A349" t="s">
        <v>5567</v>
      </c>
      <c r="B349" t="s">
        <v>5568</v>
      </c>
      <c r="C349" t="s">
        <v>5569</v>
      </c>
      <c r="D349" t="s">
        <v>5570</v>
      </c>
      <c r="E349" t="s">
        <v>6650</v>
      </c>
      <c r="F349" t="s">
        <v>6651</v>
      </c>
      <c r="G349" t="s">
        <v>6640</v>
      </c>
      <c r="H349" t="str" cm="1">
        <f t="array" aca="1" ref="H349" ca="1">eConcatenar(A349:G349," ")</f>
        <v>INSERT INTO funeraria_abonos_individual SELECT 'LWyYmcUO8x3c51bK',' TrPdTP5cFagh5vpL ','0',5400,'00:00:00','0000-00-00',0,0,0,0,0,0,0,0,0,0,0,0,'QWVIOWCUF2AZKT','00:00:00','2021-9-20',0,0,'QWVIOS88F2AZKT','QWYI36BU9KVTQO','0','0','1','1','1','1','1','1','1','1','1','0',0;</v>
      </c>
    </row>
    <row r="350" spans="1:8" x14ac:dyDescent="0.25">
      <c r="A350" t="s">
        <v>5567</v>
      </c>
      <c r="B350" t="s">
        <v>5568</v>
      </c>
      <c r="C350" t="s">
        <v>5569</v>
      </c>
      <c r="D350" t="s">
        <v>5570</v>
      </c>
      <c r="E350" t="s">
        <v>6652</v>
      </c>
      <c r="F350" t="s">
        <v>6653</v>
      </c>
      <c r="G350" t="s">
        <v>5868</v>
      </c>
      <c r="H350" t="str" cm="1">
        <f t="array" aca="1" ref="H350" ca="1">eConcatenar(A350:G350," ")</f>
        <v>INSERT INTO funeraria_abonos_individual SELECT 'y5N3fkOBFiyYMlKU',' vysz5LdxGkkxsAjT ','0',1700,'00:00:00','0000-00-00',0,0,0,0,0,0,0,0,0,0,0,0,'QWVIOWCUF2AZKT','00:00:00','2021-9-20',0,0,'QWVIOS88F2AZKT','QWYI36BU9KVTQO','0','0','1','1','1','1','1','1','1','1','1','0',0;</v>
      </c>
    </row>
    <row r="351" spans="1:8" x14ac:dyDescent="0.25">
      <c r="A351" t="s">
        <v>5567</v>
      </c>
      <c r="B351" t="s">
        <v>5568</v>
      </c>
      <c r="C351" t="s">
        <v>5569</v>
      </c>
      <c r="D351" t="s">
        <v>5570</v>
      </c>
      <c r="E351" t="s">
        <v>6654</v>
      </c>
      <c r="F351" t="s">
        <v>6655</v>
      </c>
      <c r="G351" t="s">
        <v>6656</v>
      </c>
      <c r="H351" t="str" cm="1">
        <f t="array" aca="1" ref="H351" ca="1">eConcatenar(A351:G351," ")</f>
        <v>INSERT INTO funeraria_abonos_individual SELECT '7NLOB3tr4JFN5AZh',' vgfpAcg0XNatRyoH ','0',7600,'00:00:00','0000-00-00',0,0,0,0,0,0,0,0,0,0,0,0,'QWVIOWCUF2AZKT','00:00:00','2021-9-20',0,0,'QWVIOS88F2AZKT','QWYI36BU9KVTQO','0','0','1','1','1','1','1','1','1','1','1','0',0;</v>
      </c>
    </row>
    <row r="352" spans="1:8" x14ac:dyDescent="0.25">
      <c r="A352" t="s">
        <v>5567</v>
      </c>
      <c r="B352" t="s">
        <v>5568</v>
      </c>
      <c r="C352" t="s">
        <v>5569</v>
      </c>
      <c r="D352" t="s">
        <v>5570</v>
      </c>
      <c r="E352" t="s">
        <v>6657</v>
      </c>
      <c r="F352" t="s">
        <v>6658</v>
      </c>
      <c r="G352" t="s">
        <v>5865</v>
      </c>
      <c r="H352" t="str" cm="1">
        <f t="array" aca="1" ref="H352" ca="1">eConcatenar(A352:G352," ")</f>
        <v>INSERT INTO funeraria_abonos_individual SELECT 'MVZCNXeeZVii6Uls',' 0gzWq8v0YPJt1zUT ','0',4600,'00:00:00','0000-00-00',0,0,0,0,0,0,0,0,0,0,0,0,'QWVIOWCUF2AZKT','00:00:00','2021-9-20',0,0,'QWVIOS88F2AZKT','QWYI36BU9KVTQO','0','0','1','1','1','1','1','1','1','1','1','0',0;</v>
      </c>
    </row>
    <row r="353" spans="1:8" x14ac:dyDescent="0.25">
      <c r="A353" t="s">
        <v>5567</v>
      </c>
      <c r="B353" t="s">
        <v>5568</v>
      </c>
      <c r="C353" t="s">
        <v>5569</v>
      </c>
      <c r="D353" t="s">
        <v>5570</v>
      </c>
      <c r="E353" t="s">
        <v>6659</v>
      </c>
      <c r="F353" t="s">
        <v>6660</v>
      </c>
      <c r="G353" t="s">
        <v>6661</v>
      </c>
      <c r="H353" t="str" cm="1">
        <f t="array" aca="1" ref="H353" ca="1">eConcatenar(A353:G353," ")</f>
        <v>INSERT INTO funeraria_abonos_individual SELECT 'TOVQzqcudFBs9YQp',' AWrhdk2IVDOw5mWN ','0',1400,'00:00:00','0000-00-00',0,0,0,0,0,0,0,0,0,0,0,0,'QWVIOWCUF2AZKT','00:00:00','2021-9-20',0,0,'QWVIOS88F2AZKT','QWYI36BU9KVTQO','0','0','1','1','1','1','1','1','1','1','1','0',0;</v>
      </c>
    </row>
    <row r="354" spans="1:8" x14ac:dyDescent="0.25">
      <c r="A354" t="s">
        <v>5567</v>
      </c>
      <c r="B354" t="s">
        <v>5568</v>
      </c>
      <c r="C354" t="s">
        <v>5569</v>
      </c>
      <c r="D354" t="s">
        <v>5570</v>
      </c>
      <c r="E354" t="s">
        <v>6662</v>
      </c>
      <c r="F354" t="s">
        <v>6663</v>
      </c>
      <c r="G354" t="s">
        <v>5665</v>
      </c>
      <c r="H354" t="str" cm="1">
        <f t="array" aca="1" ref="H354" ca="1">eConcatenar(A354:G354," ")</f>
        <v>INSERT INTO funeraria_abonos_individual SELECT 'KUJqUXc0AYlQaT39',' gbQMUiJwHn7QCSGI ','0',1900,'00:00:00','0000-00-00',0,0,0,0,0,0,0,0,0,0,0,0,'QWVIOWCUF2AZKT','00:00:00','2021-9-20',0,0,'QWVIOS88F2AZKT','QWYI36BU9KVTQO','0','0','1','1','1','1','1','1','1','1','1','0',0;</v>
      </c>
    </row>
    <row r="355" spans="1:8" x14ac:dyDescent="0.25">
      <c r="A355" t="s">
        <v>5567</v>
      </c>
      <c r="B355" t="s">
        <v>5568</v>
      </c>
      <c r="C355" t="s">
        <v>5569</v>
      </c>
      <c r="D355" t="s">
        <v>5570</v>
      </c>
      <c r="E355" t="s">
        <v>6664</v>
      </c>
      <c r="F355" t="s">
        <v>6665</v>
      </c>
      <c r="G355" t="s">
        <v>6666</v>
      </c>
      <c r="H355" t="str" cm="1">
        <f t="array" aca="1" ref="H355" ca="1">eConcatenar(A355:G355," ")</f>
        <v>INSERT INTO funeraria_abonos_individual SELECT 'hrlugha0douX5QGc',' Wg72ehNotgSHx8wj ','0',1600,'00:00:00','0000-00-00',0,0,0,0,0,0,0,0,0,0,0,0,'QWVIOWCUF2AZKT','00:00:00','2021-9-20',0,0,'QWVIOS88F2AZKT','QWYI36BU9KVTQO','0','0','1','1','1','1','1','1','1','1','1','0',0;</v>
      </c>
    </row>
    <row r="356" spans="1:8" x14ac:dyDescent="0.25">
      <c r="A356" t="s">
        <v>5567</v>
      </c>
      <c r="B356" t="s">
        <v>5568</v>
      </c>
      <c r="C356" t="s">
        <v>5569</v>
      </c>
      <c r="D356" t="s">
        <v>5570</v>
      </c>
      <c r="E356" t="s">
        <v>6667</v>
      </c>
      <c r="F356" t="s">
        <v>6668</v>
      </c>
      <c r="G356" t="s">
        <v>5626</v>
      </c>
      <c r="H356" t="str" cm="1">
        <f t="array" aca="1" ref="H356" ca="1">eConcatenar(A356:G356," ")</f>
        <v>INSERT INTO funeraria_abonos_individual SELECT 'cDCQgHjDg1MSMmJu',' aq6iFGloDJzkDPp0 ','0',1300,'00:00:00','0000-00-00',0,0,0,0,0,0,0,0,0,0,0,0,'QWVIOWCUF2AZKT','00:00:00','2021-9-20',0,0,'QWVIOS88F2AZKT','QWYI36BU9KVTQO','0','0','1','1','1','1','1','1','1','1','1','0',0;</v>
      </c>
    </row>
    <row r="357" spans="1:8" x14ac:dyDescent="0.25">
      <c r="A357" t="s">
        <v>5567</v>
      </c>
      <c r="B357" t="s">
        <v>5568</v>
      </c>
      <c r="C357" t="s">
        <v>5569</v>
      </c>
      <c r="D357" t="s">
        <v>5570</v>
      </c>
      <c r="E357" t="s">
        <v>6669</v>
      </c>
      <c r="F357" t="s">
        <v>6670</v>
      </c>
      <c r="G357" t="s">
        <v>6671</v>
      </c>
      <c r="H357" t="str" cm="1">
        <f t="array" aca="1" ref="H357" ca="1">eConcatenar(A357:G357," ")</f>
        <v>INSERT INTO funeraria_abonos_individual SELECT 'iaIpknyeI1R7qyn9',' zqMLAdN4UMoPdpGs ','0',6300,'00:00:00','0000-00-00',0,0,0,0,0,0,0,0,0,0,0,0,'QWVIOWCUF2AZKT','00:00:00','2021-9-20',0,0,'QWVIOS88F2AZKT','QWYI36BU9KVTQO','0','0','1','1','1','1','1','1','1','1','1','0',0;</v>
      </c>
    </row>
    <row r="358" spans="1:8" x14ac:dyDescent="0.25">
      <c r="A358" t="s">
        <v>5567</v>
      </c>
      <c r="B358" t="s">
        <v>5568</v>
      </c>
      <c r="C358" t="s">
        <v>5569</v>
      </c>
      <c r="D358" t="s">
        <v>5570</v>
      </c>
      <c r="E358" t="s">
        <v>6672</v>
      </c>
      <c r="F358" t="s">
        <v>6673</v>
      </c>
      <c r="G358" t="s">
        <v>5871</v>
      </c>
      <c r="H358" t="str" cm="1">
        <f t="array" aca="1" ref="H358" ca="1">eConcatenar(A358:G358," ")</f>
        <v>INSERT INTO funeraria_abonos_individual SELECT 'XAfT1C081K0XTV3B',' gCIoiK8HpWPCZjvJ ','0',1100,'00:00:00','0000-00-00',0,0,0,0,0,0,0,0,0,0,0,0,'QWVIOWCUF2AZKT','00:00:00','2021-9-20',0,0,'QWVIOS88F2AZKT','QWYI36BU9KVTQO','0','0','1','1','1','1','1','1','1','1','1','0',0;</v>
      </c>
    </row>
    <row r="359" spans="1:8" x14ac:dyDescent="0.25">
      <c r="A359" t="s">
        <v>5567</v>
      </c>
      <c r="B359" t="s">
        <v>5568</v>
      </c>
      <c r="C359" t="s">
        <v>5569</v>
      </c>
      <c r="D359" t="s">
        <v>5570</v>
      </c>
      <c r="E359" t="s">
        <v>6674</v>
      </c>
      <c r="F359" t="s">
        <v>6675</v>
      </c>
      <c r="G359" t="s">
        <v>6661</v>
      </c>
      <c r="H359" t="str" cm="1">
        <f t="array" aca="1" ref="H359" ca="1">eConcatenar(A359:G359," ")</f>
        <v>INSERT INTO funeraria_abonos_individual SELECT '3tmlmkMHkKZUn7YL',' z5S1FhZyk8vzuCdr ','0',1400,'00:00:00','0000-00-00',0,0,0,0,0,0,0,0,0,0,0,0,'QWVIOWCUF2AZKT','00:00:00','2021-9-20',0,0,'QWVIOS88F2AZKT','QWYI36BU9KVTQO','0','0','1','1','1','1','1','1','1','1','1','0',0;</v>
      </c>
    </row>
    <row r="360" spans="1:8" x14ac:dyDescent="0.25">
      <c r="A360" t="s">
        <v>5567</v>
      </c>
      <c r="B360" t="s">
        <v>5568</v>
      </c>
      <c r="C360" t="s">
        <v>5569</v>
      </c>
      <c r="D360" t="s">
        <v>5570</v>
      </c>
      <c r="E360" t="s">
        <v>6676</v>
      </c>
      <c r="F360" t="s">
        <v>6677</v>
      </c>
      <c r="G360" t="s">
        <v>5876</v>
      </c>
      <c r="H360" t="str" cm="1">
        <f t="array" aca="1" ref="H360" ca="1">eConcatenar(A360:G360," ")</f>
        <v>INSERT INTO funeraria_abonos_individual SELECT 'zZC739kaluKcVVUC',' Jmi6dp5cJTxbzCFs ','0',1200,'00:00:00','0000-00-00',0,0,0,0,0,0,0,0,0,0,0,0,'QWVIOWCUF2AZKT','00:00:00','2021-9-20',0,0,'QWVIOS88F2AZKT','QWYI36BU9KVTQO','0','0','1','1','1','1','1','1','1','1','1','0',0;</v>
      </c>
    </row>
    <row r="361" spans="1:8" x14ac:dyDescent="0.25">
      <c r="A361" t="s">
        <v>5567</v>
      </c>
      <c r="B361" t="s">
        <v>5568</v>
      </c>
      <c r="C361" t="s">
        <v>5569</v>
      </c>
      <c r="D361" t="s">
        <v>5570</v>
      </c>
      <c r="E361" t="s">
        <v>6678</v>
      </c>
      <c r="F361" t="s">
        <v>6679</v>
      </c>
      <c r="G361" t="s">
        <v>6680</v>
      </c>
      <c r="H361" t="str" cm="1">
        <f t="array" aca="1" ref="H361" ca="1">eConcatenar(A361:G361," ")</f>
        <v>INSERT INTO funeraria_abonos_individual SELECT 'j81YD6X6FBdx0FAf',' Nk2frastd9nd13cc ','0',12000,'00:00:00','0000-00-00',0,0,0,0,0,0,0,0,0,0,0,0,'QWVIOWCUF2AZKT','00:00:00','2021-9-20',0,0,'QWVIOS88F2AZKT','QWYI36BU9KVTQO','0','0','1','1','1','1','1','1','1','1','1','0',0;</v>
      </c>
    </row>
    <row r="362" spans="1:8" x14ac:dyDescent="0.25">
      <c r="A362" t="s">
        <v>5567</v>
      </c>
      <c r="B362" t="s">
        <v>5568</v>
      </c>
      <c r="C362" t="s">
        <v>5569</v>
      </c>
      <c r="D362" t="s">
        <v>5570</v>
      </c>
      <c r="E362" t="s">
        <v>6681</v>
      </c>
      <c r="F362" t="s">
        <v>6682</v>
      </c>
      <c r="G362" t="s">
        <v>6683</v>
      </c>
      <c r="H362" t="str" cm="1">
        <f t="array" aca="1" ref="H362" ca="1">eConcatenar(A362:G362," ")</f>
        <v>INSERT INTO funeraria_abonos_individual SELECT '6ae70ROJLS8prKG7',' A9hdHXJjfhXURuI0 ','0',800,'00:00:00','0000-00-00',0,0,0,0,0,0,0,0,0,0,0,0,'QWVIOWCUF2AZKT','00:00:00','2021-9-20',0,0,'QWVIOS88F2AZKT','QWYI36BU9KVTQO','0','0','1','1','1','1','1','1','1','1','1','0',0;</v>
      </c>
    </row>
    <row r="363" spans="1:8" x14ac:dyDescent="0.25">
      <c r="A363" t="s">
        <v>5567</v>
      </c>
      <c r="B363" t="s">
        <v>5568</v>
      </c>
      <c r="C363" t="s">
        <v>5569</v>
      </c>
      <c r="D363" t="s">
        <v>5570</v>
      </c>
      <c r="E363" t="s">
        <v>6684</v>
      </c>
      <c r="F363" t="s">
        <v>6685</v>
      </c>
      <c r="G363" t="s">
        <v>6686</v>
      </c>
      <c r="H363" t="str" cm="1">
        <f t="array" aca="1" ref="H363" ca="1">eConcatenar(A363:G363," ")</f>
        <v>INSERT INTO funeraria_abonos_individual SELECT 'l8NPSBhQT9Pz9d93',' VCRF3aj0W3sqVk8L ','0',11200,'00:00:00','0000-00-00',0,0,0,0,0,0,0,0,0,0,0,0,'QWVIOWCUF2AZKT','00:00:00','2021-9-20',0,0,'QWVIOS88F2AZKT','QWYI36BU9KVTQO','0','0','1','1','1','1','1','1','1','1','1','0',0;</v>
      </c>
    </row>
    <row r="364" spans="1:8" x14ac:dyDescent="0.25">
      <c r="A364" t="s">
        <v>5567</v>
      </c>
      <c r="B364" t="s">
        <v>5568</v>
      </c>
      <c r="C364" t="s">
        <v>5569</v>
      </c>
      <c r="D364" t="s">
        <v>5570</v>
      </c>
      <c r="E364" t="s">
        <v>6687</v>
      </c>
      <c r="F364" t="s">
        <v>6688</v>
      </c>
      <c r="G364" t="s">
        <v>5626</v>
      </c>
      <c r="H364" t="str" cm="1">
        <f t="array" aca="1" ref="H364" ca="1">eConcatenar(A364:G364," ")</f>
        <v>INSERT INTO funeraria_abonos_individual SELECT 'UCFoT3bSA18VGbN7',' Uh2ymLflNdC7HS46 ','0',1300,'00:00:00','0000-00-00',0,0,0,0,0,0,0,0,0,0,0,0,'QWVIOWCUF2AZKT','00:00:00','2021-9-20',0,0,'QWVIOS88F2AZKT','QWYI36BU9KVTQO','0','0','1','1','1','1','1','1','1','1','1','0',0;</v>
      </c>
    </row>
    <row r="365" spans="1:8" x14ac:dyDescent="0.25">
      <c r="A365" t="s">
        <v>5567</v>
      </c>
      <c r="B365" t="s">
        <v>5568</v>
      </c>
      <c r="C365" t="s">
        <v>5569</v>
      </c>
      <c r="D365" t="s">
        <v>5570</v>
      </c>
      <c r="E365" t="s">
        <v>6689</v>
      </c>
      <c r="F365" t="s">
        <v>6690</v>
      </c>
      <c r="G365" t="s">
        <v>5635</v>
      </c>
      <c r="H365" t="str" cm="1">
        <f t="array" aca="1" ref="H365" ca="1">eConcatenar(A365:G365," ")</f>
        <v>INSERT INTO funeraria_abonos_individual SELECT '6yLpWcejQrGH4mKQ',' cpF9wIGRx4TH78My ','0',2300,'00:00:00','0000-00-00',0,0,0,0,0,0,0,0,0,0,0,0,'QWVIOWCUF2AZKT','00:00:00','2021-9-20',0,0,'QWVIOS88F2AZKT','QWYI36BU9KVTQO','0','0','1','1','1','1','1','1','1','1','1','0',0;</v>
      </c>
    </row>
    <row r="366" spans="1:8" x14ac:dyDescent="0.25">
      <c r="A366" t="s">
        <v>5567</v>
      </c>
      <c r="B366" t="s">
        <v>5568</v>
      </c>
      <c r="C366" t="s">
        <v>5569</v>
      </c>
      <c r="D366" t="s">
        <v>5570</v>
      </c>
      <c r="E366" t="s">
        <v>6691</v>
      </c>
      <c r="F366" t="s">
        <v>6692</v>
      </c>
      <c r="G366" t="s">
        <v>6693</v>
      </c>
      <c r="H366" t="str" cm="1">
        <f t="array" aca="1" ref="H366" ca="1">eConcatenar(A366:G366," ")</f>
        <v>INSERT INTO funeraria_abonos_individual SELECT 'ISMzjXzel1EkJP2q',' 2YBbdYWVWI5zdyTO ','0',1500,'00:00:00','0000-00-00',0,0,0,0,0,0,0,0,0,0,0,0,'QWVIOWCUF2AZKT','00:00:00','2021-9-20',0,0,'QWVIOS88F2AZKT','QWYI36BU9KVTQO','0','0','1','1','1','1','1','1','1','1','1','0',0;</v>
      </c>
    </row>
    <row r="367" spans="1:8" x14ac:dyDescent="0.25">
      <c r="A367" t="s">
        <v>5567</v>
      </c>
      <c r="B367" t="s">
        <v>5568</v>
      </c>
      <c r="C367" t="s">
        <v>5569</v>
      </c>
      <c r="D367" t="s">
        <v>5570</v>
      </c>
      <c r="E367" t="s">
        <v>6694</v>
      </c>
      <c r="F367" t="s">
        <v>6695</v>
      </c>
      <c r="G367" t="s">
        <v>6696</v>
      </c>
      <c r="H367" t="str" cm="1">
        <f t="array" aca="1" ref="H367" ca="1">eConcatenar(A367:G367," ")</f>
        <v>INSERT INTO funeraria_abonos_individual SELECT '8azCegTmNsK29x44',' XPRCbwJ5WUXdWNnT ','0',500,'00:00:00','0000-00-00',0,0,0,0,0,0,0,0,0,0,0,0,'QWVIOWCUF2AZKT','00:00:00','2021-9-20',0,0,'QWVIOS88F2AZKT','QWYI36BU9KVTQO','0','0','1','1','1','1','1','1','1','1','1','0',0;</v>
      </c>
    </row>
    <row r="368" spans="1:8" x14ac:dyDescent="0.25">
      <c r="A368" t="s">
        <v>5567</v>
      </c>
      <c r="B368" t="s">
        <v>5568</v>
      </c>
      <c r="C368" t="s">
        <v>5569</v>
      </c>
      <c r="D368" t="s">
        <v>5570</v>
      </c>
      <c r="E368" t="s">
        <v>6697</v>
      </c>
      <c r="F368" t="s">
        <v>6698</v>
      </c>
      <c r="G368" t="s">
        <v>6699</v>
      </c>
      <c r="H368" t="str" cm="1">
        <f t="array" aca="1" ref="H368" ca="1">eConcatenar(A368:G368," ")</f>
        <v>INSERT INTO funeraria_abonos_individual SELECT '1xOjEtDQUaVDUERL',' 2vMDKCcza9gnmI0R ','0',2980,'00:00:00','0000-00-00',0,0,0,0,0,0,0,0,0,0,0,0,'QWVIOWCUF2AZKT','00:00:00','2021-9-20',0,0,'QWVIOS88F2AZKT','QWYI36BU9KVTQO','0','0','1','1','1','1','1','1','1','1','1','0',0;</v>
      </c>
    </row>
    <row r="369" spans="1:8" x14ac:dyDescent="0.25">
      <c r="A369" t="s">
        <v>5567</v>
      </c>
      <c r="B369" t="s">
        <v>5568</v>
      </c>
      <c r="C369" t="s">
        <v>5569</v>
      </c>
      <c r="D369" t="s">
        <v>5570</v>
      </c>
      <c r="E369" t="s">
        <v>6700</v>
      </c>
      <c r="F369" t="s">
        <v>6701</v>
      </c>
      <c r="G369" t="s">
        <v>6702</v>
      </c>
      <c r="H369" t="str" cm="1">
        <f t="array" aca="1" ref="H369" ca="1">eConcatenar(A369:G369," ")</f>
        <v>INSERT INTO funeraria_abonos_individual SELECT 'sYu6g5egGBkOme2m',' I9juY5mrTYyGOpll ','0',9500,'00:00:00','0000-00-00',0,0,0,0,0,0,0,0,0,0,0,0,'QWVIOWCUF2AZKT','00:00:00','2021-9-20',0,0,'QWVIOS88F2AZKT','QWYI36BU9KVTQO','0','0','1','1','1','1','1','1','1','1','1','0',0;</v>
      </c>
    </row>
    <row r="370" spans="1:8" x14ac:dyDescent="0.25">
      <c r="A370" t="s">
        <v>5567</v>
      </c>
      <c r="B370" t="s">
        <v>5568</v>
      </c>
      <c r="C370" t="s">
        <v>5569</v>
      </c>
      <c r="D370" t="s">
        <v>5570</v>
      </c>
      <c r="E370" t="s">
        <v>6703</v>
      </c>
      <c r="F370" t="s">
        <v>6704</v>
      </c>
      <c r="G370" t="s">
        <v>5715</v>
      </c>
      <c r="H370" t="str" cm="1">
        <f t="array" aca="1" ref="H370" ca="1">eConcatenar(A370:G370," ")</f>
        <v>INSERT INTO funeraria_abonos_individual SELECT 'nCpA7nnNZJSbjNB0',' EyFtsgXYbqpQMcyt ','0',11100,'00:00:00','0000-00-00',0,0,0,0,0,0,0,0,0,0,0,0,'QWVIOWCUF2AZKT','00:00:00','2021-9-20',0,0,'QWVIOS88F2AZKT','QWYI36BU9KVTQO','0','0','1','1','1','1','1','1','1','1','1','0',0;</v>
      </c>
    </row>
    <row r="371" spans="1:8" x14ac:dyDescent="0.25">
      <c r="A371" t="s">
        <v>5567</v>
      </c>
      <c r="B371" t="s">
        <v>5568</v>
      </c>
      <c r="C371" t="s">
        <v>5569</v>
      </c>
      <c r="D371" t="s">
        <v>5570</v>
      </c>
      <c r="E371" t="s">
        <v>6705</v>
      </c>
      <c r="F371" t="s">
        <v>6706</v>
      </c>
      <c r="G371" t="s">
        <v>6707</v>
      </c>
      <c r="H371" t="str" cm="1">
        <f t="array" aca="1" ref="H371" ca="1">eConcatenar(A371:G371," ")</f>
        <v>INSERT INTO funeraria_abonos_individual SELECT '3Q4dIrOKmYcSZt1k',' lgJngRE9xZFklxV8 ','0',8700,'00:00:00','0000-00-00',0,0,0,0,0,0,0,0,0,0,0,0,'QWVIOWCUF2AZKT','00:00:00','2021-9-20',0,0,'QWVIOS88F2AZKT','QWYI36BU9KVTQO','0','0','1','1','1','1','1','1','1','1','1','0',0;</v>
      </c>
    </row>
    <row r="372" spans="1:8" x14ac:dyDescent="0.25">
      <c r="A372" t="s">
        <v>5567</v>
      </c>
      <c r="B372" t="s">
        <v>5568</v>
      </c>
      <c r="C372" t="s">
        <v>5569</v>
      </c>
      <c r="D372" t="s">
        <v>5570</v>
      </c>
      <c r="E372" t="s">
        <v>6708</v>
      </c>
      <c r="F372" t="s">
        <v>6709</v>
      </c>
      <c r="G372" t="s">
        <v>6710</v>
      </c>
      <c r="H372" t="str" cm="1">
        <f t="array" aca="1" ref="H372" ca="1">eConcatenar(A372:G372," ")</f>
        <v>INSERT INTO funeraria_abonos_individual SELECT 'QkQ2QEGSYebTvtSe',' tQaiE3PjWeHSEyUb ','0',8900,'00:00:00','0000-00-00',0,0,0,0,0,0,0,0,0,0,0,0,'QWVIOWCUF2AZKT','00:00:00','2021-9-20',0,0,'QWVIOS88F2AZKT','QWYI36BU9KVTQO','0','0','1','1','1','1','1','1','1','1','1','0',0;</v>
      </c>
    </row>
    <row r="373" spans="1:8" x14ac:dyDescent="0.25">
      <c r="A373" t="s">
        <v>5567</v>
      </c>
      <c r="B373" t="s">
        <v>5568</v>
      </c>
      <c r="C373" t="s">
        <v>5569</v>
      </c>
      <c r="D373" t="s">
        <v>5570</v>
      </c>
      <c r="E373" t="s">
        <v>6711</v>
      </c>
      <c r="F373" t="s">
        <v>6712</v>
      </c>
      <c r="G373" t="s">
        <v>6713</v>
      </c>
      <c r="H373" t="str" cm="1">
        <f t="array" aca="1" ref="H373" ca="1">eConcatenar(A373:G373," ")</f>
        <v>INSERT INTO funeraria_abonos_individual SELECT 'T7v0WLtPquo7Pssd',' RHUzNUBaPOK9LVlC ','0',9100,'00:00:00','0000-00-00',0,0,0,0,0,0,0,0,0,0,0,0,'QWVIOWCUF2AZKT','00:00:00','2021-9-20',0,0,'QWVIOS88F2AZKT','QWYI36BU9KVTQO','0','0','1','1','1','1','1','1','1','1','1','0',0;</v>
      </c>
    </row>
    <row r="374" spans="1:8" x14ac:dyDescent="0.25">
      <c r="A374" t="s">
        <v>5567</v>
      </c>
      <c r="B374" t="s">
        <v>5568</v>
      </c>
      <c r="C374" t="s">
        <v>5569</v>
      </c>
      <c r="D374" t="s">
        <v>5570</v>
      </c>
      <c r="E374" t="s">
        <v>6714</v>
      </c>
      <c r="F374" t="s">
        <v>6715</v>
      </c>
      <c r="G374" t="s">
        <v>6716</v>
      </c>
      <c r="H374" t="str" cm="1">
        <f t="array" aca="1" ref="H374" ca="1">eConcatenar(A374:G374," ")</f>
        <v>INSERT INTO funeraria_abonos_individual SELECT 'iDh1if3S0PE9oXBx',' vctdP1QHuEkmjGXJ ','0',7300,'00:00:00','0000-00-00',0,0,0,0,0,0,0,0,0,0,0,0,'QWVIOWCUF2AZKT','00:00:00','2021-9-20',0,0,'QWVIOS88F2AZKT','QWYI36BU9KVTQO','0','0','1','1','1','1','1','1','1','1','1','0',0;</v>
      </c>
    </row>
    <row r="375" spans="1:8" x14ac:dyDescent="0.25">
      <c r="A375" t="s">
        <v>5567</v>
      </c>
      <c r="B375" t="s">
        <v>5568</v>
      </c>
      <c r="C375" t="s">
        <v>5569</v>
      </c>
      <c r="D375" t="s">
        <v>5570</v>
      </c>
      <c r="E375" t="s">
        <v>6717</v>
      </c>
      <c r="F375" t="s">
        <v>6718</v>
      </c>
      <c r="G375" t="s">
        <v>5868</v>
      </c>
      <c r="H375" t="str" cm="1">
        <f t="array" aca="1" ref="H375" ca="1">eConcatenar(A375:G375," ")</f>
        <v>INSERT INTO funeraria_abonos_individual SELECT 'IfoGQUAAbqXT1b3V',' fna6dAmd3t2fQuUa ','0',1700,'00:00:00','0000-00-00',0,0,0,0,0,0,0,0,0,0,0,0,'QWVIOWCUF2AZKT','00:00:00','2021-9-20',0,0,'QWVIOS88F2AZKT','QWYI36BU9KVTQO','0','0','1','1','1','1','1','1','1','1','1','0',0;</v>
      </c>
    </row>
    <row r="376" spans="1:8" x14ac:dyDescent="0.25">
      <c r="A376" t="s">
        <v>5567</v>
      </c>
      <c r="B376" t="s">
        <v>5568</v>
      </c>
      <c r="C376" t="s">
        <v>5569</v>
      </c>
      <c r="D376" t="s">
        <v>5570</v>
      </c>
      <c r="E376" t="s">
        <v>6719</v>
      </c>
      <c r="F376" t="s">
        <v>6720</v>
      </c>
      <c r="G376" t="s">
        <v>6721</v>
      </c>
      <c r="H376" t="str" cm="1">
        <f t="array" aca="1" ref="H376" ca="1">eConcatenar(A376:G376," ")</f>
        <v>INSERT INTO funeraria_abonos_individual SELECT 'wE693KZ24VhSeElF',' rqbY1HGEq8JKe8xE ','0',9650,'00:00:00','0000-00-00',0,0,0,0,0,0,0,0,0,0,0,0,'QWVIOWCUF2AZKT','00:00:00','2021-9-20',0,0,'QWVIOS88F2AZKT','QWYI36BU9KVTQO','0','0','1','1','1','1','1','1','1','1','1','0',0;</v>
      </c>
    </row>
    <row r="377" spans="1:8" x14ac:dyDescent="0.25">
      <c r="A377" t="s">
        <v>5567</v>
      </c>
      <c r="B377" t="s">
        <v>5568</v>
      </c>
      <c r="C377" t="s">
        <v>5569</v>
      </c>
      <c r="D377" t="s">
        <v>5570</v>
      </c>
      <c r="E377" t="s">
        <v>6722</v>
      </c>
      <c r="F377" t="s">
        <v>6723</v>
      </c>
      <c r="G377" t="s">
        <v>6724</v>
      </c>
      <c r="H377" t="str" cm="1">
        <f t="array" aca="1" ref="H377" ca="1">eConcatenar(A377:G377," ")</f>
        <v>INSERT INTO funeraria_abonos_individual SELECT '1NVkpoKB66ibs8aW',' 8xUYm7A8s7UAyWXI ','0',9900,'00:00:00','0000-00-00',0,0,0,0,0,0,0,0,0,0,0,0,'QWVIOWCUF2AZKT','00:00:00','2021-9-20',0,0,'QWVIOS88F2AZKT','QWYI36BU9KVTQO','0','0','1','1','1','1','1','1','1','1','1','0',0;</v>
      </c>
    </row>
    <row r="378" spans="1:8" x14ac:dyDescent="0.25">
      <c r="A378" t="s">
        <v>5567</v>
      </c>
      <c r="B378" t="s">
        <v>5568</v>
      </c>
      <c r="C378" t="s">
        <v>5569</v>
      </c>
      <c r="D378" t="s">
        <v>5570</v>
      </c>
      <c r="E378" t="s">
        <v>6725</v>
      </c>
      <c r="F378" t="s">
        <v>6726</v>
      </c>
      <c r="G378" t="s">
        <v>6727</v>
      </c>
      <c r="H378" t="str" cm="1">
        <f t="array" aca="1" ref="H378" ca="1">eConcatenar(A378:G378," ")</f>
        <v>INSERT INTO funeraria_abonos_individual SELECT 'DFUVi6tQKqgRnw8Z',' eYIDuzAchCgNbEWM ','0',7800,'00:00:00','0000-00-00',0,0,0,0,0,0,0,0,0,0,0,0,'QWVIOWCUF2AZKT','00:00:00','2021-9-20',0,0,'QWVIOS88F2AZKT','QWYI36BU9KVTQO','0','0','1','1','1','1','1','1','1','1','1','0',0;</v>
      </c>
    </row>
    <row r="379" spans="1:8" x14ac:dyDescent="0.25">
      <c r="A379" t="s">
        <v>5567</v>
      </c>
      <c r="B379" t="s">
        <v>5568</v>
      </c>
      <c r="C379" t="s">
        <v>5569</v>
      </c>
      <c r="D379" t="s">
        <v>5570</v>
      </c>
      <c r="E379" t="s">
        <v>6728</v>
      </c>
      <c r="F379" t="s">
        <v>6729</v>
      </c>
      <c r="G379" t="s">
        <v>6730</v>
      </c>
      <c r="H379" t="str" cm="1">
        <f t="array" aca="1" ref="H379" ca="1">eConcatenar(A379:G379," ")</f>
        <v>INSERT INTO funeraria_abonos_individual SELECT 'HDZnl95tEvoy0Qya',' ZuXf0EMgQjDI2uHq ','0',9700,'00:00:00','0000-00-00',0,0,0,0,0,0,0,0,0,0,0,0,'QWVIOWCUF2AZKT','00:00:00','2021-9-20',0,0,'QWVIOS88F2AZKT','QWYI36BU9KVTQO','0','0','1','1','1','1','1','1','1','1','1','0',0;</v>
      </c>
    </row>
    <row r="380" spans="1:8" x14ac:dyDescent="0.25">
      <c r="A380" t="s">
        <v>5567</v>
      </c>
      <c r="B380" t="s">
        <v>5568</v>
      </c>
      <c r="C380" t="s">
        <v>5569</v>
      </c>
      <c r="D380" t="s">
        <v>5570</v>
      </c>
      <c r="E380" t="s">
        <v>6731</v>
      </c>
      <c r="F380" t="s">
        <v>6732</v>
      </c>
      <c r="G380" t="s">
        <v>5715</v>
      </c>
      <c r="H380" t="str" cm="1">
        <f t="array" aca="1" ref="H380" ca="1">eConcatenar(A380:G380," ")</f>
        <v>INSERT INTO funeraria_abonos_individual SELECT 'HJ6On0RuUB72bSc7',' 73MpVRpJUJzgk7AC ','0',11100,'00:00:00','0000-00-00',0,0,0,0,0,0,0,0,0,0,0,0,'QWVIOWCUF2AZKT','00:00:00','2021-9-20',0,0,'QWVIOS88F2AZKT','QWYI36BU9KVTQO','0','0','1','1','1','1','1','1','1','1','1','0',0;</v>
      </c>
    </row>
    <row r="381" spans="1:8" x14ac:dyDescent="0.25">
      <c r="A381" t="s">
        <v>5567</v>
      </c>
      <c r="B381" t="s">
        <v>5568</v>
      </c>
      <c r="C381" t="s">
        <v>5569</v>
      </c>
      <c r="D381" t="s">
        <v>5570</v>
      </c>
      <c r="E381" t="s">
        <v>6733</v>
      </c>
      <c r="F381" t="s">
        <v>6734</v>
      </c>
      <c r="G381" t="s">
        <v>6661</v>
      </c>
      <c r="H381" t="str" cm="1">
        <f t="array" aca="1" ref="H381" ca="1">eConcatenar(A381:G381," ")</f>
        <v>INSERT INTO funeraria_abonos_individual SELECT 'MfVLkANOBzFin8Pl',' VnxRZS9PfHjsF3EJ ','0',1400,'00:00:00','0000-00-00',0,0,0,0,0,0,0,0,0,0,0,0,'QWVIOWCUF2AZKT','00:00:00','2021-9-20',0,0,'QWVIOS88F2AZKT','QWYI36BU9KVTQO','0','0','1','1','1','1','1','1','1','1','1','0',0;</v>
      </c>
    </row>
    <row r="382" spans="1:8" x14ac:dyDescent="0.25">
      <c r="A382" t="s">
        <v>5567</v>
      </c>
      <c r="B382" t="s">
        <v>5568</v>
      </c>
      <c r="C382" t="s">
        <v>5569</v>
      </c>
      <c r="D382" t="s">
        <v>5570</v>
      </c>
      <c r="E382" t="s">
        <v>6735</v>
      </c>
      <c r="F382" t="s">
        <v>6736</v>
      </c>
      <c r="G382" t="s">
        <v>6637</v>
      </c>
      <c r="H382" t="str" cm="1">
        <f t="array" aca="1" ref="H382" ca="1">eConcatenar(A382:G382," ")</f>
        <v>INSERT INTO funeraria_abonos_individual SELECT 'PtfHEHH6Q6TygC5h',' Brub26TdNgM9bita ','0',4200,'00:00:00','0000-00-00',0,0,0,0,0,0,0,0,0,0,0,0,'QWVIOWCUF2AZKT','00:00:00','2021-9-20',0,0,'QWVIOS88F2AZKT','QWYI36BU9KVTQO','0','0','1','1','1','1','1','1','1','1','1','0',0;</v>
      </c>
    </row>
    <row r="383" spans="1:8" x14ac:dyDescent="0.25">
      <c r="A383" t="s">
        <v>5567</v>
      </c>
      <c r="B383" t="s">
        <v>5568</v>
      </c>
      <c r="C383" t="s">
        <v>5569</v>
      </c>
      <c r="D383" t="s">
        <v>5570</v>
      </c>
      <c r="E383" t="s">
        <v>6737</v>
      </c>
      <c r="F383" t="s">
        <v>6738</v>
      </c>
      <c r="G383" t="s">
        <v>6489</v>
      </c>
      <c r="H383" t="str" cm="1">
        <f t="array" aca="1" ref="H383" ca="1">eConcatenar(A383:G383," ")</f>
        <v>INSERT INTO funeraria_abonos_individual SELECT 'DE1TUcWd53akzlXs',' Bb94wXgvuguqaYty ','0',3500,'00:00:00','0000-00-00',0,0,0,0,0,0,0,0,0,0,0,0,'QWVIOWCUF2AZKT','00:00:00','2021-9-20',0,0,'QWVIOS88F2AZKT','QWYI36BU9KVTQO','0','0','1','1','1','1','1','1','1','1','1','0',0;</v>
      </c>
    </row>
    <row r="384" spans="1:8" x14ac:dyDescent="0.25">
      <c r="A384" t="s">
        <v>5567</v>
      </c>
      <c r="B384" t="s">
        <v>5568</v>
      </c>
      <c r="C384" t="s">
        <v>5569</v>
      </c>
      <c r="D384" t="s">
        <v>5570</v>
      </c>
      <c r="E384" t="s">
        <v>6739</v>
      </c>
      <c r="F384" t="s">
        <v>6740</v>
      </c>
      <c r="G384" t="s">
        <v>6741</v>
      </c>
      <c r="H384" t="str" cm="1">
        <f t="array" aca="1" ref="H384" ca="1">eConcatenar(A384:G384," ")</f>
        <v>INSERT INTO funeraria_abonos_individual SELECT 'RwuMVxYnLSBUUlaw',' agPD6svkOHbYniwT ','0',11400,'00:00:00','0000-00-00',0,0,0,0,0,0,0,0,0,0,0,0,'QWVIOWCUF2AZKT','00:00:00','2021-9-21',0,0,'QWVIOS88F2AZKT','QWYI36BU9KVTQO','0','0','1','1','1','1','1','1','1','1','1','0',0;</v>
      </c>
    </row>
    <row r="385" spans="1:8" x14ac:dyDescent="0.25">
      <c r="A385" t="s">
        <v>5567</v>
      </c>
      <c r="B385" t="s">
        <v>5568</v>
      </c>
      <c r="C385" t="s">
        <v>5569</v>
      </c>
      <c r="D385" t="s">
        <v>5570</v>
      </c>
      <c r="E385" t="s">
        <v>6742</v>
      </c>
      <c r="F385" t="s">
        <v>6743</v>
      </c>
      <c r="G385" t="s">
        <v>6744</v>
      </c>
      <c r="H385" t="str" cm="1">
        <f t="array" aca="1" ref="H385" ca="1">eConcatenar(A385:G385," ")</f>
        <v>INSERT INTO funeraria_abonos_individual SELECT 'JwWBTZpJSVDlvaxG',' ew9QSr1t0vLcgUyQ ','0',4800,'00:00:00','0000-00-00',0,0,0,0,0,0,0,0,0,0,0,0,'QWVIOWCUF2AZKT','00:00:00','2021-9-21',0,0,'QWVIOS88F2AZKT','QWYI36BU9KVTQO','0','0','1','1','1','1','1','1','1','1','1','0',0;</v>
      </c>
    </row>
    <row r="386" spans="1:8" x14ac:dyDescent="0.25">
      <c r="A386" t="s">
        <v>5567</v>
      </c>
      <c r="B386" t="s">
        <v>5568</v>
      </c>
      <c r="C386" t="s">
        <v>5569</v>
      </c>
      <c r="D386" t="s">
        <v>5570</v>
      </c>
      <c r="E386" t="s">
        <v>6745</v>
      </c>
      <c r="F386" t="s">
        <v>6746</v>
      </c>
      <c r="G386" t="s">
        <v>6747</v>
      </c>
      <c r="H386" t="str" cm="1">
        <f t="array" aca="1" ref="H386" ca="1">eConcatenar(A386:G386," ")</f>
        <v>INSERT INTO funeraria_abonos_individual SELECT 'mpIisa7ytlTX9zgZ',' yJ5jWztgLYxxUaib ','0',4600,'00:00:00','0000-00-00',0,0,0,0,0,0,0,0,0,0,0,0,'QWVIOWCUF2AZKT','00:00:00','2021-9-21',0,0,'QWVIOS88F2AZKT','QWYI36BU9KVTQO','0','0','1','1','1','1','1','1','1','1','1','0',0;</v>
      </c>
    </row>
    <row r="387" spans="1:8" x14ac:dyDescent="0.25">
      <c r="A387" t="s">
        <v>5567</v>
      </c>
      <c r="B387" t="s">
        <v>5568</v>
      </c>
      <c r="C387" t="s">
        <v>5569</v>
      </c>
      <c r="D387" t="s">
        <v>5570</v>
      </c>
      <c r="E387" t="s">
        <v>6748</v>
      </c>
      <c r="F387" t="s">
        <v>6749</v>
      </c>
      <c r="G387" t="s">
        <v>6750</v>
      </c>
      <c r="H387" t="str" cm="1">
        <f t="array" aca="1" ref="H387" ca="1">eConcatenar(A387:G387," ")</f>
        <v>INSERT INTO funeraria_abonos_individual SELECT 'HFzQF1It721euzvS',' LwrYaCdDgovgzmRh ','0',9800,'00:00:00','0000-00-00',0,0,0,0,0,0,0,0,0,0,0,0,'QWVIOWCUF2AZKT','00:00:00','2021-9-21',0,0,'QWVIOS88F2AZKT','QWYI36BU9KVTQO','0','0','1','1','1','1','1','1','1','1','1','0',0;</v>
      </c>
    </row>
    <row r="388" spans="1:8" x14ac:dyDescent="0.25">
      <c r="A388" t="s">
        <v>5567</v>
      </c>
      <c r="B388" t="s">
        <v>5568</v>
      </c>
      <c r="C388" t="s">
        <v>5569</v>
      </c>
      <c r="D388" t="s">
        <v>5570</v>
      </c>
      <c r="E388" t="s">
        <v>6751</v>
      </c>
      <c r="F388" t="s">
        <v>6752</v>
      </c>
      <c r="G388" t="s">
        <v>6753</v>
      </c>
      <c r="H388" t="str" cm="1">
        <f t="array" aca="1" ref="H388" ca="1">eConcatenar(A388:G388," ")</f>
        <v>INSERT INTO funeraria_abonos_individual SELECT 'uei8WS1exx70Gb3q',' UgqrRfUzIPUXqb1r ','0',10950,'00:00:00','0000-00-00',0,0,0,0,0,0,0,0,0,0,0,0,'QWVIOWCUF2AZKT','00:00:00','2021-9-21',0,0,'QWVIOS88F2AZKT','QWYI36BU9KVTQO','0','0','1','1','1','1','1','1','1','1','1','0',0;</v>
      </c>
    </row>
    <row r="389" spans="1:8" x14ac:dyDescent="0.25">
      <c r="A389" t="s">
        <v>5567</v>
      </c>
      <c r="B389" t="s">
        <v>5568</v>
      </c>
      <c r="C389" t="s">
        <v>5569</v>
      </c>
      <c r="D389" t="s">
        <v>5570</v>
      </c>
      <c r="E389" t="s">
        <v>6754</v>
      </c>
      <c r="F389" t="s">
        <v>6755</v>
      </c>
      <c r="G389" t="s">
        <v>6756</v>
      </c>
      <c r="H389" t="str" cm="1">
        <f t="array" aca="1" ref="H389" ca="1">eConcatenar(A389:G389," ")</f>
        <v>INSERT INTO funeraria_abonos_individual SELECT 'eZ5f3AcgvhdKJfKI',' ka6a2D7Ga1sqln5P ','0',30100,'00:00:00','0000-00-00',0,0,0,0,0,0,0,0,0,0,0,0,'QWVIOWCUF2AZKT','00:00:00','2021-9-21',0,0,'QWVIOS88F2AZKT','QWYI36BU9KVTQO','0','0','1','1','1','1','1','1','1','1','1','0',0;</v>
      </c>
    </row>
    <row r="390" spans="1:8" x14ac:dyDescent="0.25">
      <c r="A390" t="s">
        <v>5567</v>
      </c>
      <c r="B390" t="s">
        <v>5568</v>
      </c>
      <c r="C390" t="s">
        <v>5569</v>
      </c>
      <c r="D390" t="s">
        <v>5570</v>
      </c>
      <c r="E390" t="s">
        <v>6757</v>
      </c>
      <c r="F390" t="s">
        <v>6758</v>
      </c>
      <c r="G390" t="s">
        <v>6759</v>
      </c>
      <c r="H390" t="str" cm="1">
        <f t="array" aca="1" ref="H390" ca="1">eConcatenar(A390:G390," ")</f>
        <v>INSERT INTO funeraria_abonos_individual SELECT 'jl1PCG2JxxIbTqIt',' SCJUNn4s2wKuEGWn ','0',7700,'00:00:00','0000-00-00',0,0,0,0,0,0,0,0,0,0,0,0,'QWVIOWCUF2AZKT','00:00:00','2021-9-21',0,0,'QWVIOS88F2AZKT','QWYI36BU9KVTQO','0','0','1','1','1','1','1','1','1','1','1','0',0;</v>
      </c>
    </row>
    <row r="391" spans="1:8" x14ac:dyDescent="0.25">
      <c r="A391" t="s">
        <v>5567</v>
      </c>
      <c r="B391" t="s">
        <v>5568</v>
      </c>
      <c r="C391" t="s">
        <v>5569</v>
      </c>
      <c r="D391" t="s">
        <v>5570</v>
      </c>
      <c r="E391" t="s">
        <v>6760</v>
      </c>
      <c r="F391" t="s">
        <v>6761</v>
      </c>
      <c r="G391" t="s">
        <v>6762</v>
      </c>
      <c r="H391" t="str" cm="1">
        <f t="array" aca="1" ref="H391" ca="1">eConcatenar(A391:G391," ")</f>
        <v>INSERT INTO funeraria_abonos_individual SELECT 'FUg7hGZv68gMZWRk',' 7h84MQygG285P9M8 ','0',10200,'00:00:00','0000-00-00',0,0,0,0,0,0,0,0,0,0,0,0,'QWVIOWCUF2AZKT','00:00:00','2021-9-21',0,0,'QWVIOS88F2AZKT','QWYI36BU9KVTQO','0','0','1','1','1','1','1','1','1','1','1','0',0;</v>
      </c>
    </row>
    <row r="392" spans="1:8" x14ac:dyDescent="0.25">
      <c r="A392" t="s">
        <v>5567</v>
      </c>
      <c r="B392" t="s">
        <v>5568</v>
      </c>
      <c r="C392" t="s">
        <v>5569</v>
      </c>
      <c r="D392" t="s">
        <v>5570</v>
      </c>
      <c r="E392" t="s">
        <v>6763</v>
      </c>
      <c r="F392" t="s">
        <v>6764</v>
      </c>
      <c r="G392" t="s">
        <v>6765</v>
      </c>
      <c r="H392" t="str" cm="1">
        <f t="array" aca="1" ref="H392" ca="1">eConcatenar(A392:G392," ")</f>
        <v>INSERT INTO funeraria_abonos_individual SELECT 'eXXHqNLXVX2yyUNo',' HH4IqfG5nXc00uVk ','0',3000,'00:00:00','0000-00-00',0,0,0,0,0,0,0,0,0,0,0,0,'QWVIOWCUF2AZKT','00:00:00','2021-9-21',0,0,'QWVIOS88F2AZKT','QWYI36BU9KVTQO','0','0','1','1','1','1','1','1','1','1','1','0',0;</v>
      </c>
    </row>
    <row r="393" spans="1:8" x14ac:dyDescent="0.25">
      <c r="A393" t="s">
        <v>5567</v>
      </c>
      <c r="B393" t="s">
        <v>5568</v>
      </c>
      <c r="C393" t="s">
        <v>5569</v>
      </c>
      <c r="D393" t="s">
        <v>5570</v>
      </c>
      <c r="E393" t="s">
        <v>6766</v>
      </c>
      <c r="F393" t="s">
        <v>6767</v>
      </c>
      <c r="G393" t="s">
        <v>6768</v>
      </c>
      <c r="H393" t="str" cm="1">
        <f t="array" aca="1" ref="H393" ca="1">eConcatenar(A393:G393," ")</f>
        <v>INSERT INTO funeraria_abonos_individual SELECT 'HYxeaei0t8YJsgWf',' W96dmIAI9ED6Q2Wq ','0',11250,'00:00:00','0000-00-00',0,0,0,0,0,0,0,0,0,0,0,0,'QWVIOWCUF2AZKT','00:00:00','2021-9-21',0,0,'QWVIOS88F2AZKT','QWYI36BU9KVTQO','0','0','1','1','1','1','1','1','1','1','1','0',0;</v>
      </c>
    </row>
    <row r="394" spans="1:8" x14ac:dyDescent="0.25">
      <c r="A394" t="s">
        <v>5567</v>
      </c>
      <c r="B394" t="s">
        <v>5568</v>
      </c>
      <c r="C394" t="s">
        <v>5569</v>
      </c>
      <c r="D394" t="s">
        <v>5570</v>
      </c>
      <c r="E394" t="s">
        <v>6769</v>
      </c>
      <c r="F394" t="s">
        <v>6770</v>
      </c>
      <c r="G394" t="s">
        <v>6771</v>
      </c>
      <c r="H394" t="str" cm="1">
        <f t="array" aca="1" ref="H394" ca="1">eConcatenar(A394:G394," ")</f>
        <v>INSERT INTO funeraria_abonos_individual SELECT 'KpTT86AFLUN1V3OE',' nLvKh8WcPjXfa7yc ','0',10500,'00:00:00','0000-00-00',0,0,0,0,0,0,0,0,0,0,0,0,'QWVIOWCUF2AZKT','00:00:00','2021-9-21',0,0,'QWVIOS88F2AZKT','QWYI36BU9KVTQO','0','0','1','1','1','1','1','1','1','1','1','0',0;</v>
      </c>
    </row>
    <row r="395" spans="1:8" x14ac:dyDescent="0.25">
      <c r="A395" t="s">
        <v>5567</v>
      </c>
      <c r="B395" t="s">
        <v>5568</v>
      </c>
      <c r="C395" t="s">
        <v>5569</v>
      </c>
      <c r="D395" t="s">
        <v>5570</v>
      </c>
      <c r="E395" t="s">
        <v>6772</v>
      </c>
      <c r="F395" t="s">
        <v>6773</v>
      </c>
      <c r="G395" t="s">
        <v>6774</v>
      </c>
      <c r="H395" t="str" cm="1">
        <f t="array" aca="1" ref="H395" ca="1">eConcatenar(A395:G395," ")</f>
        <v>INSERT INTO funeraria_abonos_individual SELECT 'gNQWUH4o1FmqCl6D',' orwTduiDXMozkJSF ','0',8100,'00:00:00','0000-00-00',0,0,0,0,0,0,0,0,0,0,0,0,'QWVIOWCUF2AZKT','00:00:00','2021-9-21',0,0,'QWVIOS88F2AZKT','QWYI36BU9KVTQO','0','0','1','1','1','1','1','1','1','1','1','0',0;</v>
      </c>
    </row>
    <row r="396" spans="1:8" x14ac:dyDescent="0.25">
      <c r="A396" t="s">
        <v>5567</v>
      </c>
      <c r="B396" t="s">
        <v>5568</v>
      </c>
      <c r="C396" t="s">
        <v>5569</v>
      </c>
      <c r="D396" t="s">
        <v>5570</v>
      </c>
      <c r="E396" t="s">
        <v>6775</v>
      </c>
      <c r="F396" t="s">
        <v>6776</v>
      </c>
      <c r="G396" t="s">
        <v>6777</v>
      </c>
      <c r="H396" t="str" cm="1">
        <f t="array" aca="1" ref="H396" ca="1">eConcatenar(A396:G396," ")</f>
        <v>INSERT INTO funeraria_abonos_individual SELECT 'G97NLqOAAQLIO6bf',' gkTczq6dXW0f5qlf ','0',10700,'00:00:00','0000-00-00',0,0,0,0,0,0,0,0,0,0,0,0,'QWVIOWCUF2AZKT','00:00:00','2021-9-21',0,0,'QWVIOS88F2AZKT','QWYI36BU9KVTQO','0','0','1','1','1','1','1','1','1','1','1','0',0;</v>
      </c>
    </row>
    <row r="397" spans="1:8" x14ac:dyDescent="0.25">
      <c r="A397" t="s">
        <v>5567</v>
      </c>
      <c r="B397" t="s">
        <v>5568</v>
      </c>
      <c r="C397" t="s">
        <v>5569</v>
      </c>
      <c r="D397" t="s">
        <v>5570</v>
      </c>
      <c r="E397" t="s">
        <v>6778</v>
      </c>
      <c r="F397" t="s">
        <v>6779</v>
      </c>
      <c r="G397" t="s">
        <v>6780</v>
      </c>
      <c r="H397" t="str" cm="1">
        <f t="array" aca="1" ref="H397" ca="1">eConcatenar(A397:G397," ")</f>
        <v>INSERT INTO funeraria_abonos_individual SELECT 'iZOcu7cTpXkDx1n5',' zyhrsUltLAJQzFA3 ','0',5800,'00:00:00','0000-00-00',0,0,0,0,0,0,0,0,0,0,0,0,'QWVIOWCUF2AZKT','00:00:00','2021-9-21',0,0,'QWVIOS88F2AZKT','QWYI36BU9KVTQO','0','0','1','1','1','1','1','1','1','1','1','0',0;</v>
      </c>
    </row>
    <row r="398" spans="1:8" x14ac:dyDescent="0.25">
      <c r="A398" t="s">
        <v>5567</v>
      </c>
      <c r="B398" t="s">
        <v>5568</v>
      </c>
      <c r="C398" t="s">
        <v>5569</v>
      </c>
      <c r="D398" t="s">
        <v>5570</v>
      </c>
      <c r="E398" t="s">
        <v>6781</v>
      </c>
      <c r="F398" t="s">
        <v>6782</v>
      </c>
      <c r="G398" t="s">
        <v>6783</v>
      </c>
      <c r="H398" t="str" cm="1">
        <f t="array" aca="1" ref="H398" ca="1">eConcatenar(A398:G398," ")</f>
        <v>INSERT INTO funeraria_abonos_individual SELECT 'onpPxoyOojneWOuk',' 5DuybASBUONdV7Yx ','0',6600,'00:00:00','0000-00-00',0,0,0,0,0,0,0,0,0,0,0,0,'QWVIOWCUF2AZKT','00:00:00','2021-9-21',0,0,'QWVIOS88F2AZKT','QWYI36BU9KVTQO','0','0','1','1','1','1','1','1','1','1','1','0',0;</v>
      </c>
    </row>
    <row r="399" spans="1:8" x14ac:dyDescent="0.25">
      <c r="A399" t="s">
        <v>5567</v>
      </c>
      <c r="B399" t="s">
        <v>5568</v>
      </c>
      <c r="C399" t="s">
        <v>5569</v>
      </c>
      <c r="D399" t="s">
        <v>5570</v>
      </c>
      <c r="E399" t="s">
        <v>6784</v>
      </c>
      <c r="F399" t="s">
        <v>6785</v>
      </c>
      <c r="G399" t="s">
        <v>6786</v>
      </c>
      <c r="H399" t="str" cm="1">
        <f t="array" aca="1" ref="H399" ca="1">eConcatenar(A399:G399," ")</f>
        <v>INSERT INTO funeraria_abonos_individual SELECT '1PZaO0Y2JpQQc1Q7',' ZppR8EArJv64TwO1 ','0',9000,'00:00:00','0000-00-00',0,0,0,0,0,0,0,0,0,0,0,0,'QWVIOWCUF2AZKT','00:00:00','2021-9-21',0,0,'QWVIOS88F2AZKT','QWYI36BU9KVTQO','0','0','1','1','1','1','1','1','1','1','1','0',0;</v>
      </c>
    </row>
    <row r="400" spans="1:8" x14ac:dyDescent="0.25">
      <c r="A400" t="s">
        <v>5567</v>
      </c>
      <c r="B400" t="s">
        <v>5568</v>
      </c>
      <c r="C400" t="s">
        <v>5569</v>
      </c>
      <c r="D400" t="s">
        <v>5570</v>
      </c>
      <c r="E400" t="s">
        <v>6787</v>
      </c>
      <c r="F400" t="s">
        <v>6788</v>
      </c>
      <c r="G400" t="s">
        <v>6789</v>
      </c>
      <c r="H400" t="str" cm="1">
        <f t="array" aca="1" ref="H400" ca="1">eConcatenar(A400:G400," ")</f>
        <v>INSERT INTO funeraria_abonos_individual SELECT 'vTFcxrVFMUUJAZDs',' PjTyWspSQRJSCH7i ','0',6300,'00:00:00','0000-00-00',0,0,0,0,0,0,0,0,0,0,0,0,'QWVIOWCUF2AZKT','00:00:00','2021-9-21',0,0,'QWVIOS88F2AZKT','QWYI36BU9KVTQO','0','0','1','1','1','1','1','1','1','1','1','0',0;</v>
      </c>
    </row>
    <row r="401" spans="1:8" x14ac:dyDescent="0.25">
      <c r="A401" t="s">
        <v>5567</v>
      </c>
      <c r="B401" t="s">
        <v>5568</v>
      </c>
      <c r="C401" t="s">
        <v>5569</v>
      </c>
      <c r="D401" t="s">
        <v>5570</v>
      </c>
      <c r="E401" t="s">
        <v>6790</v>
      </c>
      <c r="F401" t="s">
        <v>6791</v>
      </c>
      <c r="G401" t="s">
        <v>6792</v>
      </c>
      <c r="H401" t="str" cm="1">
        <f t="array" aca="1" ref="H401" ca="1">eConcatenar(A401:G401," ")</f>
        <v>INSERT INTO funeraria_abonos_individual SELECT 'OvcJKEuXoubgH8dQ',' u75gVJAT49OxlyUG ','0',7100,'00:00:00','0000-00-00',0,0,0,0,0,0,0,0,0,0,0,0,'QWVIOWCUF2AZKT','00:00:00','2021-9-21',0,0,'QWVIOS88F2AZKT','QWYI36BU9KVTQO','0','0','1','1','1','1','1','1','1','1','1','0',0;</v>
      </c>
    </row>
    <row r="402" spans="1:8" x14ac:dyDescent="0.25">
      <c r="A402" t="s">
        <v>5567</v>
      </c>
      <c r="B402" t="s">
        <v>5568</v>
      </c>
      <c r="C402" t="s">
        <v>5569</v>
      </c>
      <c r="D402" t="s">
        <v>5570</v>
      </c>
      <c r="E402" t="s">
        <v>6793</v>
      </c>
      <c r="F402" t="s">
        <v>6794</v>
      </c>
      <c r="G402" t="s">
        <v>6759</v>
      </c>
      <c r="H402" t="str" cm="1">
        <f t="array" aca="1" ref="H402" ca="1">eConcatenar(A402:G402," ")</f>
        <v>INSERT INTO funeraria_abonos_individual SELECT '4kbP17oWF295jmHE',' sCpuyudvoClPk58c ','0',7700,'00:00:00','0000-00-00',0,0,0,0,0,0,0,0,0,0,0,0,'QWVIOWCUF2AZKT','00:00:00','2021-9-21',0,0,'QWVIOS88F2AZKT','QWYI36BU9KVTQO','0','0','1','1','1','1','1','1','1','1','1','0',0;</v>
      </c>
    </row>
    <row r="403" spans="1:8" x14ac:dyDescent="0.25">
      <c r="A403" t="s">
        <v>5567</v>
      </c>
      <c r="B403" t="s">
        <v>5568</v>
      </c>
      <c r="C403" t="s">
        <v>5569</v>
      </c>
      <c r="D403" t="s">
        <v>5570</v>
      </c>
      <c r="E403" t="s">
        <v>6795</v>
      </c>
      <c r="F403" t="s">
        <v>6796</v>
      </c>
      <c r="G403" t="s">
        <v>6797</v>
      </c>
      <c r="H403" t="str" cm="1">
        <f t="array" aca="1" ref="H403" ca="1">eConcatenar(A403:G403," ")</f>
        <v>INSERT INTO funeraria_abonos_individual SELECT '0nFcYRonmP1uDEZ3',' tp7VaxJTc8bOvXSl ','0',500,'00:00:00','0000-00-00',0,0,0,0,0,0,0,0,0,0,0,0,'QWVIOWCUF2AZKT','00:00:00','2021-9-21',0,0,'QWVIOS88F2AZKT','QWYI36BU9KVTQO','0','0','1','1','1','1','1','1','1','1','1','0',0;</v>
      </c>
    </row>
    <row r="404" spans="1:8" x14ac:dyDescent="0.25">
      <c r="A404" t="s">
        <v>5567</v>
      </c>
      <c r="B404" t="s">
        <v>5568</v>
      </c>
      <c r="C404" t="s">
        <v>5569</v>
      </c>
      <c r="D404" t="s">
        <v>5570</v>
      </c>
      <c r="E404" t="s">
        <v>6798</v>
      </c>
      <c r="F404" t="s">
        <v>6799</v>
      </c>
      <c r="G404" t="s">
        <v>6800</v>
      </c>
      <c r="H404" t="str" cm="1">
        <f t="array" aca="1" ref="H404" ca="1">eConcatenar(A404:G404," ")</f>
        <v>INSERT INTO funeraria_abonos_individual SELECT 'ydo8uQr3RrkbuGbj',' UR8BAhKiXPVZAL4M ','0',4400,'00:00:00','0000-00-00',0,0,0,0,0,0,0,0,0,0,0,0,'QWVIOWCUF2AZKT','00:00:00','2021-9-21',0,0,'QWVIOS88F2AZKT','QWYI36BU9KVTQO','0','0','1','1','1','1','1','1','1','1','1','0',0;</v>
      </c>
    </row>
    <row r="405" spans="1:8" x14ac:dyDescent="0.25">
      <c r="A405" t="s">
        <v>5567</v>
      </c>
      <c r="B405" t="s">
        <v>5568</v>
      </c>
      <c r="C405" t="s">
        <v>5569</v>
      </c>
      <c r="D405" t="s">
        <v>5570</v>
      </c>
      <c r="E405" t="s">
        <v>6801</v>
      </c>
      <c r="F405" t="s">
        <v>6802</v>
      </c>
      <c r="G405" t="s">
        <v>6803</v>
      </c>
      <c r="H405" t="str" cm="1">
        <f t="array" aca="1" ref="H405" ca="1">eConcatenar(A405:G405," ")</f>
        <v>INSERT INTO funeraria_abonos_individual SELECT 'T90SDH1OyYn7GMX3',' J9o6paD82A6q8P5F ','0',650,'00:00:00','0000-00-00',0,0,0,0,0,0,0,0,0,0,0,0,'QWVIOWCUF2AZKT','00:00:00','2021-9-21',0,0,'QWVIOS88F2AZKT','QWYI36BU9KVTQO','0','0','1','1','1','1','1','1','1','1','1','0',0;</v>
      </c>
    </row>
    <row r="406" spans="1:8" x14ac:dyDescent="0.25">
      <c r="A406" t="s">
        <v>5567</v>
      </c>
      <c r="B406" t="s">
        <v>5568</v>
      </c>
      <c r="C406" t="s">
        <v>5569</v>
      </c>
      <c r="D406" t="s">
        <v>5570</v>
      </c>
      <c r="E406" t="s">
        <v>6804</v>
      </c>
      <c r="F406" t="s">
        <v>6805</v>
      </c>
      <c r="G406" t="s">
        <v>6806</v>
      </c>
      <c r="H406" t="str" cm="1">
        <f t="array" aca="1" ref="H406" ca="1">eConcatenar(A406:G406," ")</f>
        <v>INSERT INTO funeraria_abonos_individual SELECT 'gHR8nR8Bb7Do8GrO',' FfZRT7UKkXADRYv0 ','0',4200,'00:00:00','0000-00-00',0,0,0,0,0,0,0,0,0,0,0,0,'QWVIOWCUF2AZKT','00:00:00','2021-9-21',0,0,'QWVIOS88F2AZKT','QWYI36BU9KVTQO','0','0','1','1','1','1','1','1','1','1','1','0',0;</v>
      </c>
    </row>
    <row r="407" spans="1:8" x14ac:dyDescent="0.25">
      <c r="A407" t="s">
        <v>5567</v>
      </c>
      <c r="B407" t="s">
        <v>5568</v>
      </c>
      <c r="C407" t="s">
        <v>5569</v>
      </c>
      <c r="D407" t="s">
        <v>5570</v>
      </c>
      <c r="E407" t="s">
        <v>6807</v>
      </c>
      <c r="F407" t="s">
        <v>6808</v>
      </c>
      <c r="G407" t="s">
        <v>6809</v>
      </c>
      <c r="H407" t="str" cm="1">
        <f t="array" aca="1" ref="H407" ca="1">eConcatenar(A407:G407," ")</f>
        <v>INSERT INTO funeraria_abonos_individual SELECT 'qGUWPHo3hbfG01WS',' kyN1p1hmPb2RoZ6d ','0',2700,'00:00:00','0000-00-00',0,0,0,0,0,0,0,0,0,0,0,0,'QWVIOWCUF2AZKT','00:00:00','2021-9-21',0,0,'QWVIOS88F2AZKT','QWYI36BU9KVTQO','0','0','1','1','1','1','1','1','1','1','1','0',0;</v>
      </c>
    </row>
    <row r="408" spans="1:8" x14ac:dyDescent="0.25">
      <c r="A408" t="s">
        <v>5567</v>
      </c>
      <c r="B408" t="s">
        <v>5568</v>
      </c>
      <c r="C408" t="s">
        <v>5569</v>
      </c>
      <c r="D408" t="s">
        <v>5570</v>
      </c>
      <c r="E408" t="s">
        <v>6810</v>
      </c>
      <c r="F408" t="s">
        <v>6811</v>
      </c>
      <c r="G408" t="s">
        <v>6812</v>
      </c>
      <c r="H408" t="str" cm="1">
        <f t="array" aca="1" ref="H408" ca="1">eConcatenar(A408:G408," ")</f>
        <v>INSERT INTO funeraria_abonos_individual SELECT 's3zJOmZ6f2H1JZBI',' uMFVNYH3DMF9DWx8 ','0',1100,'00:00:00','0000-00-00',0,0,0,0,0,0,0,0,0,0,0,0,'QWVIOWCUF2AZKT','00:00:00','2021-9-21',0,0,'QWVIOS88F2AZKT','QWYI36BU9KVTQO','0','0','1','1','1','1','1','1','1','1','1','0',0;</v>
      </c>
    </row>
    <row r="409" spans="1:8" x14ac:dyDescent="0.25">
      <c r="A409" t="s">
        <v>5567</v>
      </c>
      <c r="B409" t="s">
        <v>5568</v>
      </c>
      <c r="C409" t="s">
        <v>5569</v>
      </c>
      <c r="D409" t="s">
        <v>5570</v>
      </c>
      <c r="E409" t="s">
        <v>6813</v>
      </c>
      <c r="F409" t="s">
        <v>6814</v>
      </c>
      <c r="G409" t="s">
        <v>6815</v>
      </c>
      <c r="H409" t="str" cm="1">
        <f t="array" aca="1" ref="H409" ca="1">eConcatenar(A409:G409," ")</f>
        <v>INSERT INTO funeraria_abonos_individual SELECT 'rjjH8hnR5doONZxl',' aY7uofBx7O6f74RM ','0',8200,'00:00:00','0000-00-00',0,0,0,0,0,0,0,0,0,0,0,0,'QWVIOWCUF2AZKT','00:00:00','2021-9-13',0,0,'QWVIOS88F2AZKT','QWYI36BU9KVTQO','0','0','1','1','1','1','1','1','1','1','1','0',0;</v>
      </c>
    </row>
    <row r="410" spans="1:8" x14ac:dyDescent="0.25">
      <c r="A410" t="s">
        <v>5567</v>
      </c>
      <c r="B410" t="s">
        <v>5568</v>
      </c>
      <c r="C410" t="s">
        <v>5569</v>
      </c>
      <c r="D410" t="s">
        <v>5570</v>
      </c>
      <c r="E410" t="s">
        <v>6816</v>
      </c>
      <c r="F410" t="s">
        <v>6817</v>
      </c>
      <c r="G410" t="s">
        <v>6818</v>
      </c>
      <c r="H410" t="str" cm="1">
        <f t="array" aca="1" ref="H410" ca="1">eConcatenar(A410:G410," ")</f>
        <v>INSERT INTO funeraria_abonos_individual SELECT 'Vp5boYFD5IfX6yr6',' puebld5V61tc39uX ','0',7700,'00:00:00','0000-00-00',0,0,0,0,0,0,0,0,0,0,0,0,'QWVIOWCUF2AZKT','00:00:00','2021-8-02',0,0,'QWVIOS88F2AZKT','QWYI36BU9KVTQO','0','0','1','1','1','1','1','1','1','1','1','0',0;</v>
      </c>
    </row>
    <row r="411" spans="1:8" x14ac:dyDescent="0.25">
      <c r="A411" t="s">
        <v>5567</v>
      </c>
      <c r="B411" t="s">
        <v>5568</v>
      </c>
      <c r="C411" t="s">
        <v>5569</v>
      </c>
      <c r="D411" t="s">
        <v>5570</v>
      </c>
      <c r="E411" t="s">
        <v>6819</v>
      </c>
      <c r="F411" t="s">
        <v>6820</v>
      </c>
      <c r="G411" t="s">
        <v>6821</v>
      </c>
      <c r="H411" t="str" cm="1">
        <f t="array" aca="1" ref="H411" ca="1">eConcatenar(A411:G411," ")</f>
        <v>INSERT INTO funeraria_abonos_individual SELECT '2CnHuQFxlnAWp1Or',' KLVaQKUObCabILKw ','0',8500,'00:00:00','0000-00-00',0,0,0,0,0,0,0,0,0,0,0,0,'QWVIOWCUF2AZKT','00:00:00','2021-9-21',0,0,'QWVIOS88F2AZKT','QWYI36BU9KVTQO','0','0','1','1','1','1','1','1','1','1','1','0',0;</v>
      </c>
    </row>
    <row r="412" spans="1:8" x14ac:dyDescent="0.25">
      <c r="A412" t="s">
        <v>5567</v>
      </c>
      <c r="B412" t="s">
        <v>5568</v>
      </c>
      <c r="C412" t="s">
        <v>5569</v>
      </c>
      <c r="D412" t="s">
        <v>5570</v>
      </c>
      <c r="E412" t="s">
        <v>6822</v>
      </c>
      <c r="F412" t="s">
        <v>6823</v>
      </c>
      <c r="G412" t="s">
        <v>6824</v>
      </c>
      <c r="H412" t="str" cm="1">
        <f t="array" aca="1" ref="H412" ca="1">eConcatenar(A412:G412," ")</f>
        <v>INSERT INTO funeraria_abonos_individual SELECT 'yWNOaKRBDytmj08I',' 5ibaDZOiYGDPmWIr ','0',7500,'00:00:00','0000-00-00',0,0,0,0,0,0,0,0,0,0,0,0,'QWVIOWCUF2AZKT','00:00:00','2021-9-06',0,0,'QWVIOS88F2AZKT','QWYI36BU9KVTQO','0','0','1','1','1','1','1','1','1','1','1','0',0;</v>
      </c>
    </row>
    <row r="413" spans="1:8" x14ac:dyDescent="0.25">
      <c r="A413" t="s">
        <v>5567</v>
      </c>
      <c r="B413" t="s">
        <v>5568</v>
      </c>
      <c r="C413" t="s">
        <v>5569</v>
      </c>
      <c r="D413" t="s">
        <v>5570</v>
      </c>
      <c r="E413" t="s">
        <v>6825</v>
      </c>
      <c r="F413" t="s">
        <v>6826</v>
      </c>
      <c r="G413" t="s">
        <v>6827</v>
      </c>
      <c r="H413" t="str" cm="1">
        <f t="array" aca="1" ref="H413" ca="1">eConcatenar(A413:G413," ")</f>
        <v>INSERT INTO funeraria_abonos_individual SELECT 'IcqnTAyI4SpVCfeK',' zvakUL0ZRygarn7i ','0',1100,'00:00:00','0000-00-00',0,0,0,0,0,0,0,0,0,0,0,0,'QWVIOWCUF2AZKT','00:00:00','2021-9-13',0,0,'QWVIOS88F2AZKT','QWYI36BU9KVTQO','0','0','1','1','1','1','1','1','1','1','1','0',0;</v>
      </c>
    </row>
    <row r="414" spans="1:8" x14ac:dyDescent="0.25">
      <c r="A414" t="s">
        <v>5567</v>
      </c>
      <c r="B414" t="s">
        <v>5568</v>
      </c>
      <c r="C414" t="s">
        <v>5569</v>
      </c>
      <c r="D414" t="s">
        <v>5570</v>
      </c>
      <c r="E414" t="s">
        <v>6828</v>
      </c>
      <c r="F414" t="s">
        <v>6829</v>
      </c>
      <c r="G414" t="s">
        <v>6830</v>
      </c>
      <c r="H414" t="str" cm="1">
        <f t="array" aca="1" ref="H414" ca="1">eConcatenar(A414:G414," ")</f>
        <v>INSERT INTO funeraria_abonos_individual SELECT 'rx6OPzarxHzUokTA',' SPsgV3P37aVe70qb ','0',800,'00:00:00','0000-00-00',0,0,0,0,0,0,0,0,0,0,0,0,'QWVIOWCUF2AZKT','00:00:00','2021-9-07',0,0,'QWVIOS88F2AZKT','QWYI36BU9KVTQO','0','0','1','1','1','1','1','1','1','1','1','0',0;</v>
      </c>
    </row>
    <row r="415" spans="1:8" x14ac:dyDescent="0.25">
      <c r="A415" t="s">
        <v>5567</v>
      </c>
      <c r="B415" t="s">
        <v>5568</v>
      </c>
      <c r="C415" t="s">
        <v>5569</v>
      </c>
      <c r="D415" t="s">
        <v>5570</v>
      </c>
      <c r="E415" t="s">
        <v>6831</v>
      </c>
      <c r="F415" t="s">
        <v>6832</v>
      </c>
      <c r="G415" t="s">
        <v>6833</v>
      </c>
      <c r="H415" t="str" cm="1">
        <f t="array" aca="1" ref="H415" ca="1">eConcatenar(A415:G415," ")</f>
        <v>INSERT INTO funeraria_abonos_individual SELECT 'THPetBCX6XhIGThO',' LxDnbfcxd48GvLyh ','0',900,'00:00:00','0000-00-00',0,0,0,0,0,0,0,0,0,0,0,0,'QWVIOWCUF2AZKT','00:00:00','2021-9-13',0,0,'QWVIOS88F2AZKT','QWYI36BU9KVTQO','0','0','1','1','1','1','1','1','1','1','1','0',0;</v>
      </c>
    </row>
    <row r="416" spans="1:8" x14ac:dyDescent="0.25">
      <c r="A416" t="s">
        <v>5567</v>
      </c>
      <c r="B416" t="s">
        <v>5568</v>
      </c>
      <c r="C416" t="s">
        <v>5569</v>
      </c>
      <c r="D416" t="s">
        <v>5570</v>
      </c>
      <c r="E416" t="s">
        <v>6834</v>
      </c>
      <c r="F416" t="s">
        <v>6835</v>
      </c>
      <c r="G416" t="s">
        <v>6836</v>
      </c>
      <c r="H416" t="str" cm="1">
        <f t="array" aca="1" ref="H416" ca="1">eConcatenar(A416:G416," ")</f>
        <v>INSERT INTO funeraria_abonos_individual SELECT 'TbWRgg4Kp0bczEGb',' 9TYdY2Q4kohvYLf2 ','0',7250,'00:00:00','0000-00-00',0,0,0,0,0,0,0,0,0,0,0,0,'QWVIOWCUF2AZKT','00:00:00','2021-9-13',0,0,'QWVIOS88F2AZKT','QWYI36BU9KVTQO','0','0','1','1','1','1','1','1','1','1','1','0',0;</v>
      </c>
    </row>
    <row r="417" spans="1:8" x14ac:dyDescent="0.25">
      <c r="A417" t="s">
        <v>5567</v>
      </c>
      <c r="B417" t="s">
        <v>5568</v>
      </c>
      <c r="C417" t="s">
        <v>5569</v>
      </c>
      <c r="D417" t="s">
        <v>5570</v>
      </c>
      <c r="E417" t="s">
        <v>6837</v>
      </c>
      <c r="F417" t="s">
        <v>6838</v>
      </c>
      <c r="G417" t="s">
        <v>6839</v>
      </c>
      <c r="H417" t="str" cm="1">
        <f t="array" aca="1" ref="H417" ca="1">eConcatenar(A417:G417," ")</f>
        <v>INSERT INTO funeraria_abonos_individual SELECT 'tFvuuYH3YBlvk1bc',' xhcOf5CT96oILf4L ','0',11700,'00:00:00','0000-00-00',0,0,0,0,0,0,0,0,0,0,0,0,'QWVIOWCUF2AZKT','00:00:00','2021-9-20',0,0,'QWVIOS88F2AZKT','QWYI36BU9KVTQO','0','0','1','1','1','1','1','1','1','1','1','0',0;</v>
      </c>
    </row>
    <row r="418" spans="1:8" x14ac:dyDescent="0.25">
      <c r="A418" t="s">
        <v>5567</v>
      </c>
      <c r="B418" t="s">
        <v>5568</v>
      </c>
      <c r="C418" t="s">
        <v>5569</v>
      </c>
      <c r="D418" t="s">
        <v>5570</v>
      </c>
      <c r="E418" t="s">
        <v>6840</v>
      </c>
      <c r="F418" t="s">
        <v>6841</v>
      </c>
      <c r="G418" t="s">
        <v>6842</v>
      </c>
      <c r="H418" t="str" cm="1">
        <f t="array" aca="1" ref="H418" ca="1">eConcatenar(A418:G418," ")</f>
        <v>INSERT INTO funeraria_abonos_individual SELECT 'aapmQ33fFfxHGdPW',' P2rU25K4DaP6tLvJ ','0',8200,'00:00:00','0000-00-00',0,0,0,0,0,0,0,0,0,0,0,0,'QWVIOWCUF2AZKT','00:00:00','2021-9-20',0,0,'QWVIOS88F2AZKT','QWYI36BU9KVTQO','0','0','1','1','1','1','1','1','1','1','1','0',0;</v>
      </c>
    </row>
    <row r="419" spans="1:8" x14ac:dyDescent="0.25">
      <c r="A419" t="s">
        <v>5567</v>
      </c>
      <c r="B419" t="s">
        <v>5568</v>
      </c>
      <c r="C419" t="s">
        <v>5569</v>
      </c>
      <c r="D419" t="s">
        <v>5570</v>
      </c>
      <c r="E419" t="s">
        <v>6843</v>
      </c>
      <c r="F419" t="s">
        <v>6844</v>
      </c>
      <c r="G419" t="s">
        <v>6845</v>
      </c>
      <c r="H419" t="str" cm="1">
        <f t="array" aca="1" ref="H419" ca="1">eConcatenar(A419:G419," ")</f>
        <v>INSERT INTO funeraria_abonos_individual SELECT '5PmITXHdKU3Q4nAn',' ChnrVLEoFaqoDpWz ','0',6800,'00:00:00','0000-00-00',0,0,0,0,0,0,0,0,0,0,0,0,'QWVIOWCUF2AZKT','00:00:00','2021-9-20',0,0,'QWVIOS88F2AZKT','QWYI36BU9KVTQO','0','0','1','1','1','1','1','1','1','1','1','0',0;</v>
      </c>
    </row>
    <row r="420" spans="1:8" x14ac:dyDescent="0.25">
      <c r="A420" t="s">
        <v>5567</v>
      </c>
      <c r="B420" t="s">
        <v>5568</v>
      </c>
      <c r="C420" t="s">
        <v>5569</v>
      </c>
      <c r="D420" t="s">
        <v>5570</v>
      </c>
      <c r="E420" t="s">
        <v>6846</v>
      </c>
      <c r="F420" t="s">
        <v>6847</v>
      </c>
      <c r="G420" t="s">
        <v>5842</v>
      </c>
      <c r="H420" t="str" cm="1">
        <f t="array" aca="1" ref="H420" ca="1">eConcatenar(A420:G420," ")</f>
        <v>INSERT INTO funeraria_abonos_individual SELECT 'TjQ7eh7g9iBjtDpW',' LYcSmOf1iUzZHYu3 ','0',6400,'00:00:00','0000-00-00',0,0,0,0,0,0,0,0,0,0,0,0,'QWVIOWCUF2AZKT','00:00:00','2021-9-20',0,0,'QWVIOS88F2AZKT','QWYI36BU9KVTQO','0','0','1','1','1','1','1','1','1','1','1','0',0;</v>
      </c>
    </row>
    <row r="421" spans="1:8" x14ac:dyDescent="0.25">
      <c r="A421" t="s">
        <v>5567</v>
      </c>
      <c r="B421" t="s">
        <v>5568</v>
      </c>
      <c r="C421" t="s">
        <v>5569</v>
      </c>
      <c r="D421" t="s">
        <v>5570</v>
      </c>
      <c r="E421" t="s">
        <v>6848</v>
      </c>
      <c r="F421" t="s">
        <v>6849</v>
      </c>
      <c r="G421" t="s">
        <v>6850</v>
      </c>
      <c r="H421" t="str" cm="1">
        <f t="array" aca="1" ref="H421" ca="1">eConcatenar(A421:G421," ")</f>
        <v>INSERT INTO funeraria_abonos_individual SELECT 'cqarMX2dC0NeUmUI',' 5TnJVTx1VX6FwDCw ','0',10350,'00:00:00','0000-00-00',0,0,0,0,0,0,0,0,0,0,0,0,'QWVIOWCUF2AZKT','00:00:00','2021-9-20',0,0,'QWVIOS88F2AZKT','QWYI36BU9KVTQO','0','0','1','1','1','1','1','1','1','1','1','0',0;</v>
      </c>
    </row>
    <row r="422" spans="1:8" x14ac:dyDescent="0.25">
      <c r="A422" t="s">
        <v>5567</v>
      </c>
      <c r="B422" t="s">
        <v>5568</v>
      </c>
      <c r="C422" t="s">
        <v>5569</v>
      </c>
      <c r="D422" t="s">
        <v>5570</v>
      </c>
      <c r="E422" t="s">
        <v>6851</v>
      </c>
      <c r="F422" t="s">
        <v>6852</v>
      </c>
      <c r="G422" t="s">
        <v>5865</v>
      </c>
      <c r="H422" t="str" cm="1">
        <f t="array" aca="1" ref="H422" ca="1">eConcatenar(A422:G422," ")</f>
        <v>INSERT INTO funeraria_abonos_individual SELECT 'mtYdQJ4DfGgk2h17',' v6i7H4iJdosJoM8Y ','0',4600,'00:00:00','0000-00-00',0,0,0,0,0,0,0,0,0,0,0,0,'QWVIOWCUF2AZKT','00:00:00','2021-9-20',0,0,'QWVIOS88F2AZKT','QWYI36BU9KVTQO','0','0','1','1','1','1','1','1','1','1','1','0',0;</v>
      </c>
    </row>
    <row r="423" spans="1:8" x14ac:dyDescent="0.25">
      <c r="A423" t="s">
        <v>5567</v>
      </c>
      <c r="B423" t="s">
        <v>5568</v>
      </c>
      <c r="C423" t="s">
        <v>5569</v>
      </c>
      <c r="D423" t="s">
        <v>5570</v>
      </c>
      <c r="E423" t="s">
        <v>6853</v>
      </c>
      <c r="F423" t="s">
        <v>6854</v>
      </c>
      <c r="G423" t="s">
        <v>5842</v>
      </c>
      <c r="H423" t="str" cm="1">
        <f t="array" aca="1" ref="H423" ca="1">eConcatenar(A423:G423," ")</f>
        <v>INSERT INTO funeraria_abonos_individual SELECT 'WLq37mfkIpLTeQvW',' eM4EBuaaREFahEBY ','0',6400,'00:00:00','0000-00-00',0,0,0,0,0,0,0,0,0,0,0,0,'QWVIOWCUF2AZKT','00:00:00','2021-9-20',0,0,'QWVIOS88F2AZKT','QWYI36BU9KVTQO','0','0','1','1','1','1','1','1','1','1','1','0',0;</v>
      </c>
    </row>
    <row r="424" spans="1:8" x14ac:dyDescent="0.25">
      <c r="A424" t="s">
        <v>5567</v>
      </c>
      <c r="B424" t="s">
        <v>5568</v>
      </c>
      <c r="C424" t="s">
        <v>5569</v>
      </c>
      <c r="D424" t="s">
        <v>5570</v>
      </c>
      <c r="E424" t="s">
        <v>6855</v>
      </c>
      <c r="F424" t="s">
        <v>6856</v>
      </c>
      <c r="G424" t="s">
        <v>5876</v>
      </c>
      <c r="H424" t="str" cm="1">
        <f t="array" aca="1" ref="H424" ca="1">eConcatenar(A424:G424," ")</f>
        <v>INSERT INTO funeraria_abonos_individual SELECT '77L5tPU3AXlEOt6T',' XVry2yJdeBzXbdE1 ','0',1200,'00:00:00','0000-00-00',0,0,0,0,0,0,0,0,0,0,0,0,'QWVIOWCUF2AZKT','00:00:00','2021-9-20',0,0,'QWVIOS88F2AZKT','QWYI36BU9KVTQO','0','0','1','1','1','1','1','1','1','1','1','0',0;</v>
      </c>
    </row>
    <row r="425" spans="1:8" x14ac:dyDescent="0.25">
      <c r="A425" t="s">
        <v>5567</v>
      </c>
      <c r="B425" t="s">
        <v>5568</v>
      </c>
      <c r="C425" t="s">
        <v>5569</v>
      </c>
      <c r="D425" t="s">
        <v>5570</v>
      </c>
      <c r="E425" t="s">
        <v>6857</v>
      </c>
      <c r="F425" t="s">
        <v>6858</v>
      </c>
      <c r="G425" t="s">
        <v>5605</v>
      </c>
      <c r="H425" t="str" cm="1">
        <f t="array" aca="1" ref="H425" ca="1">eConcatenar(A425:G425," ")</f>
        <v>INSERT INTO funeraria_abonos_individual SELECT 'eHfB0SmHrFyL6ILf',' xJpVtxaGRBe6EYit ','0',2400,'00:00:00','0000-00-00',0,0,0,0,0,0,0,0,0,0,0,0,'QWVIOWCUF2AZKT','00:00:00','2021-9-20',0,0,'QWVIOS88F2AZKT','QWYI36BU9KVTQO','0','0','1','1','1','1','1','1','1','1','1','0',0;</v>
      </c>
    </row>
    <row r="426" spans="1:8" x14ac:dyDescent="0.25">
      <c r="A426" t="s">
        <v>5567</v>
      </c>
      <c r="B426" t="s">
        <v>5568</v>
      </c>
      <c r="C426" t="s">
        <v>5569</v>
      </c>
      <c r="D426" t="s">
        <v>5570</v>
      </c>
      <c r="E426" t="s">
        <v>6859</v>
      </c>
      <c r="F426" t="s">
        <v>6860</v>
      </c>
      <c r="G426" t="s">
        <v>5845</v>
      </c>
      <c r="H426" t="str" cm="1">
        <f t="array" aca="1" ref="H426" ca="1">eConcatenar(A426:G426," ")</f>
        <v>INSERT INTO funeraria_abonos_individual SELECT 'GJ4J687bBvsB4O5C',' xsCrdIPa38BoDrMc ','0',4000,'00:00:00','0000-00-00',0,0,0,0,0,0,0,0,0,0,0,0,'QWVIOWCUF2AZKT','00:00:00','2021-9-20',0,0,'QWVIOS88F2AZKT','QWYI36BU9KVTQO','0','0','1','1','1','1','1','1','1','1','1','0',0;</v>
      </c>
    </row>
    <row r="427" spans="1:8" x14ac:dyDescent="0.25">
      <c r="A427" t="s">
        <v>5567</v>
      </c>
      <c r="B427" t="s">
        <v>5568</v>
      </c>
      <c r="C427" t="s">
        <v>5569</v>
      </c>
      <c r="D427" t="s">
        <v>5570</v>
      </c>
      <c r="E427" t="s">
        <v>6861</v>
      </c>
      <c r="F427" t="s">
        <v>6862</v>
      </c>
      <c r="G427" t="s">
        <v>6863</v>
      </c>
      <c r="H427" t="str" cm="1">
        <f t="array" aca="1" ref="H427" ca="1">eConcatenar(A427:G427," ")</f>
        <v>INSERT INTO funeraria_abonos_individual SELECT 'Sp5KyKEQ73xoh6rA',' rZruFT0piFAMQyTA ','0',7900,'00:00:00','0000-00-00',0,0,0,0,0,0,0,0,0,0,0,0,'QWVIOWCUF2AZKT','00:00:00','2021-9-20',0,0,'QWVIOS88F2AZKT','QWYI36BU9KVTQO','0','0','1','1','1','1','1','1','1','1','1','0',0;</v>
      </c>
    </row>
    <row r="428" spans="1:8" x14ac:dyDescent="0.25">
      <c r="A428" t="s">
        <v>5567</v>
      </c>
      <c r="B428" t="s">
        <v>5568</v>
      </c>
      <c r="C428" t="s">
        <v>5569</v>
      </c>
      <c r="D428" t="s">
        <v>5570</v>
      </c>
      <c r="E428" t="s">
        <v>6864</v>
      </c>
      <c r="F428" t="s">
        <v>6865</v>
      </c>
      <c r="G428" t="s">
        <v>6866</v>
      </c>
      <c r="H428" t="str" cm="1">
        <f t="array" aca="1" ref="H428" ca="1">eConcatenar(A428:G428," ")</f>
        <v>INSERT INTO funeraria_abonos_individual SELECT 'mcFtN2AxCmU11Kh6',' 6jjPHbJ36smuJIrs ','0',12600,'00:00:00','0000-00-00',0,0,0,0,0,0,0,0,0,0,0,0,'QWVIOWCUF2AZKT','00:00:00','2021-9-20',0,0,'QWVIOS88F2AZKT','QWYI36BU9KVTQO','0','0','1','1','1','1','1','1','1','1','1','0',0;</v>
      </c>
    </row>
    <row r="429" spans="1:8" x14ac:dyDescent="0.25">
      <c r="A429" t="s">
        <v>5567</v>
      </c>
      <c r="B429" t="s">
        <v>5568</v>
      </c>
      <c r="C429" t="s">
        <v>5569</v>
      </c>
      <c r="D429" t="s">
        <v>5570</v>
      </c>
      <c r="E429" t="s">
        <v>6867</v>
      </c>
      <c r="F429" t="s">
        <v>6868</v>
      </c>
      <c r="G429" t="s">
        <v>6869</v>
      </c>
      <c r="H429" t="str" cm="1">
        <f t="array" aca="1" ref="H429" ca="1">eConcatenar(A429:G429," ")</f>
        <v>INSERT INTO funeraria_abonos_individual SELECT 'BAfj8STc3XkPXLQK',' OHFRWieBm250GJ37 ','0',7200,'00:00:00','0000-00-00',0,0,0,0,0,0,0,0,0,0,0,0,'QWVIOWCUF2AZKT','00:00:00','2021-9-20',0,0,'QWVIOS88F2AZKT','QWYI36BU9KVTQO','0','0','1','1','1','1','1','1','1','1','1','0',0;</v>
      </c>
    </row>
    <row r="430" spans="1:8" x14ac:dyDescent="0.25">
      <c r="A430" t="s">
        <v>5567</v>
      </c>
      <c r="B430" t="s">
        <v>5568</v>
      </c>
      <c r="C430" t="s">
        <v>5569</v>
      </c>
      <c r="D430" t="s">
        <v>5570</v>
      </c>
      <c r="E430" t="s">
        <v>6870</v>
      </c>
      <c r="F430" t="s">
        <v>6871</v>
      </c>
      <c r="G430" t="s">
        <v>6872</v>
      </c>
      <c r="H430" t="str" cm="1">
        <f t="array" aca="1" ref="H430" ca="1">eConcatenar(A430:G430," ")</f>
        <v>INSERT INTO funeraria_abonos_individual SELECT 'arc5MqpWGAxaQ1Na',' QQ45tFNohoikVvvn ','0',11600,'00:00:00','0000-00-00',0,0,0,0,0,0,0,0,0,0,0,0,'QWVIOWCUF2AZKT','00:00:00','2021-9-20',0,0,'QWVIOS88F2AZKT','QWYI36BU9KVTQO','0','0','1','1','1','1','1','1','1','1','1','0',0;</v>
      </c>
    </row>
    <row r="431" spans="1:8" x14ac:dyDescent="0.25">
      <c r="A431" t="s">
        <v>5567</v>
      </c>
      <c r="B431" t="s">
        <v>5568</v>
      </c>
      <c r="C431" t="s">
        <v>5569</v>
      </c>
      <c r="D431" t="s">
        <v>5570</v>
      </c>
      <c r="E431" t="s">
        <v>6873</v>
      </c>
      <c r="F431" t="s">
        <v>6874</v>
      </c>
      <c r="G431" t="s">
        <v>5845</v>
      </c>
      <c r="H431" t="str" cm="1">
        <f t="array" aca="1" ref="H431" ca="1">eConcatenar(A431:G431," ")</f>
        <v>INSERT INTO funeraria_abonos_individual SELECT 'sQllJPXNdjmVnmjb',' 17IKL6OyCntqfts6 ','0',4000,'00:00:00','0000-00-00',0,0,0,0,0,0,0,0,0,0,0,0,'QWVIOWCUF2AZKT','00:00:00','2021-9-20',0,0,'QWVIOS88F2AZKT','QWYI36BU9KVTQO','0','0','1','1','1','1','1','1','1','1','1','0',0;</v>
      </c>
    </row>
    <row r="432" spans="1:8" x14ac:dyDescent="0.25">
      <c r="A432" t="s">
        <v>5567</v>
      </c>
      <c r="B432" t="s">
        <v>5568</v>
      </c>
      <c r="C432" t="s">
        <v>5569</v>
      </c>
      <c r="D432" t="s">
        <v>5570</v>
      </c>
      <c r="E432" t="s">
        <v>6875</v>
      </c>
      <c r="F432" t="s">
        <v>6876</v>
      </c>
      <c r="G432" t="s">
        <v>6671</v>
      </c>
      <c r="H432" t="str" cm="1">
        <f t="array" aca="1" ref="H432" ca="1">eConcatenar(A432:G432," ")</f>
        <v>INSERT INTO funeraria_abonos_individual SELECT 'cIBA8YEPDvA8XzFA',' IgiatAZp2xUMouv8 ','0',6300,'00:00:00','0000-00-00',0,0,0,0,0,0,0,0,0,0,0,0,'QWVIOWCUF2AZKT','00:00:00','2021-9-20',0,0,'QWVIOS88F2AZKT','QWYI36BU9KVTQO','0','0','1','1','1','1','1','1','1','1','1','0',0;</v>
      </c>
    </row>
    <row r="433" spans="1:8" x14ac:dyDescent="0.25">
      <c r="A433" t="s">
        <v>5567</v>
      </c>
      <c r="B433" t="s">
        <v>5568</v>
      </c>
      <c r="C433" t="s">
        <v>5569</v>
      </c>
      <c r="D433" t="s">
        <v>5570</v>
      </c>
      <c r="E433" t="s">
        <v>6877</v>
      </c>
      <c r="F433" t="s">
        <v>6878</v>
      </c>
      <c r="G433" t="s">
        <v>6879</v>
      </c>
      <c r="H433" t="str" cm="1">
        <f t="array" aca="1" ref="H433" ca="1">eConcatenar(A433:G433," ")</f>
        <v>INSERT INTO funeraria_abonos_individual SELECT 'tl7ApQOSVEnEQxAk',' 0hjDuWbEGHy9DgnL ','0',7000,'00:00:00','0000-00-00',0,0,0,0,0,0,0,0,0,0,0,0,'QWVIOWCUF2AZKT','00:00:00','2021-9-20',0,0,'QWVIOS88F2AZKT','QWYI36BU9KVTQO','0','0','1','1','1','1','1','1','1','1','1','0',0;</v>
      </c>
    </row>
    <row r="434" spans="1:8" x14ac:dyDescent="0.25">
      <c r="A434" t="s">
        <v>5567</v>
      </c>
      <c r="B434" t="s">
        <v>5568</v>
      </c>
      <c r="C434" t="s">
        <v>5569</v>
      </c>
      <c r="D434" t="s">
        <v>5570</v>
      </c>
      <c r="E434" t="s">
        <v>6880</v>
      </c>
      <c r="F434" t="s">
        <v>6881</v>
      </c>
      <c r="G434" t="s">
        <v>6882</v>
      </c>
      <c r="H434" t="str" cm="1">
        <f t="array" aca="1" ref="H434" ca="1">eConcatenar(A434:G434," ")</f>
        <v>INSERT INTO funeraria_abonos_individual SELECT 'DZziFSJauona31jr',' crbhDs1NT2lhqTcQ ','0',10150,'00:00:00','0000-00-00',0,0,0,0,0,0,0,0,0,0,0,0,'QWVIOWCUF2AZKT','00:00:00','2021-9-20',0,0,'QWVIOS88F2AZKT','QWYI36BU9KVTQO','0','0','1','1','1','1','1','1','1','1','1','0',0;</v>
      </c>
    </row>
    <row r="435" spans="1:8" x14ac:dyDescent="0.25">
      <c r="A435" t="s">
        <v>5567</v>
      </c>
      <c r="B435" t="s">
        <v>5568</v>
      </c>
      <c r="C435" t="s">
        <v>5569</v>
      </c>
      <c r="D435" t="s">
        <v>5570</v>
      </c>
      <c r="E435" t="s">
        <v>6883</v>
      </c>
      <c r="F435" t="s">
        <v>6884</v>
      </c>
      <c r="G435" t="s">
        <v>6863</v>
      </c>
      <c r="H435" t="str" cm="1">
        <f t="array" aca="1" ref="H435" ca="1">eConcatenar(A435:G435," ")</f>
        <v>INSERT INTO funeraria_abonos_individual SELECT 'WgY2mR0NWSAtRdCz',' zPh8Lh1aLire5HlC ','0',7900,'00:00:00','0000-00-00',0,0,0,0,0,0,0,0,0,0,0,0,'QWVIOWCUF2AZKT','00:00:00','2021-9-20',0,0,'QWVIOS88F2AZKT','QWYI36BU9KVTQO','0','0','1','1','1','1','1','1','1','1','1','0',0;</v>
      </c>
    </row>
    <row r="436" spans="1:8" x14ac:dyDescent="0.25">
      <c r="A436" t="s">
        <v>5567</v>
      </c>
      <c r="B436" t="s">
        <v>5568</v>
      </c>
      <c r="C436" t="s">
        <v>5569</v>
      </c>
      <c r="D436" t="s">
        <v>5570</v>
      </c>
      <c r="E436" t="s">
        <v>6885</v>
      </c>
      <c r="F436" t="s">
        <v>6886</v>
      </c>
      <c r="G436" t="s">
        <v>6887</v>
      </c>
      <c r="H436" t="str" cm="1">
        <f t="array" aca="1" ref="H436" ca="1">eConcatenar(A436:G436," ")</f>
        <v>INSERT INTO funeraria_abonos_individual SELECT 'sMUIubnuW7jzgsVM',' 76RHVMeSt79gNmgA ','0',6700,'00:00:00','0000-00-00',0,0,0,0,0,0,0,0,0,0,0,0,'QWVIOWCUF2AZKT','00:00:00','2021-9-20',0,0,'QWVIOS88F2AZKT','QWYI36BU9KVTQO','0','0','1','1','1','1','1','1','1','1','1','0',0;</v>
      </c>
    </row>
    <row r="437" spans="1:8" x14ac:dyDescent="0.25">
      <c r="A437" t="s">
        <v>5567</v>
      </c>
      <c r="B437" t="s">
        <v>5568</v>
      </c>
      <c r="C437" t="s">
        <v>5569</v>
      </c>
      <c r="D437" t="s">
        <v>5570</v>
      </c>
      <c r="E437" t="s">
        <v>6888</v>
      </c>
      <c r="F437" t="s">
        <v>6889</v>
      </c>
      <c r="G437" t="s">
        <v>6869</v>
      </c>
      <c r="H437" t="str" cm="1">
        <f t="array" aca="1" ref="H437" ca="1">eConcatenar(A437:G437," ")</f>
        <v>INSERT INTO funeraria_abonos_individual SELECT 'FcFcegNSFxSd9s5m',' ww9fqwbHND9mg34g ','0',7200,'00:00:00','0000-00-00',0,0,0,0,0,0,0,0,0,0,0,0,'QWVIOWCUF2AZKT','00:00:00','2021-9-20',0,0,'QWVIOS88F2AZKT','QWYI36BU9KVTQO','0','0','1','1','1','1','1','1','1','1','1','0',0;</v>
      </c>
    </row>
    <row r="438" spans="1:8" x14ac:dyDescent="0.25">
      <c r="A438" t="s">
        <v>5567</v>
      </c>
      <c r="B438" t="s">
        <v>5568</v>
      </c>
      <c r="C438" t="s">
        <v>5569</v>
      </c>
      <c r="D438" t="s">
        <v>5570</v>
      </c>
      <c r="E438" t="s">
        <v>6890</v>
      </c>
      <c r="F438" t="s">
        <v>6891</v>
      </c>
      <c r="G438" t="s">
        <v>6892</v>
      </c>
      <c r="H438" t="str" cm="1">
        <f t="array" aca="1" ref="H438" ca="1">eConcatenar(A438:G438," ")</f>
        <v>INSERT INTO funeraria_abonos_individual SELECT 'q2sb6NLEQ2bu9bCu',' WP8yGLB0fRVzBtF2 ','0',8500,'00:00:00','0000-00-00',0,0,0,0,0,0,0,0,0,0,0,0,'QWVIOWCUF2AZKT','00:00:00','2021-9-20',0,0,'QWVIOS88F2AZKT','QWYI36BU9KVTQO','0','0','1','1','1','1','1','1','1','1','1','0',0;</v>
      </c>
    </row>
    <row r="439" spans="1:8" x14ac:dyDescent="0.25">
      <c r="A439" t="s">
        <v>5567</v>
      </c>
      <c r="B439" t="s">
        <v>5568</v>
      </c>
      <c r="C439" t="s">
        <v>5569</v>
      </c>
      <c r="D439" t="s">
        <v>5570</v>
      </c>
      <c r="E439" t="s">
        <v>6893</v>
      </c>
      <c r="F439" t="s">
        <v>6894</v>
      </c>
      <c r="G439" t="s">
        <v>6895</v>
      </c>
      <c r="H439" t="str" cm="1">
        <f t="array" aca="1" ref="H439" ca="1">eConcatenar(A439:G439," ")</f>
        <v>INSERT INTO funeraria_abonos_individual SELECT 'lXLgvBeZev9IfksS',' Kg6fS3AesuryLmnD ','0',4400,'00:00:00','0000-00-00',0,0,0,0,0,0,0,0,0,0,0,0,'QWVIOWCUF2AZKT','00:00:00','2021-9-20',0,0,'QWVIOS88F2AZKT','QWYI36BU9KVTQO','0','0','1','1','1','1','1','1','1','1','1','0',0;</v>
      </c>
    </row>
    <row r="440" spans="1:8" x14ac:dyDescent="0.25">
      <c r="A440" t="s">
        <v>5567</v>
      </c>
      <c r="B440" t="s">
        <v>5568</v>
      </c>
      <c r="C440" t="s">
        <v>5569</v>
      </c>
      <c r="D440" t="s">
        <v>5570</v>
      </c>
      <c r="E440" t="s">
        <v>6896</v>
      </c>
      <c r="F440" t="s">
        <v>6897</v>
      </c>
      <c r="G440" t="s">
        <v>6898</v>
      </c>
      <c r="H440" t="str" cm="1">
        <f t="array" aca="1" ref="H440" ca="1">eConcatenar(A440:G440," ")</f>
        <v>INSERT INTO funeraria_abonos_individual SELECT 'H5w9pAhlyQIZTIgz',' 8QyBD9dHpeJU8w4E ','0',4800,'00:00:00','0000-00-00',0,0,0,0,0,0,0,0,0,0,0,0,'QWVIOWCUF2AZKT','00:00:00','2021-9-20',0,0,'QWVIOS88F2AZKT','QWYI36BU9KVTQO','0','0','1','1','1','1','1','1','1','1','1','0',0;</v>
      </c>
    </row>
    <row r="441" spans="1:8" x14ac:dyDescent="0.25">
      <c r="A441" t="s">
        <v>5567</v>
      </c>
      <c r="B441" t="s">
        <v>5568</v>
      </c>
      <c r="C441" t="s">
        <v>5569</v>
      </c>
      <c r="D441" t="s">
        <v>5570</v>
      </c>
      <c r="E441" t="s">
        <v>6899</v>
      </c>
      <c r="F441" t="s">
        <v>6900</v>
      </c>
      <c r="G441" t="s">
        <v>6895</v>
      </c>
      <c r="H441" t="str" cm="1">
        <f t="array" aca="1" ref="H441" ca="1">eConcatenar(A441:G441," ")</f>
        <v>INSERT INTO funeraria_abonos_individual SELECT 'GHaKc0MgQWMKXgBZ',' q0VFI2C4dt7EpozY ','0',4400,'00:00:00','0000-00-00',0,0,0,0,0,0,0,0,0,0,0,0,'QWVIOWCUF2AZKT','00:00:00','2021-9-20',0,0,'QWVIOS88F2AZKT','QWYI36BU9KVTQO','0','0','1','1','1','1','1','1','1','1','1','0',0;</v>
      </c>
    </row>
    <row r="442" spans="1:8" x14ac:dyDescent="0.25">
      <c r="A442" t="s">
        <v>5567</v>
      </c>
      <c r="B442" t="s">
        <v>5568</v>
      </c>
      <c r="C442" t="s">
        <v>5569</v>
      </c>
      <c r="D442" t="s">
        <v>5570</v>
      </c>
      <c r="E442" t="s">
        <v>6901</v>
      </c>
      <c r="F442" t="s">
        <v>6902</v>
      </c>
      <c r="G442" t="s">
        <v>6903</v>
      </c>
      <c r="H442" t="str" cm="1">
        <f t="array" aca="1" ref="H442" ca="1">eConcatenar(A442:G442," ")</f>
        <v>INSERT INTO funeraria_abonos_individual SELECT 'Q6XmP5cFrmF8Jvbh',' XZyPHO1W01zvH4XG ','0',8100,'00:00:00','0000-00-00',0,0,0,0,0,0,0,0,0,0,0,0,'QWVIOWCUF2AZKT','00:00:00','2021-9-20',0,0,'QWVIOS88F2AZKT','QWYI36BU9KVTQO','0','0','1','1','1','1','1','1','1','1','1','0',0;</v>
      </c>
    </row>
    <row r="443" spans="1:8" x14ac:dyDescent="0.25">
      <c r="A443" t="s">
        <v>5567</v>
      </c>
      <c r="B443" t="s">
        <v>5568</v>
      </c>
      <c r="C443" t="s">
        <v>5569</v>
      </c>
      <c r="D443" t="s">
        <v>5570</v>
      </c>
      <c r="E443" t="s">
        <v>6904</v>
      </c>
      <c r="F443" t="s">
        <v>6905</v>
      </c>
      <c r="G443" t="s">
        <v>6842</v>
      </c>
      <c r="H443" t="str" cm="1">
        <f t="array" aca="1" ref="H443" ca="1">eConcatenar(A443:G443," ")</f>
        <v>INSERT INTO funeraria_abonos_individual SELECT 'rVWbSdT8tiaMDy5l',' GcLlKrjrmCJuKWcz ','0',8200,'00:00:00','0000-00-00',0,0,0,0,0,0,0,0,0,0,0,0,'QWVIOWCUF2AZKT','00:00:00','2021-9-20',0,0,'QWVIOS88F2AZKT','QWYI36BU9KVTQO','0','0','1','1','1','1','1','1','1','1','1','0',0;</v>
      </c>
    </row>
    <row r="444" spans="1:8" x14ac:dyDescent="0.25">
      <c r="A444" t="s">
        <v>5567</v>
      </c>
      <c r="B444" t="s">
        <v>5568</v>
      </c>
      <c r="C444" t="s">
        <v>5569</v>
      </c>
      <c r="D444" t="s">
        <v>5570</v>
      </c>
      <c r="E444" t="s">
        <v>6906</v>
      </c>
      <c r="F444" t="s">
        <v>6907</v>
      </c>
      <c r="G444" t="s">
        <v>6908</v>
      </c>
      <c r="H444" t="str" cm="1">
        <f t="array" aca="1" ref="H444" ca="1">eConcatenar(A444:G444," ")</f>
        <v>INSERT INTO funeraria_abonos_individual SELECT 'PDFrlVFXQSnArsNi',' aLXJ4Plt4FCc7HmZ ','0',15550,'00:00:00','0000-00-00',0,0,0,0,0,0,0,0,0,0,0,0,'QWVIOWCUF2AZKT','00:00:00','2021-9-20',0,0,'QWVIOS88F2AZKT','QWYI36BU9KVTQO','0','0','1','1','1','1','1','1','1','1','1','0',0;</v>
      </c>
    </row>
    <row r="445" spans="1:8" x14ac:dyDescent="0.25">
      <c r="A445" t="s">
        <v>5567</v>
      </c>
      <c r="B445" t="s">
        <v>5568</v>
      </c>
      <c r="C445" t="s">
        <v>5569</v>
      </c>
      <c r="D445" t="s">
        <v>5570</v>
      </c>
      <c r="E445" t="s">
        <v>6909</v>
      </c>
      <c r="F445" t="s">
        <v>6910</v>
      </c>
      <c r="G445" t="s">
        <v>6911</v>
      </c>
      <c r="H445" t="str" cm="1">
        <f t="array" aca="1" ref="H445" ca="1">eConcatenar(A445:G445," ")</f>
        <v>INSERT INTO funeraria_abonos_individual SELECT 'ko5LtvPxrPE5XHPK',' KNcIcZ3lRcwfhzOF ','0',4500,'00:00:00','0000-00-00',0,0,0,0,0,0,0,0,0,0,0,0,'QWVIOWCUF2AZKT','00:00:00','2021-9-20',0,0,'QWVIOS88F2AZKT','QWYI36BU9KVTQO','0','0','1','1','1','1','1','1','1','1','1','0',0;</v>
      </c>
    </row>
    <row r="446" spans="1:8" x14ac:dyDescent="0.25">
      <c r="A446" t="s">
        <v>5567</v>
      </c>
      <c r="B446" t="s">
        <v>5568</v>
      </c>
      <c r="C446" t="s">
        <v>5569</v>
      </c>
      <c r="D446" t="s">
        <v>5570</v>
      </c>
      <c r="E446" t="s">
        <v>6912</v>
      </c>
      <c r="F446" t="s">
        <v>6913</v>
      </c>
      <c r="G446" t="s">
        <v>6914</v>
      </c>
      <c r="H446" t="str" cm="1">
        <f t="array" aca="1" ref="H446" ca="1">eConcatenar(A446:G446," ")</f>
        <v>INSERT INTO funeraria_abonos_individual SELECT 'Lsp94lEtG4gC9bdq',' 52I13DNJkzTVGps5 ','0',12700,'00:00:00','0000-00-00',0,0,0,0,0,0,0,0,0,0,0,0,'QWVIOWCUF2AZKT','00:00:00','2021-9-20',0,0,'QWVIOS88F2AZKT','QWYI36BU9KVTQO','0','0','1','1','1','1','1','1','1','1','1','0',0;</v>
      </c>
    </row>
    <row r="447" spans="1:8" x14ac:dyDescent="0.25">
      <c r="A447" t="s">
        <v>5567</v>
      </c>
      <c r="B447" t="s">
        <v>5568</v>
      </c>
      <c r="C447" t="s">
        <v>5569</v>
      </c>
      <c r="D447" t="s">
        <v>5570</v>
      </c>
      <c r="E447" t="s">
        <v>6915</v>
      </c>
      <c r="F447" t="s">
        <v>6916</v>
      </c>
      <c r="G447" t="s">
        <v>6917</v>
      </c>
      <c r="H447" t="str" cm="1">
        <f t="array" aca="1" ref="H447" ca="1">eConcatenar(A447:G447," ")</f>
        <v>INSERT INTO funeraria_abonos_individual SELECT 'qEcyty0iWxWtB596',' MM436M59H7ambsED ','0',12900,'00:00:00','0000-00-00',0,0,0,0,0,0,0,0,0,0,0,0,'QWVIOWCUF2AZKT','00:00:00','2021-9-20',0,0,'QWVIOS88F2AZKT','QWYI36BU9KVTQO','0','0','1','1','1','1','1','1','1','1','1','0',0;</v>
      </c>
    </row>
    <row r="448" spans="1:8" x14ac:dyDescent="0.25">
      <c r="A448" t="s">
        <v>5567</v>
      </c>
      <c r="B448" t="s">
        <v>5568</v>
      </c>
      <c r="C448" t="s">
        <v>5569</v>
      </c>
      <c r="D448" t="s">
        <v>5570</v>
      </c>
      <c r="E448" t="s">
        <v>6918</v>
      </c>
      <c r="F448" t="s">
        <v>6919</v>
      </c>
      <c r="G448" t="s">
        <v>6920</v>
      </c>
      <c r="H448" t="str" cm="1">
        <f t="array" aca="1" ref="H448" ca="1">eConcatenar(A448:G448," ")</f>
        <v>INSERT INTO funeraria_abonos_individual SELECT 'zL4nwcViiCMlsf9m',' XTkJq2flopfktGPA ','0',5600,'00:00:00','0000-00-00',0,0,0,0,0,0,0,0,0,0,0,0,'QWVIOWCUF2AZKT','00:00:00','2021-9-20',0,0,'QWVIOS88F2AZKT','QWYI36BU9KVTQO','0','0','1','1','1','1','1','1','1','1','1','0',0;</v>
      </c>
    </row>
    <row r="449" spans="1:8" x14ac:dyDescent="0.25">
      <c r="A449" t="s">
        <v>5567</v>
      </c>
      <c r="B449" t="s">
        <v>5568</v>
      </c>
      <c r="C449" t="s">
        <v>5569</v>
      </c>
      <c r="D449" t="s">
        <v>5570</v>
      </c>
      <c r="E449" t="s">
        <v>6921</v>
      </c>
      <c r="F449" t="s">
        <v>6922</v>
      </c>
      <c r="G449" t="s">
        <v>5842</v>
      </c>
      <c r="H449" t="str" cm="1">
        <f t="array" aca="1" ref="H449" ca="1">eConcatenar(A449:G449," ")</f>
        <v>INSERT INTO funeraria_abonos_individual SELECT 'mmoabOQ8H8U3yrXH',' pRWsOzcuE0XylXX5 ','0',6400,'00:00:00','0000-00-00',0,0,0,0,0,0,0,0,0,0,0,0,'QWVIOWCUF2AZKT','00:00:00','2021-9-20',0,0,'QWVIOS88F2AZKT','QWYI36BU9KVTQO','0','0','1','1','1','1','1','1','1','1','1','0',0;</v>
      </c>
    </row>
    <row r="450" spans="1:8" x14ac:dyDescent="0.25">
      <c r="A450" t="s">
        <v>5567</v>
      </c>
      <c r="B450" t="s">
        <v>5568</v>
      </c>
      <c r="C450" t="s">
        <v>5569</v>
      </c>
      <c r="D450" t="s">
        <v>5570</v>
      </c>
      <c r="E450" t="s">
        <v>6923</v>
      </c>
      <c r="F450" t="s">
        <v>6924</v>
      </c>
      <c r="G450" t="s">
        <v>6460</v>
      </c>
      <c r="H450" t="str" cm="1">
        <f t="array" aca="1" ref="H450" ca="1">eConcatenar(A450:G450," ")</f>
        <v>INSERT INTO funeraria_abonos_individual SELECT 'VkwrH7rLWHFDIiw1',' CAh0dKstPUkY7Em2 ','0',6100,'00:00:00','0000-00-00',0,0,0,0,0,0,0,0,0,0,0,0,'QWVIOWCUF2AZKT','00:00:00','2021-9-20',0,0,'QWVIOS88F2AZKT','QWYI36BU9KVTQO','0','0','1','1','1','1','1','1','1','1','1','0',0;</v>
      </c>
    </row>
    <row r="451" spans="1:8" x14ac:dyDescent="0.25">
      <c r="A451" t="s">
        <v>5567</v>
      </c>
      <c r="B451" t="s">
        <v>5568</v>
      </c>
      <c r="C451" t="s">
        <v>5569</v>
      </c>
      <c r="D451" t="s">
        <v>5570</v>
      </c>
      <c r="E451" t="s">
        <v>6925</v>
      </c>
      <c r="F451" t="s">
        <v>6926</v>
      </c>
      <c r="G451" t="s">
        <v>5573</v>
      </c>
      <c r="H451" t="str" cm="1">
        <f t="array" aca="1" ref="H451" ca="1">eConcatenar(A451:G451," ")</f>
        <v>INSERT INTO funeraria_abonos_individual SELECT 'C9bIznJW3bGBnOWl',' 3VtxS6y9EKtloI9J ','0',5100,'00:00:00','0000-00-00',0,0,0,0,0,0,0,0,0,0,0,0,'QWVIOWCUF2AZKT','00:00:00','2021-9-20',0,0,'QWVIOS88F2AZKT','QWYI36BU9KVTQO','0','0','1','1','1','1','1','1','1','1','1','0',0;</v>
      </c>
    </row>
    <row r="452" spans="1:8" x14ac:dyDescent="0.25">
      <c r="A452" t="s">
        <v>5567</v>
      </c>
      <c r="B452" t="s">
        <v>5568</v>
      </c>
      <c r="C452" t="s">
        <v>5569</v>
      </c>
      <c r="D452" t="s">
        <v>5570</v>
      </c>
      <c r="E452" t="s">
        <v>6927</v>
      </c>
      <c r="F452" t="s">
        <v>6928</v>
      </c>
      <c r="G452" t="s">
        <v>6929</v>
      </c>
      <c r="H452" t="str" cm="1">
        <f t="array" aca="1" ref="H452" ca="1">eConcatenar(A452:G452," ")</f>
        <v>INSERT INTO funeraria_abonos_individual SELECT 'qC6hA8bumsk3PjN8',' e09k5SapCbk2iDIx ','0',9200,'00:00:00','0000-00-00',0,0,0,0,0,0,0,0,0,0,0,0,'QWVIOWCUF2AZKT','00:00:00','2021-9-20',0,0,'QWVIOS88F2AZKT','QWYI36BU9KVTQO','0','0','1','1','1','1','1','1','1','1','1','0',0;</v>
      </c>
    </row>
    <row r="453" spans="1:8" x14ac:dyDescent="0.25">
      <c r="A453" t="s">
        <v>5567</v>
      </c>
      <c r="B453" t="s">
        <v>5568</v>
      </c>
      <c r="C453" t="s">
        <v>5569</v>
      </c>
      <c r="D453" t="s">
        <v>5570</v>
      </c>
      <c r="E453" t="s">
        <v>6930</v>
      </c>
      <c r="F453" t="s">
        <v>6931</v>
      </c>
      <c r="G453" t="s">
        <v>6661</v>
      </c>
      <c r="H453" t="str" cm="1">
        <f t="array" aca="1" ref="H453" ca="1">eConcatenar(A453:G453," ")</f>
        <v>INSERT INTO funeraria_abonos_individual SELECT '5t18SzuCxzBwDK6C',' Gbwy56KhGcnERtR1 ','0',1400,'00:00:00','0000-00-00',0,0,0,0,0,0,0,0,0,0,0,0,'QWVIOWCUF2AZKT','00:00:00','2021-9-20',0,0,'QWVIOS88F2AZKT','QWYI36BU9KVTQO','0','0','1','1','1','1','1','1','1','1','1','0',0;</v>
      </c>
    </row>
    <row r="454" spans="1:8" x14ac:dyDescent="0.25">
      <c r="A454" t="s">
        <v>5567</v>
      </c>
      <c r="B454" t="s">
        <v>5568</v>
      </c>
      <c r="C454" t="s">
        <v>5569</v>
      </c>
      <c r="D454" t="s">
        <v>5570</v>
      </c>
      <c r="E454" t="s">
        <v>6932</v>
      </c>
      <c r="F454" t="s">
        <v>6933</v>
      </c>
      <c r="G454" t="s">
        <v>6934</v>
      </c>
      <c r="H454" t="str" cm="1">
        <f t="array" aca="1" ref="H454" ca="1">eConcatenar(A454:G454," ")</f>
        <v>INSERT INTO funeraria_abonos_individual SELECT 'w55LoPkBXAkjcVg2',' IHbaxoLebDotN1Li ','0',18200,'00:00:00','0000-00-00',0,0,0,0,0,0,0,0,0,0,0,0,'QWVIOWCUF2AZKT','00:00:00','2021-9-01',0,0,'QWVIOS88F2AZKT','QWYI36BU9KVTQO','0','0','1','1','1','1','1','1','1','1','1','0',0;</v>
      </c>
    </row>
    <row r="455" spans="1:8" x14ac:dyDescent="0.25">
      <c r="A455" t="s">
        <v>5567</v>
      </c>
      <c r="B455" t="s">
        <v>5568</v>
      </c>
      <c r="C455" t="s">
        <v>5569</v>
      </c>
      <c r="D455" t="s">
        <v>5570</v>
      </c>
      <c r="E455" t="s">
        <v>6935</v>
      </c>
      <c r="F455" t="s">
        <v>6936</v>
      </c>
      <c r="G455" t="s">
        <v>6937</v>
      </c>
      <c r="H455" t="str" cm="1">
        <f t="array" aca="1" ref="H455" ca="1">eConcatenar(A455:G455," ")</f>
        <v>INSERT INTO funeraria_abonos_individual SELECT '2k2jW3ArJsKcHf5i',' 95lrPdItOi7mbJ3g ','0',12500,'00:00:00','0000-00-00',0,0,0,0,0,0,0,0,0,0,0,0,'QWVIOWCUF2AZKT','00:00:00','2021-9-01',0,0,'QWVIOS88F2AZKT','QWYI36BU9KVTQO','0','0','1','1','1','1','1','1','1','1','1','0',0;</v>
      </c>
    </row>
    <row r="456" spans="1:8" x14ac:dyDescent="0.25">
      <c r="A456" t="s">
        <v>5567</v>
      </c>
      <c r="B456" t="s">
        <v>5568</v>
      </c>
      <c r="C456" t="s">
        <v>5569</v>
      </c>
      <c r="D456" t="s">
        <v>5570</v>
      </c>
      <c r="E456" t="s">
        <v>6938</v>
      </c>
      <c r="F456" t="s">
        <v>6939</v>
      </c>
      <c r="G456" t="s">
        <v>6940</v>
      </c>
      <c r="H456" t="str" cm="1">
        <f t="array" aca="1" ref="H456" ca="1">eConcatenar(A456:G456," ")</f>
        <v>INSERT INTO funeraria_abonos_individual SELECT '8eiyL4ero8aEJOiu',' YQaBoS3Tsw2an4gp ','0',1100,'00:00:00','0000-00-00',0,0,0,0,0,0,0,0,0,0,0,0,'QWVIOWCUF2AZKT','00:00:00','2021-9-16',0,0,'QWVIOS88F2AZKT','QWYI36BU9KVTQO','0','0','1','1','1','1','1','1','1','1','1','0',0;</v>
      </c>
    </row>
    <row r="457" spans="1:8" x14ac:dyDescent="0.25">
      <c r="A457" t="s">
        <v>5567</v>
      </c>
      <c r="B457" t="s">
        <v>5568</v>
      </c>
      <c r="C457" t="s">
        <v>5569</v>
      </c>
      <c r="D457" t="s">
        <v>5570</v>
      </c>
      <c r="E457" t="s">
        <v>6941</v>
      </c>
      <c r="F457" t="s">
        <v>6942</v>
      </c>
      <c r="G457" t="s">
        <v>6943</v>
      </c>
      <c r="H457" t="str" cm="1">
        <f t="array" aca="1" ref="H457" ca="1">eConcatenar(A457:G457," ")</f>
        <v>INSERT INTO funeraria_abonos_individual SELECT '9Oo7Yf2a01wbcw9L',' om3M7DkF3G2DF862 ','0',7600,'00:00:00','0000-00-00',0,0,0,0,0,0,0,0,0,0,0,0,'QWVIOWCUF2AZKT','00:00:00','2021-9-07',0,0,'QWVIOS88F2AZKT','QWYI36BU9KVTQO','0','0','1','1','1','1','1','1','1','1','1','0',0;</v>
      </c>
    </row>
    <row r="458" spans="1:8" x14ac:dyDescent="0.25">
      <c r="A458" t="s">
        <v>5567</v>
      </c>
      <c r="B458" t="s">
        <v>5568</v>
      </c>
      <c r="C458" t="s">
        <v>5569</v>
      </c>
      <c r="D458" t="s">
        <v>5570</v>
      </c>
      <c r="E458" t="s">
        <v>6944</v>
      </c>
      <c r="F458" t="s">
        <v>6945</v>
      </c>
      <c r="G458" t="s">
        <v>6946</v>
      </c>
      <c r="H458" t="str" cm="1">
        <f t="array" aca="1" ref="H458" ca="1">eConcatenar(A458:G458," ")</f>
        <v>INSERT INTO funeraria_abonos_individual SELECT 'p5HEpHF0eEEfmBxv',' 9gkwCPmMTE5PZBPn ','0',7000,'00:00:00','0000-00-00',0,0,0,0,0,0,0,0,0,0,0,0,'QWVIOWCUF2AZKT','00:00:00','2021-9-16',0,0,'QWVIOS88F2AZKT','QWYI36BU9KVTQO','0','0','1','1','1','1','1','1','1','1','1','0',0;</v>
      </c>
    </row>
    <row r="459" spans="1:8" x14ac:dyDescent="0.25">
      <c r="A459" t="s">
        <v>5567</v>
      </c>
      <c r="B459" t="s">
        <v>5568</v>
      </c>
      <c r="C459" t="s">
        <v>5569</v>
      </c>
      <c r="D459" t="s">
        <v>5570</v>
      </c>
      <c r="E459" t="s">
        <v>6947</v>
      </c>
      <c r="F459" t="s">
        <v>6948</v>
      </c>
      <c r="G459" t="s">
        <v>5993</v>
      </c>
      <c r="H459" t="str" cm="1">
        <f t="array" aca="1" ref="H459" ca="1">eConcatenar(A459:G459," ")</f>
        <v>INSERT INTO funeraria_abonos_individual SELECT 'AQ6iSSLXLJmLDA9W',' n4iumfqmhayROPlL ','0',2000,'00:00:00','0000-00-00',0,0,0,0,0,0,0,0,0,0,0,0,'QWVIOWCUF2AZKT','00:00:00','2021-9-16',0,0,'QWVIOS88F2AZKT','QWYI36BU9KVTQO','0','0','1','1','1','1','1','1','1','1','1','0',0;</v>
      </c>
    </row>
    <row r="460" spans="1:8" x14ac:dyDescent="0.25">
      <c r="A460" t="s">
        <v>5567</v>
      </c>
      <c r="B460" t="s">
        <v>5568</v>
      </c>
      <c r="C460" t="s">
        <v>5569</v>
      </c>
      <c r="D460" t="s">
        <v>5570</v>
      </c>
      <c r="E460" t="s">
        <v>6949</v>
      </c>
      <c r="F460" t="s">
        <v>6950</v>
      </c>
      <c r="G460" t="s">
        <v>5897</v>
      </c>
      <c r="H460" t="str" cm="1">
        <f t="array" aca="1" ref="H460" ca="1">eConcatenar(A460:G460," ")</f>
        <v>INSERT INTO funeraria_abonos_individual SELECT 'Dzr9EjeGQWbMho4M',' 1fswvs2teh9foeke ','0',3000,'00:00:00','0000-00-00',0,0,0,0,0,0,0,0,0,0,0,0,'QWVIOWCUF2AZKT','00:00:00','2021-9-16',0,0,'QWVIOS88F2AZKT','QWYI36BU9KVTQO','0','0','1','1','1','1','1','1','1','1','1','0',0;</v>
      </c>
    </row>
    <row r="461" spans="1:8" x14ac:dyDescent="0.25">
      <c r="A461" t="s">
        <v>5567</v>
      </c>
      <c r="B461" t="s">
        <v>5568</v>
      </c>
      <c r="C461" t="s">
        <v>5569</v>
      </c>
      <c r="D461" t="s">
        <v>5570</v>
      </c>
      <c r="E461" t="s">
        <v>6951</v>
      </c>
      <c r="F461" t="s">
        <v>6952</v>
      </c>
      <c r="G461" t="s">
        <v>6953</v>
      </c>
      <c r="H461" t="str" cm="1">
        <f t="array" aca="1" ref="H461" ca="1">eConcatenar(A461:G461," ")</f>
        <v>INSERT INTO funeraria_abonos_individual SELECT 'gVeyPSAC2Kl3Xad0',' WIcPzsWf2RSWpVjB ','0',8000,'00:00:00','0000-00-00',0,0,0,0,0,0,0,0,0,0,0,0,'QWVIOWCUF2AZKT','00:00:00','2021-9-15',0,0,'QWVIOS88F2AZKT','QWYI36BU9KVTQO','0','0','1','1','1','1','1','1','1','1','1','0',0;</v>
      </c>
    </row>
    <row r="462" spans="1:8" x14ac:dyDescent="0.25">
      <c r="A462" t="s">
        <v>5567</v>
      </c>
      <c r="B462" t="s">
        <v>5568</v>
      </c>
      <c r="C462" t="s">
        <v>5569</v>
      </c>
      <c r="D462" t="s">
        <v>5570</v>
      </c>
      <c r="E462" t="s">
        <v>6954</v>
      </c>
      <c r="F462" t="s">
        <v>6955</v>
      </c>
      <c r="G462" t="s">
        <v>6956</v>
      </c>
      <c r="H462" t="str" cm="1">
        <f t="array" aca="1" ref="H462" ca="1">eConcatenar(A462:G462," ")</f>
        <v>INSERT INTO funeraria_abonos_individual SELECT 'VMJzgpZCPpoCNDeV',' 91rp6ydXjAB1uKxl ','0',9300,'00:00:00','0000-00-00',0,0,0,0,0,0,0,0,0,0,0,0,'QWVIOWCUF2AZKT','00:00:00','2021-9-15',0,0,'QWVIOS88F2AZKT','QWYI36BU9KVTQO','0','0','1','1','1','1','1','1','1','1','1','0',0;</v>
      </c>
    </row>
    <row r="463" spans="1:8" x14ac:dyDescent="0.25">
      <c r="A463" t="s">
        <v>5567</v>
      </c>
      <c r="B463" t="s">
        <v>5568</v>
      </c>
      <c r="C463" t="s">
        <v>5569</v>
      </c>
      <c r="D463" t="s">
        <v>5570</v>
      </c>
      <c r="E463" t="s">
        <v>6957</v>
      </c>
      <c r="F463" t="s">
        <v>6958</v>
      </c>
      <c r="G463" t="s">
        <v>6959</v>
      </c>
      <c r="H463" t="str" cm="1">
        <f t="array" aca="1" ref="H463" ca="1">eConcatenar(A463:G463," ")</f>
        <v>INSERT INTO funeraria_abonos_individual SELECT 'Zu3UaguJjaECCuPP',' 8sRuqrSfdLNZQr9U ','0',11400,'00:00:00','0000-00-00',0,0,0,0,0,0,0,0,0,0,0,0,'QWVIOWCUF2AZKT','00:00:00','2021-9-15',0,0,'QWVIOS88F2AZKT','QWYI36BU9KVTQO','0','0','1','1','1','1','1','1','1','1','1','0',0;</v>
      </c>
    </row>
    <row r="464" spans="1:8" x14ac:dyDescent="0.25">
      <c r="A464" t="s">
        <v>5567</v>
      </c>
      <c r="B464" t="s">
        <v>5568</v>
      </c>
      <c r="C464" t="s">
        <v>5569</v>
      </c>
      <c r="D464" t="s">
        <v>5570</v>
      </c>
      <c r="E464" t="s">
        <v>6960</v>
      </c>
      <c r="F464" t="s">
        <v>6961</v>
      </c>
      <c r="G464" t="s">
        <v>6962</v>
      </c>
      <c r="H464" t="str" cm="1">
        <f t="array" aca="1" ref="H464" ca="1">eConcatenar(A464:G464," ")</f>
        <v>INSERT INTO funeraria_abonos_individual SELECT 'DH3Y04MDdT8H2AHE',' EioJKWiUyulCYIGa ','0',9100,'00:00:00','0000-00-00',0,0,0,0,0,0,0,0,0,0,0,0,'QWVIOWCUF2AZKT','00:00:00','2021-9-15',0,0,'QWVIOS88F2AZKT','QWYI36BU9KVTQO','0','0','1','1','1','1','1','1','1','1','1','0',0;</v>
      </c>
    </row>
    <row r="465" spans="1:8" x14ac:dyDescent="0.25">
      <c r="A465" t="s">
        <v>5567</v>
      </c>
      <c r="B465" t="s">
        <v>5568</v>
      </c>
      <c r="C465" t="s">
        <v>5569</v>
      </c>
      <c r="D465" t="s">
        <v>5570</v>
      </c>
      <c r="E465" t="s">
        <v>6963</v>
      </c>
      <c r="F465" t="s">
        <v>6964</v>
      </c>
      <c r="G465" t="s">
        <v>6965</v>
      </c>
      <c r="H465" t="str" cm="1">
        <f t="array" aca="1" ref="H465" ca="1">eConcatenar(A465:G465," ")</f>
        <v>INSERT INTO funeraria_abonos_individual SELECT 'YPt9izE63D3V2GAt',' HH5fZ35gxhK7sjkb ','0',11000,'00:00:00','0000-00-00',0,0,0,0,0,0,0,0,0,0,0,0,'QWVIOWCUF2AZKT','00:00:00','2021-9-15',0,0,'QWVIOS88F2AZKT','QWYI36BU9KVTQO','0','0','1','1','1','1','1','1','1','1','1','0',0;</v>
      </c>
    </row>
    <row r="466" spans="1:8" x14ac:dyDescent="0.25">
      <c r="A466" t="s">
        <v>5567</v>
      </c>
      <c r="B466" t="s">
        <v>5568</v>
      </c>
      <c r="C466" t="s">
        <v>5569</v>
      </c>
      <c r="D466" t="s">
        <v>5570</v>
      </c>
      <c r="E466" t="s">
        <v>6966</v>
      </c>
      <c r="F466" t="s">
        <v>6967</v>
      </c>
      <c r="G466" t="s">
        <v>6968</v>
      </c>
      <c r="H466" t="str" cm="1">
        <f t="array" aca="1" ref="H466" ca="1">eConcatenar(A466:G466," ")</f>
        <v>INSERT INTO funeraria_abonos_individual SELECT '7v8VrNX9KJUOigZ9',' is3BunoUTNzjk80K ','0',8600,'00:00:00','0000-00-00',0,0,0,0,0,0,0,0,0,0,0,0,'QWVIOWCUF2AZKT','00:00:00','2021-9-15',0,0,'QWVIOS88F2AZKT','QWYI36BU9KVTQO','0','0','1','1','1','1','1','1','1','1','1','0',0;</v>
      </c>
    </row>
    <row r="467" spans="1:8" x14ac:dyDescent="0.25">
      <c r="A467" t="s">
        <v>5567</v>
      </c>
      <c r="B467" t="s">
        <v>5568</v>
      </c>
      <c r="C467" t="s">
        <v>5569</v>
      </c>
      <c r="D467" t="s">
        <v>5570</v>
      </c>
      <c r="E467" t="s">
        <v>6969</v>
      </c>
      <c r="F467" t="s">
        <v>6970</v>
      </c>
      <c r="G467" t="s">
        <v>6971</v>
      </c>
      <c r="H467" t="str" cm="1">
        <f t="array" aca="1" ref="H467" ca="1">eConcatenar(A467:G467," ")</f>
        <v>INSERT INTO funeraria_abonos_individual SELECT '5YpnS4qWI57qWlqb',' EjnXkcoREXc43nul ','0',10500,'00:00:00','0000-00-00',0,0,0,0,0,0,0,0,0,0,0,0,'QWVIOWCUF2AZKT','00:00:00','2021-9-15',0,0,'QWVIOS88F2AZKT','QWYI36BU9KVTQO','0','0','1','1','1','1','1','1','1','1','1','0',0;</v>
      </c>
    </row>
    <row r="468" spans="1:8" x14ac:dyDescent="0.25">
      <c r="A468" t="s">
        <v>5567</v>
      </c>
      <c r="B468" t="s">
        <v>5568</v>
      </c>
      <c r="C468" t="s">
        <v>5569</v>
      </c>
      <c r="D468" t="s">
        <v>5570</v>
      </c>
      <c r="E468" t="s">
        <v>6972</v>
      </c>
      <c r="F468" t="s">
        <v>6973</v>
      </c>
      <c r="G468" t="s">
        <v>6974</v>
      </c>
      <c r="H468" t="str" cm="1">
        <f t="array" aca="1" ref="H468" ca="1">eConcatenar(A468:G468," ")</f>
        <v>INSERT INTO funeraria_abonos_individual SELECT '42FLwQ0ZHfZd9Lxy',' vA0KjZAkBPIWFYjJ ','0',8800,'00:00:00','0000-00-00',0,0,0,0,0,0,0,0,0,0,0,0,'QWVIOWCUF2AZKT','00:00:00','2021-9-15',0,0,'QWVIOS88F2AZKT','QWYI36BU9KVTQO','0','0','1','1','1','1','1','1','1','1','1','0',0;</v>
      </c>
    </row>
    <row r="469" spans="1:8" x14ac:dyDescent="0.25">
      <c r="A469" t="s">
        <v>5567</v>
      </c>
      <c r="B469" t="s">
        <v>5568</v>
      </c>
      <c r="C469" t="s">
        <v>5569</v>
      </c>
      <c r="D469" t="s">
        <v>5570</v>
      </c>
      <c r="E469" t="s">
        <v>6975</v>
      </c>
      <c r="F469" t="s">
        <v>6976</v>
      </c>
      <c r="G469" t="s">
        <v>6977</v>
      </c>
      <c r="H469" t="str" cm="1">
        <f t="array" aca="1" ref="H469" ca="1">eConcatenar(A469:G469," ")</f>
        <v>INSERT INTO funeraria_abonos_individual SELECT 'AKXb0aV1TCNdezZj',' XBGG3BYaRBU6DmbE ','0',9900,'00:00:00','0000-00-00',0,0,0,0,0,0,0,0,0,0,0,0,'QWVIOWCUF2AZKT','00:00:00','2021-9-15',0,0,'QWVIOS88F2AZKT','QWYI36BU9KVTQO','0','0','1','1','1','1','1','1','1','1','1','0',0;</v>
      </c>
    </row>
    <row r="470" spans="1:8" x14ac:dyDescent="0.25">
      <c r="A470" t="s">
        <v>5567</v>
      </c>
      <c r="B470" t="s">
        <v>5568</v>
      </c>
      <c r="C470" t="s">
        <v>5569</v>
      </c>
      <c r="D470" t="s">
        <v>5570</v>
      </c>
      <c r="E470" t="s">
        <v>6978</v>
      </c>
      <c r="F470" t="s">
        <v>6979</v>
      </c>
      <c r="G470" t="s">
        <v>6980</v>
      </c>
      <c r="H470" t="str" cm="1">
        <f t="array" aca="1" ref="H470" ca="1">eConcatenar(A470:G470," ")</f>
        <v>INSERT INTO funeraria_abonos_individual SELECT 'pKZjxe40Y2wcNNnu',' Xxe6dJYiCwnIDp3C ','0',6650,'00:00:00','0000-00-00',0,0,0,0,0,0,0,0,0,0,0,0,'QWVIOWCUF2AZKT','00:00:00','2021-9-15',0,0,'QWVIOS88F2AZKT','QWYI36BU9KVTQO','0','0','1','1','1','1','1','1','1','1','1','0',0;</v>
      </c>
    </row>
    <row r="471" spans="1:8" x14ac:dyDescent="0.25">
      <c r="A471" t="s">
        <v>5567</v>
      </c>
      <c r="B471" t="s">
        <v>5568</v>
      </c>
      <c r="C471" t="s">
        <v>5569</v>
      </c>
      <c r="D471" t="s">
        <v>5570</v>
      </c>
      <c r="E471" t="s">
        <v>6981</v>
      </c>
      <c r="F471" t="s">
        <v>6982</v>
      </c>
      <c r="G471" t="s">
        <v>6983</v>
      </c>
      <c r="H471" t="str" cm="1">
        <f t="array" aca="1" ref="H471" ca="1">eConcatenar(A471:G471," ")</f>
        <v>INSERT INTO funeraria_abonos_individual SELECT 'auEhOrRDgaCb5jLE',' 4He93Si8I841Cgy8 ','0',8100,'00:00:00','0000-00-00',0,0,0,0,0,0,0,0,0,0,0,0,'QWVIOWCUF2AZKT','00:00:00','2021-9-15',0,0,'QWVIOS88F2AZKT','QWYI36BU9KVTQO','0','0','1','1','1','1','1','1','1','1','1','0',0;</v>
      </c>
    </row>
    <row r="472" spans="1:8" x14ac:dyDescent="0.25">
      <c r="A472" t="s">
        <v>5567</v>
      </c>
      <c r="B472" t="s">
        <v>5568</v>
      </c>
      <c r="C472" t="s">
        <v>5569</v>
      </c>
      <c r="D472" t="s">
        <v>5570</v>
      </c>
      <c r="E472" t="s">
        <v>6984</v>
      </c>
      <c r="F472" t="s">
        <v>6985</v>
      </c>
      <c r="G472" t="s">
        <v>6059</v>
      </c>
      <c r="H472" t="str" cm="1">
        <f t="array" aca="1" ref="H472" ca="1">eConcatenar(A472:G472," ")</f>
        <v>INSERT INTO funeraria_abonos_individual SELECT 'fHoqjlJAsLjkKUXv',' nySiKPPFuHCD9ynz ','0',2500,'00:00:00','0000-00-00',0,0,0,0,0,0,0,0,0,0,0,0,'QWVIOWCUF2AZKT','00:00:00','2021-9-15',0,0,'QWVIOS88F2AZKT','QWYI36BU9KVTQO','0','0','1','1','1','1','1','1','1','1','1','0',0;</v>
      </c>
    </row>
    <row r="473" spans="1:8" x14ac:dyDescent="0.25">
      <c r="A473" t="s">
        <v>5567</v>
      </c>
      <c r="B473" t="s">
        <v>5568</v>
      </c>
      <c r="C473" t="s">
        <v>5569</v>
      </c>
      <c r="D473" t="s">
        <v>5570</v>
      </c>
      <c r="E473" t="s">
        <v>6986</v>
      </c>
      <c r="F473" t="s">
        <v>6987</v>
      </c>
      <c r="G473" t="s">
        <v>6103</v>
      </c>
      <c r="H473" t="str" cm="1">
        <f t="array" aca="1" ref="H473" ca="1">eConcatenar(A473:G473," ")</f>
        <v>INSERT INTO funeraria_abonos_individual SELECT 'tpSIqY6EmQ6hgCxh',' zp0uDcvo83yFS7B2 ','0',3100,'00:00:00','0000-00-00',0,0,0,0,0,0,0,0,0,0,0,0,'QWVIOWCUF2AZKT','00:00:00','2021-9-15',0,0,'QWVIOS88F2AZKT','QWYI36BU9KVTQO','0','0','1','1','1','1','1','1','1','1','1','0',0;</v>
      </c>
    </row>
    <row r="474" spans="1:8" x14ac:dyDescent="0.25">
      <c r="A474" t="s">
        <v>5567</v>
      </c>
      <c r="B474" t="s">
        <v>5568</v>
      </c>
      <c r="C474" t="s">
        <v>5569</v>
      </c>
      <c r="D474" t="s">
        <v>5570</v>
      </c>
      <c r="E474" t="s">
        <v>6988</v>
      </c>
      <c r="F474" t="s">
        <v>6989</v>
      </c>
      <c r="G474" t="s">
        <v>6990</v>
      </c>
      <c r="H474" t="str" cm="1">
        <f t="array" aca="1" ref="H474" ca="1">eConcatenar(A474:G474," ")</f>
        <v>INSERT INTO funeraria_abonos_individual SELECT 'M7KAeOvDf2ETyTg4',' 2CRmGk6bqszQBw56 ','0',8600,'00:00:00','0000-00-00',0,0,0,0,0,0,0,0,0,0,0,0,'QWVIOWCUF2AZKT','00:00:00','2021-9-16',0,0,'QWVIOS88F2AZKT','QWYI36BU9KVTQO','0','0','1','1','1','1','1','1','1','1','1','0',0;</v>
      </c>
    </row>
    <row r="475" spans="1:8" x14ac:dyDescent="0.25">
      <c r="A475" t="s">
        <v>5567</v>
      </c>
      <c r="B475" t="s">
        <v>5568</v>
      </c>
      <c r="C475" t="s">
        <v>5569</v>
      </c>
      <c r="D475" t="s">
        <v>5570</v>
      </c>
      <c r="E475" t="s">
        <v>6991</v>
      </c>
      <c r="F475" t="s">
        <v>6992</v>
      </c>
      <c r="G475" t="s">
        <v>6993</v>
      </c>
      <c r="H475" t="str" cm="1">
        <f t="array" aca="1" ref="H475" ca="1">eConcatenar(A475:G475," ")</f>
        <v>INSERT INTO funeraria_abonos_individual SELECT 'owviLK8jdTs2Pawf',' 567s6UEVuJJkyzpx ','0',10600,'00:00:00','0000-00-00',0,0,0,0,0,0,0,0,0,0,0,0,'QWVIOWCUF2AZKT','00:00:00','2021-9-15',0,0,'QWVIOS88F2AZKT','QWYI36BU9KVTQO','0','0','1','1','1','1','1','1','1','1','1','0',0;</v>
      </c>
    </row>
    <row r="476" spans="1:8" x14ac:dyDescent="0.25">
      <c r="A476" t="s">
        <v>5567</v>
      </c>
      <c r="B476" t="s">
        <v>5568</v>
      </c>
      <c r="C476" t="s">
        <v>5569</v>
      </c>
      <c r="D476" t="s">
        <v>5570</v>
      </c>
      <c r="E476" t="s">
        <v>6994</v>
      </c>
      <c r="F476" t="s">
        <v>6995</v>
      </c>
      <c r="G476" t="s">
        <v>6996</v>
      </c>
      <c r="H476" t="str" cm="1">
        <f t="array" aca="1" ref="H476" ca="1">eConcatenar(A476:G476," ")</f>
        <v>INSERT INTO funeraria_abonos_individual SELECT 'RAyzVcLq4guJ4508',' f7bgISv824M22gmW ','0',4455,'00:00:00','0000-00-00',0,0,0,0,0,0,0,0,0,0,0,0,'QWVIOWCUF2AZKT','00:00:00','2021-9-15',0,0,'QWVIOS88F2AZKT','QWYI36BU9KVTQO','0','0','1','1','1','1','1','1','1','1','1','0',0;</v>
      </c>
    </row>
    <row r="477" spans="1:8" x14ac:dyDescent="0.25">
      <c r="A477" t="s">
        <v>5567</v>
      </c>
      <c r="B477" t="s">
        <v>5568</v>
      </c>
      <c r="C477" t="s">
        <v>5569</v>
      </c>
      <c r="D477" t="s">
        <v>5570</v>
      </c>
      <c r="E477" t="s">
        <v>6997</v>
      </c>
      <c r="F477" t="s">
        <v>6998</v>
      </c>
      <c r="G477" t="s">
        <v>6999</v>
      </c>
      <c r="H477" t="str" cm="1">
        <f t="array" aca="1" ref="H477" ca="1">eConcatenar(A477:G477," ")</f>
        <v>INSERT INTO funeraria_abonos_individual SELECT 'Cp4qHb54TIwn6gK3',' gXFAVI2ph2rDp710 ','0',11500,'00:00:00','0000-00-00',0,0,0,0,0,0,0,0,0,0,0,0,'QWVIOWCUF2AZKT','00:00:00','2021-9-01',0,0,'QWVIOS88F2AZKT','QWYI36BU9KVTQO','0','0','1','1','1','1','1','1','1','1','1','0',0;</v>
      </c>
    </row>
    <row r="478" spans="1:8" x14ac:dyDescent="0.25">
      <c r="A478" t="s">
        <v>5567</v>
      </c>
      <c r="B478" t="s">
        <v>5568</v>
      </c>
      <c r="C478" t="s">
        <v>5569</v>
      </c>
      <c r="D478" t="s">
        <v>5570</v>
      </c>
      <c r="E478" t="s">
        <v>7000</v>
      </c>
      <c r="F478" t="s">
        <v>7001</v>
      </c>
      <c r="G478" t="s">
        <v>6174</v>
      </c>
      <c r="H478" t="str" cm="1">
        <f t="array" aca="1" ref="H478" ca="1">eConcatenar(A478:G478," ")</f>
        <v>INSERT INTO funeraria_abonos_individual SELECT 'UeVg3t3vqY6xdWXy',' wlT9HyK0vuMPiBad ','0',1900,'00:00:00','0000-00-00',0,0,0,0,0,0,0,0,0,0,0,0,'QWVIOWCUF2AZKT','00:00:00','2021-9-15',0,0,'QWVIOS88F2AZKT','QWYI36BU9KVTQO','0','0','1','1','1','1','1','1','1','1','1','0',0;</v>
      </c>
    </row>
    <row r="479" spans="1:8" x14ac:dyDescent="0.25">
      <c r="A479" t="s">
        <v>5567</v>
      </c>
      <c r="B479" t="s">
        <v>5568</v>
      </c>
      <c r="C479" t="s">
        <v>5569</v>
      </c>
      <c r="D479" t="s">
        <v>5570</v>
      </c>
      <c r="E479" t="s">
        <v>7002</v>
      </c>
      <c r="F479" t="s">
        <v>7003</v>
      </c>
      <c r="G479" t="s">
        <v>7004</v>
      </c>
      <c r="H479" t="str" cm="1">
        <f t="array" aca="1" ref="H479" ca="1">eConcatenar(A479:G479," ")</f>
        <v>INSERT INTO funeraria_abonos_individual SELECT '9cbNRtvqXSo3i9su',' 9CXm1mEv3CYwI9jY ','0',4300,'00:00:00','0000-00-00',0,0,0,0,0,0,0,0,0,0,0,0,'QWVIOWCUF2AZKT','00:00:00','2021-9-15',0,0,'QWVIOS88F2AZKT','QWYI36BU9KVTQO','0','0','1','1','1','1','1','1','1','1','1','0',0;</v>
      </c>
    </row>
    <row r="480" spans="1:8" x14ac:dyDescent="0.25">
      <c r="A480" t="s">
        <v>5567</v>
      </c>
      <c r="B480" t="s">
        <v>5568</v>
      </c>
      <c r="C480" t="s">
        <v>5569</v>
      </c>
      <c r="D480" t="s">
        <v>5570</v>
      </c>
      <c r="E480" t="s">
        <v>7005</v>
      </c>
      <c r="F480" t="s">
        <v>7006</v>
      </c>
      <c r="G480" t="s">
        <v>7007</v>
      </c>
      <c r="H480" t="str" cm="1">
        <f t="array" aca="1" ref="H480" ca="1">eConcatenar(A480:G480," ")</f>
        <v>INSERT INTO funeraria_abonos_individual SELECT 'GmGGP8MmaqHbVk0o',' dBl9xqXW9NGoO8cT ','0',9400,'00:00:00','0000-00-00',0,0,0,0,0,0,0,0,0,0,0,0,'QWVIOWCUF2AZKT','00:00:00','2021-9-15',0,0,'QWVIOS88F2AZKT','QWYI36BU9KVTQO','0','0','1','1','1','1','1','1','1','1','1','0',0;</v>
      </c>
    </row>
    <row r="481" spans="1:8" x14ac:dyDescent="0.25">
      <c r="A481" t="s">
        <v>5567</v>
      </c>
      <c r="B481" t="s">
        <v>5568</v>
      </c>
      <c r="C481" t="s">
        <v>5569</v>
      </c>
      <c r="D481" t="s">
        <v>5570</v>
      </c>
      <c r="E481" t="s">
        <v>7008</v>
      </c>
      <c r="F481" t="s">
        <v>7009</v>
      </c>
      <c r="G481" t="s">
        <v>7010</v>
      </c>
      <c r="H481" t="str" cm="1">
        <f t="array" aca="1" ref="H481" ca="1">eConcatenar(A481:G481," ")</f>
        <v>INSERT INTO funeraria_abonos_individual SELECT '5bZ1UcM2lp5K5svn',' sGYfGBCO3ekdoaB2 ','0',10400,'00:00:00','0000-00-00',0,0,0,0,0,0,0,0,0,0,0,0,'QWVIOWCUF2AZKT','00:00:00','2021-9-01',0,0,'QWVIOS88F2AZKT','QWYI36BU9KVTQO','0','0','1','1','1','1','1','1','1','1','1','0',0;</v>
      </c>
    </row>
    <row r="482" spans="1:8" x14ac:dyDescent="0.25">
      <c r="A482" t="s">
        <v>5567</v>
      </c>
      <c r="B482" t="s">
        <v>5568</v>
      </c>
      <c r="C482" t="s">
        <v>5569</v>
      </c>
      <c r="D482" t="s">
        <v>5570</v>
      </c>
      <c r="E482" t="s">
        <v>7011</v>
      </c>
      <c r="F482" t="s">
        <v>7012</v>
      </c>
      <c r="G482" t="s">
        <v>7013</v>
      </c>
      <c r="H482" t="str" cm="1">
        <f t="array" aca="1" ref="H482" ca="1">eConcatenar(A482:G482," ")</f>
        <v>INSERT INTO funeraria_abonos_individual SELECT 'auD6YlJrjWQ6vxhm',' EUmKM4J4l5tm2UgE ','0',5400,'00:00:00','0000-00-00',0,0,0,0,0,0,0,0,0,0,0,0,'QWVIOWCUF2AZKT','00:00:00','2021-9-01',0,0,'QWVIOS88F2AZKT','QWYI36BU9KVTQO','0','0','1','1','1','1','1','1','1','1','1','0',0;</v>
      </c>
    </row>
    <row r="483" spans="1:8" x14ac:dyDescent="0.25">
      <c r="A483" t="s">
        <v>5567</v>
      </c>
      <c r="B483" t="s">
        <v>5568</v>
      </c>
      <c r="C483" t="s">
        <v>5569</v>
      </c>
      <c r="D483" t="s">
        <v>5570</v>
      </c>
      <c r="E483" t="s">
        <v>7014</v>
      </c>
      <c r="F483" t="s">
        <v>7015</v>
      </c>
      <c r="G483" t="s">
        <v>7016</v>
      </c>
      <c r="H483" t="str" cm="1">
        <f t="array" aca="1" ref="H483" ca="1">eConcatenar(A483:G483," ")</f>
        <v>INSERT INTO funeraria_abonos_individual SELECT '6piKR3GCIShFO6ST',' LymKxJmSxALoy4wx ','0',6200,'00:00:00','0000-00-00',0,0,0,0,0,0,0,0,0,0,0,0,'QWVIOWCUF2AZKT','00:00:00','2021-9-01',0,0,'QWVIOS88F2AZKT','QWYI36BU9KVTQO','0','0','1','1','1','1','1','1','1','1','1','0',0;</v>
      </c>
    </row>
    <row r="484" spans="1:8" x14ac:dyDescent="0.25">
      <c r="A484" t="s">
        <v>5567</v>
      </c>
      <c r="B484" t="s">
        <v>5568</v>
      </c>
      <c r="C484" t="s">
        <v>5569</v>
      </c>
      <c r="D484" t="s">
        <v>5570</v>
      </c>
      <c r="E484" t="s">
        <v>7017</v>
      </c>
      <c r="F484" t="s">
        <v>7018</v>
      </c>
      <c r="G484" t="s">
        <v>7019</v>
      </c>
      <c r="H484" t="str" cm="1">
        <f t="array" aca="1" ref="H484" ca="1">eConcatenar(A484:G484," ")</f>
        <v>INSERT INTO funeraria_abonos_individual SELECT 'AG7IxMs4skjInSc8',' NgvKn8dzB5O8JNvs ','0',7000,'00:00:00','0000-00-00',0,0,0,0,0,0,0,0,0,0,0,0,'QWVIOWCUF2AZKT','00:00:00','2021-9-01',0,0,'QWVIOS88F2AZKT','QWYI36BU9KVTQO','0','0','1','1','1','1','1','1','1','1','1','0',0;</v>
      </c>
    </row>
    <row r="485" spans="1:8" x14ac:dyDescent="0.25">
      <c r="A485" t="s">
        <v>5567</v>
      </c>
      <c r="B485" t="s">
        <v>5568</v>
      </c>
      <c r="C485" t="s">
        <v>5569</v>
      </c>
      <c r="D485" t="s">
        <v>5570</v>
      </c>
      <c r="E485" t="s">
        <v>7020</v>
      </c>
      <c r="F485" t="s">
        <v>7021</v>
      </c>
      <c r="G485" t="s">
        <v>7022</v>
      </c>
      <c r="H485" t="str" cm="1">
        <f t="array" aca="1" ref="H485" ca="1">eConcatenar(A485:G485," ")</f>
        <v>INSERT INTO funeraria_abonos_individual SELECT 'bJi1H82OsAMZnHTa',' HFh0VmULpZBKlGQl ','0',8100,'00:00:00','0000-00-00',0,0,0,0,0,0,0,0,0,0,0,0,'QWVIOWCUF2AZKT','00:00:00','2021-9-16',0,0,'QWVIOS88F2AZKT','QWYI36BU9KVTQO','0','0','1','1','1','1','1','1','1','1','1','0',0;</v>
      </c>
    </row>
    <row r="486" spans="1:8" x14ac:dyDescent="0.25">
      <c r="A486" t="s">
        <v>5567</v>
      </c>
      <c r="B486" t="s">
        <v>5568</v>
      </c>
      <c r="C486" t="s">
        <v>5569</v>
      </c>
      <c r="D486" t="s">
        <v>5570</v>
      </c>
      <c r="E486" t="s">
        <v>7023</v>
      </c>
      <c r="F486" t="s">
        <v>7024</v>
      </c>
      <c r="G486" t="s">
        <v>7025</v>
      </c>
      <c r="H486" t="str" cm="1">
        <f t="array" aca="1" ref="H486" ca="1">eConcatenar(A486:G486," ")</f>
        <v>INSERT INTO funeraria_abonos_individual SELECT 'GFx1QiHHU4ihDvhV',' tqWxa4bzJ8wp7ty7 ','0',9900,'00:00:00','0000-00-00',0,0,0,0,0,0,0,0,0,0,0,0,'QWVIOWCUF2AZKT','00:00:00','2021-9-16',0,0,'QWVIOS88F2AZKT','QWYI36BU9KVTQO','0','0','1','1','1','1','1','1','1','1','1','0',0;</v>
      </c>
    </row>
    <row r="487" spans="1:8" x14ac:dyDescent="0.25">
      <c r="A487" t="s">
        <v>5567</v>
      </c>
      <c r="B487" t="s">
        <v>5568</v>
      </c>
      <c r="C487" t="s">
        <v>5569</v>
      </c>
      <c r="D487" t="s">
        <v>5570</v>
      </c>
      <c r="E487" t="s">
        <v>7026</v>
      </c>
      <c r="F487" t="s">
        <v>7027</v>
      </c>
      <c r="G487" t="s">
        <v>6990</v>
      </c>
      <c r="H487" t="str" cm="1">
        <f t="array" aca="1" ref="H487" ca="1">eConcatenar(A487:G487," ")</f>
        <v>INSERT INTO funeraria_abonos_individual SELECT 'ZNzYSlcrtRLOlSl9',' ZcivWtBAqEFUGSxF ','0',8600,'00:00:00','0000-00-00',0,0,0,0,0,0,0,0,0,0,0,0,'QWVIOWCUF2AZKT','00:00:00','2021-9-16',0,0,'QWVIOS88F2AZKT','QWYI36BU9KVTQO','0','0','1','1','1','1','1','1','1','1','1','0',0;</v>
      </c>
    </row>
    <row r="488" spans="1:8" x14ac:dyDescent="0.25">
      <c r="A488" t="s">
        <v>5567</v>
      </c>
      <c r="B488" t="s">
        <v>5568</v>
      </c>
      <c r="C488" t="s">
        <v>5569</v>
      </c>
      <c r="D488" t="s">
        <v>5570</v>
      </c>
      <c r="E488" t="s">
        <v>7028</v>
      </c>
      <c r="F488" t="s">
        <v>7029</v>
      </c>
      <c r="G488" t="s">
        <v>7030</v>
      </c>
      <c r="H488" t="str" cm="1">
        <f t="array" aca="1" ref="H488" ca="1">eConcatenar(A488:G488," ")</f>
        <v>INSERT INTO funeraria_abonos_individual SELECT 'ay45rXmYSOs2gd2m',' R9jZxdQfoTLyuVVZ ','0',11600,'00:00:00','0000-00-00',0,0,0,0,0,0,0,0,0,0,0,0,'QWVIOWCUF2AZKT','00:00:00','2021-9-16',0,0,'QWVIOS88F2AZKT','QWYI36BU9KVTQO','0','0','1','1','1','1','1','1','1','1','1','0',0;</v>
      </c>
    </row>
    <row r="489" spans="1:8" x14ac:dyDescent="0.25">
      <c r="A489" t="s">
        <v>5567</v>
      </c>
      <c r="B489" t="s">
        <v>5568</v>
      </c>
      <c r="C489" t="s">
        <v>5569</v>
      </c>
      <c r="D489" t="s">
        <v>5570</v>
      </c>
      <c r="E489" t="s">
        <v>7031</v>
      </c>
      <c r="F489" t="s">
        <v>7032</v>
      </c>
      <c r="G489" t="s">
        <v>7033</v>
      </c>
      <c r="H489" t="str" cm="1">
        <f t="array" aca="1" ref="H489" ca="1">eConcatenar(A489:G489," ")</f>
        <v>INSERT INTO funeraria_abonos_individual SELECT 'm92YLP3ARa6KnS57',' 4U4kjRo8NvEISzIq ','0',11000,'00:00:00','0000-00-00',0,0,0,0,0,0,0,0,0,0,0,0,'QWVIOWCUF2AZKT','00:00:00','2021-9-16',0,0,'QWVIOS88F2AZKT','QWYI36BU9KVTQO','0','0','1','1','1','1','1','1','1','1','1','0',0;</v>
      </c>
    </row>
    <row r="490" spans="1:8" x14ac:dyDescent="0.25">
      <c r="A490" t="s">
        <v>5567</v>
      </c>
      <c r="B490" t="s">
        <v>5568</v>
      </c>
      <c r="C490" t="s">
        <v>5569</v>
      </c>
      <c r="D490" t="s">
        <v>5570</v>
      </c>
      <c r="E490" t="s">
        <v>7034</v>
      </c>
      <c r="F490" t="s">
        <v>7035</v>
      </c>
      <c r="G490" t="s">
        <v>7010</v>
      </c>
      <c r="H490" t="str" cm="1">
        <f t="array" aca="1" ref="H490" ca="1">eConcatenar(A490:G490," ")</f>
        <v>INSERT INTO funeraria_abonos_individual SELECT 'SBW6aNnlONpfKI3v',' SLl63SS9xsvX1nSh ','0',10400,'00:00:00','0000-00-00',0,0,0,0,0,0,0,0,0,0,0,0,'QWVIOWCUF2AZKT','00:00:00','2021-9-01',0,0,'QWVIOS88F2AZKT','QWYI36BU9KVTQO','0','0','1','1','1','1','1','1','1','1','1','0',0;</v>
      </c>
    </row>
    <row r="491" spans="1:8" x14ac:dyDescent="0.25">
      <c r="A491" t="s">
        <v>5567</v>
      </c>
      <c r="B491" t="s">
        <v>5568</v>
      </c>
      <c r="C491" t="s">
        <v>5569</v>
      </c>
      <c r="D491" t="s">
        <v>5570</v>
      </c>
      <c r="E491" t="s">
        <v>7036</v>
      </c>
      <c r="F491" t="s">
        <v>7037</v>
      </c>
      <c r="G491" t="s">
        <v>7038</v>
      </c>
      <c r="H491" t="str" cm="1">
        <f t="array" aca="1" ref="H491" ca="1">eConcatenar(A491:G491," ")</f>
        <v>INSERT INTO funeraria_abonos_individual SELECT 'bkNZP1CYqNk3dcPz',' v9dQnqrb4vkBDEUY ','0',3600,'00:00:00','0000-00-00',0,0,0,0,0,0,0,0,0,0,0,0,'QWVIOWCUF2AZKT','00:00:00','2021-9-23',0,0,'QWVIOS88F2AZKT','QWYI36BU9KVTQO','0','0','1','1','1','1','1','1','1','1','1','0',0;</v>
      </c>
    </row>
    <row r="492" spans="1:8" x14ac:dyDescent="0.25">
      <c r="A492" t="s">
        <v>5567</v>
      </c>
      <c r="B492" t="s">
        <v>5568</v>
      </c>
      <c r="C492" t="s">
        <v>5569</v>
      </c>
      <c r="D492" t="s">
        <v>5570</v>
      </c>
      <c r="E492" t="s">
        <v>7039</v>
      </c>
      <c r="F492" t="s">
        <v>7040</v>
      </c>
      <c r="G492" t="s">
        <v>7041</v>
      </c>
      <c r="H492" t="str" cm="1">
        <f t="array" aca="1" ref="H492" ca="1">eConcatenar(A492:G492," ")</f>
        <v>INSERT INTO funeraria_abonos_individual SELECT 'fo0kw4nXA8nSHYox',' VnAlGl6LRLgqFPAi ','0',1100,'00:00:00','0000-00-00',0,0,0,0,0,0,0,0,0,0,0,0,'QWVIOWCUF2AZKT','00:00:00','2021-9-23',0,0,'QWVIOS88F2AZKT','QWYI36BU9KVTQO','0','0','1','1','1','1','1','1','1','1','1','0',0;</v>
      </c>
    </row>
    <row r="493" spans="1:8" x14ac:dyDescent="0.25">
      <c r="A493" t="s">
        <v>5567</v>
      </c>
      <c r="B493" t="s">
        <v>5568</v>
      </c>
      <c r="C493" t="s">
        <v>5569</v>
      </c>
      <c r="D493" t="s">
        <v>5570</v>
      </c>
      <c r="E493" t="s">
        <v>7042</v>
      </c>
      <c r="F493" t="s">
        <v>7043</v>
      </c>
      <c r="G493" t="s">
        <v>7044</v>
      </c>
      <c r="H493" t="str" cm="1">
        <f t="array" aca="1" ref="H493" ca="1">eConcatenar(A493:G493," ")</f>
        <v>INSERT INTO funeraria_abonos_individual SELECT '9w96S5jmBOk4LQxv',' NEMtxw2ltp1of662 ','0',8800,'00:00:00','0000-00-00',0,0,0,0,0,0,0,0,0,0,0,0,'QWVIOWCUF2AZKT','00:00:00','2021-9-23',0,0,'QWVIOS88F2AZKT','QWYI36BU9KVTQO','0','0','1','1','1','1','1','1','1','1','1','0',0;</v>
      </c>
    </row>
    <row r="494" spans="1:8" x14ac:dyDescent="0.25">
      <c r="A494" t="s">
        <v>5567</v>
      </c>
      <c r="B494" t="s">
        <v>5568</v>
      </c>
      <c r="C494" t="s">
        <v>5569</v>
      </c>
      <c r="D494" t="s">
        <v>5570</v>
      </c>
      <c r="E494" t="s">
        <v>7045</v>
      </c>
      <c r="F494" t="s">
        <v>7046</v>
      </c>
      <c r="G494" t="s">
        <v>7047</v>
      </c>
      <c r="H494" t="str" cm="1">
        <f t="array" aca="1" ref="H494" ca="1">eConcatenar(A494:G494," ")</f>
        <v>INSERT INTO funeraria_abonos_individual SELECT 'vbQeTX0K1sKREoM0',' lQSr13DlEem73cyZ ','0',8300,'00:00:00','0000-00-00',0,0,0,0,0,0,0,0,0,0,0,0,'QWVIOWCUF2AZKT','00:00:00','2021-9-23',0,0,'QWVIOS88F2AZKT','QWYI36BU9KVTQO','0','0','1','1','1','1','1','1','1','1','1','0',0;</v>
      </c>
    </row>
    <row r="495" spans="1:8" x14ac:dyDescent="0.25">
      <c r="A495" t="s">
        <v>5567</v>
      </c>
      <c r="B495" t="s">
        <v>5568</v>
      </c>
      <c r="C495" t="s">
        <v>5569</v>
      </c>
      <c r="D495" t="s">
        <v>5570</v>
      </c>
      <c r="E495" t="s">
        <v>7048</v>
      </c>
      <c r="F495" t="s">
        <v>7049</v>
      </c>
      <c r="G495" t="s">
        <v>7050</v>
      </c>
      <c r="H495" t="str" cm="1">
        <f t="array" aca="1" ref="H495" ca="1">eConcatenar(A495:G495," ")</f>
        <v>INSERT INTO funeraria_abonos_individual SELECT 'vmvHMDjH0u2mh2f9',' fipdNLQ71CqxBzEF ','0',8400,'00:00:00','0000-00-00',0,0,0,0,0,0,0,0,0,0,0,0,'QWVIOWCUF2AZKT','00:00:00','2021-9-23',0,0,'QWVIOS88F2AZKT','QWYI36BU9KVTQO','0','0','1','1','1','1','1','1','1','1','1','0',0;</v>
      </c>
    </row>
    <row r="496" spans="1:8" x14ac:dyDescent="0.25">
      <c r="A496" t="s">
        <v>5567</v>
      </c>
      <c r="B496" t="s">
        <v>5568</v>
      </c>
      <c r="C496" t="s">
        <v>5569</v>
      </c>
      <c r="D496" t="s">
        <v>5570</v>
      </c>
      <c r="E496" t="s">
        <v>7051</v>
      </c>
      <c r="F496" t="s">
        <v>7052</v>
      </c>
      <c r="G496" t="s">
        <v>7053</v>
      </c>
      <c r="H496" t="str" cm="1">
        <f t="array" aca="1" ref="H496" ca="1">eConcatenar(A496:G496," ")</f>
        <v>INSERT INTO funeraria_abonos_individual SELECT 'K4LY1KeLAeGzzDyk',' etiS70G0lY4WewjW ','0',7000,'00:00:00','0000-00-00',0,0,0,0,0,0,0,0,0,0,0,0,'QWVIOWCUF2AZKT','00:00:00','2021-9-23',0,0,'QWVIOS88F2AZKT','QWYI36BU9KVTQO','0','0','1','1','1','1','1','1','1','1','1','0',0;</v>
      </c>
    </row>
    <row r="497" spans="1:8" x14ac:dyDescent="0.25">
      <c r="A497" t="s">
        <v>5567</v>
      </c>
      <c r="B497" t="s">
        <v>5568</v>
      </c>
      <c r="C497" t="s">
        <v>5569</v>
      </c>
      <c r="D497" t="s">
        <v>5570</v>
      </c>
      <c r="E497" t="s">
        <v>7054</v>
      </c>
      <c r="F497" t="s">
        <v>7055</v>
      </c>
      <c r="G497" t="s">
        <v>7056</v>
      </c>
      <c r="H497" t="str" cm="1">
        <f t="array" aca="1" ref="H497" ca="1">eConcatenar(A497:G497," ")</f>
        <v>INSERT INTO funeraria_abonos_individual SELECT 'WTrKxo6OQTnMfcaM',' CSko5UQ8fJ8eWOAr ','0',8600,'00:00:00','0000-00-00',0,0,0,0,0,0,0,0,0,0,0,0,'QWVIOWCUF2AZKT','00:00:00','2021-9-23',0,0,'QWVIOS88F2AZKT','QWYI36BU9KVTQO','0','0','1','1','1','1','1','1','1','1','1','0',0;</v>
      </c>
    </row>
    <row r="498" spans="1:8" x14ac:dyDescent="0.25">
      <c r="A498" t="s">
        <v>5567</v>
      </c>
      <c r="B498" t="s">
        <v>5568</v>
      </c>
      <c r="C498" t="s">
        <v>5569</v>
      </c>
      <c r="D498" t="s">
        <v>5570</v>
      </c>
      <c r="E498" t="s">
        <v>7057</v>
      </c>
      <c r="F498" t="s">
        <v>7058</v>
      </c>
      <c r="G498" t="s">
        <v>7059</v>
      </c>
      <c r="H498" t="str" cm="1">
        <f t="array" aca="1" ref="H498" ca="1">eConcatenar(A498:G498," ")</f>
        <v>INSERT INTO funeraria_abonos_individual SELECT 'uDujuA3MzemBVHpi',' UVNnVTZlP0CUFSnb ','0',9800,'00:00:00','0000-00-00',0,0,0,0,0,0,0,0,0,0,0,0,'QWVIOWCUF2AZKT','00:00:00','2021-9-23',0,0,'QWVIOS88F2AZKT','QWYI36BU9KVTQO','0','0','1','1','1','1','1','1','1','1','1','0',0;</v>
      </c>
    </row>
    <row r="499" spans="1:8" x14ac:dyDescent="0.25">
      <c r="A499" t="s">
        <v>5567</v>
      </c>
      <c r="B499" t="s">
        <v>5568</v>
      </c>
      <c r="C499" t="s">
        <v>5569</v>
      </c>
      <c r="D499" t="s">
        <v>5570</v>
      </c>
      <c r="E499" t="s">
        <v>7060</v>
      </c>
      <c r="F499" t="s">
        <v>7061</v>
      </c>
      <c r="G499" t="s">
        <v>6287</v>
      </c>
      <c r="H499" t="str" cm="1">
        <f t="array" aca="1" ref="H499" ca="1">eConcatenar(A499:G499," ")</f>
        <v>INSERT INTO funeraria_abonos_individual SELECT '3yIhwZuynwP0Cvc3',' RPKL54Rx2MCHegb2 ','0',2800,'00:00:00','0000-00-00',0,0,0,0,0,0,0,0,0,0,0,0,'QWVIOWCUF2AZKT','00:00:00','2021-8-18',0,0,'QWVIOS88F2AZKT','QWYI36BU9KVTQO','0','0','1','1','1','1','1','1','1','1','1','0',0;</v>
      </c>
    </row>
    <row r="500" spans="1:8" x14ac:dyDescent="0.25">
      <c r="A500" t="s">
        <v>5567</v>
      </c>
      <c r="B500" t="s">
        <v>5568</v>
      </c>
      <c r="C500" t="s">
        <v>5569</v>
      </c>
      <c r="D500" t="s">
        <v>5570</v>
      </c>
      <c r="E500" t="s">
        <v>7062</v>
      </c>
      <c r="F500" t="s">
        <v>7063</v>
      </c>
      <c r="G500" t="s">
        <v>6391</v>
      </c>
      <c r="H500" t="str" cm="1">
        <f t="array" aca="1" ref="H500" ca="1">eConcatenar(A500:G500," ")</f>
        <v>INSERT INTO funeraria_abonos_individual SELECT 'iE8Lg9IiyeJRtAXE',' g6L6CyWhTxLssGZb ','0',1900,'00:00:00','0000-00-00',0,0,0,0,0,0,0,0,0,0,0,0,'QWVIOWCUF2AZKT','00:00:00','2021-9-01',0,0,'QWVIOS88F2AZKT','QWYI36BU9KVTQO','0','0','1','1','1','1','1','1','1','1','1','0',0;</v>
      </c>
    </row>
    <row r="501" spans="1:8" x14ac:dyDescent="0.25">
      <c r="A501" t="s">
        <v>5567</v>
      </c>
      <c r="B501" t="s">
        <v>5568</v>
      </c>
      <c r="C501" t="s">
        <v>5569</v>
      </c>
      <c r="D501" t="s">
        <v>5570</v>
      </c>
      <c r="E501" t="s">
        <v>7064</v>
      </c>
      <c r="F501" t="s">
        <v>7065</v>
      </c>
      <c r="G501" t="s">
        <v>7066</v>
      </c>
      <c r="H501" t="str" cm="1">
        <f t="array" aca="1" ref="H501" ca="1">eConcatenar(A501:G501," ")</f>
        <v>INSERT INTO funeraria_abonos_individual SELECT 'FkwzU9eqVJOnVQeQ',' 7iYBX7O3N53ip43I ','0',5000,'00:00:00','0000-00-00',0,0,0,0,0,0,0,0,0,0,0,0,'QWVIOWCUF2AZKT','00:00:00','2021-9-23',0,0,'QWVIOS88F2AZKT','QWYI36BU9KVTQO','0','0','1','1','1','1','1','1','1','1','1','0',0;</v>
      </c>
    </row>
    <row r="502" spans="1:8" x14ac:dyDescent="0.25">
      <c r="A502" t="s">
        <v>5567</v>
      </c>
      <c r="B502" t="s">
        <v>5568</v>
      </c>
      <c r="C502" t="s">
        <v>5569</v>
      </c>
      <c r="D502" t="s">
        <v>5570</v>
      </c>
      <c r="E502" t="s">
        <v>7067</v>
      </c>
      <c r="F502" t="s">
        <v>7068</v>
      </c>
      <c r="G502" t="s">
        <v>7069</v>
      </c>
      <c r="H502" t="str" cm="1">
        <f t="array" aca="1" ref="H502" ca="1">eConcatenar(A502:G502," ")</f>
        <v>INSERT INTO funeraria_abonos_individual SELECT 'ySKTohiM7Yzb561d',' DmI2G8Ak51xrWoaR ','0',4600,'00:00:00','0000-00-00',0,0,0,0,0,0,0,0,0,0,0,0,'QWVIOWCUF2AZKT','00:00:00','2021-9-08',0,0,'QWVIOS88F2AZKT','QWYI36BU9KVTQO','0','0','1','1','1','1','1','1','1','1','1','0',0;</v>
      </c>
    </row>
    <row r="503" spans="1:8" x14ac:dyDescent="0.25">
      <c r="A503" t="s">
        <v>5567</v>
      </c>
      <c r="B503" t="s">
        <v>5568</v>
      </c>
      <c r="C503" t="s">
        <v>5569</v>
      </c>
      <c r="D503" t="s">
        <v>5570</v>
      </c>
      <c r="E503" t="s">
        <v>7070</v>
      </c>
      <c r="F503" t="s">
        <v>7071</v>
      </c>
      <c r="G503" t="s">
        <v>7072</v>
      </c>
      <c r="H503" t="str" cm="1">
        <f t="array" aca="1" ref="H503" ca="1">eConcatenar(A503:G503," ")</f>
        <v>INSERT INTO funeraria_abonos_individual SELECT 'QiTPNr9Ik6Bmjkra',' BByvJjhJjKclnltf ','0',1800,'00:00:00','0000-00-00',0,0,0,0,0,0,0,0,0,0,0,0,'QWVIOWCUF2AZKT','00:00:00','2021-9-15',0,0,'QWVIOS88F2AZKT','QWYI36BU9KVTQO','0','0','1','1','1','1','1','1','1','1','1','0',0;</v>
      </c>
    </row>
    <row r="504" spans="1:8" x14ac:dyDescent="0.25">
      <c r="A504" t="s">
        <v>5567</v>
      </c>
      <c r="B504" t="s">
        <v>5568</v>
      </c>
      <c r="C504" t="s">
        <v>5569</v>
      </c>
      <c r="D504" t="s">
        <v>5570</v>
      </c>
      <c r="E504" t="s">
        <v>7073</v>
      </c>
      <c r="F504" t="s">
        <v>7074</v>
      </c>
      <c r="G504" t="s">
        <v>7072</v>
      </c>
      <c r="H504" t="str" cm="1">
        <f t="array" aca="1" ref="H504" ca="1">eConcatenar(A504:G504," ")</f>
        <v>INSERT INTO funeraria_abonos_individual SELECT 'p3UaTIEFAYXGxXkf',' gmqroQla55RAUDkP ','0',1800,'00:00:00','0000-00-00',0,0,0,0,0,0,0,0,0,0,0,0,'QWVIOWCUF2AZKT','00:00:00','2021-9-15',0,0,'QWVIOS88F2AZKT','QWYI36BU9KVTQO','0','0','1','1','1','1','1','1','1','1','1','0',0;</v>
      </c>
    </row>
    <row r="505" spans="1:8" x14ac:dyDescent="0.25">
      <c r="A505" t="s">
        <v>5567</v>
      </c>
      <c r="B505" t="s">
        <v>5568</v>
      </c>
      <c r="C505" t="s">
        <v>5569</v>
      </c>
      <c r="D505" t="s">
        <v>5570</v>
      </c>
      <c r="E505" t="s">
        <v>7075</v>
      </c>
      <c r="F505" t="s">
        <v>7076</v>
      </c>
      <c r="G505" t="s">
        <v>7007</v>
      </c>
      <c r="H505" t="str" cm="1">
        <f t="array" aca="1" ref="H505" ca="1">eConcatenar(A505:G505," ")</f>
        <v>INSERT INTO funeraria_abonos_individual SELECT 'Ig84j9eJZDlMK9Il',' aQNgDvxruaLAncAK ','0',9400,'00:00:00','0000-00-00',0,0,0,0,0,0,0,0,0,0,0,0,'QWVIOWCUF2AZKT','00:00:00','2021-9-15',0,0,'QWVIOS88F2AZKT','QWYI36BU9KVTQO','0','0','1','1','1','1','1','1','1','1','1','0',0;</v>
      </c>
    </row>
    <row r="506" spans="1:8" x14ac:dyDescent="0.25">
      <c r="A506" t="s">
        <v>5567</v>
      </c>
      <c r="B506" t="s">
        <v>5568</v>
      </c>
      <c r="C506" t="s">
        <v>5569</v>
      </c>
      <c r="D506" t="s">
        <v>5570</v>
      </c>
      <c r="E506" t="s">
        <v>7077</v>
      </c>
      <c r="F506" t="s">
        <v>7078</v>
      </c>
      <c r="G506" t="s">
        <v>7079</v>
      </c>
      <c r="H506" t="str" cm="1">
        <f t="array" aca="1" ref="H506" ca="1">eConcatenar(A506:G506," ")</f>
        <v>INSERT INTO funeraria_abonos_individual SELECT 'u7lYfY1gIZCPYjci',' F5rAFVh5JTjXQz3C ','0',10450,'00:00:00','0000-00-00',0,0,0,0,0,0,0,0,0,0,0,0,'QWVIOWCUF2AZKT','00:00:00','2021-9-08',0,0,'QWVIOS88F2AZKT','QWYI36BU9KVTQO','0','0','1','1','1','1','1','1','1','1','1','0',0;</v>
      </c>
    </row>
    <row r="507" spans="1:8" x14ac:dyDescent="0.25">
      <c r="A507" t="s">
        <v>5567</v>
      </c>
      <c r="B507" t="s">
        <v>5568</v>
      </c>
      <c r="C507" t="s">
        <v>5569</v>
      </c>
      <c r="D507" t="s">
        <v>5570</v>
      </c>
      <c r="E507" t="s">
        <v>7080</v>
      </c>
      <c r="F507" t="s">
        <v>7081</v>
      </c>
      <c r="G507" t="s">
        <v>7082</v>
      </c>
      <c r="H507" t="str" cm="1">
        <f t="array" aca="1" ref="H507" ca="1">eConcatenar(A507:G507," ")</f>
        <v>INSERT INTO funeraria_abonos_individual SELECT 's6dlB6QU91K5gQr6',' CZ74RK091h7eNBJF ','0',1000,'00:00:00','0000-00-00',0,0,0,0,0,0,0,0,0,0,0,0,'QWVIOWCUF2AZKT','00:00:00','2021-9-15',0,0,'QWVIOS88F2AZKT','QWYI36BU9KVTQO','0','0','1','1','1','1','1','1','1','1','1','0',0;</v>
      </c>
    </row>
    <row r="508" spans="1:8" x14ac:dyDescent="0.25">
      <c r="A508" t="s">
        <v>5567</v>
      </c>
      <c r="B508" t="s">
        <v>5568</v>
      </c>
      <c r="C508" t="s">
        <v>5569</v>
      </c>
      <c r="D508" t="s">
        <v>5570</v>
      </c>
      <c r="E508" t="s">
        <v>7083</v>
      </c>
      <c r="F508" t="s">
        <v>7084</v>
      </c>
      <c r="G508" t="s">
        <v>7085</v>
      </c>
      <c r="H508" t="str" cm="1">
        <f t="array" aca="1" ref="H508" ca="1">eConcatenar(A508:G508," ")</f>
        <v>INSERT INTO funeraria_abonos_individual SELECT 'H0kZ4WzqKMUB3Q3y',' Nsvnm3qLc8H2Asez ','0',1750,'00:00:00','0000-00-00',0,0,0,0,0,0,0,0,0,0,0,0,'QWVIOWCUF2AZKT','00:00:00','2021-8-16',0,0,'QWVIOS88F2AZKT','QWYI36BU9KVTQO','0','0','1','1','1','1','1','1','1','1','1','0',0;</v>
      </c>
    </row>
    <row r="509" spans="1:8" x14ac:dyDescent="0.25">
      <c r="A509" t="s">
        <v>5567</v>
      </c>
      <c r="B509" t="s">
        <v>5568</v>
      </c>
      <c r="C509" t="s">
        <v>5569</v>
      </c>
      <c r="D509" t="s">
        <v>5570</v>
      </c>
      <c r="E509" t="s">
        <v>7086</v>
      </c>
      <c r="F509" t="s">
        <v>7087</v>
      </c>
      <c r="G509" t="s">
        <v>7088</v>
      </c>
      <c r="H509" t="str" cm="1">
        <f t="array" aca="1" ref="H509" ca="1">eConcatenar(A509:G509," ")</f>
        <v>INSERT INTO funeraria_abonos_individual SELECT 'uZy8J6t1NmEUEHMj',' iUDXr9GJ6sgaGzp8 ','0',4200,'00:00:00','0000-00-00',0,0,0,0,0,0,0,0,0,0,0,0,'QWVIOWCUF2AZKT','00:00:00','2021-9-15',0,0,'QWVIOS88F2AZKT','QWYI36BU9KVTQO','0','0','1','1','1','1','1','1','1','1','1','0',0;</v>
      </c>
    </row>
    <row r="510" spans="1:8" x14ac:dyDescent="0.25">
      <c r="A510" t="s">
        <v>5567</v>
      </c>
      <c r="B510" t="s">
        <v>5568</v>
      </c>
      <c r="C510" t="s">
        <v>5569</v>
      </c>
      <c r="D510" t="s">
        <v>5570</v>
      </c>
      <c r="E510" t="s">
        <v>7089</v>
      </c>
      <c r="F510" t="s">
        <v>7090</v>
      </c>
      <c r="G510" t="s">
        <v>7091</v>
      </c>
      <c r="H510" t="str" cm="1">
        <f t="array" aca="1" ref="H510" ca="1">eConcatenar(A510:G510," ")</f>
        <v>INSERT INTO funeraria_abonos_individual SELECT 'c0aLrAcxOrowxr1f',' RoJv7fvCDOt3GiVl ','0',15100,'00:00:00','0000-00-00',0,0,0,0,0,0,0,0,0,0,0,0,'QWVIOWCUF2AZKT','00:00:00','2021-9-15',0,0,'QWVIOS88F2AZKT','QWYI36BU9KVTQO','0','0','1','1','1','1','1','1','1','1','1','0',0;</v>
      </c>
    </row>
    <row r="511" spans="1:8" x14ac:dyDescent="0.25">
      <c r="A511" t="s">
        <v>5567</v>
      </c>
      <c r="B511" t="s">
        <v>5568</v>
      </c>
      <c r="C511" t="s">
        <v>5569</v>
      </c>
      <c r="D511" t="s">
        <v>5570</v>
      </c>
      <c r="E511" t="s">
        <v>7092</v>
      </c>
      <c r="F511" t="s">
        <v>7093</v>
      </c>
      <c r="G511" t="s">
        <v>7094</v>
      </c>
      <c r="H511" t="str" cm="1">
        <f t="array" aca="1" ref="H511" ca="1">eConcatenar(A511:G511," ")</f>
        <v>INSERT INTO funeraria_abonos_individual SELECT 'tEBIkkdevL1EnbPl',' RzxogrEOzsR09aK9 ','0',12250,'00:00:00','0000-00-00',0,0,0,0,0,0,0,0,0,0,0,0,'QWVIOWCUF2AZKT','00:00:00','2021-9-06',0,0,'QWVIOS88F2AZKT','QWYI36BU9KVTQO','0','0','1','1','1','1','1','1','1','1','1','0',0;</v>
      </c>
    </row>
    <row r="512" spans="1:8" x14ac:dyDescent="0.25">
      <c r="A512" t="s">
        <v>5567</v>
      </c>
      <c r="B512" t="s">
        <v>5568</v>
      </c>
      <c r="C512" t="s">
        <v>5569</v>
      </c>
      <c r="D512" t="s">
        <v>5570</v>
      </c>
      <c r="E512" t="s">
        <v>7095</v>
      </c>
      <c r="F512" t="s">
        <v>7096</v>
      </c>
      <c r="G512" t="s">
        <v>7097</v>
      </c>
      <c r="H512" t="str" cm="1">
        <f t="array" aca="1" ref="H512" ca="1">eConcatenar(A512:G512," ")</f>
        <v>INSERT INTO funeraria_abonos_individual SELECT 'TKZAl3tvdN9dowLC',' QAwb6EdQYwbSeAGD ','0',9000,'00:00:00','0000-00-00',0,0,0,0,0,0,0,0,0,0,0,0,'QWVIOWCUF2AZKT','00:00:00','2021-9-01',0,0,'QWVIOS88F2AZKT','QWYI36BU9KVTQO','0','0','1','1','1','1','1','1','1','1','1','0',0;</v>
      </c>
    </row>
    <row r="513" spans="1:8" x14ac:dyDescent="0.25">
      <c r="A513" t="s">
        <v>5567</v>
      </c>
      <c r="B513" t="s">
        <v>5568</v>
      </c>
      <c r="C513" t="s">
        <v>5569</v>
      </c>
      <c r="D513" t="s">
        <v>5570</v>
      </c>
      <c r="E513" t="s">
        <v>7098</v>
      </c>
      <c r="F513" t="s">
        <v>7099</v>
      </c>
      <c r="G513" t="s">
        <v>7100</v>
      </c>
      <c r="H513" t="str" cm="1">
        <f t="array" aca="1" ref="H513" ca="1">eConcatenar(A513:G513," ")</f>
        <v>INSERT INTO funeraria_abonos_individual SELECT 'G73pm3XQebRZSotm',' 9aT2eI2FMkPN10r3 ','0',17600,'00:00:00','0000-00-00',0,0,0,0,0,0,0,0,0,0,0,0,'QWVIOWCUF2AZKT','00:00:00','2021-9-01',0,0,'QWVIOS88F2AZKT','QWYI36BU9KVTQO','0','0','1','1','1','1','1','1','1','1','1','0',0;</v>
      </c>
    </row>
    <row r="514" spans="1:8" x14ac:dyDescent="0.25">
      <c r="A514" t="s">
        <v>5567</v>
      </c>
      <c r="B514" t="s">
        <v>5568</v>
      </c>
      <c r="C514" t="s">
        <v>5569</v>
      </c>
      <c r="D514" t="s">
        <v>5570</v>
      </c>
      <c r="E514" t="s">
        <v>7101</v>
      </c>
      <c r="F514" t="s">
        <v>7102</v>
      </c>
      <c r="G514" t="s">
        <v>7103</v>
      </c>
      <c r="H514" t="str" cm="1">
        <f t="array" aca="1" ref="H514" ca="1">eConcatenar(A514:G514," ")</f>
        <v>INSERT INTO funeraria_abonos_individual SELECT 'B4LwkBo33RTRdpAt',' WUr9GeFyyyeprKV7 ','0',8400,'00:00:00','0000-00-00',0,0,0,0,0,0,0,0,0,0,0,0,'QWVIOWCUF2AZKT','00:00:00','2021-9-15',0,0,'QWVIOS88F2AZKT','QWYI36BU9KVTQO','0','0','1','1','1','1','1','1','1','1','1','0',0;</v>
      </c>
    </row>
    <row r="515" spans="1:8" x14ac:dyDescent="0.25">
      <c r="A515" t="s">
        <v>5567</v>
      </c>
      <c r="B515" t="s">
        <v>5568</v>
      </c>
      <c r="C515" t="s">
        <v>5569</v>
      </c>
      <c r="D515" t="s">
        <v>5570</v>
      </c>
      <c r="E515" t="s">
        <v>7104</v>
      </c>
      <c r="F515" t="s">
        <v>7105</v>
      </c>
      <c r="G515" t="s">
        <v>7106</v>
      </c>
      <c r="H515" t="str" cm="1">
        <f t="array" aca="1" ref="H515" ca="1">eConcatenar(A515:G515," ")</f>
        <v>INSERT INTO funeraria_abonos_individual SELECT 'GtAFc5C4L4UEIp4u',' KHoJcDnL04TXSvvV ','0',11300,'00:00:00','0000-00-00',0,0,0,0,0,0,0,0,0,0,0,0,'QWVIOWCUF2AZKT','00:00:00','2021-9-01',0,0,'QWVIOS88F2AZKT','QWYI36BU9KVTQO','0','0','1','1','1','1','1','1','1','1','1','0',0;</v>
      </c>
    </row>
    <row r="516" spans="1:8" x14ac:dyDescent="0.25">
      <c r="A516" t="s">
        <v>5567</v>
      </c>
      <c r="B516" t="s">
        <v>5568</v>
      </c>
      <c r="C516" t="s">
        <v>5569</v>
      </c>
      <c r="D516" t="s">
        <v>5570</v>
      </c>
      <c r="E516" t="s">
        <v>7107</v>
      </c>
      <c r="F516" t="s">
        <v>7108</v>
      </c>
      <c r="G516" t="s">
        <v>7106</v>
      </c>
      <c r="H516" t="str" cm="1">
        <f t="array" aca="1" ref="H516" ca="1">eConcatenar(A516:G516," ")</f>
        <v>INSERT INTO funeraria_abonos_individual SELECT 'lflBlAr7VjOZO6Wv',' oYEvq4Gkw5XFJG1o ','0',11300,'00:00:00','0000-00-00',0,0,0,0,0,0,0,0,0,0,0,0,'QWVIOWCUF2AZKT','00:00:00','2021-9-01',0,0,'QWVIOS88F2AZKT','QWYI36BU9KVTQO','0','0','1','1','1','1','1','1','1','1','1','0',0;</v>
      </c>
    </row>
    <row r="517" spans="1:8" x14ac:dyDescent="0.25">
      <c r="A517" t="s">
        <v>5567</v>
      </c>
      <c r="B517" t="s">
        <v>5568</v>
      </c>
      <c r="C517" t="s">
        <v>5569</v>
      </c>
      <c r="D517" t="s">
        <v>5570</v>
      </c>
      <c r="E517" t="s">
        <v>7109</v>
      </c>
      <c r="F517" t="s">
        <v>7110</v>
      </c>
      <c r="G517" t="s">
        <v>7106</v>
      </c>
      <c r="H517" t="str" cm="1">
        <f t="array" aca="1" ref="H517" ca="1">eConcatenar(A517:G517," ")</f>
        <v>INSERT INTO funeraria_abonos_individual SELECT 'urwu07ViOvZi70sC',' CUSYHfke1if6a4tr ','0',11300,'00:00:00','0000-00-00',0,0,0,0,0,0,0,0,0,0,0,0,'QWVIOWCUF2AZKT','00:00:00','2021-9-01',0,0,'QWVIOS88F2AZKT','QWYI36BU9KVTQO','0','0','1','1','1','1','1','1','1','1','1','0',0;</v>
      </c>
    </row>
    <row r="518" spans="1:8" x14ac:dyDescent="0.25">
      <c r="A518" t="s">
        <v>5567</v>
      </c>
      <c r="B518" t="s">
        <v>5568</v>
      </c>
      <c r="C518" t="s">
        <v>5569</v>
      </c>
      <c r="D518" t="s">
        <v>5570</v>
      </c>
      <c r="E518" t="s">
        <v>7111</v>
      </c>
      <c r="F518" t="s">
        <v>7112</v>
      </c>
      <c r="G518" t="s">
        <v>7113</v>
      </c>
      <c r="H518" t="str" cm="1">
        <f t="array" aca="1" ref="H518" ca="1">eConcatenar(A518:G518," ")</f>
        <v>INSERT INTO funeraria_abonos_individual SELECT 'RHfqBoyhRPR7STZo',' AI0ZLzDdlzSY3iYo ','0',3800,'00:00:00','0000-00-00',0,0,0,0,0,0,0,0,0,0,0,0,'QWVIOWCUF2AZKT','00:00:00','2021-9-16',0,0,'QWVIOS88F2AZKT','QWYI36BU9KVTQO','0','0','1','1','1','1','1','1','1','1','1','0',0;</v>
      </c>
    </row>
    <row r="519" spans="1:8" x14ac:dyDescent="0.25">
      <c r="A519" t="s">
        <v>5567</v>
      </c>
      <c r="B519" t="s">
        <v>5568</v>
      </c>
      <c r="C519" t="s">
        <v>5569</v>
      </c>
      <c r="D519" t="s">
        <v>5570</v>
      </c>
      <c r="E519" t="s">
        <v>7114</v>
      </c>
      <c r="F519" t="s">
        <v>7115</v>
      </c>
      <c r="G519" t="s">
        <v>6223</v>
      </c>
      <c r="H519" t="str" cm="1">
        <f t="array" aca="1" ref="H519" ca="1">eConcatenar(A519:G519," ")</f>
        <v>INSERT INTO funeraria_abonos_individual SELECT 'nbj8fnQJyEfvf36P',' zQ06LDd2xctLhOiQ ','0',2400,'00:00:00','0000-00-00',0,0,0,0,0,0,0,0,0,0,0,0,'QWVIOWCUF2AZKT','00:00:00','2021-9-09',0,0,'QWVIOS88F2AZKT','QWYI36BU9KVTQO','0','0','1','1','1','1','1','1','1','1','1','0',0;</v>
      </c>
    </row>
    <row r="520" spans="1:8" x14ac:dyDescent="0.25">
      <c r="A520" t="s">
        <v>5567</v>
      </c>
      <c r="B520" t="s">
        <v>5568</v>
      </c>
      <c r="C520" t="s">
        <v>5569</v>
      </c>
      <c r="D520" t="s">
        <v>5570</v>
      </c>
      <c r="E520" t="s">
        <v>7116</v>
      </c>
      <c r="F520" t="s">
        <v>7117</v>
      </c>
      <c r="G520" t="s">
        <v>7013</v>
      </c>
      <c r="H520" t="str" cm="1">
        <f t="array" aca="1" ref="H520" ca="1">eConcatenar(A520:G520," ")</f>
        <v>INSERT INTO funeraria_abonos_individual SELECT 'MAAjCPCPc1YhabP0',' KIUwcGuIo7y3fASU ','0',5400,'00:00:00','0000-00-00',0,0,0,0,0,0,0,0,0,0,0,0,'QWVIOWCUF2AZKT','00:00:00','2021-9-01',0,0,'QWVIOS88F2AZKT','QWYI36BU9KVTQO','0','0','1','1','1','1','1','1','1','1','1','0',0;</v>
      </c>
    </row>
    <row r="521" spans="1:8" x14ac:dyDescent="0.25">
      <c r="A521" t="s">
        <v>5567</v>
      </c>
      <c r="B521" t="s">
        <v>5568</v>
      </c>
      <c r="C521" t="s">
        <v>5569</v>
      </c>
      <c r="D521" t="s">
        <v>5570</v>
      </c>
      <c r="E521" t="s">
        <v>7118</v>
      </c>
      <c r="F521" t="s">
        <v>7119</v>
      </c>
      <c r="G521" t="s">
        <v>7120</v>
      </c>
      <c r="H521" t="str" cm="1">
        <f t="array" aca="1" ref="H521" ca="1">eConcatenar(A521:G521," ")</f>
        <v>INSERT INTO funeraria_abonos_individual SELECT 'VC3oaa9BHuhLXhlu',' dQt7rqHahI5AB3i5 ','0',6000,'00:00:00','0000-00-00',0,0,0,0,0,0,0,0,0,0,0,0,'QWVIOWCUF2AZKT','00:00:00','2021-9-15',0,0,'QWVIOS88F2AZKT','QWYI36BU9KVTQO','0','0','1','1','1','1','1','1','1','1','1','0',0;</v>
      </c>
    </row>
    <row r="522" spans="1:8" x14ac:dyDescent="0.25">
      <c r="A522" t="s">
        <v>5567</v>
      </c>
      <c r="B522" t="s">
        <v>5568</v>
      </c>
      <c r="C522" t="s">
        <v>5569</v>
      </c>
      <c r="D522" t="s">
        <v>5570</v>
      </c>
      <c r="E522" t="s">
        <v>7121</v>
      </c>
      <c r="F522" t="s">
        <v>7122</v>
      </c>
      <c r="G522" t="s">
        <v>7123</v>
      </c>
      <c r="H522" t="str" cm="1">
        <f t="array" aca="1" ref="H522" ca="1">eConcatenar(A522:G522," ")</f>
        <v>INSERT INTO funeraria_abonos_individual SELECT '2zVB2h9fR5vU5Moo',' dTNv4nh66mPBWDy3 ','0',600,'00:00:00','0000-00-00',0,0,0,0,0,0,0,0,0,0,0,0,'QWVIOWCUF2AZKT','00:00:00','2021-9-13',0,0,'QWVIOS88F2AZKT','QWYI36BU9KVTQO','0','0','1','1','1','1','1','1','1','1','1','0',0;</v>
      </c>
    </row>
    <row r="523" spans="1:8" x14ac:dyDescent="0.25">
      <c r="A523" t="s">
        <v>5567</v>
      </c>
      <c r="B523" t="s">
        <v>5568</v>
      </c>
      <c r="C523" t="s">
        <v>5569</v>
      </c>
      <c r="D523" t="s">
        <v>5570</v>
      </c>
      <c r="E523" t="s">
        <v>7124</v>
      </c>
      <c r="F523" t="s">
        <v>7125</v>
      </c>
      <c r="G523" t="s">
        <v>7126</v>
      </c>
      <c r="H523" t="str" cm="1">
        <f t="array" aca="1" ref="H523" ca="1">eConcatenar(A523:G523," ")</f>
        <v>INSERT INTO funeraria_abonos_individual SELECT 'RdVr8UX61NXN6A7A',' SCcvBWXttUBOUrfs ','0',800,'00:00:00','0000-00-00',0,0,0,0,0,0,0,0,0,0,0,0,'QWVIOWCUF2AZKT','00:00:00','2021-9-02',0,0,'QWVIOS88F2AZKT','QWYI36BU9KVTQO','0','0','1','1','1','1','1','1','1','1','1','0',0;</v>
      </c>
    </row>
    <row r="524" spans="1:8" x14ac:dyDescent="0.25">
      <c r="A524" t="s">
        <v>5567</v>
      </c>
      <c r="B524" t="s">
        <v>5568</v>
      </c>
      <c r="C524" t="s">
        <v>5569</v>
      </c>
      <c r="D524" t="s">
        <v>5570</v>
      </c>
      <c r="E524" t="s">
        <v>7127</v>
      </c>
      <c r="F524" t="s">
        <v>7128</v>
      </c>
      <c r="G524" t="s">
        <v>7129</v>
      </c>
      <c r="H524" t="str" cm="1">
        <f t="array" aca="1" ref="H524" ca="1">eConcatenar(A524:G524," ")</f>
        <v>INSERT INTO funeraria_abonos_individual SELECT 'DpZl6mEBFeOWL1Xo',' XPazj2wTmPu9vGwq ','0',500,'00:00:00','0000-00-00',0,0,0,0,0,0,0,0,0,0,0,0,'QWVIOWCUF2AZKT','00:00:00','2021-9-01',0,0,'QWVIOS88F2AZKT','QWYI36BU9KVTQO','0','0','1','1','1','1','1','1','1','1','1','0',0;</v>
      </c>
    </row>
    <row r="525" spans="1:8" x14ac:dyDescent="0.25">
      <c r="A525" t="s">
        <v>5567</v>
      </c>
      <c r="B525" t="s">
        <v>5568</v>
      </c>
      <c r="C525" t="s">
        <v>5569</v>
      </c>
      <c r="D525" t="s">
        <v>5570</v>
      </c>
      <c r="E525" t="s">
        <v>7130</v>
      </c>
      <c r="F525" t="s">
        <v>7131</v>
      </c>
      <c r="G525" t="s">
        <v>5980</v>
      </c>
      <c r="H525" t="str" cm="1">
        <f t="array" aca="1" ref="H525" ca="1">eConcatenar(A525:G525," ")</f>
        <v>INSERT INTO funeraria_abonos_individual SELECT 'gqjVHMQICcXiUQn7',' 6gxZAstKbv4DUnJZ ','0',600,'00:00:00','0000-00-00',0,0,0,0,0,0,0,0,0,0,0,0,'QWVIOWCUF2AZKT','00:00:00','2021-9-16',0,0,'QWVIOS88F2AZKT','QWYI36BU9KVTQO','0','0','1','1','1','1','1','1','1','1','1','0',0;</v>
      </c>
    </row>
    <row r="526" spans="1:8" x14ac:dyDescent="0.25">
      <c r="A526" t="s">
        <v>5567</v>
      </c>
      <c r="B526" t="s">
        <v>5568</v>
      </c>
      <c r="C526" t="s">
        <v>5569</v>
      </c>
      <c r="D526" t="s">
        <v>5570</v>
      </c>
      <c r="E526" t="s">
        <v>7132</v>
      </c>
      <c r="F526" t="s">
        <v>7133</v>
      </c>
      <c r="G526" t="s">
        <v>7134</v>
      </c>
      <c r="H526" t="str" cm="1">
        <f t="array" aca="1" ref="H526" ca="1">eConcatenar(A526:G526," ")</f>
        <v>INSERT INTO funeraria_abonos_individual SELECT 'dnChKNvsQBAhBEVL',' tXfeQiTtxqd0yI85 ','0',10600,'00:00:00','0000-00-00',0,0,0,0,0,0,0,0,0,0,0,0,'QWVIOWCUF2AZKT','00:00:00','2021-9-22',0,0,'QWVIOS88F2AZKT','QWYI36BU9KVTQO','0','0','1','1','1','1','1','1','1','1','1','0',0;</v>
      </c>
    </row>
    <row r="527" spans="1:8" x14ac:dyDescent="0.25">
      <c r="A527" t="s">
        <v>5567</v>
      </c>
      <c r="B527" t="s">
        <v>5568</v>
      </c>
      <c r="C527" t="s">
        <v>5569</v>
      </c>
      <c r="D527" t="s">
        <v>5570</v>
      </c>
      <c r="E527" t="s">
        <v>7135</v>
      </c>
      <c r="F527" t="s">
        <v>7136</v>
      </c>
      <c r="G527" t="s">
        <v>7137</v>
      </c>
      <c r="H527" t="str" cm="1">
        <f t="array" aca="1" ref="H527" ca="1">eConcatenar(A527:G527," ")</f>
        <v>INSERT INTO funeraria_abonos_individual SELECT '7vtnQV1oXgdArdfO',' m5MOrK054P7uzNVW ','0',8100,'00:00:00','0000-00-00',0,0,0,0,0,0,0,0,0,0,0,0,'QWVIOWCUF2AZKT','00:00:00','2021-9-22',0,0,'QWVIOS88F2AZKT','QWYI36BU9KVTQO','0','0','1','1','1','1','1','1','1','1','1','0',0;</v>
      </c>
    </row>
    <row r="528" spans="1:8" x14ac:dyDescent="0.25">
      <c r="A528" t="s">
        <v>5567</v>
      </c>
      <c r="B528" t="s">
        <v>5568</v>
      </c>
      <c r="C528" t="s">
        <v>5569</v>
      </c>
      <c r="D528" t="s">
        <v>5570</v>
      </c>
      <c r="E528" t="s">
        <v>7138</v>
      </c>
      <c r="F528" t="s">
        <v>7139</v>
      </c>
      <c r="G528" t="s">
        <v>7140</v>
      </c>
      <c r="H528" t="str" cm="1">
        <f t="array" aca="1" ref="H528" ca="1">eConcatenar(A528:G528," ")</f>
        <v>INSERT INTO funeraria_abonos_individual SELECT 'MwKf4n4lC3DfQsda',' rNtzBpshgTMTTjK4 ','0',8350,'00:00:00','0000-00-00',0,0,0,0,0,0,0,0,0,0,0,0,'QWVIOWCUF2AZKT','00:00:00','2021-9-22',0,0,'QWVIOS88F2AZKT','QWYI36BU9KVTQO','0','0','1','1','1','1','1','1','1','1','1','0',0;</v>
      </c>
    </row>
    <row r="529" spans="1:8" x14ac:dyDescent="0.25">
      <c r="A529" t="s">
        <v>5567</v>
      </c>
      <c r="B529" t="s">
        <v>5568</v>
      </c>
      <c r="C529" t="s">
        <v>5569</v>
      </c>
      <c r="D529" t="s">
        <v>5570</v>
      </c>
      <c r="E529" t="s">
        <v>7141</v>
      </c>
      <c r="F529" t="s">
        <v>7142</v>
      </c>
      <c r="G529" t="s">
        <v>7143</v>
      </c>
      <c r="H529" t="str" cm="1">
        <f t="array" aca="1" ref="H529" ca="1">eConcatenar(A529:G529," ")</f>
        <v>INSERT INTO funeraria_abonos_individual SELECT 'SoH6TUZvzyeuXfPN',' DoXWtFMNuYUDrdOD ','0',11600,'00:00:00','0000-00-00',0,0,0,0,0,0,0,0,0,0,0,0,'QWVIOWCUF2AZKT','00:00:00','2021-9-22',0,0,'QWVIOS88F2AZKT','QWYI36BU9KVTQO','0','0','1','1','1','1','1','1','1','1','1','0',0;</v>
      </c>
    </row>
    <row r="530" spans="1:8" x14ac:dyDescent="0.25">
      <c r="A530" t="s">
        <v>5567</v>
      </c>
      <c r="B530" t="s">
        <v>5568</v>
      </c>
      <c r="C530" t="s">
        <v>5569</v>
      </c>
      <c r="D530" t="s">
        <v>5570</v>
      </c>
      <c r="E530" t="s">
        <v>7144</v>
      </c>
      <c r="F530" t="s">
        <v>7145</v>
      </c>
      <c r="G530" t="s">
        <v>7146</v>
      </c>
      <c r="H530" t="str" cm="1">
        <f t="array" aca="1" ref="H530" ca="1">eConcatenar(A530:G530," ")</f>
        <v>INSERT INTO funeraria_abonos_individual SELECT 'mBapHCrLUkhmgdC9',' xp0qUK5DVGsfsHJC ','0',18800,'00:00:00','0000-00-00',0,0,0,0,0,0,0,0,0,0,0,0,'QWVIOWCUF2AZKT','00:00:00','2021-9-22',0,0,'QWVIOS88F2AZKT','QWYI36BU9KVTQO','0','0','1','1','1','1','1','1','1','1','1','0',0;</v>
      </c>
    </row>
    <row r="531" spans="1:8" x14ac:dyDescent="0.25">
      <c r="A531" t="s">
        <v>5567</v>
      </c>
      <c r="B531" t="s">
        <v>5568</v>
      </c>
      <c r="C531" t="s">
        <v>5569</v>
      </c>
      <c r="D531" t="s">
        <v>5570</v>
      </c>
      <c r="E531" t="s">
        <v>7147</v>
      </c>
      <c r="F531" t="s">
        <v>7148</v>
      </c>
      <c r="G531" t="s">
        <v>7149</v>
      </c>
      <c r="H531" t="str" cm="1">
        <f t="array" aca="1" ref="H531" ca="1">eConcatenar(A531:G531," ")</f>
        <v>INSERT INTO funeraria_abonos_individual SELECT 'ZiAjt6ms6eFAYeq3',' X5xJ4mzJFNzyux31 ','0',700,'00:00:00','0000-00-00',0,0,0,0,0,0,0,0,0,0,0,0,'QWVIOWCUF2AZKT','00:00:00','2021-9-22',0,0,'QWVIOS88F2AZKT','QWYI36BU9KVTQO','0','0','1','1','1','1','1','1','1','1','1','0',0;</v>
      </c>
    </row>
    <row r="532" spans="1:8" x14ac:dyDescent="0.25">
      <c r="A532" t="s">
        <v>5567</v>
      </c>
      <c r="B532" t="s">
        <v>5568</v>
      </c>
      <c r="C532" t="s">
        <v>5569</v>
      </c>
      <c r="D532" t="s">
        <v>5570</v>
      </c>
      <c r="E532" t="s">
        <v>7150</v>
      </c>
      <c r="F532" t="s">
        <v>7151</v>
      </c>
      <c r="G532" t="s">
        <v>7152</v>
      </c>
      <c r="H532" t="str" cm="1">
        <f t="array" aca="1" ref="H532" ca="1">eConcatenar(A532:G532," ")</f>
        <v>INSERT INTO funeraria_abonos_individual SELECT 'QIU72Lq2WIoOxi42',' OU3KCGZy1rJdSUR3 ','0',1400,'00:00:00','0000-00-00',0,0,0,0,0,0,0,0,0,0,0,0,'QWVIOWCUF2AZKT','00:00:00','2021-9-22',0,0,'QWVIOS88F2AZKT','QWYI36BU9KVTQO','0','0','1','1','1','1','1','1','1','1','1','0',0;</v>
      </c>
    </row>
    <row r="533" spans="1:8" x14ac:dyDescent="0.25">
      <c r="A533" t="s">
        <v>5567</v>
      </c>
      <c r="B533" t="s">
        <v>5568</v>
      </c>
      <c r="C533" t="s">
        <v>5569</v>
      </c>
      <c r="D533" t="s">
        <v>5570</v>
      </c>
      <c r="E533" t="s">
        <v>7153</v>
      </c>
      <c r="F533" t="s">
        <v>7154</v>
      </c>
      <c r="G533" t="s">
        <v>7155</v>
      </c>
      <c r="H533" t="str" cm="1">
        <f t="array" aca="1" ref="H533" ca="1">eConcatenar(A533:G533," ")</f>
        <v>INSERT INTO funeraria_abonos_individual SELECT '6hD7liXT3EUZXsl5',' BL5XIhC4EQTSLYba ','0',1550,'00:00:00','0000-00-00',0,0,0,0,0,0,0,0,0,0,0,0,'QWVIOWCUF2AZKT','00:00:00','2021-9-22',0,0,'QWVIOS88F2AZKT','QWYI36BU9KVTQO','0','0','1','1','1','1','1','1','1','1','1','0',0;</v>
      </c>
    </row>
    <row r="534" spans="1:8" x14ac:dyDescent="0.25">
      <c r="A534" t="s">
        <v>5567</v>
      </c>
      <c r="B534" t="s">
        <v>5568</v>
      </c>
      <c r="C534" t="s">
        <v>5569</v>
      </c>
      <c r="D534" t="s">
        <v>5570</v>
      </c>
      <c r="E534" t="s">
        <v>7156</v>
      </c>
      <c r="F534" t="s">
        <v>7157</v>
      </c>
      <c r="G534" t="s">
        <v>7155</v>
      </c>
      <c r="H534" t="str" cm="1">
        <f t="array" aca="1" ref="H534" ca="1">eConcatenar(A534:G534," ")</f>
        <v>INSERT INTO funeraria_abonos_individual SELECT 'c9UXVeRKQteTy0zj',' oKQRKgI6YL2jM9iN ','0',1550,'00:00:00','0000-00-00',0,0,0,0,0,0,0,0,0,0,0,0,'QWVIOWCUF2AZKT','00:00:00','2021-9-22',0,0,'QWVIOS88F2AZKT','QWYI36BU9KVTQO','0','0','1','1','1','1','1','1','1','1','1','0',0;</v>
      </c>
    </row>
    <row r="535" spans="1:8" x14ac:dyDescent="0.25">
      <c r="A535" t="s">
        <v>5567</v>
      </c>
      <c r="B535" t="s">
        <v>5568</v>
      </c>
      <c r="C535" t="s">
        <v>5569</v>
      </c>
      <c r="D535" t="s">
        <v>5570</v>
      </c>
      <c r="E535" t="s">
        <v>7158</v>
      </c>
      <c r="F535" t="s">
        <v>7159</v>
      </c>
      <c r="G535" t="s">
        <v>7160</v>
      </c>
      <c r="H535" t="str" cm="1">
        <f t="array" aca="1" ref="H535" ca="1">eConcatenar(A535:G535," ")</f>
        <v>INSERT INTO funeraria_abonos_individual SELECT 'sPbglrXLSk4rNzo8',' KM72Zxe0Ft8AMKh8 ','0',1450,'00:00:00','0000-00-00',0,0,0,0,0,0,0,0,0,0,0,0,'QWVIOWCUF2AZKT','00:00:00','2021-9-22',0,0,'QWVIOS88F2AZKT','QWYI36BU9KVTQO','0','0','1','1','1','1','1','1','1','1','1','0',0;</v>
      </c>
    </row>
    <row r="536" spans="1:8" x14ac:dyDescent="0.25">
      <c r="A536" t="s">
        <v>5567</v>
      </c>
      <c r="B536" t="s">
        <v>5568</v>
      </c>
      <c r="C536" t="s">
        <v>5569</v>
      </c>
      <c r="D536" t="s">
        <v>5570</v>
      </c>
      <c r="E536" t="s">
        <v>7161</v>
      </c>
      <c r="F536" t="s">
        <v>7162</v>
      </c>
      <c r="G536" t="s">
        <v>7163</v>
      </c>
      <c r="H536" t="str" cm="1">
        <f t="array" aca="1" ref="H536" ca="1">eConcatenar(A536:G536," ")</f>
        <v>INSERT INTO funeraria_abonos_individual SELECT 'L02beIN36cT4qfEp',' hR4ttvhJN2lGEgUH ','0',1600,'00:00:00','0000-00-00',0,0,0,0,0,0,0,0,0,0,0,0,'QWVIOWCUF2AZKT','00:00:00','2021-9-22',0,0,'QWVIOS88F2AZKT','QWYI36BU9KVTQO','0','0','1','1','1','1','1','1','1','1','1','0',0;</v>
      </c>
    </row>
    <row r="537" spans="1:8" x14ac:dyDescent="0.25">
      <c r="A537" t="s">
        <v>5567</v>
      </c>
      <c r="B537" t="s">
        <v>5568</v>
      </c>
      <c r="C537" t="s">
        <v>5569</v>
      </c>
      <c r="D537" t="s">
        <v>5570</v>
      </c>
      <c r="E537" t="s">
        <v>7164</v>
      </c>
      <c r="F537" t="s">
        <v>7165</v>
      </c>
      <c r="G537" t="s">
        <v>7166</v>
      </c>
      <c r="H537" t="str" cm="1">
        <f t="array" aca="1" ref="H537" ca="1">eConcatenar(A537:G537," ")</f>
        <v>INSERT INTO funeraria_abonos_individual SELECT 'qWR1s0950HyOofKN',' GSWxaXWsLFglegby ','0',2900,'00:00:00','0000-00-00',0,0,0,0,0,0,0,0,0,0,0,0,'QWVIOWCUF2AZKT','00:00:00','2021-9-22',0,0,'QWVIOS88F2AZKT','QWYI36BU9KVTQO','0','0','1','1','1','1','1','1','1','1','1','0',0;</v>
      </c>
    </row>
    <row r="538" spans="1:8" x14ac:dyDescent="0.25">
      <c r="A538" t="s">
        <v>5567</v>
      </c>
      <c r="B538" t="s">
        <v>5568</v>
      </c>
      <c r="C538" t="s">
        <v>5569</v>
      </c>
      <c r="D538" t="s">
        <v>5570</v>
      </c>
      <c r="E538" t="s">
        <v>7167</v>
      </c>
      <c r="F538" t="s">
        <v>7168</v>
      </c>
      <c r="G538" t="s">
        <v>7169</v>
      </c>
      <c r="H538" t="str" cm="1">
        <f t="array" aca="1" ref="H538" ca="1">eConcatenar(A538:G538," ")</f>
        <v>INSERT INTO funeraria_abonos_individual SELECT 'fXzMmFnDc9XwJlzq',' PZVSBYnDBi4yasdh ','0',7300,'00:00:00','0000-00-00',0,0,0,0,0,0,0,0,0,0,0,0,'QWVIOWCUF2AZKT','00:00:00','2021-9-21',0,0,'QWVIOS88F2AZKT','QWYI36BU9KVTQO','0','0','1','1','1','1','1','1','1','1','1','0',0;</v>
      </c>
    </row>
    <row r="539" spans="1:8" x14ac:dyDescent="0.25">
      <c r="A539" t="s">
        <v>5567</v>
      </c>
      <c r="B539" t="s">
        <v>5568</v>
      </c>
      <c r="C539" t="s">
        <v>5569</v>
      </c>
      <c r="D539" t="s">
        <v>5570</v>
      </c>
      <c r="E539" t="s">
        <v>7170</v>
      </c>
      <c r="F539" t="s">
        <v>7171</v>
      </c>
      <c r="G539" t="s">
        <v>7172</v>
      </c>
      <c r="H539" t="str" cm="1">
        <f t="array" aca="1" ref="H539" ca="1">eConcatenar(A539:G539," ")</f>
        <v>INSERT INTO funeraria_abonos_individual SELECT 'gxJ4VSl9KrnPKsgU',' fVmorNdC3Dv1if1z ','0',4100,'00:00:00','0000-00-00',0,0,0,0,0,0,0,0,0,0,0,0,'QWVIOWCUF2AZKT','00:00:00','2021-9-22',0,0,'QWVIOS88F2AZKT','QWYI36BU9KVTQO','0','0','1','1','1','1','1','1','1','1','1','0',0;</v>
      </c>
    </row>
    <row r="540" spans="1:8" x14ac:dyDescent="0.25">
      <c r="A540" t="s">
        <v>5567</v>
      </c>
      <c r="B540" t="s">
        <v>5568</v>
      </c>
      <c r="C540" t="s">
        <v>5569</v>
      </c>
      <c r="D540" t="s">
        <v>5570</v>
      </c>
      <c r="E540" t="s">
        <v>7173</v>
      </c>
      <c r="F540" t="s">
        <v>7174</v>
      </c>
      <c r="G540" t="s">
        <v>7175</v>
      </c>
      <c r="H540" t="str" cm="1">
        <f t="array" aca="1" ref="H540" ca="1">eConcatenar(A540:G540," ")</f>
        <v>INSERT INTO funeraria_abonos_individual SELECT 'QQ9cViqJmU0362wa',' Dhbj9dgSAhSRS7QA ','0',3400,'00:00:00','0000-00-00',0,0,0,0,0,0,0,0,0,0,0,0,'QWVIOWCUF2AZKT','00:00:00','2021-9-25',0,0,'QWVIOS88F2AZKT','QWYI36BU9KVTQO','0','0','1','1','1','1','1','1','1','1','1','0',0;</v>
      </c>
    </row>
    <row r="541" spans="1:8" x14ac:dyDescent="0.25">
      <c r="A541" t="s">
        <v>5567</v>
      </c>
      <c r="B541" t="s">
        <v>5568</v>
      </c>
      <c r="C541" t="s">
        <v>5569</v>
      </c>
      <c r="D541" t="s">
        <v>5570</v>
      </c>
      <c r="E541" t="s">
        <v>7176</v>
      </c>
      <c r="F541" t="s">
        <v>7177</v>
      </c>
      <c r="G541" t="s">
        <v>7178</v>
      </c>
      <c r="H541" t="str" cm="1">
        <f t="array" aca="1" ref="H541" ca="1">eConcatenar(A541:G541," ")</f>
        <v>INSERT INTO funeraria_abonos_individual SELECT '7Dwpv8Lv1kGv6lsL',' P5qaw9muk8EbqDLu ','0',5300,'00:00:00','0000-00-00',0,0,0,0,0,0,0,0,0,0,0,0,'QWVIOWCUF2AZKT','00:00:00','2021-9-22',0,0,'QWVIOS88F2AZKT','QWYI36BU9KVTQO','0','0','1','1','1','1','1','1','1','1','1','0',0;</v>
      </c>
    </row>
    <row r="542" spans="1:8" x14ac:dyDescent="0.25">
      <c r="A542" t="s">
        <v>5567</v>
      </c>
      <c r="B542" t="s">
        <v>5568</v>
      </c>
      <c r="C542" t="s">
        <v>5569</v>
      </c>
      <c r="D542" t="s">
        <v>5570</v>
      </c>
      <c r="E542" t="s">
        <v>7179</v>
      </c>
      <c r="F542" t="s">
        <v>7180</v>
      </c>
      <c r="G542" t="s">
        <v>7181</v>
      </c>
      <c r="H542" t="str" cm="1">
        <f t="array" aca="1" ref="H542" ca="1">eConcatenar(A542:G542," ")</f>
        <v>INSERT INTO funeraria_abonos_individual SELECT 'VhRdxRFRlt8RkkRM',' ungiFpIoF08y8QL8 ','0',6300,'00:00:00','0000-00-00',0,0,0,0,0,0,0,0,0,0,0,0,'QWVIOWCUF2AZKT','00:00:00','2021-9-22',0,0,'QWVIOS88F2AZKT','QWYI36BU9KVTQO','0','0','1','1','1','1','1','1','1','1','1','0',0;</v>
      </c>
    </row>
    <row r="543" spans="1:8" x14ac:dyDescent="0.25">
      <c r="A543" t="s">
        <v>5567</v>
      </c>
      <c r="B543" t="s">
        <v>5568</v>
      </c>
      <c r="C543" t="s">
        <v>5569</v>
      </c>
      <c r="D543" t="s">
        <v>5570</v>
      </c>
      <c r="E543" t="s">
        <v>7182</v>
      </c>
      <c r="F543" t="s">
        <v>7183</v>
      </c>
      <c r="G543" t="s">
        <v>7184</v>
      </c>
      <c r="H543" t="str" cm="1">
        <f t="array" aca="1" ref="H543" ca="1">eConcatenar(A543:G543," ")</f>
        <v>INSERT INTO funeraria_abonos_individual SELECT 'izIDMMQGdLpCelYO',' v5Rwes4RarkmYsGC ','0',5500,'00:00:00','0000-00-00',0,0,0,0,0,0,0,0,0,0,0,0,'QWVIOWCUF2AZKT','00:00:00','2021-9-22',0,0,'QWVIOS88F2AZKT','QWYI36BU9KVTQO','0','0','1','1','1','1','1','1','1','1','1','0',0;</v>
      </c>
    </row>
    <row r="544" spans="1:8" x14ac:dyDescent="0.25">
      <c r="A544" t="s">
        <v>5567</v>
      </c>
      <c r="B544" t="s">
        <v>5568</v>
      </c>
      <c r="C544" t="s">
        <v>5569</v>
      </c>
      <c r="D544" t="s">
        <v>5570</v>
      </c>
      <c r="E544" t="s">
        <v>7185</v>
      </c>
      <c r="F544" t="s">
        <v>7186</v>
      </c>
      <c r="G544" t="s">
        <v>7187</v>
      </c>
      <c r="H544" t="str" cm="1">
        <f t="array" aca="1" ref="H544" ca="1">eConcatenar(A544:G544," ")</f>
        <v>INSERT INTO funeraria_abonos_individual SELECT 'ZY09BM6ITVwkdzeR',' 3867BWY3m6HHUEt0 ','0',12160,'00:00:00','0000-00-00',0,0,0,0,0,0,0,0,0,0,0,0,'QWVIOWCUF2AZKT','00:00:00','2021-9-22',0,0,'QWVIOS88F2AZKT','QWYI36BU9KVTQO','0','0','1','1','1','1','1','1','1','1','1','0',0;</v>
      </c>
    </row>
    <row r="545" spans="1:8" x14ac:dyDescent="0.25">
      <c r="A545" t="s">
        <v>5567</v>
      </c>
      <c r="B545" t="s">
        <v>5568</v>
      </c>
      <c r="C545" t="s">
        <v>5569</v>
      </c>
      <c r="D545" t="s">
        <v>5570</v>
      </c>
      <c r="E545" t="s">
        <v>7188</v>
      </c>
      <c r="F545" t="s">
        <v>7189</v>
      </c>
      <c r="G545" t="s">
        <v>7190</v>
      </c>
      <c r="H545" t="str" cm="1">
        <f t="array" aca="1" ref="H545" ca="1">eConcatenar(A545:G545," ")</f>
        <v>INSERT INTO funeraria_abonos_individual SELECT 'TYDO738dtkrXvm0u',' PqtBOLLDyaVoR8cZ ','0',6100,'00:00:00','0000-00-00',0,0,0,0,0,0,0,0,0,0,0,0,'QWVIOWCUF2AZKT','00:00:00','2021-9-22',0,0,'QWVIOS88F2AZKT','QWYI36BU9KVTQO','0','0','1','1','1','1','1','1','1','1','1','0',0;</v>
      </c>
    </row>
    <row r="546" spans="1:8" x14ac:dyDescent="0.25">
      <c r="A546" t="s">
        <v>5567</v>
      </c>
      <c r="B546" t="s">
        <v>5568</v>
      </c>
      <c r="C546" t="s">
        <v>5569</v>
      </c>
      <c r="D546" t="s">
        <v>5570</v>
      </c>
      <c r="E546" t="s">
        <v>7191</v>
      </c>
      <c r="F546" t="s">
        <v>7192</v>
      </c>
      <c r="G546" t="s">
        <v>7190</v>
      </c>
      <c r="H546" t="str" cm="1">
        <f t="array" aca="1" ref="H546" ca="1">eConcatenar(A546:G546," ")</f>
        <v>INSERT INTO funeraria_abonos_individual SELECT 'GX7whMhvxYNKw4TN',' otYf2dfW462Zx858 ','0',6100,'00:00:00','0000-00-00',0,0,0,0,0,0,0,0,0,0,0,0,'QWVIOWCUF2AZKT','00:00:00','2021-9-22',0,0,'QWVIOS88F2AZKT','QWYI36BU9KVTQO','0','0','1','1','1','1','1','1','1','1','1','0',0;</v>
      </c>
    </row>
    <row r="547" spans="1:8" x14ac:dyDescent="0.25">
      <c r="A547" t="s">
        <v>5567</v>
      </c>
      <c r="B547" t="s">
        <v>5568</v>
      </c>
      <c r="C547" t="s">
        <v>5569</v>
      </c>
      <c r="D547" t="s">
        <v>5570</v>
      </c>
      <c r="E547" t="s">
        <v>7193</v>
      </c>
      <c r="F547" t="s">
        <v>7194</v>
      </c>
      <c r="G547" t="s">
        <v>7195</v>
      </c>
      <c r="H547" t="str" cm="1">
        <f t="array" aca="1" ref="H547" ca="1">eConcatenar(A547:G547," ")</f>
        <v>INSERT INTO funeraria_abonos_individual SELECT 'Lhwxm0XHKzY84cnU',' xKszk2AdAscUWGOL ','0',4700,'00:00:00','0000-00-00',0,0,0,0,0,0,0,0,0,0,0,0,'QWVIOWCUF2AZKT','00:00:00','2021-9-22',0,0,'QWVIOS88F2AZKT','QWYI36BU9KVTQO','0','0','1','1','1','1','1','1','1','1','1','0',0;</v>
      </c>
    </row>
    <row r="548" spans="1:8" x14ac:dyDescent="0.25">
      <c r="A548" t="s">
        <v>5567</v>
      </c>
      <c r="B548" t="s">
        <v>5568</v>
      </c>
      <c r="C548" t="s">
        <v>5569</v>
      </c>
      <c r="D548" t="s">
        <v>5570</v>
      </c>
      <c r="E548" t="s">
        <v>7196</v>
      </c>
      <c r="F548" t="s">
        <v>7197</v>
      </c>
      <c r="G548" t="s">
        <v>7198</v>
      </c>
      <c r="H548" t="str" cm="1">
        <f t="array" aca="1" ref="H548" ca="1">eConcatenar(A548:G548," ")</f>
        <v>INSERT INTO funeraria_abonos_individual SELECT 'QX3WZP9DyeDD5uIx',' zXXmf3rFUu3OBnAh ','0',6200,'00:00:00','0000-00-00',0,0,0,0,0,0,0,0,0,0,0,0,'QWVIOWCUF2AZKT','00:00:00','2021-9-22',0,0,'QWVIOS88F2AZKT','QWYI36BU9KVTQO','0','0','1','1','1','1','1','1','1','1','1','0',0;</v>
      </c>
    </row>
    <row r="549" spans="1:8" x14ac:dyDescent="0.25">
      <c r="A549" t="s">
        <v>5567</v>
      </c>
      <c r="B549" t="s">
        <v>5568</v>
      </c>
      <c r="C549" t="s">
        <v>5569</v>
      </c>
      <c r="D549" t="s">
        <v>5570</v>
      </c>
      <c r="E549" t="s">
        <v>7199</v>
      </c>
      <c r="F549" t="s">
        <v>7200</v>
      </c>
      <c r="G549" t="s">
        <v>7198</v>
      </c>
      <c r="H549" t="str" cm="1">
        <f t="array" aca="1" ref="H549" ca="1">eConcatenar(A549:G549," ")</f>
        <v>INSERT INTO funeraria_abonos_individual SELECT '1hwLsj3okGaNJGSp',' 44rpYhEZmvWj6rmf ','0',6200,'00:00:00','0000-00-00',0,0,0,0,0,0,0,0,0,0,0,0,'QWVIOWCUF2AZKT','00:00:00','2021-9-22',0,0,'QWVIOS88F2AZKT','QWYI36BU9KVTQO','0','0','1','1','1','1','1','1','1','1','1','0',0;</v>
      </c>
    </row>
    <row r="550" spans="1:8" x14ac:dyDescent="0.25">
      <c r="A550" t="s">
        <v>5567</v>
      </c>
      <c r="B550" t="s">
        <v>5568</v>
      </c>
      <c r="C550" t="s">
        <v>5569</v>
      </c>
      <c r="D550" t="s">
        <v>5570</v>
      </c>
      <c r="E550" t="s">
        <v>7201</v>
      </c>
      <c r="F550" t="s">
        <v>7202</v>
      </c>
      <c r="G550" t="s">
        <v>7198</v>
      </c>
      <c r="H550" t="str" cm="1">
        <f t="array" aca="1" ref="H550" ca="1">eConcatenar(A550:G550," ")</f>
        <v>INSERT INTO funeraria_abonos_individual SELECT 'tWc6pSeBdOd48iC6',' qsPdDgorwlIZypKc ','0',6200,'00:00:00','0000-00-00',0,0,0,0,0,0,0,0,0,0,0,0,'QWVIOWCUF2AZKT','00:00:00','2021-9-22',0,0,'QWVIOS88F2AZKT','QWYI36BU9KVTQO','0','0','1','1','1','1','1','1','1','1','1','0',0;</v>
      </c>
    </row>
    <row r="551" spans="1:8" x14ac:dyDescent="0.25">
      <c r="A551" t="s">
        <v>5567</v>
      </c>
      <c r="B551" t="s">
        <v>5568</v>
      </c>
      <c r="C551" t="s">
        <v>5569</v>
      </c>
      <c r="D551" t="s">
        <v>5570</v>
      </c>
      <c r="E551" t="s">
        <v>7203</v>
      </c>
      <c r="F551" t="s">
        <v>7204</v>
      </c>
      <c r="G551" t="s">
        <v>7205</v>
      </c>
      <c r="H551" t="str" cm="1">
        <f t="array" aca="1" ref="H551" ca="1">eConcatenar(A551:G551," ")</f>
        <v>INSERT INTO funeraria_abonos_individual SELECT '1PhIpPIuympJY3tf',' bQPGBGR4yNtHhizs ','0',9200,'00:00:00','0000-00-00',0,0,0,0,0,0,0,0,0,0,0,0,'QWVIOWCUF2AZKT','00:00:00','2021-9-22',0,0,'QWVIOS88F2AZKT','QWYI36BU9KVTQO','0','0','1','1','1','1','1','1','1','1','1','0',0;</v>
      </c>
    </row>
    <row r="552" spans="1:8" x14ac:dyDescent="0.25">
      <c r="A552" t="s">
        <v>5567</v>
      </c>
      <c r="B552" t="s">
        <v>5568</v>
      </c>
      <c r="C552" t="s">
        <v>5569</v>
      </c>
      <c r="D552" t="s">
        <v>5570</v>
      </c>
      <c r="E552" t="s">
        <v>7206</v>
      </c>
      <c r="F552" t="s">
        <v>7207</v>
      </c>
      <c r="G552" t="s">
        <v>7184</v>
      </c>
      <c r="H552" t="str" cm="1">
        <f t="array" aca="1" ref="H552" ca="1">eConcatenar(A552:G552," ")</f>
        <v>INSERT INTO funeraria_abonos_individual SELECT 'MRiQEgX8j9d1zdKT',' mcUCQsFcMGNOpKl7 ','0',5500,'00:00:00','0000-00-00',0,0,0,0,0,0,0,0,0,0,0,0,'QWVIOWCUF2AZKT','00:00:00','2021-9-22',0,0,'QWVIOS88F2AZKT','QWYI36BU9KVTQO','0','0','1','1','1','1','1','1','1','1','1','0',0;</v>
      </c>
    </row>
    <row r="553" spans="1:8" x14ac:dyDescent="0.25">
      <c r="A553" t="s">
        <v>5567</v>
      </c>
      <c r="B553" t="s">
        <v>5568</v>
      </c>
      <c r="C553" t="s">
        <v>5569</v>
      </c>
      <c r="D553" t="s">
        <v>5570</v>
      </c>
      <c r="E553" t="s">
        <v>7208</v>
      </c>
      <c r="F553" t="s">
        <v>7209</v>
      </c>
      <c r="G553" t="s">
        <v>7210</v>
      </c>
      <c r="H553" t="str" cm="1">
        <f t="array" aca="1" ref="H553" ca="1">eConcatenar(A553:G553," ")</f>
        <v>INSERT INTO funeraria_abonos_individual SELECT 'lR1H7PH0yk6Hy8s8',' ByIhxjWH2sa9Dl7E ','0',7500,'00:00:00','0000-00-00',0,0,0,0,0,0,0,0,0,0,0,0,'QWVIOWCUF2AZKT','00:00:00','2021-9-22',0,0,'QWVIOS88F2AZKT','QWYI36BU9KVTQO','0','0','1','1','1','1','1','1','1','1','1','0',0;</v>
      </c>
    </row>
    <row r="554" spans="1:8" x14ac:dyDescent="0.25">
      <c r="A554" t="s">
        <v>5567</v>
      </c>
      <c r="B554" t="s">
        <v>5568</v>
      </c>
      <c r="C554" t="s">
        <v>5569</v>
      </c>
      <c r="D554" t="s">
        <v>5570</v>
      </c>
      <c r="E554" t="s">
        <v>7211</v>
      </c>
      <c r="F554" t="s">
        <v>7212</v>
      </c>
      <c r="G554" t="s">
        <v>7213</v>
      </c>
      <c r="H554" t="str" cm="1">
        <f t="array" aca="1" ref="H554" ca="1">eConcatenar(A554:G554," ")</f>
        <v>INSERT INTO funeraria_abonos_individual SELECT 'TRin0bvB8hrO977v',' qtERxkRXEoPAOeeU ','0',7700,'00:00:00','0000-00-00',0,0,0,0,0,0,0,0,0,0,0,0,'QWVIOWCUF2AZKT','00:00:00','2021-9-22',0,0,'QWVIOS88F2AZKT','QWYI36BU9KVTQO','0','0','1','1','1','1','1','1','1','1','1','0',0;</v>
      </c>
    </row>
    <row r="555" spans="1:8" x14ac:dyDescent="0.25">
      <c r="A555" t="s">
        <v>5567</v>
      </c>
      <c r="B555" t="s">
        <v>5568</v>
      </c>
      <c r="C555" t="s">
        <v>5569</v>
      </c>
      <c r="D555" t="s">
        <v>5570</v>
      </c>
      <c r="E555" t="s">
        <v>7214</v>
      </c>
      <c r="F555" t="s">
        <v>7215</v>
      </c>
      <c r="G555" t="s">
        <v>7216</v>
      </c>
      <c r="H555" t="str" cm="1">
        <f t="array" aca="1" ref="H555" ca="1">eConcatenar(A555:G555," ")</f>
        <v>INSERT INTO funeraria_abonos_individual SELECT '4rZsFzCJ10HDemaQ',' 9sGdexO96iddpO4g ','0',2600,'00:00:00','0000-00-00',0,0,0,0,0,0,0,0,0,0,0,0,'QWVIOWCUF2AZKT','00:00:00','2021-9-22',0,0,'QWVIOS88F2AZKT','QWYI36BU9KVTQO','0','0','1','1','1','1','1','1','1','1','1','0',0;</v>
      </c>
    </row>
    <row r="556" spans="1:8" x14ac:dyDescent="0.25">
      <c r="A556" t="s">
        <v>5567</v>
      </c>
      <c r="B556" t="s">
        <v>5568</v>
      </c>
      <c r="C556" t="s">
        <v>5569</v>
      </c>
      <c r="D556" t="s">
        <v>5570</v>
      </c>
      <c r="E556" t="s">
        <v>7217</v>
      </c>
      <c r="F556" t="s">
        <v>7218</v>
      </c>
      <c r="G556" t="s">
        <v>7219</v>
      </c>
      <c r="H556" t="str" cm="1">
        <f t="array" aca="1" ref="H556" ca="1">eConcatenar(A556:G556," ")</f>
        <v>INSERT INTO funeraria_abonos_individual SELECT 'Oa1ZSvPZmqXkYMIB',' ILpXkdlyQrSffKc9 ','0',8000,'00:00:00','0000-00-00',0,0,0,0,0,0,0,0,0,0,0,0,'QWVIOWCUF2AZKT','00:00:00','2021-9-22',0,0,'QWVIOS88F2AZKT','QWYI36BU9KVTQO','0','0','1','1','1','1','1','1','1','1','1','0',0;</v>
      </c>
    </row>
    <row r="557" spans="1:8" x14ac:dyDescent="0.25">
      <c r="A557" t="s">
        <v>5567</v>
      </c>
      <c r="B557" t="s">
        <v>5568</v>
      </c>
      <c r="C557" t="s">
        <v>5569</v>
      </c>
      <c r="D557" t="s">
        <v>5570</v>
      </c>
      <c r="E557" t="s">
        <v>7220</v>
      </c>
      <c r="F557" t="s">
        <v>7221</v>
      </c>
      <c r="G557" t="s">
        <v>7222</v>
      </c>
      <c r="H557" t="str" cm="1">
        <f t="array" aca="1" ref="H557" ca="1">eConcatenar(A557:G557," ")</f>
        <v>INSERT INTO funeraria_abonos_individual SELECT 'CBYAfdIqUh6ixbwx',' IsI1OGoRZCEJI5yu ','0',7300,'00:00:00','0000-00-00',0,0,0,0,0,0,0,0,0,0,0,0,'QWVIOWCUF2AZKT','00:00:00','2021-9-22',0,0,'QWVIOS88F2AZKT','QWYI36BU9KVTQO','0','0','1','1','1','1','1','1','1','1','1','0',0;</v>
      </c>
    </row>
    <row r="558" spans="1:8" x14ac:dyDescent="0.25">
      <c r="A558" t="s">
        <v>5567</v>
      </c>
      <c r="B558" t="s">
        <v>5568</v>
      </c>
      <c r="C558" t="s">
        <v>5569</v>
      </c>
      <c r="D558" t="s">
        <v>5570</v>
      </c>
      <c r="E558" t="s">
        <v>7223</v>
      </c>
      <c r="F558" t="s">
        <v>7224</v>
      </c>
      <c r="G558" t="s">
        <v>7225</v>
      </c>
      <c r="H558" t="str" cm="1">
        <f t="array" aca="1" ref="H558" ca="1">eConcatenar(A558:G558," ")</f>
        <v>INSERT INTO funeraria_abonos_individual SELECT 'VCZGPQhCCkqhcORH',' 85LdWn1fek1Sd0Oh ','0',10630,'00:00:00','0000-00-00',0,0,0,0,0,0,0,0,0,0,0,0,'QWVIOWCUF2AZKT','00:00:00','2021-9-22',0,0,'QWVIOS88F2AZKT','QWYI36BU9KVTQO','0','0','1','1','1','1','1','1','1','1','1','0',0;</v>
      </c>
    </row>
    <row r="559" spans="1:8" x14ac:dyDescent="0.25">
      <c r="A559" t="s">
        <v>5567</v>
      </c>
      <c r="B559" t="s">
        <v>5568</v>
      </c>
      <c r="C559" t="s">
        <v>5569</v>
      </c>
      <c r="D559" t="s">
        <v>5570</v>
      </c>
      <c r="E559" t="s">
        <v>7226</v>
      </c>
      <c r="F559" t="s">
        <v>7227</v>
      </c>
      <c r="G559" t="s">
        <v>7228</v>
      </c>
      <c r="H559" t="str" cm="1">
        <f t="array" aca="1" ref="H559" ca="1">eConcatenar(A559:G559," ")</f>
        <v>INSERT INTO funeraria_abonos_individual SELECT 'vvUw8tQFVgDI9O9W',' Ghp4tJqKH6IsOBm6 ','0',4600,'00:00:00','0000-00-00',0,0,0,0,0,0,0,0,0,0,0,0,'QWVIOWCUF2AZKT','00:00:00','2021-9-22',0,0,'QWVIOS88F2AZKT','QWYI36BU9KVTQO','0','0','1','1','1','1','1','1','1','1','1','0',0;</v>
      </c>
    </row>
    <row r="560" spans="1:8" x14ac:dyDescent="0.25">
      <c r="A560" t="s">
        <v>5567</v>
      </c>
      <c r="B560" t="s">
        <v>5568</v>
      </c>
      <c r="C560" t="s">
        <v>5569</v>
      </c>
      <c r="D560" t="s">
        <v>5570</v>
      </c>
      <c r="E560" t="s">
        <v>7229</v>
      </c>
      <c r="F560" t="s">
        <v>7230</v>
      </c>
      <c r="G560" t="s">
        <v>7231</v>
      </c>
      <c r="H560" t="str" cm="1">
        <f t="array" aca="1" ref="H560" ca="1">eConcatenar(A560:G560," ")</f>
        <v>INSERT INTO funeraria_abonos_individual SELECT '659veZzflDgbf8yU',' 5CPEJXszpDkjJUy3 ','0',9000,'00:00:00','0000-00-00',0,0,0,0,0,0,0,0,0,0,0,0,'QWVIOWCUF2AZKT','00:00:00','2021-9-15',0,0,'QWVIOS88F2AZKT','QWYI36BU9KVTQO','0','0','1','1','1','1','1','1','1','1','1','0',0;</v>
      </c>
    </row>
    <row r="561" spans="1:8" x14ac:dyDescent="0.25">
      <c r="A561" t="s">
        <v>5567</v>
      </c>
      <c r="B561" t="s">
        <v>5568</v>
      </c>
      <c r="C561" t="s">
        <v>5569</v>
      </c>
      <c r="D561" t="s">
        <v>5570</v>
      </c>
      <c r="E561" t="s">
        <v>7232</v>
      </c>
      <c r="F561" t="s">
        <v>7233</v>
      </c>
      <c r="G561" t="s">
        <v>7234</v>
      </c>
      <c r="H561" t="str" cm="1">
        <f t="array" aca="1" ref="H561" ca="1">eConcatenar(A561:G561," ")</f>
        <v>INSERT INTO funeraria_abonos_individual SELECT 'pwF4Bit2RCZie0ai',' DMasXA6DEuxaJr07 ','0',4500,'00:00:00','0000-00-00',0,0,0,0,0,0,0,0,0,0,0,0,'QWVIOWCUF2AZKT','00:00:00','2021-9-15',0,0,'QWVIOS88F2AZKT','QWYI36BU9KVTQO','0','0','1','1','1','1','1','1','1','1','1','0',0;</v>
      </c>
    </row>
    <row r="562" spans="1:8" x14ac:dyDescent="0.25">
      <c r="A562" t="s">
        <v>5567</v>
      </c>
      <c r="B562" t="s">
        <v>5568</v>
      </c>
      <c r="C562" t="s">
        <v>5569</v>
      </c>
      <c r="D562" t="s">
        <v>5570</v>
      </c>
      <c r="E562" t="s">
        <v>7235</v>
      </c>
      <c r="F562" t="s">
        <v>7236</v>
      </c>
      <c r="G562" t="s">
        <v>6185</v>
      </c>
      <c r="H562" t="str" cm="1">
        <f t="array" aca="1" ref="H562" ca="1">eConcatenar(A562:G562," ")</f>
        <v>INSERT INTO funeraria_abonos_individual SELECT '61atVPCM0pwvXYZT',' ngTtGqFy5BFI7J74 ','0',7000,'00:00:00','0000-00-00',0,0,0,0,0,0,0,0,0,0,0,0,'QWVIOWCUF2AZKT','00:00:00','2021-9-15',0,0,'QWVIOS88F2AZKT','QWYI36BU9KVTQO','0','0','1','1','1','1','1','1','1','1','1','0',0;</v>
      </c>
    </row>
    <row r="563" spans="1:8" x14ac:dyDescent="0.25">
      <c r="A563" t="s">
        <v>5567</v>
      </c>
      <c r="B563" t="s">
        <v>5568</v>
      </c>
      <c r="C563" t="s">
        <v>5569</v>
      </c>
      <c r="D563" t="s">
        <v>5570</v>
      </c>
      <c r="E563" t="s">
        <v>7237</v>
      </c>
      <c r="F563" t="s">
        <v>7238</v>
      </c>
      <c r="G563" t="s">
        <v>7239</v>
      </c>
      <c r="H563" t="str" cm="1">
        <f t="array" aca="1" ref="H563" ca="1">eConcatenar(A563:G563," ")</f>
        <v>INSERT INTO funeraria_abonos_individual SELECT 'rB8gzsOjKZbsU2P1',' 3vX2jtojgKAf7EBG ','0',6800,'00:00:00','0000-00-00',0,0,0,0,0,0,0,0,0,0,0,0,'QWVIOWCUF2AZKT','00:00:00','2021-9-15',0,0,'QWVIOS88F2AZKT','QWYI36BU9KVTQO','0','0','1','1','1','1','1','1','1','1','1','0',0;</v>
      </c>
    </row>
    <row r="564" spans="1:8" x14ac:dyDescent="0.25">
      <c r="A564" t="s">
        <v>5567</v>
      </c>
      <c r="B564" t="s">
        <v>5568</v>
      </c>
      <c r="C564" t="s">
        <v>5569</v>
      </c>
      <c r="D564" t="s">
        <v>5570</v>
      </c>
      <c r="E564" t="s">
        <v>7240</v>
      </c>
      <c r="F564" t="s">
        <v>7241</v>
      </c>
      <c r="G564" t="s">
        <v>7242</v>
      </c>
      <c r="H564" t="str" cm="1">
        <f t="array" aca="1" ref="H564" ca="1">eConcatenar(A564:G564," ")</f>
        <v>INSERT INTO funeraria_abonos_individual SELECT 'Y9PlWH8pK8aR7On0',' vb0WrE1Rq7a9lkYj ','0',6000,'00:00:00','0000-00-00',0,0,0,0,0,0,0,0,0,0,0,0,'QWVIOWCUF2AZKT','00:00:00','2021-9-16',0,0,'QWVIOS88F2AZKT','QWYI36BU9KVTQO','0','0','1','1','1','1','1','1','1','1','1','0',0;</v>
      </c>
    </row>
    <row r="565" spans="1:8" x14ac:dyDescent="0.25">
      <c r="A565" t="s">
        <v>5567</v>
      </c>
      <c r="B565" t="s">
        <v>5568</v>
      </c>
      <c r="C565" t="s">
        <v>5569</v>
      </c>
      <c r="D565" t="s">
        <v>5570</v>
      </c>
      <c r="E565" t="s">
        <v>7243</v>
      </c>
      <c r="F565" t="s">
        <v>7244</v>
      </c>
      <c r="G565" t="s">
        <v>7245</v>
      </c>
      <c r="H565" t="str" cm="1">
        <f t="array" aca="1" ref="H565" ca="1">eConcatenar(A565:G565," ")</f>
        <v>INSERT INTO funeraria_abonos_individual SELECT 'tKdTGHOUOqS0Aj7K',' HR0jyIVscx2OBj4F ','0',11400,'00:00:00','0000-00-00',0,0,0,0,0,0,0,0,0,0,0,0,'QWVIOWCUF2AZKT','00:00:00','2021-9-16',0,0,'QWVIOS88F2AZKT','QWYI36BU9KVTQO','0','0','1','1','1','1','1','1','1','1','1','0',0;</v>
      </c>
    </row>
    <row r="566" spans="1:8" x14ac:dyDescent="0.25">
      <c r="A566" t="s">
        <v>5567</v>
      </c>
      <c r="B566" t="s">
        <v>5568</v>
      </c>
      <c r="C566" t="s">
        <v>5569</v>
      </c>
      <c r="D566" t="s">
        <v>5570</v>
      </c>
      <c r="E566" t="s">
        <v>7246</v>
      </c>
      <c r="F566" t="s">
        <v>7247</v>
      </c>
      <c r="G566" t="s">
        <v>7248</v>
      </c>
      <c r="H566" t="str" cm="1">
        <f t="array" aca="1" ref="H566" ca="1">eConcatenar(A566:G566," ")</f>
        <v>INSERT INTO funeraria_abonos_individual SELECT '0cZoKUQocwHmuOgB',' udvq0jgbZTez1PQW ','0',4100,'00:00:00','0000-00-00',0,0,0,0,0,0,0,0,0,0,0,0,'QWVIOWCUF2AZKT','00:00:00','2021-9-15',0,0,'QWVIOS88F2AZKT','QWYI36BU9KVTQO','0','0','1','1','1','1','1','1','1','1','1','0',0;</v>
      </c>
    </row>
    <row r="567" spans="1:8" x14ac:dyDescent="0.25">
      <c r="A567" t="s">
        <v>5567</v>
      </c>
      <c r="B567" t="s">
        <v>5568</v>
      </c>
      <c r="C567" t="s">
        <v>5569</v>
      </c>
      <c r="D567" t="s">
        <v>5570</v>
      </c>
      <c r="E567" t="s">
        <v>7249</v>
      </c>
      <c r="F567" t="s">
        <v>7250</v>
      </c>
      <c r="G567" t="s">
        <v>7251</v>
      </c>
      <c r="H567" t="str" cm="1">
        <f t="array" aca="1" ref="H567" ca="1">eConcatenar(A567:G567," ")</f>
        <v>INSERT INTO funeraria_abonos_individual SELECT 'in9wpyhQ6HI6kNPP',' CLIFgLsXbthJ6dQo ','0',4600,'00:00:00','0000-00-00',0,0,0,0,0,0,0,0,0,0,0,0,'QWVIOWCUF2AZKT','00:00:00','2021-9-16',0,0,'QWVIOS88F2AZKT','QWYI36BU9KVTQO','0','0','1','1','1','1','1','1','1','1','1','0',0;</v>
      </c>
    </row>
    <row r="568" spans="1:8" x14ac:dyDescent="0.25">
      <c r="A568" t="s">
        <v>5567</v>
      </c>
      <c r="B568" t="s">
        <v>5568</v>
      </c>
      <c r="C568" t="s">
        <v>5569</v>
      </c>
      <c r="D568" t="s">
        <v>5570</v>
      </c>
      <c r="E568" t="s">
        <v>7252</v>
      </c>
      <c r="F568" t="s">
        <v>7253</v>
      </c>
      <c r="G568" t="s">
        <v>7254</v>
      </c>
      <c r="H568" t="str" cm="1">
        <f t="array" aca="1" ref="H568" ca="1">eConcatenar(A568:G568," ")</f>
        <v>INSERT INTO funeraria_abonos_individual SELECT 'JHhUcAbtRmMy9PCH',' knngSSKJLf9UuYmH ','0',15600,'00:00:00','0000-00-00',0,0,0,0,0,0,0,0,0,0,0,0,'QWVIOWCUF2AZKT','00:00:00','2021-9-02',0,0,'QWVIOS88F2AZKT','QWYI36BU9KVTQO','0','0','1','1','1','1','1','1','1','1','1','0',0;</v>
      </c>
    </row>
    <row r="569" spans="1:8" x14ac:dyDescent="0.25">
      <c r="A569" t="s">
        <v>5567</v>
      </c>
      <c r="B569" t="s">
        <v>5568</v>
      </c>
      <c r="C569" t="s">
        <v>5569</v>
      </c>
      <c r="D569" t="s">
        <v>5570</v>
      </c>
      <c r="E569" t="s">
        <v>7255</v>
      </c>
      <c r="F569" t="s">
        <v>7256</v>
      </c>
      <c r="G569" t="s">
        <v>7257</v>
      </c>
      <c r="H569" t="str" cm="1">
        <f t="array" aca="1" ref="H569" ca="1">eConcatenar(A569:G569," ")</f>
        <v>INSERT INTO funeraria_abonos_individual SELECT 'WkrMny2rUtF1mr42',' b96AAqdUqxWcT243 ','0',8500,'00:00:00','0000-00-00',0,0,0,0,0,0,0,0,0,0,0,0,'QWVIOWCUF2AZKT','00:00:00','2021-9-02',0,0,'QWVIOS88F2AZKT','QWYI36BU9KVTQO','0','0','1','1','1','1','1','1','1','1','1','0',0;</v>
      </c>
    </row>
    <row r="570" spans="1:8" x14ac:dyDescent="0.25">
      <c r="A570" t="s">
        <v>5567</v>
      </c>
      <c r="B570" t="s">
        <v>5568</v>
      </c>
      <c r="C570" t="s">
        <v>5569</v>
      </c>
      <c r="D570" t="s">
        <v>5570</v>
      </c>
      <c r="E570" t="s">
        <v>7258</v>
      </c>
      <c r="F570" t="s">
        <v>7259</v>
      </c>
      <c r="G570" t="s">
        <v>7260</v>
      </c>
      <c r="H570" t="str" cm="1">
        <f t="array" aca="1" ref="H570" ca="1">eConcatenar(A570:G570," ")</f>
        <v>INSERT INTO funeraria_abonos_individual SELECT 'iuwHIE9Hg0p1G0ey',' LynMS1vnH0M61Zo7 ','0',6600,'00:00:00','0000-00-00',0,0,0,0,0,0,0,0,0,0,0,0,'QWVIOWCUF2AZKT','00:00:00','2021-9-01',0,0,'QWVIOS88F2AZKT','QWYI36BU9KVTQO','0','0','1','1','1','1','1','1','1','1','1','0',0;</v>
      </c>
    </row>
    <row r="571" spans="1:8" x14ac:dyDescent="0.25">
      <c r="A571" t="s">
        <v>5567</v>
      </c>
      <c r="B571" t="s">
        <v>5568</v>
      </c>
      <c r="C571" t="s">
        <v>5569</v>
      </c>
      <c r="D571" t="s">
        <v>5570</v>
      </c>
      <c r="E571" t="s">
        <v>7261</v>
      </c>
      <c r="F571" t="s">
        <v>7262</v>
      </c>
      <c r="G571" t="s">
        <v>7263</v>
      </c>
      <c r="H571" t="str" cm="1">
        <f t="array" aca="1" ref="H571" ca="1">eConcatenar(A571:G571," ")</f>
        <v>INSERT INTO funeraria_abonos_individual SELECT 'MqSttqBb2yVtZaOd',' kBp2BuJtrmdOfQan ','0',9900,'00:00:00','0000-00-00',0,0,0,0,0,0,0,0,0,0,0,0,'QWVIOWCUF2AZKT','00:00:00','2021-2-03',0,0,'QWVIOS88F2AZKT','QWYI36BU9KVTQO','0','0','1','1','1','1','1','1','1','1','1','0',0;</v>
      </c>
    </row>
    <row r="572" spans="1:8" x14ac:dyDescent="0.25">
      <c r="A572" t="s">
        <v>5567</v>
      </c>
      <c r="B572" t="s">
        <v>5568</v>
      </c>
      <c r="C572" t="s">
        <v>5569</v>
      </c>
      <c r="D572" t="s">
        <v>5570</v>
      </c>
      <c r="E572" t="s">
        <v>7264</v>
      </c>
      <c r="F572" t="s">
        <v>7265</v>
      </c>
      <c r="G572" t="s">
        <v>7266</v>
      </c>
      <c r="H572" t="str" cm="1">
        <f t="array" aca="1" ref="H572" ca="1">eConcatenar(A572:G572," ")</f>
        <v>INSERT INTO funeraria_abonos_individual SELECT 'ZSqkTmBkenCAmhtE',' zH06r6cHv1wbwz3a ','0',3550,'00:00:00','0000-00-00',0,0,0,0,0,0,0,0,0,0,0,0,'QWVIOWCUF2AZKT','00:00:00','2021-7-09',0,0,'QWVIOS88F2AZKT','QWYI36BU9KVTQO','0','0','1','1','1','1','1','1','1','1','1','0',0;</v>
      </c>
    </row>
    <row r="573" spans="1:8" x14ac:dyDescent="0.25">
      <c r="A573" t="s">
        <v>5567</v>
      </c>
      <c r="B573" t="s">
        <v>5568</v>
      </c>
      <c r="C573" t="s">
        <v>5569</v>
      </c>
      <c r="D573" t="s">
        <v>5570</v>
      </c>
      <c r="E573" t="s">
        <v>7267</v>
      </c>
      <c r="F573" t="s">
        <v>7268</v>
      </c>
      <c r="G573" t="s">
        <v>7269</v>
      </c>
      <c r="H573" t="str" cm="1">
        <f t="array" aca="1" ref="H573" ca="1">eConcatenar(A573:G573," ")</f>
        <v>INSERT INTO funeraria_abonos_individual SELECT 'apnqpKvWy3Z14uvh',' YOckfJLcXlc2F1WL ','0',4000,'00:00:00','0000-00-00',0,0,0,0,0,0,0,0,0,0,0,0,'QWVIOWCUF2AZKT','00:00:00','2021-9-08',0,0,'QWVIOS88F2AZKT','QWYI36BU9KVTQO','0','0','1','1','1','1','1','1','1','1','1','0',0;</v>
      </c>
    </row>
    <row r="574" spans="1:8" x14ac:dyDescent="0.25">
      <c r="A574" t="s">
        <v>5567</v>
      </c>
      <c r="B574" t="s">
        <v>5568</v>
      </c>
      <c r="C574" t="s">
        <v>5569</v>
      </c>
      <c r="D574" t="s">
        <v>5570</v>
      </c>
      <c r="E574" t="s">
        <v>7270</v>
      </c>
      <c r="F574" t="s">
        <v>7271</v>
      </c>
      <c r="G574" t="s">
        <v>7272</v>
      </c>
      <c r="H574" t="str" cm="1">
        <f t="array" aca="1" ref="H574" ca="1">eConcatenar(A574:G574," ")</f>
        <v>INSERT INTO funeraria_abonos_individual SELECT 'TmdEKJgU6kRtb8Q4',' GZV08XC9bowqbazN ','0',5400,'00:00:00','0000-00-00',0,0,0,0,0,0,0,0,0,0,0,0,'QWVIOWCUF2AZKT','00:00:00','2021-9-08',0,0,'QWVIOS88F2AZKT','QWYI36BU9KVTQO','0','0','1','1','1','1','1','1','1','1','1','0',0;</v>
      </c>
    </row>
    <row r="575" spans="1:8" x14ac:dyDescent="0.25">
      <c r="A575" t="s">
        <v>5567</v>
      </c>
      <c r="B575" t="s">
        <v>5568</v>
      </c>
      <c r="C575" t="s">
        <v>5569</v>
      </c>
      <c r="D575" t="s">
        <v>5570</v>
      </c>
      <c r="E575" t="s">
        <v>7273</v>
      </c>
      <c r="F575" t="s">
        <v>7274</v>
      </c>
      <c r="G575" t="s">
        <v>7275</v>
      </c>
      <c r="H575" t="str" cm="1">
        <f t="array" aca="1" ref="H575" ca="1">eConcatenar(A575:G575," ")</f>
        <v>INSERT INTO funeraria_abonos_individual SELECT 'JT9CeicyKpFNVvrH',' EZ9bpAKBPEmHstAx ','0',600,'00:00:00','0000-00-00',0,0,0,0,0,0,0,0,0,0,0,0,'QWVIOWCUF2AZKT','00:00:00','2021-9-08',0,0,'QWVIOS88F2AZKT','QWYI36BU9KVTQO','0','0','1','1','1','1','1','1','1','1','1','0',0;</v>
      </c>
    </row>
    <row r="576" spans="1:8" x14ac:dyDescent="0.25">
      <c r="A576" t="s">
        <v>5567</v>
      </c>
      <c r="B576" t="s">
        <v>5568</v>
      </c>
      <c r="C576" t="s">
        <v>5569</v>
      </c>
      <c r="D576" t="s">
        <v>5570</v>
      </c>
      <c r="E576" t="s">
        <v>7276</v>
      </c>
      <c r="F576" t="s">
        <v>7277</v>
      </c>
      <c r="G576" t="s">
        <v>7278</v>
      </c>
      <c r="H576" t="str" cm="1">
        <f t="array" aca="1" ref="H576" ca="1">eConcatenar(A576:G576," ")</f>
        <v>INSERT INTO funeraria_abonos_individual SELECT 'W45I5aC51NgLtDlQ',' jgJSCTNUZ4fuDTY2 ','0',700,'00:00:00','0000-00-00',0,0,0,0,0,0,0,0,0,0,0,0,'QWVIOWCUF2AZKT','00:00:00','2021-9-08',0,0,'QWVIOS88F2AZKT','QWYI36BU9KVTQO','0','0','1','1','1','1','1','1','1','1','1','0',0;</v>
      </c>
    </row>
    <row r="577" spans="1:8" x14ac:dyDescent="0.25">
      <c r="A577" t="s">
        <v>5567</v>
      </c>
      <c r="B577" t="s">
        <v>5568</v>
      </c>
      <c r="C577" t="s">
        <v>5569</v>
      </c>
      <c r="D577" t="s">
        <v>5570</v>
      </c>
      <c r="E577" t="s">
        <v>7279</v>
      </c>
      <c r="F577" t="s">
        <v>7280</v>
      </c>
      <c r="G577" t="s">
        <v>7281</v>
      </c>
      <c r="H577" t="str" cm="1">
        <f t="array" aca="1" ref="H577" ca="1">eConcatenar(A577:G577," ")</f>
        <v>INSERT INTO funeraria_abonos_individual SELECT 'uoQ0ki9Xg1tFMpht',' fiwh0iYldIqWD307 ','0',4900,'00:00:00','0000-00-00',0,0,0,0,0,0,0,0,0,0,0,0,'QWVIOWCUF2AZKT','00:00:00','2021-6-30',0,0,'QWVIOS88F2AZKT','QWYI36BU9KVTQO','0','0','1','1','1','1','1','1','1','1','1','0',0;</v>
      </c>
    </row>
    <row r="578" spans="1:8" x14ac:dyDescent="0.25">
      <c r="A578" t="s">
        <v>5567</v>
      </c>
      <c r="B578" t="s">
        <v>5568</v>
      </c>
      <c r="C578" t="s">
        <v>5569</v>
      </c>
      <c r="D578" t="s">
        <v>5570</v>
      </c>
      <c r="E578" t="s">
        <v>7282</v>
      </c>
      <c r="F578" t="s">
        <v>7283</v>
      </c>
      <c r="G578" t="s">
        <v>7284</v>
      </c>
      <c r="H578" t="str" cm="1">
        <f t="array" aca="1" ref="H578" ca="1">eConcatenar(A578:G578," ")</f>
        <v>INSERT INTO funeraria_abonos_individual SELECT 'OyRiYpzPAv547oFj',' Mo1bIW9wt57Ir6Qg ','0',10550,'00:00:00','0000-00-00',0,0,0,0,0,0,0,0,0,0,0,0,'QWVIOWCUF2AZKT','00:00:00','2021-8-28',0,0,'QWVIOS88F2AZKT','QWYI36BU9KVTQO','0','0','1','1','1','1','1','1','1','1','1','0',0;</v>
      </c>
    </row>
    <row r="579" spans="1:8" x14ac:dyDescent="0.25">
      <c r="A579" t="s">
        <v>5567</v>
      </c>
      <c r="B579" t="s">
        <v>5568</v>
      </c>
      <c r="C579" t="s">
        <v>5569</v>
      </c>
      <c r="D579" t="s">
        <v>5570</v>
      </c>
      <c r="E579" t="s">
        <v>7285</v>
      </c>
      <c r="F579" t="s">
        <v>7286</v>
      </c>
      <c r="G579" t="s">
        <v>7287</v>
      </c>
      <c r="H579" t="str" cm="1">
        <f t="array" aca="1" ref="H579" ca="1">eConcatenar(A579:G579," ")</f>
        <v>INSERT INTO funeraria_abonos_individual SELECT '4HOIx50Sr5Y6fEA0',' RmlvCBVlLkDjCDVY ','0',1000,'00:00:00','0000-00-00',0,0,0,0,0,0,0,0,0,0,0,0,'QWVIOWCUF2AZKT','00:00:00','2021-6-17',0,0,'QWVIOS88F2AZKT','QWYI36BU9KVTQO','0','0','1','1','1','1','1','1','1','1','1','0',0;</v>
      </c>
    </row>
    <row r="580" spans="1:8" x14ac:dyDescent="0.25">
      <c r="A580" t="s">
        <v>5567</v>
      </c>
      <c r="B580" t="s">
        <v>5568</v>
      </c>
      <c r="C580" t="s">
        <v>5569</v>
      </c>
      <c r="D580" t="s">
        <v>5570</v>
      </c>
      <c r="E580" t="s">
        <v>7288</v>
      </c>
      <c r="F580" t="s">
        <v>7289</v>
      </c>
      <c r="G580" t="s">
        <v>7290</v>
      </c>
      <c r="H580" t="str" cm="1">
        <f t="array" aca="1" ref="H580" ca="1">eConcatenar(A580:G580," ")</f>
        <v>INSERT INTO funeraria_abonos_individual SELECT '2OMY5yfIK9tUR53B',' baDKzLBmkTJbPBaJ ','0',700,'00:00:00','0000-00-00',0,0,0,0,0,0,0,0,0,0,0,0,'QWVIOWCUF2AZKT','00:00:00','2021-2-17',0,0,'QWVIOS88F2AZKT','QWYI36BU9KVTQO','0','0','1','1','1','1','1','1','1','1','1','0',0;</v>
      </c>
    </row>
    <row r="581" spans="1:8" x14ac:dyDescent="0.25">
      <c r="A581" t="s">
        <v>5567</v>
      </c>
      <c r="B581" t="s">
        <v>5568</v>
      </c>
      <c r="C581" t="s">
        <v>5569</v>
      </c>
      <c r="D581" t="s">
        <v>5570</v>
      </c>
      <c r="E581" t="s">
        <v>7291</v>
      </c>
      <c r="F581" t="s">
        <v>7292</v>
      </c>
      <c r="G581" t="s">
        <v>7293</v>
      </c>
      <c r="H581" t="str" cm="1">
        <f t="array" aca="1" ref="H581" ca="1">eConcatenar(A581:G581," ")</f>
        <v>INSERT INTO funeraria_abonos_individual SELECT 'RjMTXs0NefGrjMAL',' 6lXqRJzb6sO7mgP3 ','0',4500,'00:00:00','0000-00-00',0,0,0,0,0,0,0,0,0,0,0,0,'QWVIOWCUF2AZKT','00:00:00','2021-6-16',0,0,'QWVIOS88F2AZKT','QWYI36BU9KVTQO','0','0','1','1','1','1','1','1','1','1','1','0',0;</v>
      </c>
    </row>
    <row r="582" spans="1:8" x14ac:dyDescent="0.25">
      <c r="A582" t="s">
        <v>5567</v>
      </c>
      <c r="B582" t="s">
        <v>5568</v>
      </c>
      <c r="C582" t="s">
        <v>5569</v>
      </c>
      <c r="D582" t="s">
        <v>5570</v>
      </c>
      <c r="E582" t="s">
        <v>7294</v>
      </c>
      <c r="F582" t="s">
        <v>7295</v>
      </c>
      <c r="G582" t="s">
        <v>7296</v>
      </c>
      <c r="H582" t="str" cm="1">
        <f t="array" aca="1" ref="H582" ca="1">eConcatenar(A582:G582," ")</f>
        <v>INSERT INTO funeraria_abonos_individual SELECT '0Mk4PfFkEFLI00qv',' u30N8Lb31uihwoSO ','0',3300,'00:00:00','0000-00-00',0,0,0,0,0,0,0,0,0,0,0,0,'QWVIOWCUF2AZKT','00:00:00','2021-7-21',0,0,'QWVIOS88F2AZKT','QWYI36BU9KVTQO','0','0','1','1','1','1','1','1','1','1','1','0',0;</v>
      </c>
    </row>
    <row r="583" spans="1:8" x14ac:dyDescent="0.25">
      <c r="A583" t="s">
        <v>5567</v>
      </c>
      <c r="B583" t="s">
        <v>5568</v>
      </c>
      <c r="C583" t="s">
        <v>5569</v>
      </c>
      <c r="D583" t="s">
        <v>5570</v>
      </c>
      <c r="E583" t="s">
        <v>7297</v>
      </c>
      <c r="F583" t="s">
        <v>7298</v>
      </c>
      <c r="G583" t="s">
        <v>7299</v>
      </c>
      <c r="H583" t="str" cm="1">
        <f t="array" aca="1" ref="H583" ca="1">eConcatenar(A583:G583," ")</f>
        <v>INSERT INTO funeraria_abonos_individual SELECT 'YjZsUzn7iUa26G43',' THINJPPRzEr6iauS ','0',5100,'00:00:00','0000-00-00',0,0,0,0,0,0,0,0,0,0,0,0,'QWVIOWCUF2AZKT','00:00:00','2021-9-16',0,0,'QWVIOS88F2AZKT','QWYI36BU9KVTQO','0','0','1','1','1','1','1','1','1','1','1','0',0;</v>
      </c>
    </row>
    <row r="584" spans="1:8" x14ac:dyDescent="0.25">
      <c r="A584" t="s">
        <v>5567</v>
      </c>
      <c r="B584" t="s">
        <v>5568</v>
      </c>
      <c r="C584" t="s">
        <v>5569</v>
      </c>
      <c r="D584" t="s">
        <v>5570</v>
      </c>
      <c r="E584" t="s">
        <v>7300</v>
      </c>
      <c r="F584" t="s">
        <v>7301</v>
      </c>
      <c r="G584" t="s">
        <v>7302</v>
      </c>
      <c r="H584" t="str" cm="1">
        <f t="array" aca="1" ref="H584" ca="1">eConcatenar(A584:G584," ")</f>
        <v>INSERT INTO funeraria_abonos_individual SELECT 'COADubrAEZXnH2aB',' 04OCEwoD1wSqISjU ','0',7410,'00:00:00','0000-00-00',0,0,0,0,0,0,0,0,0,0,0,0,'QWVIOWCUF2AZKT','00:00:00','2020-9-16',0,0,'QWVIOS88F2AZKT','QWYI36BU9KVTQO','0','0','1','1','1','1','1','1','1','1','1','0',0;</v>
      </c>
    </row>
    <row r="585" spans="1:8" x14ac:dyDescent="0.25">
      <c r="A585" t="s">
        <v>5567</v>
      </c>
      <c r="B585" t="s">
        <v>5568</v>
      </c>
      <c r="C585" t="s">
        <v>5569</v>
      </c>
      <c r="D585" t="s">
        <v>5570</v>
      </c>
      <c r="E585" t="s">
        <v>7303</v>
      </c>
      <c r="F585" t="s">
        <v>7304</v>
      </c>
      <c r="G585" t="s">
        <v>7305</v>
      </c>
      <c r="H585" t="str" cm="1">
        <f t="array" aca="1" ref="H585" ca="1">eConcatenar(A585:G585," ")</f>
        <v>INSERT INTO funeraria_abonos_individual SELECT 'IE65pFrmPlclyYY3',' qtemVKlueCoYAWEV ','0',6600,'00:00:00','0000-00-00',0,0,0,0,0,0,0,0,0,0,0,0,'QWVIOWCUF2AZKT','00:00:00','2021-9-16',0,0,'QWVIOS88F2AZKT','QWYI36BU9KVTQO','0','0','1','1','1','1','1','1','1','1','1','0',0;</v>
      </c>
    </row>
    <row r="586" spans="1:8" x14ac:dyDescent="0.25">
      <c r="A586" t="s">
        <v>5567</v>
      </c>
      <c r="B586" t="s">
        <v>5568</v>
      </c>
      <c r="C586" t="s">
        <v>5569</v>
      </c>
      <c r="D586" t="s">
        <v>5570</v>
      </c>
      <c r="E586" t="s">
        <v>7306</v>
      </c>
      <c r="F586" t="s">
        <v>7307</v>
      </c>
      <c r="G586" t="s">
        <v>5897</v>
      </c>
      <c r="H586" t="str" cm="1">
        <f t="array" aca="1" ref="H586" ca="1">eConcatenar(A586:G586," ")</f>
        <v>INSERT INTO funeraria_abonos_individual SELECT 'SFll0qK2K9d5IfRd',' kDURpMXJzOAv6peU ','0',3000,'00:00:00','0000-00-00',0,0,0,0,0,0,0,0,0,0,0,0,'QWVIOWCUF2AZKT','00:00:00','2021-9-16',0,0,'QWVIOS88F2AZKT','QWYI36BU9KVTQO','0','0','1','1','1','1','1','1','1','1','1','0',0;</v>
      </c>
    </row>
    <row r="587" spans="1:8" x14ac:dyDescent="0.25">
      <c r="A587" t="s">
        <v>5567</v>
      </c>
      <c r="B587" t="s">
        <v>5568</v>
      </c>
      <c r="C587" t="s">
        <v>5569</v>
      </c>
      <c r="D587" t="s">
        <v>5570</v>
      </c>
      <c r="E587" t="s">
        <v>7308</v>
      </c>
      <c r="F587" t="s">
        <v>7309</v>
      </c>
      <c r="G587" t="s">
        <v>7310</v>
      </c>
      <c r="H587" t="str" cm="1">
        <f t="array" aca="1" ref="H587" ca="1">eConcatenar(A587:G587," ")</f>
        <v>INSERT INTO funeraria_abonos_individual SELECT 'EnuKn2YgO4j5q2Ir',' 8dga6KgxivrHqQYX ','0',11050,'00:00:00','0000-00-00',0,0,0,0,0,0,0,0,0,0,0,0,'QWVIOWCUF2AZKT','00:00:00','2021-9-16',0,0,'QWVIOS88F2AZKT','QWYI36BU9KVTQO','0','0','1','1','1','1','1','1','1','1','1','0',0;</v>
      </c>
    </row>
    <row r="588" spans="1:8" x14ac:dyDescent="0.25">
      <c r="A588" t="s">
        <v>5567</v>
      </c>
      <c r="B588" t="s">
        <v>5568</v>
      </c>
      <c r="C588" t="s">
        <v>5569</v>
      </c>
      <c r="D588" t="s">
        <v>5570</v>
      </c>
      <c r="E588" t="s">
        <v>7311</v>
      </c>
      <c r="F588" t="s">
        <v>7312</v>
      </c>
      <c r="G588" t="s">
        <v>7313</v>
      </c>
      <c r="H588" t="str" cm="1">
        <f t="array" aca="1" ref="H588" ca="1">eConcatenar(A588:G588," ")</f>
        <v>INSERT INTO funeraria_abonos_individual SELECT 'iN5WAlxfzo8nvxyy',' Jph8e9sjJpWp8wlT ','0',700,'00:00:00','0000-00-00',0,0,0,0,0,0,0,0,0,0,0,0,'QWVIOWCUF2AZKT','00:00:00','2021-9-16',0,0,'QWVIOS88F2AZKT','QWYI36BU9KVTQO','0','0','1','1','1','1','1','1','1','1','1','0',0;</v>
      </c>
    </row>
    <row r="589" spans="1:8" x14ac:dyDescent="0.25">
      <c r="A589" t="s">
        <v>5567</v>
      </c>
      <c r="B589" t="s">
        <v>5568</v>
      </c>
      <c r="C589" t="s">
        <v>5569</v>
      </c>
      <c r="D589" t="s">
        <v>5570</v>
      </c>
      <c r="E589" t="s">
        <v>7314</v>
      </c>
      <c r="F589" t="s">
        <v>7315</v>
      </c>
      <c r="G589" t="s">
        <v>7316</v>
      </c>
      <c r="H589" t="str" cm="1">
        <f t="array" aca="1" ref="H589" ca="1">eConcatenar(A589:G589," ")</f>
        <v>INSERT INTO funeraria_abonos_individual SELECT 'pFsjxEwPSlp5tnr3',' KjCnmm8ZSdrtfTAb ','0',4200,'00:00:00','0000-00-00',0,0,0,0,0,0,0,0,0,0,0,0,'QWVIOWCUF2AZKT','00:00:00','2021-9-16',0,0,'QWVIOS88F2AZKT','QWYI36BU9KVTQO','0','0','1','1','1','1','1','1','1','1','1','0',0;</v>
      </c>
    </row>
    <row r="590" spans="1:8" x14ac:dyDescent="0.25">
      <c r="A590" t="s">
        <v>5567</v>
      </c>
      <c r="B590" t="s">
        <v>5568</v>
      </c>
      <c r="C590" t="s">
        <v>5569</v>
      </c>
      <c r="D590" t="s">
        <v>5570</v>
      </c>
      <c r="E590" t="s">
        <v>7317</v>
      </c>
      <c r="F590" t="s">
        <v>7318</v>
      </c>
      <c r="G590" t="s">
        <v>7319</v>
      </c>
      <c r="H590" t="str" cm="1">
        <f t="array" aca="1" ref="H590" ca="1">eConcatenar(A590:G590," ")</f>
        <v>INSERT INTO funeraria_abonos_individual SELECT 'DjGgvkbskOfckyI5',' 48hTmQBRVAncbjV3 ','0',1200,'00:00:00','0000-00-00',0,0,0,0,0,0,0,0,0,0,0,0,'QWVIOWCUF2AZKT','00:00:00','2021-9-15',0,0,'QWVIOS88F2AZKT','QWYI36BU9KVTQO','0','0','1','1','1','1','1','1','1','1','1','0',0;</v>
      </c>
    </row>
    <row r="591" spans="1:8" x14ac:dyDescent="0.25">
      <c r="A591" t="s">
        <v>5567</v>
      </c>
      <c r="B591" t="s">
        <v>5568</v>
      </c>
      <c r="C591" t="s">
        <v>5569</v>
      </c>
      <c r="D591" t="s">
        <v>5570</v>
      </c>
      <c r="E591" t="s">
        <v>7320</v>
      </c>
      <c r="F591" t="s">
        <v>7321</v>
      </c>
      <c r="G591" t="s">
        <v>7120</v>
      </c>
      <c r="H591" t="str" cm="1">
        <f t="array" aca="1" ref="H591" ca="1">eConcatenar(A591:G591," ")</f>
        <v>INSERT INTO funeraria_abonos_individual SELECT 'ONceLX14hy4SZSrR',' 6hyxKZ5it2JLpEBZ ','0',6000,'00:00:00','0000-00-00',0,0,0,0,0,0,0,0,0,0,0,0,'QWVIOWCUF2AZKT','00:00:00','2021-9-15',0,0,'QWVIOS88F2AZKT','QWYI36BU9KVTQO','0','0','1','1','1','1','1','1','1','1','1','0',0;</v>
      </c>
    </row>
    <row r="592" spans="1:8" x14ac:dyDescent="0.25">
      <c r="A592" t="s">
        <v>5567</v>
      </c>
      <c r="B592" t="s">
        <v>5568</v>
      </c>
      <c r="C592" t="s">
        <v>5569</v>
      </c>
      <c r="D592" t="s">
        <v>5570</v>
      </c>
      <c r="E592" t="s">
        <v>7322</v>
      </c>
      <c r="F592" t="s">
        <v>7323</v>
      </c>
      <c r="G592" t="s">
        <v>6956</v>
      </c>
      <c r="H592" t="str" cm="1">
        <f t="array" aca="1" ref="H592" ca="1">eConcatenar(A592:G592," ")</f>
        <v>INSERT INTO funeraria_abonos_individual SELECT 'XTdiCYBEnBUuEo8l',' FYk34D9wx3Aa2Mnv ','0',9300,'00:00:00','0000-00-00',0,0,0,0,0,0,0,0,0,0,0,0,'QWVIOWCUF2AZKT','00:00:00','2021-9-15',0,0,'QWVIOS88F2AZKT','QWYI36BU9KVTQO','0','0','1','1','1','1','1','1','1','1','1','0',0;</v>
      </c>
    </row>
    <row r="593" spans="1:8" x14ac:dyDescent="0.25">
      <c r="A593" t="s">
        <v>5567</v>
      </c>
      <c r="B593" t="s">
        <v>5568</v>
      </c>
      <c r="C593" t="s">
        <v>5569</v>
      </c>
      <c r="D593" t="s">
        <v>5570</v>
      </c>
      <c r="E593" t="s">
        <v>7324</v>
      </c>
      <c r="F593" t="s">
        <v>7325</v>
      </c>
      <c r="G593" t="s">
        <v>7326</v>
      </c>
      <c r="H593" t="str" cm="1">
        <f t="array" aca="1" ref="H593" ca="1">eConcatenar(A593:G593," ")</f>
        <v>INSERT INTO funeraria_abonos_individual SELECT 'U74kwRdch8YiW9gs',' SRiIMR2UUoBDHzWu ','0',10750,'00:00:00','0000-00-00',0,0,0,0,0,0,0,0,0,0,0,0,'QWVIOWCUF2AZKT','00:00:00','2021-9-07',0,0,'QWVIOS88F2AZKT','QWYI36BU9KVTQO','0','0','1','1','1','1','1','1','1','1','1','0',0;</v>
      </c>
    </row>
    <row r="594" spans="1:8" x14ac:dyDescent="0.25">
      <c r="A594" t="s">
        <v>5567</v>
      </c>
      <c r="B594" t="s">
        <v>5568</v>
      </c>
      <c r="C594" t="s">
        <v>5569</v>
      </c>
      <c r="D594" t="s">
        <v>5570</v>
      </c>
      <c r="E594" t="s">
        <v>7327</v>
      </c>
      <c r="F594" t="s">
        <v>7328</v>
      </c>
      <c r="G594" t="s">
        <v>7329</v>
      </c>
      <c r="H594" t="str" cm="1">
        <f t="array" aca="1" ref="H594" ca="1">eConcatenar(A594:G594," ")</f>
        <v>INSERT INTO funeraria_abonos_individual SELECT 'RLURcbEjElPXf7P6',' niIf0rcPKgCNxupF ','0',10450,'00:00:00','0000-00-00',0,0,0,0,0,0,0,0,0,0,0,0,'QWVIOWCUF2AZKT','00:00:00','2021-9-07',0,0,'QWVIOS88F2AZKT','QWYI36BU9KVTQO','0','0','1','1','1','1','1','1','1','1','1','0',0;</v>
      </c>
    </row>
    <row r="595" spans="1:8" x14ac:dyDescent="0.25">
      <c r="A595" t="s">
        <v>5567</v>
      </c>
      <c r="B595" t="s">
        <v>5568</v>
      </c>
      <c r="C595" t="s">
        <v>5569</v>
      </c>
      <c r="D595" t="s">
        <v>5570</v>
      </c>
      <c r="E595" t="s">
        <v>7330</v>
      </c>
      <c r="F595" t="s">
        <v>7331</v>
      </c>
      <c r="G595" t="s">
        <v>7332</v>
      </c>
      <c r="H595" t="str" cm="1">
        <f t="array" aca="1" ref="H595" ca="1">eConcatenar(A595:G595," ")</f>
        <v>INSERT INTO funeraria_abonos_individual SELECT '77DQaYp9N8pa2cRu',' uzl1IbK512DMYJ3i ','0',6150,'00:00:00','0000-00-00',0,0,0,0,0,0,0,0,0,0,0,0,'QWVIOWCUF2AZKT','00:00:00','2121-9-15',0,0,'QWVIOS88F2AZKT','QWYI36BU9KVTQO','0','0','1','1','1','1','1','1','1','1','1','0',0;</v>
      </c>
    </row>
    <row r="596" spans="1:8" x14ac:dyDescent="0.25">
      <c r="A596" t="s">
        <v>5567</v>
      </c>
      <c r="B596" t="s">
        <v>5568</v>
      </c>
      <c r="C596" t="s">
        <v>5569</v>
      </c>
      <c r="D596" t="s">
        <v>5570</v>
      </c>
      <c r="E596" t="s">
        <v>7333</v>
      </c>
      <c r="F596" t="s">
        <v>7334</v>
      </c>
      <c r="G596" t="s">
        <v>7335</v>
      </c>
      <c r="H596" t="str" cm="1">
        <f t="array" aca="1" ref="H596" ca="1">eConcatenar(A596:G596," ")</f>
        <v>INSERT INTO funeraria_abonos_individual SELECT 'QtIal1SZ3Pcwe35e',' aAjGzvnITQME9klA ','0',1050,'00:00:00','0000-00-00',0,0,0,0,0,0,0,0,0,0,0,0,'QWVIOWCUF2AZKT','00:00:00','2021-9-16',0,0,'QWVIOS88F2AZKT','QWYI36BU9KVTQO','0','0','1','1','1','1','1','1','1','1','1','0',0;</v>
      </c>
    </row>
    <row r="597" spans="1:8" x14ac:dyDescent="0.25">
      <c r="A597" t="s">
        <v>5567</v>
      </c>
      <c r="B597" t="s">
        <v>5568</v>
      </c>
      <c r="C597" t="s">
        <v>5569</v>
      </c>
      <c r="D597" t="s">
        <v>5570</v>
      </c>
      <c r="E597" t="s">
        <v>7336</v>
      </c>
      <c r="F597" t="s">
        <v>7337</v>
      </c>
      <c r="G597" t="s">
        <v>6965</v>
      </c>
      <c r="H597" t="str" cm="1">
        <f t="array" aca="1" ref="H597" ca="1">eConcatenar(A597:G597," ")</f>
        <v>INSERT INTO funeraria_abonos_individual SELECT 'FermlaCrobqLlt5N',' AUUagTXCDQ41g4qx ','0',11000,'00:00:00','0000-00-00',0,0,0,0,0,0,0,0,0,0,0,0,'QWVIOWCUF2AZKT','00:00:00','2021-9-15',0,0,'QWVIOS88F2AZKT','QWYI36BU9KVTQO','0','0','1','1','1','1','1','1','1','1','1','0',0;</v>
      </c>
    </row>
    <row r="598" spans="1:8" x14ac:dyDescent="0.25">
      <c r="A598" t="s">
        <v>5567</v>
      </c>
      <c r="B598" t="s">
        <v>5568</v>
      </c>
      <c r="C598" t="s">
        <v>5569</v>
      </c>
      <c r="D598" t="s">
        <v>5570</v>
      </c>
      <c r="E598" t="s">
        <v>7338</v>
      </c>
      <c r="F598" t="s">
        <v>7339</v>
      </c>
      <c r="G598" t="s">
        <v>7340</v>
      </c>
      <c r="H598" t="str" cm="1">
        <f t="array" aca="1" ref="H598" ca="1">eConcatenar(A598:G598," ")</f>
        <v>INSERT INTO funeraria_abonos_individual SELECT 'xKInfXCYwC5oQxXy',' aoms2sg6ldeNzurR ','0',1230,'00:00:00','0000-00-00',0,0,0,0,0,0,0,0,0,0,0,0,'QWVIOWCUF2AZKT','00:00:00','2021-9-16',0,0,'QWVIOS88F2AZKT','QWYI36BU9KVTQO','0','0','1','1','1','1','1','1','1','1','1','0',0;</v>
      </c>
    </row>
    <row r="599" spans="1:8" x14ac:dyDescent="0.25">
      <c r="A599" t="s">
        <v>5567</v>
      </c>
      <c r="B599" t="s">
        <v>5568</v>
      </c>
      <c r="C599" t="s">
        <v>5569</v>
      </c>
      <c r="D599" t="s">
        <v>5570</v>
      </c>
      <c r="E599" t="s">
        <v>7341</v>
      </c>
      <c r="F599" t="s">
        <v>7342</v>
      </c>
      <c r="G599" t="s">
        <v>7343</v>
      </c>
      <c r="H599" t="str" cm="1">
        <f t="array" aca="1" ref="H599" ca="1">eConcatenar(A599:G599," ")</f>
        <v>INSERT INTO funeraria_abonos_individual SELECT '0rjLnWpV7wJ36xvJ',' P1cWBClbGn2s9OLP ','0',12900,'00:00:00','0000-00-00',0,0,0,0,0,0,0,0,0,0,0,0,'QWVIOWCUF2AZKT','00:00:00','2021-9-16',0,0,'QWVIOS88F2AZKT','QWYI36BU9KVTQO','0','0','1','1','1','1','1','1','1','1','1','0',0;</v>
      </c>
    </row>
    <row r="600" spans="1:8" x14ac:dyDescent="0.25">
      <c r="A600" t="s">
        <v>5567</v>
      </c>
      <c r="B600" t="s">
        <v>5568</v>
      </c>
      <c r="C600" t="s">
        <v>5569</v>
      </c>
      <c r="D600" t="s">
        <v>5570</v>
      </c>
      <c r="E600" t="s">
        <v>7344</v>
      </c>
      <c r="F600" t="s">
        <v>7345</v>
      </c>
      <c r="G600" t="s">
        <v>6993</v>
      </c>
      <c r="H600" t="str" cm="1">
        <f t="array" aca="1" ref="H600" ca="1">eConcatenar(A600:G600," ")</f>
        <v>INSERT INTO funeraria_abonos_individual SELECT 'A41VZAmxY4zSmUdQ',' rLY7dkf9uzJWSrxY ','0',10600,'00:00:00','0000-00-00',0,0,0,0,0,0,0,0,0,0,0,0,'QWVIOWCUF2AZKT','00:00:00','2021-9-15',0,0,'QWVIOS88F2AZKT','QWYI36BU9KVTQO','0','0','1','1','1','1','1','1','1','1','1','0',0;</v>
      </c>
    </row>
    <row r="601" spans="1:8" x14ac:dyDescent="0.25">
      <c r="A601" t="s">
        <v>5567</v>
      </c>
      <c r="B601" t="s">
        <v>5568</v>
      </c>
      <c r="C601" t="s">
        <v>5569</v>
      </c>
      <c r="D601" t="s">
        <v>5570</v>
      </c>
      <c r="E601" t="s">
        <v>7346</v>
      </c>
      <c r="F601" t="s">
        <v>7347</v>
      </c>
      <c r="G601" t="s">
        <v>7348</v>
      </c>
      <c r="H601" t="str" cm="1">
        <f t="array" aca="1" ref="H601" ca="1">eConcatenar(A601:G601," ")</f>
        <v>INSERT INTO funeraria_abonos_individual SELECT 's3j3OSbsjqeUSwZm',' PXXUGHx42SZPmb8A ','0',5300,'00:00:00','0000-00-00',0,0,0,0,0,0,0,0,0,0,0,0,'QWVIOWCUF2AZKT','00:00:00','2021-9-23',0,0,'QWVIOS88F2AZKT','QWYI36BU9KVTQO','0','0','1','1','1','1','1','1','1','1','1','0',0;</v>
      </c>
    </row>
    <row r="602" spans="1:8" x14ac:dyDescent="0.25">
      <c r="A602" t="s">
        <v>5567</v>
      </c>
      <c r="B602" t="s">
        <v>5568</v>
      </c>
      <c r="C602" t="s">
        <v>5569</v>
      </c>
      <c r="D602" t="s">
        <v>5570</v>
      </c>
      <c r="E602" t="s">
        <v>7349</v>
      </c>
      <c r="F602" t="s">
        <v>7350</v>
      </c>
      <c r="G602" t="s">
        <v>7351</v>
      </c>
      <c r="H602" t="str" cm="1">
        <f t="array" aca="1" ref="H602" ca="1">eConcatenar(A602:G602," ")</f>
        <v>INSERT INTO funeraria_abonos_individual SELECT 'lJwmuJa9GklePBWb',' o8ksiYNeT8f9zgiO ','0',7700,'00:00:00','0000-00-00',0,0,0,0,0,0,0,0,0,0,0,0,'QWVIOWCUF2AZKT','00:00:00','2021-9-16',0,0,'QWVIOS88F2AZKT','QWYI36BU9KVTQO','0','0','1','1','1','1','1','1','1','1','1','0',0;</v>
      </c>
    </row>
    <row r="603" spans="1:8" x14ac:dyDescent="0.25">
      <c r="A603" t="s">
        <v>5567</v>
      </c>
      <c r="B603" t="s">
        <v>5568</v>
      </c>
      <c r="C603" t="s">
        <v>5569</v>
      </c>
      <c r="D603" t="s">
        <v>5570</v>
      </c>
      <c r="E603" t="s">
        <v>7352</v>
      </c>
      <c r="F603" t="s">
        <v>7353</v>
      </c>
      <c r="G603" t="s">
        <v>7354</v>
      </c>
      <c r="H603" t="str" cm="1">
        <f t="array" aca="1" ref="H603" ca="1">eConcatenar(A603:G603," ")</f>
        <v>INSERT INTO funeraria_abonos_individual SELECT 'BeBJGigUGUh4zfZg',' dTpZa3NFfTN1U2KR ','0',6000,'00:00:00','0000-00-00',0,0,0,0,0,0,0,0,0,0,0,0,'QWVIOWCUF2AZKT','00:00:00','2021-9-08',0,0,'QWVIOS88F2AZKT','QWYI36BU9KVTQO','0','0','1','1','1','1','1','1','1','1','1','0',0;</v>
      </c>
    </row>
    <row r="604" spans="1:8" x14ac:dyDescent="0.25">
      <c r="A604" t="s">
        <v>5567</v>
      </c>
      <c r="B604" t="s">
        <v>5568</v>
      </c>
      <c r="C604" t="s">
        <v>5569</v>
      </c>
      <c r="D604" t="s">
        <v>5570</v>
      </c>
      <c r="E604" t="s">
        <v>7409</v>
      </c>
      <c r="F604" t="s">
        <v>7410</v>
      </c>
      <c r="G604" t="s">
        <v>7411</v>
      </c>
      <c r="H604" t="str" cm="1">
        <f t="array" aca="1" ref="H604" ca="1">eConcatenar(A604:G604," ")</f>
        <v>INSERT INTO funeraria_abonos_individual SELECT 'mTIBvRe7A8xgexET',' 7GvfTrz7D3NFKhdQ ','0',3600,'00:00:00','0000-00-00',0,0,0,0,0,0,0,0,0,0,0,0,'QWVIOWCUF2AZKT','00:00:00','2021-9-06',0,0,'QWVIOS88F2AZKT','QWYI36BU9KVTQO','0','0','1','1','1','1','1','1','1','1','1','0',0;</v>
      </c>
    </row>
    <row r="605" spans="1:8" x14ac:dyDescent="0.25">
      <c r="A605" t="s">
        <v>5567</v>
      </c>
      <c r="B605" t="s">
        <v>5568</v>
      </c>
      <c r="C605" t="s">
        <v>5569</v>
      </c>
      <c r="D605" t="s">
        <v>5570</v>
      </c>
      <c r="E605" t="s">
        <v>7412</v>
      </c>
      <c r="F605" t="s">
        <v>7413</v>
      </c>
      <c r="G605" t="s">
        <v>7414</v>
      </c>
      <c r="H605" t="str" cm="1">
        <f t="array" aca="1" ref="H605" ca="1">eConcatenar(A605:G605," ")</f>
        <v>INSERT INTO funeraria_abonos_individual SELECT 'Ya6XwZJZgV5Tmq2v',' uNrUU4whU3JWZjeV ','0',3350,'00:00:00','0000-00-00',0,0,0,0,0,0,0,0,0,0,0,0,'QWVIOWCUF2AZKT','00:00:00','2021-8-02',0,0,'QWVIOS88F2AZKT','QWYI36BU9KVTQO','0','0','1','1','1','1','1','1','1','1','1','0',0;</v>
      </c>
    </row>
    <row r="606" spans="1:8" x14ac:dyDescent="0.25">
      <c r="A606" t="s">
        <v>5567</v>
      </c>
      <c r="B606" t="s">
        <v>5568</v>
      </c>
      <c r="C606" t="s">
        <v>5569</v>
      </c>
      <c r="D606" t="s">
        <v>5570</v>
      </c>
      <c r="E606" t="s">
        <v>7415</v>
      </c>
      <c r="F606" t="s">
        <v>7416</v>
      </c>
      <c r="G606" t="s">
        <v>7417</v>
      </c>
      <c r="H606" t="str" cm="1">
        <f t="array" aca="1" ref="H606" ca="1">eConcatenar(A606:G606," ")</f>
        <v>INSERT INTO funeraria_abonos_individual SELECT 'A7j8Tb4g0EfBvnog',' 8pQDon9zZqCBp94R ','0',4000,'00:00:00','0000-00-00',0,0,0,0,0,0,0,0,0,0,0,0,'QWVIOWCUF2AZKT','00:00:00','2021-8-31',0,0,'QWVIOS88F2AZKT','QWYI36BU9KVTQO','0','0','1','1','1','1','1','1','1','1','1','0',0;</v>
      </c>
    </row>
    <row r="607" spans="1:8" x14ac:dyDescent="0.25">
      <c r="A607" t="s">
        <v>5567</v>
      </c>
      <c r="B607" t="s">
        <v>5568</v>
      </c>
      <c r="C607" t="s">
        <v>5569</v>
      </c>
      <c r="D607" t="s">
        <v>5570</v>
      </c>
      <c r="E607" t="s">
        <v>7418</v>
      </c>
      <c r="F607" t="s">
        <v>7419</v>
      </c>
      <c r="G607" t="s">
        <v>5668</v>
      </c>
      <c r="H607" t="str" cm="1">
        <f t="array" aca="1" ref="H607" ca="1">eConcatenar(A607:G607," ")</f>
        <v>INSERT INTO funeraria_abonos_individual SELECT 'RtBWPfWCucXuti8Y',' bNP96xSmokBL0eH8 ','0',4400,'00:00:00','0000-00-00',0,0,0,0,0,0,0,0,0,0,0,0,'QWVIOWCUF2AZKT','00:00:00','2021-9-06',0,0,'QWVIOS88F2AZKT','QWYI36BU9KVTQO','0','0','1','1','1','1','1','1','1','1','1','0',0;</v>
      </c>
    </row>
    <row r="608" spans="1:8" x14ac:dyDescent="0.25">
      <c r="A608" t="s">
        <v>5567</v>
      </c>
      <c r="B608" t="s">
        <v>5568</v>
      </c>
      <c r="C608" t="s">
        <v>5569</v>
      </c>
      <c r="D608" t="s">
        <v>5570</v>
      </c>
      <c r="E608" t="s">
        <v>7420</v>
      </c>
      <c r="F608" t="s">
        <v>7421</v>
      </c>
      <c r="G608" t="s">
        <v>7422</v>
      </c>
      <c r="H608" t="str" cm="1">
        <f t="array" aca="1" ref="H608" ca="1">eConcatenar(A608:G608," ")</f>
        <v>INSERT INTO funeraria_abonos_individual SELECT 'NXBgdjA9z6BW4Ljc',' uPeRYKNNb2Sb1qRd ','0',5900,'00:00:00','0000-00-00',0,0,0,0,0,0,0,0,0,0,0,0,'QWVIOWCUF2AZKT','00:00:00','2021-9-07',0,0,'QWVIOS88F2AZKT','QWYI36BU9KVTQO','0','0','1','1','1','1','1','1','1','1','1','0',0;</v>
      </c>
    </row>
    <row r="609" spans="1:8" x14ac:dyDescent="0.25">
      <c r="A609" t="s">
        <v>5567</v>
      </c>
      <c r="B609" t="s">
        <v>5568</v>
      </c>
      <c r="C609" t="s">
        <v>5569</v>
      </c>
      <c r="D609" t="s">
        <v>5570</v>
      </c>
      <c r="E609" t="s">
        <v>7423</v>
      </c>
      <c r="F609" t="s">
        <v>7424</v>
      </c>
      <c r="G609" t="s">
        <v>7425</v>
      </c>
      <c r="H609" t="str" cm="1">
        <f t="array" aca="1" ref="H609" ca="1">eConcatenar(A609:G609," ")</f>
        <v>INSERT INTO funeraria_abonos_individual SELECT 'w4zdVV9ahSS7JWxz',' Qk0gVqCfVLpJKaOp ','0',2800,'00:00:00','0000-00-00',0,0,0,0,0,0,0,0,0,0,0,0,'QWVIOWCUF2AZKT','00:00:00','2021-8-30',0,0,'QWVIOS88F2AZKT','QWYI36BU9KVTQO','0','0','1','1','1','1','1','1','1','1','1','0',0;</v>
      </c>
    </row>
    <row r="610" spans="1:8" x14ac:dyDescent="0.25">
      <c r="A610" t="s">
        <v>5567</v>
      </c>
      <c r="B610" t="s">
        <v>5568</v>
      </c>
      <c r="C610" t="s">
        <v>5569</v>
      </c>
      <c r="D610" t="s">
        <v>5570</v>
      </c>
      <c r="E610" t="s">
        <v>7426</v>
      </c>
      <c r="F610" t="s">
        <v>7427</v>
      </c>
      <c r="G610" t="s">
        <v>7428</v>
      </c>
      <c r="H610" t="str" cm="1">
        <f t="array" aca="1" ref="H610" ca="1">eConcatenar(A610:G610," ")</f>
        <v>INSERT INTO funeraria_abonos_individual SELECT '4xyI5BxyLWWtz6g2',' 54MKrI7dOPFRHPMJ ','0',4300,'00:00:00','0000-00-00',0,0,0,0,0,0,0,0,0,0,0,0,'QWVIOWCUF2AZKT','00:00:00','2021-9-06',0,0,'QWVIOS88F2AZKT','QWYI36BU9KVTQO','0','0','1','1','1','1','1','1','1','1','1','0',0;</v>
      </c>
    </row>
    <row r="611" spans="1:8" x14ac:dyDescent="0.25">
      <c r="A611" t="s">
        <v>5567</v>
      </c>
      <c r="B611" t="s">
        <v>5568</v>
      </c>
      <c r="C611" t="s">
        <v>5569</v>
      </c>
      <c r="D611" t="s">
        <v>5570</v>
      </c>
      <c r="E611" t="s">
        <v>7429</v>
      </c>
      <c r="F611" t="s">
        <v>7430</v>
      </c>
      <c r="G611" t="s">
        <v>7411</v>
      </c>
      <c r="H611" t="str" cm="1">
        <f t="array" aca="1" ref="H611" ca="1">eConcatenar(A611:G611," ")</f>
        <v>INSERT INTO funeraria_abonos_individual SELECT 'qGz9TlBLiKneYYP0',' g3awuKXX6gDr5LFQ ','0',3600,'00:00:00','0000-00-00',0,0,0,0,0,0,0,0,0,0,0,0,'QWVIOWCUF2AZKT','00:00:00','2021-9-06',0,0,'QWVIOS88F2AZKT','QWYI36BU9KVTQO','0','0','1','1','1','1','1','1','1','1','1','0',0;</v>
      </c>
    </row>
    <row r="612" spans="1:8" x14ac:dyDescent="0.25">
      <c r="A612" t="s">
        <v>5567</v>
      </c>
      <c r="B612" t="s">
        <v>5568</v>
      </c>
      <c r="C612" t="s">
        <v>5569</v>
      </c>
      <c r="D612" t="s">
        <v>5570</v>
      </c>
      <c r="E612" t="s">
        <v>7431</v>
      </c>
      <c r="F612" t="s">
        <v>7432</v>
      </c>
      <c r="G612" t="s">
        <v>7433</v>
      </c>
      <c r="H612" t="str" cm="1">
        <f t="array" aca="1" ref="H612" ca="1">eConcatenar(A612:G612," ")</f>
        <v>INSERT INTO funeraria_abonos_individual SELECT 'I8YBN0pTqvqeLqt0',' yWNtHGW6HWi3Iyb1 ','0',2600,'00:00:00','0000-00-00',0,0,0,0,0,0,0,0,0,0,0,0,'QWVIOWCUF2AZKT','00:00:00','2021-8-02',0,0,'QWVIOS88F2AZKT','QWYI36BU9KVTQO','0','0','1','1','1','1','1','1','1','1','1','0',0;</v>
      </c>
    </row>
    <row r="613" spans="1:8" x14ac:dyDescent="0.25">
      <c r="A613" t="s">
        <v>5567</v>
      </c>
      <c r="B613" t="s">
        <v>5568</v>
      </c>
      <c r="C613" t="s">
        <v>5569</v>
      </c>
      <c r="D613" t="s">
        <v>5570</v>
      </c>
      <c r="E613" t="s">
        <v>7434</v>
      </c>
      <c r="F613" t="s">
        <v>7435</v>
      </c>
      <c r="G613" t="s">
        <v>7436</v>
      </c>
      <c r="H613" t="str" cm="1">
        <f t="array" aca="1" ref="H613" ca="1">eConcatenar(A613:G613," ")</f>
        <v>INSERT INTO funeraria_abonos_individual SELECT 'M6t6Oe2nss16bz9a',' OJyaG8NGqRDIWdV9 ','0',4300,'00:00:00','0000-00-00',0,0,0,0,0,0,0,0,0,0,0,0,'QWVIOWCUF2AZKT','00:00:00','2021-8-30',0,0,'QWVIOS88F2AZKT','QWYI36BU9KVTQO','0','0','1','1','1','1','1','1','1','1','1','0',0;</v>
      </c>
    </row>
    <row r="614" spans="1:8" x14ac:dyDescent="0.25">
      <c r="A614" t="s">
        <v>5567</v>
      </c>
      <c r="B614" t="s">
        <v>5568</v>
      </c>
      <c r="C614" t="s">
        <v>5569</v>
      </c>
      <c r="D614" t="s">
        <v>5570</v>
      </c>
      <c r="E614" t="s">
        <v>7437</v>
      </c>
      <c r="F614" t="s">
        <v>7438</v>
      </c>
      <c r="G614" t="s">
        <v>7439</v>
      </c>
      <c r="H614" t="str" cm="1">
        <f t="array" aca="1" ref="H614" ca="1">eConcatenar(A614:G614," ")</f>
        <v>INSERT INTO funeraria_abonos_individual SELECT 'naZgzD2ECEDWC1HK',' p3nrMkRDXz1daFPy ','0',2700,'00:00:00','0000-00-00',0,0,0,0,0,0,0,0,0,0,0,0,'QWVIOWCUF2AZKT','00:00:00','2021-9-06',0,0,'QWVIOS88F2AZKT','QWYI36BU9KVTQO','0','0','1','1','1','1','1','1','1','1','1','0',0;</v>
      </c>
    </row>
    <row r="615" spans="1:8" x14ac:dyDescent="0.25">
      <c r="A615" t="s">
        <v>5567</v>
      </c>
      <c r="B615" t="s">
        <v>5568</v>
      </c>
      <c r="C615" t="s">
        <v>5569</v>
      </c>
      <c r="D615" t="s">
        <v>5570</v>
      </c>
      <c r="E615" t="s">
        <v>7440</v>
      </c>
      <c r="F615" t="s">
        <v>7441</v>
      </c>
      <c r="G615" t="s">
        <v>7442</v>
      </c>
      <c r="H615" t="str" cm="1">
        <f t="array" aca="1" ref="H615" ca="1">eConcatenar(A615:G615," ")</f>
        <v>INSERT INTO funeraria_abonos_individual SELECT 'PkNPywivFV7Xg1n5',' v3kSOVFZjCaUU6ee ','0',2400,'00:00:00','0000-00-00',0,0,0,0,0,0,0,0,0,0,0,0,'QWVIOWCUF2AZKT','00:00:00','2021-8-31',0,0,'QWVIOS88F2AZKT','QWYI36BU9KVTQO','0','0','1','1','1','1','1','1','1','1','1','0',0;</v>
      </c>
    </row>
    <row r="616" spans="1:8" x14ac:dyDescent="0.25">
      <c r="A616" t="s">
        <v>5567</v>
      </c>
      <c r="B616" t="s">
        <v>5568</v>
      </c>
      <c r="C616" t="s">
        <v>5569</v>
      </c>
      <c r="D616" t="s">
        <v>5570</v>
      </c>
      <c r="E616" t="s">
        <v>7443</v>
      </c>
      <c r="F616" t="s">
        <v>7444</v>
      </c>
      <c r="G616" t="s">
        <v>7445</v>
      </c>
      <c r="H616" t="str" cm="1">
        <f t="array" aca="1" ref="H616" ca="1">eConcatenar(A616:G616," ")</f>
        <v>INSERT INTO funeraria_abonos_individual SELECT 'YYFzKKzycygfPpEb',' V6II6LtHSrhJwqnb ','0',5600,'00:00:00','0000-00-00',0,0,0,0,0,0,0,0,0,0,0,0,'QWVIOWCUF2AZKT','00:00:00','2021-8-03',0,0,'QWVIOS88F2AZKT','QWYI36BU9KVTQO','0','0','1','1','1','1','1','1','1','1','1','0',0;</v>
      </c>
    </row>
    <row r="617" spans="1:8" x14ac:dyDescent="0.25">
      <c r="A617" t="s">
        <v>5567</v>
      </c>
      <c r="B617" t="s">
        <v>5568</v>
      </c>
      <c r="C617" t="s">
        <v>5569</v>
      </c>
      <c r="D617" t="s">
        <v>5570</v>
      </c>
      <c r="E617" t="s">
        <v>7446</v>
      </c>
      <c r="F617" t="s">
        <v>7447</v>
      </c>
      <c r="G617" t="s">
        <v>7448</v>
      </c>
      <c r="H617" t="str" cm="1">
        <f t="array" aca="1" ref="H617" ca="1">eConcatenar(A617:G617," ")</f>
        <v>INSERT INTO funeraria_abonos_individual SELECT 'THNxGtdLmUmZwODo',' deFXlxI1nX048vkN ','0',2300,'00:00:00','0000-00-00',0,0,0,0,0,0,0,0,0,0,0,0,'QWVIOWCUF2AZKT','00:00:00','2021-8-16',0,0,'QWVIOS88F2AZKT','QWYI36BU9KVTQO','0','0','1','1','1','1','1','1','1','1','1','0',0;</v>
      </c>
    </row>
    <row r="618" spans="1:8" x14ac:dyDescent="0.25">
      <c r="A618" t="s">
        <v>5567</v>
      </c>
      <c r="B618" t="s">
        <v>5568</v>
      </c>
      <c r="C618" t="s">
        <v>5569</v>
      </c>
      <c r="D618" t="s">
        <v>5570</v>
      </c>
      <c r="E618" t="s">
        <v>7449</v>
      </c>
      <c r="F618" t="s">
        <v>7450</v>
      </c>
      <c r="G618" t="s">
        <v>7451</v>
      </c>
      <c r="H618" t="str" cm="1">
        <f t="array" aca="1" ref="H618" ca="1">eConcatenar(A618:G618," ")</f>
        <v>INSERT INTO funeraria_abonos_individual SELECT 'OZ8tuHg2QjNIkkmZ',' yrQS3KCidYw9Taj4 ','0',2850,'00:00:00','0000-00-00',0,0,0,0,0,0,0,0,0,0,0,0,'QWVIOWCUF2AZKT','00:00:00','2021-9-06',0,0,'QWVIOS88F2AZKT','QWYI36BU9KVTQO','0','0','1','1','1','1','1','1','1','1','1','0',0;</v>
      </c>
    </row>
    <row r="619" spans="1:8" x14ac:dyDescent="0.25">
      <c r="A619" t="s">
        <v>5567</v>
      </c>
      <c r="B619" t="s">
        <v>5568</v>
      </c>
      <c r="C619" t="s">
        <v>5569</v>
      </c>
      <c r="D619" t="s">
        <v>5570</v>
      </c>
      <c r="E619" t="s">
        <v>7452</v>
      </c>
      <c r="F619" t="s">
        <v>7453</v>
      </c>
      <c r="G619" t="s">
        <v>7454</v>
      </c>
      <c r="H619" t="str" cm="1">
        <f t="array" aca="1" ref="H619" ca="1">eConcatenar(A619:G619," ")</f>
        <v>INSERT INTO funeraria_abonos_individual SELECT 'TERfkVRrgMv5Sr6A',' f96KiYNNJnTW7F0x ','0',3600,'00:00:00','0000-00-00',0,0,0,0,0,0,0,0,0,0,0,0,'QWVIOWCUF2AZKT','00:00:00','2021-8-31',0,0,'QWVIOS88F2AZKT','QWYI36BU9KVTQO','0','0','1','1','1','1','1','1','1','1','1','0',0;</v>
      </c>
    </row>
    <row r="620" spans="1:8" x14ac:dyDescent="0.25">
      <c r="A620" t="s">
        <v>5567</v>
      </c>
      <c r="B620" t="s">
        <v>5568</v>
      </c>
      <c r="C620" t="s">
        <v>5569</v>
      </c>
      <c r="D620" t="s">
        <v>5570</v>
      </c>
      <c r="E620" t="s">
        <v>7455</v>
      </c>
      <c r="F620" t="s">
        <v>7456</v>
      </c>
      <c r="G620" t="s">
        <v>7457</v>
      </c>
      <c r="H620" t="str" cm="1">
        <f t="array" aca="1" ref="H620" ca="1">eConcatenar(A620:G620," ")</f>
        <v>INSERT INTO funeraria_abonos_individual SELECT 'awmVcKMBxndF0GkF',' qGNNf0ls6DfLOrrf ','0',6000,'00:00:00','0000-00-00',0,0,0,0,0,0,0,0,0,0,0,0,'QWVIOWCUF2AZKT','00:00:00','2021-9-07',0,0,'QWVIOS88F2AZKT','QWYI36BU9KVTQO','0','0','1','1','1','1','1','1','1','1','1','0',0;</v>
      </c>
    </row>
    <row r="621" spans="1:8" x14ac:dyDescent="0.25">
      <c r="A621" t="s">
        <v>5567</v>
      </c>
      <c r="B621" t="s">
        <v>5568</v>
      </c>
      <c r="C621" t="s">
        <v>5569</v>
      </c>
      <c r="D621" t="s">
        <v>5570</v>
      </c>
      <c r="E621" t="s">
        <v>7458</v>
      </c>
      <c r="F621" t="s">
        <v>7459</v>
      </c>
      <c r="G621" t="s">
        <v>7460</v>
      </c>
      <c r="H621" t="str" cm="1">
        <f t="array" aca="1" ref="H621" ca="1">eConcatenar(A621:G621," ")</f>
        <v>INSERT INTO funeraria_abonos_individual SELECT 'e82f9uyy4GklEI7L',' I5gJb4RQkvjYAQi0 ','0',1800,'00:00:00','0000-00-00',0,0,0,0,0,0,0,0,0,0,0,0,'QWVIOWCUF2AZKT','00:00:00','2021-8-31',0,0,'QWVIOS88F2AZKT','QWYI36BU9KVTQO','0','0','1','1','1','1','1','1','1','1','1','0',0;</v>
      </c>
    </row>
    <row r="622" spans="1:8" x14ac:dyDescent="0.25">
      <c r="A622" t="s">
        <v>5567</v>
      </c>
      <c r="B622" t="s">
        <v>5568</v>
      </c>
      <c r="C622" t="s">
        <v>5569</v>
      </c>
      <c r="D622" t="s">
        <v>5570</v>
      </c>
      <c r="E622" t="s">
        <v>7461</v>
      </c>
      <c r="F622" t="s">
        <v>7462</v>
      </c>
      <c r="G622" t="s">
        <v>7463</v>
      </c>
      <c r="H622" t="str" cm="1">
        <f t="array" aca="1" ref="H622" ca="1">eConcatenar(A622:G622," ")</f>
        <v>INSERT INTO funeraria_abonos_individual SELECT 'AZ0edBinjm4KdFEj',' 5uQNVNU0yDpSQXMV ','0',2100,'00:00:00','0000-00-00',0,0,0,0,0,0,0,0,0,0,0,0,'QWVIOWCUF2AZKT','00:00:00','2021-8-31',0,0,'QWVIOS88F2AZKT','QWYI36BU9KVTQO','0','0','1','1','1','1','1','1','1','1','1','0',0;</v>
      </c>
    </row>
    <row r="623" spans="1:8" x14ac:dyDescent="0.25">
      <c r="A623" t="s">
        <v>5567</v>
      </c>
      <c r="B623" t="s">
        <v>5568</v>
      </c>
      <c r="C623" t="s">
        <v>5569</v>
      </c>
      <c r="D623" t="s">
        <v>5570</v>
      </c>
      <c r="E623" t="s">
        <v>7464</v>
      </c>
      <c r="F623" t="s">
        <v>7465</v>
      </c>
      <c r="G623" t="s">
        <v>5602</v>
      </c>
      <c r="H623" t="str" cm="1">
        <f t="array" aca="1" ref="H623" ca="1">eConcatenar(A623:G623," ")</f>
        <v>INSERT INTO funeraria_abonos_individual SELECT '5eqaB35SGGhA8t8x',' wTDZO3sU7dIldy8P ','0',3000,'00:00:00','0000-00-00',0,0,0,0,0,0,0,0,0,0,0,0,'QWVIOWCUF2AZKT','00:00:00','2021-9-06',0,0,'QWVIOS88F2AZKT','QWYI36BU9KVTQO','0','0','1','1','1','1','1','1','1','1','1','0',0;</v>
      </c>
    </row>
    <row r="624" spans="1:8" x14ac:dyDescent="0.25">
      <c r="A624" t="s">
        <v>5567</v>
      </c>
      <c r="B624" t="s">
        <v>5568</v>
      </c>
      <c r="C624" t="s">
        <v>5569</v>
      </c>
      <c r="D624" t="s">
        <v>5570</v>
      </c>
      <c r="E624" t="s">
        <v>7466</v>
      </c>
      <c r="F624" t="s">
        <v>7467</v>
      </c>
      <c r="G624" t="s">
        <v>7468</v>
      </c>
      <c r="H624" t="str" cm="1">
        <f t="array" aca="1" ref="H624" ca="1">eConcatenar(A624:G624," ")</f>
        <v>INSERT INTO funeraria_abonos_individual SELECT 'qZGSegrRl5xHI869',' zv4YBebfnA3rYNsp ','0',2000,'00:00:00','0000-00-00',0,0,0,0,0,0,0,0,0,0,0,0,'QWVIOWCUF2AZKT','00:00:00','2021-8-06',0,0,'QWVIOS88F2AZKT','QWYI36BU9KVTQO','0','0','1','1','1','1','1','1','1','1','1','0',0;</v>
      </c>
    </row>
    <row r="625" spans="1:8" x14ac:dyDescent="0.25">
      <c r="A625" t="s">
        <v>5567</v>
      </c>
      <c r="B625" t="s">
        <v>5568</v>
      </c>
      <c r="C625" t="s">
        <v>5569</v>
      </c>
      <c r="D625" t="s">
        <v>5570</v>
      </c>
      <c r="E625" t="s">
        <v>7469</v>
      </c>
      <c r="F625" t="s">
        <v>7470</v>
      </c>
      <c r="G625" t="s">
        <v>7471</v>
      </c>
      <c r="H625" t="str" cm="1">
        <f t="array" aca="1" ref="H625" ca="1">eConcatenar(A625:G625," ")</f>
        <v>INSERT INTO funeraria_abonos_individual SELECT '0FH7ujVHy1JyApWo',' eHhTquCOG5dYwwiY ','0',4000,'00:00:00','0000-00-00',0,0,0,0,0,0,0,0,0,0,0,0,'QWVIOWCUF2AZKT','00:00:00','2021-8-16',0,0,'QWVIOS88F2AZKT','QWYI36BU9KVTQO','0','0','1','1','1','1','1','1','1','1','1','0',0;</v>
      </c>
    </row>
    <row r="626" spans="1:8" x14ac:dyDescent="0.25">
      <c r="A626" t="s">
        <v>5567</v>
      </c>
      <c r="B626" t="s">
        <v>5568</v>
      </c>
      <c r="C626" t="s">
        <v>5569</v>
      </c>
      <c r="D626" t="s">
        <v>5570</v>
      </c>
      <c r="E626" t="s">
        <v>7472</v>
      </c>
      <c r="F626" t="s">
        <v>7473</v>
      </c>
      <c r="G626" t="s">
        <v>7474</v>
      </c>
      <c r="H626" t="str" cm="1">
        <f t="array" aca="1" ref="H626" ca="1">eConcatenar(A626:G626," ")</f>
        <v>INSERT INTO funeraria_abonos_individual SELECT 'qt0ja5Wi1AxeLznM',' Tqk4rT50GroiuVjP ','0',1400,'00:00:00','0000-00-00',0,0,0,0,0,0,0,0,0,0,0,0,'QWVIOWCUF2AZKT','00:00:00','2021-8-17',0,0,'QWVIOS88F2AZKT','QWYI36BU9KVTQO','0','0','1','1','1','1','1','1','1','1','1','0',0;</v>
      </c>
    </row>
    <row r="627" spans="1:8" x14ac:dyDescent="0.25">
      <c r="A627" t="s">
        <v>5567</v>
      </c>
      <c r="B627" t="s">
        <v>5568</v>
      </c>
      <c r="C627" t="s">
        <v>5569</v>
      </c>
      <c r="D627" t="s">
        <v>5570</v>
      </c>
      <c r="E627" t="s">
        <v>7475</v>
      </c>
      <c r="F627" t="s">
        <v>7476</v>
      </c>
      <c r="G627" t="s">
        <v>7477</v>
      </c>
      <c r="H627" t="str" cm="1">
        <f t="array" aca="1" ref="H627" ca="1">eConcatenar(A627:G627," ")</f>
        <v>INSERT INTO funeraria_abonos_individual SELECT 'CuXSq3MdLt4YhhW0',' 4JbjWHolckdt8z2V ','0',900,'00:00:00','0000-00-00',0,0,0,0,0,0,0,0,0,0,0,0,'QWVIOWCUF2AZKT','00:00:00','2021-8-02',0,0,'QWVIOS88F2AZKT','QWYI36BU9KVTQO','0','0','1','1','1','1','1','1','1','1','1','0',0;</v>
      </c>
    </row>
    <row r="628" spans="1:8" x14ac:dyDescent="0.25">
      <c r="A628" t="s">
        <v>5567</v>
      </c>
      <c r="B628" t="s">
        <v>5568</v>
      </c>
      <c r="C628" t="s">
        <v>5569</v>
      </c>
      <c r="D628" t="s">
        <v>5570</v>
      </c>
      <c r="E628" t="s">
        <v>7478</v>
      </c>
      <c r="F628" t="s">
        <v>7479</v>
      </c>
      <c r="G628" t="s">
        <v>7480</v>
      </c>
      <c r="H628" t="str" cm="1">
        <f t="array" aca="1" ref="H628" ca="1">eConcatenar(A628:G628," ")</f>
        <v>INSERT INTO funeraria_abonos_individual SELECT 'B6U86XMFaXVyH8wv',' IwgNZllx1mo1AZIF ','0',8000,'00:00:00','0000-00-00',0,0,0,0,0,0,0,0,0,0,0,0,'QWVIOWCUF2AZKT','00:00:00','2021-9-06',0,0,'QWVIOS88F2AZKT','QWYI36BU9KVTQO','0','0','1','1','1','1','1','1','1','1','1','0',0;</v>
      </c>
    </row>
    <row r="629" spans="1:8" x14ac:dyDescent="0.25">
      <c r="A629" t="s">
        <v>5567</v>
      </c>
      <c r="B629" t="s">
        <v>5568</v>
      </c>
      <c r="C629" t="s">
        <v>5569</v>
      </c>
      <c r="D629" t="s">
        <v>5570</v>
      </c>
      <c r="E629" t="s">
        <v>7481</v>
      </c>
      <c r="F629" t="s">
        <v>7482</v>
      </c>
      <c r="G629" t="s">
        <v>7483</v>
      </c>
      <c r="H629" t="str" cm="1">
        <f t="array" aca="1" ref="H629" ca="1">eConcatenar(A629:G629," ")</f>
        <v>INSERT INTO funeraria_abonos_individual SELECT 'W7xreMOmDltUcKTf',' etqD8pFlACS2jK16 ','0',5000,'00:00:00','0000-00-00',0,0,0,0,0,0,0,0,0,0,0,0,'QWVIOWCUF2AZKT','00:00:00','2021-9-06',0,0,'QWVIOS88F2AZKT','QWYI36BU9KVTQO','0','0','1','1','1','1','1','1','1','1','1','0',0;</v>
      </c>
    </row>
    <row r="630" spans="1:8" x14ac:dyDescent="0.25">
      <c r="A630" t="s">
        <v>5567</v>
      </c>
      <c r="B630" t="s">
        <v>5568</v>
      </c>
      <c r="C630" t="s">
        <v>5569</v>
      </c>
      <c r="D630" t="s">
        <v>5570</v>
      </c>
      <c r="E630" t="s">
        <v>7484</v>
      </c>
      <c r="F630" t="s">
        <v>7485</v>
      </c>
      <c r="G630" t="s">
        <v>7486</v>
      </c>
      <c r="H630" t="str" cm="1">
        <f t="array" aca="1" ref="H630" ca="1">eConcatenar(A630:G630," ")</f>
        <v>INSERT INTO funeraria_abonos_individual SELECT 'YxxxqKnGVf90YeLs',' D91l09Xu30oEWqCs ','0',1700,'00:00:00','0000-00-00',0,0,0,0,0,0,0,0,0,0,0,0,'QWVIOWCUF2AZKT','00:00:00','2021-9-06',0,0,'QWVIOS88F2AZKT','QWYI36BU9KVTQO','0','0','1','1','1','1','1','1','1','1','1','0',0;</v>
      </c>
    </row>
    <row r="631" spans="1:8" x14ac:dyDescent="0.25">
      <c r="A631" t="s">
        <v>5567</v>
      </c>
      <c r="B631" t="s">
        <v>5568</v>
      </c>
      <c r="C631" t="s">
        <v>5569</v>
      </c>
      <c r="D631" t="s">
        <v>5570</v>
      </c>
      <c r="E631" t="s">
        <v>7487</v>
      </c>
      <c r="F631" t="s">
        <v>7488</v>
      </c>
      <c r="G631" t="s">
        <v>7489</v>
      </c>
      <c r="H631" t="str" cm="1">
        <f t="array" aca="1" ref="H631" ca="1">eConcatenar(A631:G631," ")</f>
        <v>INSERT INTO funeraria_abonos_individual SELECT 'z5bYSJomrMEuwMVu',' pp9QK7kZyJwjTkdX ','0',2150,'00:00:00','0000-00-00',0,0,0,0,0,0,0,0,0,0,0,0,'QWVIOWCUF2AZKT','00:00:00','2021-9-07',0,0,'QWVIOS88F2AZKT','QWYI36BU9KVTQO','0','0','1','1','1','1','1','1','1','1','1','0',0;</v>
      </c>
    </row>
    <row r="632" spans="1:8" x14ac:dyDescent="0.25">
      <c r="A632" t="s">
        <v>5567</v>
      </c>
      <c r="B632" t="s">
        <v>5568</v>
      </c>
      <c r="C632" t="s">
        <v>5569</v>
      </c>
      <c r="D632" t="s">
        <v>5570</v>
      </c>
      <c r="E632" t="s">
        <v>7490</v>
      </c>
      <c r="F632" t="s">
        <v>7491</v>
      </c>
      <c r="G632" t="s">
        <v>7492</v>
      </c>
      <c r="H632" t="str" cm="1">
        <f t="array" aca="1" ref="H632" ca="1">eConcatenar(A632:G632," ")</f>
        <v>INSERT INTO funeraria_abonos_individual SELECT '9gnUWm3CUZFs3zR8',' 5lIJb7PBZEpGh2Lh ','0',1300,'00:00:00','0000-00-00',0,0,0,0,0,0,0,0,0,0,0,0,'QWVIOWCUF2AZKT','00:00:00','2021-9-06',0,0,'QWVIOS88F2AZKT','QWYI36BU9KVTQO','0','0','1','1','1','1','1','1','1','1','1','0',0;</v>
      </c>
    </row>
    <row r="633" spans="1:8" x14ac:dyDescent="0.25">
      <c r="A633" t="s">
        <v>5567</v>
      </c>
      <c r="B633" t="s">
        <v>5568</v>
      </c>
      <c r="C633" t="s">
        <v>5569</v>
      </c>
      <c r="D633" t="s">
        <v>5570</v>
      </c>
      <c r="E633" t="s">
        <v>7493</v>
      </c>
      <c r="F633" t="s">
        <v>7494</v>
      </c>
      <c r="G633" t="s">
        <v>7495</v>
      </c>
      <c r="H633" t="str" cm="1">
        <f t="array" aca="1" ref="H633" ca="1">eConcatenar(A633:G633," ")</f>
        <v>INSERT INTO funeraria_abonos_individual SELECT '21rs8QUmzf1reWaM',' IA8ignMIBFEIsngD ','0',1000,'00:00:00','0000-00-00',0,0,0,0,0,0,0,0,0,0,0,0,'QWVIOWCUF2AZKT','00:00:00','2021-6-22',0,0,'QWVIOS88F2AZKT','QWYI36BU9KVTQO','0','0','1','1','1','1','1','1','1','1','1','0',0;</v>
      </c>
    </row>
    <row r="634" spans="1:8" x14ac:dyDescent="0.25">
      <c r="A634" t="s">
        <v>5567</v>
      </c>
      <c r="B634" t="s">
        <v>5568</v>
      </c>
      <c r="C634" t="s">
        <v>5569</v>
      </c>
      <c r="D634" t="s">
        <v>5570</v>
      </c>
      <c r="E634" t="s">
        <v>7496</v>
      </c>
      <c r="F634" t="s">
        <v>7497</v>
      </c>
      <c r="G634" t="s">
        <v>5709</v>
      </c>
      <c r="H634" t="str" cm="1">
        <f t="array" aca="1" ref="H634" ca="1">eConcatenar(A634:G634," ")</f>
        <v>INSERT INTO funeraria_abonos_individual SELECT 'iEcrAZpP3b91JExa',' ICVRpakS3tF2Ln1m ','0',1800,'00:00:00','0000-00-00',0,0,0,0,0,0,0,0,0,0,0,0,'QWVIOWCUF2AZKT','00:00:00','2021-9-06',0,0,'QWVIOS88F2AZKT','QWYI36BU9KVTQO','0','0','1','1','1','1','1','1','1','1','1','0',0;</v>
      </c>
    </row>
    <row r="635" spans="1:8" x14ac:dyDescent="0.25">
      <c r="A635" t="s">
        <v>5567</v>
      </c>
      <c r="B635" t="s">
        <v>5568</v>
      </c>
      <c r="C635" t="s">
        <v>5569</v>
      </c>
      <c r="D635" t="s">
        <v>5570</v>
      </c>
      <c r="E635" t="s">
        <v>7498</v>
      </c>
      <c r="F635" t="s">
        <v>7499</v>
      </c>
      <c r="G635" t="s">
        <v>7500</v>
      </c>
      <c r="H635" t="str" cm="1">
        <f t="array" aca="1" ref="H635" ca="1">eConcatenar(A635:G635," ")</f>
        <v>INSERT INTO funeraria_abonos_individual SELECT 'RxpFpK6e1UwDXdhg',' yPNhIc0BTLvJwIGu ','0',2500,'00:00:00','0000-00-00',0,0,0,0,0,0,0,0,0,0,0,0,'QWVIOWCUF2AZKT','00:00:00','2021-8-31',0,0,'QWVIOS88F2AZKT','QWYI36BU9KVTQO','0','0','1','1','1','1','1','1','1','1','1','0',0;</v>
      </c>
    </row>
    <row r="636" spans="1:8" x14ac:dyDescent="0.25">
      <c r="A636" t="s">
        <v>5567</v>
      </c>
      <c r="B636" t="s">
        <v>5568</v>
      </c>
      <c r="C636" t="s">
        <v>5569</v>
      </c>
      <c r="D636" t="s">
        <v>5570</v>
      </c>
      <c r="E636" t="s">
        <v>7501</v>
      </c>
      <c r="F636" t="s">
        <v>7502</v>
      </c>
      <c r="G636" t="s">
        <v>7503</v>
      </c>
      <c r="H636" t="str" cm="1">
        <f t="array" aca="1" ref="H636" ca="1">eConcatenar(A636:G636," ")</f>
        <v>INSERT INTO funeraria_abonos_individual SELECT 'RFgrFFLaDN2XKAIS',' cBNvKlAe5S8mW0pX ','0',1200,'00:00:00','0000-00-00',0,0,0,0,0,0,0,0,0,0,0,0,'QWVIOWCUF2AZKT','00:00:00','2021-9-07',0,0,'QWVIOS88F2AZKT','QWYI36BU9KVTQO','0','0','1','1','1','1','1','1','1','1','1','0',0;</v>
      </c>
    </row>
    <row r="637" spans="1:8" x14ac:dyDescent="0.25">
      <c r="A637" t="s">
        <v>5567</v>
      </c>
      <c r="B637" t="s">
        <v>5568</v>
      </c>
      <c r="C637" t="s">
        <v>5569</v>
      </c>
      <c r="D637" t="s">
        <v>5570</v>
      </c>
      <c r="E637" t="s">
        <v>7504</v>
      </c>
      <c r="F637" t="s">
        <v>7505</v>
      </c>
      <c r="G637" t="s">
        <v>7506</v>
      </c>
      <c r="H637" t="str" cm="1">
        <f t="array" aca="1" ref="H637" ca="1">eConcatenar(A637:G637," ")</f>
        <v>INSERT INTO funeraria_abonos_individual SELECT '7Mdk7Nkn0f27gKlP',' GRdHZmEAWkNAhEsD ','0',1200,'00:00:00','0000-00-00',0,0,0,0,0,0,0,0,0,0,0,0,'QWVIOWCUF2AZKT','00:00:00','2021-9-06',0,0,'QWVIOS88F2AZKT','QWYI36BU9KVTQO','0','0','1','1','1','1','1','1','1','1','1','0',0;</v>
      </c>
    </row>
    <row r="638" spans="1:8" x14ac:dyDescent="0.25">
      <c r="A638" t="s">
        <v>5567</v>
      </c>
      <c r="B638" t="s">
        <v>5568</v>
      </c>
      <c r="C638" t="s">
        <v>5569</v>
      </c>
      <c r="D638" t="s">
        <v>5570</v>
      </c>
      <c r="E638" t="s">
        <v>7507</v>
      </c>
      <c r="F638" t="s">
        <v>7508</v>
      </c>
      <c r="G638" t="s">
        <v>7509</v>
      </c>
      <c r="H638" t="str" cm="1">
        <f t="array" aca="1" ref="H638" ca="1">eConcatenar(A638:G638," ")</f>
        <v>INSERT INTO funeraria_abonos_individual SELECT '8XhNyMkwgz0Pn097',' rLgoSlTCIfPnu0mM ','0',1550,'00:00:00','0000-00-00',0,0,0,0,0,0,0,0,0,0,0,0,'QWVIOWCUF2AZKT','00:00:00','2021-8-17',0,0,'QWVIOS88F2AZKT','QWYI36BU9KVTQO','0','0','1','1','1','1','1','1','1','1','1','0',0;</v>
      </c>
    </row>
    <row r="639" spans="1:8" x14ac:dyDescent="0.25">
      <c r="A639" t="s">
        <v>5567</v>
      </c>
      <c r="B639" t="s">
        <v>5568</v>
      </c>
      <c r="C639" t="s">
        <v>5569</v>
      </c>
      <c r="D639" t="s">
        <v>5570</v>
      </c>
      <c r="E639" t="s">
        <v>7510</v>
      </c>
      <c r="F639" t="s">
        <v>7511</v>
      </c>
      <c r="G639" t="s">
        <v>7506</v>
      </c>
      <c r="H639" t="str" cm="1">
        <f t="array" aca="1" ref="H639" ca="1">eConcatenar(A639:G639," ")</f>
        <v>INSERT INTO funeraria_abonos_individual SELECT 'TTUXhstBHckbKOiG',' akmptyuS2Ix4CZDb ','0',1200,'00:00:00','0000-00-00',0,0,0,0,0,0,0,0,0,0,0,0,'QWVIOWCUF2AZKT','00:00:00','2021-9-06',0,0,'QWVIOS88F2AZKT','QWYI36BU9KVTQO','0','0','1','1','1','1','1','1','1','1','1','0',0;</v>
      </c>
    </row>
    <row r="640" spans="1:8" x14ac:dyDescent="0.25">
      <c r="A640" t="s">
        <v>5567</v>
      </c>
      <c r="B640" t="s">
        <v>5568</v>
      </c>
      <c r="C640" t="s">
        <v>5569</v>
      </c>
      <c r="D640" t="s">
        <v>5570</v>
      </c>
      <c r="E640" t="s">
        <v>7512</v>
      </c>
      <c r="F640" t="s">
        <v>7513</v>
      </c>
      <c r="G640" t="s">
        <v>7514</v>
      </c>
      <c r="H640" t="str" cm="1">
        <f t="array" aca="1" ref="H640" ca="1">eConcatenar(A640:G640," ")</f>
        <v>INSERT INTO funeraria_abonos_individual SELECT 'uZud5HdxjvAzEAux',' 2bZBmdvb8t32spW9 ','0',1750,'00:00:00','0000-00-00',0,0,0,0,0,0,0,0,0,0,0,0,'QWVIOWCUF2AZKT','00:00:00','2021-6-21',0,0,'QWVIOS88F2AZKT','QWYI36BU9KVTQO','0','0','1','1','1','1','1','1','1','1','1','0',0;</v>
      </c>
    </row>
    <row r="641" spans="1:8" x14ac:dyDescent="0.25">
      <c r="A641" t="s">
        <v>5567</v>
      </c>
      <c r="B641" t="s">
        <v>5568</v>
      </c>
      <c r="C641" t="s">
        <v>5569</v>
      </c>
      <c r="D641" t="s">
        <v>5570</v>
      </c>
      <c r="E641" t="s">
        <v>7515</v>
      </c>
      <c r="F641" t="s">
        <v>7516</v>
      </c>
      <c r="G641" t="s">
        <v>7517</v>
      </c>
      <c r="H641" t="str" cm="1">
        <f t="array" aca="1" ref="H641" ca="1">eConcatenar(A641:G641," ")</f>
        <v>INSERT INTO funeraria_abonos_individual SELECT '5FG8NCv7BtHWcTlJ',' r8jKfD42KlUgS7bZ ','0',1400,'00:00:00','0000-00-00',0,0,0,0,0,0,0,0,0,0,0,0,'QWVIOWCUF2AZKT','00:00:00','2021-9-06',0,0,'QWVIOS88F2AZKT','QWYI36BU9KVTQO','0','0','1','1','1','1','1','1','1','1','1','0',0;</v>
      </c>
    </row>
    <row r="642" spans="1:8" x14ac:dyDescent="0.25">
      <c r="A642" t="s">
        <v>5567</v>
      </c>
      <c r="B642" t="s">
        <v>5568</v>
      </c>
      <c r="C642" t="s">
        <v>5569</v>
      </c>
      <c r="D642" t="s">
        <v>5570</v>
      </c>
      <c r="E642" t="s">
        <v>7518</v>
      </c>
      <c r="F642" t="s">
        <v>7519</v>
      </c>
      <c r="G642" t="s">
        <v>7520</v>
      </c>
      <c r="H642" t="str" cm="1">
        <f t="array" aca="1" ref="H642" ca="1">eConcatenar(A642:G642," ")</f>
        <v>INSERT INTO funeraria_abonos_individual SELECT '2zjgni7ifHyFkq4M',' SNcVQxJhrOJJERjk ','0',3100,'00:00:00','0000-00-00',0,0,0,0,0,0,0,0,0,0,0,0,'QWVIOWCUF2AZKT','00:00:00','2021-8-07',0,0,'QWVIOS88F2AZKT','QWYI36BU9KVTQO','0','0','1','1','1','1','1','1','1','1','1','0',0;</v>
      </c>
    </row>
    <row r="643" spans="1:8" x14ac:dyDescent="0.25">
      <c r="A643" t="s">
        <v>5567</v>
      </c>
      <c r="B643" t="s">
        <v>5568</v>
      </c>
      <c r="C643" t="s">
        <v>5569</v>
      </c>
      <c r="D643" t="s">
        <v>5570</v>
      </c>
      <c r="E643" t="s">
        <v>7521</v>
      </c>
      <c r="F643" t="s">
        <v>7522</v>
      </c>
      <c r="G643" t="s">
        <v>5623</v>
      </c>
      <c r="H643" t="str" cm="1">
        <f t="array" aca="1" ref="H643" ca="1">eConcatenar(A643:G643," ")</f>
        <v>INSERT INTO funeraria_abonos_individual SELECT 'h587D0Argp020dnJ',' M2PlG5bQ0Fb1O2Jp ','0',2800,'00:00:00','0000-00-00',0,0,0,0,0,0,0,0,0,0,0,0,'QWVIOWCUF2AZKT','00:00:00','2021-9-06',0,0,'QWVIOS88F2AZKT','QWYI36BU9KVTQO','0','0','1','1','1','1','1','1','1','1','1','0',0;</v>
      </c>
    </row>
    <row r="644" spans="1:8" x14ac:dyDescent="0.25">
      <c r="A644" t="s">
        <v>5567</v>
      </c>
      <c r="B644" t="s">
        <v>5568</v>
      </c>
      <c r="C644" t="s">
        <v>5569</v>
      </c>
      <c r="D644" t="s">
        <v>5570</v>
      </c>
      <c r="E644" t="s">
        <v>7523</v>
      </c>
      <c r="F644" t="s">
        <v>7524</v>
      </c>
      <c r="G644" t="s">
        <v>5692</v>
      </c>
      <c r="H644" t="str" cm="1">
        <f t="array" aca="1" ref="H644" ca="1">eConcatenar(A644:G644," ")</f>
        <v>INSERT INTO funeraria_abonos_individual SELECT 'hXPH4RtINpZpoQMR',' VpN3OCNwNA45DroP ','0',1800,'00:00:00','0000-00-00',0,0,0,0,0,0,0,0,0,0,0,0,'QWVIOWCUF2AZKT','00:00:00','2021-9-07',0,0,'QWVIOS88F2AZKT','QWYI36BU9KVTQO','0','0','1','1','1','1','1','1','1','1','1','0',0;</v>
      </c>
    </row>
    <row r="645" spans="1:8" x14ac:dyDescent="0.25">
      <c r="A645" t="s">
        <v>5567</v>
      </c>
      <c r="B645" t="s">
        <v>5568</v>
      </c>
      <c r="C645" t="s">
        <v>5569</v>
      </c>
      <c r="D645" t="s">
        <v>5570</v>
      </c>
      <c r="E645" t="s">
        <v>7525</v>
      </c>
      <c r="F645" t="s">
        <v>7526</v>
      </c>
      <c r="G645" t="s">
        <v>7527</v>
      </c>
      <c r="H645" t="str" cm="1">
        <f t="array" aca="1" ref="H645" ca="1">eConcatenar(A645:G645," ")</f>
        <v>INSERT INTO funeraria_abonos_individual SELECT 'btvADwmeMxqqg10i',' FVGcB5i0andztT9a ','0',1200,'00:00:00','0000-00-00',0,0,0,0,0,0,0,0,0,0,0,0,'QWVIOWCUF2AZKT','00:00:00','2021-8-31',0,0,'QWVIOS88F2AZKT','QWYI36BU9KVTQO','0','0','1','1','1','1','1','1','1','1','1','0',0;</v>
      </c>
    </row>
    <row r="646" spans="1:8" x14ac:dyDescent="0.25">
      <c r="A646" t="s">
        <v>5567</v>
      </c>
      <c r="B646" t="s">
        <v>5568</v>
      </c>
      <c r="C646" t="s">
        <v>5569</v>
      </c>
      <c r="D646" t="s">
        <v>5570</v>
      </c>
      <c r="E646" t="s">
        <v>7528</v>
      </c>
      <c r="F646" t="s">
        <v>7529</v>
      </c>
      <c r="G646" t="s">
        <v>7486</v>
      </c>
      <c r="H646" t="str" cm="1">
        <f t="array" aca="1" ref="H646" ca="1">eConcatenar(A646:G646," ")</f>
        <v>INSERT INTO funeraria_abonos_individual SELECT '2IsenkagIpBkR1yC',' u5XL4zCUNefIMRaG ','0',1700,'00:00:00','0000-00-00',0,0,0,0,0,0,0,0,0,0,0,0,'QWVIOWCUF2AZKT','00:00:00','2021-9-06',0,0,'QWVIOS88F2AZKT','QWYI36BU9KVTQO','0','0','1','1','1','1','1','1','1','1','1','0',0;</v>
      </c>
    </row>
    <row r="647" spans="1:8" x14ac:dyDescent="0.25">
      <c r="A647" t="s">
        <v>5567</v>
      </c>
      <c r="B647" t="s">
        <v>5568</v>
      </c>
      <c r="C647" t="s">
        <v>5569</v>
      </c>
      <c r="D647" t="s">
        <v>5570</v>
      </c>
      <c r="E647" t="s">
        <v>7530</v>
      </c>
      <c r="F647" t="s">
        <v>7531</v>
      </c>
      <c r="G647" t="s">
        <v>7532</v>
      </c>
      <c r="H647" t="str" cm="1">
        <f t="array" aca="1" ref="H647" ca="1">eConcatenar(A647:G647," ")</f>
        <v>INSERT INTO funeraria_abonos_individual SELECT 'RcnMK1f6O2zlH14d',' 1jpumcNwJmLf1rN2 ','0',1500,'00:00:00','0000-00-00',0,0,0,0,0,0,0,0,0,0,0,0,'QWVIOWCUF2AZKT','00:00:00','2021-8-31',0,0,'QWVIOS88F2AZKT','QWYI36BU9KVTQO','0','0','1','1','1','1','1','1','1','1','1','0',0;</v>
      </c>
    </row>
    <row r="648" spans="1:8" x14ac:dyDescent="0.25">
      <c r="A648" t="s">
        <v>5567</v>
      </c>
      <c r="B648" t="s">
        <v>5568</v>
      </c>
      <c r="C648" t="s">
        <v>5569</v>
      </c>
      <c r="D648" t="s">
        <v>5570</v>
      </c>
      <c r="E648" t="s">
        <v>7533</v>
      </c>
      <c r="F648" t="s">
        <v>7534</v>
      </c>
      <c r="G648" t="s">
        <v>7535</v>
      </c>
      <c r="H648" t="str" cm="1">
        <f t="array" aca="1" ref="H648" ca="1">eConcatenar(A648:G648," ")</f>
        <v>INSERT INTO funeraria_abonos_individual SELECT 'mqCbCgq5a6tkbS16',' tXJnbMgbFrl3kJwN ','0',2100,'00:00:00','0000-00-00',0,0,0,0,0,0,0,0,0,0,0,0,'QWVIOWCUF2AZKT','00:00:00','2021-9-06',0,0,'QWVIOS88F2AZKT','QWYI36BU9KVTQO','0','0','1','1','1','1','1','1','1','1','1','0',0;</v>
      </c>
    </row>
    <row r="649" spans="1:8" x14ac:dyDescent="0.25">
      <c r="A649" t="s">
        <v>5567</v>
      </c>
      <c r="B649" t="s">
        <v>5568</v>
      </c>
      <c r="C649" t="s">
        <v>5569</v>
      </c>
      <c r="D649" t="s">
        <v>5570</v>
      </c>
      <c r="E649" t="s">
        <v>7536</v>
      </c>
      <c r="F649" t="s">
        <v>7537</v>
      </c>
      <c r="G649" t="s">
        <v>7538</v>
      </c>
      <c r="H649" t="str" cm="1">
        <f t="array" aca="1" ref="H649" ca="1">eConcatenar(A649:G649," ")</f>
        <v>INSERT INTO funeraria_abonos_individual SELECT 'OfOBFNekidKEiH2d',' TCzp9YGaq8qABSkt ','0',1050,'00:00:00','0000-00-00',0,0,0,0,0,0,0,0,0,0,0,0,'QWVIOWCUF2AZKT','00:00:00','2021-8-31',0,0,'QWVIOS88F2AZKT','QWYI36BU9KVTQO','0','0','1','1','1','1','1','1','1','1','1','0',0;</v>
      </c>
    </row>
    <row r="650" spans="1:8" x14ac:dyDescent="0.25">
      <c r="A650" t="s">
        <v>5567</v>
      </c>
      <c r="B650" t="s">
        <v>5568</v>
      </c>
      <c r="C650" t="s">
        <v>5569</v>
      </c>
      <c r="D650" t="s">
        <v>5570</v>
      </c>
      <c r="E650" t="s">
        <v>7539</v>
      </c>
      <c r="F650" t="s">
        <v>7540</v>
      </c>
      <c r="G650" t="s">
        <v>5689</v>
      </c>
      <c r="H650" t="str" cm="1">
        <f t="array" aca="1" ref="H650" ca="1">eConcatenar(A650:G650," ")</f>
        <v>INSERT INTO funeraria_abonos_individual SELECT 'IabeTOhGVaPfgxgd',' p4bfNpxp5wON5zLy ','0',1000,'00:00:00','0000-00-00',0,0,0,0,0,0,0,0,0,0,0,0,'QWVIOWCUF2AZKT','00:00:00','2021-9-07',0,0,'QWVIOS88F2AZKT','QWYI36BU9KVTQO','0','0','1','1','1','1','1','1','1','1','1','0',0;</v>
      </c>
    </row>
    <row r="651" spans="1:8" x14ac:dyDescent="0.25">
      <c r="A651" t="s">
        <v>5567</v>
      </c>
      <c r="B651" t="s">
        <v>5568</v>
      </c>
      <c r="C651" t="s">
        <v>5569</v>
      </c>
      <c r="D651" t="s">
        <v>5570</v>
      </c>
      <c r="E651" t="s">
        <v>7541</v>
      </c>
      <c r="F651" t="s">
        <v>7542</v>
      </c>
      <c r="G651" t="s">
        <v>7543</v>
      </c>
      <c r="H651" t="str" cm="1">
        <f t="array" aca="1" ref="H651" ca="1">eConcatenar(A651:G651," ")</f>
        <v>INSERT INTO funeraria_abonos_individual SELECT 'x27T9hVRmyPqgeUf',' ARlyJmTlEPXDumNY ','0',2000,'00:00:00','0000-00-00',0,0,0,0,0,0,0,0,0,0,0,0,'QWVIOWCUF2AZKT','00:00:00','2021-8-17',0,0,'QWVIOS88F2AZKT','QWYI36BU9KVTQO','0','0','1','1','1','1','1','1','1','1','1','0',0;</v>
      </c>
    </row>
    <row r="652" spans="1:8" x14ac:dyDescent="0.25">
      <c r="A652" t="s">
        <v>5567</v>
      </c>
      <c r="B652" t="s">
        <v>5568</v>
      </c>
      <c r="C652" t="s">
        <v>5569</v>
      </c>
      <c r="D652" t="s">
        <v>5570</v>
      </c>
      <c r="E652" t="s">
        <v>7544</v>
      </c>
      <c r="F652" t="s">
        <v>7545</v>
      </c>
      <c r="G652" t="s">
        <v>7546</v>
      </c>
      <c r="H652" t="str" cm="1">
        <f t="array" aca="1" ref="H652" ca="1">eConcatenar(A652:G652," ")</f>
        <v>INSERT INTO funeraria_abonos_individual SELECT '35i3NG9QWXdtbHQ4',' IPFtDH0o9OXFbONk ','0',100,'00:00:00','0000-00-00',0,0,0,0,0,0,0,0,0,0,0,0,'QWVIOWCUF2AZKT','00:00:00','2021-9-07',0,0,'QWVIOS88F2AZKT','QWYI36BU9KVTQO','0','0','1','1','1','1','1','1','1','1','1','0',0;</v>
      </c>
    </row>
    <row r="653" spans="1:8" x14ac:dyDescent="0.25">
      <c r="A653" t="s">
        <v>5567</v>
      </c>
      <c r="B653" t="s">
        <v>5568</v>
      </c>
      <c r="C653" t="s">
        <v>5569</v>
      </c>
      <c r="D653" t="s">
        <v>5570</v>
      </c>
      <c r="E653" t="s">
        <v>7547</v>
      </c>
      <c r="F653" t="s">
        <v>7548</v>
      </c>
      <c r="G653" t="s">
        <v>7549</v>
      </c>
      <c r="H653" t="str" cm="1">
        <f t="array" aca="1" ref="H653" ca="1">eConcatenar(A653:G653," ")</f>
        <v>INSERT INTO funeraria_abonos_individual SELECT 'qVVMZ8AyS5P3XInQ',' s1HxfiUhebovHoda ','0',4200,'00:00:00','0000-00-00',0,0,0,0,0,0,0,0,0,0,0,0,'QWVIOWCUF2AZKT','00:00:00','2021-8-31',0,0,'QWVIOS88F2AZKT','QWYI36BU9KVTQO','0','0','1','1','1','1','1','1','1','1','1','0',0;</v>
      </c>
    </row>
    <row r="654" spans="1:8" x14ac:dyDescent="0.25">
      <c r="A654" t="s">
        <v>5567</v>
      </c>
      <c r="B654" t="s">
        <v>5568</v>
      </c>
      <c r="C654" t="s">
        <v>5569</v>
      </c>
      <c r="D654" t="s">
        <v>5570</v>
      </c>
      <c r="E654" t="s">
        <v>7550</v>
      </c>
      <c r="F654" t="s">
        <v>7551</v>
      </c>
      <c r="G654" t="s">
        <v>7552</v>
      </c>
      <c r="H654" t="str" cm="1">
        <f t="array" aca="1" ref="H654" ca="1">eConcatenar(A654:G654," ")</f>
        <v>INSERT INTO funeraria_abonos_individual SELECT 'qRguIXJi4Ttb3GiY',' FtCAASSnf5dickuM ','0',9700,'00:00:00','0000-00-00',0,0,0,0,0,0,0,0,0,0,0,0,'QWVIOWCUF2AZKT','00:00:00','2021-9-13',0,0,'QWVIOS88F2AZKT','QWYI36BU9KVTQO','0','0','1','1','1','1','1','1','1','1','1','0',0;</v>
      </c>
    </row>
    <row r="655" spans="1:8" x14ac:dyDescent="0.25">
      <c r="A655" t="s">
        <v>5567</v>
      </c>
      <c r="B655" t="s">
        <v>5568</v>
      </c>
      <c r="C655" t="s">
        <v>5569</v>
      </c>
      <c r="D655" t="s">
        <v>5570</v>
      </c>
      <c r="E655" t="s">
        <v>7553</v>
      </c>
      <c r="F655" t="s">
        <v>7554</v>
      </c>
      <c r="G655" t="s">
        <v>7555</v>
      </c>
      <c r="H655" t="str" cm="1">
        <f t="array" aca="1" ref="H655" ca="1">eConcatenar(A655:G655," ")</f>
        <v>INSERT INTO funeraria_abonos_individual SELECT '9YirA1e7kbx9LyUv',' VHH7OFOeN64MaXOg ','0',4000,'00:00:00','0000-00-00',0,0,0,0,0,0,0,0,0,0,0,0,'QWVIOWCUF2AZKT','00:00:00','2021-9-13',0,0,'QWVIOS88F2AZKT','QWYI36BU9KVTQO','0','0','1','1','1','1','1','1','1','1','1','0',0;</v>
      </c>
    </row>
    <row r="656" spans="1:8" x14ac:dyDescent="0.25">
      <c r="A656" t="s">
        <v>5567</v>
      </c>
      <c r="B656" t="s">
        <v>5568</v>
      </c>
      <c r="C656" t="s">
        <v>5569</v>
      </c>
      <c r="D656" t="s">
        <v>5570</v>
      </c>
      <c r="E656" t="s">
        <v>7556</v>
      </c>
      <c r="F656" t="s">
        <v>7557</v>
      </c>
      <c r="G656" t="s">
        <v>7558</v>
      </c>
      <c r="H656" t="str" cm="1">
        <f t="array" aca="1" ref="H656" ca="1">eConcatenar(A656:G656," ")</f>
        <v>INSERT INTO funeraria_abonos_individual SELECT 'iHUIt7yhqh8amRxU',' FjcZQv44B8pX0cNG ','0',7400,'00:00:00','0000-00-00',0,0,0,0,0,0,0,0,0,0,0,0,'QWVIOWCUF2AZKT','00:00:00','2021-8-30',0,0,'QWVIOS88F2AZKT','QWYI36BU9KVTQO','0','0','1','1','1','1','1','1','1','1','1','0',0;</v>
      </c>
    </row>
    <row r="657" spans="1:8" x14ac:dyDescent="0.25">
      <c r="A657" t="s">
        <v>5567</v>
      </c>
      <c r="B657" t="s">
        <v>5568</v>
      </c>
      <c r="C657" t="s">
        <v>5569</v>
      </c>
      <c r="D657" t="s">
        <v>5570</v>
      </c>
      <c r="E657" t="s">
        <v>7559</v>
      </c>
      <c r="F657" t="s">
        <v>7560</v>
      </c>
      <c r="G657" t="s">
        <v>7561</v>
      </c>
      <c r="H657" t="str" cm="1">
        <f t="array" aca="1" ref="H657" ca="1">eConcatenar(A657:G657," ")</f>
        <v>INSERT INTO funeraria_abonos_individual SELECT 'Q2h5pf5cHVo2NNoY',' BYdEHIQFdO6TGfk6 ','0',3800,'00:00:00','0000-00-00',0,0,0,0,0,0,0,0,0,0,0,0,'QWVIOWCUF2AZKT','00:00:00','2021-9-13',0,0,'QWVIOS88F2AZKT','QWYI36BU9KVTQO','0','0','1','1','1','1','1','1','1','1','1','0',0;</v>
      </c>
    </row>
    <row r="658" spans="1:8" x14ac:dyDescent="0.25">
      <c r="A658" t="s">
        <v>5567</v>
      </c>
      <c r="B658" t="s">
        <v>5568</v>
      </c>
      <c r="C658" t="s">
        <v>5569</v>
      </c>
      <c r="D658" t="s">
        <v>5570</v>
      </c>
      <c r="E658" t="s">
        <v>7562</v>
      </c>
      <c r="F658" t="s">
        <v>7563</v>
      </c>
      <c r="G658" t="s">
        <v>7564</v>
      </c>
      <c r="H658" t="str" cm="1">
        <f t="array" aca="1" ref="H658" ca="1">eConcatenar(A658:G658," ")</f>
        <v>INSERT INTO funeraria_abonos_individual SELECT 'uV4S7FNsF1Hc6HFe',' oxG8Ki8vXwfGUMQj ','0',7700,'00:00:00','0000-00-00',0,0,0,0,0,0,0,0,0,0,0,0,'QWVIOWCUF2AZKT','00:00:00','2021-9-14',0,0,'QWVIOS88F2AZKT','QWYI36BU9KVTQO','0','0','1','1','1','1','1','1','1','1','1','0',0;</v>
      </c>
    </row>
    <row r="659" spans="1:8" x14ac:dyDescent="0.25">
      <c r="A659" t="s">
        <v>5567</v>
      </c>
      <c r="B659" t="s">
        <v>5568</v>
      </c>
      <c r="C659" t="s">
        <v>5569</v>
      </c>
      <c r="D659" t="s">
        <v>5570</v>
      </c>
      <c r="E659" t="s">
        <v>7565</v>
      </c>
      <c r="F659" t="s">
        <v>7566</v>
      </c>
      <c r="G659" t="s">
        <v>7567</v>
      </c>
      <c r="H659" t="str" cm="1">
        <f t="array" aca="1" ref="H659" ca="1">eConcatenar(A659:G659," ")</f>
        <v>INSERT INTO funeraria_abonos_individual SELECT 'dhnDzwjbLXNHCyjn',' MTbN2NFQGUdxhkBt ','0',4700,'00:00:00','0000-00-00',0,0,0,0,0,0,0,0,0,0,0,0,'QWVIOWCUF2AZKT','00:00:00','2021-9-13',0,0,'QWVIOS88F2AZKT','QWYI36BU9KVTQO','0','0','1','1','1','1','1','1','1','1','1','0',0;</v>
      </c>
    </row>
    <row r="660" spans="1:8" x14ac:dyDescent="0.25">
      <c r="A660" t="s">
        <v>5567</v>
      </c>
      <c r="B660" t="s">
        <v>5568</v>
      </c>
      <c r="C660" t="s">
        <v>5569</v>
      </c>
      <c r="D660" t="s">
        <v>5570</v>
      </c>
      <c r="E660" t="s">
        <v>7568</v>
      </c>
      <c r="F660" t="s">
        <v>7569</v>
      </c>
      <c r="G660" t="s">
        <v>7570</v>
      </c>
      <c r="H660" t="str" cm="1">
        <f t="array" aca="1" ref="H660" ca="1">eConcatenar(A660:G660," ")</f>
        <v>INSERT INTO funeraria_abonos_individual SELECT '2adH4r2XUt03bD1r',' bVe7V8U09fTweJnC ','0',2400,'00:00:00','0000-00-00',0,0,0,0,0,0,0,0,0,0,0,0,'QWVIOWCUF2AZKT','00:00:00','2021-9-13',0,0,'QWVIOS88F2AZKT','QWYI36BU9KVTQO','0','0','1','1','1','1','1','1','1','1','1','0',0;</v>
      </c>
    </row>
    <row r="661" spans="1:8" x14ac:dyDescent="0.25">
      <c r="A661" t="s">
        <v>5567</v>
      </c>
      <c r="B661" t="s">
        <v>5568</v>
      </c>
      <c r="C661" t="s">
        <v>5569</v>
      </c>
      <c r="D661" t="s">
        <v>5570</v>
      </c>
      <c r="E661" t="s">
        <v>7571</v>
      </c>
      <c r="F661" t="s">
        <v>7572</v>
      </c>
      <c r="G661" t="s">
        <v>7573</v>
      </c>
      <c r="H661" t="str" cm="1">
        <f t="array" aca="1" ref="H661" ca="1">eConcatenar(A661:G661," ")</f>
        <v>INSERT INTO funeraria_abonos_individual SELECT 'rLGA7ugLPPFSSL4A',' ZXjuX0VLUKvlCmW3 ','0',1810,'00:00:00','0000-00-00',0,0,0,0,0,0,0,0,0,0,0,0,'QWVIOWCUF2AZKT','00:00:00','2021-9-14',0,0,'QWVIOS88F2AZKT','QWYI36BU9KVTQO','0','0','1','1','1','1','1','1','1','1','1','0',0;</v>
      </c>
    </row>
    <row r="662" spans="1:8" x14ac:dyDescent="0.25">
      <c r="A662" t="s">
        <v>5567</v>
      </c>
      <c r="B662" t="s">
        <v>5568</v>
      </c>
      <c r="C662" t="s">
        <v>5569</v>
      </c>
      <c r="D662" t="s">
        <v>5570</v>
      </c>
      <c r="E662" t="s">
        <v>7574</v>
      </c>
      <c r="F662" t="s">
        <v>7575</v>
      </c>
      <c r="G662" t="s">
        <v>7576</v>
      </c>
      <c r="H662" t="str" cm="1">
        <f t="array" aca="1" ref="H662" ca="1">eConcatenar(A662:G662," ")</f>
        <v>INSERT INTO funeraria_abonos_individual SELECT 'TALTY79fhHA8dCCe',' a5AbWe7jAWyYon1e ','0',1950,'00:00:00','0000-00-00',0,0,0,0,0,0,0,0,0,0,0,0,'QWVIOWCUF2AZKT','00:00:00','2021-9-14',0,0,'QWVIOS88F2AZKT','QWYI36BU9KVTQO','0','0','1','1','1','1','1','1','1','1','1','0',0;</v>
      </c>
    </row>
    <row r="663" spans="1:8" x14ac:dyDescent="0.25">
      <c r="A663" t="s">
        <v>5567</v>
      </c>
      <c r="B663" t="s">
        <v>5568</v>
      </c>
      <c r="C663" t="s">
        <v>5569</v>
      </c>
      <c r="D663" t="s">
        <v>5570</v>
      </c>
      <c r="E663" t="s">
        <v>7577</v>
      </c>
      <c r="F663" t="s">
        <v>7578</v>
      </c>
      <c r="G663" t="s">
        <v>7579</v>
      </c>
      <c r="H663" t="str" cm="1">
        <f t="array" aca="1" ref="H663" ca="1">eConcatenar(A663:G663," ")</f>
        <v>INSERT INTO funeraria_abonos_individual SELECT 'sWkOMflb6UuBi03u',' zwgnSXDXFB9bdzKX ','0',2100,'00:00:00','0000-00-00',0,0,0,0,0,0,0,0,0,0,0,0,'QWVIOWCUF2AZKT','00:00:00','2021-9-14',0,0,'QWVIOS88F2AZKT','QWYI36BU9KVTQO','0','0','1','1','1','1','1','1','1','1','1','0',0;</v>
      </c>
    </row>
    <row r="664" spans="1:8" x14ac:dyDescent="0.25">
      <c r="A664" t="s">
        <v>5567</v>
      </c>
      <c r="B664" t="s">
        <v>5568</v>
      </c>
      <c r="C664" t="s">
        <v>5569</v>
      </c>
      <c r="D664" t="s">
        <v>5570</v>
      </c>
      <c r="E664" t="s">
        <v>7580</v>
      </c>
      <c r="F664" t="s">
        <v>7581</v>
      </c>
      <c r="G664" t="s">
        <v>7500</v>
      </c>
      <c r="H664" t="str" cm="1">
        <f t="array" aca="1" ref="H664" ca="1">eConcatenar(A664:G664," ")</f>
        <v>INSERT INTO funeraria_abonos_individual SELECT 'KzzgEF4Lye9ZhbSj',' yurQOoPeaacXzVzj ','0',2500,'00:00:00','0000-00-00',0,0,0,0,0,0,0,0,0,0,0,0,'QWVIOWCUF2AZKT','00:00:00','2021-8-31',0,0,'QWVIOS88F2AZKT','QWYI36BU9KVTQO','0','0','1','1','1','1','1','1','1','1','1','0',0;</v>
      </c>
    </row>
    <row r="665" spans="1:8" x14ac:dyDescent="0.25">
      <c r="A665" t="s">
        <v>5567</v>
      </c>
      <c r="B665" t="s">
        <v>5568</v>
      </c>
      <c r="C665" t="s">
        <v>5569</v>
      </c>
      <c r="D665" t="s">
        <v>5570</v>
      </c>
      <c r="E665" t="s">
        <v>7582</v>
      </c>
      <c r="F665" t="s">
        <v>7583</v>
      </c>
      <c r="G665" t="s">
        <v>7584</v>
      </c>
      <c r="H665" t="str" cm="1">
        <f t="array" aca="1" ref="H665" ca="1">eConcatenar(A665:G665," ")</f>
        <v>INSERT INTO funeraria_abonos_individual SELECT 'DOsngyj8zYjprJI8',' EyrxtyGfPKJThuw5 ','0',7200,'00:00:00','0000-00-00',0,0,0,0,0,0,0,0,0,0,0,0,'QWVIOWCUF2AZKT','00:00:00','2021-9-14',0,0,'QWVIOS88F2AZKT','QWYI36BU9KVTQO','0','0','1','1','1','1','1','1','1','1','1','0',0;</v>
      </c>
    </row>
    <row r="666" spans="1:8" x14ac:dyDescent="0.25">
      <c r="A666" t="s">
        <v>5567</v>
      </c>
      <c r="B666" t="s">
        <v>5568</v>
      </c>
      <c r="C666" t="s">
        <v>5569</v>
      </c>
      <c r="D666" t="s">
        <v>5570</v>
      </c>
      <c r="E666" t="s">
        <v>7585</v>
      </c>
      <c r="F666" t="s">
        <v>7586</v>
      </c>
      <c r="G666" t="s">
        <v>7587</v>
      </c>
      <c r="H666" t="str" cm="1">
        <f t="array" aca="1" ref="H666" ca="1">eConcatenar(A666:G666," ")</f>
        <v>INSERT INTO funeraria_abonos_individual SELECT '85VS7Ad65dJR4DmZ',' L4MhDEN3T6gdjHXC ','0',2100,'00:00:00','0000-00-00',0,0,0,0,0,0,0,0,0,0,0,0,'QWVIOWCUF2AZKT','00:00:00','2021-9-13',0,0,'QWVIOS88F2AZKT','QWYI36BU9KVTQO','0','0','1','1','1','1','1','1','1','1','1','0',0;</v>
      </c>
    </row>
    <row r="667" spans="1:8" x14ac:dyDescent="0.25">
      <c r="A667" t="s">
        <v>5567</v>
      </c>
      <c r="B667" t="s">
        <v>5568</v>
      </c>
      <c r="C667" t="s">
        <v>5569</v>
      </c>
      <c r="D667" t="s">
        <v>5570</v>
      </c>
      <c r="E667" t="s">
        <v>7588</v>
      </c>
      <c r="F667" t="s">
        <v>7589</v>
      </c>
      <c r="G667" t="s">
        <v>7590</v>
      </c>
      <c r="H667" t="str" cm="1">
        <f t="array" aca="1" ref="H667" ca="1">eConcatenar(A667:G667," ")</f>
        <v>INSERT INTO funeraria_abonos_individual SELECT 'boBC3JVPpSV7omrK',' P994vvuoTGA39feg ','0',1800,'00:00:00','0000-00-00',0,0,0,0,0,0,0,0,0,0,0,0,'QWVIOWCUF2AZKT','00:00:00','2021-9-14',0,0,'QWVIOS88F2AZKT','QWYI36BU9KVTQO','0','0','1','1','1','1','1','1','1','1','1','0',0;</v>
      </c>
    </row>
    <row r="668" spans="1:8" x14ac:dyDescent="0.25">
      <c r="A668" t="s">
        <v>5567</v>
      </c>
      <c r="B668" t="s">
        <v>5568</v>
      </c>
      <c r="C668" t="s">
        <v>5569</v>
      </c>
      <c r="D668" t="s">
        <v>5570</v>
      </c>
      <c r="E668" t="s">
        <v>7591</v>
      </c>
      <c r="F668" t="s">
        <v>7592</v>
      </c>
      <c r="G668" t="s">
        <v>7593</v>
      </c>
      <c r="H668" t="str" cm="1">
        <f t="array" aca="1" ref="H668" ca="1">eConcatenar(A668:G668," ")</f>
        <v>INSERT INTO funeraria_abonos_individual SELECT 'HrSREQK3dDGXmOAC',' pWvVNoLxUabFe9D5 ','0',3600,'00:00:00','0000-00-00',0,0,0,0,0,0,0,0,0,0,0,0,'QWVIOWCUF2AZKT','00:00:00','2021-9-13',0,0,'QWVIOS88F2AZKT','QWYI36BU9KVTQO','0','0','1','1','1','1','1','1','1','1','1','0',0;</v>
      </c>
    </row>
    <row r="669" spans="1:8" x14ac:dyDescent="0.25">
      <c r="A669" t="s">
        <v>5567</v>
      </c>
      <c r="B669" t="s">
        <v>5568</v>
      </c>
      <c r="C669" t="s">
        <v>5569</v>
      </c>
      <c r="D669" t="s">
        <v>5570</v>
      </c>
      <c r="E669" t="s">
        <v>7594</v>
      </c>
      <c r="F669" t="s">
        <v>7595</v>
      </c>
      <c r="G669" t="s">
        <v>7596</v>
      </c>
      <c r="H669" t="str" cm="1">
        <f t="array" aca="1" ref="H669" ca="1">eConcatenar(A669:G669," ")</f>
        <v>INSERT INTO funeraria_abonos_individual SELECT 'gVgdmze0RI9jWINd',' Jcfs9GPdG7gqkn7c ','0',1800,'00:00:00','0000-00-00',0,0,0,0,0,0,0,0,0,0,0,0,'QWVIOWCUF2AZKT','00:00:00','2021-9-13',0,0,'QWVIOS88F2AZKT','QWYI36BU9KVTQO','0','0','1','1','1','1','1','1','1','1','1','0',0;</v>
      </c>
    </row>
    <row r="670" spans="1:8" x14ac:dyDescent="0.25">
      <c r="A670" t="s">
        <v>5567</v>
      </c>
      <c r="B670" t="s">
        <v>5568</v>
      </c>
      <c r="C670" t="s">
        <v>5569</v>
      </c>
      <c r="D670" t="s">
        <v>5570</v>
      </c>
      <c r="E670" t="s">
        <v>7597</v>
      </c>
      <c r="F670" t="s">
        <v>7598</v>
      </c>
      <c r="G670" t="s">
        <v>7599</v>
      </c>
      <c r="H670" t="str" cm="1">
        <f t="array" aca="1" ref="H670" ca="1">eConcatenar(A670:G670," ")</f>
        <v>INSERT INTO funeraria_abonos_individual SELECT 'sddH2EVqvK3cIgH7',' zRdjF0S5EFqAPRhj ','0',2200,'00:00:00','0000-00-00',0,0,0,0,0,0,0,0,0,0,0,0,'QWVIOWCUF2AZKT','00:00:00','2021-9-13',0,0,'QWVIOS88F2AZKT','QWYI36BU9KVTQO','0','0','1','1','1','1','1','1','1','1','1','0',0;</v>
      </c>
    </row>
    <row r="671" spans="1:8" x14ac:dyDescent="0.25">
      <c r="A671" t="s">
        <v>5567</v>
      </c>
      <c r="B671" t="s">
        <v>5568</v>
      </c>
      <c r="C671" t="s">
        <v>5569</v>
      </c>
      <c r="D671" t="s">
        <v>5570</v>
      </c>
      <c r="E671" t="s">
        <v>7600</v>
      </c>
      <c r="F671" t="s">
        <v>7601</v>
      </c>
      <c r="G671" t="s">
        <v>7590</v>
      </c>
      <c r="H671" t="str" cm="1">
        <f t="array" aca="1" ref="H671" ca="1">eConcatenar(A671:G671," ")</f>
        <v>INSERT INTO funeraria_abonos_individual SELECT '0dPUkbQ9IWU3yDxk',' p3FZb3ngrizCZaSD ','0',1800,'00:00:00','0000-00-00',0,0,0,0,0,0,0,0,0,0,0,0,'QWVIOWCUF2AZKT','00:00:00','2021-9-14',0,0,'QWVIOS88F2AZKT','QWYI36BU9KVTQO','0','0','1','1','1','1','1','1','1','1','1','0',0;</v>
      </c>
    </row>
    <row r="672" spans="1:8" x14ac:dyDescent="0.25">
      <c r="A672" t="s">
        <v>5567</v>
      </c>
      <c r="B672" t="s">
        <v>5568</v>
      </c>
      <c r="C672" t="s">
        <v>5569</v>
      </c>
      <c r="D672" t="s">
        <v>5570</v>
      </c>
      <c r="E672" t="s">
        <v>7602</v>
      </c>
      <c r="F672" t="s">
        <v>7603</v>
      </c>
      <c r="G672" t="s">
        <v>7604</v>
      </c>
      <c r="H672" t="str" cm="1">
        <f t="array" aca="1" ref="H672" ca="1">eConcatenar(A672:G672," ")</f>
        <v>INSERT INTO funeraria_abonos_individual SELECT 'xNzmrlO9NytoegWI',' H5W8FpWMQoKP7mod ','0',1500,'00:00:00','0000-00-00',0,0,0,0,0,0,0,0,0,0,0,0,'QWVIOWCUF2AZKT','00:00:00','2021-9-07',0,0,'QWVIOS88F2AZKT','QWYI36BU9KVTQO','0','0','1','1','1','1','1','1','1','1','1','0',0;</v>
      </c>
    </row>
    <row r="673" spans="1:8" x14ac:dyDescent="0.25">
      <c r="A673" t="s">
        <v>5567</v>
      </c>
      <c r="B673" t="s">
        <v>5568</v>
      </c>
      <c r="C673" t="s">
        <v>5569</v>
      </c>
      <c r="D673" t="s">
        <v>5570</v>
      </c>
      <c r="E673" t="s">
        <v>7605</v>
      </c>
      <c r="F673" t="s">
        <v>7606</v>
      </c>
      <c r="G673" t="s">
        <v>7607</v>
      </c>
      <c r="H673" t="str" cm="1">
        <f t="array" aca="1" ref="H673" ca="1">eConcatenar(A673:G673," ")</f>
        <v>INSERT INTO funeraria_abonos_individual SELECT 'RTlsFg7ZuTTvLkMh',' 2HfQ5j6nTciudfrl ','0',1850,'00:00:00','0000-00-00',0,0,0,0,0,0,0,0,0,0,0,0,'QWVIOWCUF2AZKT','00:00:00','2021-9-07',0,0,'QWVIOS88F2AZKT','QWYI36BU9KVTQO','0','0','1','1','1','1','1','1','1','1','1','0',0;</v>
      </c>
    </row>
    <row r="674" spans="1:8" x14ac:dyDescent="0.25">
      <c r="A674" t="s">
        <v>5567</v>
      </c>
      <c r="B674" t="s">
        <v>5568</v>
      </c>
      <c r="C674" t="s">
        <v>5569</v>
      </c>
      <c r="D674" t="s">
        <v>5570</v>
      </c>
      <c r="E674" t="s">
        <v>7608</v>
      </c>
      <c r="F674" t="s">
        <v>7609</v>
      </c>
      <c r="G674" t="s">
        <v>7610</v>
      </c>
      <c r="H674" t="str" cm="1">
        <f t="array" aca="1" ref="H674" ca="1">eConcatenar(A674:G674," ")</f>
        <v>INSERT INTO funeraria_abonos_individual SELECT 'ejWegCprf5Ekzxkw',' KN8KZtgboYaGaDdd ','0',1100,'00:00:00','0000-00-00',0,0,0,0,0,0,0,0,0,0,0,0,'QWVIOWCUF2AZKT','00:00:00','2021-5-31',0,0,'QWVIOS88F2AZKT','QWYI36BU9KVTQO','0','0','1','1','1','1','1','1','1','1','1','0',0;</v>
      </c>
    </row>
    <row r="675" spans="1:8" x14ac:dyDescent="0.25">
      <c r="A675" t="s">
        <v>5567</v>
      </c>
      <c r="B675" t="s">
        <v>5568</v>
      </c>
      <c r="C675" t="s">
        <v>5569</v>
      </c>
      <c r="D675" t="s">
        <v>5570</v>
      </c>
      <c r="E675" t="s">
        <v>7611</v>
      </c>
      <c r="F675" t="s">
        <v>7612</v>
      </c>
      <c r="G675" t="s">
        <v>7613</v>
      </c>
      <c r="H675" t="str" cm="1">
        <f t="array" aca="1" ref="H675" ca="1">eConcatenar(A675:G675," ")</f>
        <v>INSERT INTO funeraria_abonos_individual SELECT 'MUHycV6dAD1Zyisj',' tes9ALIRAbcNg017 ','0',5200,'00:00:00','0000-00-00',0,0,0,0,0,0,0,0,0,0,0,0,'QWVIOWCUF2AZKT','00:00:00','2021-9-14',0,0,'QWVIOS88F2AZKT','QWYI36BU9KVTQO','0','0','1','1','1','1','1','1','1','1','1','0',0;</v>
      </c>
    </row>
    <row r="676" spans="1:8" x14ac:dyDescent="0.25">
      <c r="A676" t="s">
        <v>5567</v>
      </c>
      <c r="B676" t="s">
        <v>5568</v>
      </c>
      <c r="C676" t="s">
        <v>5569</v>
      </c>
      <c r="D676" t="s">
        <v>5570</v>
      </c>
      <c r="E676" t="s">
        <v>7614</v>
      </c>
      <c r="F676" t="s">
        <v>7615</v>
      </c>
      <c r="G676" t="s">
        <v>7616</v>
      </c>
      <c r="H676" t="str" cm="1">
        <f t="array" aca="1" ref="H676" ca="1">eConcatenar(A676:G676," ")</f>
        <v>INSERT INTO funeraria_abonos_individual SELECT 'QhNIZv7SoGSuhnge',' wOtImTA2Euoy3xUy ','0',900,'00:00:00','0000-00-00',0,0,0,0,0,0,0,0,0,0,0,0,'QWVIOWCUF2AZKT','00:00:00','2021-9-06',0,0,'QWVIOS88F2AZKT','QWYI36BU9KVTQO','0','0','1','1','1','1','1','1','1','1','1','0',0;</v>
      </c>
    </row>
    <row r="677" spans="1:8" x14ac:dyDescent="0.25">
      <c r="A677" t="s">
        <v>5567</v>
      </c>
      <c r="B677" t="s">
        <v>5568</v>
      </c>
      <c r="C677" t="s">
        <v>5569</v>
      </c>
      <c r="D677" t="s">
        <v>5570</v>
      </c>
      <c r="E677" t="s">
        <v>7617</v>
      </c>
      <c r="F677" t="s">
        <v>7618</v>
      </c>
      <c r="G677" t="s">
        <v>7561</v>
      </c>
      <c r="H677" t="str" cm="1">
        <f t="array" aca="1" ref="H677" ca="1">eConcatenar(A677:G677," ")</f>
        <v>INSERT INTO funeraria_abonos_individual SELECT 'fOi5EYR4MxAXlLDE',' q0NyMgJYD4nTi1jo ','0',3800,'00:00:00','0000-00-00',0,0,0,0,0,0,0,0,0,0,0,0,'QWVIOWCUF2AZKT','00:00:00','2021-9-13',0,0,'QWVIOS88F2AZKT','QWYI36BU9KVTQO','0','0','1','1','1','1','1','1','1','1','1','0',0;</v>
      </c>
    </row>
    <row r="678" spans="1:8" x14ac:dyDescent="0.25">
      <c r="A678" t="s">
        <v>5567</v>
      </c>
      <c r="B678" t="s">
        <v>5568</v>
      </c>
      <c r="C678" t="s">
        <v>5569</v>
      </c>
      <c r="D678" t="s">
        <v>5570</v>
      </c>
      <c r="E678" t="s">
        <v>7619</v>
      </c>
      <c r="F678" t="s">
        <v>7620</v>
      </c>
      <c r="G678" t="s">
        <v>7621</v>
      </c>
      <c r="H678" t="str" cm="1">
        <f t="array" aca="1" ref="H678" ca="1">eConcatenar(A678:G678," ")</f>
        <v>INSERT INTO funeraria_abonos_individual SELECT 'p23WpRxuDWZwLQUl',' lYVvZuM0Wo37gNxA ','0',1850,'00:00:00','0000-00-00',0,0,0,0,0,0,0,0,0,0,0,0,'QWVIOWCUF2AZKT','00:00:00','2021-9-13',0,0,'QWVIOS88F2AZKT','QWYI36BU9KVTQO','0','0','1','1','1','1','1','1','1','1','1','0',0;</v>
      </c>
    </row>
    <row r="679" spans="1:8" x14ac:dyDescent="0.25">
      <c r="A679" t="s">
        <v>5567</v>
      </c>
      <c r="B679" t="s">
        <v>5568</v>
      </c>
      <c r="C679" t="s">
        <v>5569</v>
      </c>
      <c r="D679" t="s">
        <v>5570</v>
      </c>
      <c r="E679" t="s">
        <v>7622</v>
      </c>
      <c r="F679" t="s">
        <v>7623</v>
      </c>
      <c r="G679" t="s">
        <v>7624</v>
      </c>
      <c r="H679" t="str" cm="1">
        <f t="array" aca="1" ref="H679" ca="1">eConcatenar(A679:G679," ")</f>
        <v>INSERT INTO funeraria_abonos_individual SELECT 'YRPPkLVGMjh9dyjw',' gF534RN1hnMqrpx4 ','0',1500,'00:00:00','0000-00-00',0,0,0,0,0,0,0,0,0,0,0,0,'QWVIOWCUF2AZKT','00:00:00','2021-9-14',0,0,'QWVIOS88F2AZKT','QWYI36BU9KVTQO','0','0','1','1','1','1','1','1','1','1','1','0',0;</v>
      </c>
    </row>
    <row r="680" spans="1:8" x14ac:dyDescent="0.25">
      <c r="A680" t="s">
        <v>5567</v>
      </c>
      <c r="B680" t="s">
        <v>5568</v>
      </c>
      <c r="C680" t="s">
        <v>5569</v>
      </c>
      <c r="D680" t="s">
        <v>5570</v>
      </c>
      <c r="E680" t="s">
        <v>7625</v>
      </c>
      <c r="F680" t="s">
        <v>7626</v>
      </c>
      <c r="G680" t="s">
        <v>7627</v>
      </c>
      <c r="H680" t="str" cm="1">
        <f t="array" aca="1" ref="H680" ca="1">eConcatenar(A680:G680," ")</f>
        <v>INSERT INTO funeraria_abonos_individual SELECT 'lcSbA6epKVYtmaRJ',' 42T1mqzPnVHehLtu ','0',600,'00:00:00','0000-00-00',0,0,0,0,0,0,0,0,0,0,0,0,'QWVIOWCUF2AZKT','00:00:00','2021-8-30',0,0,'QWVIOS88F2AZKT','QWYI36BU9KVTQO','0','0','1','1','1','1','1','1','1','1','1','0',0;</v>
      </c>
    </row>
    <row r="681" spans="1:8" x14ac:dyDescent="0.25">
      <c r="A681" t="s">
        <v>5567</v>
      </c>
      <c r="B681" t="s">
        <v>5568</v>
      </c>
      <c r="C681" t="s">
        <v>5569</v>
      </c>
      <c r="D681" t="s">
        <v>5570</v>
      </c>
      <c r="E681" t="s">
        <v>7628</v>
      </c>
      <c r="F681" t="s">
        <v>7629</v>
      </c>
      <c r="G681" t="s">
        <v>5762</v>
      </c>
      <c r="H681" t="str" cm="1">
        <f t="array" aca="1" ref="H681" ca="1">eConcatenar(A681:G681," ")</f>
        <v>INSERT INTO funeraria_abonos_individual SELECT 'XSx7i5Tg8mF4JZdB',' vtSEo82I84cpYlFL ','0',1100,'00:00:00','0000-00-00',0,0,0,0,0,0,0,0,0,0,0,0,'QWVIOWCUF2AZKT','00:00:00','2021-9-06',0,0,'QWVIOS88F2AZKT','QWYI36BU9KVTQO','0','0','1','1','1','1','1','1','1','1','1','0',0;</v>
      </c>
    </row>
    <row r="682" spans="1:8" x14ac:dyDescent="0.25">
      <c r="A682" t="s">
        <v>5567</v>
      </c>
      <c r="B682" t="s">
        <v>5568</v>
      </c>
      <c r="C682" t="s">
        <v>5569</v>
      </c>
      <c r="D682" t="s">
        <v>5570</v>
      </c>
      <c r="E682" t="s">
        <v>7630</v>
      </c>
      <c r="F682" t="s">
        <v>7631</v>
      </c>
      <c r="G682" t="s">
        <v>7632</v>
      </c>
      <c r="H682" t="str" cm="1">
        <f t="array" aca="1" ref="H682" ca="1">eConcatenar(A682:G682," ")</f>
        <v>INSERT INTO funeraria_abonos_individual SELECT 'bqO9mqa3Yq8OKKHt',' FRxoT5InPv7eMUkf ','0',6500,'00:00:00','0000-00-00',0,0,0,0,0,0,0,0,0,0,0,0,'QWVIOWCUF2AZKT','00:00:00','2021-9-13',0,0,'QWVIOS88F2AZKT','QWYI36BU9KVTQO','0','0','1','1','1','1','1','1','1','1','1','0',0;</v>
      </c>
    </row>
    <row r="683" spans="1:8" x14ac:dyDescent="0.25">
      <c r="A683" t="s">
        <v>5567</v>
      </c>
      <c r="B683" t="s">
        <v>5568</v>
      </c>
      <c r="C683" t="s">
        <v>5569</v>
      </c>
      <c r="D683" t="s">
        <v>5570</v>
      </c>
      <c r="E683" t="s">
        <v>7633</v>
      </c>
      <c r="F683" t="s">
        <v>7634</v>
      </c>
      <c r="G683" t="s">
        <v>7635</v>
      </c>
      <c r="H683" t="str" cm="1">
        <f t="array" aca="1" ref="H683" ca="1">eConcatenar(A683:G683," ")</f>
        <v>INSERT INTO funeraria_abonos_individual SELECT 'nQT0A8TjMOz1Mewn',' PcjnwIRl1ZI9KPoY ','0',3400,'00:00:00','0000-00-00',0,0,0,0,0,0,0,0,0,0,0,0,'QWVIOWCUF2AZKT','00:00:00','2021-9-13',0,0,'QWVIOS88F2AZKT','QWYI36BU9KVTQO','0','0','1','1','1','1','1','1','1','1','1','0',0;</v>
      </c>
    </row>
    <row r="684" spans="1:8" x14ac:dyDescent="0.25">
      <c r="A684" t="s">
        <v>5567</v>
      </c>
      <c r="B684" t="s">
        <v>5568</v>
      </c>
      <c r="C684" t="s">
        <v>5569</v>
      </c>
      <c r="D684" t="s">
        <v>5570</v>
      </c>
      <c r="E684" t="s">
        <v>7636</v>
      </c>
      <c r="F684" t="s">
        <v>7637</v>
      </c>
      <c r="G684" t="s">
        <v>7638</v>
      </c>
      <c r="H684" t="str" cm="1">
        <f t="array" aca="1" ref="H684" ca="1">eConcatenar(A684:G684," ")</f>
        <v>INSERT INTO funeraria_abonos_individual SELECT 'fJ3klTcgasNeTY0v',' XiJhqIUsuWdR0qkI ','0',18000,'00:00:00','0000-00-00',0,0,0,0,0,0,0,0,0,0,0,0,'QWVIOWCUF2AZKT','00:00:00','2021-9-06',0,0,'QWVIOS88F2AZKT','QWYI36BU9KVTQO','0','0','1','1','1','1','1','1','1','1','1','0',0;</v>
      </c>
    </row>
    <row r="685" spans="1:8" x14ac:dyDescent="0.25">
      <c r="A685" t="s">
        <v>5567</v>
      </c>
      <c r="B685" t="s">
        <v>5568</v>
      </c>
      <c r="C685" t="s">
        <v>5569</v>
      </c>
      <c r="D685" t="s">
        <v>5570</v>
      </c>
      <c r="E685" t="s">
        <v>7639</v>
      </c>
      <c r="F685" t="s">
        <v>7640</v>
      </c>
      <c r="G685" t="s">
        <v>7641</v>
      </c>
      <c r="H685" t="str" cm="1">
        <f t="array" aca="1" ref="H685" ca="1">eConcatenar(A685:G685," ")</f>
        <v>INSERT INTO funeraria_abonos_individual SELECT '0DABTObS1B8NtnPx',' b4PJv4pYb5c5eSqP ','0',9150,'00:00:00','0000-00-00',0,0,0,0,0,0,0,0,0,0,0,0,'QWVIOWCUF2AZKT','00:00:00','2021-7-07',0,0,'QWVIOS88F2AZKT','QWYI36BU9KVTQO','0','0','1','1','1','1','1','1','1','1','1','0',0;</v>
      </c>
    </row>
    <row r="686" spans="1:8" x14ac:dyDescent="0.25">
      <c r="A686" t="s">
        <v>5567</v>
      </c>
      <c r="B686" t="s">
        <v>5568</v>
      </c>
      <c r="C686" t="s">
        <v>5569</v>
      </c>
      <c r="D686" t="s">
        <v>5570</v>
      </c>
      <c r="E686" t="s">
        <v>7642</v>
      </c>
      <c r="F686" t="s">
        <v>7643</v>
      </c>
      <c r="G686" t="s">
        <v>7644</v>
      </c>
      <c r="H686" t="str" cm="1">
        <f t="array" aca="1" ref="H686" ca="1">eConcatenar(A686:G686," ")</f>
        <v>INSERT INTO funeraria_abonos_individual SELECT 'bBoOpDXPsupXMjxn',' 53G9LiXAti9Qo4uo ','0',10850,'00:00:00','0000-00-00',0,0,0,0,0,0,0,0,0,0,0,0,'QWVIOWCUF2AZKT','00:00:00','2021-9-14',0,0,'QWVIOS88F2AZKT','QWYI36BU9KVTQO','0','0','1','1','1','1','1','1','1','1','1','0',0;</v>
      </c>
    </row>
    <row r="687" spans="1:8" x14ac:dyDescent="0.25">
      <c r="A687" t="s">
        <v>5567</v>
      </c>
      <c r="B687" t="s">
        <v>5568</v>
      </c>
      <c r="C687" t="s">
        <v>5569</v>
      </c>
      <c r="D687" t="s">
        <v>5570</v>
      </c>
      <c r="E687" t="s">
        <v>7645</v>
      </c>
      <c r="F687" t="s">
        <v>7646</v>
      </c>
      <c r="G687" t="s">
        <v>7647</v>
      </c>
      <c r="H687" t="str" cm="1">
        <f t="array" aca="1" ref="H687" ca="1">eConcatenar(A687:G687," ")</f>
        <v>INSERT INTO funeraria_abonos_individual SELECT 'a6VBbfDqqjtAGNDe',' GugUeaWTKlr8AUre ','0',14900,'00:00:00','0000-00-00',0,0,0,0,0,0,0,0,0,0,0,0,'QWVIOWCUF2AZKT','00:00:00','2021-9-14',0,0,'QWVIOS88F2AZKT','QWYI36BU9KVTQO','0','0','1','1','1','1','1','1','1','1','1','0',0;</v>
      </c>
    </row>
    <row r="688" spans="1:8" x14ac:dyDescent="0.25">
      <c r="A688" t="s">
        <v>5567</v>
      </c>
      <c r="B688" t="s">
        <v>5568</v>
      </c>
      <c r="C688" t="s">
        <v>5569</v>
      </c>
      <c r="D688" t="s">
        <v>5570</v>
      </c>
      <c r="E688" t="s">
        <v>7648</v>
      </c>
      <c r="F688" t="s">
        <v>7649</v>
      </c>
      <c r="G688" t="s">
        <v>7650</v>
      </c>
      <c r="H688" t="str" cm="1">
        <f t="array" aca="1" ref="H688" ca="1">eConcatenar(A688:G688," ")</f>
        <v>INSERT INTO funeraria_abonos_individual SELECT 'IFwsLwSWuYF62OW6',' 31cii2W3OzhlKjfz ','0',12000,'00:00:00','0000-00-00',0,0,0,0,0,0,0,0,0,0,0,0,'QWVIOWCUF2AZKT','00:00:00','2021-9-13',0,0,'QWVIOS88F2AZKT','QWYI36BU9KVTQO','0','0','1','1','1','1','1','1','1','1','1','0',0;</v>
      </c>
    </row>
    <row r="689" spans="1:8" x14ac:dyDescent="0.25">
      <c r="A689" t="s">
        <v>5567</v>
      </c>
      <c r="B689" t="s">
        <v>5568</v>
      </c>
      <c r="C689" t="s">
        <v>5569</v>
      </c>
      <c r="D689" t="s">
        <v>5570</v>
      </c>
      <c r="E689" t="s">
        <v>7651</v>
      </c>
      <c r="F689" t="s">
        <v>7652</v>
      </c>
      <c r="G689" t="s">
        <v>7653</v>
      </c>
      <c r="H689" t="str" cm="1">
        <f t="array" aca="1" ref="H689" ca="1">eConcatenar(A689:G689," ")</f>
        <v>INSERT INTO funeraria_abonos_individual SELECT 's4SnPpKyHnex6qKu',' 3GzSKdK8fngozKJn ','0',11700,'00:00:00','0000-00-00',0,0,0,0,0,0,0,0,0,0,0,0,'QWVIOWCUF2AZKT','00:00:00','2021-9-14',0,0,'QWVIOS88F2AZKT','QWYI36BU9KVTQO','0','0','1','1','1','1','1','1','1','1','1','0',0;</v>
      </c>
    </row>
    <row r="690" spans="1:8" x14ac:dyDescent="0.25">
      <c r="A690" t="s">
        <v>5567</v>
      </c>
      <c r="B690" t="s">
        <v>5568</v>
      </c>
      <c r="C690" t="s">
        <v>5569</v>
      </c>
      <c r="D690" t="s">
        <v>5570</v>
      </c>
      <c r="E690" t="s">
        <v>7654</v>
      </c>
      <c r="F690" t="s">
        <v>7655</v>
      </c>
      <c r="G690" t="s">
        <v>7656</v>
      </c>
      <c r="H690" t="str" cm="1">
        <f t="array" aca="1" ref="H690" ca="1">eConcatenar(A690:G690," ")</f>
        <v>INSERT INTO funeraria_abonos_individual SELECT 'ZGRjaUegpGSl9KgB',' uo8UAaPIXUZRMolx ','0',11800,'00:00:00','0000-00-00',0,0,0,0,0,0,0,0,0,0,0,0,'QWVIOWCUF2AZKT','00:00:00','2021-9-14',0,0,'QWVIOS88F2AZKT','QWYI36BU9KVTQO','0','0','1','1','1','1','1','1','1','1','1','0',0;</v>
      </c>
    </row>
    <row r="691" spans="1:8" x14ac:dyDescent="0.25">
      <c r="A691" t="s">
        <v>5567</v>
      </c>
      <c r="B691" t="s">
        <v>5568</v>
      </c>
      <c r="C691" t="s">
        <v>5569</v>
      </c>
      <c r="D691" t="s">
        <v>5570</v>
      </c>
      <c r="E691" t="s">
        <v>7657</v>
      </c>
      <c r="F691" t="s">
        <v>7658</v>
      </c>
      <c r="G691" t="s">
        <v>7659</v>
      </c>
      <c r="H691" t="str" cm="1">
        <f t="array" aca="1" ref="H691" ca="1">eConcatenar(A691:G691," ")</f>
        <v>INSERT INTO funeraria_abonos_individual SELECT 'Ee94JvtdE7vcd30y',' dBYUanPkJzu4FQcg ','0',11100,'00:00:00','0000-00-00',0,0,0,0,0,0,0,0,0,0,0,0,'QWVIOWCUF2AZKT','00:00:00','2021-9-14',0,0,'QWVIOS88F2AZKT','QWYI36BU9KVTQO','0','0','1','1','1','1','1','1','1','1','1','0',0;</v>
      </c>
    </row>
    <row r="692" spans="1:8" x14ac:dyDescent="0.25">
      <c r="A692" t="s">
        <v>5567</v>
      </c>
      <c r="B692" t="s">
        <v>5568</v>
      </c>
      <c r="C692" t="s">
        <v>5569</v>
      </c>
      <c r="D692" t="s">
        <v>5570</v>
      </c>
      <c r="E692" t="s">
        <v>7660</v>
      </c>
      <c r="F692" t="s">
        <v>7661</v>
      </c>
      <c r="G692" t="s">
        <v>7564</v>
      </c>
      <c r="H692" t="str" cm="1">
        <f t="array" aca="1" ref="H692" ca="1">eConcatenar(A692:G692," ")</f>
        <v>INSERT INTO funeraria_abonos_individual SELECT 'n164EHl7l7VCRvoL',' 2oEyMxLL6a06bU1g ','0',7700,'00:00:00','0000-00-00',0,0,0,0,0,0,0,0,0,0,0,0,'QWVIOWCUF2AZKT','00:00:00','2021-9-14',0,0,'QWVIOS88F2AZKT','QWYI36BU9KVTQO','0','0','1','1','1','1','1','1','1','1','1','0',0;</v>
      </c>
    </row>
    <row r="693" spans="1:8" x14ac:dyDescent="0.25">
      <c r="A693" t="s">
        <v>5567</v>
      </c>
      <c r="B693" t="s">
        <v>5568</v>
      </c>
      <c r="C693" t="s">
        <v>5569</v>
      </c>
      <c r="D693" t="s">
        <v>5570</v>
      </c>
      <c r="E693" t="s">
        <v>7662</v>
      </c>
      <c r="F693" t="s">
        <v>7663</v>
      </c>
      <c r="G693" t="s">
        <v>7664</v>
      </c>
      <c r="H693" t="str" cm="1">
        <f t="array" aca="1" ref="H693" ca="1">eConcatenar(A693:G693," ")</f>
        <v>INSERT INTO funeraria_abonos_individual SELECT '0kmSbnc0Pk25LUYO',' MEHW4uukjjfOxKVj ','0',4250,'00:00:00','0000-00-00',0,0,0,0,0,0,0,0,0,0,0,0,'QWVIOWCUF2AZKT','00:00:00','2021-9-14',0,0,'QWVIOS88F2AZKT','QWYI36BU9KVTQO','0','0','1','1','1','1','1','1','1','1','1','0',0;</v>
      </c>
    </row>
    <row r="694" spans="1:8" x14ac:dyDescent="0.25">
      <c r="A694" t="s">
        <v>5567</v>
      </c>
      <c r="B694" t="s">
        <v>5568</v>
      </c>
      <c r="C694" t="s">
        <v>5569</v>
      </c>
      <c r="D694" t="s">
        <v>5570</v>
      </c>
      <c r="E694" t="s">
        <v>7665</v>
      </c>
      <c r="F694" t="s">
        <v>7666</v>
      </c>
      <c r="G694" t="s">
        <v>7667</v>
      </c>
      <c r="H694" t="str" cm="1">
        <f t="array" aca="1" ref="H694" ca="1">eConcatenar(A694:G694," ")</f>
        <v>INSERT INTO funeraria_abonos_individual SELECT '4t7OzofoiRdXAUlB',' RSVHaDr66dkCjXyX ','0',20000,'00:00:00','0000-00-00',0,0,0,0,0,0,0,0,0,0,0,0,'QWVIOWCUF2AZKT','00:00:00','2021-9-13',0,0,'QWVIOS88F2AZKT','QWYI36BU9KVTQO','0','0','1','1','1','1','1','1','1','1','1','0',0;</v>
      </c>
    </row>
    <row r="695" spans="1:8" x14ac:dyDescent="0.25">
      <c r="A695" t="s">
        <v>5567</v>
      </c>
      <c r="B695" t="s">
        <v>5568</v>
      </c>
      <c r="C695" t="s">
        <v>5569</v>
      </c>
      <c r="D695" t="s">
        <v>5570</v>
      </c>
      <c r="E695" t="s">
        <v>7668</v>
      </c>
      <c r="F695" t="s">
        <v>7669</v>
      </c>
      <c r="G695" t="s">
        <v>7670</v>
      </c>
      <c r="H695" t="str" cm="1">
        <f t="array" aca="1" ref="H695" ca="1">eConcatenar(A695:G695," ")</f>
        <v>INSERT INTO funeraria_abonos_individual SELECT 'QsuQocxwNXTfL9rj',' c6ZJINere7UuBYPB ','0',12800,'00:00:00','0000-00-00',0,0,0,0,0,0,0,0,0,0,0,0,'QWVIOWCUF2AZKT','00:00:00','2021-9-13',0,0,'QWVIOS88F2AZKT','QWYI36BU9KVTQO','0','0','1','1','1','1','1','1','1','1','1','0',0;</v>
      </c>
    </row>
    <row r="696" spans="1:8" x14ac:dyDescent="0.25">
      <c r="A696" t="s">
        <v>5567</v>
      </c>
      <c r="B696" t="s">
        <v>5568</v>
      </c>
      <c r="C696" t="s">
        <v>5569</v>
      </c>
      <c r="D696" t="s">
        <v>5570</v>
      </c>
      <c r="E696" t="s">
        <v>7671</v>
      </c>
      <c r="F696" t="s">
        <v>7672</v>
      </c>
      <c r="G696" t="s">
        <v>7673</v>
      </c>
      <c r="H696" t="str" cm="1">
        <f t="array" aca="1" ref="H696" ca="1">eConcatenar(A696:G696," ")</f>
        <v>INSERT INTO funeraria_abonos_individual SELECT 'lxsOJ1tqpWsgTc2w',' pj1KxMOPFL1EQzUF ','0',11400,'00:00:00','0000-00-00',0,0,0,0,0,0,0,0,0,0,0,0,'QWVIOWCUF2AZKT','00:00:00','2021-9-13',0,0,'QWVIOS88F2AZKT','QWYI36BU9KVTQO','0','0','1','1','1','1','1','1','1','1','1','0',0;</v>
      </c>
    </row>
    <row r="697" spans="1:8" x14ac:dyDescent="0.25">
      <c r="A697" t="s">
        <v>5567</v>
      </c>
      <c r="B697" t="s">
        <v>5568</v>
      </c>
      <c r="C697" t="s">
        <v>5569</v>
      </c>
      <c r="D697" t="s">
        <v>5570</v>
      </c>
      <c r="E697" t="s">
        <v>7674</v>
      </c>
      <c r="F697" t="s">
        <v>7675</v>
      </c>
      <c r="G697" t="s">
        <v>7676</v>
      </c>
      <c r="H697" t="str" cm="1">
        <f t="array" aca="1" ref="H697" ca="1">eConcatenar(A697:G697," ")</f>
        <v>INSERT INTO funeraria_abonos_individual SELECT 'xzIeGgYRc2sLlFwm',' D5lbs1lOfQwOJDJj ','0',10900,'00:00:00','0000-00-00',0,0,0,0,0,0,0,0,0,0,0,0,'QWVIOWCUF2AZKT','00:00:00','2021-9-13',0,0,'QWVIOS88F2AZKT','QWYI36BU9KVTQO','0','0','1','1','1','1','1','1','1','1','1','0',0;</v>
      </c>
    </row>
    <row r="698" spans="1:8" x14ac:dyDescent="0.25">
      <c r="A698" t="s">
        <v>5567</v>
      </c>
      <c r="B698" t="s">
        <v>5568</v>
      </c>
      <c r="C698" t="s">
        <v>5569</v>
      </c>
      <c r="D698" t="s">
        <v>5570</v>
      </c>
      <c r="E698" t="s">
        <v>7677</v>
      </c>
      <c r="F698" t="s">
        <v>7678</v>
      </c>
      <c r="G698" t="s">
        <v>7679</v>
      </c>
      <c r="H698" t="str" cm="1">
        <f t="array" aca="1" ref="H698" ca="1">eConcatenar(A698:G698," ")</f>
        <v>INSERT INTO funeraria_abonos_individual SELECT 'Mkd9pw9cHhw3BjLf',' oJonVYgYO1WLSZI6 ','0',28000,'00:00:00','0000-00-00',0,0,0,0,0,0,0,0,0,0,0,0,'QWVIOWCUF2AZKT','00:00:00','2021-9-14',0,0,'QWVIOS88F2AZKT','QWYI36BU9KVTQO','0','0','1','1','1','1','1','1','1','1','1','0',0;</v>
      </c>
    </row>
    <row r="699" spans="1:8" x14ac:dyDescent="0.25">
      <c r="A699" t="s">
        <v>5567</v>
      </c>
      <c r="B699" t="s">
        <v>5568</v>
      </c>
      <c r="C699" t="s">
        <v>5569</v>
      </c>
      <c r="D699" t="s">
        <v>5570</v>
      </c>
      <c r="E699" t="s">
        <v>7680</v>
      </c>
      <c r="F699" t="s">
        <v>7681</v>
      </c>
      <c r="G699" t="s">
        <v>7682</v>
      </c>
      <c r="H699" t="str" cm="1">
        <f t="array" aca="1" ref="H699" ca="1">eConcatenar(A699:G699," ")</f>
        <v>INSERT INTO funeraria_abonos_individual SELECT 'FPEVjKwPnOJCL7Lo',' I3UI60D2y3I19RkF ','0',7500,'00:00:00','0000-00-00',0,0,0,0,0,0,0,0,0,0,0,0,'QWVIOWCUF2AZKT','00:00:00','2021-9-13',0,0,'QWVIOS88F2AZKT','QWYI36BU9KVTQO','0','0','1','1','1','1','1','1','1','1','1','0',0;</v>
      </c>
    </row>
    <row r="700" spans="1:8" x14ac:dyDescent="0.25">
      <c r="A700" t="s">
        <v>5567</v>
      </c>
      <c r="B700" t="s">
        <v>5568</v>
      </c>
      <c r="C700" t="s">
        <v>5569</v>
      </c>
      <c r="D700" t="s">
        <v>5570</v>
      </c>
      <c r="E700" t="s">
        <v>7683</v>
      </c>
      <c r="F700" t="s">
        <v>7684</v>
      </c>
      <c r="G700" t="s">
        <v>7685</v>
      </c>
      <c r="H700" t="str" cm="1">
        <f t="array" aca="1" ref="H700" ca="1">eConcatenar(A700:G700," ")</f>
        <v>INSERT INTO funeraria_abonos_individual SELECT 'CcxX9haNwQ7nrJ7S',' B9WAdwUlACDgxWwf ','0',10100,'00:00:00','0000-00-00',0,0,0,0,0,0,0,0,0,0,0,0,'QWVIOWCUF2AZKT','00:00:00','2021-9-13',0,0,'QWVIOS88F2AZKT','QWYI36BU9KVTQO','0','0','1','1','1','1','1','1','1','1','1','0',0;</v>
      </c>
    </row>
    <row r="701" spans="1:8" x14ac:dyDescent="0.25">
      <c r="A701" t="s">
        <v>5567</v>
      </c>
      <c r="B701" t="s">
        <v>5568</v>
      </c>
      <c r="C701" t="s">
        <v>5569</v>
      </c>
      <c r="D701" t="s">
        <v>5570</v>
      </c>
      <c r="E701" t="s">
        <v>7686</v>
      </c>
      <c r="F701" t="s">
        <v>7687</v>
      </c>
      <c r="G701" t="s">
        <v>7688</v>
      </c>
      <c r="H701" t="str" cm="1">
        <f t="array" aca="1" ref="H701" ca="1">eConcatenar(A701:G701," ")</f>
        <v>INSERT INTO funeraria_abonos_individual SELECT 'Kwb9scuKJ6nKA1Jf',' AdL667vXa3qylFnk ','0',8600,'00:00:00','0000-00-00',0,0,0,0,0,0,0,0,0,0,0,0,'QWVIOWCUF2AZKT','00:00:00','2021-9-13',0,0,'QWVIOS88F2AZKT','QWYI36BU9KVTQO','0','0','1','1','1','1','1','1','1','1','1','0',0;</v>
      </c>
    </row>
    <row r="702" spans="1:8" x14ac:dyDescent="0.25">
      <c r="A702" t="s">
        <v>5567</v>
      </c>
      <c r="B702" t="s">
        <v>5568</v>
      </c>
      <c r="C702" t="s">
        <v>5569</v>
      </c>
      <c r="D702" t="s">
        <v>5570</v>
      </c>
      <c r="E702" t="s">
        <v>7689</v>
      </c>
      <c r="F702" t="s">
        <v>7690</v>
      </c>
      <c r="G702" t="s">
        <v>7691</v>
      </c>
      <c r="H702" t="str" cm="1">
        <f t="array" aca="1" ref="H702" ca="1">eConcatenar(A702:G702," ")</f>
        <v>INSERT INTO funeraria_abonos_individual SELECT 'aFFtkZr8E1juE3vj',' ZhusEeGyUVJcRbbM ','0',9300,'00:00:00','0000-00-00',0,0,0,0,0,0,0,0,0,0,0,0,'QWVIOWCUF2AZKT','00:00:00','2021-9-13',0,0,'QWVIOS88F2AZKT','QWYI36BU9KVTQO','0','0','1','1','1','1','1','1','1','1','1','0',0;</v>
      </c>
    </row>
    <row r="703" spans="1:8" x14ac:dyDescent="0.25">
      <c r="A703" t="s">
        <v>5567</v>
      </c>
      <c r="B703" t="s">
        <v>5568</v>
      </c>
      <c r="C703" t="s">
        <v>5569</v>
      </c>
      <c r="D703" t="s">
        <v>5570</v>
      </c>
      <c r="E703" t="s">
        <v>7692</v>
      </c>
      <c r="F703" t="s">
        <v>7693</v>
      </c>
      <c r="G703" t="s">
        <v>7694</v>
      </c>
      <c r="H703" t="str" cm="1">
        <f t="array" aca="1" ref="H703" ca="1">eConcatenar(A703:G703," ")</f>
        <v>INSERT INTO funeraria_abonos_individual SELECT 'SvWZw24v4KbgeW1O',' qTn0SjpVmSXvUnXJ ','0',9800,'00:00:00','0000-00-00',0,0,0,0,0,0,0,0,0,0,0,0,'QWVIOWCUF2AZKT','00:00:00','2021-9-13',0,0,'QWVIOS88F2AZKT','QWYI36BU9KVTQO','0','0','1','1','1','1','1','1','1','1','1','0',0;</v>
      </c>
    </row>
    <row r="704" spans="1:8" x14ac:dyDescent="0.25">
      <c r="A704" t="s">
        <v>5567</v>
      </c>
      <c r="B704" t="s">
        <v>5568</v>
      </c>
      <c r="C704" t="s">
        <v>5569</v>
      </c>
      <c r="D704" t="s">
        <v>5570</v>
      </c>
      <c r="E704" t="s">
        <v>7695</v>
      </c>
      <c r="F704" t="s">
        <v>7696</v>
      </c>
      <c r="G704" t="s">
        <v>7697</v>
      </c>
      <c r="H704" t="str" cm="1">
        <f t="array" aca="1" ref="H704" ca="1">eConcatenar(A704:G704," ")</f>
        <v>INSERT INTO funeraria_abonos_individual SELECT 'RaOMlmFQ8M0T06nv',' aVEBs20wqlZBdoqj ','0',9590,'00:00:00','0000-00-00',0,0,0,0,0,0,0,0,0,0,0,0,'QWVIOWCUF2AZKT','00:00:00','2021-9-14',0,0,'QWVIOS88F2AZKT','QWYI36BU9KVTQO','0','0','1','1','1','1','1','1','1','1','1','0',0;</v>
      </c>
    </row>
    <row r="705" spans="1:8" x14ac:dyDescent="0.25">
      <c r="A705" t="s">
        <v>5567</v>
      </c>
      <c r="B705" t="s">
        <v>5568</v>
      </c>
      <c r="C705" t="s">
        <v>5569</v>
      </c>
      <c r="D705" t="s">
        <v>5570</v>
      </c>
      <c r="E705" t="s">
        <v>7698</v>
      </c>
      <c r="F705" t="s">
        <v>7699</v>
      </c>
      <c r="G705" t="s">
        <v>7700</v>
      </c>
      <c r="H705" t="str" cm="1">
        <f t="array" aca="1" ref="H705" ca="1">eConcatenar(A705:G705," ")</f>
        <v>INSERT INTO funeraria_abonos_individual SELECT 'vptrIOVhzxsondfG',' dD4LBP1hnRTpN7BT ','0',6400,'00:00:00','0000-00-00',0,0,0,0,0,0,0,0,0,0,0,0,'QWVIOWCUF2AZKT','00:00:00','2021-9-06',0,0,'QWVIOS88F2AZKT','QWYI36BU9KVTQO','0','0','1','1','1','1','1','1','1','1','1','0',0;</v>
      </c>
    </row>
    <row r="706" spans="1:8" x14ac:dyDescent="0.25">
      <c r="A706" t="s">
        <v>5567</v>
      </c>
      <c r="B706" t="s">
        <v>5568</v>
      </c>
      <c r="C706" t="s">
        <v>5569</v>
      </c>
      <c r="D706" t="s">
        <v>5570</v>
      </c>
      <c r="E706" t="s">
        <v>7701</v>
      </c>
      <c r="F706" t="s">
        <v>7702</v>
      </c>
      <c r="G706" t="s">
        <v>7703</v>
      </c>
      <c r="H706" t="str" cm="1">
        <f t="array" aca="1" ref="H706" ca="1">eConcatenar(A706:G706," ")</f>
        <v>INSERT INTO funeraria_abonos_individual SELECT 'qtJ0UQM7uqVrSzzf',' vGOMrCrWa3ucLcCK ','0',8100,'00:00:00','0000-00-00',0,0,0,0,0,0,0,0,0,0,0,0,'QWVIOWCUF2AZKT','00:00:00','2021-9-13',0,0,'QWVIOS88F2AZKT','QWYI36BU9KVTQO','0','0','1','1','1','1','1','1','1','1','1','0',0;</v>
      </c>
    </row>
    <row r="707" spans="1:8" x14ac:dyDescent="0.25">
      <c r="A707" t="s">
        <v>5567</v>
      </c>
      <c r="B707" t="s">
        <v>5568</v>
      </c>
      <c r="C707" t="s">
        <v>5569</v>
      </c>
      <c r="D707" t="s">
        <v>5570</v>
      </c>
      <c r="E707" t="s">
        <v>7704</v>
      </c>
      <c r="F707" t="s">
        <v>7705</v>
      </c>
      <c r="G707" t="s">
        <v>7706</v>
      </c>
      <c r="H707" t="str" cm="1">
        <f t="array" aca="1" ref="H707" ca="1">eConcatenar(A707:G707," ")</f>
        <v>INSERT INTO funeraria_abonos_individual SELECT 'JuoTsyb9fDD47UUW',' OHlW0FBu2C15Lhwv ','0',8400,'00:00:00','0000-00-00',0,0,0,0,0,0,0,0,0,0,0,0,'QWVIOWCUF2AZKT','00:00:00','2021-9-13',0,0,'QWVIOS88F2AZKT','QWYI36BU9KVTQO','0','0','1','1','1','1','1','1','1','1','1','0',0;</v>
      </c>
    </row>
    <row r="708" spans="1:8" x14ac:dyDescent="0.25">
      <c r="A708" t="s">
        <v>5567</v>
      </c>
      <c r="B708" t="s">
        <v>5568</v>
      </c>
      <c r="C708" t="s">
        <v>5569</v>
      </c>
      <c r="D708" t="s">
        <v>5570</v>
      </c>
      <c r="E708" t="s">
        <v>7707</v>
      </c>
      <c r="F708" t="s">
        <v>7708</v>
      </c>
      <c r="G708" t="s">
        <v>7709</v>
      </c>
      <c r="H708" t="str" cm="1">
        <f t="array" aca="1" ref="H708" ca="1">eConcatenar(A708:G708," ")</f>
        <v>INSERT INTO funeraria_abonos_individual SELECT 'K3xryzfhgJDiIONg',' NLxOVKVpoAJboYNQ ','0',7100,'00:00:00','0000-00-00',0,0,0,0,0,0,0,0,0,0,0,0,'QWVIOWCUF2AZKT','00:00:00','2021-9-14',0,0,'QWVIOS88F2AZKT','QWYI36BU9KVTQO','0','0','1','1','1','1','1','1','1','1','1','0',0;</v>
      </c>
    </row>
    <row r="709" spans="1:8" x14ac:dyDescent="0.25">
      <c r="A709" t="s">
        <v>5567</v>
      </c>
      <c r="B709" t="s">
        <v>5568</v>
      </c>
      <c r="C709" t="s">
        <v>5569</v>
      </c>
      <c r="D709" t="s">
        <v>5570</v>
      </c>
      <c r="E709" t="s">
        <v>7710</v>
      </c>
      <c r="F709" t="s">
        <v>7711</v>
      </c>
      <c r="G709" t="s">
        <v>7712</v>
      </c>
      <c r="H709" t="str" cm="1">
        <f t="array" aca="1" ref="H709" ca="1">eConcatenar(A709:G709," ")</f>
        <v>INSERT INTO funeraria_abonos_individual SELECT '25LDRj5En3FaXOzj',' qmnYD8UlBy0UEdiB ','0',11600,'00:00:00','0000-00-00',0,0,0,0,0,0,0,0,0,0,0,0,'QWVIOWCUF2AZKT','00:00:00','2021-9-13',0,0,'QWVIOS88F2AZKT','QWYI36BU9KVTQO','0','0','1','1','1','1','1','1','1','1','1','0',0;</v>
      </c>
    </row>
    <row r="710" spans="1:8" x14ac:dyDescent="0.25">
      <c r="A710" t="s">
        <v>5567</v>
      </c>
      <c r="B710" t="s">
        <v>5568</v>
      </c>
      <c r="C710" t="s">
        <v>5569</v>
      </c>
      <c r="D710" t="s">
        <v>5570</v>
      </c>
      <c r="E710" t="s">
        <v>7713</v>
      </c>
      <c r="F710" t="s">
        <v>7714</v>
      </c>
      <c r="G710" t="s">
        <v>7715</v>
      </c>
      <c r="H710" t="str" cm="1">
        <f t="array" aca="1" ref="H710" ca="1">eConcatenar(A710:G710," ")</f>
        <v>INSERT INTO funeraria_abonos_individual SELECT 'RPNLyDoPMPIcvp5u',' 57JLnZ0QrzHWCbtB ','0',11500,'00:00:00','0000-00-00',0,0,0,0,0,0,0,0,0,0,0,0,'QWVIOWCUF2AZKT','00:00:00','2021-9-13',0,0,'QWVIOS88F2AZKT','QWYI36BU9KVTQO','0','0','1','1','1','1','1','1','1','1','1','0',0;</v>
      </c>
    </row>
    <row r="711" spans="1:8" x14ac:dyDescent="0.25">
      <c r="A711" t="s">
        <v>5567</v>
      </c>
      <c r="B711" t="s">
        <v>5568</v>
      </c>
      <c r="C711" t="s">
        <v>5569</v>
      </c>
      <c r="D711" t="s">
        <v>5570</v>
      </c>
      <c r="E711" t="s">
        <v>7716</v>
      </c>
      <c r="F711" t="s">
        <v>7717</v>
      </c>
      <c r="G711" t="s">
        <v>7624</v>
      </c>
      <c r="H711" t="str" cm="1">
        <f t="array" aca="1" ref="H711" ca="1">eConcatenar(A711:G711," ")</f>
        <v>INSERT INTO funeraria_abonos_individual SELECT '7TG7Uj5Z3DCpquB7',' drBwUUM2E1VRtiOz ','0',1500,'00:00:00','0000-00-00',0,0,0,0,0,0,0,0,0,0,0,0,'QWVIOWCUF2AZKT','00:00:00','2021-9-14',0,0,'QWVIOS88F2AZKT','QWYI36BU9KVTQO','0','0','1','1','1','1','1','1','1','1','1','0',0;</v>
      </c>
    </row>
    <row r="712" spans="1:8" x14ac:dyDescent="0.25">
      <c r="A712" t="s">
        <v>5567</v>
      </c>
      <c r="B712" t="s">
        <v>5568</v>
      </c>
      <c r="C712" t="s">
        <v>5569</v>
      </c>
      <c r="D712" t="s">
        <v>5570</v>
      </c>
      <c r="E712" t="s">
        <v>7718</v>
      </c>
      <c r="F712" t="s">
        <v>7719</v>
      </c>
      <c r="G712" t="s">
        <v>7720</v>
      </c>
      <c r="H712" t="str" cm="1">
        <f t="array" aca="1" ref="H712" ca="1">eConcatenar(A712:G712," ")</f>
        <v>INSERT INTO funeraria_abonos_individual SELECT 'NoJSLdGMn2ixNO6p',' AtsZw6Rv6VCTVVCR ','0',1300,'00:00:00','0000-00-00',0,0,0,0,0,0,0,0,0,0,0,0,'QWVIOWCUF2AZKT','00:00:00','2021-9-14',0,0,'QWVIOS88F2AZKT','QWYI36BU9KVTQO','0','0','1','1','1','1','1','1','1','1','1','0',0;</v>
      </c>
    </row>
    <row r="713" spans="1:8" x14ac:dyDescent="0.25">
      <c r="A713" t="s">
        <v>5567</v>
      </c>
      <c r="B713" t="s">
        <v>5568</v>
      </c>
      <c r="C713" t="s">
        <v>5569</v>
      </c>
      <c r="D713" t="s">
        <v>5570</v>
      </c>
      <c r="E713" t="s">
        <v>7721</v>
      </c>
      <c r="F713" t="s">
        <v>7722</v>
      </c>
      <c r="G713" t="s">
        <v>7723</v>
      </c>
      <c r="H713" t="str" cm="1">
        <f t="array" aca="1" ref="H713" ca="1">eConcatenar(A713:G713," ")</f>
        <v>INSERT INTO funeraria_abonos_individual SELECT 'TrF6Cy6C0Z8tKQ5f',' ezJwPzHDRAz67NgJ ','0',1500,'00:00:00','0000-00-00',0,0,0,0,0,0,0,0,0,0,0,0,'QWVIOWCUF2AZKT','00:00:00','2021-9-13',0,0,'QWVIOS88F2AZKT','QWYI36BU9KVTQO','0','0','1','1','1','1','1','1','1','1','1','0',0;</v>
      </c>
    </row>
    <row r="714" spans="1:8" x14ac:dyDescent="0.25">
      <c r="A714" t="s">
        <v>5567</v>
      </c>
      <c r="B714" t="s">
        <v>5568</v>
      </c>
      <c r="C714" t="s">
        <v>5569</v>
      </c>
      <c r="D714" t="s">
        <v>5570</v>
      </c>
      <c r="E714" t="s">
        <v>7724</v>
      </c>
      <c r="F714" t="s">
        <v>7725</v>
      </c>
      <c r="G714" t="s">
        <v>7726</v>
      </c>
      <c r="H714" t="str" cm="1">
        <f t="array" aca="1" ref="H714" ca="1">eConcatenar(A714:G714," ")</f>
        <v>INSERT INTO funeraria_abonos_individual SELECT 'QNPJF0HIL93g9pw3',' hZECjKOdVXamw6cn ','0',2800,'00:00:00','0000-00-00',0,0,0,0,0,0,0,0,0,0,0,0,'QWVIOWCUF2AZKT','00:00:00','2021-9-13',0,0,'QWVIOS88F2AZKT','QWYI36BU9KVTQO','0','0','1','1','1','1','1','1','1','1','1','0',0;</v>
      </c>
    </row>
    <row r="715" spans="1:8" x14ac:dyDescent="0.25">
      <c r="A715" t="s">
        <v>5567</v>
      </c>
      <c r="B715" t="s">
        <v>5568</v>
      </c>
      <c r="C715" t="s">
        <v>5569</v>
      </c>
      <c r="D715" t="s">
        <v>5570</v>
      </c>
      <c r="E715" t="s">
        <v>7727</v>
      </c>
      <c r="F715" t="s">
        <v>7728</v>
      </c>
      <c r="G715" t="s">
        <v>7729</v>
      </c>
      <c r="H715" t="str" cm="1">
        <f t="array" aca="1" ref="H715" ca="1">eConcatenar(A715:G715," ")</f>
        <v>INSERT INTO funeraria_abonos_individual SELECT 'ckZWpeegH2FP5ubR',' uii6oKEq8irYeYKg ','0',1300,'00:00:00','0000-00-00',0,0,0,0,0,0,0,0,0,0,0,0,'QWVIOWCUF2AZKT','00:00:00','2021-9-13',0,0,'QWVIOS88F2AZKT','QWYI36BU9KVTQO','0','0','1','1','1','1','1','1','1','1','1','0',0;</v>
      </c>
    </row>
    <row r="716" spans="1:8" x14ac:dyDescent="0.25">
      <c r="A716" t="s">
        <v>5567</v>
      </c>
      <c r="B716" t="s">
        <v>5568</v>
      </c>
      <c r="C716" t="s">
        <v>5569</v>
      </c>
      <c r="D716" t="s">
        <v>5570</v>
      </c>
      <c r="E716" t="s">
        <v>7730</v>
      </c>
      <c r="F716" t="s">
        <v>7731</v>
      </c>
      <c r="G716" t="s">
        <v>6433</v>
      </c>
      <c r="H716" t="str" cm="1">
        <f t="array" aca="1" ref="H716" ca="1">eConcatenar(A716:G716," ")</f>
        <v>INSERT INTO funeraria_abonos_individual SELECT '64YIzwlBAOFJTm9I',' QryyUfsP1HpWQoG4 ','0',1100,'00:00:00','0000-00-00',0,0,0,0,0,0,0,0,0,0,0,0,'QWVIOWCUF2AZKT','00:00:00','2021-9-07',0,0,'QWVIOS88F2AZKT','QWYI36BU9KVTQO','0','0','1','1','1','1','1','1','1','1','1','0',0;</v>
      </c>
    </row>
    <row r="717" spans="1:8" x14ac:dyDescent="0.25">
      <c r="A717" t="s">
        <v>5567</v>
      </c>
      <c r="B717" t="s">
        <v>5568</v>
      </c>
      <c r="C717" t="s">
        <v>5569</v>
      </c>
      <c r="D717" t="s">
        <v>5570</v>
      </c>
      <c r="E717" t="s">
        <v>7732</v>
      </c>
      <c r="F717" t="s">
        <v>7733</v>
      </c>
      <c r="G717" t="s">
        <v>7729</v>
      </c>
      <c r="H717" t="str" cm="1">
        <f t="array" aca="1" ref="H717" ca="1">eConcatenar(A717:G717," ")</f>
        <v>INSERT INTO funeraria_abonos_individual SELECT 'yUQAev6mjyMbHLct',' rZIXgVtfapLvEItP ','0',1300,'00:00:00','0000-00-00',0,0,0,0,0,0,0,0,0,0,0,0,'QWVIOWCUF2AZKT','00:00:00','2021-9-13',0,0,'QWVIOS88F2AZKT','QWYI36BU9KVTQO','0','0','1','1','1','1','1','1','1','1','1','0',0;</v>
      </c>
    </row>
    <row r="718" spans="1:8" x14ac:dyDescent="0.25">
      <c r="A718" t="s">
        <v>5567</v>
      </c>
      <c r="B718" t="s">
        <v>5568</v>
      </c>
      <c r="C718" t="s">
        <v>5569</v>
      </c>
      <c r="D718" t="s">
        <v>5570</v>
      </c>
      <c r="E718" t="s">
        <v>7734</v>
      </c>
      <c r="F718" t="s">
        <v>7735</v>
      </c>
      <c r="G718" t="s">
        <v>7736</v>
      </c>
      <c r="H718" t="str" cm="1">
        <f t="array" aca="1" ref="H718" ca="1">eConcatenar(A718:G718," ")</f>
        <v>INSERT INTO funeraria_abonos_individual SELECT 'nQTBVoO6zOr1GVY3',' 6hcQvQwYlY3hwH3X ','0',1400,'00:00:00','0000-00-00',0,0,0,0,0,0,0,0,0,0,0,0,'QWVIOWCUF2AZKT','00:00:00','2021-9-13',0,0,'QWVIOS88F2AZKT','QWYI36BU9KVTQO','0','0','1','1','1','1','1','1','1','1','1','0',0;</v>
      </c>
    </row>
    <row r="719" spans="1:8" x14ac:dyDescent="0.25">
      <c r="A719" t="s">
        <v>5567</v>
      </c>
      <c r="B719" t="s">
        <v>5568</v>
      </c>
      <c r="C719" t="s">
        <v>5569</v>
      </c>
      <c r="D719" t="s">
        <v>5570</v>
      </c>
      <c r="E719" t="s">
        <v>7737</v>
      </c>
      <c r="F719" t="s">
        <v>7738</v>
      </c>
      <c r="G719" t="s">
        <v>7739</v>
      </c>
      <c r="H719" t="str" cm="1">
        <f t="array" aca="1" ref="H719" ca="1">eConcatenar(A719:G719," ")</f>
        <v>INSERT INTO funeraria_abonos_individual SELECT 'onK8kNA3139G3u6n',' TKXcx6tn1BXFAeRQ ','0',1150,'00:00:00','0000-00-00',0,0,0,0,0,0,0,0,0,0,0,0,'QWVIOWCUF2AZKT','00:00:00','2021-9-13',0,0,'QWVIOS88F2AZKT','QWYI36BU9KVTQO','0','0','1','1','1','1','1','1','1','1','1','0',0;</v>
      </c>
    </row>
    <row r="720" spans="1:8" x14ac:dyDescent="0.25">
      <c r="A720" t="s">
        <v>5567</v>
      </c>
      <c r="B720" t="s">
        <v>5568</v>
      </c>
      <c r="C720" t="s">
        <v>5569</v>
      </c>
      <c r="D720" t="s">
        <v>5570</v>
      </c>
      <c r="E720" t="s">
        <v>7740</v>
      </c>
      <c r="F720" t="s">
        <v>7741</v>
      </c>
      <c r="G720" t="s">
        <v>7742</v>
      </c>
      <c r="H720" t="str" cm="1">
        <f t="array" aca="1" ref="H720" ca="1">eConcatenar(A720:G720," ")</f>
        <v>INSERT INTO funeraria_abonos_individual SELECT 'kowJ5fjwh2FPt7Cr',' 9TeN86aoPYgHR6JD ','0',1950,'00:00:00','0000-00-00',0,0,0,0,0,0,0,0,0,0,0,0,'QWVIOWCUF2AZKT','00:00:00','2021-9-13',0,0,'QWVIOS88F2AZKT','QWYI36BU9KVTQO','0','0','1','1','1','1','1','1','1','1','1','0',0;</v>
      </c>
    </row>
    <row r="721" spans="1:8" x14ac:dyDescent="0.25">
      <c r="A721" t="s">
        <v>5567</v>
      </c>
      <c r="B721" t="s">
        <v>5568</v>
      </c>
      <c r="C721" t="s">
        <v>5569</v>
      </c>
      <c r="D721" t="s">
        <v>5570</v>
      </c>
      <c r="E721" t="s">
        <v>7743</v>
      </c>
      <c r="F721" t="s">
        <v>7744</v>
      </c>
      <c r="G721" t="s">
        <v>7590</v>
      </c>
      <c r="H721" t="str" cm="1">
        <f t="array" aca="1" ref="H721" ca="1">eConcatenar(A721:G721," ")</f>
        <v>INSERT INTO funeraria_abonos_individual SELECT 'Mc2FZQmvSjpXAHbE',' COpiovbhVKzmRzkN ','0',1800,'00:00:00','0000-00-00',0,0,0,0,0,0,0,0,0,0,0,0,'QWVIOWCUF2AZKT','00:00:00','2021-9-14',0,0,'QWVIOS88F2AZKT','QWYI36BU9KVTQO','0','0','1','1','1','1','1','1','1','1','1','0',0;</v>
      </c>
    </row>
    <row r="722" spans="1:8" x14ac:dyDescent="0.25">
      <c r="A722" t="s">
        <v>5567</v>
      </c>
      <c r="B722" t="s">
        <v>5568</v>
      </c>
      <c r="C722" t="s">
        <v>5569</v>
      </c>
      <c r="D722" t="s">
        <v>5570</v>
      </c>
      <c r="E722" t="s">
        <v>7745</v>
      </c>
      <c r="F722" t="s">
        <v>7746</v>
      </c>
      <c r="G722" t="s">
        <v>7747</v>
      </c>
      <c r="H722" t="str" cm="1">
        <f t="array" aca="1" ref="H722" ca="1">eConcatenar(A722:G722," ")</f>
        <v>INSERT INTO funeraria_abonos_individual SELECT 'yskHWIJAvmvCY1E8',' vTWeo0dLU3LFPNMT ','0',1000,'00:00:00','0000-00-00',0,0,0,0,0,0,0,0,0,0,0,0,'QWVIOWCUF2AZKT','00:00:00','2021-9-13',0,0,'QWVIOS88F2AZKT','QWYI36BU9KVTQO','0','0','1','1','1','1','1','1','1','1','1','0',0;</v>
      </c>
    </row>
    <row r="723" spans="1:8" x14ac:dyDescent="0.25">
      <c r="A723" t="s">
        <v>5567</v>
      </c>
      <c r="B723" t="s">
        <v>5568</v>
      </c>
      <c r="C723" t="s">
        <v>5569</v>
      </c>
      <c r="D723" t="s">
        <v>5570</v>
      </c>
      <c r="E723" t="s">
        <v>7748</v>
      </c>
      <c r="F723" t="s">
        <v>7749</v>
      </c>
      <c r="G723" t="s">
        <v>6827</v>
      </c>
      <c r="H723" t="str" cm="1">
        <f t="array" aca="1" ref="H723" ca="1">eConcatenar(A723:G723," ")</f>
        <v>INSERT INTO funeraria_abonos_individual SELECT '2EhSUN6fHqCtvj0w',' dlzK2LpOOXREhcog ','0',1100,'00:00:00','0000-00-00',0,0,0,0,0,0,0,0,0,0,0,0,'QWVIOWCUF2AZKT','00:00:00','2021-9-13',0,0,'QWVIOS88F2AZKT','QWYI36BU9KVTQO','0','0','1','1','1','1','1','1','1','1','1','0',0;</v>
      </c>
    </row>
    <row r="724" spans="1:8" x14ac:dyDescent="0.25">
      <c r="A724" t="s">
        <v>5567</v>
      </c>
      <c r="B724" t="s">
        <v>5568</v>
      </c>
      <c r="C724" t="s">
        <v>5569</v>
      </c>
      <c r="D724" t="s">
        <v>5570</v>
      </c>
      <c r="E724" t="s">
        <v>7750</v>
      </c>
      <c r="F724" t="s">
        <v>7751</v>
      </c>
      <c r="G724" t="s">
        <v>7739</v>
      </c>
      <c r="H724" t="str" cm="1">
        <f t="array" aca="1" ref="H724" ca="1">eConcatenar(A724:G724," ")</f>
        <v>INSERT INTO funeraria_abonos_individual SELECT 'CJWFMhvmY3NbZEsw',' ErIl7lduF4rB6oKJ ','0',1150,'00:00:00','0000-00-00',0,0,0,0,0,0,0,0,0,0,0,0,'QWVIOWCUF2AZKT','00:00:00','2021-9-13',0,0,'QWVIOS88F2AZKT','QWYI36BU9KVTQO','0','0','1','1','1','1','1','1','1','1','1','0',0;</v>
      </c>
    </row>
    <row r="725" spans="1:8" x14ac:dyDescent="0.25">
      <c r="A725" t="s">
        <v>5567</v>
      </c>
      <c r="B725" t="s">
        <v>5568</v>
      </c>
      <c r="C725" t="s">
        <v>5569</v>
      </c>
      <c r="D725" t="s">
        <v>5570</v>
      </c>
      <c r="E725" t="s">
        <v>7752</v>
      </c>
      <c r="F725" t="s">
        <v>7753</v>
      </c>
      <c r="G725" t="s">
        <v>7754</v>
      </c>
      <c r="H725" t="str" cm="1">
        <f t="array" aca="1" ref="H725" ca="1">eConcatenar(A725:G725," ")</f>
        <v>INSERT INTO funeraria_abonos_individual SELECT 'hlwVg74P0ojQzgnd',' 77BPz6B7uqJZKsk1 ','0',1400,'00:00:00','0000-00-00',0,0,0,0,0,0,0,0,0,0,0,0,'QWVIOWCUF2AZKT','00:00:00','2021-9-14',0,0,'QWVIOS88F2AZKT','QWYI36BU9KVTQO','0','0','1','1','1','1','1','1','1','1','1','0',0;</v>
      </c>
    </row>
    <row r="726" spans="1:8" x14ac:dyDescent="0.25">
      <c r="A726" t="s">
        <v>5567</v>
      </c>
      <c r="B726" t="s">
        <v>5568</v>
      </c>
      <c r="C726" t="s">
        <v>5569</v>
      </c>
      <c r="D726" t="s">
        <v>5570</v>
      </c>
      <c r="E726" t="s">
        <v>7755</v>
      </c>
      <c r="F726" t="s">
        <v>7756</v>
      </c>
      <c r="G726" t="s">
        <v>7757</v>
      </c>
      <c r="H726" t="str" cm="1">
        <f t="array" aca="1" ref="H726" ca="1">eConcatenar(A726:G726," ")</f>
        <v>INSERT INTO funeraria_abonos_individual SELECT 'Xfo888k4rBhNwIsL',' ct9hVLk9uklO2ULY ','0',800,'00:00:00','0000-00-00',0,0,0,0,0,0,0,0,0,0,0,0,'QWVIOWCUF2AZKT','00:00:00','2021-9-13',0,0,'QWVIOS88F2AZKT','QWYI36BU9KVTQO','0','0','1','1','1','1','1','1','1','1','1','0',0;</v>
      </c>
    </row>
    <row r="727" spans="1:8" x14ac:dyDescent="0.25">
      <c r="A727" t="s">
        <v>5567</v>
      </c>
      <c r="B727" t="s">
        <v>5568</v>
      </c>
      <c r="C727" t="s">
        <v>5569</v>
      </c>
      <c r="D727" t="s">
        <v>5570</v>
      </c>
      <c r="E727" t="s">
        <v>7758</v>
      </c>
      <c r="F727" t="s">
        <v>7759</v>
      </c>
      <c r="G727" t="s">
        <v>6296</v>
      </c>
      <c r="H727" t="str" cm="1">
        <f t="array" aca="1" ref="H727" ca="1">eConcatenar(A727:G727," ")</f>
        <v>INSERT INTO funeraria_abonos_individual SELECT 'QzcXOHYwuu5JSs7c',' 2RGAhvGHPAl3SZ60 ','0',300,'00:00:00','0000-00-00',0,0,0,0,0,0,0,0,0,0,0,0,'QWVIOWCUF2AZKT','00:00:00','2021-9-13',0,0,'QWVIOS88F2AZKT','QWYI36BU9KVTQO','0','0','1','1','1','1','1','1','1','1','1','0',0;</v>
      </c>
    </row>
    <row r="728" spans="1:8" x14ac:dyDescent="0.25">
      <c r="A728" t="s">
        <v>5567</v>
      </c>
      <c r="B728" t="s">
        <v>5568</v>
      </c>
      <c r="C728" t="s">
        <v>5569</v>
      </c>
      <c r="D728" t="s">
        <v>5570</v>
      </c>
      <c r="E728" t="s">
        <v>7760</v>
      </c>
      <c r="F728" t="s">
        <v>7761</v>
      </c>
      <c r="G728" t="s">
        <v>6302</v>
      </c>
      <c r="H728" t="str" cm="1">
        <f t="array" aca="1" ref="H728" ca="1">eConcatenar(A728:G728," ")</f>
        <v>INSERT INTO funeraria_abonos_individual SELECT 'eFjc2lzutFIM8YS2',' Mx1y87oIpHdHxGOQ ','0',200,'00:00:00','0000-00-00',0,0,0,0,0,0,0,0,0,0,0,0,'QWVIOWCUF2AZKT','00:00:00','2021-9-13',0,0,'QWVIOS88F2AZKT','QWYI36BU9KVTQO','0','0','1','1','1','1','1','1','1','1','1','0',0;</v>
      </c>
    </row>
    <row r="729" spans="1:8" x14ac:dyDescent="0.25">
      <c r="A729" t="s">
        <v>5567</v>
      </c>
      <c r="B729" t="s">
        <v>5568</v>
      </c>
      <c r="C729" t="s">
        <v>5569</v>
      </c>
      <c r="D729" t="s">
        <v>5570</v>
      </c>
      <c r="E729" t="s">
        <v>7762</v>
      </c>
      <c r="F729" t="s">
        <v>7763</v>
      </c>
      <c r="G729" t="s">
        <v>7764</v>
      </c>
      <c r="H729" t="str" cm="1">
        <f t="array" aca="1" ref="H729" ca="1">eConcatenar(A729:G729," ")</f>
        <v>INSERT INTO funeraria_abonos_individual SELECT '3LRjIKebND1CP5lV',' ZEyxWNYaVADrS6sh ','0',10300,'00:00:00','0000-00-00',0,0,0,0,0,0,0,0,0,0,0,0,'QWVIOWCUF2AZKT','00:00:00','2021-8-31',0,0,'QWVIOS88F2AZKT','QWYI36BU9KVTQO','0','0','1','1','1','1','1','1','1','1','1','0',0;</v>
      </c>
    </row>
    <row r="730" spans="1:8" x14ac:dyDescent="0.25">
      <c r="A730" t="s">
        <v>5567</v>
      </c>
      <c r="B730" t="s">
        <v>5568</v>
      </c>
      <c r="C730" t="s">
        <v>5569</v>
      </c>
      <c r="D730" t="s">
        <v>5570</v>
      </c>
      <c r="E730" t="s">
        <v>7765</v>
      </c>
      <c r="F730" t="s">
        <v>7766</v>
      </c>
      <c r="G730" t="s">
        <v>7767</v>
      </c>
      <c r="H730" t="str" cm="1">
        <f t="array" aca="1" ref="H730" ca="1">eConcatenar(A730:G730," ")</f>
        <v>INSERT INTO funeraria_abonos_individual SELECT 'CpO3NEWxLkeb5UVE',' hWkWzQ7yG1NK0bdB ','0',10950,'00:00:00','0000-00-00',0,0,0,0,0,0,0,0,0,0,0,0,'QWVIOWCUF2AZKT','00:00:00','2021-8-31',0,0,'QWVIOS88F2AZKT','QWYI36BU9KVTQO','0','0','1','1','1','1','1','1','1','1','1','0',0;</v>
      </c>
    </row>
    <row r="731" spans="1:8" x14ac:dyDescent="0.25">
      <c r="A731" t="s">
        <v>5567</v>
      </c>
      <c r="B731" t="s">
        <v>5568</v>
      </c>
      <c r="C731" t="s">
        <v>5569</v>
      </c>
      <c r="D731" t="s">
        <v>5570</v>
      </c>
      <c r="E731" t="s">
        <v>7768</v>
      </c>
      <c r="F731" t="s">
        <v>7769</v>
      </c>
      <c r="G731" t="s">
        <v>7770</v>
      </c>
      <c r="H731" t="str" cm="1">
        <f t="array" aca="1" ref="H731" ca="1">eConcatenar(A731:G731," ")</f>
        <v>INSERT INTO funeraria_abonos_individual SELECT 'rOnX1RqnjGqyGCQ0',' H8O0qyhMFIyVQaP4 ','0',8950,'00:00:00','0000-00-00',0,0,0,0,0,0,0,0,0,0,0,0,'QWVIOWCUF2AZKT','00:00:00','2021-8-31',0,0,'QWVIOS88F2AZKT','QWYI36BU9KVTQO','0','0','1','1','1','1','1','1','1','1','1','0',0;</v>
      </c>
    </row>
    <row r="732" spans="1:8" x14ac:dyDescent="0.25">
      <c r="A732" t="s">
        <v>5567</v>
      </c>
      <c r="B732" t="s">
        <v>5568</v>
      </c>
      <c r="C732" t="s">
        <v>5569</v>
      </c>
      <c r="D732" t="s">
        <v>5570</v>
      </c>
      <c r="E732" t="s">
        <v>7771</v>
      </c>
      <c r="F732" t="s">
        <v>7772</v>
      </c>
      <c r="G732" t="s">
        <v>7773</v>
      </c>
      <c r="H732" t="str" cm="1">
        <f t="array" aca="1" ref="H732" ca="1">eConcatenar(A732:G732," ")</f>
        <v>INSERT INTO funeraria_abonos_individual SELECT 'DdR48ORKBGIHpbvP',' eKn3twiIZ0tIeZ0R ','0',10650,'00:00:00','0000-00-00',0,0,0,0,0,0,0,0,0,0,0,0,'QWVIOWCUF2AZKT','00:00:00','2021-8-31',0,0,'QWVIOS88F2AZKT','QWYI36BU9KVTQO','0','0','1','1','1','1','1','1','1','1','1','0',0;</v>
      </c>
    </row>
    <row r="733" spans="1:8" x14ac:dyDescent="0.25">
      <c r="A733" t="s">
        <v>5567</v>
      </c>
      <c r="B733" t="s">
        <v>5568</v>
      </c>
      <c r="C733" t="s">
        <v>5569</v>
      </c>
      <c r="D733" t="s">
        <v>5570</v>
      </c>
      <c r="E733" t="s">
        <v>7774</v>
      </c>
      <c r="F733" t="s">
        <v>7775</v>
      </c>
      <c r="G733" t="s">
        <v>7776</v>
      </c>
      <c r="H733" t="str" cm="1">
        <f t="array" aca="1" ref="H733" ca="1">eConcatenar(A733:G733," ")</f>
        <v>INSERT INTO funeraria_abonos_individual SELECT 'IlikGuNhKOVmZugm',' sECN6oZrBgdROGZa ','0',7700,'00:00:00','0000-00-00',0,0,0,0,0,0,0,0,0,0,0,0,'QWVIOWCUF2AZKT','00:00:00','2021-3-10',0,0,'QWVIOS88F2AZKT','QWYI36BU9KVTQO','0','0','1','1','1','1','1','1','1','1','1','0',0;</v>
      </c>
    </row>
    <row r="734" spans="1:8" x14ac:dyDescent="0.25">
      <c r="A734" t="s">
        <v>5567</v>
      </c>
      <c r="B734" t="s">
        <v>5568</v>
      </c>
      <c r="C734" t="s">
        <v>5569</v>
      </c>
      <c r="D734" t="s">
        <v>5570</v>
      </c>
      <c r="E734" t="s">
        <v>7777</v>
      </c>
      <c r="F734" t="s">
        <v>7778</v>
      </c>
      <c r="G734" t="s">
        <v>7779</v>
      </c>
      <c r="H734" t="str" cm="1">
        <f t="array" aca="1" ref="H734" ca="1">eConcatenar(A734:G734," ")</f>
        <v>INSERT INTO funeraria_abonos_individual SELECT 'AkRXJ1LvpBzSVXfM',' 6EWhNSpthppNPz9R ','0',10050,'00:00:00','0000-00-00',0,0,0,0,0,0,0,0,0,0,0,0,'QWVIOWCUF2AZKT','00:00:00','2021-9-06',0,0,'QWVIOS88F2AZKT','QWYI36BU9KVTQO','0','0','1','1','1','1','1','1','1','1','1','0',0;</v>
      </c>
    </row>
    <row r="735" spans="1:8" x14ac:dyDescent="0.25">
      <c r="A735" t="s">
        <v>5567</v>
      </c>
      <c r="B735" t="s">
        <v>5568</v>
      </c>
      <c r="C735" t="s">
        <v>5569</v>
      </c>
      <c r="D735" t="s">
        <v>5570</v>
      </c>
      <c r="E735" t="s">
        <v>7780</v>
      </c>
      <c r="F735" t="s">
        <v>7781</v>
      </c>
      <c r="G735" t="s">
        <v>7782</v>
      </c>
      <c r="H735" t="str" cm="1">
        <f t="array" aca="1" ref="H735" ca="1">eConcatenar(A735:G735," ")</f>
        <v>INSERT INTO funeraria_abonos_individual SELECT 'tBerypJdK0eB5NK7',' rEaSxQmuXUH3Btn0 ','0',8800,'00:00:00','0000-00-00',0,0,0,0,0,0,0,0,0,0,0,0,'QWVIOWCUF2AZKT','00:00:00','2021-9-06',0,0,'QWVIOS88F2AZKT','QWYI36BU9KVTQO','0','0','1','1','1','1','1','1','1','1','1','0',0;</v>
      </c>
    </row>
    <row r="736" spans="1:8" x14ac:dyDescent="0.25">
      <c r="A736" t="s">
        <v>5567</v>
      </c>
      <c r="B736" t="s">
        <v>5568</v>
      </c>
      <c r="C736" t="s">
        <v>5569</v>
      </c>
      <c r="D736" t="s">
        <v>5570</v>
      </c>
      <c r="E736" t="s">
        <v>7783</v>
      </c>
      <c r="F736" t="s">
        <v>7784</v>
      </c>
      <c r="G736" t="s">
        <v>7785</v>
      </c>
      <c r="H736" t="str" cm="1">
        <f t="array" aca="1" ref="H736" ca="1">eConcatenar(A736:G736," ")</f>
        <v>INSERT INTO funeraria_abonos_individual SELECT 'dcia8QsD5Yoo7hk6',' kQD9G3p9UfMfnsjV ','0',12200,'00:00:00','0000-00-00',0,0,0,0,0,0,0,0,0,0,0,0,'QWVIOWCUF2AZKT','00:00:00','2021-8-31',0,0,'QWVIOS88F2AZKT','QWYI36BU9KVTQO','0','0','1','1','1','1','1','1','1','1','1','0',0;</v>
      </c>
    </row>
    <row r="737" spans="1:8" x14ac:dyDescent="0.25">
      <c r="A737" t="s">
        <v>5567</v>
      </c>
      <c r="B737" t="s">
        <v>5568</v>
      </c>
      <c r="C737" t="s">
        <v>5569</v>
      </c>
      <c r="D737" t="s">
        <v>5570</v>
      </c>
      <c r="E737" t="s">
        <v>7786</v>
      </c>
      <c r="F737" t="s">
        <v>7787</v>
      </c>
      <c r="G737" t="s">
        <v>7650</v>
      </c>
      <c r="H737" t="str" cm="1">
        <f t="array" aca="1" ref="H737" ca="1">eConcatenar(A737:G737," ")</f>
        <v>INSERT INTO funeraria_abonos_individual SELECT 'qu26fPtyAfuxPBly',' 5Ue8JUc5x6Hjkkls ','0',12000,'00:00:00','0000-00-00',0,0,0,0,0,0,0,0,0,0,0,0,'QWVIOWCUF2AZKT','00:00:00','2021-9-13',0,0,'QWVIOS88F2AZKT','QWYI36BU9KVTQO','0','0','1','1','1','1','1','1','1','1','1','0',0;</v>
      </c>
    </row>
    <row r="738" spans="1:8" x14ac:dyDescent="0.25">
      <c r="A738" t="s">
        <v>5567</v>
      </c>
      <c r="B738" t="s">
        <v>5568</v>
      </c>
      <c r="C738" t="s">
        <v>5569</v>
      </c>
      <c r="D738" t="s">
        <v>5570</v>
      </c>
      <c r="E738" t="s">
        <v>7788</v>
      </c>
      <c r="F738" t="s">
        <v>7789</v>
      </c>
      <c r="G738" t="s">
        <v>7790</v>
      </c>
      <c r="H738" t="str" cm="1">
        <f t="array" aca="1" ref="H738" ca="1">eConcatenar(A738:G738," ")</f>
        <v>INSERT INTO funeraria_abonos_individual SELECT 'uCt4R18FDMpMGQe4',' HOXxUqBFxw9LsZm6 ','0',11600,'00:00:00','0000-00-00',0,0,0,0,0,0,0,0,0,0,0,0,'QWVIOWCUF2AZKT','00:00:00','2021-8-30',0,0,'QWVIOS88F2AZKT','QWYI36BU9KVTQO','0','0','1','1','1','1','1','1','1','1','1','0',0;</v>
      </c>
    </row>
    <row r="739" spans="1:8" x14ac:dyDescent="0.25">
      <c r="A739" t="s">
        <v>5567</v>
      </c>
      <c r="B739" t="s">
        <v>5568</v>
      </c>
      <c r="C739" t="s">
        <v>5569</v>
      </c>
      <c r="D739" t="s">
        <v>5570</v>
      </c>
      <c r="E739" t="s">
        <v>7791</v>
      </c>
      <c r="F739" t="s">
        <v>7792</v>
      </c>
      <c r="G739" t="s">
        <v>7793</v>
      </c>
      <c r="H739" t="str" cm="1">
        <f t="array" aca="1" ref="H739" ca="1">eConcatenar(A739:G739," ")</f>
        <v>INSERT INTO funeraria_abonos_individual SELECT 'U0YAesYA3TnktzFa',' MEaas61yYOrgz06z ','0',11900,'00:00:00','0000-00-00',0,0,0,0,0,0,0,0,0,0,0,0,'QWVIOWCUF2AZKT','00:00:00','2021-9-01',0,0,'QWVIOS88F2AZKT','QWYI36BU9KVTQO','0','0','1','1','1','1','1','1','1','1','1','0',0;</v>
      </c>
    </row>
    <row r="740" spans="1:8" x14ac:dyDescent="0.25">
      <c r="A740" t="s">
        <v>5567</v>
      </c>
      <c r="B740" t="s">
        <v>5568</v>
      </c>
      <c r="C740" t="s">
        <v>5569</v>
      </c>
      <c r="D740" t="s">
        <v>5570</v>
      </c>
      <c r="E740" t="s">
        <v>7794</v>
      </c>
      <c r="F740" t="s">
        <v>7795</v>
      </c>
      <c r="G740" t="s">
        <v>7764</v>
      </c>
      <c r="H740" t="str" cm="1">
        <f t="array" aca="1" ref="H740" ca="1">eConcatenar(A740:G740," ")</f>
        <v>INSERT INTO funeraria_abonos_individual SELECT 'IHSWkXmiYrChkUfT',' bb3vO6GWH9sg2wVW ','0',10300,'00:00:00','0000-00-00',0,0,0,0,0,0,0,0,0,0,0,0,'QWVIOWCUF2AZKT','00:00:00','2021-8-31',0,0,'QWVIOS88F2AZKT','QWYI36BU9KVTQO','0','0','1','1','1','1','1','1','1','1','1','0',0;</v>
      </c>
    </row>
    <row r="741" spans="1:8" x14ac:dyDescent="0.25">
      <c r="A741" t="s">
        <v>5567</v>
      </c>
      <c r="B741" t="s">
        <v>5568</v>
      </c>
      <c r="C741" t="s">
        <v>5569</v>
      </c>
      <c r="D741" t="s">
        <v>5570</v>
      </c>
      <c r="E741" t="s">
        <v>7796</v>
      </c>
      <c r="F741" t="s">
        <v>7797</v>
      </c>
      <c r="G741" t="s">
        <v>7798</v>
      </c>
      <c r="H741" t="str" cm="1">
        <f t="array" aca="1" ref="H741" ca="1">eConcatenar(A741:G741," ")</f>
        <v>INSERT INTO funeraria_abonos_individual SELECT 'c1g3S3ZuYeBBIRva',' L4cI3ou3IZpeJDsD ','0',7000,'00:00:00','0000-00-00',0,0,0,0,0,0,0,0,0,0,0,0,'QWVIOWCUF2AZKT','00:00:00','2021-9-06',0,0,'QWVIOS88F2AZKT','QWYI36BU9KVTQO','0','0','1','1','1','1','1','1','1','1','1','0',0;</v>
      </c>
    </row>
    <row r="742" spans="1:8" x14ac:dyDescent="0.25">
      <c r="A742" t="s">
        <v>5567</v>
      </c>
      <c r="B742" t="s">
        <v>5568</v>
      </c>
      <c r="C742" t="s">
        <v>5569</v>
      </c>
      <c r="D742" t="s">
        <v>5570</v>
      </c>
      <c r="E742" t="s">
        <v>7799</v>
      </c>
      <c r="F742" t="s">
        <v>7800</v>
      </c>
      <c r="G742" t="s">
        <v>7801</v>
      </c>
      <c r="H742" t="str" cm="1">
        <f t="array" aca="1" ref="H742" ca="1">eConcatenar(A742:G742," ")</f>
        <v>INSERT INTO funeraria_abonos_individual SELECT 'XTZpZSlMW6QyDyah',' LgvEgiA7jyKKIdke ','0',8050,'00:00:00','0000-00-00',0,0,0,0,0,0,0,0,0,0,0,0,'QWVIOWCUF2AZKT','00:00:00','2021-9-07',0,0,'QWVIOS88F2AZKT','QWYI36BU9KVTQO','0','0','1','1','1','1','1','1','1','1','1','0',0;</v>
      </c>
    </row>
    <row r="743" spans="1:8" x14ac:dyDescent="0.25">
      <c r="A743" t="s">
        <v>5567</v>
      </c>
      <c r="B743" t="s">
        <v>5568</v>
      </c>
      <c r="C743" t="s">
        <v>5569</v>
      </c>
      <c r="D743" t="s">
        <v>5570</v>
      </c>
      <c r="E743" t="s">
        <v>7802</v>
      </c>
      <c r="F743" t="s">
        <v>7803</v>
      </c>
      <c r="G743" t="s">
        <v>7804</v>
      </c>
      <c r="H743" t="str" cm="1">
        <f t="array" aca="1" ref="H743" ca="1">eConcatenar(A743:G743," ")</f>
        <v>INSERT INTO funeraria_abonos_individual SELECT 'ZPYf4OFstFVTSLW1',' cGRc4sh5gEfteuGU ','0',6600,'00:00:00','0000-00-00',0,0,0,0,0,0,0,0,0,0,0,0,'QWVIOWCUF2AZKT','00:00:00','2021-8-21',0,0,'QWVIOS88F2AZKT','QWYI36BU9KVTQO','0','0','1','1','1','1','1','1','1','1','1','0',0;</v>
      </c>
    </row>
    <row r="744" spans="1:8" x14ac:dyDescent="0.25">
      <c r="A744" t="s">
        <v>5567</v>
      </c>
      <c r="B744" t="s">
        <v>5568</v>
      </c>
      <c r="C744" t="s">
        <v>5569</v>
      </c>
      <c r="D744" t="s">
        <v>5570</v>
      </c>
      <c r="E744" t="s">
        <v>7805</v>
      </c>
      <c r="F744" t="s">
        <v>7806</v>
      </c>
      <c r="G744" t="s">
        <v>7807</v>
      </c>
      <c r="H744" t="str" cm="1">
        <f t="array" aca="1" ref="H744" ca="1">eConcatenar(A744:G744," ")</f>
        <v>INSERT INTO funeraria_abonos_individual SELECT '1YNwvDLrIT0sTAie',' MS208l7iHXCKMasJ ','0',9400,'00:00:00','0000-00-00',0,0,0,0,0,0,0,0,0,0,0,0,'QWVIOWCUF2AZKT','00:00:00','2021-8-31',0,0,'QWVIOS88F2AZKT','QWYI36BU9KVTQO','0','0','1','1','1','1','1','1','1','1','1','0',0;</v>
      </c>
    </row>
    <row r="745" spans="1:8" x14ac:dyDescent="0.25">
      <c r="A745" t="s">
        <v>5567</v>
      </c>
      <c r="B745" t="s">
        <v>5568</v>
      </c>
      <c r="C745" t="s">
        <v>5569</v>
      </c>
      <c r="D745" t="s">
        <v>5570</v>
      </c>
      <c r="E745" t="s">
        <v>7808</v>
      </c>
      <c r="F745" t="s">
        <v>7809</v>
      </c>
      <c r="G745" t="s">
        <v>7810</v>
      </c>
      <c r="H745" t="str" cm="1">
        <f t="array" aca="1" ref="H745" ca="1">eConcatenar(A745:G745," ")</f>
        <v>INSERT INTO funeraria_abonos_individual SELECT 'gJOwsvcJeeNB1Cbk',' 40nAo5M9yqL3VAOd ','0',7100,'00:00:00','0000-00-00',0,0,0,0,0,0,0,0,0,0,0,0,'QWVIOWCUF2AZKT','00:00:00','2021-8-31',0,0,'QWVIOS88F2AZKT','QWYI36BU9KVTQO','0','0','1','1','1','1','1','1','1','1','1','0',0;</v>
      </c>
    </row>
    <row r="746" spans="1:8" x14ac:dyDescent="0.25">
      <c r="A746" t="s">
        <v>5567</v>
      </c>
      <c r="B746" t="s">
        <v>5568</v>
      </c>
      <c r="C746" t="s">
        <v>5569</v>
      </c>
      <c r="D746" t="s">
        <v>5570</v>
      </c>
      <c r="E746" t="s">
        <v>7811</v>
      </c>
      <c r="F746" t="s">
        <v>7812</v>
      </c>
      <c r="G746" t="s">
        <v>7813</v>
      </c>
      <c r="H746" t="str" cm="1">
        <f t="array" aca="1" ref="H746" ca="1">eConcatenar(A746:G746," ")</f>
        <v>INSERT INTO funeraria_abonos_individual SELECT 'i2S1IyKZJkaPsNWi',' 8I8xSrEBllrAch3x ','0',8000,'00:00:00','0000-00-00',0,0,0,0,0,0,0,0,0,0,0,0,'QWVIOWCUF2AZKT','00:00:00','2021-8-31',0,0,'QWVIOS88F2AZKT','QWYI36BU9KVTQO','0','0','1','1','1','1','1','1','1','1','1','0',0;</v>
      </c>
    </row>
    <row r="747" spans="1:8" x14ac:dyDescent="0.25">
      <c r="A747" t="s">
        <v>5567</v>
      </c>
      <c r="B747" t="s">
        <v>5568</v>
      </c>
      <c r="C747" t="s">
        <v>5569</v>
      </c>
      <c r="D747" t="s">
        <v>5570</v>
      </c>
      <c r="E747" t="s">
        <v>7814</v>
      </c>
      <c r="F747" t="s">
        <v>7815</v>
      </c>
      <c r="G747" t="s">
        <v>7816</v>
      </c>
      <c r="H747" t="str" cm="1">
        <f t="array" aca="1" ref="H747" ca="1">eConcatenar(A747:G747," ")</f>
        <v>INSERT INTO funeraria_abonos_individual SELECT 'Q66J4WE95lY0VmsW',' 2kuqeuG6FJW6mtzI ','0',7750,'00:00:00','0000-00-00',0,0,0,0,0,0,0,0,0,0,0,0,'QWVIOWCUF2AZKT','00:00:00','2021-9-06',0,0,'QWVIOS88F2AZKT','QWYI36BU9KVTQO','0','0','1','1','1','1','1','1','1','1','1','0',0;</v>
      </c>
    </row>
    <row r="748" spans="1:8" x14ac:dyDescent="0.25">
      <c r="A748" t="s">
        <v>5567</v>
      </c>
      <c r="B748" t="s">
        <v>5568</v>
      </c>
      <c r="C748" t="s">
        <v>5569</v>
      </c>
      <c r="D748" t="s">
        <v>5570</v>
      </c>
      <c r="E748" t="s">
        <v>7817</v>
      </c>
      <c r="F748" t="s">
        <v>7818</v>
      </c>
      <c r="G748" t="s">
        <v>7819</v>
      </c>
      <c r="H748" t="str" cm="1">
        <f t="array" aca="1" ref="H748" ca="1">eConcatenar(A748:G748," ")</f>
        <v>INSERT INTO funeraria_abonos_individual SELECT 'Fyopu76bc8YGa1AG',' tnfZ5NhPsMkM5DNx ','0',5400,'00:00:00','0000-00-00',0,0,0,0,0,0,0,0,0,0,0,0,'QWVIOWCUF2AZKT','00:00:00','2021-8-31',0,0,'QWVIOS88F2AZKT','QWYI36BU9KVTQO','0','0','1','1','1','1','1','1','1','1','1','0',0;</v>
      </c>
    </row>
    <row r="749" spans="1:8" x14ac:dyDescent="0.25">
      <c r="A749" t="s">
        <v>5567</v>
      </c>
      <c r="B749" t="s">
        <v>5568</v>
      </c>
      <c r="C749" t="s">
        <v>5569</v>
      </c>
      <c r="D749" t="s">
        <v>5570</v>
      </c>
      <c r="E749" t="s">
        <v>7820</v>
      </c>
      <c r="F749" t="s">
        <v>7821</v>
      </c>
      <c r="G749" t="s">
        <v>7822</v>
      </c>
      <c r="H749" t="str" cm="1">
        <f t="array" aca="1" ref="H749" ca="1">eConcatenar(A749:G749," ")</f>
        <v>INSERT INTO funeraria_abonos_individual SELECT 'trTwlumAGY9kavBw',' 0sHVtwrWlnWrzsRg ','0',27500,'00:00:00','0000-00-00',0,0,0,0,0,0,0,0,0,0,0,0,'QWVIOWCUF2AZKT','00:00:00','2021-9-06',0,0,'QWVIOS88F2AZKT','QWYI36BU9KVTQO','0','0','1','1','1','1','1','1','1','1','1','0',0;</v>
      </c>
    </row>
    <row r="750" spans="1:8" x14ac:dyDescent="0.25">
      <c r="A750" t="s">
        <v>5567</v>
      </c>
      <c r="B750" t="s">
        <v>5568</v>
      </c>
      <c r="C750" t="s">
        <v>5569</v>
      </c>
      <c r="D750" t="s">
        <v>5570</v>
      </c>
      <c r="E750" t="s">
        <v>7823</v>
      </c>
      <c r="F750" t="s">
        <v>7824</v>
      </c>
      <c r="G750" t="s">
        <v>7825</v>
      </c>
      <c r="H750" t="str" cm="1">
        <f t="array" aca="1" ref="H750" ca="1">eConcatenar(A750:G750," ")</f>
        <v>INSERT INTO funeraria_abonos_individual SELECT 'tsf6a6Z5py49LDTV',' RuNeyWMO1Hgq6F07 ','0',7300,'00:00:00','0000-00-00',0,0,0,0,0,0,0,0,0,0,0,0,'QWVIOWCUF2AZKT','00:00:00','2021-9-05',0,0,'QWVIOS88F2AZKT','QWYI36BU9KVTQO','0','0','1','1','1','1','1','1','1','1','1','0',0;</v>
      </c>
    </row>
    <row r="751" spans="1:8" x14ac:dyDescent="0.25">
      <c r="A751" t="s">
        <v>5567</v>
      </c>
      <c r="B751" t="s">
        <v>5568</v>
      </c>
      <c r="C751" t="s">
        <v>5569</v>
      </c>
      <c r="D751" t="s">
        <v>5570</v>
      </c>
      <c r="E751" t="s">
        <v>7826</v>
      </c>
      <c r="F751" t="s">
        <v>7827</v>
      </c>
      <c r="G751" t="s">
        <v>7828</v>
      </c>
      <c r="H751" t="str" cm="1">
        <f t="array" aca="1" ref="H751" ca="1">eConcatenar(A751:G751," ")</f>
        <v>INSERT INTO funeraria_abonos_individual SELECT '58FbQaGkJHNixDFw',' x3JmtFWsqScK8i5u ','0',8300,'00:00:00','0000-00-00',0,0,0,0,0,0,0,0,0,0,0,0,'QWVIOWCUF2AZKT','00:00:00','2021-9-05',0,0,'QWVIOS88F2AZKT','QWYI36BU9KVTQO','0','0','1','1','1','1','1','1','1','1','1','0',0;</v>
      </c>
    </row>
    <row r="752" spans="1:8" x14ac:dyDescent="0.25">
      <c r="A752" t="s">
        <v>5567</v>
      </c>
      <c r="B752" t="s">
        <v>5568</v>
      </c>
      <c r="C752" t="s">
        <v>5569</v>
      </c>
      <c r="D752" t="s">
        <v>5570</v>
      </c>
      <c r="E752" t="s">
        <v>7829</v>
      </c>
      <c r="F752" t="s">
        <v>7830</v>
      </c>
      <c r="G752" t="s">
        <v>7831</v>
      </c>
      <c r="H752" t="str" cm="1">
        <f t="array" aca="1" ref="H752" ca="1">eConcatenar(A752:G752," ")</f>
        <v>INSERT INTO funeraria_abonos_individual SELECT '6TnaUZnaRJuHkSqI',' mXj1V5eNKGk1PcIW ','0',8800,'00:00:00','0000-00-00',0,0,0,0,0,0,0,0,0,0,0,0,'QWVIOWCUF2AZKT','00:00:00','2021-8-31',0,0,'QWVIOS88F2AZKT','QWYI36BU9KVTQO','0','0','1','1','1','1','1','1','1','1','1','0',0;</v>
      </c>
    </row>
    <row r="753" spans="1:8" x14ac:dyDescent="0.25">
      <c r="A753" t="s">
        <v>5567</v>
      </c>
      <c r="B753" t="s">
        <v>5568</v>
      </c>
      <c r="C753" t="s">
        <v>5569</v>
      </c>
      <c r="D753" t="s">
        <v>5570</v>
      </c>
      <c r="E753" t="s">
        <v>7832</v>
      </c>
      <c r="F753" t="s">
        <v>7833</v>
      </c>
      <c r="G753" t="s">
        <v>7834</v>
      </c>
      <c r="H753" t="str" cm="1">
        <f t="array" aca="1" ref="H753" ca="1">eConcatenar(A753:G753," ")</f>
        <v>INSERT INTO funeraria_abonos_individual SELECT '9Hp8FdruAaUeOiXy',' jqcyjzi5JaRbk7Bd ','0',1900,'00:00:00','0000-00-00',0,0,0,0,0,0,0,0,0,0,0,0,'QWVIOWCUF2AZKT','00:00:00','2021-8-31',0,0,'QWVIOS88F2AZKT','QWYI36BU9KVTQO','0','0','1','1','1','1','1','1','1','1','1','0',0;</v>
      </c>
    </row>
    <row r="754" spans="1:8" x14ac:dyDescent="0.25">
      <c r="A754" t="s">
        <v>5567</v>
      </c>
      <c r="B754" t="s">
        <v>5568</v>
      </c>
      <c r="C754" t="s">
        <v>5569</v>
      </c>
      <c r="D754" t="s">
        <v>5570</v>
      </c>
      <c r="E754" t="s">
        <v>7835</v>
      </c>
      <c r="F754" t="s">
        <v>7836</v>
      </c>
      <c r="G754" t="s">
        <v>7837</v>
      </c>
      <c r="H754" t="str" cm="1">
        <f t="array" aca="1" ref="H754" ca="1">eConcatenar(A754:G754," ")</f>
        <v>INSERT INTO funeraria_abonos_individual SELECT '3b1ejqqWej2yWmMM',' XZexmC2mIoaRQljp ','0',9265,'00:00:00','0000-00-00',0,0,0,0,0,0,0,0,0,0,0,0,'QWVIOWCUF2AZKT','00:00:00','2021-8-31',0,0,'QWVIOS88F2AZKT','QWYI36BU9KVTQO','0','0','1','1','1','1','1','1','1','1','1','0',0;</v>
      </c>
    </row>
    <row r="755" spans="1:8" x14ac:dyDescent="0.25">
      <c r="A755" t="s">
        <v>5567</v>
      </c>
      <c r="B755" t="s">
        <v>5568</v>
      </c>
      <c r="C755" t="s">
        <v>5569</v>
      </c>
      <c r="D755" t="s">
        <v>5570</v>
      </c>
      <c r="E755" t="s">
        <v>7838</v>
      </c>
      <c r="F755" t="s">
        <v>7839</v>
      </c>
      <c r="G755" t="s">
        <v>7840</v>
      </c>
      <c r="H755" t="str" cm="1">
        <f t="array" aca="1" ref="H755" ca="1">eConcatenar(A755:G755," ")</f>
        <v>INSERT INTO funeraria_abonos_individual SELECT 'u4xnTHazN19X8Gzy',' cVYMkznyb1NZWnpw ','0',8000,'00:00:00','0000-00-00',0,0,0,0,0,0,0,0,0,0,0,0,'QWVIOWCUF2AZKT','00:00:00','2021-8-30',0,0,'QWVIOS88F2AZKT','QWYI36BU9KVTQO','0','0','1','1','1','1','1','1','1','1','1','0',0;</v>
      </c>
    </row>
    <row r="756" spans="1:8" x14ac:dyDescent="0.25">
      <c r="A756" t="s">
        <v>5567</v>
      </c>
      <c r="B756" t="s">
        <v>5568</v>
      </c>
      <c r="C756" t="s">
        <v>5569</v>
      </c>
      <c r="D756" t="s">
        <v>5570</v>
      </c>
      <c r="E756" t="s">
        <v>7841</v>
      </c>
      <c r="F756" t="s">
        <v>7842</v>
      </c>
      <c r="G756" t="s">
        <v>7843</v>
      </c>
      <c r="H756" t="str" cm="1">
        <f t="array" aca="1" ref="H756" ca="1">eConcatenar(A756:G756," ")</f>
        <v>INSERT INTO funeraria_abonos_individual SELECT 'QCdAVVB9VmdrR54P',' HIwZbgj50V5CcRdq ','0',8500,'00:00:00','0000-00-00',0,0,0,0,0,0,0,0,0,0,0,0,'QWVIOWCUF2AZKT','00:00:00','2021-8-31',0,0,'QWVIOS88F2AZKT','QWYI36BU9KVTQO','0','0','1','1','1','1','1','1','1','1','1','0',0;</v>
      </c>
    </row>
    <row r="757" spans="1:8" x14ac:dyDescent="0.25">
      <c r="A757" t="s">
        <v>5567</v>
      </c>
      <c r="B757" t="s">
        <v>5568</v>
      </c>
      <c r="C757" t="s">
        <v>5569</v>
      </c>
      <c r="D757" t="s">
        <v>5570</v>
      </c>
      <c r="E757" t="s">
        <v>7844</v>
      </c>
      <c r="F757" t="s">
        <v>7845</v>
      </c>
      <c r="G757" t="s">
        <v>7846</v>
      </c>
      <c r="H757" t="str" cm="1">
        <f t="array" aca="1" ref="H757" ca="1">eConcatenar(A757:G757," ")</f>
        <v>INSERT INTO funeraria_abonos_individual SELECT 'Yl0hTVEo8V0BGzFz',' Su67DD9rBTvInKoT ','0',8900,'00:00:00','0000-00-00',0,0,0,0,0,0,0,0,0,0,0,0,'QWVIOWCUF2AZKT','00:00:00','2021-8-30',0,0,'QWVIOS88F2AZKT','QWYI36BU9KVTQO','0','0','1','1','1','1','1','1','1','1','1','0',0;</v>
      </c>
    </row>
    <row r="758" spans="1:8" x14ac:dyDescent="0.25">
      <c r="A758" t="s">
        <v>5567</v>
      </c>
      <c r="B758" t="s">
        <v>5568</v>
      </c>
      <c r="C758" t="s">
        <v>5569</v>
      </c>
      <c r="D758" t="s">
        <v>5570</v>
      </c>
      <c r="E758" t="s">
        <v>7847</v>
      </c>
      <c r="F758" t="s">
        <v>7848</v>
      </c>
      <c r="G758" t="s">
        <v>7849</v>
      </c>
      <c r="H758" t="str" cm="1">
        <f t="array" aca="1" ref="H758" ca="1">eConcatenar(A758:G758," ")</f>
        <v>INSERT INTO funeraria_abonos_individual SELECT 'wnmRiR2yQKnscE0N',' 5hV4r6KCpUsor3GN ','0',8700,'00:00:00','0000-00-00',0,0,0,0,0,0,0,0,0,0,0,0,'QWVIOWCUF2AZKT','00:00:00','2021-8-30',0,0,'QWVIOS88F2AZKT','QWYI36BU9KVTQO','0','0','1','1','1','1','1','1','1','1','1','0',0;</v>
      </c>
    </row>
    <row r="759" spans="1:8" x14ac:dyDescent="0.25">
      <c r="A759" t="s">
        <v>5567</v>
      </c>
      <c r="B759" t="s">
        <v>5568</v>
      </c>
      <c r="C759" t="s">
        <v>5569</v>
      </c>
      <c r="D759" t="s">
        <v>5570</v>
      </c>
      <c r="E759" t="s">
        <v>7850</v>
      </c>
      <c r="F759" t="s">
        <v>7851</v>
      </c>
      <c r="G759" t="s">
        <v>7852</v>
      </c>
      <c r="H759" t="str" cm="1">
        <f t="array" aca="1" ref="H759" ca="1">eConcatenar(A759:G759," ")</f>
        <v>INSERT INTO funeraria_abonos_individual SELECT '1hU4WSCCWNfU0OMb',' 5ylVYCiVyH810TC2 ','0',8600,'00:00:00','0000-00-00',0,0,0,0,0,0,0,0,0,0,0,0,'QWVIOWCUF2AZKT','00:00:00','2021-8-17',0,0,'QWVIOS88F2AZKT','QWYI36BU9KVTQO','0','0','1','1','1','1','1','1','1','1','1','0',0;</v>
      </c>
    </row>
    <row r="760" spans="1:8" x14ac:dyDescent="0.25">
      <c r="A760" t="s">
        <v>5567</v>
      </c>
      <c r="B760" t="s">
        <v>5568</v>
      </c>
      <c r="C760" t="s">
        <v>5569</v>
      </c>
      <c r="D760" t="s">
        <v>5570</v>
      </c>
      <c r="E760" t="s">
        <v>7853</v>
      </c>
      <c r="F760" t="s">
        <v>7854</v>
      </c>
      <c r="G760" t="s">
        <v>7855</v>
      </c>
      <c r="H760" t="str" cm="1">
        <f t="array" aca="1" ref="H760" ca="1">eConcatenar(A760:G760," ")</f>
        <v>INSERT INTO funeraria_abonos_individual SELECT 'wHHuCsKYPpzllJrV',' c6vs5zOW4QEPxg7e ','0',4950,'00:00:00','0000-00-00',0,0,0,0,0,0,0,0,0,0,0,0,'QWVIOWCUF2AZKT','00:00:00','2021-9-02',0,0,'QWVIOS88F2AZKT','QWYI36BU9KVTQO','0','0','1','1','1','1','1','1','1','1','1','0',0;</v>
      </c>
    </row>
    <row r="761" spans="1:8" x14ac:dyDescent="0.25">
      <c r="A761" t="s">
        <v>5567</v>
      </c>
      <c r="B761" t="s">
        <v>5568</v>
      </c>
      <c r="C761" t="s">
        <v>5569</v>
      </c>
      <c r="D761" t="s">
        <v>5570</v>
      </c>
      <c r="E761" t="s">
        <v>7856</v>
      </c>
      <c r="F761" t="s">
        <v>7857</v>
      </c>
      <c r="G761" t="s">
        <v>7858</v>
      </c>
      <c r="H761" t="str" cm="1">
        <f t="array" aca="1" ref="H761" ca="1">eConcatenar(A761:G761," ")</f>
        <v>INSERT INTO funeraria_abonos_individual SELECT 'V5geTV7jbXzTbFSK',' HV4J0SWPEqzXp803 ','0',7000,'00:00:00','0000-00-00',0,0,0,0,0,0,0,0,0,0,0,0,'QWVIOWCUF2AZKT','00:00:00','2021-9-07',0,0,'QWVIOS88F2AZKT','QWYI36BU9KVTQO','0','0','1','1','1','1','1','1','1','1','1','0',0;</v>
      </c>
    </row>
    <row r="762" spans="1:8" x14ac:dyDescent="0.25">
      <c r="A762" t="s">
        <v>5567</v>
      </c>
      <c r="B762" t="s">
        <v>5568</v>
      </c>
      <c r="C762" t="s">
        <v>5569</v>
      </c>
      <c r="D762" t="s">
        <v>5570</v>
      </c>
      <c r="E762" t="s">
        <v>7859</v>
      </c>
      <c r="F762" t="s">
        <v>7860</v>
      </c>
      <c r="G762" t="s">
        <v>7861</v>
      </c>
      <c r="H762" t="str" cm="1">
        <f t="array" aca="1" ref="H762" ca="1">eConcatenar(A762:G762," ")</f>
        <v>INSERT INTO funeraria_abonos_individual SELECT 'PIJI3LZK6hdkA92R',' DRY09j4dfiOeE3GS ','0',8900,'00:00:00','0000-00-00',0,0,0,0,0,0,0,0,0,0,0,0,'QWVIOWCUF2AZKT','00:00:00','2021-9-02',0,0,'QWVIOS88F2AZKT','QWYI36BU9KVTQO','0','0','1','1','1','1','1','1','1','1','1','0',0;</v>
      </c>
    </row>
    <row r="763" spans="1:8" x14ac:dyDescent="0.25">
      <c r="A763" t="s">
        <v>5567</v>
      </c>
      <c r="B763" t="s">
        <v>5568</v>
      </c>
      <c r="C763" t="s">
        <v>5569</v>
      </c>
      <c r="D763" t="s">
        <v>5570</v>
      </c>
      <c r="E763" t="s">
        <v>7862</v>
      </c>
      <c r="F763" t="s">
        <v>7863</v>
      </c>
      <c r="G763" t="s">
        <v>7864</v>
      </c>
      <c r="H763" t="str" cm="1">
        <f t="array" aca="1" ref="H763" ca="1">eConcatenar(A763:G763," ")</f>
        <v>INSERT INTO funeraria_abonos_individual SELECT 'wcOzjrN8obJGlLyI',' YMN7g40SjeJtPL0O ','0',6850,'00:00:00','0000-00-00',0,0,0,0,0,0,0,0,0,0,0,0,'QWVIOWCUF2AZKT','00:00:00','2021-9-06',0,0,'QWVIOS88F2AZKT','QWYI36BU9KVTQO','0','0','1','1','1','1','1','1','1','1','1','0',0;</v>
      </c>
    </row>
    <row r="764" spans="1:8" x14ac:dyDescent="0.25">
      <c r="A764" t="s">
        <v>5567</v>
      </c>
      <c r="B764" t="s">
        <v>5568</v>
      </c>
      <c r="C764" t="s">
        <v>5569</v>
      </c>
      <c r="D764" t="s">
        <v>5570</v>
      </c>
      <c r="E764" t="s">
        <v>7865</v>
      </c>
      <c r="F764" t="s">
        <v>7866</v>
      </c>
      <c r="G764" t="s">
        <v>7867</v>
      </c>
      <c r="H764" t="str" cm="1">
        <f t="array" aca="1" ref="H764" ca="1">eConcatenar(A764:G764," ")</f>
        <v>INSERT INTO funeraria_abonos_individual SELECT '9IzN3Dna6ejmB3Pl',' 772KXU6SDL9XJcXb ','0',7700,'00:00:00','0000-00-00',0,0,0,0,0,0,0,0,0,0,0,0,'QWVIOWCUF2AZKT','00:00:00','2021-8-30',0,0,'QWVIOS88F2AZKT','QWYI36BU9KVTQO','0','0','1','1','1','1','1','1','1','1','1','0',0;</v>
      </c>
    </row>
    <row r="765" spans="1:8" x14ac:dyDescent="0.25">
      <c r="A765" t="s">
        <v>5567</v>
      </c>
      <c r="B765" t="s">
        <v>5568</v>
      </c>
      <c r="C765" t="s">
        <v>5569</v>
      </c>
      <c r="D765" t="s">
        <v>5570</v>
      </c>
      <c r="E765" t="s">
        <v>7868</v>
      </c>
      <c r="F765" t="s">
        <v>7869</v>
      </c>
      <c r="G765" t="s">
        <v>7858</v>
      </c>
      <c r="H765" t="str" cm="1">
        <f t="array" aca="1" ref="H765" ca="1">eConcatenar(A765:G765," ")</f>
        <v>INSERT INTO funeraria_abonos_individual SELECT 'GoErm2juF5FksJ0o',' Tgdf0bqkCa2GGu3X ','0',7000,'00:00:00','0000-00-00',0,0,0,0,0,0,0,0,0,0,0,0,'QWVIOWCUF2AZKT','00:00:00','2021-9-07',0,0,'QWVIOS88F2AZKT','QWYI36BU9KVTQO','0','0','1','1','1','1','1','1','1','1','1','0',0;</v>
      </c>
    </row>
    <row r="766" spans="1:8" x14ac:dyDescent="0.25">
      <c r="A766" t="s">
        <v>5567</v>
      </c>
      <c r="B766" t="s">
        <v>5568</v>
      </c>
      <c r="C766" t="s">
        <v>5569</v>
      </c>
      <c r="D766" t="s">
        <v>5570</v>
      </c>
      <c r="E766" t="s">
        <v>7870</v>
      </c>
      <c r="F766" t="s">
        <v>7871</v>
      </c>
      <c r="G766" t="s">
        <v>6943</v>
      </c>
      <c r="H766" t="str" cm="1">
        <f t="array" aca="1" ref="H766" ca="1">eConcatenar(A766:G766," ")</f>
        <v>INSERT INTO funeraria_abonos_individual SELECT 'QP7VEaLCeZtf0IJR',' IISV3TjSfRai63th ','0',7600,'00:00:00','0000-00-00',0,0,0,0,0,0,0,0,0,0,0,0,'QWVIOWCUF2AZKT','00:00:00','2021-9-07',0,0,'QWVIOS88F2AZKT','QWYI36BU9KVTQO','0','0','1','1','1','1','1','1','1','1','1','0',0;</v>
      </c>
    </row>
    <row r="767" spans="1:8" x14ac:dyDescent="0.25">
      <c r="A767" t="s">
        <v>5567</v>
      </c>
      <c r="B767" t="s">
        <v>5568</v>
      </c>
      <c r="C767" t="s">
        <v>5569</v>
      </c>
      <c r="D767" t="s">
        <v>5570</v>
      </c>
      <c r="E767" t="s">
        <v>7872</v>
      </c>
      <c r="F767" t="s">
        <v>7873</v>
      </c>
      <c r="G767" t="s">
        <v>7874</v>
      </c>
      <c r="H767" t="str" cm="1">
        <f t="array" aca="1" ref="H767" ca="1">eConcatenar(A767:G767," ")</f>
        <v>INSERT INTO funeraria_abonos_individual SELECT 'tGoSVQUDPsyPkHUf',' TMgJi8gqhF0MgCM1 ','0',6300,'00:00:00','0000-00-00',0,0,0,0,0,0,0,0,0,0,0,0,'QWVIOWCUF2AZKT','00:00:00','2021-8-16',0,0,'QWVIOS88F2AZKT','QWYI36BU9KVTQO','0','0','1','1','1','1','1','1','1','1','1','0',0;</v>
      </c>
    </row>
    <row r="768" spans="1:8" x14ac:dyDescent="0.25">
      <c r="A768" t="s">
        <v>5567</v>
      </c>
      <c r="B768" t="s">
        <v>5568</v>
      </c>
      <c r="C768" t="s">
        <v>5569</v>
      </c>
      <c r="D768" t="s">
        <v>5570</v>
      </c>
      <c r="E768" t="s">
        <v>7875</v>
      </c>
      <c r="F768" t="s">
        <v>7876</v>
      </c>
      <c r="G768" t="s">
        <v>7877</v>
      </c>
      <c r="H768" t="str" cm="1">
        <f t="array" aca="1" ref="H768" ca="1">eConcatenar(A768:G768," ")</f>
        <v>INSERT INTO funeraria_abonos_individual SELECT 'EHNKs9EJcX6eOvPy',' xLJbjSbmBKmqbrPs ','0',3700,'00:00:00','0000-00-00',0,0,0,0,0,0,0,0,0,0,0,0,'QWVIOWCUF2AZKT','00:00:00','2021-9-07',0,0,'QWVIOS88F2AZKT','QWYI36BU9KVTQO','0','0','1','1','1','1','1','1','1','1','1','0',0;</v>
      </c>
    </row>
    <row r="769" spans="1:8" x14ac:dyDescent="0.25">
      <c r="A769" t="s">
        <v>5567</v>
      </c>
      <c r="B769" t="s">
        <v>5568</v>
      </c>
      <c r="C769" t="s">
        <v>5569</v>
      </c>
      <c r="D769" t="s">
        <v>5570</v>
      </c>
      <c r="E769" t="s">
        <v>7878</v>
      </c>
      <c r="F769" t="s">
        <v>7879</v>
      </c>
      <c r="G769" t="s">
        <v>7880</v>
      </c>
      <c r="H769" t="str" cm="1">
        <f t="array" aca="1" ref="H769" ca="1">eConcatenar(A769:G769," ")</f>
        <v>INSERT INTO funeraria_abonos_individual SELECT '7QeF8qNsEMv5mUbk',' mg456h4vQbkyPPE7 ','0',5000,'00:00:00','0000-00-00',0,0,0,0,0,0,0,0,0,0,0,0,'QWVIOWCUF2AZKT','00:00:00','2021-8-31',0,0,'QWVIOS88F2AZKT','QWYI36BU9KVTQO','0','0','1','1','1','1','1','1','1','1','1','0',0;</v>
      </c>
    </row>
    <row r="770" spans="1:8" x14ac:dyDescent="0.25">
      <c r="A770" t="s">
        <v>5567</v>
      </c>
      <c r="B770" t="s">
        <v>5568</v>
      </c>
      <c r="C770" t="s">
        <v>5569</v>
      </c>
      <c r="D770" t="s">
        <v>5570</v>
      </c>
      <c r="E770" t="s">
        <v>7881</v>
      </c>
      <c r="F770" t="s">
        <v>7882</v>
      </c>
      <c r="G770" t="s">
        <v>7883</v>
      </c>
      <c r="H770" t="str" cm="1">
        <f t="array" aca="1" ref="H770" ca="1">eConcatenar(A770:G770," ")</f>
        <v>INSERT INTO funeraria_abonos_individual SELECT 'YiZT7LiMvLQBnArS',' dF2BcilGHcLBvRVv ','0',6100,'00:00:00','0000-00-00',0,0,0,0,0,0,0,0,0,0,0,0,'QWVIOWCUF2AZKT','00:00:00','2021-9-06',0,0,'QWVIOS88F2AZKT','QWYI36BU9KVTQO','0','0','1','1','1','1','1','1','1','1','1','0',0;</v>
      </c>
    </row>
    <row r="771" spans="1:8" x14ac:dyDescent="0.25">
      <c r="A771" t="s">
        <v>5567</v>
      </c>
      <c r="B771" t="s">
        <v>5568</v>
      </c>
      <c r="C771" t="s">
        <v>5569</v>
      </c>
      <c r="D771" t="s">
        <v>5570</v>
      </c>
      <c r="E771" t="s">
        <v>7884</v>
      </c>
      <c r="F771" t="s">
        <v>7885</v>
      </c>
      <c r="G771" t="s">
        <v>7886</v>
      </c>
      <c r="H771" t="str" cm="1">
        <f t="array" aca="1" ref="H771" ca="1">eConcatenar(A771:G771," ")</f>
        <v>INSERT INTO funeraria_abonos_individual SELECT 'K6EqK5pXnJAl0KBc',' unESD21MVxYe0bil ','0',7200,'00:00:00','0000-00-00',0,0,0,0,0,0,0,0,0,0,0,0,'QWVIOWCUF2AZKT','00:00:00','2021-8-30',0,0,'QWVIOS88F2AZKT','QWYI36BU9KVTQO','0','0','1','1','1','1','1','1','1','1','1','0',0;</v>
      </c>
    </row>
    <row r="772" spans="1:8" x14ac:dyDescent="0.25">
      <c r="A772" t="s">
        <v>5567</v>
      </c>
      <c r="B772" t="s">
        <v>5568</v>
      </c>
      <c r="C772" t="s">
        <v>5569</v>
      </c>
      <c r="D772" t="s">
        <v>5570</v>
      </c>
      <c r="E772" t="s">
        <v>7887</v>
      </c>
      <c r="F772" t="s">
        <v>7888</v>
      </c>
      <c r="G772" t="s">
        <v>7889</v>
      </c>
      <c r="H772" t="str" cm="1">
        <f t="array" aca="1" ref="H772" ca="1">eConcatenar(A772:G772," ")</f>
        <v>INSERT INTO funeraria_abonos_individual SELECT 'pNBlThjUDxIv4kTW',' 1OsGZZmXPFnsElN9 ','0',6200,'00:00:00','0000-00-00',0,0,0,0,0,0,0,0,0,0,0,0,'QWVIOWCUF2AZKT','00:00:00','2021-9-06',0,0,'QWVIOS88F2AZKT','QWYI36BU9KVTQO','0','0','1','1','1','1','1','1','1','1','1','0',0;</v>
      </c>
    </row>
    <row r="773" spans="1:8" x14ac:dyDescent="0.25">
      <c r="A773" t="s">
        <v>5567</v>
      </c>
      <c r="B773" t="s">
        <v>5568</v>
      </c>
      <c r="C773" t="s">
        <v>5569</v>
      </c>
      <c r="D773" t="s">
        <v>5570</v>
      </c>
      <c r="E773" t="s">
        <v>7890</v>
      </c>
      <c r="F773" t="s">
        <v>7891</v>
      </c>
      <c r="G773" t="s">
        <v>7892</v>
      </c>
      <c r="H773" t="str" cm="1">
        <f t="array" aca="1" ref="H773" ca="1">eConcatenar(A773:G773," ")</f>
        <v>INSERT INTO funeraria_abonos_individual SELECT 'ipQkKAqIIs6ms37N',' gXOIR9AcPDgArEoC ','0',6550,'00:00:00','0000-00-00',0,0,0,0,0,0,0,0,0,0,0,0,'QWVIOWCUF2AZKT','00:00:00','2021-9-07',0,0,'QWVIOS88F2AZKT','QWYI36BU9KVTQO','0','0','1','1','1','1','1','1','1','1','1','0',0;</v>
      </c>
    </row>
    <row r="774" spans="1:8" x14ac:dyDescent="0.25">
      <c r="A774" t="s">
        <v>5567</v>
      </c>
      <c r="B774" t="s">
        <v>5568</v>
      </c>
      <c r="C774" t="s">
        <v>5569</v>
      </c>
      <c r="D774" t="s">
        <v>5570</v>
      </c>
      <c r="E774" t="s">
        <v>7893</v>
      </c>
      <c r="F774" t="s">
        <v>7894</v>
      </c>
      <c r="G774" t="s">
        <v>7895</v>
      </c>
      <c r="H774" t="str" cm="1">
        <f t="array" aca="1" ref="H774" ca="1">eConcatenar(A774:G774," ")</f>
        <v>INSERT INTO funeraria_abonos_individual SELECT 'Gqhf7ESvIHZi6E67',' G3b6quchwIdJ12EZ ','0',6800,'00:00:00','0000-00-00',0,0,0,0,0,0,0,0,0,0,0,0,'QWVIOWCUF2AZKT','00:00:00','2021-9-06',0,0,'QWVIOS88F2AZKT','QWYI36BU9KVTQO','0','0','1','1','1','1','1','1','1','1','1','0',0;</v>
      </c>
    </row>
    <row r="775" spans="1:8" x14ac:dyDescent="0.25">
      <c r="A775" t="s">
        <v>5567</v>
      </c>
      <c r="B775" t="s">
        <v>5568</v>
      </c>
      <c r="C775" t="s">
        <v>5569</v>
      </c>
      <c r="D775" t="s">
        <v>5570</v>
      </c>
      <c r="E775" t="s">
        <v>7896</v>
      </c>
      <c r="F775" t="s">
        <v>7897</v>
      </c>
      <c r="G775" t="s">
        <v>7898</v>
      </c>
      <c r="H775" t="str" cm="1">
        <f t="array" aca="1" ref="H775" ca="1">eConcatenar(A775:G775," ")</f>
        <v>INSERT INTO funeraria_abonos_individual SELECT 'j4OskkUaeihTBdQh',' IffEW3r2lghF6UqT ','0',8850,'00:00:00','0000-00-00',0,0,0,0,0,0,0,0,0,0,0,0,'QWVIOWCUF2AZKT','00:00:00','2021-9-06',0,0,'QWVIOS88F2AZKT','QWYI36BU9KVTQO','0','0','1','1','1','1','1','1','1','1','1','0',0;</v>
      </c>
    </row>
    <row r="776" spans="1:8" x14ac:dyDescent="0.25">
      <c r="A776" t="s">
        <v>5567</v>
      </c>
      <c r="B776" t="s">
        <v>5568</v>
      </c>
      <c r="C776" t="s">
        <v>5569</v>
      </c>
      <c r="D776" t="s">
        <v>5570</v>
      </c>
      <c r="E776" t="s">
        <v>7899</v>
      </c>
      <c r="F776" t="s">
        <v>7900</v>
      </c>
      <c r="G776" t="s">
        <v>7901</v>
      </c>
      <c r="H776" t="str" cm="1">
        <f t="array" aca="1" ref="H776" ca="1">eConcatenar(A776:G776," ")</f>
        <v>INSERT INTO funeraria_abonos_individual SELECT 'hOL1kGqgFRVZFQnX',' X3fPQ8nXivaLxACM ','0',6800,'00:00:00','0000-00-00',0,0,0,0,0,0,0,0,0,0,0,0,'QWVIOWCUF2AZKT','00:00:00','2021-8-31',0,0,'QWVIOS88F2AZKT','QWYI36BU9KVTQO','0','0','1','1','1','1','1','1','1','1','1','0',0;</v>
      </c>
    </row>
    <row r="777" spans="1:8" x14ac:dyDescent="0.25">
      <c r="A777" t="s">
        <v>5567</v>
      </c>
      <c r="B777" t="s">
        <v>5568</v>
      </c>
      <c r="C777" t="s">
        <v>5569</v>
      </c>
      <c r="D777" t="s">
        <v>5570</v>
      </c>
      <c r="E777" t="s">
        <v>7902</v>
      </c>
      <c r="F777" t="s">
        <v>7903</v>
      </c>
      <c r="G777" t="s">
        <v>7904</v>
      </c>
      <c r="H777" t="str" cm="1">
        <f t="array" aca="1" ref="H777" ca="1">eConcatenar(A777:G777," ")</f>
        <v>INSERT INTO funeraria_abonos_individual SELECT 'Joox9zbEaA3NHL0Y',' 7lGcbTFahS6lFurS ','0',3200,'00:00:00','0000-00-00',0,0,0,0,0,0,0,0,0,0,0,0,'QWVIOWCUF2AZKT','00:00:00','2021-8-31',0,0,'QWVIOS88F2AZKT','QWYI36BU9KVTQO','0','0','1','1','1','1','1','1','1','1','1','0',0;</v>
      </c>
    </row>
    <row r="778" spans="1:8" x14ac:dyDescent="0.25">
      <c r="A778" t="s">
        <v>5567</v>
      </c>
      <c r="B778" t="s">
        <v>5568</v>
      </c>
      <c r="C778" t="s">
        <v>5569</v>
      </c>
      <c r="D778" t="s">
        <v>5570</v>
      </c>
      <c r="E778" t="s">
        <v>7905</v>
      </c>
      <c r="F778" t="s">
        <v>7906</v>
      </c>
      <c r="G778" t="s">
        <v>7907</v>
      </c>
      <c r="H778" t="str" cm="1">
        <f t="array" aca="1" ref="H778" ca="1">eConcatenar(A778:G778," ")</f>
        <v>INSERT INTO funeraria_abonos_individual SELECT '9gx2PmpqMFrE2k8Y',' ulaP0UPqdgEbElFM ','0',5800,'00:00:00','0000-00-00',0,0,0,0,0,0,0,0,0,0,0,0,'QWVIOWCUF2AZKT','00:00:00','2021-9-07',0,0,'QWVIOS88F2AZKT','QWYI36BU9KVTQO','0','0','1','1','1','1','1','1','1','1','1','0',0;</v>
      </c>
    </row>
    <row r="779" spans="1:8" x14ac:dyDescent="0.25">
      <c r="A779" t="s">
        <v>5567</v>
      </c>
      <c r="B779" t="s">
        <v>5568</v>
      </c>
      <c r="C779" t="s">
        <v>5569</v>
      </c>
      <c r="D779" t="s">
        <v>5570</v>
      </c>
      <c r="E779" t="s">
        <v>7908</v>
      </c>
      <c r="F779" t="s">
        <v>7909</v>
      </c>
      <c r="G779" t="s">
        <v>7910</v>
      </c>
      <c r="H779" t="str" cm="1">
        <f t="array" aca="1" ref="H779" ca="1">eConcatenar(A779:G779," ")</f>
        <v>INSERT INTO funeraria_abonos_individual SELECT '4lnagEmarU51AX4O',' j2Aa8NVMJ9r7m0qZ ','0',6400,'00:00:00','0000-00-00',0,0,0,0,0,0,0,0,0,0,0,0,'QWVIOWCUF2AZKT','00:00:00','2021-8-30',0,0,'QWVIOS88F2AZKT','QWYI36BU9KVTQO','0','0','1','1','1','1','1','1','1','1','1','0',0;</v>
      </c>
    </row>
    <row r="780" spans="1:8" x14ac:dyDescent="0.25">
      <c r="A780" t="s">
        <v>5567</v>
      </c>
      <c r="B780" t="s">
        <v>5568</v>
      </c>
      <c r="C780" t="s">
        <v>5569</v>
      </c>
      <c r="D780" t="s">
        <v>5570</v>
      </c>
      <c r="E780" t="s">
        <v>7911</v>
      </c>
      <c r="F780" t="s">
        <v>7912</v>
      </c>
      <c r="G780" t="s">
        <v>7913</v>
      </c>
      <c r="H780" t="str" cm="1">
        <f t="array" aca="1" ref="H780" ca="1">eConcatenar(A780:G780," ")</f>
        <v>INSERT INTO funeraria_abonos_individual SELECT 'tWSC4qdIze73Djud',' w75FmdoTCjRLOGII ','0',8200,'00:00:00','0000-00-00',0,0,0,0,0,0,0,0,0,0,0,0,'QWVIOWCUF2AZKT','00:00:00','2021-8-31',0,0,'QWVIOS88F2AZKT','QWYI36BU9KVTQO','0','0','1','1','1','1','1','1','1','1','1','0',0;</v>
      </c>
    </row>
    <row r="781" spans="1:8" x14ac:dyDescent="0.25">
      <c r="A781" t="s">
        <v>5567</v>
      </c>
      <c r="B781" t="s">
        <v>5568</v>
      </c>
      <c r="C781" t="s">
        <v>5569</v>
      </c>
      <c r="D781" t="s">
        <v>5570</v>
      </c>
      <c r="E781" t="s">
        <v>7914</v>
      </c>
      <c r="F781" t="s">
        <v>7915</v>
      </c>
      <c r="G781" t="s">
        <v>7916</v>
      </c>
      <c r="H781" t="str" cm="1">
        <f t="array" aca="1" ref="H781" ca="1">eConcatenar(A781:G781," ")</f>
        <v>INSERT INTO funeraria_abonos_individual SELECT 'J6v8z9vDVqZ6QKz3',' LKRzHkF2l7oXuvzJ ','0',7400,'00:00:00','0000-00-00',0,0,0,0,0,0,0,0,0,0,0,0,'QWVIOWCUF2AZKT','00:00:00','2021-9-06',0,0,'QWVIOS88F2AZKT','QWYI36BU9KVTQO','0','0','1','1','1','1','1','1','1','1','1','0',0;</v>
      </c>
    </row>
    <row r="782" spans="1:8" x14ac:dyDescent="0.25">
      <c r="A782" t="s">
        <v>5567</v>
      </c>
      <c r="B782" t="s">
        <v>5568</v>
      </c>
      <c r="C782" t="s">
        <v>5569</v>
      </c>
      <c r="D782" t="s">
        <v>5570</v>
      </c>
      <c r="E782" t="s">
        <v>7917</v>
      </c>
      <c r="F782" t="s">
        <v>7918</v>
      </c>
      <c r="G782" t="s">
        <v>7919</v>
      </c>
      <c r="H782" t="str" cm="1">
        <f t="array" aca="1" ref="H782" ca="1">eConcatenar(A782:G782," ")</f>
        <v>INSERT INTO funeraria_abonos_individual SELECT 'XWVRT3dENffOi8Cg',' hcvp9zC4EWoRNTph ','0',9850,'00:00:00','0000-00-00',0,0,0,0,0,0,0,0,0,0,0,0,'QWVIOWCUF2AZKT','00:00:00','2021-8-31',0,0,'QWVIOS88F2AZKT','QWYI36BU9KVTQO','0','0','1','1','1','1','1','1','1','1','1','0',0;</v>
      </c>
    </row>
    <row r="783" spans="1:8" x14ac:dyDescent="0.25">
      <c r="A783" t="s">
        <v>5567</v>
      </c>
      <c r="B783" t="s">
        <v>5568</v>
      </c>
      <c r="C783" t="s">
        <v>5569</v>
      </c>
      <c r="D783" t="s">
        <v>5570</v>
      </c>
      <c r="E783" t="s">
        <v>7920</v>
      </c>
      <c r="F783" t="s">
        <v>7921</v>
      </c>
      <c r="G783" t="s">
        <v>7922</v>
      </c>
      <c r="H783" t="str" cm="1">
        <f t="array" aca="1" ref="H783" ca="1">eConcatenar(A783:G783," ")</f>
        <v>INSERT INTO funeraria_abonos_individual SELECT 'mzmhc4ECgjqESOoZ',' 60lekWGSr6nJFuag ','0',13000,'00:00:00','0000-00-00',0,0,0,0,0,0,0,0,0,0,0,0,'QWVIOWCUF2AZKT','00:00:00','2021-9-01',0,0,'QWVIOS88F2AZKT','QWYI36BU9KVTQO','0','0','1','1','1','1','1','1','1','1','1','0',0;</v>
      </c>
    </row>
    <row r="784" spans="1:8" x14ac:dyDescent="0.25">
      <c r="A784" t="s">
        <v>5567</v>
      </c>
      <c r="B784" t="s">
        <v>5568</v>
      </c>
      <c r="C784" t="s">
        <v>5569</v>
      </c>
      <c r="D784" t="s">
        <v>5570</v>
      </c>
      <c r="E784" t="s">
        <v>7923</v>
      </c>
      <c r="F784" t="s">
        <v>7924</v>
      </c>
      <c r="G784" t="s">
        <v>7925</v>
      </c>
      <c r="H784" t="str" cm="1">
        <f t="array" aca="1" ref="H784" ca="1">eConcatenar(A784:G784," ")</f>
        <v>INSERT INTO funeraria_abonos_individual SELECT 'nOhiAoRCLzr1GGLx',' P2xbh3q8gGGsqShq ','0',5800,'00:00:00','0000-00-00',0,0,0,0,0,0,0,0,0,0,0,0,'QWVIOWCUF2AZKT','00:00:00','2021-9-02',0,0,'QWVIOS88F2AZKT','QWYI36BU9KVTQO','0','0','1','1','1','1','1','1','1','1','1','0',0;</v>
      </c>
    </row>
    <row r="785" spans="1:8" x14ac:dyDescent="0.25">
      <c r="A785" t="s">
        <v>5567</v>
      </c>
      <c r="B785" t="s">
        <v>5568</v>
      </c>
      <c r="C785" t="s">
        <v>5569</v>
      </c>
      <c r="D785" t="s">
        <v>5570</v>
      </c>
      <c r="E785" t="s">
        <v>7926</v>
      </c>
      <c r="F785" t="s">
        <v>7927</v>
      </c>
      <c r="G785" t="s">
        <v>7928</v>
      </c>
      <c r="H785" t="str" cm="1">
        <f t="array" aca="1" ref="H785" ca="1">eConcatenar(A785:G785," ")</f>
        <v>INSERT INTO funeraria_abonos_individual SELECT 'e0ATxGlumobR4r1p',' wKMWDoupkC4qcFEl ','0',5600,'00:00:00','0000-00-00',0,0,0,0,0,0,0,0,0,0,0,0,'QWVIOWCUF2AZKT','00:00:00','2021-8-31',0,0,'QWVIOS88F2AZKT','QWYI36BU9KVTQO','0','0','1','1','1','1','1','1','1','1','1','0',0;</v>
      </c>
    </row>
    <row r="786" spans="1:8" x14ac:dyDescent="0.25">
      <c r="A786" t="s">
        <v>5567</v>
      </c>
      <c r="B786" t="s">
        <v>5568</v>
      </c>
      <c r="C786" t="s">
        <v>5569</v>
      </c>
      <c r="D786" t="s">
        <v>5570</v>
      </c>
      <c r="E786" t="s">
        <v>7929</v>
      </c>
      <c r="F786" t="s">
        <v>7930</v>
      </c>
      <c r="G786" t="s">
        <v>7931</v>
      </c>
      <c r="H786" t="str" cm="1">
        <f t="array" aca="1" ref="H786" ca="1">eConcatenar(A786:G786," ")</f>
        <v>INSERT INTO funeraria_abonos_individual SELECT 'W2iEYoYNDZ8FZwBF',' HfrptwNSoryr4PGD ','0',7500,'00:00:00','0000-00-00',0,0,0,0,0,0,0,0,0,0,0,0,'QWVIOWCUF2AZKT','00:00:00','2021-8-31',0,0,'QWVIOS88F2AZKT','QWYI36BU9KVTQO','0','0','1','1','1','1','1','1','1','1','1','0',0;</v>
      </c>
    </row>
    <row r="787" spans="1:8" x14ac:dyDescent="0.25">
      <c r="A787" t="s">
        <v>5567</v>
      </c>
      <c r="B787" t="s">
        <v>5568</v>
      </c>
      <c r="C787" t="s">
        <v>5569</v>
      </c>
      <c r="D787" t="s">
        <v>5570</v>
      </c>
      <c r="E787" t="s">
        <v>7932</v>
      </c>
      <c r="F787" t="s">
        <v>7933</v>
      </c>
      <c r="G787" t="s">
        <v>5608</v>
      </c>
      <c r="H787" t="str" cm="1">
        <f t="array" aca="1" ref="H787" ca="1">eConcatenar(A787:G787," ")</f>
        <v>INSERT INTO funeraria_abonos_individual SELECT 'yupWHJMTqBH4nM1B',' Dwg8JOFVelv1nueM ','0',3200,'00:00:00','0000-00-00',0,0,0,0,0,0,0,0,0,0,0,0,'QWVIOWCUF2AZKT','00:00:00','2021-9-06',0,0,'QWVIOS88F2AZKT','QWYI36BU9KVTQO','0','0','1','1','1','1','1','1','1','1','1','0',0;</v>
      </c>
    </row>
    <row r="788" spans="1:8" x14ac:dyDescent="0.25">
      <c r="A788" t="s">
        <v>5567</v>
      </c>
      <c r="B788" t="s">
        <v>5568</v>
      </c>
      <c r="C788" t="s">
        <v>5569</v>
      </c>
      <c r="D788" t="s">
        <v>5570</v>
      </c>
      <c r="E788" t="s">
        <v>7934</v>
      </c>
      <c r="F788" t="s">
        <v>7935</v>
      </c>
      <c r="G788" t="s">
        <v>7936</v>
      </c>
      <c r="H788" t="str" cm="1">
        <f t="array" aca="1" ref="H788" ca="1">eConcatenar(A788:G788," ")</f>
        <v>INSERT INTO funeraria_abonos_individual SELECT 'Uh7ppnUoIWyDHq7U',' xj0svQl9KfYLVsQU ','0',7900,'00:00:00','0000-00-00',0,0,0,0,0,0,0,0,0,0,0,0,'QWVIOWCUF2AZKT','00:00:00','2021-9-14',0,0,'QWVIOS88F2AZKT','QWYI36BU9KVTQO','0','0','1','1','1','1','1','1','1','1','1','0',0;</v>
      </c>
    </row>
    <row r="789" spans="1:8" x14ac:dyDescent="0.25">
      <c r="A789" t="s">
        <v>5567</v>
      </c>
      <c r="B789" t="s">
        <v>5568</v>
      </c>
      <c r="C789" t="s">
        <v>5569</v>
      </c>
      <c r="D789" t="s">
        <v>5570</v>
      </c>
      <c r="E789" t="s">
        <v>7937</v>
      </c>
      <c r="F789" t="s">
        <v>7938</v>
      </c>
      <c r="G789" t="s">
        <v>7939</v>
      </c>
      <c r="H789" t="str" cm="1">
        <f t="array" aca="1" ref="H789" ca="1">eConcatenar(A789:G789," ")</f>
        <v>INSERT INTO funeraria_abonos_individual SELECT 'WxQJ9TbzoKOZN5zC',' DfUbjJOvJ68fGvuv ','0',7800,'00:00:00','0000-00-00',0,0,0,0,0,0,0,0,0,0,0,0,'QWVIOWCUF2AZKT','00:00:00','2021-9-13',0,0,'QWVIOS88F2AZKT','QWYI36BU9KVTQO','0','0','1','1','1','1','1','1','1','1','1','0',0;</v>
      </c>
    </row>
    <row r="790" spans="1:8" x14ac:dyDescent="0.25">
      <c r="A790" t="s">
        <v>5567</v>
      </c>
      <c r="B790" t="s">
        <v>5568</v>
      </c>
      <c r="C790" t="s">
        <v>5569</v>
      </c>
      <c r="D790" t="s">
        <v>5570</v>
      </c>
      <c r="E790" t="s">
        <v>7940</v>
      </c>
      <c r="F790" t="s">
        <v>7941</v>
      </c>
      <c r="G790" t="s">
        <v>7942</v>
      </c>
      <c r="H790" t="str" cm="1">
        <f t="array" aca="1" ref="H790" ca="1">eConcatenar(A790:G790," ")</f>
        <v>INSERT INTO funeraria_abonos_individual SELECT '1tAWKCr39awDgAVs',' Vc0ljsFXUWaSlIgm ','0',10200,'00:00:00','0000-00-00',0,0,0,0,0,0,0,0,0,0,0,0,'QWVIOWCUF2AZKT','00:00:00','2021-9-13',0,0,'QWVIOS88F2AZKT','QWYI36BU9KVTQO','0','0','1','1','1','1','1','1','1','1','1','0',0;</v>
      </c>
    </row>
    <row r="791" spans="1:8" x14ac:dyDescent="0.25">
      <c r="A791" t="s">
        <v>5567</v>
      </c>
      <c r="B791" t="s">
        <v>5568</v>
      </c>
      <c r="C791" t="s">
        <v>5569</v>
      </c>
      <c r="D791" t="s">
        <v>5570</v>
      </c>
      <c r="E791" t="s">
        <v>7943</v>
      </c>
      <c r="F791" t="s">
        <v>7944</v>
      </c>
      <c r="G791" t="s">
        <v>7939</v>
      </c>
      <c r="H791" t="str" cm="1">
        <f t="array" aca="1" ref="H791" ca="1">eConcatenar(A791:G791," ")</f>
        <v>INSERT INTO funeraria_abonos_individual SELECT 'VdINJUC4s5KqYPNb',' 28WGLAhhKvdotyuY ','0',7800,'00:00:00','0000-00-00',0,0,0,0,0,0,0,0,0,0,0,0,'QWVIOWCUF2AZKT','00:00:00','2021-9-13',0,0,'QWVIOS88F2AZKT','QWYI36BU9KVTQO','0','0','1','1','1','1','1','1','1','1','1','0',0;</v>
      </c>
    </row>
    <row r="792" spans="1:8" x14ac:dyDescent="0.25">
      <c r="A792" t="s">
        <v>5567</v>
      </c>
      <c r="B792" t="s">
        <v>5568</v>
      </c>
      <c r="C792" t="s">
        <v>5569</v>
      </c>
      <c r="D792" t="s">
        <v>5570</v>
      </c>
      <c r="E792" t="s">
        <v>7945</v>
      </c>
      <c r="F792" t="s">
        <v>7946</v>
      </c>
      <c r="G792" t="s">
        <v>7947</v>
      </c>
      <c r="H792" t="str" cm="1">
        <f t="array" aca="1" ref="H792" ca="1">eConcatenar(A792:G792," ")</f>
        <v>INSERT INTO funeraria_abonos_individual SELECT 'P0Af7GW6OXLB9Z3c',' uxneSHzBpyFCIic9 ','0',7900,'00:00:00','0000-00-00',0,0,0,0,0,0,0,0,0,0,0,0,'QWVIOWCUF2AZKT','00:00:00','2021-9-13',0,0,'QWVIOS88F2AZKT','QWYI36BU9KVTQO','0','0','1','1','1','1','1','1','1','1','1','0',0;</v>
      </c>
    </row>
    <row r="793" spans="1:8" x14ac:dyDescent="0.25">
      <c r="A793" t="s">
        <v>5567</v>
      </c>
      <c r="B793" t="s">
        <v>5568</v>
      </c>
      <c r="C793" t="s">
        <v>5569</v>
      </c>
      <c r="D793" t="s">
        <v>5570</v>
      </c>
      <c r="E793" t="s">
        <v>7948</v>
      </c>
      <c r="F793" t="s">
        <v>7949</v>
      </c>
      <c r="G793" t="s">
        <v>7950</v>
      </c>
      <c r="H793" t="str" cm="1">
        <f t="array" aca="1" ref="H793" ca="1">eConcatenar(A793:G793," ")</f>
        <v>INSERT INTO funeraria_abonos_individual SELECT 't8Wisvtc0XyTWqj3',' oylXdQA9wL7o1W28 ','0',8250,'00:00:00','0000-00-00',0,0,0,0,0,0,0,0,0,0,0,0,'QWVIOWCUF2AZKT','00:00:00','2021-9-13',0,0,'QWVIOS88F2AZKT','QWYI36BU9KVTQO','0','0','1','1','1','1','1','1','1','1','1','0',0;</v>
      </c>
    </row>
    <row r="794" spans="1:8" x14ac:dyDescent="0.25">
      <c r="A794" t="s">
        <v>5567</v>
      </c>
      <c r="B794" t="s">
        <v>5568</v>
      </c>
      <c r="C794" t="s">
        <v>5569</v>
      </c>
      <c r="D794" t="s">
        <v>5570</v>
      </c>
      <c r="E794" t="s">
        <v>7951</v>
      </c>
      <c r="F794" t="s">
        <v>7952</v>
      </c>
      <c r="G794" t="s">
        <v>7953</v>
      </c>
      <c r="H794" t="str" cm="1">
        <f t="array" aca="1" ref="H794" ca="1">eConcatenar(A794:G794," ")</f>
        <v>INSERT INTO funeraria_abonos_individual SELECT 'jr79sK5Rqa21pKtA',' veqXcNaqZQ8QcOPL ','0',6400,'00:00:00','0000-00-00',0,0,0,0,0,0,0,0,0,0,0,0,'QWVIOWCUF2AZKT','00:00:00','2021-9-13',0,0,'QWVIOS88F2AZKT','QWYI36BU9KVTQO','0','0','1','1','1','1','1','1','1','1','1','0',0;</v>
      </c>
    </row>
    <row r="795" spans="1:8" x14ac:dyDescent="0.25">
      <c r="A795" t="s">
        <v>5567</v>
      </c>
      <c r="B795" t="s">
        <v>5568</v>
      </c>
      <c r="C795" t="s">
        <v>5569</v>
      </c>
      <c r="D795" t="s">
        <v>5570</v>
      </c>
      <c r="E795" t="s">
        <v>7954</v>
      </c>
      <c r="F795" t="s">
        <v>7955</v>
      </c>
      <c r="G795" t="s">
        <v>7956</v>
      </c>
      <c r="H795" t="str" cm="1">
        <f t="array" aca="1" ref="H795" ca="1">eConcatenar(A795:G795," ")</f>
        <v>INSERT INTO funeraria_abonos_individual SELECT '1gREuNDnvYMuKcsq',' 1FfGutbAtPUfct0I ','0',7300,'00:00:00','0000-00-00',0,0,0,0,0,0,0,0,0,0,0,0,'QWVIOWCUF2AZKT','00:00:00','2021-9-14',0,0,'QWVIOS88F2AZKT','QWYI36BU9KVTQO','0','0','1','1','1','1','1','1','1','1','1','0',0;</v>
      </c>
    </row>
    <row r="796" spans="1:8" x14ac:dyDescent="0.25">
      <c r="A796" t="s">
        <v>5567</v>
      </c>
      <c r="B796" t="s">
        <v>5568</v>
      </c>
      <c r="C796" t="s">
        <v>5569</v>
      </c>
      <c r="D796" t="s">
        <v>5570</v>
      </c>
      <c r="E796" t="s">
        <v>7957</v>
      </c>
      <c r="F796" t="s">
        <v>7958</v>
      </c>
      <c r="G796" t="s">
        <v>7858</v>
      </c>
      <c r="H796" t="str" cm="1">
        <f t="array" aca="1" ref="H796" ca="1">eConcatenar(A796:G796," ")</f>
        <v>INSERT INTO funeraria_abonos_individual SELECT '0vEArO7ZUKrBVHox',' M40hd3VgIwF2XFPO ','0',7000,'00:00:00','0000-00-00',0,0,0,0,0,0,0,0,0,0,0,0,'QWVIOWCUF2AZKT','00:00:00','2021-9-07',0,0,'QWVIOS88F2AZKT','QWYI36BU9KVTQO','0','0','1','1','1','1','1','1','1','1','1','0',0;</v>
      </c>
    </row>
    <row r="797" spans="1:8" x14ac:dyDescent="0.25">
      <c r="A797" t="s">
        <v>5567</v>
      </c>
      <c r="B797" t="s">
        <v>5568</v>
      </c>
      <c r="C797" t="s">
        <v>5569</v>
      </c>
      <c r="D797" t="s">
        <v>5570</v>
      </c>
      <c r="E797" t="s">
        <v>7959</v>
      </c>
      <c r="F797" t="s">
        <v>7960</v>
      </c>
      <c r="G797" t="s">
        <v>7682</v>
      </c>
      <c r="H797" t="str" cm="1">
        <f t="array" aca="1" ref="H797" ca="1">eConcatenar(A797:G797," ")</f>
        <v>INSERT INTO funeraria_abonos_individual SELECT 'xtKuFBWeAX3Vc60c',' Ct4YV7A8RxNIj3aW ','0',7500,'00:00:00','0000-00-00',0,0,0,0,0,0,0,0,0,0,0,0,'QWVIOWCUF2AZKT','00:00:00','2021-9-13',0,0,'QWVIOS88F2AZKT','QWYI36BU9KVTQO','0','0','1','1','1','1','1','1','1','1','1','0',0;</v>
      </c>
    </row>
    <row r="798" spans="1:8" x14ac:dyDescent="0.25">
      <c r="A798" t="s">
        <v>5567</v>
      </c>
      <c r="B798" t="s">
        <v>5568</v>
      </c>
      <c r="C798" t="s">
        <v>5569</v>
      </c>
      <c r="D798" t="s">
        <v>5570</v>
      </c>
      <c r="E798" t="s">
        <v>7961</v>
      </c>
      <c r="F798" t="s">
        <v>7962</v>
      </c>
      <c r="G798" t="s">
        <v>7963</v>
      </c>
      <c r="H798" t="str" cm="1">
        <f t="array" aca="1" ref="H798" ca="1">eConcatenar(A798:G798," ")</f>
        <v>INSERT INTO funeraria_abonos_individual SELECT 'uqhS1MRRvD1ndCGE',' xujGccjkFWkXm0CY ','0',7600,'00:00:00','0000-00-00',0,0,0,0,0,0,0,0,0,0,0,0,'QWVIOWCUF2AZKT','00:00:00','2021-9-14',0,0,'QWVIOS88F2AZKT','QWYI36BU9KVTQO','0','0','1','1','1','1','1','1','1','1','1','0',0;</v>
      </c>
    </row>
    <row r="799" spans="1:8" x14ac:dyDescent="0.25">
      <c r="A799" t="s">
        <v>5567</v>
      </c>
      <c r="B799" t="s">
        <v>5568</v>
      </c>
      <c r="C799" t="s">
        <v>5569</v>
      </c>
      <c r="D799" t="s">
        <v>5570</v>
      </c>
      <c r="E799" t="s">
        <v>7964</v>
      </c>
      <c r="F799" t="s">
        <v>7965</v>
      </c>
      <c r="G799" t="s">
        <v>7966</v>
      </c>
      <c r="H799" t="str" cm="1">
        <f t="array" aca="1" ref="H799" ca="1">eConcatenar(A799:G799," ")</f>
        <v>INSERT INTO funeraria_abonos_individual SELECT 'QxP6grHaUH5l7OZz',' DJMLzrRljIM0Zxo4 ','0',6800,'00:00:00','0000-00-00',0,0,0,0,0,0,0,0,0,0,0,0,'QWVIOWCUF2AZKT','00:00:00','2021-9-13',0,0,'QWVIOS88F2AZKT','QWYI36BU9KVTQO','0','0','1','1','1','1','1','1','1','1','1','0',0;</v>
      </c>
    </row>
    <row r="800" spans="1:8" x14ac:dyDescent="0.25">
      <c r="A800" t="s">
        <v>5567</v>
      </c>
      <c r="B800" t="s">
        <v>5568</v>
      </c>
      <c r="C800" t="s">
        <v>5569</v>
      </c>
      <c r="D800" t="s">
        <v>5570</v>
      </c>
      <c r="E800" t="s">
        <v>7967</v>
      </c>
      <c r="F800" t="s">
        <v>7968</v>
      </c>
      <c r="G800" t="s">
        <v>7969</v>
      </c>
      <c r="H800" t="str" cm="1">
        <f t="array" aca="1" ref="H800" ca="1">eConcatenar(A800:G800," ")</f>
        <v>INSERT INTO funeraria_abonos_individual SELECT 'flYFge07CXXDwwXL',' APhKGG1NRcA5dAPd ','0',12300,'00:00:00','0000-00-00',0,0,0,0,0,0,0,0,0,0,0,0,'QWVIOWCUF2AZKT','00:00:00','2021-9-14',0,0,'QWVIOS88F2AZKT','QWYI36BU9KVTQO','0','0','1','1','1','1','1','1','1','1','1','0',0;</v>
      </c>
    </row>
    <row r="801" spans="1:8" x14ac:dyDescent="0.25">
      <c r="A801" t="s">
        <v>5567</v>
      </c>
      <c r="B801" t="s">
        <v>5568</v>
      </c>
      <c r="C801" t="s">
        <v>5569</v>
      </c>
      <c r="D801" t="s">
        <v>5570</v>
      </c>
      <c r="E801" t="s">
        <v>7970</v>
      </c>
      <c r="F801" t="s">
        <v>7971</v>
      </c>
      <c r="G801" t="s">
        <v>7972</v>
      </c>
      <c r="H801" t="str" cm="1">
        <f t="array" aca="1" ref="H801" ca="1">eConcatenar(A801:G801," ")</f>
        <v>INSERT INTO funeraria_abonos_individual SELECT 'I053y9OwFL6eBSup',' E8IweHB5Y3zFiv7o ','0',6600,'00:00:00','0000-00-00',0,0,0,0,0,0,0,0,0,0,0,0,'QWVIOWCUF2AZKT','00:00:00','2021-9-14',0,0,'QWVIOS88F2AZKT','QWYI36BU9KVTQO','0','0','1','1','1','1','1','1','1','1','1','0',0;</v>
      </c>
    </row>
    <row r="802" spans="1:8" x14ac:dyDescent="0.25">
      <c r="A802" t="s">
        <v>5567</v>
      </c>
      <c r="B802" t="s">
        <v>5568</v>
      </c>
      <c r="C802" t="s">
        <v>5569</v>
      </c>
      <c r="D802" t="s">
        <v>5570</v>
      </c>
      <c r="E802" t="s">
        <v>7973</v>
      </c>
      <c r="F802" t="s">
        <v>7974</v>
      </c>
      <c r="G802" t="s">
        <v>7975</v>
      </c>
      <c r="H802" t="str" cm="1">
        <f t="array" aca="1" ref="H802" ca="1">eConcatenar(A802:G802," ")</f>
        <v>INSERT INTO funeraria_abonos_individual SELECT '4uG3yFuMPV9mUrRW',' CFwnaThEoWg9tDxV ','0',6700,'00:00:00','0000-00-00',0,0,0,0,0,0,0,0,0,0,0,0,'QWVIOWCUF2AZKT','00:00:00','2021-9-13',0,0,'QWVIOS88F2AZKT','QWYI36BU9KVTQO','0','0','1','1','1','1','1','1','1','1','1','0',0;</v>
      </c>
    </row>
    <row r="803" spans="1:8" x14ac:dyDescent="0.25">
      <c r="A803" t="s">
        <v>5567</v>
      </c>
      <c r="B803" t="s">
        <v>5568</v>
      </c>
      <c r="C803" t="s">
        <v>5569</v>
      </c>
      <c r="D803" t="s">
        <v>5570</v>
      </c>
      <c r="E803" t="s">
        <v>7976</v>
      </c>
      <c r="F803" t="s">
        <v>7977</v>
      </c>
      <c r="G803" t="s">
        <v>7632</v>
      </c>
      <c r="H803" t="str" cm="1">
        <f t="array" aca="1" ref="H803" ca="1">eConcatenar(A803:G803," ")</f>
        <v>INSERT INTO funeraria_abonos_individual SELECT 'dDUPlUbmqNC4wkhc',' 7SOpbJT7bgF9Pyz0 ','0',6500,'00:00:00','0000-00-00',0,0,0,0,0,0,0,0,0,0,0,0,'QWVIOWCUF2AZKT','00:00:00','2021-9-13',0,0,'QWVIOS88F2AZKT','QWYI36BU9KVTQO','0','0','1','1','1','1','1','1','1','1','1','0',0;</v>
      </c>
    </row>
    <row r="804" spans="1:8" x14ac:dyDescent="0.25">
      <c r="A804" t="s">
        <v>5567</v>
      </c>
      <c r="B804" t="s">
        <v>5568</v>
      </c>
      <c r="C804" t="s">
        <v>5569</v>
      </c>
      <c r="D804" t="s">
        <v>5570</v>
      </c>
      <c r="E804" t="s">
        <v>7978</v>
      </c>
      <c r="F804" t="s">
        <v>7979</v>
      </c>
      <c r="G804" t="s">
        <v>7980</v>
      </c>
      <c r="H804" t="str" cm="1">
        <f t="array" aca="1" ref="H804" ca="1">eConcatenar(A804:G804," ")</f>
        <v>INSERT INTO funeraria_abonos_individual SELECT 'PqbsLtChhwwrzsJd',' auS4FaXSRLiVeUc1 ','0',5900,'00:00:00','0000-00-00',0,0,0,0,0,0,0,0,0,0,0,0,'QWVIOWCUF2AZKT','00:00:00','2021-9-13',0,0,'QWVIOS88F2AZKT','QWYI36BU9KVTQO','0','0','1','1','1','1','1','1','1','1','1','0',0;</v>
      </c>
    </row>
    <row r="805" spans="1:8" x14ac:dyDescent="0.25">
      <c r="A805" t="s">
        <v>5567</v>
      </c>
      <c r="B805" t="s">
        <v>5568</v>
      </c>
      <c r="C805" t="s">
        <v>5569</v>
      </c>
      <c r="D805" t="s">
        <v>5570</v>
      </c>
      <c r="E805" t="s">
        <v>7981</v>
      </c>
      <c r="F805" t="s">
        <v>7982</v>
      </c>
      <c r="G805" t="s">
        <v>7983</v>
      </c>
      <c r="H805" t="str" cm="1">
        <f t="array" aca="1" ref="H805" ca="1">eConcatenar(A805:G805," ")</f>
        <v>INSERT INTO funeraria_abonos_individual SELECT 'lz9eR91E8pN47WJ5',' WJHu8vnBycc0gaJz ','0',10000,'00:00:00','0000-00-00',0,0,0,0,0,0,0,0,0,0,0,0,'QWVIOWCUF2AZKT','00:00:00','2021-9-13',0,0,'QWVIOS88F2AZKT','QWYI36BU9KVTQO','0','0','1','1','1','1','1','1','1','1','1','0',0;</v>
      </c>
    </row>
    <row r="806" spans="1:8" x14ac:dyDescent="0.25">
      <c r="A806" t="s">
        <v>5567</v>
      </c>
      <c r="B806" t="s">
        <v>5568</v>
      </c>
      <c r="C806" t="s">
        <v>5569</v>
      </c>
      <c r="D806" t="s">
        <v>5570</v>
      </c>
      <c r="E806" t="s">
        <v>7984</v>
      </c>
      <c r="F806" t="s">
        <v>7985</v>
      </c>
      <c r="G806" t="s">
        <v>7986</v>
      </c>
      <c r="H806" t="str" cm="1">
        <f t="array" aca="1" ref="H806" ca="1">eConcatenar(A806:G806," ")</f>
        <v>INSERT INTO funeraria_abonos_individual SELECT 'o76qVp2cwxG38BKH',' 8emyzq8lvutbZUSR ','0',4600,'00:00:00','0000-00-00',0,0,0,0,0,0,0,0,0,0,0,0,'QWVIOWCUF2AZKT','00:00:00','2021-9-13',0,0,'QWVIOS88F2AZKT','QWYI36BU9KVTQO','0','0','1','1','1','1','1','1','1','1','1','0',0;</v>
      </c>
    </row>
    <row r="807" spans="1:8" x14ac:dyDescent="0.25">
      <c r="A807" t="s">
        <v>5567</v>
      </c>
      <c r="B807" t="s">
        <v>5568</v>
      </c>
      <c r="C807" t="s">
        <v>5569</v>
      </c>
      <c r="D807" t="s">
        <v>5570</v>
      </c>
      <c r="E807" t="s">
        <v>7987</v>
      </c>
      <c r="F807" t="s">
        <v>7988</v>
      </c>
      <c r="G807" t="s">
        <v>7989</v>
      </c>
      <c r="H807" t="str" cm="1">
        <f t="array" aca="1" ref="H807" ca="1">eConcatenar(A807:G807," ")</f>
        <v>INSERT INTO funeraria_abonos_individual SELECT 'guX4tSfgK5A0NldD',' eT6iTTFwTdB235HN ','0',5500,'00:00:00','0000-00-00',0,0,0,0,0,0,0,0,0,0,0,0,'QWVIOWCUF2AZKT','00:00:00','2021-9-13',0,0,'QWVIOS88F2AZKT','QWYI36BU9KVTQO','0','0','1','1','1','1','1','1','1','1','1','0',0;</v>
      </c>
    </row>
    <row r="808" spans="1:8" x14ac:dyDescent="0.25">
      <c r="A808" t="s">
        <v>5567</v>
      </c>
      <c r="B808" t="s">
        <v>5568</v>
      </c>
      <c r="C808" t="s">
        <v>5569</v>
      </c>
      <c r="D808" t="s">
        <v>5570</v>
      </c>
      <c r="E808" t="s">
        <v>7990</v>
      </c>
      <c r="F808" t="s">
        <v>7991</v>
      </c>
      <c r="G808" t="s">
        <v>7992</v>
      </c>
      <c r="H808" t="str" cm="1">
        <f t="array" aca="1" ref="H808" ca="1">eConcatenar(A808:G808," ")</f>
        <v>INSERT INTO funeraria_abonos_individual SELECT 'E5wOaWWmiwkTCovl',' Gx9XGRSVMaDJT9Tf ','0',4900,'00:00:00','0000-00-00',0,0,0,0,0,0,0,0,0,0,0,0,'QWVIOWCUF2AZKT','00:00:00','2021-9-13',0,0,'QWVIOS88F2AZKT','QWYI36BU9KVTQO','0','0','1','1','1','1','1','1','1','1','1','0',0;</v>
      </c>
    </row>
    <row r="809" spans="1:8" x14ac:dyDescent="0.25">
      <c r="A809" t="s">
        <v>5567</v>
      </c>
      <c r="B809" t="s">
        <v>5568</v>
      </c>
      <c r="C809" t="s">
        <v>5569</v>
      </c>
      <c r="D809" t="s">
        <v>5570</v>
      </c>
      <c r="E809" t="s">
        <v>7993</v>
      </c>
      <c r="F809" t="s">
        <v>7994</v>
      </c>
      <c r="G809" t="s">
        <v>7995</v>
      </c>
      <c r="H809" t="str" cm="1">
        <f t="array" aca="1" ref="H809" ca="1">eConcatenar(A809:G809," ")</f>
        <v>INSERT INTO funeraria_abonos_individual SELECT 'UqeSsxcbLnuEglHD',' W5j2ExRBKGmeDgeV ','0',5000,'00:00:00','0000-00-00',0,0,0,0,0,0,0,0,0,0,0,0,'QWVIOWCUF2AZKT','00:00:00','2021-9-13',0,0,'QWVIOS88F2AZKT','QWYI36BU9KVTQO','0','0','1','1','1','1','1','1','1','1','1','0',0;</v>
      </c>
    </row>
    <row r="810" spans="1:8" x14ac:dyDescent="0.25">
      <c r="A810" t="s">
        <v>5567</v>
      </c>
      <c r="B810" t="s">
        <v>5568</v>
      </c>
      <c r="C810" t="s">
        <v>5569</v>
      </c>
      <c r="D810" t="s">
        <v>5570</v>
      </c>
      <c r="E810" t="s">
        <v>7996</v>
      </c>
      <c r="F810" t="s">
        <v>7997</v>
      </c>
      <c r="G810" t="s">
        <v>7995</v>
      </c>
      <c r="H810" t="str" cm="1">
        <f t="array" aca="1" ref="H810" ca="1">eConcatenar(A810:G810," ")</f>
        <v>INSERT INTO funeraria_abonos_individual SELECT '1bJG7Oli2wCSWZYO',' AnMqJqKA2IKE2fHr ','0',5000,'00:00:00','0000-00-00',0,0,0,0,0,0,0,0,0,0,0,0,'QWVIOWCUF2AZKT','00:00:00','2021-9-13',0,0,'QWVIOS88F2AZKT','QWYI36BU9KVTQO','0','0','1','1','1','1','1','1','1','1','1','0',0;</v>
      </c>
    </row>
    <row r="811" spans="1:8" x14ac:dyDescent="0.25">
      <c r="A811" t="s">
        <v>5567</v>
      </c>
      <c r="B811" t="s">
        <v>5568</v>
      </c>
      <c r="C811" t="s">
        <v>5569</v>
      </c>
      <c r="D811" t="s">
        <v>5570</v>
      </c>
      <c r="E811" t="s">
        <v>7998</v>
      </c>
      <c r="F811" t="s">
        <v>7999</v>
      </c>
      <c r="G811" t="s">
        <v>8000</v>
      </c>
      <c r="H811" t="str" cm="1">
        <f t="array" aca="1" ref="H811" ca="1">eConcatenar(A811:G811," ")</f>
        <v>INSERT INTO funeraria_abonos_individual SELECT '7fb1H10WhuPcyoOv',' Pwh1vsgo3FL5vkBB ','0',3300,'00:00:00','0000-00-00',0,0,0,0,0,0,0,0,0,0,0,0,'QWVIOWCUF2AZKT','00:00:00','2021-9-13',0,0,'QWVIOS88F2AZKT','QWYI36BU9KVTQO','0','0','1','1','1','1','1','1','1','1','1','0',0;</v>
      </c>
    </row>
    <row r="812" spans="1:8" x14ac:dyDescent="0.25">
      <c r="A812" t="s">
        <v>5567</v>
      </c>
      <c r="B812" t="s">
        <v>5568</v>
      </c>
      <c r="C812" t="s">
        <v>5569</v>
      </c>
      <c r="D812" t="s">
        <v>5570</v>
      </c>
      <c r="E812" t="s">
        <v>8001</v>
      </c>
      <c r="F812" t="s">
        <v>8002</v>
      </c>
      <c r="G812" t="s">
        <v>8003</v>
      </c>
      <c r="H812" t="str" cm="1">
        <f t="array" aca="1" ref="H812" ca="1">eConcatenar(A812:G812," ")</f>
        <v>INSERT INTO funeraria_abonos_individual SELECT 'SjLadMMW2ebtvW9v',' sH15LodTvnKeOOuJ ','0',3600,'00:00:00','0000-00-00',0,0,0,0,0,0,0,0,0,0,0,0,'QWVIOWCUF2AZKT','00:00:00','2021-9-6',0,0,'QWVIOS88F2AZKT','QWYI36BU9KVTQO','0','0','1','1','1','1','1','1','1','1','1','0',0;</v>
      </c>
    </row>
    <row r="813" spans="1:8" x14ac:dyDescent="0.25">
      <c r="A813" t="s">
        <v>5567</v>
      </c>
      <c r="B813" t="s">
        <v>5568</v>
      </c>
      <c r="C813" t="s">
        <v>5569</v>
      </c>
      <c r="D813" t="s">
        <v>5570</v>
      </c>
      <c r="E813" t="s">
        <v>8004</v>
      </c>
      <c r="F813" t="s">
        <v>8005</v>
      </c>
      <c r="G813" t="s">
        <v>8006</v>
      </c>
      <c r="H813" t="str" cm="1">
        <f t="array" aca="1" ref="H813" ca="1">eConcatenar(A813:G813," ")</f>
        <v>INSERT INTO funeraria_abonos_individual SELECT '05QpXtfMkJpW9VMA',' SwaKhU45ykpu7V2b ','0',4600,'00:00:00','0000-00-00',0,0,0,0,0,0,0,0,0,0,0,0,'QWVIOWCUF2AZKT','00:00:00','2021-9-6',0,0,'QWVIOS88F2AZKT','QWYI36BU9KVTQO','0','0','1','1','1','1','1','1','1','1','1','0',0;</v>
      </c>
    </row>
    <row r="814" spans="1:8" x14ac:dyDescent="0.25">
      <c r="A814" t="s">
        <v>5567</v>
      </c>
      <c r="B814" t="s">
        <v>5568</v>
      </c>
      <c r="C814" t="s">
        <v>5569</v>
      </c>
      <c r="D814" t="s">
        <v>5570</v>
      </c>
      <c r="E814" t="s">
        <v>8007</v>
      </c>
      <c r="F814" t="s">
        <v>8008</v>
      </c>
      <c r="G814" t="s">
        <v>8009</v>
      </c>
      <c r="H814" t="str" cm="1">
        <f t="array" aca="1" ref="H814" ca="1">eConcatenar(A814:G814," ")</f>
        <v>INSERT INTO funeraria_abonos_individual SELECT 'yanwQFEMEj7V8r0s',' 7srEmFXSsTN1cmXP ','0',4000,'00:00:00','0000-00-00',0,0,0,0,0,0,0,0,0,0,0,0,'QWVIOWCUF2AZKT','00:00:00','2021-9-6',0,0,'QWVIOS88F2AZKT','QWYI36BU9KVTQO','0','0','1','1','1','1','1','1','1','1','1','0',0;</v>
      </c>
    </row>
    <row r="815" spans="1:8" x14ac:dyDescent="0.25">
      <c r="A815" t="s">
        <v>5567</v>
      </c>
      <c r="B815" t="s">
        <v>5568</v>
      </c>
      <c r="C815" t="s">
        <v>5569</v>
      </c>
      <c r="D815" t="s">
        <v>5570</v>
      </c>
      <c r="E815" t="s">
        <v>8010</v>
      </c>
      <c r="F815" t="s">
        <v>8011</v>
      </c>
      <c r="G815" t="s">
        <v>8012</v>
      </c>
      <c r="H815" t="str" cm="1">
        <f t="array" aca="1" ref="H815" ca="1">eConcatenar(A815:G815," ")</f>
        <v>INSERT INTO funeraria_abonos_individual SELECT '8quBGrRRvqXTkzai',' Tkzq3vGJHL3pqqPd ','0',5200,'00:00:00','0000-00-00',0,0,0,0,0,0,0,0,0,0,0,0,'QWVIOWCUF2AZKT','00:00:00','2021-9-6',0,0,'QWVIOS88F2AZKT','QWYI36BU9KVTQO','0','0','1','1','1','1','1','1','1','1','1','0',0;</v>
      </c>
    </row>
    <row r="816" spans="1:8" x14ac:dyDescent="0.25">
      <c r="A816" t="s">
        <v>5567</v>
      </c>
      <c r="B816" t="s">
        <v>5568</v>
      </c>
      <c r="C816" t="s">
        <v>5569</v>
      </c>
      <c r="D816" t="s">
        <v>5570</v>
      </c>
      <c r="E816" t="s">
        <v>8013</v>
      </c>
      <c r="F816" t="s">
        <v>8014</v>
      </c>
      <c r="G816" t="s">
        <v>8015</v>
      </c>
      <c r="H816" t="str" cm="1">
        <f t="array" aca="1" ref="H816" ca="1">eConcatenar(A816:G816," ")</f>
        <v>INSERT INTO funeraria_abonos_individual SELECT 'hOKIXHC9jLggBqsv',' NPYSqdxsuQj6Tfr1 ','0',6300,'00:00:00','0000-00-00',0,0,0,0,0,0,0,0,0,0,0,0,'QWVIOWCUF2AZKT','00:00:00','2021-9-6',0,0,'QWVIOS88F2AZKT','QWYI36BU9KVTQO','0','0','1','1','1','1','1','1','1','1','1','0',0;</v>
      </c>
    </row>
    <row r="817" spans="1:8" x14ac:dyDescent="0.25">
      <c r="A817" t="s">
        <v>5567</v>
      </c>
      <c r="B817" t="s">
        <v>5568</v>
      </c>
      <c r="C817" t="s">
        <v>5569</v>
      </c>
      <c r="D817" t="s">
        <v>5570</v>
      </c>
      <c r="E817" t="s">
        <v>8016</v>
      </c>
      <c r="F817" t="s">
        <v>8017</v>
      </c>
      <c r="G817" t="s">
        <v>8018</v>
      </c>
      <c r="H817" t="str" cm="1">
        <f t="array" aca="1" ref="H817" ca="1">eConcatenar(A817:G817," ")</f>
        <v>INSERT INTO funeraria_abonos_individual SELECT 'StWQuZ49jE4rQ787',' XdtksqJ4NITzy6dC ','0',4700,'00:00:00','0000-00-00',0,0,0,0,0,0,0,0,0,0,0,0,'QWVIOWCUF2AZKT','00:00:00','2021-9-6',0,0,'QWVIOS88F2AZKT','QWYI36BU9KVTQO','0','0','1','1','1','1','1','1','1','1','1','0',0;</v>
      </c>
    </row>
    <row r="818" spans="1:8" x14ac:dyDescent="0.25">
      <c r="A818" t="s">
        <v>5567</v>
      </c>
      <c r="B818" t="s">
        <v>5568</v>
      </c>
      <c r="C818" t="s">
        <v>5569</v>
      </c>
      <c r="D818" t="s">
        <v>5570</v>
      </c>
      <c r="E818" t="s">
        <v>8019</v>
      </c>
      <c r="F818" t="s">
        <v>8020</v>
      </c>
      <c r="G818" t="s">
        <v>8006</v>
      </c>
      <c r="H818" t="str" cm="1">
        <f t="array" aca="1" ref="H818" ca="1">eConcatenar(A818:G818," ")</f>
        <v>INSERT INTO funeraria_abonos_individual SELECT '9Yb7j2WZ1VQsdzlT',' Vokrnc0HyQLxFDoK ','0',4600,'00:00:00','0000-00-00',0,0,0,0,0,0,0,0,0,0,0,0,'QWVIOWCUF2AZKT','00:00:00','2021-9-6',0,0,'QWVIOS88F2AZKT','QWYI36BU9KVTQO','0','0','1','1','1','1','1','1','1','1','1','0',0;</v>
      </c>
    </row>
    <row r="819" spans="1:8" x14ac:dyDescent="0.25">
      <c r="A819" t="s">
        <v>5567</v>
      </c>
      <c r="B819" t="s">
        <v>5568</v>
      </c>
      <c r="C819" t="s">
        <v>5569</v>
      </c>
      <c r="D819" t="s">
        <v>5570</v>
      </c>
      <c r="E819" t="s">
        <v>8021</v>
      </c>
      <c r="F819" t="s">
        <v>8022</v>
      </c>
      <c r="G819" t="s">
        <v>8018</v>
      </c>
      <c r="H819" t="str" cm="1">
        <f t="array" aca="1" ref="H819" ca="1">eConcatenar(A819:G819," ")</f>
        <v>INSERT INTO funeraria_abonos_individual SELECT 'd0vjbvK8NygAAgYA',' qY0n0VtawFoayIYJ ','0',4700,'00:00:00','0000-00-00',0,0,0,0,0,0,0,0,0,0,0,0,'QWVIOWCUF2AZKT','00:00:00','2021-9-6',0,0,'QWVIOS88F2AZKT','QWYI36BU9KVTQO','0','0','1','1','1','1','1','1','1','1','1','0',0;</v>
      </c>
    </row>
    <row r="820" spans="1:8" x14ac:dyDescent="0.25">
      <c r="A820" t="s">
        <v>5567</v>
      </c>
      <c r="B820" t="s">
        <v>5568</v>
      </c>
      <c r="C820" t="s">
        <v>5569</v>
      </c>
      <c r="D820" t="s">
        <v>5570</v>
      </c>
      <c r="E820" t="s">
        <v>8023</v>
      </c>
      <c r="F820" t="s">
        <v>8024</v>
      </c>
      <c r="G820" t="s">
        <v>8025</v>
      </c>
      <c r="H820" t="str" cm="1">
        <f t="array" aca="1" ref="H820" ca="1">eConcatenar(A820:G820," ")</f>
        <v>INSERT INTO funeraria_abonos_individual SELECT 'n80NqMZJuBtCszFy',' Z9LECFvnkACSbAmd ','0',6400,'00:00:00','0000-00-00',0,0,0,0,0,0,0,0,0,0,0,0,'QWVIOWCUF2AZKT','00:00:00','2021-9-6',0,0,'QWVIOS88F2AZKT','QWYI36BU9KVTQO','0','0','1','1','1','1','1','1','1','1','1','0',0;</v>
      </c>
    </row>
    <row r="821" spans="1:8" x14ac:dyDescent="0.25">
      <c r="A821" t="s">
        <v>5567</v>
      </c>
      <c r="B821" t="s">
        <v>5568</v>
      </c>
      <c r="C821" t="s">
        <v>5569</v>
      </c>
      <c r="D821" t="s">
        <v>5570</v>
      </c>
      <c r="E821" t="s">
        <v>8026</v>
      </c>
      <c r="F821" t="s">
        <v>8027</v>
      </c>
      <c r="G821" t="s">
        <v>8028</v>
      </c>
      <c r="H821" t="str" cm="1">
        <f t="array" aca="1" ref="H821" ca="1">eConcatenar(A821:G821," ")</f>
        <v>INSERT INTO funeraria_abonos_individual SELECT '20nosVF5j7nOgHoq',' JLXMMfwBOiQXcjst ','0',5100,'00:00:00','0000-00-00',0,0,0,0,0,0,0,0,0,0,0,0,'QWVIOWCUF2AZKT','00:00:00','2021-9-6',0,0,'QWVIOS88F2AZKT','QWYI36BU9KVTQO','0','0','1','1','1','1','1','1','1','1','1','0',0;</v>
      </c>
    </row>
    <row r="822" spans="1:8" x14ac:dyDescent="0.25">
      <c r="A822" t="s">
        <v>5567</v>
      </c>
      <c r="B822" t="s">
        <v>5568</v>
      </c>
      <c r="C822" t="s">
        <v>5569</v>
      </c>
      <c r="D822" t="s">
        <v>5570</v>
      </c>
      <c r="E822" t="s">
        <v>8029</v>
      </c>
      <c r="F822" t="s">
        <v>8030</v>
      </c>
      <c r="G822" t="s">
        <v>8031</v>
      </c>
      <c r="H822" t="str" cm="1">
        <f t="array" aca="1" ref="H822" ca="1">eConcatenar(A822:G822," ")</f>
        <v>INSERT INTO funeraria_abonos_individual SELECT 'mI8KTUuAEWKxmkmr',' V1xatrMFWspInGrH ','0',6050,'00:00:00','0000-00-00',0,0,0,0,0,0,0,0,0,0,0,0,'QWVIOWCUF2AZKT','00:00:00','2021-9-6',0,0,'QWVIOS88F2AZKT','QWYI36BU9KVTQO','0','0','1','1','1','1','1','1','1','1','1','0',0;</v>
      </c>
    </row>
    <row r="823" spans="1:8" x14ac:dyDescent="0.25">
      <c r="A823" t="s">
        <v>5567</v>
      </c>
      <c r="B823" t="s">
        <v>5568</v>
      </c>
      <c r="C823" t="s">
        <v>5569</v>
      </c>
      <c r="D823" t="s">
        <v>5570</v>
      </c>
      <c r="E823" t="s">
        <v>8032</v>
      </c>
      <c r="F823" t="s">
        <v>8033</v>
      </c>
      <c r="G823" t="s">
        <v>8034</v>
      </c>
      <c r="H823" t="str" cm="1">
        <f t="array" aca="1" ref="H823" ca="1">eConcatenar(A823:G823," ")</f>
        <v>INSERT INTO funeraria_abonos_individual SELECT 'TpG1qD6zdQSbRiyJ',' VdG2xSnLcMsENLSN ','0',4300,'00:00:00','0000-00-00',0,0,0,0,0,0,0,0,0,0,0,0,'QWVIOWCUF2AZKT','00:00:00','2021-9-6',0,0,'QWVIOS88F2AZKT','QWYI36BU9KVTQO','0','0','1','1','1','1','1','1','1','1','1','0',0;</v>
      </c>
    </row>
    <row r="824" spans="1:8" x14ac:dyDescent="0.25">
      <c r="A824" t="s">
        <v>5567</v>
      </c>
      <c r="B824" t="s">
        <v>5568</v>
      </c>
      <c r="C824" t="s">
        <v>5569</v>
      </c>
      <c r="D824" t="s">
        <v>5570</v>
      </c>
      <c r="E824" t="s">
        <v>8035</v>
      </c>
      <c r="F824" t="s">
        <v>8036</v>
      </c>
      <c r="G824" t="s">
        <v>8037</v>
      </c>
      <c r="H824" t="str" cm="1">
        <f t="array" aca="1" ref="H824" ca="1">eConcatenar(A824:G824," ")</f>
        <v>INSERT INTO funeraria_abonos_individual SELECT '0sX8JbuWoypy26Zu',' 3GpIUI0GuGXaEvSy ','0',4400,'00:00:00','0000-00-00',0,0,0,0,0,0,0,0,0,0,0,0,'QWVIOWCUF2AZKT','00:00:00','2021-9-6',0,0,'QWVIOS88F2AZKT','QWYI36BU9KVTQO','0','0','1','1','1','1','1','1','1','1','1','0',0;</v>
      </c>
    </row>
    <row r="825" spans="1:8" x14ac:dyDescent="0.25">
      <c r="A825" t="s">
        <v>5567</v>
      </c>
      <c r="B825" t="s">
        <v>5568</v>
      </c>
      <c r="C825" t="s">
        <v>5569</v>
      </c>
      <c r="D825" t="s">
        <v>5570</v>
      </c>
      <c r="E825" t="s">
        <v>8038</v>
      </c>
      <c r="F825" t="s">
        <v>8039</v>
      </c>
      <c r="G825" t="s">
        <v>8006</v>
      </c>
      <c r="H825" t="str" cm="1">
        <f t="array" aca="1" ref="H825" ca="1">eConcatenar(A825:G825," ")</f>
        <v>INSERT INTO funeraria_abonos_individual SELECT 'a7cFE8Haav74q46U',' fozfQ6ilCtaVPepn ','0',4600,'00:00:00','0000-00-00',0,0,0,0,0,0,0,0,0,0,0,0,'QWVIOWCUF2AZKT','00:00:00','2021-9-6',0,0,'QWVIOS88F2AZKT','QWYI36BU9KVTQO','0','0','1','1','1','1','1','1','1','1','1','0',0;</v>
      </c>
    </row>
    <row r="826" spans="1:8" x14ac:dyDescent="0.25">
      <c r="A826" t="s">
        <v>5567</v>
      </c>
      <c r="B826" t="s">
        <v>5568</v>
      </c>
      <c r="C826" t="s">
        <v>5569</v>
      </c>
      <c r="D826" t="s">
        <v>5570</v>
      </c>
      <c r="E826" t="s">
        <v>8040</v>
      </c>
      <c r="F826" t="s">
        <v>8041</v>
      </c>
      <c r="G826" t="s">
        <v>8042</v>
      </c>
      <c r="H826" t="str" cm="1">
        <f t="array" aca="1" ref="H826" ca="1">eConcatenar(A826:G826," ")</f>
        <v>INSERT INTO funeraria_abonos_individual SELECT 'fBD1ySLF7h4wPQgI',' j0Tv7TS97r5Eu5T8 ','0',4900,'00:00:00','0000-00-00',0,0,0,0,0,0,0,0,0,0,0,0,'QWVIOWCUF2AZKT','00:00:00','2021-9-6',0,0,'QWVIOS88F2AZKT','QWYI36BU9KVTQO','0','0','1','1','1','1','1','1','1','1','1','0',0;</v>
      </c>
    </row>
    <row r="827" spans="1:8" x14ac:dyDescent="0.25">
      <c r="A827" t="s">
        <v>5567</v>
      </c>
      <c r="B827" t="s">
        <v>5568</v>
      </c>
      <c r="C827" t="s">
        <v>5569</v>
      </c>
      <c r="D827" t="s">
        <v>5570</v>
      </c>
      <c r="E827" t="s">
        <v>8043</v>
      </c>
      <c r="F827" t="s">
        <v>8044</v>
      </c>
      <c r="G827" t="s">
        <v>8045</v>
      </c>
      <c r="H827" t="str" cm="1">
        <f t="array" aca="1" ref="H827" ca="1">eConcatenar(A827:G827," ")</f>
        <v>INSERT INTO funeraria_abonos_individual SELECT 'ADIesNfr0MP4hazC',' uHNx9JKTKuBQjeAT ','0',4800,'00:00:00','0000-00-00',0,0,0,0,0,0,0,0,0,0,0,0,'QWVIOWCUF2AZKT','00:00:00','2021-9-6',0,0,'QWVIOS88F2AZKT','QWYI36BU9KVTQO','0','0','1','1','1','1','1','1','1','1','1','0',0;</v>
      </c>
    </row>
    <row r="828" spans="1:8" x14ac:dyDescent="0.25">
      <c r="A828" t="s">
        <v>5567</v>
      </c>
      <c r="B828" t="s">
        <v>5568</v>
      </c>
      <c r="C828" t="s">
        <v>5569</v>
      </c>
      <c r="D828" t="s">
        <v>5570</v>
      </c>
      <c r="E828" t="s">
        <v>8046</v>
      </c>
      <c r="F828" t="s">
        <v>8047</v>
      </c>
      <c r="G828" t="s">
        <v>8042</v>
      </c>
      <c r="H828" t="str" cm="1">
        <f t="array" aca="1" ref="H828" ca="1">eConcatenar(A828:G828," ")</f>
        <v>INSERT INTO funeraria_abonos_individual SELECT '7JwAmzqt66sWcVJu',' B381eBbhTOXcS5nG ','0',4900,'00:00:00','0000-00-00',0,0,0,0,0,0,0,0,0,0,0,0,'QWVIOWCUF2AZKT','00:00:00','2021-9-6',0,0,'QWVIOS88F2AZKT','QWYI36BU9KVTQO','0','0','1','1','1','1','1','1','1','1','1','0',0;</v>
      </c>
    </row>
    <row r="829" spans="1:8" x14ac:dyDescent="0.25">
      <c r="A829" t="s">
        <v>5567</v>
      </c>
      <c r="B829" t="s">
        <v>5568</v>
      </c>
      <c r="C829" t="s">
        <v>5569</v>
      </c>
      <c r="D829" t="s">
        <v>5570</v>
      </c>
      <c r="E829" t="s">
        <v>8048</v>
      </c>
      <c r="F829" t="s">
        <v>8049</v>
      </c>
      <c r="G829" t="s">
        <v>8045</v>
      </c>
      <c r="H829" t="str" cm="1">
        <f t="array" aca="1" ref="H829" ca="1">eConcatenar(A829:G829," ")</f>
        <v>INSERT INTO funeraria_abonos_individual SELECT 'TTbB66EE4fvKk84X',' oYAitnjjaf9vSZ0P ','0',4800,'00:00:00','0000-00-00',0,0,0,0,0,0,0,0,0,0,0,0,'QWVIOWCUF2AZKT','00:00:00','2021-9-6',0,0,'QWVIOS88F2AZKT','QWYI36BU9KVTQO','0','0','1','1','1','1','1','1','1','1','1','0',0;</v>
      </c>
    </row>
    <row r="830" spans="1:8" x14ac:dyDescent="0.25">
      <c r="A830" t="s">
        <v>5567</v>
      </c>
      <c r="B830" t="s">
        <v>5568</v>
      </c>
      <c r="C830" t="s">
        <v>5569</v>
      </c>
      <c r="D830" t="s">
        <v>5570</v>
      </c>
      <c r="E830" t="s">
        <v>8050</v>
      </c>
      <c r="F830" t="s">
        <v>8051</v>
      </c>
      <c r="G830" t="s">
        <v>8028</v>
      </c>
      <c r="H830" t="str" cm="1">
        <f t="array" aca="1" ref="H830" ca="1">eConcatenar(A830:G830," ")</f>
        <v>INSERT INTO funeraria_abonos_individual SELECT 'I6eLVtk9kO1zMnsW',' teFblKmulrWcWecq ','0',5100,'00:00:00','0000-00-00',0,0,0,0,0,0,0,0,0,0,0,0,'QWVIOWCUF2AZKT','00:00:00','2021-9-6',0,0,'QWVIOS88F2AZKT','QWYI36BU9KVTQO','0','0','1','1','1','1','1','1','1','1','1','0',0;</v>
      </c>
    </row>
    <row r="831" spans="1:8" x14ac:dyDescent="0.25">
      <c r="A831" t="s">
        <v>5567</v>
      </c>
      <c r="B831" t="s">
        <v>5568</v>
      </c>
      <c r="C831" t="s">
        <v>5569</v>
      </c>
      <c r="D831" t="s">
        <v>5570</v>
      </c>
      <c r="E831" t="s">
        <v>8052</v>
      </c>
      <c r="F831" t="s">
        <v>8053</v>
      </c>
      <c r="G831" t="s">
        <v>8006</v>
      </c>
      <c r="H831" t="str" cm="1">
        <f t="array" aca="1" ref="H831" ca="1">eConcatenar(A831:G831," ")</f>
        <v>INSERT INTO funeraria_abonos_individual SELECT 'l0sVr6uZ0qnSlcy2',' 5ijwfKBJY9mDE838 ','0',4600,'00:00:00','0000-00-00',0,0,0,0,0,0,0,0,0,0,0,0,'QWVIOWCUF2AZKT','00:00:00','2021-9-6',0,0,'QWVIOS88F2AZKT','QWYI36BU9KVTQO','0','0','1','1','1','1','1','1','1','1','1','0',0;</v>
      </c>
    </row>
    <row r="832" spans="1:8" x14ac:dyDescent="0.25">
      <c r="A832" t="s">
        <v>5567</v>
      </c>
      <c r="B832" t="s">
        <v>5568</v>
      </c>
      <c r="C832" t="s">
        <v>5569</v>
      </c>
      <c r="D832" t="s">
        <v>5570</v>
      </c>
      <c r="E832" t="s">
        <v>8054</v>
      </c>
      <c r="F832" t="s">
        <v>8055</v>
      </c>
      <c r="G832" t="s">
        <v>8056</v>
      </c>
      <c r="H832" t="str" cm="1">
        <f t="array" aca="1" ref="H832" ca="1">eConcatenar(A832:G832," ")</f>
        <v>INSERT INTO funeraria_abonos_individual SELECT 'Ym17nBDZUFpmw1IW',' tZNn8TIwxynH6fxa ','0',5400,'00:00:00','0000-00-00',0,0,0,0,0,0,0,0,0,0,0,0,'QWVIOWCUF2AZKT','00:00:00','2021-9-6',0,0,'QWVIOS88F2AZKT','QWYI36BU9KVTQO','0','0','1','1','1','1','1','1','1','1','1','0',0;</v>
      </c>
    </row>
    <row r="833" spans="1:8" x14ac:dyDescent="0.25">
      <c r="A833" t="s">
        <v>5567</v>
      </c>
      <c r="B833" t="s">
        <v>5568</v>
      </c>
      <c r="C833" t="s">
        <v>5569</v>
      </c>
      <c r="D833" t="s">
        <v>5570</v>
      </c>
      <c r="E833" t="s">
        <v>8057</v>
      </c>
      <c r="F833" t="s">
        <v>8058</v>
      </c>
      <c r="G833" t="s">
        <v>8042</v>
      </c>
      <c r="H833" t="str" cm="1">
        <f t="array" aca="1" ref="H833" ca="1">eConcatenar(A833:G833," ")</f>
        <v>INSERT INTO funeraria_abonos_individual SELECT '3j0Ar3UyVgZ45XJZ',' qb1qQ1E8bJqRKsBL ','0',4900,'00:00:00','0000-00-00',0,0,0,0,0,0,0,0,0,0,0,0,'QWVIOWCUF2AZKT','00:00:00','2021-9-6',0,0,'QWVIOS88F2AZKT','QWYI36BU9KVTQO','0','0','1','1','1','1','1','1','1','1','1','0',0;</v>
      </c>
    </row>
    <row r="834" spans="1:8" x14ac:dyDescent="0.25">
      <c r="A834" t="s">
        <v>5567</v>
      </c>
      <c r="B834" t="s">
        <v>5568</v>
      </c>
      <c r="C834" t="s">
        <v>5569</v>
      </c>
      <c r="D834" t="s">
        <v>5570</v>
      </c>
      <c r="E834" t="s">
        <v>8059</v>
      </c>
      <c r="F834" t="s">
        <v>8060</v>
      </c>
      <c r="G834" t="s">
        <v>8061</v>
      </c>
      <c r="H834" t="str" cm="1">
        <f t="array" aca="1" ref="H834" ca="1">eConcatenar(A834:G834," ")</f>
        <v>INSERT INTO funeraria_abonos_individual SELECT 'SbVPdA3vG7gsjyGF',' XLw2MaK9yMbwxYd7 ','0',5150,'00:00:00','0000-00-00',0,0,0,0,0,0,0,0,0,0,0,0,'QWVIOWCUF2AZKT','00:00:00','2021-9-6',0,0,'QWVIOS88F2AZKT','QWYI36BU9KVTQO','0','0','1','1','1','1','1','1','1','1','1','0',0;</v>
      </c>
    </row>
    <row r="835" spans="1:8" x14ac:dyDescent="0.25">
      <c r="A835" t="s">
        <v>5567</v>
      </c>
      <c r="B835" t="s">
        <v>5568</v>
      </c>
      <c r="C835" t="s">
        <v>5569</v>
      </c>
      <c r="D835" t="s">
        <v>5570</v>
      </c>
      <c r="E835" t="s">
        <v>8062</v>
      </c>
      <c r="F835" t="s">
        <v>8063</v>
      </c>
      <c r="G835" t="s">
        <v>8061</v>
      </c>
      <c r="H835" t="str" cm="1">
        <f t="array" aca="1" ref="H835" ca="1">eConcatenar(A835:G835," ")</f>
        <v>INSERT INTO funeraria_abonos_individual SELECT 'nAsNVzaBMRpqTEwz',' nb1hwZt5bUEoNRp7 ','0',5150,'00:00:00','0000-00-00',0,0,0,0,0,0,0,0,0,0,0,0,'QWVIOWCUF2AZKT','00:00:00','2021-9-6',0,0,'QWVIOS88F2AZKT','QWYI36BU9KVTQO','0','0','1','1','1','1','1','1','1','1','1','0',0;</v>
      </c>
    </row>
    <row r="836" spans="1:8" x14ac:dyDescent="0.25">
      <c r="A836" t="s">
        <v>5567</v>
      </c>
      <c r="B836" t="s">
        <v>5568</v>
      </c>
      <c r="C836" t="s">
        <v>5569</v>
      </c>
      <c r="D836" t="s">
        <v>5570</v>
      </c>
      <c r="E836" t="s">
        <v>8064</v>
      </c>
      <c r="F836" t="s">
        <v>8065</v>
      </c>
      <c r="G836" t="s">
        <v>8066</v>
      </c>
      <c r="H836" t="str" cm="1">
        <f t="array" aca="1" ref="H836" ca="1">eConcatenar(A836:G836," ")</f>
        <v>INSERT INTO funeraria_abonos_individual SELECT 'TbtOw9K4fN1AI3IC',' 3Br8PbeNHa3a9YAo ','0',5000,'00:00:00','0000-00-00',0,0,0,0,0,0,0,0,0,0,0,0,'QWVIOWCUF2AZKT','00:00:00','2021-9-6',0,0,'QWVIOS88F2AZKT','QWYI36BU9KVTQO','0','0','1','1','1','1','1','1','1','1','1','0',0;</v>
      </c>
    </row>
    <row r="837" spans="1:8" x14ac:dyDescent="0.25">
      <c r="A837" t="s">
        <v>5567</v>
      </c>
      <c r="B837" t="s">
        <v>5568</v>
      </c>
      <c r="C837" t="s">
        <v>5569</v>
      </c>
      <c r="D837" t="s">
        <v>5570</v>
      </c>
      <c r="E837" t="s">
        <v>8067</v>
      </c>
      <c r="F837" t="s">
        <v>8068</v>
      </c>
      <c r="G837" t="s">
        <v>8069</v>
      </c>
      <c r="H837" t="str" cm="1">
        <f t="array" aca="1" ref="H837" ca="1">eConcatenar(A837:G837," ")</f>
        <v>INSERT INTO funeraria_abonos_individual SELECT 'okCrlcefzKgDRvgo',' yH1NWvMuL1aMpYMe ','0',13500,'00:00:00','0000-00-00',0,0,0,0,0,0,0,0,0,0,0,0,'QWVIOWCUF2AZKT','00:00:00','2021-9-6',0,0,'QWVIOS88F2AZKT','QWYI36BU9KVTQO','0','0','1','1','1','1','1','1','1','1','1','0',0;</v>
      </c>
    </row>
    <row r="838" spans="1:8" x14ac:dyDescent="0.25">
      <c r="A838" t="s">
        <v>5567</v>
      </c>
      <c r="B838" t="s">
        <v>5568</v>
      </c>
      <c r="C838" t="s">
        <v>5569</v>
      </c>
      <c r="D838" t="s">
        <v>5570</v>
      </c>
      <c r="E838" t="s">
        <v>8070</v>
      </c>
      <c r="F838" t="s">
        <v>8071</v>
      </c>
      <c r="G838" t="s">
        <v>8072</v>
      </c>
      <c r="H838" t="str" cm="1">
        <f t="array" aca="1" ref="H838" ca="1">eConcatenar(A838:G838," ")</f>
        <v>INSERT INTO funeraria_abonos_individual SELECT 'vfEYaN7BAOC5rSRj',' HkEGXrNzyZ7n349D ','0',2100,'00:00:00','0000-00-00',0,0,0,0,0,0,0,0,0,0,0,0,'QWVIOWCUF2AZKT','00:00:00','2021-9-6',0,0,'QWVIOS88F2AZKT','QWYI36BU9KVTQO','0','0','1','1','1','1','1','1','1','1','1','0',0;</v>
      </c>
    </row>
    <row r="839" spans="1:8" x14ac:dyDescent="0.25">
      <c r="A839" t="s">
        <v>5567</v>
      </c>
      <c r="B839" t="s">
        <v>5568</v>
      </c>
      <c r="C839" t="s">
        <v>5569</v>
      </c>
      <c r="D839" t="s">
        <v>5570</v>
      </c>
      <c r="E839" t="s">
        <v>8073</v>
      </c>
      <c r="F839" t="s">
        <v>8074</v>
      </c>
      <c r="G839" t="s">
        <v>8075</v>
      </c>
      <c r="H839" t="str" cm="1">
        <f t="array" aca="1" ref="H839" ca="1">eConcatenar(A839:G839," ")</f>
        <v>INSERT INTO funeraria_abonos_individual SELECT 'Wr9iZeBz1w0wHhdc',' aq9M2SPTE3EF4IOM ','0',5500,'00:00:00','0000-00-00',0,0,0,0,0,0,0,0,0,0,0,0,'QWVIOWCUF2AZKT','00:00:00','2021-9-6',0,0,'QWVIOS88F2AZKT','QWYI36BU9KVTQO','0','0','1','1','1','1','1','1','1','1','1','0',0;</v>
      </c>
    </row>
    <row r="840" spans="1:8" x14ac:dyDescent="0.25">
      <c r="A840" t="s">
        <v>5567</v>
      </c>
      <c r="B840" t="s">
        <v>5568</v>
      </c>
      <c r="C840" t="s">
        <v>5569</v>
      </c>
      <c r="D840" t="s">
        <v>5570</v>
      </c>
      <c r="E840" t="s">
        <v>8076</v>
      </c>
      <c r="F840" t="s">
        <v>8077</v>
      </c>
      <c r="G840" t="s">
        <v>8078</v>
      </c>
      <c r="H840" t="str" cm="1">
        <f t="array" aca="1" ref="H840" ca="1">eConcatenar(A840:G840," ")</f>
        <v>INSERT INTO funeraria_abonos_individual SELECT 'kfgzrtOicjLgiblL',' lTlEwwAPyOlgmuI8 ','0',8450,'00:00:00','0000-00-00',0,0,0,0,0,0,0,0,0,0,0,0,'QWVIOWCUF2AZKT','00:00:00','2021-9-6',0,0,'QWVIOS88F2AZKT','QWYI36BU9KVTQO','0','0','1','1','1','1','1','1','1','1','1','0',0;</v>
      </c>
    </row>
    <row r="841" spans="1:8" x14ac:dyDescent="0.25">
      <c r="A841" t="s">
        <v>5567</v>
      </c>
      <c r="B841" t="s">
        <v>5568</v>
      </c>
      <c r="C841" t="s">
        <v>5569</v>
      </c>
      <c r="D841" t="s">
        <v>5570</v>
      </c>
      <c r="E841" t="s">
        <v>8079</v>
      </c>
      <c r="F841" t="s">
        <v>8080</v>
      </c>
      <c r="G841" t="s">
        <v>8006</v>
      </c>
      <c r="H841" t="str" cm="1">
        <f t="array" aca="1" ref="H841" ca="1">eConcatenar(A841:G841," ")</f>
        <v>INSERT INTO funeraria_abonos_individual SELECT '3dvjifqqwHtimNtq',' nTvoDIu8orVFYg7X ','0',4600,'00:00:00','0000-00-00',0,0,0,0,0,0,0,0,0,0,0,0,'QWVIOWCUF2AZKT','00:00:00','2021-9-6',0,0,'QWVIOS88F2AZKT','QWYI36BU9KVTQO','0','0','1','1','1','1','1','1','1','1','1','0',0;</v>
      </c>
    </row>
    <row r="842" spans="1:8" x14ac:dyDescent="0.25">
      <c r="A842" t="s">
        <v>5567</v>
      </c>
      <c r="B842" t="s">
        <v>5568</v>
      </c>
      <c r="C842" t="s">
        <v>5569</v>
      </c>
      <c r="D842" t="s">
        <v>5570</v>
      </c>
      <c r="E842" t="s">
        <v>8081</v>
      </c>
      <c r="F842" t="s">
        <v>8082</v>
      </c>
      <c r="G842" t="s">
        <v>8042</v>
      </c>
      <c r="H842" t="str" cm="1">
        <f t="array" aca="1" ref="H842" ca="1">eConcatenar(A842:G842," ")</f>
        <v>INSERT INTO funeraria_abonos_individual SELECT '7GusKNhKI3XK2zs7',' GgbbaKQNxKeWhFRw ','0',4900,'00:00:00','0000-00-00',0,0,0,0,0,0,0,0,0,0,0,0,'QWVIOWCUF2AZKT','00:00:00','2021-9-6',0,0,'QWVIOS88F2AZKT','QWYI36BU9KVTQO','0','0','1','1','1','1','1','1','1','1','1','0',0;</v>
      </c>
    </row>
    <row r="843" spans="1:8" x14ac:dyDescent="0.25">
      <c r="A843" t="s">
        <v>5567</v>
      </c>
      <c r="B843" t="s">
        <v>5568</v>
      </c>
      <c r="C843" t="s">
        <v>5569</v>
      </c>
      <c r="D843" t="s">
        <v>5570</v>
      </c>
      <c r="E843" t="s">
        <v>8083</v>
      </c>
      <c r="F843" t="s">
        <v>8084</v>
      </c>
      <c r="G843" t="s">
        <v>8012</v>
      </c>
      <c r="H843" t="str" cm="1">
        <f t="array" aca="1" ref="H843" ca="1">eConcatenar(A843:G843," ")</f>
        <v>INSERT INTO funeraria_abonos_individual SELECT 'GQQmDWQze9ydPZIw',' brDgTXtKoO0x1oEp ','0',5200,'00:00:00','0000-00-00',0,0,0,0,0,0,0,0,0,0,0,0,'QWVIOWCUF2AZKT','00:00:00','2021-9-6',0,0,'QWVIOS88F2AZKT','QWYI36BU9KVTQO','0','0','1','1','1','1','1','1','1','1','1','0',0;</v>
      </c>
    </row>
    <row r="844" spans="1:8" x14ac:dyDescent="0.25">
      <c r="A844" t="s">
        <v>5567</v>
      </c>
      <c r="B844" t="s">
        <v>5568</v>
      </c>
      <c r="C844" t="s">
        <v>5569</v>
      </c>
      <c r="D844" t="s">
        <v>5570</v>
      </c>
      <c r="E844" t="s">
        <v>8085</v>
      </c>
      <c r="F844" t="s">
        <v>8086</v>
      </c>
      <c r="G844" t="s">
        <v>8087</v>
      </c>
      <c r="H844" t="str" cm="1">
        <f t="array" aca="1" ref="H844" ca="1">eConcatenar(A844:G844," ")</f>
        <v>INSERT INTO funeraria_abonos_individual SELECT 'EW2YUkFixi2m0NO4',' NXpgVyHcq54jJdlD ','0',4500,'00:00:00','0000-00-00',0,0,0,0,0,0,0,0,0,0,0,0,'QWVIOWCUF2AZKT','00:00:00','2021-9-6',0,0,'QWVIOS88F2AZKT','QWYI36BU9KVTQO','0','0','1','1','1','1','1','1','1','1','1','0',0;</v>
      </c>
    </row>
    <row r="845" spans="1:8" x14ac:dyDescent="0.25">
      <c r="A845" t="s">
        <v>5567</v>
      </c>
      <c r="B845" t="s">
        <v>5568</v>
      </c>
      <c r="C845" t="s">
        <v>5569</v>
      </c>
      <c r="D845" t="s">
        <v>5570</v>
      </c>
      <c r="E845" t="s">
        <v>8088</v>
      </c>
      <c r="F845" t="s">
        <v>8089</v>
      </c>
      <c r="G845" t="s">
        <v>8018</v>
      </c>
      <c r="H845" t="str" cm="1">
        <f t="array" aca="1" ref="H845" ca="1">eConcatenar(A845:G845," ")</f>
        <v>INSERT INTO funeraria_abonos_individual SELECT 'A1V8k8SAYk0G3sRW',' xpxn6zSV2megQNAL ','0',4700,'00:00:00','0000-00-00',0,0,0,0,0,0,0,0,0,0,0,0,'QWVIOWCUF2AZKT','00:00:00','2021-9-6',0,0,'QWVIOS88F2AZKT','QWYI36BU9KVTQO','0','0','1','1','1','1','1','1','1','1','1','0',0;</v>
      </c>
    </row>
    <row r="846" spans="1:8" x14ac:dyDescent="0.25">
      <c r="A846" t="s">
        <v>5567</v>
      </c>
      <c r="B846" t="s">
        <v>5568</v>
      </c>
      <c r="C846" t="s">
        <v>5569</v>
      </c>
      <c r="D846" t="s">
        <v>5570</v>
      </c>
      <c r="E846" t="s">
        <v>8090</v>
      </c>
      <c r="F846" t="s">
        <v>8091</v>
      </c>
      <c r="G846" t="s">
        <v>8066</v>
      </c>
      <c r="H846" t="str" cm="1">
        <f t="array" aca="1" ref="H846" ca="1">eConcatenar(A846:G846," ")</f>
        <v>INSERT INTO funeraria_abonos_individual SELECT 'CmbNVh6T6rPf1L3X',' f6MHzRwbp4xzwU7n ','0',5000,'00:00:00','0000-00-00',0,0,0,0,0,0,0,0,0,0,0,0,'QWVIOWCUF2AZKT','00:00:00','2021-9-6',0,0,'QWVIOS88F2AZKT','QWYI36BU9KVTQO','0','0','1','1','1','1','1','1','1','1','1','0',0;</v>
      </c>
    </row>
    <row r="847" spans="1:8" x14ac:dyDescent="0.25">
      <c r="A847" t="s">
        <v>5567</v>
      </c>
      <c r="B847" t="s">
        <v>5568</v>
      </c>
      <c r="C847" t="s">
        <v>5569</v>
      </c>
      <c r="D847" t="s">
        <v>5570</v>
      </c>
      <c r="E847" t="s">
        <v>8092</v>
      </c>
      <c r="F847" t="s">
        <v>8093</v>
      </c>
      <c r="G847" t="s">
        <v>8037</v>
      </c>
      <c r="H847" t="str" cm="1">
        <f t="array" aca="1" ref="H847" ca="1">eConcatenar(A847:G847," ")</f>
        <v>INSERT INTO funeraria_abonos_individual SELECT 'hacQQn0xUV1TsOmZ',' 48cnInkWW3OJ5Q7u ','0',4400,'00:00:00','0000-00-00',0,0,0,0,0,0,0,0,0,0,0,0,'QWVIOWCUF2AZKT','00:00:00','2021-9-6',0,0,'QWVIOS88F2AZKT','QWYI36BU9KVTQO','0','0','1','1','1','1','1','1','1','1','1','0',0;</v>
      </c>
    </row>
    <row r="848" spans="1:8" x14ac:dyDescent="0.25">
      <c r="A848" t="s">
        <v>5567</v>
      </c>
      <c r="B848" t="s">
        <v>5568</v>
      </c>
      <c r="C848" t="s">
        <v>5569</v>
      </c>
      <c r="D848" t="s">
        <v>5570</v>
      </c>
      <c r="E848" t="s">
        <v>8094</v>
      </c>
      <c r="F848" t="s">
        <v>8095</v>
      </c>
      <c r="G848" t="s">
        <v>8018</v>
      </c>
      <c r="H848" t="str" cm="1">
        <f t="array" aca="1" ref="H848" ca="1">eConcatenar(A848:G848," ")</f>
        <v>INSERT INTO funeraria_abonos_individual SELECT 'QbZ5HVe24K9MgUJu',' 5EFj7h9C9NxWVxHp ','0',4700,'00:00:00','0000-00-00',0,0,0,0,0,0,0,0,0,0,0,0,'QWVIOWCUF2AZKT','00:00:00','2021-9-6',0,0,'QWVIOS88F2AZKT','QWYI36BU9KVTQO','0','0','1','1','1','1','1','1','1','1','1','0',0;</v>
      </c>
    </row>
    <row r="849" spans="1:8" x14ac:dyDescent="0.25">
      <c r="A849" t="s">
        <v>5567</v>
      </c>
      <c r="B849" t="s">
        <v>5568</v>
      </c>
      <c r="C849" t="s">
        <v>5569</v>
      </c>
      <c r="D849" t="s">
        <v>5570</v>
      </c>
      <c r="E849" t="s">
        <v>8096</v>
      </c>
      <c r="F849" t="s">
        <v>8097</v>
      </c>
      <c r="G849" t="s">
        <v>8037</v>
      </c>
      <c r="H849" t="str" cm="1">
        <f t="array" aca="1" ref="H849" ca="1">eConcatenar(A849:G849," ")</f>
        <v>INSERT INTO funeraria_abonos_individual SELECT 'oLhL651AnHG98NQw',' Azbjbok9bh0STZ9Q ','0',4400,'00:00:00','0000-00-00',0,0,0,0,0,0,0,0,0,0,0,0,'QWVIOWCUF2AZKT','00:00:00','2021-9-6',0,0,'QWVIOS88F2AZKT','QWYI36BU9KVTQO','0','0','1','1','1','1','1','1','1','1','1','0',0;</v>
      </c>
    </row>
    <row r="850" spans="1:8" x14ac:dyDescent="0.25">
      <c r="A850" t="s">
        <v>5567</v>
      </c>
      <c r="B850" t="s">
        <v>5568</v>
      </c>
      <c r="C850" t="s">
        <v>5569</v>
      </c>
      <c r="D850" t="s">
        <v>5570</v>
      </c>
      <c r="E850" t="s">
        <v>8098</v>
      </c>
      <c r="F850" t="s">
        <v>8099</v>
      </c>
      <c r="G850" t="s">
        <v>8100</v>
      </c>
      <c r="H850" t="str" cm="1">
        <f t="array" aca="1" ref="H850" ca="1">eConcatenar(A850:G850," ")</f>
        <v>INSERT INTO funeraria_abonos_individual SELECT '491KCU2iHDzR14xs',' kMQJePQ7EA7LaKn8 ','0',4200,'00:00:00','0000-00-00',0,0,0,0,0,0,0,0,0,0,0,0,'QWVIOWCUF2AZKT','00:00:00','2021-9-6',0,0,'QWVIOS88F2AZKT','QWYI36BU9KVTQO','0','0','1','1','1','1','1','1','1','1','1','0',0;</v>
      </c>
    </row>
    <row r="851" spans="1:8" x14ac:dyDescent="0.25">
      <c r="A851" t="s">
        <v>5567</v>
      </c>
      <c r="B851" t="s">
        <v>5568</v>
      </c>
      <c r="C851" t="s">
        <v>5569</v>
      </c>
      <c r="D851" t="s">
        <v>5570</v>
      </c>
      <c r="E851" t="s">
        <v>8101</v>
      </c>
      <c r="F851" t="s">
        <v>8102</v>
      </c>
      <c r="G851" t="s">
        <v>8103</v>
      </c>
      <c r="H851" t="str" cm="1">
        <f t="array" aca="1" ref="H851" ca="1">eConcatenar(A851:G851," ")</f>
        <v>INSERT INTO funeraria_abonos_individual SELECT 'V53D32E2BIP72Krf',' 3MAZs923jJjYxY3J ','0',8900,'00:00:00','0000-00-00',0,0,0,0,0,0,0,0,0,0,0,0,'QWVIOWCUF2AZKT','00:00:00','2021-9-6',0,0,'QWVIOS88F2AZKT','QWYI36BU9KVTQO','0','0','1','1','1','1','1','1','1','1','1','0',0;</v>
      </c>
    </row>
    <row r="852" spans="1:8" x14ac:dyDescent="0.25">
      <c r="A852" t="s">
        <v>5567</v>
      </c>
      <c r="B852" t="s">
        <v>5568</v>
      </c>
      <c r="C852" t="s">
        <v>5569</v>
      </c>
      <c r="D852" t="s">
        <v>5570</v>
      </c>
      <c r="E852" t="s">
        <v>8104</v>
      </c>
      <c r="F852" t="s">
        <v>8105</v>
      </c>
      <c r="G852" t="s">
        <v>8012</v>
      </c>
      <c r="H852" t="str" cm="1">
        <f t="array" aca="1" ref="H852" ca="1">eConcatenar(A852:G852," ")</f>
        <v>INSERT INTO funeraria_abonos_individual SELECT 'xb95Ix6qK9VpxYiY',' RlZfxdEdBDVHENAJ ','0',5200,'00:00:00','0000-00-00',0,0,0,0,0,0,0,0,0,0,0,0,'QWVIOWCUF2AZKT','00:00:00','2021-9-6',0,0,'QWVIOS88F2AZKT','QWYI36BU9KVTQO','0','0','1','1','1','1','1','1','1','1','1','0',0;</v>
      </c>
    </row>
    <row r="853" spans="1:8" x14ac:dyDescent="0.25">
      <c r="A853" t="s">
        <v>5567</v>
      </c>
      <c r="B853" t="s">
        <v>5568</v>
      </c>
      <c r="C853" t="s">
        <v>5569</v>
      </c>
      <c r="D853" t="s">
        <v>5570</v>
      </c>
      <c r="E853" t="s">
        <v>8106</v>
      </c>
      <c r="F853" t="s">
        <v>8107</v>
      </c>
      <c r="G853" t="s">
        <v>8042</v>
      </c>
      <c r="H853" t="str" cm="1">
        <f t="array" aca="1" ref="H853" ca="1">eConcatenar(A853:G853," ")</f>
        <v>INSERT INTO funeraria_abonos_individual SELECT '6yjrgJdFuUwLZ2tn',' RSzgcIdnu6g4V8nP ','0',4900,'00:00:00','0000-00-00',0,0,0,0,0,0,0,0,0,0,0,0,'QWVIOWCUF2AZKT','00:00:00','2021-9-6',0,0,'QWVIOS88F2AZKT','QWYI36BU9KVTQO','0','0','1','1','1','1','1','1','1','1','1','0',0;</v>
      </c>
    </row>
    <row r="854" spans="1:8" x14ac:dyDescent="0.25">
      <c r="A854" t="s">
        <v>5567</v>
      </c>
      <c r="B854" t="s">
        <v>5568</v>
      </c>
      <c r="C854" t="s">
        <v>5569</v>
      </c>
      <c r="D854" t="s">
        <v>5570</v>
      </c>
      <c r="E854" t="s">
        <v>8108</v>
      </c>
      <c r="F854" t="s">
        <v>8109</v>
      </c>
      <c r="G854" t="s">
        <v>8110</v>
      </c>
      <c r="H854" t="str" cm="1">
        <f t="array" aca="1" ref="H854" ca="1">eConcatenar(A854:G854," ")</f>
        <v>INSERT INTO funeraria_abonos_individual SELECT 'hHv4klXpiGpL9DAq',' 8dBcfbiHAqnnV98Q ','0',9500,'00:00:00','0000-00-00',0,0,0,0,0,0,0,0,0,0,0,0,'QWVIOWCUF2AZKT','00:00:00','2021-9-6',0,0,'QWVIOS88F2AZKT','QWYI36BU9KVTQO','0','0','1','1','1','1','1','1','1','1','1','0',0;</v>
      </c>
    </row>
    <row r="855" spans="1:8" x14ac:dyDescent="0.25">
      <c r="A855" t="s">
        <v>5567</v>
      </c>
      <c r="B855" t="s">
        <v>5568</v>
      </c>
      <c r="C855" t="s">
        <v>5569</v>
      </c>
      <c r="D855" t="s">
        <v>5570</v>
      </c>
      <c r="E855" t="s">
        <v>8111</v>
      </c>
      <c r="F855" t="s">
        <v>8112</v>
      </c>
      <c r="G855" t="s">
        <v>8113</v>
      </c>
      <c r="H855" t="str" cm="1">
        <f t="array" aca="1" ref="H855" ca="1">eConcatenar(A855:G855," ")</f>
        <v>INSERT INTO funeraria_abonos_individual SELECT 'uXnvNwnCooNY1NYs',' m5RhbmqC54mIds31 ','0',800,'00:00:00','0000-00-00',0,0,0,0,0,0,0,0,0,0,0,0,'QWVIOWCUF2AZKT','00:00:00','2021-9-6',0,0,'QWVIOS88F2AZKT','QWYI36BU9KVTQO','0','0','1','1','1','1','1','1','1','1','1','0',0;</v>
      </c>
    </row>
    <row r="856" spans="1:8" x14ac:dyDescent="0.25">
      <c r="A856" t="s">
        <v>5567</v>
      </c>
      <c r="B856" t="s">
        <v>5568</v>
      </c>
      <c r="C856" t="s">
        <v>5569</v>
      </c>
      <c r="D856" t="s">
        <v>5570</v>
      </c>
      <c r="E856" t="s">
        <v>8114</v>
      </c>
      <c r="F856" t="s">
        <v>8115</v>
      </c>
      <c r="G856" t="s">
        <v>8116</v>
      </c>
      <c r="H856" t="str" cm="1">
        <f t="array" aca="1" ref="H856" ca="1">eConcatenar(A856:G856," ")</f>
        <v>INSERT INTO funeraria_abonos_individual SELECT 'GgrPYZAlrC9y069E',' lg98buK70YlkdRn8 ','0',750,'00:00:00','0000-00-00',0,0,0,0,0,0,0,0,0,0,0,0,'QWVIOWCUF2AZKT','00:00:00','2021-9-7',0,0,'QWVIOS88F2AZKT','QWYI36BU9KVTQO','0','0','1','1','1','1','1','1','1','1','1','0',0;</v>
      </c>
    </row>
    <row r="857" spans="1:8" x14ac:dyDescent="0.25">
      <c r="A857" t="s">
        <v>5567</v>
      </c>
      <c r="B857" t="s">
        <v>5568</v>
      </c>
      <c r="C857" t="s">
        <v>5569</v>
      </c>
      <c r="D857" t="s">
        <v>5570</v>
      </c>
      <c r="E857" t="s">
        <v>8117</v>
      </c>
      <c r="F857" t="s">
        <v>8118</v>
      </c>
      <c r="G857" t="s">
        <v>8119</v>
      </c>
      <c r="H857" t="str" cm="1">
        <f t="array" aca="1" ref="H857" ca="1">eConcatenar(A857:G857," ")</f>
        <v>INSERT INTO funeraria_abonos_individual SELECT '398KipWsIZrtFtBV',' 3SzKSEGRUVqDUXP8 ','0',4200,'00:00:00','0000-00-00',0,0,0,0,0,0,0,0,0,0,0,0,'QWVIOWCUF2AZKT','00:00:00','2021-9-7',0,0,'QWVIOS88F2AZKT','QWYI36BU9KVTQO','0','0','1','1','1','1','1','1','1','1','1','0',0;</v>
      </c>
    </row>
    <row r="858" spans="1:8" x14ac:dyDescent="0.25">
      <c r="A858" t="s">
        <v>5567</v>
      </c>
      <c r="B858" t="s">
        <v>5568</v>
      </c>
      <c r="C858" t="s">
        <v>5569</v>
      </c>
      <c r="D858" t="s">
        <v>5570</v>
      </c>
      <c r="E858" t="s">
        <v>8120</v>
      </c>
      <c r="F858" t="s">
        <v>8121</v>
      </c>
      <c r="G858" t="s">
        <v>8122</v>
      </c>
      <c r="H858" t="str" cm="1">
        <f t="array" aca="1" ref="H858" ca="1">eConcatenar(A858:G858," ")</f>
        <v>INSERT INTO funeraria_abonos_individual SELECT 'FvTczU8oZDEzo7JM',' YYyNyqv6aOBNsjSR ','0',4400,'00:00:00','0000-00-00',0,0,0,0,0,0,0,0,0,0,0,0,'QWVIOWCUF2AZKT','00:00:00','2021-9-7',0,0,'QWVIOS88F2AZKT','QWYI36BU9KVTQO','0','0','1','1','1','1','1','1','1','1','1','0',0;</v>
      </c>
    </row>
    <row r="859" spans="1:8" x14ac:dyDescent="0.25">
      <c r="A859" t="s">
        <v>5567</v>
      </c>
      <c r="B859" t="s">
        <v>5568</v>
      </c>
      <c r="C859" t="s">
        <v>5569</v>
      </c>
      <c r="D859" t="s">
        <v>5570</v>
      </c>
      <c r="E859" t="s">
        <v>8123</v>
      </c>
      <c r="F859" t="s">
        <v>8124</v>
      </c>
      <c r="G859" t="s">
        <v>8125</v>
      </c>
      <c r="H859" t="str" cm="1">
        <f t="array" aca="1" ref="H859" ca="1">eConcatenar(A859:G859," ")</f>
        <v>INSERT INTO funeraria_abonos_individual SELECT 'eS3qC3vurwxD4aX0',' vqQJTHkj8eBGMC98 ','0',9600,'00:00:00','0000-00-00',0,0,0,0,0,0,0,0,0,0,0,0,'QWVIOWCUF2AZKT','00:00:00','2021-9-7',0,0,'QWVIOS88F2AZKT','QWYI36BU9KVTQO','0','0','1','1','1','1','1','1','1','1','1','0',0;</v>
      </c>
    </row>
    <row r="860" spans="1:8" x14ac:dyDescent="0.25">
      <c r="A860" t="s">
        <v>5567</v>
      </c>
      <c r="B860" t="s">
        <v>5568</v>
      </c>
      <c r="C860" t="s">
        <v>5569</v>
      </c>
      <c r="D860" t="s">
        <v>5570</v>
      </c>
      <c r="E860" t="s">
        <v>8126</v>
      </c>
      <c r="F860" t="s">
        <v>8127</v>
      </c>
      <c r="G860" t="s">
        <v>8128</v>
      </c>
      <c r="H860" t="str" cm="1">
        <f t="array" aca="1" ref="H860" ca="1">eConcatenar(A860:G860," ")</f>
        <v>INSERT INTO funeraria_abonos_individual SELECT 'YZTXes9rlE4ldzgj',' muralkcgXPQm5KMN ','0',4600,'00:00:00','0000-00-00',0,0,0,0,0,0,0,0,0,0,0,0,'QWVIOWCUF2AZKT','00:00:00','2021-9-7',0,0,'QWVIOS88F2AZKT','QWYI36BU9KVTQO','0','0','1','1','1','1','1','1','1','1','1','0',0;</v>
      </c>
    </row>
    <row r="861" spans="1:8" x14ac:dyDescent="0.25">
      <c r="A861" t="s">
        <v>5567</v>
      </c>
      <c r="B861" t="s">
        <v>5568</v>
      </c>
      <c r="C861" t="s">
        <v>5569</v>
      </c>
      <c r="D861" t="s">
        <v>5570</v>
      </c>
      <c r="E861" t="s">
        <v>8129</v>
      </c>
      <c r="F861" t="s">
        <v>8130</v>
      </c>
      <c r="G861" t="s">
        <v>8131</v>
      </c>
      <c r="H861" t="str" cm="1">
        <f t="array" aca="1" ref="H861" ca="1">eConcatenar(A861:G861," ")</f>
        <v>INSERT INTO funeraria_abonos_individual SELECT 'PDL0EGlPuNDv7Rga',' 88Jas7AC2YF0qU6V ','0',4800,'00:00:00','0000-00-00',0,0,0,0,0,0,0,0,0,0,0,0,'QWVIOWCUF2AZKT','00:00:00','2021-9-7',0,0,'QWVIOS88F2AZKT','QWYI36BU9KVTQO','0','0','1','1','1','1','1','1','1','1','1','0',0;</v>
      </c>
    </row>
    <row r="862" spans="1:8" x14ac:dyDescent="0.25">
      <c r="A862" t="s">
        <v>5567</v>
      </c>
      <c r="B862" t="s">
        <v>5568</v>
      </c>
      <c r="C862" t="s">
        <v>5569</v>
      </c>
      <c r="D862" t="s">
        <v>5570</v>
      </c>
      <c r="E862" t="s">
        <v>8132</v>
      </c>
      <c r="F862" t="s">
        <v>8133</v>
      </c>
      <c r="G862" t="s">
        <v>8134</v>
      </c>
      <c r="H862" t="str" cm="1">
        <f t="array" aca="1" ref="H862" ca="1">eConcatenar(A862:G862," ")</f>
        <v>INSERT INTO funeraria_abonos_individual SELECT '94YxEWagZ1jezcKK',' ayAo3aD38kqggPI3 ','0',8200,'00:00:00','0000-00-00',0,0,0,0,0,0,0,0,0,0,0,0,'QWVIOWCUF2AZKT','00:00:00','2021-9-7',0,0,'QWVIOS88F2AZKT','QWYI36BU9KVTQO','0','0','1','1','1','1','1','1','1','1','1','0',0;</v>
      </c>
    </row>
    <row r="863" spans="1:8" x14ac:dyDescent="0.25">
      <c r="A863" t="s">
        <v>5567</v>
      </c>
      <c r="B863" t="s">
        <v>5568</v>
      </c>
      <c r="C863" t="s">
        <v>5569</v>
      </c>
      <c r="D863" t="s">
        <v>5570</v>
      </c>
      <c r="E863" t="s">
        <v>8135</v>
      </c>
      <c r="F863" t="s">
        <v>8136</v>
      </c>
      <c r="G863" t="s">
        <v>8137</v>
      </c>
      <c r="H863" t="str" cm="1">
        <f t="array" aca="1" ref="H863" ca="1">eConcatenar(A863:G863," ")</f>
        <v>INSERT INTO funeraria_abonos_individual SELECT 'wqYZKArpc29EmIh8',' Db0Qg77967Hncl8o ','0',4900,'00:00:00','0000-00-00',0,0,0,0,0,0,0,0,0,0,0,0,'QWVIOWCUF2AZKT','00:00:00','2021-9-7',0,0,'QWVIOS88F2AZKT','QWYI36BU9KVTQO','0','0','1','1','1','1','1','1','1','1','1','0',0;</v>
      </c>
    </row>
    <row r="864" spans="1:8" x14ac:dyDescent="0.25">
      <c r="A864" t="s">
        <v>5567</v>
      </c>
      <c r="B864" t="s">
        <v>5568</v>
      </c>
      <c r="C864" t="s">
        <v>5569</v>
      </c>
      <c r="D864" t="s">
        <v>5570</v>
      </c>
      <c r="E864" t="s">
        <v>8138</v>
      </c>
      <c r="F864" t="s">
        <v>8139</v>
      </c>
      <c r="G864" t="s">
        <v>8140</v>
      </c>
      <c r="H864" t="str" cm="1">
        <f t="array" aca="1" ref="H864" ca="1">eConcatenar(A864:G864," ")</f>
        <v>INSERT INTO funeraria_abonos_individual SELECT 'bScFjk3gOPT5kAcG',' ivt6VCP6VGgJTh17 ','0',4000,'00:00:00','0000-00-00',0,0,0,0,0,0,0,0,0,0,0,0,'QWVIOWCUF2AZKT','00:00:00','2021-9-7',0,0,'QWVIOS88F2AZKT','QWYI36BU9KVTQO','0','0','1','1','1','1','1','1','1','1','1','0',0;</v>
      </c>
    </row>
    <row r="865" spans="1:8" x14ac:dyDescent="0.25">
      <c r="A865" t="s">
        <v>5567</v>
      </c>
      <c r="B865" t="s">
        <v>5568</v>
      </c>
      <c r="C865" t="s">
        <v>5569</v>
      </c>
      <c r="D865" t="s">
        <v>5570</v>
      </c>
      <c r="E865" t="s">
        <v>8141</v>
      </c>
      <c r="F865" t="s">
        <v>8142</v>
      </c>
      <c r="G865" t="s">
        <v>8143</v>
      </c>
      <c r="H865" t="str" cm="1">
        <f t="array" aca="1" ref="H865" ca="1">eConcatenar(A865:G865," ")</f>
        <v>INSERT INTO funeraria_abonos_individual SELECT 'a4hDxQwm0xKUpyPK',' KOv7gJZm463VJg4w ','0',4500,'00:00:00','0000-00-00',0,0,0,0,0,0,0,0,0,0,0,0,'QWVIOWCUF2AZKT','00:00:00','2021-9-7',0,0,'QWVIOS88F2AZKT','QWYI36BU9KVTQO','0','0','1','1','1','1','1','1','1','1','1','0',0;</v>
      </c>
    </row>
    <row r="866" spans="1:8" x14ac:dyDescent="0.25">
      <c r="A866" t="s">
        <v>5567</v>
      </c>
      <c r="B866" t="s">
        <v>5568</v>
      </c>
      <c r="C866" t="s">
        <v>5569</v>
      </c>
      <c r="D866" t="s">
        <v>5570</v>
      </c>
      <c r="E866" t="s">
        <v>8144</v>
      </c>
      <c r="F866" t="s">
        <v>8145</v>
      </c>
      <c r="G866" t="s">
        <v>8146</v>
      </c>
      <c r="H866" t="str" cm="1">
        <f t="array" aca="1" ref="H866" ca="1">eConcatenar(A866:G866," ")</f>
        <v>INSERT INTO funeraria_abonos_individual SELECT 'o8aP3MYomb28inyR',' fRsH9EOTsceqQ5uS ','0',5300,'00:00:00','0000-00-00',0,0,0,0,0,0,0,0,0,0,0,0,'QWVIOWCUF2AZKT','00:00:00','2021-9-7',0,0,'QWVIOS88F2AZKT','QWYI36BU9KVTQO','0','0','1','1','1','1','1','1','1','1','1','0',0;</v>
      </c>
    </row>
    <row r="867" spans="1:8" x14ac:dyDescent="0.25">
      <c r="A867" t="s">
        <v>5567</v>
      </c>
      <c r="B867" t="s">
        <v>5568</v>
      </c>
      <c r="C867" t="s">
        <v>5569</v>
      </c>
      <c r="D867" t="s">
        <v>5570</v>
      </c>
      <c r="E867" t="s">
        <v>8147</v>
      </c>
      <c r="F867" t="s">
        <v>8148</v>
      </c>
      <c r="G867" t="s">
        <v>8149</v>
      </c>
      <c r="H867" t="str" cm="1">
        <f t="array" aca="1" ref="H867" ca="1">eConcatenar(A867:G867," ")</f>
        <v>INSERT INTO funeraria_abonos_individual SELECT 'crVw6ADeDPcZrZ1S',' n2IlOFuwK4JZjuDW ','0',2200,'00:00:00','0000-00-00',0,0,0,0,0,0,0,0,0,0,0,0,'QWVIOWCUF2AZKT','00:00:00','2021-9-7',0,0,'QWVIOS88F2AZKT','QWYI36BU9KVTQO','0','0','1','1','1','1','1','1','1','1','1','0',0;</v>
      </c>
    </row>
    <row r="868" spans="1:8" x14ac:dyDescent="0.25">
      <c r="A868" t="s">
        <v>5567</v>
      </c>
      <c r="B868" t="s">
        <v>5568</v>
      </c>
      <c r="C868" t="s">
        <v>5569</v>
      </c>
      <c r="D868" t="s">
        <v>5570</v>
      </c>
      <c r="E868" t="s">
        <v>8150</v>
      </c>
      <c r="F868" t="s">
        <v>8151</v>
      </c>
      <c r="G868" t="s">
        <v>8152</v>
      </c>
      <c r="H868" t="str" cm="1">
        <f t="array" aca="1" ref="H868" ca="1">eConcatenar(A868:G868," ")</f>
        <v>INSERT INTO funeraria_abonos_individual SELECT 'roFaWuDYXNXrLSos',' yHXRSCyF8naq6hDH ','0',5100,'00:00:00','0000-00-00',0,0,0,0,0,0,0,0,0,0,0,0,'QWVIOWCUF2AZKT','00:00:00','2021-9-7',0,0,'QWVIOS88F2AZKT','QWYI36BU9KVTQO','0','0','1','1','1','1','1','1','1','1','1','0',0;</v>
      </c>
    </row>
    <row r="869" spans="1:8" x14ac:dyDescent="0.25">
      <c r="A869" t="s">
        <v>5567</v>
      </c>
      <c r="B869" t="s">
        <v>5568</v>
      </c>
      <c r="C869" t="s">
        <v>5569</v>
      </c>
      <c r="D869" t="s">
        <v>5570</v>
      </c>
      <c r="E869" t="s">
        <v>8153</v>
      </c>
      <c r="F869" t="s">
        <v>8154</v>
      </c>
      <c r="G869" t="s">
        <v>8155</v>
      </c>
      <c r="H869" t="str" cm="1">
        <f t="array" aca="1" ref="H869" ca="1">eConcatenar(A869:G869," ")</f>
        <v>INSERT INTO funeraria_abonos_individual SELECT 'cBt1lRt9kHmclLoU',' mqqfx1js2qPnXime ','0',4100,'00:00:00','0000-00-00',0,0,0,0,0,0,0,0,0,0,0,0,'QWVIOWCUF2AZKT','00:00:00','2021-9-7',0,0,'QWVIOS88F2AZKT','QWYI36BU9KVTQO','0','0','1','1','1','1','1','1','1','1','1','0',0;</v>
      </c>
    </row>
    <row r="870" spans="1:8" x14ac:dyDescent="0.25">
      <c r="A870" t="s">
        <v>5567</v>
      </c>
      <c r="B870" t="s">
        <v>5568</v>
      </c>
      <c r="C870" t="s">
        <v>5569</v>
      </c>
      <c r="D870" t="s">
        <v>5570</v>
      </c>
      <c r="E870" t="s">
        <v>8156</v>
      </c>
      <c r="F870" t="s">
        <v>8157</v>
      </c>
      <c r="G870" t="s">
        <v>8122</v>
      </c>
      <c r="H870" t="str" cm="1">
        <f t="array" aca="1" ref="H870" ca="1">eConcatenar(A870:G870," ")</f>
        <v>INSERT INTO funeraria_abonos_individual SELECT 'WeOWL2ofkK0XKKt9',' UAdlA4TsfaPWqJjA ','0',4400,'00:00:00','0000-00-00',0,0,0,0,0,0,0,0,0,0,0,0,'QWVIOWCUF2AZKT','00:00:00','2021-9-7',0,0,'QWVIOS88F2AZKT','QWYI36BU9KVTQO','0','0','1','1','1','1','1','1','1','1','1','0',0;</v>
      </c>
    </row>
    <row r="871" spans="1:8" x14ac:dyDescent="0.25">
      <c r="A871" t="s">
        <v>5567</v>
      </c>
      <c r="B871" t="s">
        <v>5568</v>
      </c>
      <c r="C871" t="s">
        <v>5569</v>
      </c>
      <c r="D871" t="s">
        <v>5570</v>
      </c>
      <c r="E871" t="s">
        <v>8158</v>
      </c>
      <c r="F871" t="s">
        <v>8159</v>
      </c>
      <c r="G871" t="s">
        <v>8160</v>
      </c>
      <c r="H871" t="str" cm="1">
        <f t="array" aca="1" ref="H871" ca="1">eConcatenar(A871:G871," ")</f>
        <v>INSERT INTO funeraria_abonos_individual SELECT 'coO5IwnVAc9wIjnF',' hY5QpEALAH6wVRlu ','0',4300,'00:00:00','0000-00-00',0,0,0,0,0,0,0,0,0,0,0,0,'QWVIOWCUF2AZKT','00:00:00','2021-9-7',0,0,'QWVIOS88F2AZKT','QWYI36BU9KVTQO','0','0','1','1','1','1','1','1','1','1','1','0',0;</v>
      </c>
    </row>
    <row r="872" spans="1:8" x14ac:dyDescent="0.25">
      <c r="A872" t="s">
        <v>5567</v>
      </c>
      <c r="B872" t="s">
        <v>5568</v>
      </c>
      <c r="C872" t="s">
        <v>5569</v>
      </c>
      <c r="D872" t="s">
        <v>5570</v>
      </c>
      <c r="E872" t="s">
        <v>8161</v>
      </c>
      <c r="F872" t="s">
        <v>8162</v>
      </c>
      <c r="G872" t="s">
        <v>8163</v>
      </c>
      <c r="H872" t="str" cm="1">
        <f t="array" aca="1" ref="H872" ca="1">eConcatenar(A872:G872," ")</f>
        <v>INSERT INTO funeraria_abonos_individual SELECT 'a7zzdTwT26uqHrlJ',' IIymhIlJQWTTzFZ9 ','0',6950,'00:00:00','0000-00-00',0,0,0,0,0,0,0,0,0,0,0,0,'QWVIOWCUF2AZKT','00:00:00','2021-9-7',0,0,'QWVIOS88F2AZKT','QWYI36BU9KVTQO','0','0','1','1','1','1','1','1','1','1','1','0',0;</v>
      </c>
    </row>
    <row r="873" spans="1:8" x14ac:dyDescent="0.25">
      <c r="A873" t="s">
        <v>5567</v>
      </c>
      <c r="B873" t="s">
        <v>5568</v>
      </c>
      <c r="C873" t="s">
        <v>5569</v>
      </c>
      <c r="D873" t="s">
        <v>5570</v>
      </c>
      <c r="E873" t="s">
        <v>8164</v>
      </c>
      <c r="F873" t="s">
        <v>8165</v>
      </c>
      <c r="G873" t="s">
        <v>8166</v>
      </c>
      <c r="H873" t="str" cm="1">
        <f t="array" aca="1" ref="H873" ca="1">eConcatenar(A873:G873," ")</f>
        <v>INSERT INTO funeraria_abonos_individual SELECT 'nfhAeTvVNMFPZULB',' 7wpLLA3N4uVXrZFk ','0',2300,'00:00:00','0000-00-00',0,0,0,0,0,0,0,0,0,0,0,0,'QWVIOWCUF2AZKT','00:00:00','2021-9-7',0,0,'QWVIOS88F2AZKT','QWYI36BU9KVTQO','0','0','1','1','1','1','1','1','1','1','1','0',0;</v>
      </c>
    </row>
    <row r="874" spans="1:8" x14ac:dyDescent="0.25">
      <c r="A874" t="s">
        <v>5567</v>
      </c>
      <c r="B874" t="s">
        <v>5568</v>
      </c>
      <c r="C874" t="s">
        <v>5569</v>
      </c>
      <c r="D874" t="s">
        <v>5570</v>
      </c>
      <c r="E874" t="s">
        <v>8167</v>
      </c>
      <c r="F874" t="s">
        <v>8168</v>
      </c>
      <c r="G874" t="s">
        <v>8169</v>
      </c>
      <c r="H874" t="str" cm="1">
        <f t="array" aca="1" ref="H874" ca="1">eConcatenar(A874:G874," ")</f>
        <v>INSERT INTO funeraria_abonos_individual SELECT '71tY27OnMMF95MZd',' XOQ4S202T5PrFrwd ','0',1400,'00:00:00','0000-00-00',0,0,0,0,0,0,0,0,0,0,0,0,'QWVIOWCUF2AZKT','00:00:00','2021-9-7',0,0,'QWVIOS88F2AZKT','QWYI36BU9KVTQO','0','0','1','1','1','1','1','1','1','1','1','0',0;</v>
      </c>
    </row>
    <row r="875" spans="1:8" x14ac:dyDescent="0.25">
      <c r="A875" t="s">
        <v>5567</v>
      </c>
      <c r="B875" t="s">
        <v>5568</v>
      </c>
      <c r="C875" t="s">
        <v>5569</v>
      </c>
      <c r="D875" t="s">
        <v>5570</v>
      </c>
      <c r="E875" t="s">
        <v>8170</v>
      </c>
      <c r="F875" t="s">
        <v>8171</v>
      </c>
      <c r="G875" t="s">
        <v>8018</v>
      </c>
      <c r="H875" t="str" cm="1">
        <f t="array" aca="1" ref="H875" ca="1">eConcatenar(A875:G875," ")</f>
        <v>INSERT INTO funeraria_abonos_individual SELECT 'y279ov9T1hvOKVEw',' D0tfI9EQ8z4fQ4HK ','0',4700,'00:00:00','0000-00-00',0,0,0,0,0,0,0,0,0,0,0,0,'QWVIOWCUF2AZKT','00:00:00','2021-9-6',0,0,'QWVIOS88F2AZKT','QWYI36BU9KVTQO','0','0','1','1','1','1','1','1','1','1','1','0',0;</v>
      </c>
    </row>
    <row r="876" spans="1:8" x14ac:dyDescent="0.25">
      <c r="A876" t="s">
        <v>5567</v>
      </c>
      <c r="B876" t="s">
        <v>5568</v>
      </c>
      <c r="C876" t="s">
        <v>5569</v>
      </c>
      <c r="D876" t="s">
        <v>5570</v>
      </c>
      <c r="E876" t="s">
        <v>8172</v>
      </c>
      <c r="F876" t="s">
        <v>8173</v>
      </c>
      <c r="G876" t="s">
        <v>8174</v>
      </c>
      <c r="H876" t="str" cm="1">
        <f t="array" aca="1" ref="H876" ca="1">eConcatenar(A876:G876," ")</f>
        <v>INSERT INTO funeraria_abonos_individual SELECT 'z1qxPnGEiMAamXSx',' kLCBMtxusvi8h5qV ','0',3200,'00:00:00','0000-00-00',0,0,0,0,0,0,0,0,0,0,0,0,'QWVIOWCUF2AZKT','00:00:00','2021-9-7',0,0,'QWVIOS88F2AZKT','QWYI36BU9KVTQO','0','0','1','1','1','1','1','1','1','1','1','0',0;</v>
      </c>
    </row>
    <row r="877" spans="1:8" x14ac:dyDescent="0.25">
      <c r="A877" t="s">
        <v>5567</v>
      </c>
      <c r="B877" t="s">
        <v>5568</v>
      </c>
      <c r="C877" t="s">
        <v>5569</v>
      </c>
      <c r="D877" t="s">
        <v>5570</v>
      </c>
      <c r="E877" t="s">
        <v>8175</v>
      </c>
      <c r="F877" t="s">
        <v>8176</v>
      </c>
      <c r="G877" t="s">
        <v>8128</v>
      </c>
      <c r="H877" t="str" cm="1">
        <f t="array" aca="1" ref="H877" ca="1">eConcatenar(A877:G877," ")</f>
        <v>INSERT INTO funeraria_abonos_individual SELECT 'BFthhlMJ9tDD95vA',' mF0ZTvV9ynvrctMC ','0',4600,'00:00:00','0000-00-00',0,0,0,0,0,0,0,0,0,0,0,0,'QWVIOWCUF2AZKT','00:00:00','2021-9-7',0,0,'QWVIOS88F2AZKT','QWYI36BU9KVTQO','0','0','1','1','1','1','1','1','1','1','1','0',0;</v>
      </c>
    </row>
    <row r="878" spans="1:8" x14ac:dyDescent="0.25">
      <c r="A878" t="s">
        <v>5567</v>
      </c>
      <c r="B878" t="s">
        <v>5568</v>
      </c>
      <c r="C878" t="s">
        <v>5569</v>
      </c>
      <c r="D878" t="s">
        <v>5570</v>
      </c>
      <c r="E878" t="s">
        <v>8177</v>
      </c>
      <c r="F878" t="s">
        <v>8178</v>
      </c>
      <c r="G878" t="s">
        <v>8179</v>
      </c>
      <c r="H878" t="str" cm="1">
        <f t="array" aca="1" ref="H878" ca="1">eConcatenar(A878:G878," ")</f>
        <v>INSERT INTO funeraria_abonos_individual SELECT 'GoAToGZJym8A65mV',' KQqjTbUCHbdA3UQf ','0',3840,'00:00:00','0000-00-00',0,0,0,0,0,0,0,0,0,0,0,0,'QWVIOWCUF2AZKT','00:00:00','2021-9-7',0,0,'QWVIOS88F2AZKT','QWYI36BU9KVTQO','0','0','1','1','1','1','1','1','1','1','1','0',0;</v>
      </c>
    </row>
    <row r="879" spans="1:8" x14ac:dyDescent="0.25">
      <c r="A879" t="s">
        <v>5567</v>
      </c>
      <c r="B879" t="s">
        <v>5568</v>
      </c>
      <c r="C879" t="s">
        <v>5569</v>
      </c>
      <c r="D879" t="s">
        <v>5570</v>
      </c>
      <c r="E879" t="s">
        <v>8180</v>
      </c>
      <c r="F879" t="s">
        <v>8181</v>
      </c>
      <c r="G879" t="s">
        <v>8182</v>
      </c>
      <c r="H879" t="str" cm="1">
        <f t="array" aca="1" ref="H879" ca="1">eConcatenar(A879:G879," ")</f>
        <v>INSERT INTO funeraria_abonos_individual SELECT 'xLKhrsCTEpRWLbPE',' B0zjQ11LJwX9mLFo ','0',2900,'00:00:00','0000-00-00',0,0,0,0,0,0,0,0,0,0,0,0,'QWVIOWCUF2AZKT','00:00:00','2021-9-7',0,0,'QWVIOS88F2AZKT','QWYI36BU9KVTQO','0','0','1','1','1','1','1','1','1','1','1','0',0;</v>
      </c>
    </row>
    <row r="880" spans="1:8" x14ac:dyDescent="0.25">
      <c r="A880" t="s">
        <v>5567</v>
      </c>
      <c r="B880" t="s">
        <v>5568</v>
      </c>
      <c r="C880" t="s">
        <v>5569</v>
      </c>
      <c r="D880" t="s">
        <v>5570</v>
      </c>
      <c r="E880" t="s">
        <v>8183</v>
      </c>
      <c r="F880" t="s">
        <v>8184</v>
      </c>
      <c r="G880" t="s">
        <v>8182</v>
      </c>
      <c r="H880" t="str" cm="1">
        <f t="array" aca="1" ref="H880" ca="1">eConcatenar(A880:G880," ")</f>
        <v>INSERT INTO funeraria_abonos_individual SELECT 'akO5WEw0Ow2Au8h4',' vsCp7ZEc0rZ1nop6 ','0',2900,'00:00:00','0000-00-00',0,0,0,0,0,0,0,0,0,0,0,0,'QWVIOWCUF2AZKT','00:00:00','2021-9-7',0,0,'QWVIOS88F2AZKT','QWYI36BU9KVTQO','0','0','1','1','1','1','1','1','1','1','1','0',0;</v>
      </c>
    </row>
    <row r="881" spans="1:8" x14ac:dyDescent="0.25">
      <c r="A881" t="s">
        <v>5567</v>
      </c>
      <c r="B881" t="s">
        <v>5568</v>
      </c>
      <c r="C881" t="s">
        <v>5569</v>
      </c>
      <c r="D881" t="s">
        <v>5570</v>
      </c>
      <c r="E881" t="s">
        <v>8185</v>
      </c>
      <c r="F881" t="s">
        <v>8186</v>
      </c>
      <c r="G881" t="s">
        <v>8187</v>
      </c>
      <c r="H881" t="str" cm="1">
        <f t="array" aca="1" ref="H881" ca="1">eConcatenar(A881:G881," ")</f>
        <v>INSERT INTO funeraria_abonos_individual SELECT 'qxzCCsWOvhJ2QROn',' AKzR0N1xrmAiH0ZN ','0',3900,'00:00:00','0000-00-00',0,0,0,0,0,0,0,0,0,0,0,0,'QWVIOWCUF2AZKT','00:00:00','2021-9-7',0,0,'QWVIOS88F2AZKT','QWYI36BU9KVTQO','0','0','1','1','1','1','1','1','1','1','1','0',0;</v>
      </c>
    </row>
    <row r="882" spans="1:8" x14ac:dyDescent="0.25">
      <c r="A882" t="s">
        <v>5567</v>
      </c>
      <c r="B882" t="s">
        <v>5568</v>
      </c>
      <c r="C882" t="s">
        <v>5569</v>
      </c>
      <c r="D882" t="s">
        <v>5570</v>
      </c>
      <c r="E882" t="s">
        <v>8188</v>
      </c>
      <c r="F882" t="s">
        <v>8189</v>
      </c>
      <c r="G882" t="s">
        <v>8190</v>
      </c>
      <c r="H882" t="str" cm="1">
        <f t="array" aca="1" ref="H882" ca="1">eConcatenar(A882:G882," ")</f>
        <v>INSERT INTO funeraria_abonos_individual SELECT 'X3GTmVSL4AWFhuH8',' t4EBriug9eRtqONE ','0',6400,'00:00:00','0000-00-00',0,0,0,0,0,0,0,0,0,0,0,0,'QWVIOWCUF2AZKT','00:00:00','2021-9-7',0,0,'QWVIOS88F2AZKT','QWYI36BU9KVTQO','0','0','1','1','1','1','1','1','1','1','1','0',0;</v>
      </c>
    </row>
    <row r="883" spans="1:8" x14ac:dyDescent="0.25">
      <c r="A883" t="s">
        <v>5567</v>
      </c>
      <c r="B883" t="s">
        <v>5568</v>
      </c>
      <c r="C883" t="s">
        <v>5569</v>
      </c>
      <c r="D883" t="s">
        <v>5570</v>
      </c>
      <c r="E883" t="s">
        <v>8191</v>
      </c>
      <c r="F883" t="s">
        <v>8192</v>
      </c>
      <c r="G883" t="s">
        <v>8193</v>
      </c>
      <c r="H883" t="str" cm="1">
        <f t="array" aca="1" ref="H883" ca="1">eConcatenar(A883:G883," ")</f>
        <v>INSERT INTO funeraria_abonos_individual SELECT '6troxw8J6TuP3l6a',' FSnCEX5nNiwzcqSp ','0',8550,'00:00:00','0000-00-00',0,0,0,0,0,0,0,0,0,0,0,0,'QWVIOWCUF2AZKT','00:00:00','2021-9-7',0,0,'QWVIOS88F2AZKT','QWYI36BU9KVTQO','0','0','1','1','1','1','1','1','1','1','1','0',0;</v>
      </c>
    </row>
    <row r="884" spans="1:8" x14ac:dyDescent="0.25">
      <c r="A884" t="s">
        <v>5567</v>
      </c>
      <c r="B884" t="s">
        <v>5568</v>
      </c>
      <c r="C884" t="s">
        <v>5569</v>
      </c>
      <c r="D884" t="s">
        <v>5570</v>
      </c>
      <c r="E884" t="s">
        <v>8194</v>
      </c>
      <c r="F884" t="s">
        <v>8195</v>
      </c>
      <c r="G884" t="s">
        <v>8196</v>
      </c>
      <c r="H884" t="str" cm="1">
        <f t="array" aca="1" ref="H884" ca="1">eConcatenar(A884:G884," ")</f>
        <v>INSERT INTO funeraria_abonos_individual SELECT 'KyhGrAvBOq30KJi2',' f2lYguQF8sixJRyr ','0',6050,'00:00:00','0000-00-00',0,0,0,0,0,0,0,0,0,0,0,0,'QWVIOWCUF2AZKT','00:00:00','2021-9-7',0,0,'QWVIOS88F2AZKT','QWYI36BU9KVTQO','0','0','1','1','1','1','1','1','1','1','1','0',0;</v>
      </c>
    </row>
    <row r="885" spans="1:8" x14ac:dyDescent="0.25">
      <c r="A885" t="s">
        <v>5567</v>
      </c>
      <c r="B885" t="s">
        <v>5568</v>
      </c>
      <c r="C885" t="s">
        <v>5569</v>
      </c>
      <c r="D885" t="s">
        <v>5570</v>
      </c>
      <c r="E885" t="s">
        <v>8197</v>
      </c>
      <c r="F885" t="s">
        <v>8198</v>
      </c>
      <c r="G885" t="s">
        <v>8199</v>
      </c>
      <c r="H885" t="str" cm="1">
        <f t="array" aca="1" ref="H885" ca="1">eConcatenar(A885:G885," ")</f>
        <v>INSERT INTO funeraria_abonos_individual SELECT 'dljeZpylZkqaGMyE',' FpIFP82TZ5fO6z7V ','0',9100,'00:00:00','0000-00-00',0,0,0,0,0,0,0,0,0,0,0,0,'QWVIOWCUF2AZKT','00:00:00','2021-9-7',0,0,'QWVIOS88F2AZKT','QWYI36BU9KVTQO','0','0','1','1','1','1','1','1','1','1','1','0',0;</v>
      </c>
    </row>
    <row r="886" spans="1:8" x14ac:dyDescent="0.25">
      <c r="A886" t="s">
        <v>5567</v>
      </c>
      <c r="B886" t="s">
        <v>5568</v>
      </c>
      <c r="C886" t="s">
        <v>5569</v>
      </c>
      <c r="D886" t="s">
        <v>5570</v>
      </c>
      <c r="E886" t="s">
        <v>8200</v>
      </c>
      <c r="F886" t="s">
        <v>8201</v>
      </c>
      <c r="G886" t="s">
        <v>8202</v>
      </c>
      <c r="H886" t="str" cm="1">
        <f t="array" aca="1" ref="H886" ca="1">eConcatenar(A886:G886," ")</f>
        <v>INSERT INTO funeraria_abonos_individual SELECT 'Abn67lxxqUGQ80vt',' FJxVUa4ADgRfQn7D ','0',3600,'00:00:00','0000-00-00',0,0,0,0,0,0,0,0,0,0,0,0,'QWVIOWCUF2AZKT','00:00:00','2021-9-7',0,0,'QWVIOS88F2AZKT','QWYI36BU9KVTQO','0','0','1','1','1','1','1','1','1','1','1','0',0;</v>
      </c>
    </row>
    <row r="887" spans="1:8" x14ac:dyDescent="0.25">
      <c r="A887" t="s">
        <v>5567</v>
      </c>
      <c r="B887" t="s">
        <v>5568</v>
      </c>
      <c r="C887" t="s">
        <v>5569</v>
      </c>
      <c r="D887" t="s">
        <v>5570</v>
      </c>
      <c r="E887" t="s">
        <v>8203</v>
      </c>
      <c r="F887" t="s">
        <v>8204</v>
      </c>
      <c r="G887" t="s">
        <v>8205</v>
      </c>
      <c r="H887" t="str" cm="1">
        <f t="array" aca="1" ref="H887" ca="1">eConcatenar(A887:G887," ")</f>
        <v>INSERT INTO funeraria_abonos_individual SELECT '7rnGYKnKu2amgZnG',' 12VtIwWtllMVFvUZ ','0',1200,'00:00:00','0000-00-00',0,0,0,0,0,0,0,0,0,0,0,0,'QWVIOWCUF2AZKT','00:00:00','2021-9-7',0,0,'QWVIOS88F2AZKT','QWYI36BU9KVTQO','0','0','1','1','1','1','1','1','1','1','1','0',0;</v>
      </c>
    </row>
    <row r="888" spans="1:8" x14ac:dyDescent="0.25">
      <c r="A888" t="s">
        <v>5567</v>
      </c>
      <c r="B888" t="s">
        <v>5568</v>
      </c>
      <c r="C888" t="s">
        <v>5569</v>
      </c>
      <c r="D888" t="s">
        <v>5570</v>
      </c>
      <c r="E888" t="s">
        <v>8206</v>
      </c>
      <c r="F888" t="s">
        <v>8207</v>
      </c>
      <c r="G888" t="s">
        <v>8208</v>
      </c>
      <c r="H888" t="str" cm="1">
        <f t="array" aca="1" ref="H888" ca="1">eConcatenar(A888:G888," ")</f>
        <v>INSERT INTO funeraria_abonos_individual SELECT 'VA2hiEJziIZjSWe8',' 3dl8nDa8IrSdFMzD ','0',5700,'00:00:00','0000-00-00',0,0,0,0,0,0,0,0,0,0,0,0,'QWVIOWCUF2AZKT','00:00:00','2021-9-7',0,0,'QWVIOS88F2AZKT','QWYI36BU9KVTQO','0','0','1','1','1','1','1','1','1','1','1','0',0;</v>
      </c>
    </row>
    <row r="889" spans="1:8" x14ac:dyDescent="0.25">
      <c r="A889" t="s">
        <v>5567</v>
      </c>
      <c r="B889" t="s">
        <v>5568</v>
      </c>
      <c r="C889" t="s">
        <v>5569</v>
      </c>
      <c r="D889" t="s">
        <v>5570</v>
      </c>
      <c r="E889" t="s">
        <v>8209</v>
      </c>
      <c r="F889" t="s">
        <v>8210</v>
      </c>
      <c r="G889" t="s">
        <v>8211</v>
      </c>
      <c r="H889" t="str" cm="1">
        <f t="array" aca="1" ref="H889" ca="1">eConcatenar(A889:G889," ")</f>
        <v>INSERT INTO funeraria_abonos_individual SELECT 'QvMekryPYyfwZ7lI',' gh0SxNDC2f9jSjeu ','0',7000,'00:00:00','0000-00-00',0,0,0,0,0,0,0,0,0,0,0,0,'QWVIOWCUF2AZKT','00:00:00','2021-9-7',0,0,'QWVIOS88F2AZKT','QWYI36BU9KVTQO','0','0','1','1','1','1','1','1','1','1','1','0',0;</v>
      </c>
    </row>
    <row r="890" spans="1:8" x14ac:dyDescent="0.25">
      <c r="A890" t="s">
        <v>5567</v>
      </c>
      <c r="B890" t="s">
        <v>5568</v>
      </c>
      <c r="C890" t="s">
        <v>5569</v>
      </c>
      <c r="D890" t="s">
        <v>5570</v>
      </c>
      <c r="E890" t="s">
        <v>8212</v>
      </c>
      <c r="F890" t="s">
        <v>8213</v>
      </c>
      <c r="G890" t="s">
        <v>8214</v>
      </c>
      <c r="H890" t="str" cm="1">
        <f t="array" aca="1" ref="H890" ca="1">eConcatenar(A890:G890," ")</f>
        <v>INSERT INTO funeraria_abonos_individual SELECT 'AtuzeIwM1UC7sgac',' kcP32cnqtmece1PN ','0',200,'00:00:00','0000-00-00',0,0,0,0,0,0,0,0,0,0,0,0,'QWVIOWCUF2AZKT','00:00:00','2021-9-7',0,0,'QWVIOS88F2AZKT','QWYI36BU9KVTQO','0','0','1','1','1','1','1','1','1','1','1','0',0;</v>
      </c>
    </row>
    <row r="891" spans="1:8" x14ac:dyDescent="0.25">
      <c r="A891" t="s">
        <v>5567</v>
      </c>
      <c r="B891" t="s">
        <v>5568</v>
      </c>
      <c r="C891" t="s">
        <v>5569</v>
      </c>
      <c r="D891" t="s">
        <v>5570</v>
      </c>
      <c r="E891" t="s">
        <v>8215</v>
      </c>
      <c r="F891" t="s">
        <v>8216</v>
      </c>
      <c r="G891" t="s">
        <v>8217</v>
      </c>
      <c r="H891" t="str" cm="1">
        <f t="array" aca="1" ref="H891" ca="1">eConcatenar(A891:G891," ")</f>
        <v>INSERT INTO funeraria_abonos_individual SELECT '9ZwNCWDTsIWL9xPI',' hQjHHPrHSpu04qYS ','0',4050,'00:00:00','0000-00-00',0,0,0,0,0,0,0,0,0,0,0,0,'QWVIOWCUF2AZKT','00:00:00','2021-8-31',0,0,'QWVIOS88F2AZKT','QWYI36BU9KVTQO','0','0','1','1','1','1','1','1','1','1','1','0',0;</v>
      </c>
    </row>
    <row r="892" spans="1:8" x14ac:dyDescent="0.25">
      <c r="A892" t="s">
        <v>5567</v>
      </c>
      <c r="B892" t="s">
        <v>5568</v>
      </c>
      <c r="C892" t="s">
        <v>5569</v>
      </c>
      <c r="D892" t="s">
        <v>5570</v>
      </c>
      <c r="E892" t="s">
        <v>8218</v>
      </c>
      <c r="F892" t="s">
        <v>8219</v>
      </c>
      <c r="G892" t="s">
        <v>8217</v>
      </c>
      <c r="H892" t="str" cm="1">
        <f t="array" aca="1" ref="H892" ca="1">eConcatenar(A892:G892," ")</f>
        <v>INSERT INTO funeraria_abonos_individual SELECT '8CJ5yWCbvlaudrxz',' 7wBHC8EiWdCIj7VR ','0',4050,'00:00:00','0000-00-00',0,0,0,0,0,0,0,0,0,0,0,0,'QWVIOWCUF2AZKT','00:00:00','2021-8-31',0,0,'QWVIOS88F2AZKT','QWYI36BU9KVTQO','0','0','1','1','1','1','1','1','1','1','1','0',0;</v>
      </c>
    </row>
    <row r="893" spans="1:8" x14ac:dyDescent="0.25">
      <c r="A893" t="s">
        <v>5567</v>
      </c>
      <c r="B893" t="s">
        <v>5568</v>
      </c>
      <c r="C893" t="s">
        <v>5569</v>
      </c>
      <c r="D893" t="s">
        <v>5570</v>
      </c>
      <c r="E893" t="s">
        <v>8220</v>
      </c>
      <c r="F893" t="s">
        <v>8221</v>
      </c>
      <c r="G893" t="s">
        <v>8222</v>
      </c>
      <c r="H893" t="str" cm="1">
        <f t="array" aca="1" ref="H893" ca="1">eConcatenar(A893:G893," ")</f>
        <v>INSERT INTO funeraria_abonos_individual SELECT '2w9mFuCQhokjywe0',' D4I2gaUHptRtaaEK ','0',2600,'00:00:00','0000-00-00',0,0,0,0,0,0,0,0,0,0,0,0,'QWVIOWCUF2AZKT','00:00:00','2021-8-31',0,0,'QWVIOS88F2AZKT','QWYI36BU9KVTQO','0','0','1','1','1','1','1','1','1','1','1','0',0;</v>
      </c>
    </row>
    <row r="894" spans="1:8" x14ac:dyDescent="0.25">
      <c r="A894" t="s">
        <v>5567</v>
      </c>
      <c r="B894" t="s">
        <v>5568</v>
      </c>
      <c r="C894" t="s">
        <v>5569</v>
      </c>
      <c r="D894" t="s">
        <v>5570</v>
      </c>
      <c r="E894" t="s">
        <v>8223</v>
      </c>
      <c r="F894" t="s">
        <v>8224</v>
      </c>
      <c r="G894" t="s">
        <v>8225</v>
      </c>
      <c r="H894" t="str" cm="1">
        <f t="array" aca="1" ref="H894" ca="1">eConcatenar(A894:G894," ")</f>
        <v>INSERT INTO funeraria_abonos_individual SELECT 'rk7JMyKeP51lc9xl',' Bl3zo9uuVlFvtf7m ','0',3050,'00:00:00','0000-00-00',0,0,0,0,0,0,0,0,0,0,0,0,'QWVIOWCUF2AZKT','00:00:00','2021-8-31',0,0,'QWVIOS88F2AZKT','QWYI36BU9KVTQO','0','0','1','1','1','1','1','1','1','1','1','0',0;</v>
      </c>
    </row>
    <row r="895" spans="1:8" x14ac:dyDescent="0.25">
      <c r="A895" t="s">
        <v>5567</v>
      </c>
      <c r="B895" t="s">
        <v>5568</v>
      </c>
      <c r="C895" t="s">
        <v>5569</v>
      </c>
      <c r="D895" t="s">
        <v>5570</v>
      </c>
      <c r="E895" t="s">
        <v>8226</v>
      </c>
      <c r="F895" t="s">
        <v>8227</v>
      </c>
      <c r="G895" t="s">
        <v>8228</v>
      </c>
      <c r="H895" t="str" cm="1">
        <f t="array" aca="1" ref="H895" ca="1">eConcatenar(A895:G895," ")</f>
        <v>INSERT INTO funeraria_abonos_individual SELECT 'rStQXCTmcmYccK8K',' paC90ncZrb8gXzBV ','0',3500,'00:00:00','0000-00-00',0,0,0,0,0,0,0,0,0,0,0,0,'QWVIOWCUF2AZKT','00:00:00','2021-8-31',0,0,'QWVIOS88F2AZKT','QWYI36BU9KVTQO','0','0','1','1','1','1','1','1','1','1','1','0',0;</v>
      </c>
    </row>
    <row r="896" spans="1:8" x14ac:dyDescent="0.25">
      <c r="A896" t="s">
        <v>5567</v>
      </c>
      <c r="B896" t="s">
        <v>5568</v>
      </c>
      <c r="C896" t="s">
        <v>5569</v>
      </c>
      <c r="D896" t="s">
        <v>5570</v>
      </c>
      <c r="E896" t="s">
        <v>8229</v>
      </c>
      <c r="F896" t="s">
        <v>8230</v>
      </c>
      <c r="G896" t="s">
        <v>8119</v>
      </c>
      <c r="H896" t="str" cm="1">
        <f t="array" aca="1" ref="H896" ca="1">eConcatenar(A896:G896," ")</f>
        <v>INSERT INTO funeraria_abonos_individual SELECT '1xPy2bohJbMV4MYa',' ZKJeNX9ZPRW5ohPv ','0',4200,'00:00:00','0000-00-00',0,0,0,0,0,0,0,0,0,0,0,0,'QWVIOWCUF2AZKT','00:00:00','2021-9-7',0,0,'QWVIOS88F2AZKT','QWYI36BU9KVTQO','0','0','1','1','1','1','1','1','1','1','1','0',0;</v>
      </c>
    </row>
    <row r="897" spans="1:8" x14ac:dyDescent="0.25">
      <c r="A897" t="s">
        <v>5567</v>
      </c>
      <c r="B897" t="s">
        <v>5568</v>
      </c>
      <c r="C897" t="s">
        <v>5569</v>
      </c>
      <c r="D897" t="s">
        <v>5570</v>
      </c>
      <c r="E897" t="s">
        <v>8231</v>
      </c>
      <c r="F897" t="s">
        <v>8232</v>
      </c>
      <c r="G897" t="s">
        <v>8233</v>
      </c>
      <c r="H897" t="str" cm="1">
        <f t="array" aca="1" ref="H897" ca="1">eConcatenar(A897:G897," ")</f>
        <v>INSERT INTO funeraria_abonos_individual SELECT 'irlxytLW0IcDAgb6',' ngfuiKawPYz98bdZ ','0',3900,'00:00:00','0000-00-00',0,0,0,0,0,0,0,0,0,0,0,0,'QWVIOWCUF2AZKT','00:00:00','2021-8-23',0,0,'QWVIOS88F2AZKT','QWYI36BU9KVTQO','0','0','1','1','1','1','1','1','1','1','1','0',0;</v>
      </c>
    </row>
    <row r="898" spans="1:8" x14ac:dyDescent="0.25">
      <c r="A898" t="s">
        <v>5567</v>
      </c>
      <c r="B898" t="s">
        <v>5568</v>
      </c>
      <c r="C898" t="s">
        <v>5569</v>
      </c>
      <c r="D898" t="s">
        <v>5570</v>
      </c>
      <c r="E898" t="s">
        <v>8234</v>
      </c>
      <c r="F898" t="s">
        <v>8235</v>
      </c>
      <c r="G898" t="s">
        <v>8236</v>
      </c>
      <c r="H898" t="str" cm="1">
        <f t="array" aca="1" ref="H898" ca="1">eConcatenar(A898:G898," ")</f>
        <v>INSERT INTO funeraria_abonos_individual SELECT 'up5ExIuuhihicM1b',' e7YUtkcCbuITXaua ','0',3900,'00:00:00','0000-00-00',0,0,0,0,0,0,0,0,0,0,0,0,'QWVIOWCUF2AZKT','00:00:00','2021-8-30',0,0,'QWVIOS88F2AZKT','QWYI36BU9KVTQO','0','0','1','1','1','1','1','1','1','1','1','0',0;</v>
      </c>
    </row>
    <row r="899" spans="1:8" x14ac:dyDescent="0.25">
      <c r="A899" t="s">
        <v>5567</v>
      </c>
      <c r="B899" t="s">
        <v>5568</v>
      </c>
      <c r="C899" t="s">
        <v>5569</v>
      </c>
      <c r="D899" t="s">
        <v>5570</v>
      </c>
      <c r="E899" t="s">
        <v>8237</v>
      </c>
      <c r="F899" t="s">
        <v>8238</v>
      </c>
      <c r="G899" t="s">
        <v>8239</v>
      </c>
      <c r="H899" t="str" cm="1">
        <f t="array" aca="1" ref="H899" ca="1">eConcatenar(A899:G899," ")</f>
        <v>INSERT INTO funeraria_abonos_individual SELECT 'lXhwesqGBLNDceHG',' DIXR3ZD2uzu8dOVU ','0',3300,'00:00:00','0000-00-00',0,0,0,0,0,0,0,0,0,0,0,0,'QWVIOWCUF2AZKT','00:00:00','2021-8-24',0,0,'QWVIOS88F2AZKT','QWYI36BU9KVTQO','0','0','1','1','1','1','1','1','1','1','1','0',0;</v>
      </c>
    </row>
    <row r="900" spans="1:8" x14ac:dyDescent="0.25">
      <c r="A900" t="s">
        <v>5567</v>
      </c>
      <c r="B900" t="s">
        <v>5568</v>
      </c>
      <c r="C900" t="s">
        <v>5569</v>
      </c>
      <c r="D900" t="s">
        <v>5570</v>
      </c>
      <c r="E900" t="s">
        <v>8240</v>
      </c>
      <c r="F900" t="s">
        <v>8241</v>
      </c>
      <c r="G900" t="s">
        <v>8242</v>
      </c>
      <c r="H900" t="str" cm="1">
        <f t="array" aca="1" ref="H900" ca="1">eConcatenar(A900:G900," ")</f>
        <v>INSERT INTO funeraria_abonos_individual SELECT '49rf9YFXHqvGPzqe',' Ge5C3As9lXcR0KBS ','0',4600,'00:00:00','0000-00-00',0,0,0,0,0,0,0,0,0,0,0,0,'QWVIOWCUF2AZKT','00:00:00','2021-8-30',0,0,'QWVIOS88F2AZKT','QWYI36BU9KVTQO','0','0','1','1','1','1','1','1','1','1','1','0',0;</v>
      </c>
    </row>
    <row r="901" spans="1:8" x14ac:dyDescent="0.25">
      <c r="A901" t="s">
        <v>5567</v>
      </c>
      <c r="B901" t="s">
        <v>5568</v>
      </c>
      <c r="C901" t="s">
        <v>5569</v>
      </c>
      <c r="D901" t="s">
        <v>5570</v>
      </c>
      <c r="E901" t="s">
        <v>8243</v>
      </c>
      <c r="F901" t="s">
        <v>8244</v>
      </c>
      <c r="G901" t="s">
        <v>8245</v>
      </c>
      <c r="H901" t="str" cm="1">
        <f t="array" aca="1" ref="H901" ca="1">eConcatenar(A901:G901," ")</f>
        <v>INSERT INTO funeraria_abonos_individual SELECT 'lsaDTVQvqC9nHll2',' nfRfuwXXg4mnHdRI ','0',1800,'00:00:00','0000-00-00',0,0,0,0,0,0,0,0,0,0,0,0,'QWVIOWCUF2AZKT','00:00:00','2021-8-17',0,0,'QWVIOS88F2AZKT','QWYI36BU9KVTQO','0','0','1','1','1','1','1','1','1','1','1','0',0;</v>
      </c>
    </row>
    <row r="902" spans="1:8" x14ac:dyDescent="0.25">
      <c r="A902" t="s">
        <v>5567</v>
      </c>
      <c r="B902" t="s">
        <v>5568</v>
      </c>
      <c r="C902" t="s">
        <v>5569</v>
      </c>
      <c r="D902" t="s">
        <v>5570</v>
      </c>
      <c r="E902" t="s">
        <v>8246</v>
      </c>
      <c r="F902" t="s">
        <v>8247</v>
      </c>
      <c r="G902" t="s">
        <v>8248</v>
      </c>
      <c r="H902" t="str" cm="1">
        <f t="array" aca="1" ref="H902" ca="1">eConcatenar(A902:G902," ")</f>
        <v>INSERT INTO funeraria_abonos_individual SELECT 'IEeqmJ9NgSw160bm',' qdLr53mnQ8xt5VIl ','0',5900,'00:00:00','0000-00-00',0,0,0,0,0,0,0,0,0,0,0,0,'QWVIOWCUF2AZKT','00:00:00','2021-8-31',0,0,'QWVIOS88F2AZKT','QWYI36BU9KVTQO','0','0','1','1','1','1','1','1','1','1','1','0',0;</v>
      </c>
    </row>
    <row r="903" spans="1:8" x14ac:dyDescent="0.25">
      <c r="A903" t="s">
        <v>5567</v>
      </c>
      <c r="B903" t="s">
        <v>5568</v>
      </c>
      <c r="C903" t="s">
        <v>5569</v>
      </c>
      <c r="D903" t="s">
        <v>5570</v>
      </c>
      <c r="E903" t="s">
        <v>8249</v>
      </c>
      <c r="F903" t="s">
        <v>8250</v>
      </c>
      <c r="G903" t="s">
        <v>8251</v>
      </c>
      <c r="H903" t="str" cm="1">
        <f t="array" aca="1" ref="H903" ca="1">eConcatenar(A903:G903," ")</f>
        <v>INSERT INTO funeraria_abonos_individual SELECT '6rAugd6hDA18Yfrp',' 80YyaVKl0MYsj99f ','0',2200,'00:00:00','0000-00-00',0,0,0,0,0,0,0,0,0,0,0,0,'QWVIOWCUF2AZKT','00:00:00','2021-8-2',0,0,'QWVIOS88F2AZKT','QWYI36BU9KVTQO','0','0','1','1','1','1','1','1','1','1','1','0',0;</v>
      </c>
    </row>
    <row r="904" spans="1:8" x14ac:dyDescent="0.25">
      <c r="A904" t="s">
        <v>5567</v>
      </c>
      <c r="B904" t="s">
        <v>5568</v>
      </c>
      <c r="C904" t="s">
        <v>5569</v>
      </c>
      <c r="D904" t="s">
        <v>5570</v>
      </c>
      <c r="E904" t="s">
        <v>8252</v>
      </c>
      <c r="F904" t="s">
        <v>8253</v>
      </c>
      <c r="G904" t="s">
        <v>8254</v>
      </c>
      <c r="H904" t="str" cm="1">
        <f t="array" aca="1" ref="H904" ca="1">eConcatenar(A904:G904," ")</f>
        <v>INSERT INTO funeraria_abonos_individual SELECT 'Sfuv6mdh0yEShx4z',' TBCu8M8y4EeLLSJu ','0',2200,'00:00:00','0000-00-00',0,0,0,0,0,0,0,0,0,0,0,0,'QWVIOWCUF2AZKT','00:00:00','2021-8-31',0,0,'QWVIOS88F2AZKT','QWYI36BU9KVTQO','0','0','1','1','1','1','1','1','1','1','1','0',0;</v>
      </c>
    </row>
    <row r="905" spans="1:8" x14ac:dyDescent="0.25">
      <c r="A905" t="s">
        <v>5567</v>
      </c>
      <c r="B905" t="s">
        <v>5568</v>
      </c>
      <c r="C905" t="s">
        <v>5569</v>
      </c>
      <c r="D905" t="s">
        <v>5570</v>
      </c>
      <c r="E905" t="s">
        <v>8255</v>
      </c>
      <c r="F905" t="s">
        <v>8256</v>
      </c>
      <c r="G905" t="s">
        <v>8257</v>
      </c>
      <c r="H905" t="str" cm="1">
        <f t="array" aca="1" ref="H905" ca="1">eConcatenar(A905:G905," ")</f>
        <v>INSERT INTO funeraria_abonos_individual SELECT '2radpamsdDy5ALiP',' j46g3HEF5KChYr2X ','0',800,'00:00:00','0000-00-00',0,0,0,0,0,0,0,0,0,0,0,0,'QWVIOWCUF2AZKT','00:00:00','2021-8-31',0,0,'QWVIOS88F2AZKT','QWYI36BU9KVTQO','0','0','1','1','1','1','1','1','1','1','1','0',0;</v>
      </c>
    </row>
    <row r="906" spans="1:8" x14ac:dyDescent="0.25">
      <c r="A906" t="s">
        <v>5567</v>
      </c>
      <c r="B906" t="s">
        <v>5568</v>
      </c>
      <c r="C906" t="s">
        <v>5569</v>
      </c>
      <c r="D906" t="s">
        <v>5570</v>
      </c>
      <c r="E906" t="s">
        <v>8258</v>
      </c>
      <c r="F906" t="s">
        <v>8259</v>
      </c>
      <c r="G906" t="s">
        <v>8260</v>
      </c>
      <c r="H906" t="str" cm="1">
        <f t="array" aca="1" ref="H906" ca="1">eConcatenar(A906:G906," ")</f>
        <v>INSERT INTO funeraria_abonos_individual SELECT 'VY6aSAPtFH5qQUEN',' YnYL6CTQFSxBC5Ud ','0',2500,'00:00:00','0000-00-00',0,0,0,0,0,0,0,0,0,0,0,0,'QWVIOWCUF2AZKT','00:00:00','2021-8-16',0,0,'QWVIOS88F2AZKT','QWYI36BU9KVTQO','0','0','1','1','1','1','1','1','1','1','1','0',0;</v>
      </c>
    </row>
    <row r="907" spans="1:8" x14ac:dyDescent="0.25">
      <c r="A907" t="s">
        <v>5567</v>
      </c>
      <c r="B907" t="s">
        <v>5568</v>
      </c>
      <c r="C907" t="s">
        <v>5569</v>
      </c>
      <c r="D907" t="s">
        <v>5570</v>
      </c>
      <c r="E907" t="s">
        <v>8261</v>
      </c>
      <c r="F907" t="s">
        <v>8262</v>
      </c>
      <c r="G907" t="s">
        <v>8263</v>
      </c>
      <c r="H907" t="str" cm="1">
        <f t="array" aca="1" ref="H907" ca="1">eConcatenar(A907:G907," ")</f>
        <v>INSERT INTO funeraria_abonos_individual SELECT 'vLPOjgVvt7TyT0NJ',' rn439zTmlDauenmB ','0',3000,'00:00:00','0000-00-00',0,0,0,0,0,0,0,0,0,0,0,0,'QWVIOWCUF2AZKT','00:00:00','2021-8-31',0,0,'QWVIOS88F2AZKT','QWYI36BU9KVTQO','0','0','1','1','1','1','1','1','1','1','1','0',0;</v>
      </c>
    </row>
    <row r="908" spans="1:8" x14ac:dyDescent="0.25">
      <c r="A908" t="s">
        <v>5567</v>
      </c>
      <c r="B908" t="s">
        <v>5568</v>
      </c>
      <c r="C908" t="s">
        <v>5569</v>
      </c>
      <c r="D908" t="s">
        <v>5570</v>
      </c>
      <c r="E908" t="s">
        <v>8264</v>
      </c>
      <c r="F908" t="s">
        <v>8265</v>
      </c>
      <c r="G908" t="s">
        <v>8266</v>
      </c>
      <c r="H908" t="str" cm="1">
        <f t="array" aca="1" ref="H908" ca="1">eConcatenar(A908:G908," ")</f>
        <v>INSERT INTO funeraria_abonos_individual SELECT 'Bj4tkPdwzjDsAWbV',' jeB3nrqCAiOHT6WF ','0',3400,'00:00:00','0000-00-00',0,0,0,0,0,0,0,0,0,0,0,0,'QWVIOWCUF2AZKT','00:00:00','2021-8-31',0,0,'QWVIOS88F2AZKT','QWYI36BU9KVTQO','0','0','1','1','1','1','1','1','1','1','1','0',0;</v>
      </c>
    </row>
    <row r="909" spans="1:8" x14ac:dyDescent="0.25">
      <c r="A909" t="s">
        <v>5567</v>
      </c>
      <c r="B909" t="s">
        <v>5568</v>
      </c>
      <c r="C909" t="s">
        <v>5569</v>
      </c>
      <c r="D909" t="s">
        <v>5570</v>
      </c>
      <c r="E909" t="s">
        <v>8267</v>
      </c>
      <c r="F909" t="s">
        <v>8268</v>
      </c>
      <c r="G909" t="s">
        <v>8269</v>
      </c>
      <c r="H909" t="str" cm="1">
        <f t="array" aca="1" ref="H909" ca="1">eConcatenar(A909:G909," ")</f>
        <v>INSERT INTO funeraria_abonos_individual SELECT 'rUYdEXfB6Kh8kjUz',' zEkWFU1KDna2Ev9s ','0',3600,'00:00:00','0000-00-00',0,0,0,0,0,0,0,0,0,0,0,0,'QWVIOWCUF2AZKT','00:00:00','2021-8-30',0,0,'QWVIOS88F2AZKT','QWYI36BU9KVTQO','0','0','1','1','1','1','1','1','1','1','1','0',0;</v>
      </c>
    </row>
    <row r="910" spans="1:8" x14ac:dyDescent="0.25">
      <c r="A910" t="s">
        <v>5567</v>
      </c>
      <c r="B910" t="s">
        <v>5568</v>
      </c>
      <c r="C910" t="s">
        <v>5569</v>
      </c>
      <c r="D910" t="s">
        <v>5570</v>
      </c>
      <c r="E910" t="s">
        <v>8270</v>
      </c>
      <c r="F910" t="s">
        <v>8271</v>
      </c>
      <c r="G910" t="s">
        <v>8272</v>
      </c>
      <c r="H910" t="str" cm="1">
        <f t="array" aca="1" ref="H910" ca="1">eConcatenar(A910:G910," ")</f>
        <v>INSERT INTO funeraria_abonos_individual SELECT 'KR3eiIevyJhIvjiM',' GB9xT77RAkArBdzd ','0',3200,'00:00:00','0000-00-00',0,0,0,0,0,0,0,0,0,0,0,0,'QWVIOWCUF2AZKT','00:00:00','2021-8-17',0,0,'QWVIOS88F2AZKT','QWYI36BU9KVTQO','0','0','1','1','1','1','1','1','1','1','1','0',0;</v>
      </c>
    </row>
    <row r="911" spans="1:8" x14ac:dyDescent="0.25">
      <c r="A911" t="s">
        <v>5567</v>
      </c>
      <c r="B911" t="s">
        <v>5568</v>
      </c>
      <c r="C911" t="s">
        <v>5569</v>
      </c>
      <c r="D911" t="s">
        <v>5570</v>
      </c>
      <c r="E911" t="s">
        <v>8273</v>
      </c>
      <c r="F911" t="s">
        <v>8274</v>
      </c>
      <c r="G911" t="s">
        <v>8222</v>
      </c>
      <c r="H911" t="str" cm="1">
        <f t="array" aca="1" ref="H911" ca="1">eConcatenar(A911:G911," ")</f>
        <v>INSERT INTO funeraria_abonos_individual SELECT 'CwOXVYpLEWREFjLH',' gM13SZ77FroBVAse ','0',2600,'00:00:00','0000-00-00',0,0,0,0,0,0,0,0,0,0,0,0,'QWVIOWCUF2AZKT','00:00:00','2021-8-31',0,0,'QWVIOS88F2AZKT','QWYI36BU9KVTQO','0','0','1','1','1','1','1','1','1','1','1','0',0;</v>
      </c>
    </row>
    <row r="912" spans="1:8" x14ac:dyDescent="0.25">
      <c r="A912" t="s">
        <v>5567</v>
      </c>
      <c r="B912" t="s">
        <v>5568</v>
      </c>
      <c r="C912" t="s">
        <v>5569</v>
      </c>
      <c r="D912" t="s">
        <v>5570</v>
      </c>
      <c r="E912" t="s">
        <v>8275</v>
      </c>
      <c r="F912" t="s">
        <v>8276</v>
      </c>
      <c r="G912" t="s">
        <v>7819</v>
      </c>
      <c r="H912" t="str" cm="1">
        <f t="array" aca="1" ref="H912" ca="1">eConcatenar(A912:G912," ")</f>
        <v>INSERT INTO funeraria_abonos_individual SELECT '3ol3eaa2txItyv3Q',' iaIFNSruvh5NCOZv ','0',5400,'00:00:00','0000-00-00',0,0,0,0,0,0,0,0,0,0,0,0,'QWVIOWCUF2AZKT','00:00:00','2021-8-31',0,0,'QWVIOS88F2AZKT','QWYI36BU9KVTQO','0','0','1','1','1','1','1','1','1','1','1','0',0;</v>
      </c>
    </row>
    <row r="913" spans="1:8" x14ac:dyDescent="0.25">
      <c r="A913" t="s">
        <v>5567</v>
      </c>
      <c r="B913" t="s">
        <v>5568</v>
      </c>
      <c r="C913" t="s">
        <v>5569</v>
      </c>
      <c r="D913" t="s">
        <v>5570</v>
      </c>
      <c r="E913" t="s">
        <v>8277</v>
      </c>
      <c r="F913" t="s">
        <v>8278</v>
      </c>
      <c r="G913" t="s">
        <v>7417</v>
      </c>
      <c r="H913" t="str" cm="1">
        <f t="array" aca="1" ref="H913" ca="1">eConcatenar(A913:G913," ")</f>
        <v>INSERT INTO funeraria_abonos_individual SELECT 'IpOatyH7RGfEiVXZ',' 4BLVRIdQzm9szCFx ','0',4000,'00:00:00','0000-00-00',0,0,0,0,0,0,0,0,0,0,0,0,'QWVIOWCUF2AZKT','00:00:00','2021-8-31',0,0,'QWVIOS88F2AZKT','QWYI36BU9KVTQO','0','0','1','1','1','1','1','1','1','1','1','0',0;</v>
      </c>
    </row>
    <row r="914" spans="1:8" x14ac:dyDescent="0.25">
      <c r="A914" t="s">
        <v>5567</v>
      </c>
      <c r="B914" t="s">
        <v>5568</v>
      </c>
      <c r="C914" t="s">
        <v>5569</v>
      </c>
      <c r="D914" t="s">
        <v>5570</v>
      </c>
      <c r="E914" t="s">
        <v>8279</v>
      </c>
      <c r="F914" t="s">
        <v>8280</v>
      </c>
      <c r="G914" t="s">
        <v>8281</v>
      </c>
      <c r="H914" t="str" cm="1">
        <f t="array" aca="1" ref="H914" ca="1">eConcatenar(A914:G914," ")</f>
        <v>INSERT INTO funeraria_abonos_individual SELECT 'Ic6wSZa3VVppwy26',' w7idYnQN3kKd3yyJ ','0',8000,'00:00:00','0000-00-00',0,0,0,0,0,0,0,0,0,0,0,0,'QWVIOWCUF2AZKT','00:00:00','2021-9-17',0,0,'QWVIOS88F2AZKT','QWYI36BU9KVTQO','0','0','1','1','1','1','1','1','1','1','1','0',0;</v>
      </c>
    </row>
    <row r="915" spans="1:8" x14ac:dyDescent="0.25">
      <c r="A915" t="s">
        <v>5567</v>
      </c>
      <c r="B915" t="s">
        <v>5568</v>
      </c>
      <c r="C915" t="s">
        <v>5569</v>
      </c>
      <c r="D915" t="s">
        <v>5570</v>
      </c>
      <c r="E915" t="s">
        <v>8282</v>
      </c>
      <c r="F915" t="s">
        <v>8283</v>
      </c>
      <c r="G915" t="s">
        <v>8284</v>
      </c>
      <c r="H915" t="str" cm="1">
        <f t="array" aca="1" ref="H915" ca="1">eConcatenar(A915:G915," ")</f>
        <v>INSERT INTO funeraria_abonos_individual SELECT 'YLJ5tekdEsbfq7ZI',' XzyywY6GPSlXFgwU ','0',18500,'00:00:00','0000-00-00',0,0,0,0,0,0,0,0,0,0,0,0,'QWVIOWCUF2AZKT','00:00:00','2021-8-31',0,0,'QWVIOS88F2AZKT','QWYI36BU9KVTQO','0','0','1','1','1','1','1','1','1','1','1','0',0;</v>
      </c>
    </row>
    <row r="916" spans="1:8" x14ac:dyDescent="0.25">
      <c r="A916" t="s">
        <v>5567</v>
      </c>
      <c r="B916" t="s">
        <v>5568</v>
      </c>
      <c r="C916" t="s">
        <v>5569</v>
      </c>
      <c r="D916" t="s">
        <v>5570</v>
      </c>
      <c r="E916" t="s">
        <v>8285</v>
      </c>
      <c r="F916" t="s">
        <v>8286</v>
      </c>
      <c r="G916" t="s">
        <v>7417</v>
      </c>
      <c r="H916" t="str" cm="1">
        <f t="array" aca="1" ref="H916" ca="1">eConcatenar(A916:G916," ")</f>
        <v>INSERT INTO funeraria_abonos_individual SELECT 'UhZErKdGbUGczilL',' lNlp1sNnmmfWuIBm ','0',4000,'00:00:00','0000-00-00',0,0,0,0,0,0,0,0,0,0,0,0,'QWVIOWCUF2AZKT','00:00:00','2021-8-31',0,0,'QWVIOS88F2AZKT','QWYI36BU9KVTQO','0','0','1','1','1','1','1','1','1','1','1','0',0;</v>
      </c>
    </row>
    <row r="917" spans="1:8" x14ac:dyDescent="0.25">
      <c r="A917" t="s">
        <v>5567</v>
      </c>
      <c r="B917" t="s">
        <v>5568</v>
      </c>
      <c r="C917" t="s">
        <v>5569</v>
      </c>
      <c r="D917" t="s">
        <v>5570</v>
      </c>
      <c r="E917" t="s">
        <v>8287</v>
      </c>
      <c r="F917" t="s">
        <v>8288</v>
      </c>
      <c r="G917" t="s">
        <v>7819</v>
      </c>
      <c r="H917" t="str" cm="1">
        <f t="array" aca="1" ref="H917" ca="1">eConcatenar(A917:G917," ")</f>
        <v>INSERT INTO funeraria_abonos_individual SELECT 'zAGFAa83fRdfJhX3',' K0En8Evu6jMe1k5y ','0',5400,'00:00:00','0000-00-00',0,0,0,0,0,0,0,0,0,0,0,0,'QWVIOWCUF2AZKT','00:00:00','2021-8-31',0,0,'QWVIOS88F2AZKT','QWYI36BU9KVTQO','0','0','1','1','1','1','1','1','1','1','1','0',0;</v>
      </c>
    </row>
    <row r="918" spans="1:8" x14ac:dyDescent="0.25">
      <c r="A918" t="s">
        <v>5567</v>
      </c>
      <c r="B918" t="s">
        <v>5568</v>
      </c>
      <c r="C918" t="s">
        <v>5569</v>
      </c>
      <c r="D918" t="s">
        <v>5570</v>
      </c>
      <c r="E918" t="s">
        <v>8289</v>
      </c>
      <c r="F918" t="s">
        <v>8290</v>
      </c>
      <c r="G918" t="s">
        <v>8269</v>
      </c>
      <c r="H918" t="str" cm="1">
        <f t="array" aca="1" ref="H918" ca="1">eConcatenar(A918:G918," ")</f>
        <v>INSERT INTO funeraria_abonos_individual SELECT 'bB930WmHeTI8zMj6',' ul30yu4c0GU5luWi ','0',3600,'00:00:00','0000-00-00',0,0,0,0,0,0,0,0,0,0,0,0,'QWVIOWCUF2AZKT','00:00:00','2021-8-30',0,0,'QWVIOS88F2AZKT','QWYI36BU9KVTQO','0','0','1','1','1','1','1','1','1','1','1','0',0;</v>
      </c>
    </row>
    <row r="919" spans="1:8" x14ac:dyDescent="0.25">
      <c r="A919" t="s">
        <v>5567</v>
      </c>
      <c r="B919" t="s">
        <v>5568</v>
      </c>
      <c r="C919" t="s">
        <v>5569</v>
      </c>
      <c r="D919" t="s">
        <v>5570</v>
      </c>
      <c r="E919" t="s">
        <v>8291</v>
      </c>
      <c r="F919" t="s">
        <v>8292</v>
      </c>
      <c r="G919" t="s">
        <v>8293</v>
      </c>
      <c r="H919" t="str" cm="1">
        <f t="array" aca="1" ref="H919" ca="1">eConcatenar(A919:G919," ")</f>
        <v>INSERT INTO funeraria_abonos_individual SELECT '50wigWbbm4qO87ux',' m3ITYEWYF9JhN9Bh ','0',2200,'00:00:00','0000-00-00',0,0,0,0,0,0,0,0,0,0,0,0,'QWVIOWCUF2AZKT','00:00:00','2021-8-8',0,0,'QWVIOS88F2AZKT','QWYI36BU9KVTQO','0','0','1','1','1','1','1','1','1','1','1','0',0;</v>
      </c>
    </row>
    <row r="920" spans="1:8" x14ac:dyDescent="0.25">
      <c r="A920" t="s">
        <v>5567</v>
      </c>
      <c r="B920" t="s">
        <v>5568</v>
      </c>
      <c r="C920" t="s">
        <v>5569</v>
      </c>
      <c r="D920" t="s">
        <v>5570</v>
      </c>
      <c r="E920" t="s">
        <v>8294</v>
      </c>
      <c r="F920" t="s">
        <v>8295</v>
      </c>
      <c r="G920" t="s">
        <v>8296</v>
      </c>
      <c r="H920" t="str" cm="1">
        <f t="array" aca="1" ref="H920" ca="1">eConcatenar(A920:G920," ")</f>
        <v>INSERT INTO funeraria_abonos_individual SELECT 'rek00YSjdYDWEahZ',' U6YD7idt9TAg9ZRL ','0',3800,'00:00:00','0000-00-00',0,0,0,0,0,0,0,0,0,0,0,0,'QWVIOWCUF2AZKT','00:00:00','2021-8-31',0,0,'QWVIOS88F2AZKT','QWYI36BU9KVTQO','0','0','1','1','1','1','1','1','1','1','1','0',0;</v>
      </c>
    </row>
    <row r="921" spans="1:8" x14ac:dyDescent="0.25">
      <c r="A921" t="s">
        <v>5567</v>
      </c>
      <c r="B921" t="s">
        <v>5568</v>
      </c>
      <c r="C921" t="s">
        <v>5569</v>
      </c>
      <c r="D921" t="s">
        <v>5570</v>
      </c>
      <c r="E921" t="s">
        <v>8297</v>
      </c>
      <c r="F921" t="s">
        <v>8298</v>
      </c>
      <c r="G921" t="s">
        <v>7910</v>
      </c>
      <c r="H921" t="str" cm="1">
        <f t="array" aca="1" ref="H921" ca="1">eConcatenar(A921:G921," ")</f>
        <v>INSERT INTO funeraria_abonos_individual SELECT 'Bo5PBxZK9JkDscNQ',' supFvRc0wX3X6X4Q ','0',6400,'00:00:00','0000-00-00',0,0,0,0,0,0,0,0,0,0,0,0,'QWVIOWCUF2AZKT','00:00:00','2021-8-30',0,0,'QWVIOS88F2AZKT','QWYI36BU9KVTQO','0','0','1','1','1','1','1','1','1','1','1','0',0;</v>
      </c>
    </row>
    <row r="922" spans="1:8" x14ac:dyDescent="0.25">
      <c r="A922" t="s">
        <v>5567</v>
      </c>
      <c r="B922" t="s">
        <v>5568</v>
      </c>
      <c r="C922" t="s">
        <v>5569</v>
      </c>
      <c r="D922" t="s">
        <v>5570</v>
      </c>
      <c r="E922" t="s">
        <v>8299</v>
      </c>
      <c r="F922" t="s">
        <v>8300</v>
      </c>
      <c r="G922" t="s">
        <v>8301</v>
      </c>
      <c r="H922" t="str" cm="1">
        <f t="array" aca="1" ref="H922" ca="1">eConcatenar(A922:G922," ")</f>
        <v>INSERT INTO funeraria_abonos_individual SELECT 'ak3lceoJG7LjOxWr',' YIP454FJAhmsPZBR ','0',2600,'00:00:00','0000-00-00',0,0,0,0,0,0,0,0,0,0,0,0,'QWVIOWCUF2AZKT','00:00:00','2021-3-2',0,0,'QWVIOS88F2AZKT','QWYI36BU9KVTQO','0','0','1','1','1','1','1','1','1','1','1','0',0;</v>
      </c>
    </row>
    <row r="923" spans="1:8" x14ac:dyDescent="0.25">
      <c r="A923" t="s">
        <v>5567</v>
      </c>
      <c r="B923" t="s">
        <v>5568</v>
      </c>
      <c r="C923" t="s">
        <v>5569</v>
      </c>
      <c r="D923" t="s">
        <v>5570</v>
      </c>
      <c r="E923" t="s">
        <v>8302</v>
      </c>
      <c r="F923" t="s">
        <v>8303</v>
      </c>
      <c r="G923" t="s">
        <v>8304</v>
      </c>
      <c r="H923" t="str" cm="1">
        <f t="array" aca="1" ref="H923" ca="1">eConcatenar(A923:G923," ")</f>
        <v>INSERT INTO funeraria_abonos_individual SELECT 'lPzUzgSoW6ECdPlP',' 2HYJ6RAGhywc2wtp ','0',4375,'00:00:00','0000-00-00',0,0,0,0,0,0,0,0,0,0,0,0,'QWVIOWCUF2AZKT','00:00:00','2021-8-31',0,0,'QWVIOS88F2AZKT','QWYI36BU9KVTQO','0','0','1','1','1','1','1','1','1','1','1','0',0;</v>
      </c>
    </row>
    <row r="924" spans="1:8" x14ac:dyDescent="0.25">
      <c r="A924" t="s">
        <v>5567</v>
      </c>
      <c r="B924" t="s">
        <v>5568</v>
      </c>
      <c r="C924" t="s">
        <v>5569</v>
      </c>
      <c r="D924" t="s">
        <v>5570</v>
      </c>
      <c r="E924" t="s">
        <v>8305</v>
      </c>
      <c r="F924" t="s">
        <v>8306</v>
      </c>
      <c r="G924" t="s">
        <v>8307</v>
      </c>
      <c r="H924" t="str" cm="1">
        <f t="array" aca="1" ref="H924" ca="1">eConcatenar(A924:G924," ")</f>
        <v>INSERT INTO funeraria_abonos_individual SELECT 'BjDepoVHiIMxS48f',' 1cGbobKiTstRW8GH ','0',3200,'00:00:00','0000-00-00',0,0,0,0,0,0,0,0,0,0,0,0,'QWVIOWCUF2AZKT','00:00:00','2021-7-20',0,0,'QWVIOS88F2AZKT','QWYI36BU9KVTQO','0','0','1','1','1','1','1','1','1','1','1','0',0;</v>
      </c>
    </row>
    <row r="925" spans="1:8" x14ac:dyDescent="0.25">
      <c r="A925" t="s">
        <v>5567</v>
      </c>
      <c r="B925" t="s">
        <v>5568</v>
      </c>
      <c r="C925" t="s">
        <v>5569</v>
      </c>
      <c r="D925" t="s">
        <v>5570</v>
      </c>
      <c r="E925" t="s">
        <v>8308</v>
      </c>
      <c r="F925" t="s">
        <v>8309</v>
      </c>
      <c r="G925" t="s">
        <v>8310</v>
      </c>
      <c r="H925" t="str" cm="1">
        <f t="array" aca="1" ref="H925" ca="1">eConcatenar(A925:G925," ")</f>
        <v>INSERT INTO funeraria_abonos_individual SELECT 'SjpdKtBxdGJFYF0B',' 6y367IKNI5VIZtao ','0',4400,'00:00:00','0000-00-00',0,0,0,0,0,0,0,0,0,0,0,0,'QWVIOWCUF2AZKT','00:00:00','2021-9-13',0,0,'QWVIOS88F2AZKT','QWYI36BU9KVTQO','0','0','1','1','1','1','1','1','1','1','1','0',0;</v>
      </c>
    </row>
    <row r="926" spans="1:8" x14ac:dyDescent="0.25">
      <c r="A926" t="s">
        <v>5567</v>
      </c>
      <c r="B926" t="s">
        <v>5568</v>
      </c>
      <c r="C926" t="s">
        <v>5569</v>
      </c>
      <c r="D926" t="s">
        <v>5570</v>
      </c>
      <c r="E926" t="s">
        <v>8311</v>
      </c>
      <c r="F926" t="s">
        <v>8312</v>
      </c>
      <c r="G926" t="s">
        <v>8313</v>
      </c>
      <c r="H926" t="str" cm="1">
        <f t="array" aca="1" ref="H926" ca="1">eConcatenar(A926:G926," ")</f>
        <v>INSERT INTO funeraria_abonos_individual SELECT '9xy9yzRsxxrZplRy',' NLwuTAzy6iQZAtc4 ','0',2200,'00:00:00','0000-00-00',0,0,0,0,0,0,0,0,0,0,0,0,'QWVIOWCUF2AZKT','00:00:00','2021-7-8',0,0,'QWVIOS88F2AZKT','QWYI36BU9KVTQO','0','0','1','1','1','1','1','1','1','1','1','0',0;</v>
      </c>
    </row>
    <row r="927" spans="1:8" x14ac:dyDescent="0.25">
      <c r="A927" t="s">
        <v>5567</v>
      </c>
      <c r="B927" t="s">
        <v>5568</v>
      </c>
      <c r="C927" t="s">
        <v>5569</v>
      </c>
      <c r="D927" t="s">
        <v>5570</v>
      </c>
      <c r="E927" t="s">
        <v>8314</v>
      </c>
      <c r="F927" t="s">
        <v>8315</v>
      </c>
      <c r="G927" t="s">
        <v>8316</v>
      </c>
      <c r="H927" t="str" cm="1">
        <f t="array" aca="1" ref="H927" ca="1">eConcatenar(A927:G927," ")</f>
        <v>INSERT INTO funeraria_abonos_individual SELECT '3ycwxIpjXedlup7x',' tS0eoktIgRryJ6kK ','0',3900,'00:00:00','0000-00-00',0,0,0,0,0,0,0,0,0,0,0,0,'QWVIOWCUF2AZKT','00:00:00','2021-8-31',0,0,'QWVIOS88F2AZKT','QWYI36BU9KVTQO','0','0','1','1','1','1','1','1','1','1','1','0',0;</v>
      </c>
    </row>
    <row r="928" spans="1:8" x14ac:dyDescent="0.25">
      <c r="A928" t="s">
        <v>5567</v>
      </c>
      <c r="B928" t="s">
        <v>5568</v>
      </c>
      <c r="C928" t="s">
        <v>5569</v>
      </c>
      <c r="D928" t="s">
        <v>5570</v>
      </c>
      <c r="E928" t="s">
        <v>8317</v>
      </c>
      <c r="F928" t="s">
        <v>8318</v>
      </c>
      <c r="G928" t="s">
        <v>7813</v>
      </c>
      <c r="H928" t="str" cm="1">
        <f t="array" aca="1" ref="H928" ca="1">eConcatenar(A928:G928," ")</f>
        <v>INSERT INTO funeraria_abonos_individual SELECT 'nT7m8OBjzny8LlHA',' 9N64WZI5KckpQU4k ','0',8000,'00:00:00','0000-00-00',0,0,0,0,0,0,0,0,0,0,0,0,'QWVIOWCUF2AZKT','00:00:00','2021-8-31',0,0,'QWVIOS88F2AZKT','QWYI36BU9KVTQO','0','0','1','1','1','1','1','1','1','1','1','0',0;</v>
      </c>
    </row>
    <row r="929" spans="1:8" x14ac:dyDescent="0.25">
      <c r="A929" t="s">
        <v>5567</v>
      </c>
      <c r="B929" t="s">
        <v>5568</v>
      </c>
      <c r="C929" t="s">
        <v>5569</v>
      </c>
      <c r="D929" t="s">
        <v>5570</v>
      </c>
      <c r="E929" t="s">
        <v>8319</v>
      </c>
      <c r="F929" t="s">
        <v>8320</v>
      </c>
      <c r="G929" t="s">
        <v>8321</v>
      </c>
      <c r="H929" t="str" cm="1">
        <f t="array" aca="1" ref="H929" ca="1">eConcatenar(A929:G929," ")</f>
        <v>INSERT INTO funeraria_abonos_individual SELECT 'g7SdD709O8NGRIlY',' lXaUnmANS7cJ5nmi ','0',17950,'00:00:00','0000-00-00',0,0,0,0,0,0,0,0,0,0,0,0,'QWVIOWCUF2AZKT','00:00:00','2021-8-31',0,0,'QWVIOS88F2AZKT','QWYI36BU9KVTQO','0','0','1','1','1','1','1','1','1','1','1','0',0;</v>
      </c>
    </row>
    <row r="930" spans="1:8" x14ac:dyDescent="0.25">
      <c r="A930" t="s">
        <v>5567</v>
      </c>
      <c r="B930" t="s">
        <v>5568</v>
      </c>
      <c r="C930" t="s">
        <v>5569</v>
      </c>
      <c r="D930" t="s">
        <v>5570</v>
      </c>
      <c r="E930" t="s">
        <v>8322</v>
      </c>
      <c r="F930" t="s">
        <v>8323</v>
      </c>
      <c r="G930" t="s">
        <v>7549</v>
      </c>
      <c r="H930" t="str" cm="1">
        <f t="array" aca="1" ref="H930" ca="1">eConcatenar(A930:G930," ")</f>
        <v>INSERT INTO funeraria_abonos_individual SELECT 'CFiDvsu8GSYPQ7el',' UC6SE7Mx3kclDQOb ','0',4200,'00:00:00','0000-00-00',0,0,0,0,0,0,0,0,0,0,0,0,'QWVIOWCUF2AZKT','00:00:00','2021-8-31',0,0,'QWVIOS88F2AZKT','QWYI36BU9KVTQO','0','0','1','1','1','1','1','1','1','1','1','0',0;</v>
      </c>
    </row>
    <row r="931" spans="1:8" x14ac:dyDescent="0.25">
      <c r="A931" t="s">
        <v>5567</v>
      </c>
      <c r="B931" t="s">
        <v>5568</v>
      </c>
      <c r="C931" t="s">
        <v>5569</v>
      </c>
      <c r="D931" t="s">
        <v>5570</v>
      </c>
      <c r="E931" t="s">
        <v>8324</v>
      </c>
      <c r="F931" t="s">
        <v>8325</v>
      </c>
      <c r="G931" t="s">
        <v>8326</v>
      </c>
      <c r="H931" t="str" cm="1">
        <f t="array" aca="1" ref="H931" ca="1">eConcatenar(A931:G931," ")</f>
        <v>INSERT INTO funeraria_abonos_individual SELECT 'EbWM1db7zUFpk4Gd',' Q4mKTjQmDDijBWKT ','0',2300,'00:00:00','0000-00-00',0,0,0,0,0,0,0,0,0,0,0,0,'QWVIOWCUF2AZKT','00:00:00','2021-8-18',0,0,'QWVIOS88F2AZKT','QWYI36BU9KVTQO','0','0','1','1','1','1','1','1','1','1','1','0',0;</v>
      </c>
    </row>
    <row r="932" spans="1:8" x14ac:dyDescent="0.25">
      <c r="A932" t="s">
        <v>5567</v>
      </c>
      <c r="B932" t="s">
        <v>5568</v>
      </c>
      <c r="C932" t="s">
        <v>5569</v>
      </c>
      <c r="D932" t="s">
        <v>5570</v>
      </c>
      <c r="E932" t="s">
        <v>8327</v>
      </c>
      <c r="F932" t="s">
        <v>8328</v>
      </c>
      <c r="G932" t="s">
        <v>8329</v>
      </c>
      <c r="H932" t="str" cm="1">
        <f t="array" aca="1" ref="H932" ca="1">eConcatenar(A932:G932," ")</f>
        <v>INSERT INTO funeraria_abonos_individual SELECT 'DX3U20OUbm8EsJB5',' JcTHiBcDPx6VrXoY ','0',4400,'00:00:00','0000-00-00',0,0,0,0,0,0,0,0,0,0,0,0,'QWVIOWCUF2AZKT','00:00:00','2021-8-31',0,0,'QWVIOS88F2AZKT','QWYI36BU9KVTQO','0','0','1','1','1','1','1','1','1','1','1','0',0;</v>
      </c>
    </row>
    <row r="933" spans="1:8" x14ac:dyDescent="0.25">
      <c r="A933" t="s">
        <v>5567</v>
      </c>
      <c r="B933" t="s">
        <v>5568</v>
      </c>
      <c r="C933" t="s">
        <v>5569</v>
      </c>
      <c r="D933" t="s">
        <v>5570</v>
      </c>
      <c r="E933" t="s">
        <v>8330</v>
      </c>
      <c r="F933" t="s">
        <v>8331</v>
      </c>
      <c r="G933" t="s">
        <v>8332</v>
      </c>
      <c r="H933" t="str" cm="1">
        <f t="array" aca="1" ref="H933" ca="1">eConcatenar(A933:G933," ")</f>
        <v>INSERT INTO funeraria_abonos_individual SELECT 'lLcF8XypBDTgcVRP',' M4lNAYg4ZNe0Fgg0 ','0',4200,'00:00:00','0000-00-00',0,0,0,0,0,0,0,0,0,0,0,0,'QWVIOWCUF2AZKT','00:00:00','2021-8-30',0,0,'QWVIOS88F2AZKT','QWYI36BU9KVTQO','0','0','1','1','1','1','1','1','1','1','1','0',0;</v>
      </c>
    </row>
    <row r="934" spans="1:8" x14ac:dyDescent="0.25">
      <c r="A934" t="s">
        <v>5567</v>
      </c>
      <c r="B934" t="s">
        <v>5568</v>
      </c>
      <c r="C934" t="s">
        <v>5569</v>
      </c>
      <c r="D934" t="s">
        <v>5570</v>
      </c>
      <c r="E934" t="s">
        <v>8333</v>
      </c>
      <c r="F934" t="s">
        <v>8334</v>
      </c>
      <c r="G934" t="s">
        <v>8335</v>
      </c>
      <c r="H934" t="str" cm="1">
        <f t="array" aca="1" ref="H934" ca="1">eConcatenar(A934:G934," ")</f>
        <v>INSERT INTO funeraria_abonos_individual SELECT 'TM2HrVxdcBdyx9NW',' ADYKlWfy5ukZRfTD ','0',4300,'00:00:00','0000-00-00',0,0,0,0,0,0,0,0,0,0,0,0,'QWVIOWCUF2AZKT','00:00:00','2021-8-31',0,0,'QWVIOS88F2AZKT','QWYI36BU9KVTQO','0','0','1','1','1','1','1','1','1','1','1','0',0;</v>
      </c>
    </row>
    <row r="935" spans="1:8" x14ac:dyDescent="0.25">
      <c r="A935" t="s">
        <v>5567</v>
      </c>
      <c r="B935" t="s">
        <v>5568</v>
      </c>
      <c r="C935" t="s">
        <v>5569</v>
      </c>
      <c r="D935" t="s">
        <v>5570</v>
      </c>
      <c r="E935" t="s">
        <v>8336</v>
      </c>
      <c r="F935" t="s">
        <v>8337</v>
      </c>
      <c r="G935" t="s">
        <v>8338</v>
      </c>
      <c r="H935" t="str" cm="1">
        <f t="array" aca="1" ref="H935" ca="1">eConcatenar(A935:G935," ")</f>
        <v>INSERT INTO funeraria_abonos_individual SELECT '5iJHj2sNj6KHxNH8',' u4NUwsMx1uAVz58y ','0',3900,'00:00:00','0000-00-00',0,0,0,0,0,0,0,0,0,0,0,0,'QWVIOWCUF2AZKT','00:00:00','2021-8-16',0,0,'QWVIOS88F2AZKT','QWYI36BU9KVTQO','0','0','1','1','1','1','1','1','1','1','1','0',0;</v>
      </c>
    </row>
    <row r="936" spans="1:8" x14ac:dyDescent="0.25">
      <c r="A936" t="s">
        <v>5567</v>
      </c>
      <c r="B936" t="s">
        <v>5568</v>
      </c>
      <c r="C936" t="s">
        <v>5569</v>
      </c>
      <c r="D936" t="s">
        <v>5570</v>
      </c>
      <c r="E936" t="s">
        <v>8339</v>
      </c>
      <c r="F936" t="s">
        <v>8340</v>
      </c>
      <c r="G936" t="s">
        <v>8341</v>
      </c>
      <c r="H936" t="str" cm="1">
        <f t="array" aca="1" ref="H936" ca="1">eConcatenar(A936:G936," ")</f>
        <v>INSERT INTO funeraria_abonos_individual SELECT 'yTRStQ40YTfAv8Om',' 4GTsriK9auodUXaC ','0',4800,'00:00:00','0000-00-00',0,0,0,0,0,0,0,0,0,0,0,0,'QWVIOWCUF2AZKT','00:00:00','2021-8-24',0,0,'QWVIOS88F2AZKT','QWYI36BU9KVTQO','0','0','1','1','1','1','1','1','1','1','1','0',0;</v>
      </c>
    </row>
    <row r="937" spans="1:8" x14ac:dyDescent="0.25">
      <c r="A937" t="s">
        <v>5567</v>
      </c>
      <c r="B937" t="s">
        <v>5568</v>
      </c>
      <c r="C937" t="s">
        <v>5569</v>
      </c>
      <c r="D937" t="s">
        <v>5570</v>
      </c>
      <c r="E937" t="s">
        <v>8342</v>
      </c>
      <c r="F937" t="s">
        <v>8343</v>
      </c>
      <c r="G937" t="s">
        <v>8344</v>
      </c>
      <c r="H937" t="str" cm="1">
        <f t="array" aca="1" ref="H937" ca="1">eConcatenar(A937:G937," ")</f>
        <v>INSERT INTO funeraria_abonos_individual SELECT 'PsIrVJbX6Ute6Ot1',' n9Pt7aNU6ovLLuCq ','0',2950,'00:00:00','0000-00-00',0,0,0,0,0,0,0,0,0,0,0,0,'QWVIOWCUF2AZKT','00:00:00','2021-8-28',0,0,'QWVIOS88F2AZKT','QWYI36BU9KVTQO','0','0','1','1','1','1','1','1','1','1','1','0',0;</v>
      </c>
    </row>
    <row r="938" spans="1:8" x14ac:dyDescent="0.25">
      <c r="A938" t="s">
        <v>5567</v>
      </c>
      <c r="B938" t="s">
        <v>5568</v>
      </c>
      <c r="C938" t="s">
        <v>5569</v>
      </c>
      <c r="D938" t="s">
        <v>5570</v>
      </c>
      <c r="E938" t="s">
        <v>8345</v>
      </c>
      <c r="F938" t="s">
        <v>8346</v>
      </c>
      <c r="G938" t="s">
        <v>8347</v>
      </c>
      <c r="H938" t="str" cm="1">
        <f t="array" aca="1" ref="H938" ca="1">eConcatenar(A938:G938," ")</f>
        <v>INSERT INTO funeraria_abonos_individual SELECT '9NK91esCH5c3nujQ',' TWLU2hwrhfKjlUnw ','0',4000,'00:00:00','0000-00-00',0,0,0,0,0,0,0,0,0,0,0,0,'QWVIOWCUF2AZKT','00:00:00','2021-8-30',0,0,'QWVIOS88F2AZKT','QWYI36BU9KVTQO','0','0','1','1','1','1','1','1','1','1','1','0',0;</v>
      </c>
    </row>
    <row r="939" spans="1:8" x14ac:dyDescent="0.25">
      <c r="A939" t="s">
        <v>5567</v>
      </c>
      <c r="B939" t="s">
        <v>5568</v>
      </c>
      <c r="C939" t="s">
        <v>5569</v>
      </c>
      <c r="D939" t="s">
        <v>5570</v>
      </c>
      <c r="E939" t="s">
        <v>8348</v>
      </c>
      <c r="F939" t="s">
        <v>8349</v>
      </c>
      <c r="G939" t="s">
        <v>8350</v>
      </c>
      <c r="H939" t="str" cm="1">
        <f t="array" aca="1" ref="H939" ca="1">eConcatenar(A939:G939," ")</f>
        <v>INSERT INTO funeraria_abonos_individual SELECT 't1uqd4ObMSjzwN2f',' o23VOB9ghNDszoPt ','0',3000,'00:00:00','0000-00-00',0,0,0,0,0,0,0,0,0,0,0,0,'QWVIOWCUF2AZKT','00:00:00','2021-8-16',0,0,'QWVIOS88F2AZKT','QWYI36BU9KVTQO','0','0','1','1','1','1','1','1','1','1','1','0',0;</v>
      </c>
    </row>
    <row r="940" spans="1:8" x14ac:dyDescent="0.25">
      <c r="A940" t="s">
        <v>5567</v>
      </c>
      <c r="B940" t="s">
        <v>5568</v>
      </c>
      <c r="C940" t="s">
        <v>5569</v>
      </c>
      <c r="D940" t="s">
        <v>5570</v>
      </c>
      <c r="E940" t="s">
        <v>8351</v>
      </c>
      <c r="F940" t="s">
        <v>8352</v>
      </c>
      <c r="G940" t="s">
        <v>8353</v>
      </c>
      <c r="H940" t="str" cm="1">
        <f t="array" aca="1" ref="H940" ca="1">eConcatenar(A940:G940," ")</f>
        <v>INSERT INTO funeraria_abonos_individual SELECT 'ndHn2d2CYUzPngHT',' fZOaC0zI39Kr9t8S ','0',3350,'00:00:00','0000-00-00',0,0,0,0,0,0,0,0,0,0,0,0,'QWVIOWCUF2AZKT','00:00:00','2021-8-30',0,0,'QWVIOS88F2AZKT','QWYI36BU9KVTQO','0','0','1','1','1','1','1','1','1','1','1','0',0;</v>
      </c>
    </row>
    <row r="941" spans="1:8" x14ac:dyDescent="0.25">
      <c r="A941" t="s">
        <v>5567</v>
      </c>
      <c r="B941" t="s">
        <v>5568</v>
      </c>
      <c r="C941" t="s">
        <v>5569</v>
      </c>
      <c r="D941" t="s">
        <v>5570</v>
      </c>
      <c r="E941" t="s">
        <v>8354</v>
      </c>
      <c r="F941" t="s">
        <v>8355</v>
      </c>
      <c r="G941" t="s">
        <v>8356</v>
      </c>
      <c r="H941" t="str" cm="1">
        <f t="array" aca="1" ref="H941" ca="1">eConcatenar(A941:G941," ")</f>
        <v>INSERT INTO funeraria_abonos_individual SELECT 'StX9lNPKnLQ8hz76',' yZ44w8Dp8wVYaDgv ','0',6500,'00:00:00','0000-00-00',0,0,0,0,0,0,0,0,0,0,0,0,'QWVIOWCUF2AZKT','00:00:00','2021-8-30',0,0,'QWVIOS88F2AZKT','QWYI36BU9KVTQO','0','0','1','1','1','1','1','1','1','1','1','0',0;</v>
      </c>
    </row>
    <row r="942" spans="1:8" x14ac:dyDescent="0.25">
      <c r="A942" t="s">
        <v>5567</v>
      </c>
      <c r="B942" t="s">
        <v>5568</v>
      </c>
      <c r="C942" t="s">
        <v>5569</v>
      </c>
      <c r="D942" t="s">
        <v>5570</v>
      </c>
      <c r="E942" t="s">
        <v>8357</v>
      </c>
      <c r="F942" t="s">
        <v>8358</v>
      </c>
      <c r="G942" t="s">
        <v>8359</v>
      </c>
      <c r="H942" t="str" cm="1">
        <f t="array" aca="1" ref="H942" ca="1">eConcatenar(A942:G942," ")</f>
        <v>INSERT INTO funeraria_abonos_individual SELECT 'sZ9M49GOKXGAQsh0',' hMEUctg4ywRZmWBR ','0',3800,'00:00:00','0000-00-00',0,0,0,0,0,0,0,0,0,0,0,0,'QWVIOWCUF2AZKT','00:00:00','2021-8-17',0,0,'QWVIOS88F2AZKT','QWYI36BU9KVTQO','0','0','1','1','1','1','1','1','1','1','1','0',0;</v>
      </c>
    </row>
    <row r="943" spans="1:8" x14ac:dyDescent="0.25">
      <c r="A943" t="s">
        <v>5567</v>
      </c>
      <c r="B943" t="s">
        <v>5568</v>
      </c>
      <c r="C943" t="s">
        <v>5569</v>
      </c>
      <c r="D943" t="s">
        <v>5570</v>
      </c>
      <c r="E943" t="s">
        <v>8360</v>
      </c>
      <c r="F943" t="s">
        <v>8361</v>
      </c>
      <c r="G943" t="s">
        <v>8362</v>
      </c>
      <c r="H943" t="str" cm="1">
        <f t="array" aca="1" ref="H943" ca="1">eConcatenar(A943:G943," ")</f>
        <v>INSERT INTO funeraria_abonos_individual SELECT 'hsM4mnUFcdyMZOSv',' YjAquAUjOMAztosc ','0',3800,'00:00:00','0000-00-00',0,0,0,0,0,0,0,0,0,0,0,0,'QWVIOWCUF2AZKT','00:00:00','2021-9-7',0,0,'QWVIOS88F2AZKT','QWYI36BU9KVTQO','0','0','1','1','1','1','1','1','1','1','1','0',0;</v>
      </c>
    </row>
    <row r="944" spans="1:8" x14ac:dyDescent="0.25">
      <c r="A944" t="s">
        <v>5567</v>
      </c>
      <c r="B944" t="s">
        <v>5568</v>
      </c>
      <c r="C944" t="s">
        <v>5569</v>
      </c>
      <c r="D944" t="s">
        <v>5570</v>
      </c>
      <c r="E944" t="s">
        <v>8363</v>
      </c>
      <c r="F944" t="s">
        <v>8364</v>
      </c>
      <c r="G944" t="s">
        <v>8365</v>
      </c>
      <c r="H944" t="str" cm="1">
        <f t="array" aca="1" ref="H944" ca="1">eConcatenar(A944:G944," ")</f>
        <v>INSERT INTO funeraria_abonos_individual SELECT 'x1V4FTWgJBFLfje4',' 38M3cuV7awwAobB9 ','0',3800,'00:00:00','0000-00-00',0,0,0,0,0,0,0,0,0,0,0,0,'QWVIOWCUF2AZKT','00:00:00','2021-8-7',0,0,'QWVIOS88F2AZKT','QWYI36BU9KVTQO','0','0','1','1','1','1','1','1','1','1','1','0',0;</v>
      </c>
    </row>
    <row r="945" spans="1:8" x14ac:dyDescent="0.25">
      <c r="A945" t="s">
        <v>5567</v>
      </c>
      <c r="B945" t="s">
        <v>5568</v>
      </c>
      <c r="C945" t="s">
        <v>5569</v>
      </c>
      <c r="D945" t="s">
        <v>5570</v>
      </c>
      <c r="E945" t="s">
        <v>8366</v>
      </c>
      <c r="F945" t="s">
        <v>8367</v>
      </c>
      <c r="G945" t="s">
        <v>8368</v>
      </c>
      <c r="H945" t="str" cm="1">
        <f t="array" aca="1" ref="H945" ca="1">eConcatenar(A945:G945," ")</f>
        <v>INSERT INTO funeraria_abonos_individual SELECT 'uyM7TuwlJ4V4U1uh',' kUDvw5hq8UFFR3qD ','0',4200,'00:00:00','0000-00-00',0,0,0,0,0,0,0,0,0,0,0,0,'QWVIOWCUF2AZKT','00:00:00','2021-8-16',0,0,'QWVIOS88F2AZKT','QWYI36BU9KVTQO','0','0','1','1','1','1','1','1','1','1','1','0',0;</v>
      </c>
    </row>
    <row r="946" spans="1:8" x14ac:dyDescent="0.25">
      <c r="A946" t="s">
        <v>5567</v>
      </c>
      <c r="B946" t="s">
        <v>5568</v>
      </c>
      <c r="C946" t="s">
        <v>5569</v>
      </c>
      <c r="D946" t="s">
        <v>5570</v>
      </c>
      <c r="E946" t="s">
        <v>8369</v>
      </c>
      <c r="F946" t="s">
        <v>8370</v>
      </c>
      <c r="G946" t="s">
        <v>8332</v>
      </c>
      <c r="H946" t="str" cm="1">
        <f t="array" aca="1" ref="H946" ca="1">eConcatenar(A946:G946," ")</f>
        <v>INSERT INTO funeraria_abonos_individual SELECT 'q6mIoHlFFDVH1SJs',' IkMoaWWG2bYVGjkB ','0',4200,'00:00:00','0000-00-00',0,0,0,0,0,0,0,0,0,0,0,0,'QWVIOWCUF2AZKT','00:00:00','2021-8-30',0,0,'QWVIOS88F2AZKT','QWYI36BU9KVTQO','0','0','1','1','1','1','1','1','1','1','1','0',0;</v>
      </c>
    </row>
    <row r="947" spans="1:8" x14ac:dyDescent="0.25">
      <c r="A947" t="s">
        <v>5567</v>
      </c>
      <c r="B947" t="s">
        <v>5568</v>
      </c>
      <c r="C947" t="s">
        <v>5569</v>
      </c>
      <c r="D947" t="s">
        <v>5570</v>
      </c>
      <c r="E947" t="s">
        <v>8371</v>
      </c>
      <c r="F947" t="s">
        <v>8372</v>
      </c>
      <c r="G947" t="s">
        <v>8373</v>
      </c>
      <c r="H947" t="str" cm="1">
        <f t="array" aca="1" ref="H947" ca="1">eConcatenar(A947:G947," ")</f>
        <v>INSERT INTO funeraria_abonos_individual SELECT 'SuVqsXQhrwa3IuLP',' DPt1zj4A9b8Tlftf ','0',3800,'00:00:00','0000-00-00',0,0,0,0,0,0,0,0,0,0,0,0,'QWVIOWCUF2AZKT','00:00:00','2021-8-30',0,0,'QWVIOS88F2AZKT','QWYI36BU9KVTQO','0','0','1','1','1','1','1','1','1','1','1','0',0;</v>
      </c>
    </row>
    <row r="948" spans="1:8" x14ac:dyDescent="0.25">
      <c r="A948" t="s">
        <v>5567</v>
      </c>
      <c r="B948" t="s">
        <v>5568</v>
      </c>
      <c r="C948" t="s">
        <v>5569</v>
      </c>
      <c r="D948" t="s">
        <v>5570</v>
      </c>
      <c r="E948" t="s">
        <v>8374</v>
      </c>
      <c r="F948" t="s">
        <v>8375</v>
      </c>
      <c r="G948" t="s">
        <v>8376</v>
      </c>
      <c r="H948" t="str" cm="1">
        <f t="array" aca="1" ref="H948" ca="1">eConcatenar(A948:G948," ")</f>
        <v>INSERT INTO funeraria_abonos_individual SELECT 'dWNsdL4FuBR7fo44',' 3iuh8RcJP6yY5Zcy ','0',4200,'00:00:00','0000-00-00',0,0,0,0,0,0,0,0,0,0,0,0,'QWVIOWCUF2AZKT','00:00:00','2021-8-18',0,0,'QWVIOS88F2AZKT','QWYI36BU9KVTQO','0','0','1','1','1','1','1','1','1','1','1','0',0;</v>
      </c>
    </row>
    <row r="949" spans="1:8" x14ac:dyDescent="0.25">
      <c r="A949" t="s">
        <v>5567</v>
      </c>
      <c r="B949" t="s">
        <v>5568</v>
      </c>
      <c r="C949" t="s">
        <v>5569</v>
      </c>
      <c r="D949" t="s">
        <v>5570</v>
      </c>
      <c r="E949" t="s">
        <v>8377</v>
      </c>
      <c r="F949" t="s">
        <v>8378</v>
      </c>
      <c r="G949" t="s">
        <v>8379</v>
      </c>
      <c r="H949" t="str" cm="1">
        <f t="array" aca="1" ref="H949" ca="1">eConcatenar(A949:G949," ")</f>
        <v>INSERT INTO funeraria_abonos_individual SELECT 'eFYzoYxQCBQ2CtU2',' dQebZXrLMh0HEDUG ','0',11350,'00:00:00','0000-00-00',0,0,0,0,0,0,0,0,0,0,0,0,'QWVIOWCUF2AZKT','00:00:00','2021-8-31',0,0,'QWVIOS88F2AZKT','QWYI36BU9KVTQO','0','0','1','1','1','1','1','1','1','1','1','0',0;</v>
      </c>
    </row>
    <row r="950" spans="1:8" x14ac:dyDescent="0.25">
      <c r="A950" t="s">
        <v>5567</v>
      </c>
      <c r="B950" t="s">
        <v>5568</v>
      </c>
      <c r="C950" t="s">
        <v>5569</v>
      </c>
      <c r="D950" t="s">
        <v>5570</v>
      </c>
      <c r="E950" t="s">
        <v>8380</v>
      </c>
      <c r="F950" t="s">
        <v>8381</v>
      </c>
      <c r="G950" t="s">
        <v>7910</v>
      </c>
      <c r="H950" t="str" cm="1">
        <f t="array" aca="1" ref="H950" ca="1">eConcatenar(A950:G950," ")</f>
        <v>INSERT INTO funeraria_abonos_individual SELECT 'EgnjgW0ivpxFYI1O',' yCDuqQWnnsvmdJd2 ','0',6400,'00:00:00','0000-00-00',0,0,0,0,0,0,0,0,0,0,0,0,'QWVIOWCUF2AZKT','00:00:00','2021-8-30',0,0,'QWVIOS88F2AZKT','QWYI36BU9KVTQO','0','0','1','1','1','1','1','1','1','1','1','0',0;</v>
      </c>
    </row>
    <row r="951" spans="1:8" x14ac:dyDescent="0.25">
      <c r="A951" t="s">
        <v>5567</v>
      </c>
      <c r="B951" t="s">
        <v>5568</v>
      </c>
      <c r="C951" t="s">
        <v>5569</v>
      </c>
      <c r="D951" t="s">
        <v>5570</v>
      </c>
      <c r="E951" t="s">
        <v>8382</v>
      </c>
      <c r="F951" t="s">
        <v>8383</v>
      </c>
      <c r="G951" t="s">
        <v>8384</v>
      </c>
      <c r="H951" t="str" cm="1">
        <f t="array" aca="1" ref="H951" ca="1">eConcatenar(A951:G951," ")</f>
        <v>INSERT INTO funeraria_abonos_individual SELECT 'Qdj4q0WwPw61f5Kh',' gbNclXzItZ7M8ArF ','0',2800,'00:00:00','0000-00-00',0,0,0,0,0,0,0,0,0,0,0,0,'QWVIOWCUF2AZKT','00:00:00','2021-3-31',0,0,'QWVIOS88F2AZKT','QWYI36BU9KVTQO','0','0','1','1','1','1','1','1','1','1','1','0',0;</v>
      </c>
    </row>
    <row r="952" spans="1:8" x14ac:dyDescent="0.25">
      <c r="A952" t="s">
        <v>5567</v>
      </c>
      <c r="B952" t="s">
        <v>5568</v>
      </c>
      <c r="C952" t="s">
        <v>5569</v>
      </c>
      <c r="D952" t="s">
        <v>5570</v>
      </c>
      <c r="E952" t="s">
        <v>8385</v>
      </c>
      <c r="F952" t="s">
        <v>8386</v>
      </c>
      <c r="G952" t="s">
        <v>7509</v>
      </c>
      <c r="H952" t="str" cm="1">
        <f t="array" aca="1" ref="H952" ca="1">eConcatenar(A952:G952," ")</f>
        <v>INSERT INTO funeraria_abonos_individual SELECT 'VojUGlCinN82yspV',' 4FGWUE4EaELA7Uad ','0',1550,'00:00:00','0000-00-00',0,0,0,0,0,0,0,0,0,0,0,0,'QWVIOWCUF2AZKT','00:00:00','2021-8-17',0,0,'QWVIOS88F2AZKT','QWYI36BU9KVTQO','0','0','1','1','1','1','1','1','1','1','1','0',0;</v>
      </c>
    </row>
    <row r="953" spans="1:8" x14ac:dyDescent="0.25">
      <c r="A953" t="s">
        <v>5567</v>
      </c>
      <c r="B953" t="s">
        <v>5568</v>
      </c>
      <c r="C953" t="s">
        <v>5569</v>
      </c>
      <c r="D953" t="s">
        <v>5570</v>
      </c>
      <c r="E953" t="s">
        <v>8387</v>
      </c>
      <c r="F953" t="s">
        <v>8388</v>
      </c>
      <c r="G953" t="s">
        <v>8389</v>
      </c>
      <c r="H953" t="str" cm="1">
        <f t="array" aca="1" ref="H953" ca="1">eConcatenar(A953:G953," ")</f>
        <v>INSERT INTO funeraria_abonos_individual SELECT 'UG90jAEciVad3YUS',' 8Eb7hmpxJUA5kcpX ','0',4900,'00:00:00','0000-00-00',0,0,0,0,0,0,0,0,0,0,0,0,'QWVIOWCUF2AZKT','00:00:00','2021-8-31',0,0,'QWVIOS88F2AZKT','QWYI36BU9KVTQO','0','0','1','1','1','1','1','1','1','1','1','0',0;</v>
      </c>
    </row>
    <row r="954" spans="1:8" x14ac:dyDescent="0.25">
      <c r="A954" t="s">
        <v>5567</v>
      </c>
      <c r="B954" t="s">
        <v>5568</v>
      </c>
      <c r="C954" t="s">
        <v>5569</v>
      </c>
      <c r="D954" t="s">
        <v>5570</v>
      </c>
      <c r="E954" t="s">
        <v>8390</v>
      </c>
      <c r="F954" t="s">
        <v>8391</v>
      </c>
      <c r="G954" t="s">
        <v>8392</v>
      </c>
      <c r="H954" t="str" cm="1">
        <f t="array" aca="1" ref="H954" ca="1">eConcatenar(A954:G954," ")</f>
        <v>INSERT INTO funeraria_abonos_individual SELECT 'oOKuxGbiWMs3tGP5',' H4Am0F8wYpswhJcz ','0',4600,'00:00:00','0000-00-00',0,0,0,0,0,0,0,0,0,0,0,0,'QWVIOWCUF2AZKT','00:00:00','2021-8-31',0,0,'QWVIOS88F2AZKT','QWYI36BU9KVTQO','0','0','1','1','1','1','1','1','1','1','1','0',0;</v>
      </c>
    </row>
    <row r="955" spans="1:8" x14ac:dyDescent="0.25">
      <c r="A955" t="s">
        <v>5567</v>
      </c>
      <c r="B955" t="s">
        <v>5568</v>
      </c>
      <c r="C955" t="s">
        <v>5569</v>
      </c>
      <c r="D955" t="s">
        <v>5570</v>
      </c>
      <c r="E955" t="s">
        <v>8393</v>
      </c>
      <c r="F955" t="s">
        <v>8394</v>
      </c>
      <c r="G955" t="s">
        <v>8242</v>
      </c>
      <c r="H955" t="str" cm="1">
        <f t="array" aca="1" ref="H955" ca="1">eConcatenar(A955:G955," ")</f>
        <v>INSERT INTO funeraria_abonos_individual SELECT 'g2u5LlxPQE1gB8VF',' wIysn6b2OTFxEC3I ','0',4600,'00:00:00','0000-00-00',0,0,0,0,0,0,0,0,0,0,0,0,'QWVIOWCUF2AZKT','00:00:00','2021-8-30',0,0,'QWVIOS88F2AZKT','QWYI36BU9KVTQO','0','0','1','1','1','1','1','1','1','1','1','0',0;</v>
      </c>
    </row>
    <row r="956" spans="1:8" x14ac:dyDescent="0.25">
      <c r="A956" t="s">
        <v>5567</v>
      </c>
      <c r="B956" t="s">
        <v>5568</v>
      </c>
      <c r="C956" t="s">
        <v>5569</v>
      </c>
      <c r="D956" t="s">
        <v>5570</v>
      </c>
      <c r="E956" t="s">
        <v>8395</v>
      </c>
      <c r="F956" t="s">
        <v>8396</v>
      </c>
      <c r="G956" t="s">
        <v>8392</v>
      </c>
      <c r="H956" t="str" cm="1">
        <f t="array" aca="1" ref="H956" ca="1">eConcatenar(A956:G956," ")</f>
        <v>INSERT INTO funeraria_abonos_individual SELECT 'KXpNxyaIRLqIbGbk',' pZlO1VbYna4cKHKV ','0',4600,'00:00:00','0000-00-00',0,0,0,0,0,0,0,0,0,0,0,0,'QWVIOWCUF2AZKT','00:00:00','2021-8-31',0,0,'QWVIOS88F2AZKT','QWYI36BU9KVTQO','0','0','1','1','1','1','1','1','1','1','1','0',0;</v>
      </c>
    </row>
    <row r="957" spans="1:8" x14ac:dyDescent="0.25">
      <c r="A957" t="s">
        <v>5567</v>
      </c>
      <c r="B957" t="s">
        <v>5568</v>
      </c>
      <c r="C957" t="s">
        <v>5569</v>
      </c>
      <c r="D957" t="s">
        <v>5570</v>
      </c>
      <c r="E957" t="s">
        <v>8397</v>
      </c>
      <c r="F957" t="s">
        <v>8398</v>
      </c>
      <c r="G957" t="s">
        <v>8242</v>
      </c>
      <c r="H957" t="str" cm="1">
        <f t="array" aca="1" ref="H957" ca="1">eConcatenar(A957:G957," ")</f>
        <v>INSERT INTO funeraria_abonos_individual SELECT 'o59KqnILZXYLdlVQ',' mEL8Ekz6nYc8c2u1 ','0',4600,'00:00:00','0000-00-00',0,0,0,0,0,0,0,0,0,0,0,0,'QWVIOWCUF2AZKT','00:00:00','2021-8-30',0,0,'QWVIOS88F2AZKT','QWYI36BU9KVTQO','0','0','1','1','1','1','1','1','1','1','1','0',0;</v>
      </c>
    </row>
    <row r="958" spans="1:8" x14ac:dyDescent="0.25">
      <c r="A958" t="s">
        <v>5567</v>
      </c>
      <c r="B958" t="s">
        <v>5568</v>
      </c>
      <c r="C958" t="s">
        <v>5569</v>
      </c>
      <c r="D958" t="s">
        <v>5570</v>
      </c>
      <c r="E958" t="s">
        <v>8399</v>
      </c>
      <c r="F958" t="s">
        <v>8400</v>
      </c>
      <c r="G958" t="s">
        <v>7549</v>
      </c>
      <c r="H958" t="str" cm="1">
        <f t="array" aca="1" ref="H958" ca="1">eConcatenar(A958:G958," ")</f>
        <v>INSERT INTO funeraria_abonos_individual SELECT 'b5RA8QlwQ0AQX8Sg',' fRUHcn8EH85PLLrK ','0',4200,'00:00:00','0000-00-00',0,0,0,0,0,0,0,0,0,0,0,0,'QWVIOWCUF2AZKT','00:00:00','2021-8-31',0,0,'QWVIOS88F2AZKT','QWYI36BU9KVTQO','0','0','1','1','1','1','1','1','1','1','1','0',0;</v>
      </c>
    </row>
    <row r="959" spans="1:8" x14ac:dyDescent="0.25">
      <c r="A959" t="s">
        <v>5567</v>
      </c>
      <c r="B959" t="s">
        <v>5568</v>
      </c>
      <c r="C959" t="s">
        <v>5569</v>
      </c>
      <c r="D959" t="s">
        <v>5570</v>
      </c>
      <c r="E959" t="s">
        <v>8401</v>
      </c>
      <c r="F959" t="s">
        <v>8402</v>
      </c>
      <c r="G959" t="s">
        <v>8335</v>
      </c>
      <c r="H959" t="str" cm="1">
        <f t="array" aca="1" ref="H959" ca="1">eConcatenar(A959:G959," ")</f>
        <v>INSERT INTO funeraria_abonos_individual SELECT 'pZtI1DigPdkcfKsz',' 8sGe42JezKA1jztH ','0',4300,'00:00:00','0000-00-00',0,0,0,0,0,0,0,0,0,0,0,0,'QWVIOWCUF2AZKT','00:00:00','2021-8-31',0,0,'QWVIOS88F2AZKT','QWYI36BU9KVTQO','0','0','1','1','1','1','1','1','1','1','1','0',0;</v>
      </c>
    </row>
    <row r="960" spans="1:8" x14ac:dyDescent="0.25">
      <c r="A960" t="s">
        <v>5567</v>
      </c>
      <c r="B960" t="s">
        <v>5568</v>
      </c>
      <c r="C960" t="s">
        <v>5569</v>
      </c>
      <c r="D960" t="s">
        <v>5570</v>
      </c>
      <c r="E960" t="s">
        <v>8403</v>
      </c>
      <c r="F960" t="s">
        <v>8404</v>
      </c>
      <c r="G960" t="s">
        <v>8405</v>
      </c>
      <c r="H960" t="str" cm="1">
        <f t="array" aca="1" ref="H960" ca="1">eConcatenar(A960:G960," ")</f>
        <v>INSERT INTO funeraria_abonos_individual SELECT 'XvmMgWT7e0sFH4oO',' 5HrrqlsbuAsdbdQq ','0',4800,'00:00:00','0000-00-00',0,0,0,0,0,0,0,0,0,0,0,0,'QWVIOWCUF2AZKT','00:00:00','2021-8-30',0,0,'QWVIOS88F2AZKT','QWYI36BU9KVTQO','0','0','1','1','1','1','1','1','1','1','1','0',0;</v>
      </c>
    </row>
    <row r="961" spans="1:8" x14ac:dyDescent="0.25">
      <c r="A961" t="s">
        <v>5567</v>
      </c>
      <c r="B961" t="s">
        <v>5568</v>
      </c>
      <c r="C961" t="s">
        <v>5569</v>
      </c>
      <c r="D961" t="s">
        <v>5570</v>
      </c>
      <c r="E961" t="s">
        <v>8406</v>
      </c>
      <c r="F961" t="s">
        <v>8407</v>
      </c>
      <c r="G961" t="s">
        <v>8405</v>
      </c>
      <c r="H961" t="str" cm="1">
        <f t="array" aca="1" ref="H961" ca="1">eConcatenar(A961:G961," ")</f>
        <v>INSERT INTO funeraria_abonos_individual SELECT 'TFAO165hXY8Zbek9',' N5ifRMR9fpQVWYBu ','0',4800,'00:00:00','0000-00-00',0,0,0,0,0,0,0,0,0,0,0,0,'QWVIOWCUF2AZKT','00:00:00','2021-8-30',0,0,'QWVIOS88F2AZKT','QWYI36BU9KVTQO','0','0','1','1','1','1','1','1','1','1','1','0',0;</v>
      </c>
    </row>
    <row r="962" spans="1:8" x14ac:dyDescent="0.25">
      <c r="A962" t="s">
        <v>5567</v>
      </c>
      <c r="B962" t="s">
        <v>5568</v>
      </c>
      <c r="C962" t="s">
        <v>5569</v>
      </c>
      <c r="D962" t="s">
        <v>5570</v>
      </c>
      <c r="E962" t="s">
        <v>8408</v>
      </c>
      <c r="F962" t="s">
        <v>8409</v>
      </c>
      <c r="G962" t="s">
        <v>8410</v>
      </c>
      <c r="H962" t="str" cm="1">
        <f t="array" aca="1" ref="H962" ca="1">eConcatenar(A962:G962," ")</f>
        <v>INSERT INTO funeraria_abonos_individual SELECT 's0qKtbB0WZb8fKfb',' dO3rhMvk24rA7jq1 ','0',4000,'00:00:00','0000-00-00',0,0,0,0,0,0,0,0,0,0,0,0,'QWVIOWCUF2AZKT','00:00:00','2021-7-19',0,0,'QWVIOS88F2AZKT','QWYI36BU9KVTQO','0','0','1','1','1','1','1','1','1','1','1','0',0;</v>
      </c>
    </row>
    <row r="963" spans="1:8" x14ac:dyDescent="0.25">
      <c r="A963" t="s">
        <v>5567</v>
      </c>
      <c r="B963" t="s">
        <v>5568</v>
      </c>
      <c r="C963" t="s">
        <v>5569</v>
      </c>
      <c r="D963" t="s">
        <v>5570</v>
      </c>
      <c r="E963" t="s">
        <v>8411</v>
      </c>
      <c r="F963" t="s">
        <v>8412</v>
      </c>
      <c r="G963" t="s">
        <v>8405</v>
      </c>
      <c r="H963" t="str" cm="1">
        <f t="array" aca="1" ref="H963" ca="1">eConcatenar(A963:G963," ")</f>
        <v>INSERT INTO funeraria_abonos_individual SELECT 'Oo1cbUVTVkCi2DIS',' qjZ3jiaNwikpLTH0 ','0',4800,'00:00:00','0000-00-00',0,0,0,0,0,0,0,0,0,0,0,0,'QWVIOWCUF2AZKT','00:00:00','2021-8-30',0,0,'QWVIOS88F2AZKT','QWYI36BU9KVTQO','0','0','1','1','1','1','1','1','1','1','1','0',0;</v>
      </c>
    </row>
    <row r="964" spans="1:8" x14ac:dyDescent="0.25">
      <c r="A964" t="s">
        <v>5567</v>
      </c>
      <c r="B964" t="s">
        <v>5568</v>
      </c>
      <c r="C964" t="s">
        <v>5569</v>
      </c>
      <c r="D964" t="s">
        <v>5570</v>
      </c>
      <c r="E964" t="s">
        <v>8413</v>
      </c>
      <c r="F964" t="s">
        <v>8414</v>
      </c>
      <c r="G964" t="s">
        <v>8415</v>
      </c>
      <c r="H964" t="str" cm="1">
        <f t="array" aca="1" ref="H964" ca="1">eConcatenar(A964:G964," ")</f>
        <v>INSERT INTO funeraria_abonos_individual SELECT 'c67QMiGAjUcBc8Ab',' VKoLB6ZtY2GZIQaR ','0',1600,'00:00:00','0000-00-00',0,0,0,0,0,0,0,0,0,0,0,0,'QWVIOWCUF2AZKT','00:00:00','2021-9-2',0,0,'QWVIOS88F2AZKT','QWYI36BU9KVTQO','0','0','1','1','1','1','1','1','1','1','1','0',0;</v>
      </c>
    </row>
    <row r="965" spans="1:8" x14ac:dyDescent="0.25">
      <c r="A965" t="s">
        <v>5567</v>
      </c>
      <c r="B965" t="s">
        <v>5568</v>
      </c>
      <c r="C965" t="s">
        <v>5569</v>
      </c>
      <c r="D965" t="s">
        <v>5570</v>
      </c>
      <c r="E965" t="s">
        <v>8416</v>
      </c>
      <c r="F965" t="s">
        <v>8417</v>
      </c>
      <c r="G965" t="s">
        <v>6548</v>
      </c>
      <c r="H965" t="str" cm="1">
        <f t="array" aca="1" ref="H965" ca="1">eConcatenar(A965:G965," ")</f>
        <v>INSERT INTO funeraria_abonos_individual SELECT 'w6ORwXcyiri2lQcA',' NvDPL6LhmtQjMeq5 ','0',3600,'00:00:00','0000-00-00',0,0,0,0,0,0,0,0,0,0,0,0,'QWVIOWCUF2AZKT','00:00:00','2021-9-1',0,0,'QWVIOS88F2AZKT','QWYI36BU9KVTQO','0','0','1','1','1','1','1','1','1','1','1','0',0;</v>
      </c>
    </row>
    <row r="966" spans="1:8" x14ac:dyDescent="0.25">
      <c r="A966" t="s">
        <v>5567</v>
      </c>
      <c r="B966" t="s">
        <v>5568</v>
      </c>
      <c r="C966" t="s">
        <v>5569</v>
      </c>
      <c r="D966" t="s">
        <v>5570</v>
      </c>
      <c r="E966" t="s">
        <v>8418</v>
      </c>
      <c r="F966" t="s">
        <v>8419</v>
      </c>
      <c r="G966" t="s">
        <v>6537</v>
      </c>
      <c r="H966" t="str" cm="1">
        <f t="array" aca="1" ref="H966" ca="1">eConcatenar(A966:G966," ")</f>
        <v>INSERT INTO funeraria_abonos_individual SELECT 'sJWGUhiSKlo2RVli',' s7VqJmkTU0VHsvhJ ','0',5200,'00:00:00','0000-00-00',0,0,0,0,0,0,0,0,0,0,0,0,'QWVIOWCUF2AZKT','00:00:00','2021-9-2',0,0,'QWVIOS88F2AZKT','QWYI36BU9KVTQO','0','0','1','1','1','1','1','1','1','1','1','0',0;</v>
      </c>
    </row>
    <row r="967" spans="1:8" x14ac:dyDescent="0.25">
      <c r="A967" t="s">
        <v>5567</v>
      </c>
      <c r="B967" t="s">
        <v>5568</v>
      </c>
      <c r="C967" t="s">
        <v>5569</v>
      </c>
      <c r="D967" t="s">
        <v>5570</v>
      </c>
      <c r="E967" t="s">
        <v>8420</v>
      </c>
      <c r="F967" t="s">
        <v>8421</v>
      </c>
      <c r="G967" t="s">
        <v>8422</v>
      </c>
      <c r="H967" t="str" cm="1">
        <f t="array" aca="1" ref="H967" ca="1">eConcatenar(A967:G967," ")</f>
        <v>INSERT INTO funeraria_abonos_individual SELECT 'e1BVj9rNdw3Z6aDN',' SFUToTctbQDDM1j6 ','0',2100,'00:00:00','0000-00-00',0,0,0,0,0,0,0,0,0,0,0,0,'QWVIOWCUF2AZKT','00:00:00','2021-9-2',0,0,'QWVIOS88F2AZKT','QWYI36BU9KVTQO','0','0','1','1','1','1','1','1','1','1','1','0',0;</v>
      </c>
    </row>
    <row r="968" spans="1:8" x14ac:dyDescent="0.25">
      <c r="A968" t="s">
        <v>5567</v>
      </c>
      <c r="B968" t="s">
        <v>5568</v>
      </c>
      <c r="C968" t="s">
        <v>5569</v>
      </c>
      <c r="D968" t="s">
        <v>5570</v>
      </c>
      <c r="E968" t="s">
        <v>8423</v>
      </c>
      <c r="F968" t="s">
        <v>8424</v>
      </c>
      <c r="G968" t="s">
        <v>6517</v>
      </c>
      <c r="H968" t="str" cm="1">
        <f t="array" aca="1" ref="H968" ca="1">eConcatenar(A968:G968," ")</f>
        <v>INSERT INTO funeraria_abonos_individual SELECT 'aAzn6wm9lgraul7R',' wAlTq4OkEhOT0hRp ','0',2000,'00:00:00','0000-00-00',0,0,0,0,0,0,0,0,0,0,0,0,'QWVIOWCUF2AZKT','00:00:00','2021-9-2',0,0,'QWVIOS88F2AZKT','QWYI36BU9KVTQO','0','0','1','1','1','1','1','1','1','1','1','0',0;</v>
      </c>
    </row>
    <row r="969" spans="1:8" x14ac:dyDescent="0.25">
      <c r="A969" t="s">
        <v>5567</v>
      </c>
      <c r="B969" t="s">
        <v>5568</v>
      </c>
      <c r="C969" t="s">
        <v>5569</v>
      </c>
      <c r="D969" t="s">
        <v>5570</v>
      </c>
      <c r="E969" t="s">
        <v>8425</v>
      </c>
      <c r="F969" t="s">
        <v>8426</v>
      </c>
      <c r="G969" t="s">
        <v>6526</v>
      </c>
      <c r="H969" t="str" cm="1">
        <f t="array" aca="1" ref="H969" ca="1">eConcatenar(A969:G969," ")</f>
        <v>INSERT INTO funeraria_abonos_individual SELECT 'c6CmjU2YuXiVwRNw',' mxyKQq5VsztIa5Sp ','0',2100,'00:00:00','0000-00-00',0,0,0,0,0,0,0,0,0,0,0,0,'QWVIOWCUF2AZKT','00:00:00','2021-9-1',0,0,'QWVIOS88F2AZKT','QWYI36BU9KVTQO','0','0','1','1','1','1','1','1','1','1','1','0',0;</v>
      </c>
    </row>
    <row r="970" spans="1:8" x14ac:dyDescent="0.25">
      <c r="A970" t="s">
        <v>5567</v>
      </c>
      <c r="B970" t="s">
        <v>5568</v>
      </c>
      <c r="C970" t="s">
        <v>5569</v>
      </c>
      <c r="D970" t="s">
        <v>5570</v>
      </c>
      <c r="E970" t="s">
        <v>8427</v>
      </c>
      <c r="F970" t="s">
        <v>8428</v>
      </c>
      <c r="G970" t="s">
        <v>8429</v>
      </c>
      <c r="H970" t="str" cm="1">
        <f t="array" aca="1" ref="H970" ca="1">eConcatenar(A970:G970," ")</f>
        <v>INSERT INTO funeraria_abonos_individual SELECT 'Jxb827HF75FUPPHl',' oETWoHg7U1WAdgcx ','0',2700,'00:00:00','0000-00-00',0,0,0,0,0,0,0,0,0,0,0,0,'QWVIOWCUF2AZKT','00:00:00','2021-9-1',0,0,'QWVIOS88F2AZKT','QWYI36BU9KVTQO','0','0','1','1','1','1','1','1','1','1','1','0',0;</v>
      </c>
    </row>
    <row r="971" spans="1:8" x14ac:dyDescent="0.25">
      <c r="A971" t="s">
        <v>5567</v>
      </c>
      <c r="B971" t="s">
        <v>5568</v>
      </c>
      <c r="C971" t="s">
        <v>5569</v>
      </c>
      <c r="D971" t="s">
        <v>5570</v>
      </c>
      <c r="E971" t="s">
        <v>8430</v>
      </c>
      <c r="F971" t="s">
        <v>8431</v>
      </c>
      <c r="G971" t="s">
        <v>6518</v>
      </c>
      <c r="H971" t="str" cm="1">
        <f t="array" aca="1" ref="H971" ca="1">eConcatenar(A971:G971," ")</f>
        <v>INSERT INTO funeraria_abonos_individual SELECT '9GSpm7dbHQVpj8Nq',' IgHWqG8LDvlnMPQj ','0',2000,'00:00:00','0000-00-00',0,0,0,0,0,0,0,0,0,0,0,0,'QWVIOWCUF2AZKT','00:00:00','2021-9-1',0,0,'QWVIOS88F2AZKT','QWYI36BU9KVTQO','0','0','1','1','1','1','1','1','1','1','1','0',0;</v>
      </c>
    </row>
    <row r="972" spans="1:8" x14ac:dyDescent="0.25">
      <c r="A972" t="s">
        <v>5567</v>
      </c>
      <c r="B972" t="s">
        <v>5568</v>
      </c>
      <c r="C972" t="s">
        <v>5569</v>
      </c>
      <c r="D972" t="s">
        <v>5570</v>
      </c>
      <c r="E972" t="s">
        <v>8432</v>
      </c>
      <c r="F972" t="s">
        <v>8433</v>
      </c>
      <c r="G972" t="s">
        <v>6518</v>
      </c>
      <c r="H972" t="str" cm="1">
        <f t="array" aca="1" ref="H972" ca="1">eConcatenar(A972:G972," ")</f>
        <v>INSERT INTO funeraria_abonos_individual SELECT '1AMjJbzwIiksWw4P',' dHJfVWUe3DOGXOeW ','0',2000,'00:00:00','0000-00-00',0,0,0,0,0,0,0,0,0,0,0,0,'QWVIOWCUF2AZKT','00:00:00','2021-9-1',0,0,'QWVIOS88F2AZKT','QWYI36BU9KVTQO','0','0','1','1','1','1','1','1','1','1','1','0',0;</v>
      </c>
    </row>
    <row r="973" spans="1:8" x14ac:dyDescent="0.25">
      <c r="A973" t="s">
        <v>5567</v>
      </c>
      <c r="B973" t="s">
        <v>5568</v>
      </c>
      <c r="C973" t="s">
        <v>5569</v>
      </c>
      <c r="D973" t="s">
        <v>5570</v>
      </c>
      <c r="E973" t="s">
        <v>8434</v>
      </c>
      <c r="F973" t="s">
        <v>8435</v>
      </c>
      <c r="G973" t="s">
        <v>8436</v>
      </c>
      <c r="H973" t="str" cm="1">
        <f t="array" aca="1" ref="H973" ca="1">eConcatenar(A973:G973," ")</f>
        <v>INSERT INTO funeraria_abonos_individual SELECT 'zzzHygTx8Ae2IS9p',' 41bmjbYNZYAHFyUX ','0',2500,'00:00:00','0000-00-00',0,0,0,0,0,0,0,0,0,0,0,0,'QWVIOWCUF2AZKT','00:00:00','2021-9-2',0,0,'QWVIOS88F2AZKT','QWYI36BU9KVTQO','0','0','1','1','1','1','1','1','1','1','1','0',0;</v>
      </c>
    </row>
    <row r="974" spans="1:8" x14ac:dyDescent="0.25">
      <c r="A974" t="s">
        <v>5567</v>
      </c>
      <c r="B974" t="s">
        <v>5568</v>
      </c>
      <c r="C974" t="s">
        <v>5569</v>
      </c>
      <c r="D974" t="s">
        <v>5570</v>
      </c>
      <c r="E974" t="s">
        <v>8437</v>
      </c>
      <c r="F974" t="s">
        <v>8438</v>
      </c>
      <c r="G974" t="s">
        <v>6518</v>
      </c>
      <c r="H974" t="str" cm="1">
        <f t="array" aca="1" ref="H974" ca="1">eConcatenar(A974:G974," ")</f>
        <v>INSERT INTO funeraria_abonos_individual SELECT 'NSb21Kh79wXliRPO',' dIdDtRVP7uwT8yuS ','0',2000,'00:00:00','0000-00-00',0,0,0,0,0,0,0,0,0,0,0,0,'QWVIOWCUF2AZKT','00:00:00','2021-9-1',0,0,'QWVIOS88F2AZKT','QWYI36BU9KVTQO','0','0','1','1','1','1','1','1','1','1','1','0',0;</v>
      </c>
    </row>
    <row r="975" spans="1:8" x14ac:dyDescent="0.25">
      <c r="A975" t="s">
        <v>5567</v>
      </c>
      <c r="B975" t="s">
        <v>5568</v>
      </c>
      <c r="C975" t="s">
        <v>5569</v>
      </c>
      <c r="D975" t="s">
        <v>5570</v>
      </c>
      <c r="E975" t="s">
        <v>8439</v>
      </c>
      <c r="F975" t="s">
        <v>8440</v>
      </c>
      <c r="G975" t="s">
        <v>6528</v>
      </c>
      <c r="H975" t="str" cm="1">
        <f t="array" aca="1" ref="H975" ca="1">eConcatenar(A975:G975," ")</f>
        <v>INSERT INTO funeraria_abonos_individual SELECT '99V7jmNQt9aBw3VH',' mqA8W0WDOspXeXml ','0',2400,'00:00:00','0000-00-00',0,0,0,0,0,0,0,0,0,0,0,0,'QWVIOWCUF2AZKT','00:00:00','2021-9-1',0,0,'QWVIOS88F2AZKT','QWYI36BU9KVTQO','0','0','1','1','1','1','1','1','1','1','1','0',0;</v>
      </c>
    </row>
    <row r="976" spans="1:8" x14ac:dyDescent="0.25">
      <c r="A976" t="s">
        <v>5567</v>
      </c>
      <c r="B976" t="s">
        <v>5568</v>
      </c>
      <c r="C976" t="s">
        <v>5569</v>
      </c>
      <c r="D976" t="s">
        <v>5570</v>
      </c>
      <c r="E976" t="s">
        <v>8441</v>
      </c>
      <c r="F976" t="s">
        <v>8442</v>
      </c>
      <c r="G976" t="s">
        <v>6522</v>
      </c>
      <c r="H976" t="str" cm="1">
        <f t="array" aca="1" ref="H976" ca="1">eConcatenar(A976:G976," ")</f>
        <v>INSERT INTO funeraria_abonos_individual SELECT 'xqaosa5yrbWUIrHA',' RYqETgwoF0ZOmkqd ','0',2600,'00:00:00','0000-00-00',0,0,0,0,0,0,0,0,0,0,0,0,'QWVIOWCUF2AZKT','00:00:00','2021-9-1',0,0,'QWVIOS88F2AZKT','QWYI36BU9KVTQO','0','0','1','1','1','1','1','1','1','1','1','0',0;</v>
      </c>
    </row>
    <row r="977" spans="1:8" x14ac:dyDescent="0.25">
      <c r="A977" t="s">
        <v>5567</v>
      </c>
      <c r="B977" t="s">
        <v>5568</v>
      </c>
      <c r="C977" t="s">
        <v>5569</v>
      </c>
      <c r="D977" t="s">
        <v>5570</v>
      </c>
      <c r="E977" t="s">
        <v>8443</v>
      </c>
      <c r="F977" t="s">
        <v>8444</v>
      </c>
      <c r="G977" t="s">
        <v>6522</v>
      </c>
      <c r="H977" t="str" cm="1">
        <f t="array" aca="1" ref="H977" ca="1">eConcatenar(A977:G977," ")</f>
        <v>INSERT INTO funeraria_abonos_individual SELECT 'Q3vKco8FJuOQOqN2',' YjFTU4wPhmgLaIdT ','0',2600,'00:00:00','0000-00-00',0,0,0,0,0,0,0,0,0,0,0,0,'QWVIOWCUF2AZKT','00:00:00','2021-9-1',0,0,'QWVIOS88F2AZKT','QWYI36BU9KVTQO','0','0','1','1','1','1','1','1','1','1','1','0',0;</v>
      </c>
    </row>
    <row r="978" spans="1:8" x14ac:dyDescent="0.25">
      <c r="A978" t="s">
        <v>5567</v>
      </c>
      <c r="B978" t="s">
        <v>5568</v>
      </c>
      <c r="C978" t="s">
        <v>5569</v>
      </c>
      <c r="D978" t="s">
        <v>5570</v>
      </c>
      <c r="E978" t="s">
        <v>8445</v>
      </c>
      <c r="F978" t="s">
        <v>8446</v>
      </c>
      <c r="G978" t="s">
        <v>6530</v>
      </c>
      <c r="H978" t="str" cm="1">
        <f t="array" aca="1" ref="H978" ca="1">eConcatenar(A978:G978," ")</f>
        <v>INSERT INTO funeraria_abonos_individual SELECT 'ZIAGAg33g4F1cFHl',' tvpt2FlLOMpLgqZm ','0',2200,'00:00:00','0000-00-00',0,0,0,0,0,0,0,0,0,0,0,0,'QWVIOWCUF2AZKT','00:00:00','2021-9-2',0,0,'QWVIOS88F2AZKT','QWYI36BU9KVTQO','0','0','1','1','1','1','1','1','1','1','1','0',0;</v>
      </c>
    </row>
    <row r="979" spans="1:8" x14ac:dyDescent="0.25">
      <c r="A979" t="s">
        <v>5567</v>
      </c>
      <c r="B979" t="s">
        <v>5568</v>
      </c>
      <c r="C979" t="s">
        <v>5569</v>
      </c>
      <c r="D979" t="s">
        <v>5570</v>
      </c>
      <c r="E979" t="s">
        <v>8447</v>
      </c>
      <c r="F979" t="s">
        <v>8448</v>
      </c>
      <c r="G979" t="s">
        <v>8449</v>
      </c>
      <c r="H979" t="str" cm="1">
        <f t="array" aca="1" ref="H979" ca="1">eConcatenar(A979:G979," ")</f>
        <v>INSERT INTO funeraria_abonos_individual SELECT '2RtBJ9wH2V5aRP5T',' 2fCv32oYQHEQkO1x ','0',7900,'00:00:00','0000-00-00',0,0,0,0,0,0,0,0,0,0,0,0,'QWVIOWCUF2AZKT','00:00:00','2021-9-1',0,0,'QWVIOS88F2AZKT','QWYI36BU9KVTQO','0','0','1','1','1','1','1','1','1','1','1','0',0;</v>
      </c>
    </row>
    <row r="980" spans="1:8" x14ac:dyDescent="0.25">
      <c r="A980" t="s">
        <v>5567</v>
      </c>
      <c r="B980" t="s">
        <v>5568</v>
      </c>
      <c r="C980" t="s">
        <v>5569</v>
      </c>
      <c r="D980" t="s">
        <v>5570</v>
      </c>
      <c r="E980" t="s">
        <v>8450</v>
      </c>
      <c r="F980" t="s">
        <v>8451</v>
      </c>
      <c r="G980" t="s">
        <v>8452</v>
      </c>
      <c r="H980" t="str" cm="1">
        <f t="array" aca="1" ref="H980" ca="1">eConcatenar(A980:G980," ")</f>
        <v>INSERT INTO funeraria_abonos_individual SELECT 'DeIjuEFXAAJtLuSt',' I76ibXyObzFCpbSt ','0',2400,'00:00:00','0000-00-00',0,0,0,0,0,0,0,0,0,0,0,0,'QWVIOWCUF2AZKT','00:00:00','2021-8-18',0,0,'QWVIOS88F2AZKT','QWYI36BU9KVTQO','0','0','1','1','1','1','1','1','1','1','1','0',0;</v>
      </c>
    </row>
    <row r="981" spans="1:8" x14ac:dyDescent="0.25">
      <c r="A981" t="s">
        <v>5567</v>
      </c>
      <c r="B981" t="s">
        <v>5568</v>
      </c>
      <c r="C981" t="s">
        <v>5569</v>
      </c>
      <c r="D981" t="s">
        <v>5570</v>
      </c>
      <c r="E981" t="s">
        <v>8453</v>
      </c>
      <c r="F981" t="s">
        <v>8454</v>
      </c>
      <c r="G981" t="s">
        <v>6533</v>
      </c>
      <c r="H981" t="str" cm="1">
        <f t="array" aca="1" ref="H981" ca="1">eConcatenar(A981:G981," ")</f>
        <v>INSERT INTO funeraria_abonos_individual SELECT 'meWSDOk3FhHWRsQN',' xsjHyRobf1DJcDrR ','0',2800,'00:00:00','0000-00-00',0,0,0,0,0,0,0,0,0,0,0,0,'QWVIOWCUF2AZKT','00:00:00','2021-9-1',0,0,'QWVIOS88F2AZKT','QWYI36BU9KVTQO','0','0','1','1','1','1','1','1','1','1','1','0',0;</v>
      </c>
    </row>
    <row r="982" spans="1:8" x14ac:dyDescent="0.25">
      <c r="A982" t="s">
        <v>5567</v>
      </c>
      <c r="B982" t="s">
        <v>5568</v>
      </c>
      <c r="C982" t="s">
        <v>5569</v>
      </c>
      <c r="D982" t="s">
        <v>5570</v>
      </c>
      <c r="E982" t="s">
        <v>8455</v>
      </c>
      <c r="F982" t="s">
        <v>8456</v>
      </c>
      <c r="G982" t="s">
        <v>6529</v>
      </c>
      <c r="H982" t="str" cm="1">
        <f t="array" aca="1" ref="H982" ca="1">eConcatenar(A982:G982," ")</f>
        <v>INSERT INTO funeraria_abonos_individual SELECT 'qCe8pZyiSb4ddRc2',' BsF7ktTThOr9K722 ','0',2800,'00:00:00','0000-00-00',0,0,0,0,0,0,0,0,0,0,0,0,'QWVIOWCUF2AZKT','00:00:00','2021-9-2',0,0,'QWVIOS88F2AZKT','QWYI36BU9KVTQO','0','0','1','1','1','1','1','1','1','1','1','0',0;</v>
      </c>
    </row>
    <row r="983" spans="1:8" x14ac:dyDescent="0.25">
      <c r="A983" t="s">
        <v>5567</v>
      </c>
      <c r="B983" t="s">
        <v>5568</v>
      </c>
      <c r="C983" t="s">
        <v>5569</v>
      </c>
      <c r="D983" t="s">
        <v>5570</v>
      </c>
      <c r="E983" t="s">
        <v>8457</v>
      </c>
      <c r="F983" t="s">
        <v>8458</v>
      </c>
      <c r="G983" t="s">
        <v>8459</v>
      </c>
      <c r="H983" t="str" cm="1">
        <f t="array" aca="1" ref="H983" ca="1">eConcatenar(A983:G983," ")</f>
        <v>INSERT INTO funeraria_abonos_individual SELECT 'KjebY0N5QXCAlEeI',' 5yHoq5SPAFBPcl54 ','0',4000,'00:00:00','0000-00-00',0,0,0,0,0,0,0,0,0,0,0,0,'QWVIOWCUF2AZKT','00:00:00','2021-8-19',0,0,'QWVIOS88F2AZKT','QWYI36BU9KVTQO','0','0','1','1','1','1','1','1','1','1','1','0',0;</v>
      </c>
    </row>
    <row r="984" spans="1:8" x14ac:dyDescent="0.25">
      <c r="A984" t="s">
        <v>5567</v>
      </c>
      <c r="B984" t="s">
        <v>5568</v>
      </c>
      <c r="C984" t="s">
        <v>5569</v>
      </c>
      <c r="D984" t="s">
        <v>5570</v>
      </c>
      <c r="E984" t="s">
        <v>8460</v>
      </c>
      <c r="F984" t="s">
        <v>8461</v>
      </c>
      <c r="G984" t="s">
        <v>8462</v>
      </c>
      <c r="H984" t="str" cm="1">
        <f t="array" aca="1" ref="H984" ca="1">eConcatenar(A984:G984," ")</f>
        <v>INSERT INTO funeraria_abonos_individual SELECT 'mA8GFuRxkM9Y07Vc',' GXlFgK6efrPKfUju ','0',3000,'00:00:00','0000-00-00',0,0,0,0,0,0,0,0,0,0,0,0,'QWVIOWCUF2AZKT','00:00:00','2021-9-2',0,0,'QWVIOS88F2AZKT','QWYI36BU9KVTQO','0','0','1','1','1','1','1','1','1','1','1','0',0;</v>
      </c>
    </row>
    <row r="985" spans="1:8" x14ac:dyDescent="0.25">
      <c r="A985" t="s">
        <v>5567</v>
      </c>
      <c r="B985" t="s">
        <v>5568</v>
      </c>
      <c r="C985" t="s">
        <v>5569</v>
      </c>
      <c r="D985" t="s">
        <v>5570</v>
      </c>
      <c r="E985" t="s">
        <v>8463</v>
      </c>
      <c r="F985" t="s">
        <v>8464</v>
      </c>
      <c r="G985" t="s">
        <v>8465</v>
      </c>
      <c r="H985" t="str" cm="1">
        <f t="array" aca="1" ref="H985" ca="1">eConcatenar(A985:G985," ")</f>
        <v>INSERT INTO funeraria_abonos_individual SELECT 'FY4FK1ZiLmt29kFR',' cyHUKZeAUibLvNiG ','0',6200,'00:00:00','0000-00-00',0,0,0,0,0,0,0,0,0,0,0,0,'QWVIOWCUF2AZKT','00:00:00','2021-9-2',0,0,'QWVIOS88F2AZKT','QWYI36BU9KVTQO','0','0','1','1','1','1','1','1','1','1','1','0',0;</v>
      </c>
    </row>
    <row r="986" spans="1:8" x14ac:dyDescent="0.25">
      <c r="A986" t="s">
        <v>5567</v>
      </c>
      <c r="B986" t="s">
        <v>5568</v>
      </c>
      <c r="C986" t="s">
        <v>5569</v>
      </c>
      <c r="D986" t="s">
        <v>5570</v>
      </c>
      <c r="E986" t="s">
        <v>8466</v>
      </c>
      <c r="F986" t="s">
        <v>8467</v>
      </c>
      <c r="G986" t="s">
        <v>8462</v>
      </c>
      <c r="H986" t="str" cm="1">
        <f t="array" aca="1" ref="H986" ca="1">eConcatenar(A986:G986," ")</f>
        <v>INSERT INTO funeraria_abonos_individual SELECT 'axasAgtPTWGwl3kn',' PqlGpB0hRyqgQGQx ','0',3000,'00:00:00','0000-00-00',0,0,0,0,0,0,0,0,0,0,0,0,'QWVIOWCUF2AZKT','00:00:00','2021-9-2',0,0,'QWVIOS88F2AZKT','QWYI36BU9KVTQO','0','0','1','1','1','1','1','1','1','1','1','0',0;</v>
      </c>
    </row>
    <row r="987" spans="1:8" x14ac:dyDescent="0.25">
      <c r="A987" t="s">
        <v>5567</v>
      </c>
      <c r="B987" t="s">
        <v>5568</v>
      </c>
      <c r="C987" t="s">
        <v>5569</v>
      </c>
      <c r="D987" t="s">
        <v>5570</v>
      </c>
      <c r="E987" t="s">
        <v>8468</v>
      </c>
      <c r="F987" t="s">
        <v>8469</v>
      </c>
      <c r="G987" t="s">
        <v>6522</v>
      </c>
      <c r="H987" t="str" cm="1">
        <f t="array" aca="1" ref="H987" ca="1">eConcatenar(A987:G987," ")</f>
        <v>INSERT INTO funeraria_abonos_individual SELECT 'yOEsFxjzhnY1hJLT',' OVgexw40Ro3CY0Cr ','0',2600,'00:00:00','0000-00-00',0,0,0,0,0,0,0,0,0,0,0,0,'QWVIOWCUF2AZKT','00:00:00','2021-9-1',0,0,'QWVIOS88F2AZKT','QWYI36BU9KVTQO','0','0','1','1','1','1','1','1','1','1','1','0',0;</v>
      </c>
    </row>
    <row r="988" spans="1:8" x14ac:dyDescent="0.25">
      <c r="A988" t="s">
        <v>5567</v>
      </c>
      <c r="B988" t="s">
        <v>5568</v>
      </c>
      <c r="C988" t="s">
        <v>5569</v>
      </c>
      <c r="D988" t="s">
        <v>5570</v>
      </c>
      <c r="E988" t="s">
        <v>8470</v>
      </c>
      <c r="F988" t="s">
        <v>8471</v>
      </c>
      <c r="G988" t="s">
        <v>8436</v>
      </c>
      <c r="H988" t="str" cm="1">
        <f t="array" aca="1" ref="H988" ca="1">eConcatenar(A988:G988," ")</f>
        <v>INSERT INTO funeraria_abonos_individual SELECT 'qzFy7G9hoTYKLdWD',' EEh1MhAWppJWkEyD ','0',2500,'00:00:00','0000-00-00',0,0,0,0,0,0,0,0,0,0,0,0,'QWVIOWCUF2AZKT','00:00:00','2021-9-2',0,0,'QWVIOS88F2AZKT','QWYI36BU9KVTQO','0','0','1','1','1','1','1','1','1','1','1','0',0;</v>
      </c>
    </row>
    <row r="989" spans="1:8" x14ac:dyDescent="0.25">
      <c r="A989" t="s">
        <v>5567</v>
      </c>
      <c r="B989" t="s">
        <v>5568</v>
      </c>
      <c r="C989" t="s">
        <v>5569</v>
      </c>
      <c r="D989" t="s">
        <v>5570</v>
      </c>
      <c r="E989" t="s">
        <v>8472</v>
      </c>
      <c r="F989" t="s">
        <v>8473</v>
      </c>
      <c r="G989" t="s">
        <v>8436</v>
      </c>
      <c r="H989" t="str" cm="1">
        <f t="array" aca="1" ref="H989" ca="1">eConcatenar(A989:G989," ")</f>
        <v>INSERT INTO funeraria_abonos_individual SELECT 'NbjkdsIQqoa6xIyq',' AXQvhx9mrEGhooq8 ','0',2500,'00:00:00','0000-00-00',0,0,0,0,0,0,0,0,0,0,0,0,'QWVIOWCUF2AZKT','00:00:00','2021-9-2',0,0,'QWVIOS88F2AZKT','QWYI36BU9KVTQO','0','0','1','1','1','1','1','1','1','1','1','0',0;</v>
      </c>
    </row>
    <row r="990" spans="1:8" x14ac:dyDescent="0.25">
      <c r="A990" t="s">
        <v>5567</v>
      </c>
      <c r="B990" t="s">
        <v>5568</v>
      </c>
      <c r="C990" t="s">
        <v>5569</v>
      </c>
      <c r="D990" t="s">
        <v>5570</v>
      </c>
      <c r="E990" t="s">
        <v>8474</v>
      </c>
      <c r="F990" t="s">
        <v>8475</v>
      </c>
      <c r="G990" t="s">
        <v>8476</v>
      </c>
      <c r="H990" t="str" cm="1">
        <f t="array" aca="1" ref="H990" ca="1">eConcatenar(A990:G990," ")</f>
        <v>INSERT INTO funeraria_abonos_individual SELECT 'k6IhzyGtB0Buwjxs',' DYt86b83Vcqw8dvF ','0',4100,'00:00:00','0000-00-00',0,0,0,0,0,0,0,0,0,0,0,0,'QWVIOWCUF2AZKT','00:00:00','2021-9-2',0,0,'QWVIOS88F2AZKT','QWYI36BU9KVTQO','0','0','1','1','1','1','1','1','1','1','1','0',0;</v>
      </c>
    </row>
    <row r="991" spans="1:8" x14ac:dyDescent="0.25">
      <c r="A991" t="s">
        <v>5567</v>
      </c>
      <c r="B991" t="s">
        <v>5568</v>
      </c>
      <c r="C991" t="s">
        <v>5569</v>
      </c>
      <c r="D991" t="s">
        <v>5570</v>
      </c>
      <c r="E991" t="s">
        <v>8477</v>
      </c>
      <c r="F991" t="s">
        <v>8478</v>
      </c>
      <c r="G991" t="s">
        <v>6513</v>
      </c>
      <c r="H991" t="str" cm="1">
        <f t="array" aca="1" ref="H991" ca="1">eConcatenar(A991:G991," ")</f>
        <v>INSERT INTO funeraria_abonos_individual SELECT '2TjOIKLQSZN9g2Gg',' JTl3Fhys5ykLg0Nq ','0',1300,'00:00:00','0000-00-00',0,0,0,0,0,0,0,0,0,0,0,0,'QWVIOWCUF2AZKT','00:00:00','2021-9-1',0,0,'QWVIOS88F2AZKT','QWYI36BU9KVTQO','0','0','1','1','1','1','1','1','1','1','1','0',0;</v>
      </c>
    </row>
    <row r="992" spans="1:8" x14ac:dyDescent="0.25">
      <c r="A992" t="s">
        <v>5567</v>
      </c>
      <c r="B992" t="s">
        <v>5568</v>
      </c>
      <c r="C992" t="s">
        <v>5569</v>
      </c>
      <c r="D992" t="s">
        <v>5570</v>
      </c>
      <c r="E992" t="s">
        <v>8479</v>
      </c>
      <c r="F992" t="s">
        <v>8480</v>
      </c>
      <c r="G992" t="s">
        <v>8462</v>
      </c>
      <c r="H992" t="str" cm="1">
        <f t="array" aca="1" ref="H992" ca="1">eConcatenar(A992:G992," ")</f>
        <v>INSERT INTO funeraria_abonos_individual SELECT 'JdzD4XO8Rj7JNRWM',' ko5EpOXIFYMedFP9 ','0',3000,'00:00:00','0000-00-00',0,0,0,0,0,0,0,0,0,0,0,0,'QWVIOWCUF2AZKT','00:00:00','2021-9-2',0,0,'QWVIOS88F2AZKT','QWYI36BU9KVTQO','0','0','1','1','1','1','1','1','1','1','1','0',0;</v>
      </c>
    </row>
    <row r="993" spans="1:8" x14ac:dyDescent="0.25">
      <c r="A993" t="s">
        <v>5567</v>
      </c>
      <c r="B993" t="s">
        <v>5568</v>
      </c>
      <c r="C993" t="s">
        <v>5569</v>
      </c>
      <c r="D993" t="s">
        <v>5570</v>
      </c>
      <c r="E993" t="s">
        <v>8481</v>
      </c>
      <c r="F993" t="s">
        <v>8482</v>
      </c>
      <c r="G993" t="s">
        <v>8483</v>
      </c>
      <c r="H993" t="str" cm="1">
        <f t="array" aca="1" ref="H993" ca="1">eConcatenar(A993:G993," ")</f>
        <v>INSERT INTO funeraria_abonos_individual SELECT 'wYSOvl8zLXWEcZDG',' 6aP2RBIL5N8y0Pep ','0',2000,'00:00:00','0000-00-00',0,0,0,0,0,0,0,0,0,0,0,0,'QWVIOWCUF2AZKT','00:00:00','2021-6-12',0,0,'QWVIOS88F2AZKT','QWYI36BU9KVTQO','0','0','1','1','1','1','1','1','1','1','1','0',0;</v>
      </c>
    </row>
    <row r="994" spans="1:8" x14ac:dyDescent="0.25">
      <c r="A994" t="s">
        <v>5567</v>
      </c>
      <c r="B994" t="s">
        <v>5568</v>
      </c>
      <c r="C994" t="s">
        <v>5569</v>
      </c>
      <c r="D994" t="s">
        <v>5570</v>
      </c>
      <c r="E994" t="s">
        <v>8484</v>
      </c>
      <c r="F994" t="s">
        <v>8485</v>
      </c>
      <c r="G994" t="s">
        <v>8486</v>
      </c>
      <c r="H994" t="str" cm="1">
        <f t="array" aca="1" ref="H994" ca="1">eConcatenar(A994:G994," ")</f>
        <v>INSERT INTO funeraria_abonos_individual SELECT 'gHOdjYtGICOsJ1fB',' XpjMOmBENcRhz5rG ','0',1200,'00:00:00','0000-00-00',0,0,0,0,0,0,0,0,0,0,0,0,'QWVIOWCUF2AZKT','00:00:00','2021-6-17',0,0,'QWVIOS88F2AZKT','QWYI36BU9KVTQO','0','0','1','1','1','1','1','1','1','1','1','0',0;</v>
      </c>
    </row>
    <row r="995" spans="1:8" x14ac:dyDescent="0.25">
      <c r="A995" t="s">
        <v>5567</v>
      </c>
      <c r="B995" t="s">
        <v>5568</v>
      </c>
      <c r="C995" t="s">
        <v>5569</v>
      </c>
      <c r="D995" t="s">
        <v>5570</v>
      </c>
      <c r="E995" t="s">
        <v>8487</v>
      </c>
      <c r="F995" t="s">
        <v>8488</v>
      </c>
      <c r="G995" t="s">
        <v>8489</v>
      </c>
      <c r="H995" t="str" cm="1">
        <f t="array" aca="1" ref="H995" ca="1">eConcatenar(A995:G995," ")</f>
        <v>INSERT INTO funeraria_abonos_individual SELECT 'pOfEFBeKDomNMvG4',' 5sdEHPar2voYdHkx ','0',4800,'00:00:00','0000-00-00',0,0,0,0,0,0,0,0,0,0,0,0,'QWVIOWCUF2AZKT','00:00:00','2021-9-1',0,0,'QWVIOS88F2AZKT','QWYI36BU9KVTQO','0','0','1','1','1','1','1','1','1','1','1','0',0;</v>
      </c>
    </row>
    <row r="996" spans="1:8" x14ac:dyDescent="0.25">
      <c r="A996" t="s">
        <v>5567</v>
      </c>
      <c r="B996" t="s">
        <v>5568</v>
      </c>
      <c r="C996" t="s">
        <v>5569</v>
      </c>
      <c r="D996" t="s">
        <v>5570</v>
      </c>
      <c r="E996" t="s">
        <v>8490</v>
      </c>
      <c r="F996" t="s">
        <v>8491</v>
      </c>
      <c r="G996" t="s">
        <v>8436</v>
      </c>
      <c r="H996" t="str" cm="1">
        <f t="array" aca="1" ref="H996" ca="1">eConcatenar(A996:G996," ")</f>
        <v>INSERT INTO funeraria_abonos_individual SELECT '6MkL6ay5L95xFcBe',' t8iwm0O0xhmVOAFa ','0',2500,'00:00:00','0000-00-00',0,0,0,0,0,0,0,0,0,0,0,0,'QWVIOWCUF2AZKT','00:00:00','2021-9-2',0,0,'QWVIOS88F2AZKT','QWYI36BU9KVTQO','0','0','1','1','1','1','1','1','1','1','1','0',0;</v>
      </c>
    </row>
    <row r="997" spans="1:8" x14ac:dyDescent="0.25">
      <c r="A997" t="s">
        <v>5567</v>
      </c>
      <c r="B997" t="s">
        <v>5568</v>
      </c>
      <c r="C997" t="s">
        <v>5569</v>
      </c>
      <c r="D997" t="s">
        <v>5570</v>
      </c>
      <c r="E997" t="s">
        <v>8492</v>
      </c>
      <c r="F997" t="s">
        <v>8493</v>
      </c>
      <c r="G997" t="s">
        <v>6520</v>
      </c>
      <c r="H997" t="str" cm="1">
        <f t="array" aca="1" ref="H997" ca="1">eConcatenar(A997:G997," ")</f>
        <v>INSERT INTO funeraria_abonos_individual SELECT 'QGtYDtuHtfZL0PRR',' LjJOmkW0dCM8AEzd ','0',2200,'00:00:00','0000-00-00',0,0,0,0,0,0,0,0,0,0,0,0,'QWVIOWCUF2AZKT','00:00:00','2021-9-1',0,0,'QWVIOS88F2AZKT','QWYI36BU9KVTQO','0','0','1','1','1','1','1','1','1','1','1','0',0;</v>
      </c>
    </row>
    <row r="998" spans="1:8" x14ac:dyDescent="0.25">
      <c r="A998" t="s">
        <v>5567</v>
      </c>
      <c r="B998" t="s">
        <v>5568</v>
      </c>
      <c r="C998" t="s">
        <v>5569</v>
      </c>
      <c r="D998" t="s">
        <v>5570</v>
      </c>
      <c r="E998" t="s">
        <v>8494</v>
      </c>
      <c r="F998" t="s">
        <v>8495</v>
      </c>
      <c r="G998" t="s">
        <v>8496</v>
      </c>
      <c r="H998" t="str" cm="1">
        <f t="array" aca="1" ref="H998" ca="1">eConcatenar(A998:G998," ")</f>
        <v>INSERT INTO funeraria_abonos_individual SELECT '4gDTNbZPe59NcmSe',' JjbLaZx4VNBzY5LL ','0',2900,'00:00:00','0000-00-00',0,0,0,0,0,0,0,0,0,0,0,0,'QWVIOWCUF2AZKT','00:00:00','2021-9-1',0,0,'QWVIOS88F2AZKT','QWYI36BU9KVTQO','0','0','1','1','1','1','1','1','1','1','1','0',0;</v>
      </c>
    </row>
    <row r="999" spans="1:8" x14ac:dyDescent="0.25">
      <c r="A999" t="s">
        <v>5567</v>
      </c>
      <c r="B999" t="s">
        <v>5568</v>
      </c>
      <c r="C999" t="s">
        <v>5569</v>
      </c>
      <c r="D999" t="s">
        <v>5570</v>
      </c>
      <c r="E999" t="s">
        <v>8497</v>
      </c>
      <c r="F999" t="s">
        <v>8498</v>
      </c>
      <c r="G999" t="s">
        <v>8499</v>
      </c>
      <c r="H999" t="str" cm="1">
        <f t="array" aca="1" ref="H999" ca="1">eConcatenar(A999:G999," ")</f>
        <v>INSERT INTO funeraria_abonos_individual SELECT 'lTiSrP1fMdzpnAVf',' E0Pa5WbXbHTbKXpu ','0',4750,'00:00:00','0000-00-00',0,0,0,0,0,0,0,0,0,0,0,0,'QWVIOWCUF2AZKT','00:00:00','2021-9-2',0,0,'QWVIOS88F2AZKT','QWYI36BU9KVTQO','0','0','1','1','1','1','1','1','1','1','1','0',0;</v>
      </c>
    </row>
    <row r="1000" spans="1:8" x14ac:dyDescent="0.25">
      <c r="A1000" t="s">
        <v>5567</v>
      </c>
      <c r="B1000" t="s">
        <v>5568</v>
      </c>
      <c r="C1000" t="s">
        <v>5569</v>
      </c>
      <c r="D1000" t="s">
        <v>5570</v>
      </c>
      <c r="E1000" t="s">
        <v>8500</v>
      </c>
      <c r="F1000" t="s">
        <v>8501</v>
      </c>
      <c r="G1000" t="s">
        <v>8502</v>
      </c>
      <c r="H1000" t="str" cm="1">
        <f t="array" aca="1" ref="H1000" ca="1">eConcatenar(A1000:G1000," ")</f>
        <v>INSERT INTO funeraria_abonos_individual SELECT 'tlXiliWEFtW9bchB',' nCdnHugZlIKIolVP ','0',2100,'00:00:00','0000-00-00',0,0,0,0,0,0,0,0,0,0,0,0,'QWVIOWCUF2AZKT','00:00:00','2021-8-5',0,0,'QWVIOS88F2AZKT','QWYI36BU9KVTQO','0','0','1','1','1','1','1','1','1','1','1','0',0;</v>
      </c>
    </row>
    <row r="1001" spans="1:8" x14ac:dyDescent="0.25">
      <c r="A1001" t="s">
        <v>5567</v>
      </c>
      <c r="B1001" t="s">
        <v>5568</v>
      </c>
      <c r="C1001" t="s">
        <v>5569</v>
      </c>
      <c r="D1001" t="s">
        <v>5570</v>
      </c>
      <c r="E1001" t="s">
        <v>8503</v>
      </c>
      <c r="F1001" t="s">
        <v>8504</v>
      </c>
      <c r="G1001" t="s">
        <v>8496</v>
      </c>
      <c r="H1001" t="str" cm="1">
        <f t="array" aca="1" ref="H1001" ca="1">eConcatenar(A1001:G1001," ")</f>
        <v>INSERT INTO funeraria_abonos_individual SELECT 'N2zXXtC9vqZddK4z',' jTbx7BZcEobrlHun ','0',2900,'00:00:00','0000-00-00',0,0,0,0,0,0,0,0,0,0,0,0,'QWVIOWCUF2AZKT','00:00:00','2021-9-1',0,0,'QWVIOS88F2AZKT','QWYI36BU9KVTQO','0','0','1','1','1','1','1','1','1','1','1','0',0;</v>
      </c>
    </row>
    <row r="1002" spans="1:8" x14ac:dyDescent="0.25">
      <c r="A1002" t="s">
        <v>5567</v>
      </c>
      <c r="B1002" t="s">
        <v>5568</v>
      </c>
      <c r="C1002" t="s">
        <v>5569</v>
      </c>
      <c r="D1002" t="s">
        <v>5570</v>
      </c>
      <c r="E1002" t="s">
        <v>8505</v>
      </c>
      <c r="F1002" t="s">
        <v>8506</v>
      </c>
      <c r="G1002" t="s">
        <v>6529</v>
      </c>
      <c r="H1002" t="str" cm="1">
        <f t="array" aca="1" ref="H1002" ca="1">eConcatenar(A1002:G1002," ")</f>
        <v>INSERT INTO funeraria_abonos_individual SELECT '0AiAxNPbsBjWTpdy',' KGlhZho3K361VyAz ','0',2800,'00:00:00','0000-00-00',0,0,0,0,0,0,0,0,0,0,0,0,'QWVIOWCUF2AZKT','00:00:00','2021-9-2',0,0,'QWVIOS88F2AZKT','QWYI36BU9KVTQO','0','0','1','1','1','1','1','1','1','1','1','0',0;</v>
      </c>
    </row>
    <row r="1003" spans="1:8" x14ac:dyDescent="0.25">
      <c r="A1003" t="s">
        <v>5567</v>
      </c>
      <c r="B1003" t="s">
        <v>5568</v>
      </c>
      <c r="C1003" t="s">
        <v>5569</v>
      </c>
      <c r="D1003" t="s">
        <v>5570</v>
      </c>
      <c r="E1003" t="s">
        <v>8507</v>
      </c>
      <c r="F1003" t="s">
        <v>8508</v>
      </c>
      <c r="G1003" t="s">
        <v>8509</v>
      </c>
      <c r="H1003" t="str" cm="1">
        <f t="array" aca="1" ref="H1003" ca="1">eConcatenar(A1003:G1003," ")</f>
        <v>INSERT INTO funeraria_abonos_individual SELECT 'AAP4eh9CEFuDUOt5',' 9KjRnyfn9EBYeE1y ','0',1600,'00:00:00','0000-00-00',0,0,0,0,0,0,0,0,0,0,0,0,'QWVIOWCUF2AZKT','00:00:00','2021-8-5',0,0,'QWVIOS88F2AZKT','QWYI36BU9KVTQO','0','0','1','1','1','1','1','1','1','1','1','0',0;</v>
      </c>
    </row>
    <row r="1004" spans="1:8" x14ac:dyDescent="0.25">
      <c r="A1004" t="s">
        <v>5567</v>
      </c>
      <c r="B1004" t="s">
        <v>5568</v>
      </c>
      <c r="C1004" t="s">
        <v>5569</v>
      </c>
      <c r="D1004" t="s">
        <v>5570</v>
      </c>
      <c r="E1004" t="s">
        <v>8510</v>
      </c>
      <c r="F1004" t="s">
        <v>8511</v>
      </c>
      <c r="G1004" t="s">
        <v>6522</v>
      </c>
      <c r="H1004" t="str" cm="1">
        <f t="array" aca="1" ref="H1004" ca="1">eConcatenar(A1004:G1004," ")</f>
        <v>INSERT INTO funeraria_abonos_individual SELECT 'jzjroEGDmbjrs0Bv',' aFNlwtehvaDj1hnf ','0',2600,'00:00:00','0000-00-00',0,0,0,0,0,0,0,0,0,0,0,0,'QWVIOWCUF2AZKT','00:00:00','2021-9-1',0,0,'QWVIOS88F2AZKT','QWYI36BU9KVTQO','0','0','1','1','1','1','1','1','1','1','1','0',0;</v>
      </c>
    </row>
    <row r="1005" spans="1:8" x14ac:dyDescent="0.25">
      <c r="A1005" t="s">
        <v>5567</v>
      </c>
      <c r="B1005" t="s">
        <v>5568</v>
      </c>
      <c r="C1005" t="s">
        <v>5569</v>
      </c>
      <c r="D1005" t="s">
        <v>5570</v>
      </c>
      <c r="E1005" t="s">
        <v>8512</v>
      </c>
      <c r="F1005" t="s">
        <v>8513</v>
      </c>
      <c r="G1005" t="s">
        <v>8429</v>
      </c>
      <c r="H1005" t="str" cm="1">
        <f t="array" aca="1" ref="H1005" ca="1">eConcatenar(A1005:G1005," ")</f>
        <v>INSERT INTO funeraria_abonos_individual SELECT 'sPvhDFHjl9fhcJ2l',' bx36Uimdl6mGaPKT ','0',2700,'00:00:00','0000-00-00',0,0,0,0,0,0,0,0,0,0,0,0,'QWVIOWCUF2AZKT','00:00:00','2021-9-1',0,0,'QWVIOS88F2AZKT','QWYI36BU9KVTQO','0','0','1','1','1','1','1','1','1','1','1','0',0;</v>
      </c>
    </row>
    <row r="1006" spans="1:8" x14ac:dyDescent="0.25">
      <c r="A1006" t="s">
        <v>5567</v>
      </c>
      <c r="B1006" t="s">
        <v>5568</v>
      </c>
      <c r="C1006" t="s">
        <v>5569</v>
      </c>
      <c r="D1006" t="s">
        <v>5570</v>
      </c>
      <c r="E1006" t="s">
        <v>8514</v>
      </c>
      <c r="F1006" t="s">
        <v>8515</v>
      </c>
      <c r="G1006" t="s">
        <v>8502</v>
      </c>
      <c r="H1006" t="str" cm="1">
        <f t="array" aca="1" ref="H1006" ca="1">eConcatenar(A1006:G1006," ")</f>
        <v>INSERT INTO funeraria_abonos_individual SELECT '1GpnQkqhdlDOMJHa',' huX3ej5EPmlr9h6X ','0',2100,'00:00:00','0000-00-00',0,0,0,0,0,0,0,0,0,0,0,0,'QWVIOWCUF2AZKT','00:00:00','2021-8-5',0,0,'QWVIOS88F2AZKT','QWYI36BU9KVTQO','0','0','1','1','1','1','1','1','1','1','1','0',0;</v>
      </c>
    </row>
    <row r="1007" spans="1:8" x14ac:dyDescent="0.25">
      <c r="A1007" t="s">
        <v>5567</v>
      </c>
      <c r="B1007" t="s">
        <v>5568</v>
      </c>
      <c r="C1007" t="s">
        <v>5569</v>
      </c>
      <c r="D1007" t="s">
        <v>5570</v>
      </c>
      <c r="E1007" t="s">
        <v>8516</v>
      </c>
      <c r="F1007" t="s">
        <v>8517</v>
      </c>
      <c r="G1007" t="s">
        <v>6526</v>
      </c>
      <c r="H1007" t="str" cm="1">
        <f t="array" aca="1" ref="H1007" ca="1">eConcatenar(A1007:G1007," ")</f>
        <v>INSERT INTO funeraria_abonos_individual SELECT 'ebBIanZW1btJ3I4U',' 0gWKWE4jxBqoOOba ','0',2100,'00:00:00','0000-00-00',0,0,0,0,0,0,0,0,0,0,0,0,'QWVIOWCUF2AZKT','00:00:00','2021-9-1',0,0,'QWVIOS88F2AZKT','QWYI36BU9KVTQO','0','0','1','1','1','1','1','1','1','1','1','0',0;</v>
      </c>
    </row>
    <row r="1008" spans="1:8" x14ac:dyDescent="0.25">
      <c r="A1008" t="s">
        <v>5567</v>
      </c>
      <c r="B1008" t="s">
        <v>5568</v>
      </c>
      <c r="C1008" t="s">
        <v>5569</v>
      </c>
      <c r="D1008" t="s">
        <v>5570</v>
      </c>
      <c r="E1008" t="s">
        <v>8518</v>
      </c>
      <c r="F1008" t="s">
        <v>8519</v>
      </c>
      <c r="G1008" t="s">
        <v>8429</v>
      </c>
      <c r="H1008" t="str" cm="1">
        <f t="array" aca="1" ref="H1008" ca="1">eConcatenar(A1008:G1008," ")</f>
        <v>INSERT INTO funeraria_abonos_individual SELECT 'EXpj34MNkxbAxuIq',' bBZaoVS4Fr4A9vri ','0',2700,'00:00:00','0000-00-00',0,0,0,0,0,0,0,0,0,0,0,0,'QWVIOWCUF2AZKT','00:00:00','2021-9-1',0,0,'QWVIOS88F2AZKT','QWYI36BU9KVTQO','0','0','1','1','1','1','1','1','1','1','1','0',0;</v>
      </c>
    </row>
    <row r="1009" spans="1:8" x14ac:dyDescent="0.25">
      <c r="A1009" t="s">
        <v>5567</v>
      </c>
      <c r="B1009" t="s">
        <v>5568</v>
      </c>
      <c r="C1009" t="s">
        <v>5569</v>
      </c>
      <c r="D1009" t="s">
        <v>5570</v>
      </c>
      <c r="E1009" t="s">
        <v>8520</v>
      </c>
      <c r="F1009" t="s">
        <v>8521</v>
      </c>
      <c r="G1009" t="s">
        <v>6522</v>
      </c>
      <c r="H1009" t="str" cm="1">
        <f t="array" aca="1" ref="H1009" ca="1">eConcatenar(A1009:G1009," ")</f>
        <v>INSERT INTO funeraria_abonos_individual SELECT '6or6ugUeBWzUeQVV',' 2kXhipWUyGnidMbW ','0',2600,'00:00:00','0000-00-00',0,0,0,0,0,0,0,0,0,0,0,0,'QWVIOWCUF2AZKT','00:00:00','2021-9-1',0,0,'QWVIOS88F2AZKT','QWYI36BU9KVTQO','0','0','1','1','1','1','1','1','1','1','1','0',0;</v>
      </c>
    </row>
    <row r="1010" spans="1:8" x14ac:dyDescent="0.25">
      <c r="A1010" t="s">
        <v>5567</v>
      </c>
      <c r="B1010" t="s">
        <v>5568</v>
      </c>
      <c r="C1010" t="s">
        <v>5569</v>
      </c>
      <c r="D1010" t="s">
        <v>5570</v>
      </c>
      <c r="E1010" t="s">
        <v>8522</v>
      </c>
      <c r="F1010" t="s">
        <v>8523</v>
      </c>
      <c r="G1010" t="s">
        <v>8524</v>
      </c>
      <c r="H1010" t="str" cm="1">
        <f t="array" aca="1" ref="H1010" ca="1">eConcatenar(A1010:G1010," ")</f>
        <v>INSERT INTO funeraria_abonos_individual SELECT 'blLfPHdqpIivFDmm',' O6aKLieaEoAJ5DcS ','0',1600,'00:00:00','0000-00-00',0,0,0,0,0,0,0,0,0,0,0,0,'QWVIOWCUF2AZKT','00:00:00','2021-8-18',0,0,'QWVIOS88F2AZKT','QWYI36BU9KVTQO','0','0','1','1','1','1','1','1','1','1','1','0',0;</v>
      </c>
    </row>
    <row r="1011" spans="1:8" x14ac:dyDescent="0.25">
      <c r="A1011" t="s">
        <v>5567</v>
      </c>
      <c r="B1011" t="s">
        <v>5568</v>
      </c>
      <c r="C1011" t="s">
        <v>5569</v>
      </c>
      <c r="D1011" t="s">
        <v>5570</v>
      </c>
      <c r="E1011" t="s">
        <v>8525</v>
      </c>
      <c r="F1011" t="s">
        <v>8526</v>
      </c>
      <c r="G1011" t="s">
        <v>6494</v>
      </c>
      <c r="H1011" t="str" cm="1">
        <f t="array" aca="1" ref="H1011" ca="1">eConcatenar(A1011:G1011," ")</f>
        <v>INSERT INTO funeraria_abonos_individual SELECT 'psLlTJcuQ5S1wbRK',' B1tRNPra544Nvcm0 ','0',3800,'00:00:00','0000-00-00',0,0,0,0,0,0,0,0,0,0,0,0,'QWVIOWCUF2AZKT','00:00:00','2021-9-1',0,0,'QWVIOS88F2AZKT','QWYI36BU9KVTQO','0','0','1','1','1','1','1','1','1','1','1','0',0;</v>
      </c>
    </row>
    <row r="1012" spans="1:8" x14ac:dyDescent="0.25">
      <c r="A1012" t="s">
        <v>5567</v>
      </c>
      <c r="B1012" t="s">
        <v>5568</v>
      </c>
      <c r="C1012" t="s">
        <v>5569</v>
      </c>
      <c r="D1012" t="s">
        <v>5570</v>
      </c>
      <c r="E1012" t="s">
        <v>8527</v>
      </c>
      <c r="F1012" t="s">
        <v>8528</v>
      </c>
      <c r="G1012" t="s">
        <v>8529</v>
      </c>
      <c r="H1012" t="str" cm="1">
        <f t="array" aca="1" ref="H1012" ca="1">eConcatenar(A1012:G1012," ")</f>
        <v>INSERT INTO funeraria_abonos_individual SELECT 'VcumtAEcdpzu19U6',' EOcVNvyjgxGRqAc0 ','0',1700,'00:00:00','0000-00-00',0,0,0,0,0,0,0,0,0,0,0,0,'QWVIOWCUF2AZKT','00:00:00','2021-9-1',0,0,'QWVIOS88F2AZKT','QWYI36BU9KVTQO','0','0','1','1','1','1','1','1','1','1','1','0',0;</v>
      </c>
    </row>
    <row r="1013" spans="1:8" x14ac:dyDescent="0.25">
      <c r="A1013" t="s">
        <v>5567</v>
      </c>
      <c r="B1013" t="s">
        <v>5568</v>
      </c>
      <c r="C1013" t="s">
        <v>5569</v>
      </c>
      <c r="D1013" t="s">
        <v>5570</v>
      </c>
      <c r="E1013" t="s">
        <v>8530</v>
      </c>
      <c r="F1013" t="s">
        <v>8531</v>
      </c>
      <c r="G1013" t="s">
        <v>6520</v>
      </c>
      <c r="H1013" t="str" cm="1">
        <f t="array" aca="1" ref="H1013" ca="1">eConcatenar(A1013:G1013," ")</f>
        <v>INSERT INTO funeraria_abonos_individual SELECT '3R9XIz7AHV8YsY1o',' HtMrJQ4HfJQFlopi ','0',2200,'00:00:00','0000-00-00',0,0,0,0,0,0,0,0,0,0,0,0,'QWVIOWCUF2AZKT','00:00:00','2021-9-1',0,0,'QWVIOS88F2AZKT','QWYI36BU9KVTQO','0','0','1','1','1','1','1','1','1','1','1','0',0;</v>
      </c>
    </row>
    <row r="1014" spans="1:8" x14ac:dyDescent="0.25">
      <c r="A1014" t="s">
        <v>5567</v>
      </c>
      <c r="B1014" t="s">
        <v>5568</v>
      </c>
      <c r="C1014" t="s">
        <v>5569</v>
      </c>
      <c r="D1014" t="s">
        <v>5570</v>
      </c>
      <c r="E1014" t="s">
        <v>8532</v>
      </c>
      <c r="F1014" t="s">
        <v>8533</v>
      </c>
      <c r="G1014" t="s">
        <v>8534</v>
      </c>
      <c r="H1014" t="str" cm="1">
        <f t="array" aca="1" ref="H1014" ca="1">eConcatenar(A1014:G1014," ")</f>
        <v>INSERT INTO funeraria_abonos_individual SELECT 'DcWeNNE46hYuk2k3',' RMaCxt4f1yIJRFeb ','0',1400,'00:00:00','0000-00-00',0,0,0,0,0,0,0,0,0,0,0,0,'QWVIOWCUF2AZKT','00:00:00','2021-9-1',0,0,'QWVIOS88F2AZKT','QWYI36BU9KVTQO','0','0','1','1','1','1','1','1','1','1','1','0',0;</v>
      </c>
    </row>
    <row r="1015" spans="1:8" x14ac:dyDescent="0.25">
      <c r="A1015" t="s">
        <v>5567</v>
      </c>
      <c r="B1015" t="s">
        <v>5568</v>
      </c>
      <c r="C1015" t="s">
        <v>5569</v>
      </c>
      <c r="D1015" t="s">
        <v>5570</v>
      </c>
      <c r="E1015" t="s">
        <v>8535</v>
      </c>
      <c r="F1015" t="s">
        <v>8536</v>
      </c>
      <c r="G1015" t="s">
        <v>6520</v>
      </c>
      <c r="H1015" t="str" cm="1">
        <f t="array" aca="1" ref="H1015" ca="1">eConcatenar(A1015:G1015," ")</f>
        <v>INSERT INTO funeraria_abonos_individual SELECT 'kM7WQq1ZSfQ6XRYw',' o2dqeocwZFeODOKV ','0',2200,'00:00:00','0000-00-00',0,0,0,0,0,0,0,0,0,0,0,0,'QWVIOWCUF2AZKT','00:00:00','2021-9-1',0,0,'QWVIOS88F2AZKT','QWYI36BU9KVTQO','0','0','1','1','1','1','1','1','1','1','1','0',0;</v>
      </c>
    </row>
    <row r="1016" spans="1:8" x14ac:dyDescent="0.25">
      <c r="A1016" t="s">
        <v>5567</v>
      </c>
      <c r="B1016" t="s">
        <v>5568</v>
      </c>
      <c r="C1016" t="s">
        <v>5569</v>
      </c>
      <c r="D1016" t="s">
        <v>5570</v>
      </c>
      <c r="E1016" t="s">
        <v>8537</v>
      </c>
      <c r="F1016" t="s">
        <v>8538</v>
      </c>
      <c r="G1016" t="s">
        <v>8539</v>
      </c>
      <c r="H1016" t="str" cm="1">
        <f t="array" aca="1" ref="H1016" ca="1">eConcatenar(A1016:G1016," ")</f>
        <v>INSERT INTO funeraria_abonos_individual SELECT 'H1qyTlubynS7Qfda',' P6Sd2A3Hp2KlSz9d ','0',1800,'00:00:00','0000-00-00',0,0,0,0,0,0,0,0,0,0,0,0,'QWVIOWCUF2AZKT','00:00:00','2021-8-18',0,0,'QWVIOS88F2AZKT','QWYI36BU9KVTQO','0','0','1','1','1','1','1','1','1','1','1','0',0;</v>
      </c>
    </row>
    <row r="1017" spans="1:8" x14ac:dyDescent="0.25">
      <c r="A1017" t="s">
        <v>5567</v>
      </c>
      <c r="B1017" t="s">
        <v>5568</v>
      </c>
      <c r="C1017" t="s">
        <v>5569</v>
      </c>
      <c r="D1017" t="s">
        <v>5570</v>
      </c>
      <c r="E1017" t="s">
        <v>8540</v>
      </c>
      <c r="F1017" t="s">
        <v>8541</v>
      </c>
      <c r="G1017" t="s">
        <v>8542</v>
      </c>
      <c r="H1017" t="str" cm="1">
        <f t="array" aca="1" ref="H1017" ca="1">eConcatenar(A1017:G1017," ")</f>
        <v>INSERT INTO funeraria_abonos_individual SELECT 'NBi5LuE2kX6w25XN',' sfbup9DbmK5IXoBy ','0',2650,'00:00:00','0000-00-00',0,0,0,0,0,0,0,0,0,0,0,0,'QWVIOWCUF2AZKT','00:00:00','2021-8-19',0,0,'QWVIOS88F2AZKT','QWYI36BU9KVTQO','0','0','1','1','1','1','1','1','1','1','1','0',0;</v>
      </c>
    </row>
    <row r="1018" spans="1:8" x14ac:dyDescent="0.25">
      <c r="A1018" t="s">
        <v>5567</v>
      </c>
      <c r="B1018" t="s">
        <v>5568</v>
      </c>
      <c r="C1018" t="s">
        <v>5569</v>
      </c>
      <c r="D1018" t="s">
        <v>5570</v>
      </c>
      <c r="E1018" t="s">
        <v>8543</v>
      </c>
      <c r="F1018" t="s">
        <v>8544</v>
      </c>
      <c r="G1018" t="s">
        <v>6520</v>
      </c>
      <c r="H1018" t="str" cm="1">
        <f t="array" aca="1" ref="H1018" ca="1">eConcatenar(A1018:G1018," ")</f>
        <v>INSERT INTO funeraria_abonos_individual SELECT 'IqQBqDS2OfgscstS',' 3bRp7nhwt06WiLM0 ','0',2200,'00:00:00','0000-00-00',0,0,0,0,0,0,0,0,0,0,0,0,'QWVIOWCUF2AZKT','00:00:00','2021-9-1',0,0,'QWVIOS88F2AZKT','QWYI36BU9KVTQO','0','0','1','1','1','1','1','1','1','1','1','0',0;</v>
      </c>
    </row>
    <row r="1019" spans="1:8" x14ac:dyDescent="0.25">
      <c r="A1019" t="s">
        <v>5567</v>
      </c>
      <c r="B1019" t="s">
        <v>5568</v>
      </c>
      <c r="C1019" t="s">
        <v>5569</v>
      </c>
      <c r="D1019" t="s">
        <v>5570</v>
      </c>
      <c r="E1019" t="s">
        <v>8545</v>
      </c>
      <c r="F1019" t="s">
        <v>8546</v>
      </c>
      <c r="G1019" t="s">
        <v>6548</v>
      </c>
      <c r="H1019" t="str" cm="1">
        <f t="array" aca="1" ref="H1019" ca="1">eConcatenar(A1019:G1019," ")</f>
        <v>INSERT INTO funeraria_abonos_individual SELECT 'EmvAFREt0Sjh6s9t',' Ra8NatnbOUIAeH6r ','0',3600,'00:00:00','0000-00-00',0,0,0,0,0,0,0,0,0,0,0,0,'QWVIOWCUF2AZKT','00:00:00','2021-9-1',0,0,'QWVIOS88F2AZKT','QWYI36BU9KVTQO','0','0','1','1','1','1','1','1','1','1','1','0',0;</v>
      </c>
    </row>
    <row r="1020" spans="1:8" x14ac:dyDescent="0.25">
      <c r="A1020" t="s">
        <v>5567</v>
      </c>
      <c r="B1020" t="s">
        <v>5568</v>
      </c>
      <c r="C1020" t="s">
        <v>5569</v>
      </c>
      <c r="D1020" t="s">
        <v>5570</v>
      </c>
      <c r="E1020" t="s">
        <v>8547</v>
      </c>
      <c r="F1020" t="s">
        <v>8548</v>
      </c>
      <c r="G1020" t="s">
        <v>6533</v>
      </c>
      <c r="H1020" t="str" cm="1">
        <f t="array" aca="1" ref="H1020" ca="1">eConcatenar(A1020:G1020," ")</f>
        <v>INSERT INTO funeraria_abonos_individual SELECT 'ZMRHkSkECqA7tKNn',' YUnsi3zI1TSkc4Mu ','0',2800,'00:00:00','0000-00-00',0,0,0,0,0,0,0,0,0,0,0,0,'QWVIOWCUF2AZKT','00:00:00','2021-9-1',0,0,'QWVIOS88F2AZKT','QWYI36BU9KVTQO','0','0','1','1','1','1','1','1','1','1','1','0',0;</v>
      </c>
    </row>
    <row r="1021" spans="1:8" x14ac:dyDescent="0.25">
      <c r="A1021" t="s">
        <v>5567</v>
      </c>
      <c r="B1021" t="s">
        <v>5568</v>
      </c>
      <c r="C1021" t="s">
        <v>5569</v>
      </c>
      <c r="D1021" t="s">
        <v>5570</v>
      </c>
      <c r="E1021" t="s">
        <v>8549</v>
      </c>
      <c r="F1021" t="s">
        <v>8550</v>
      </c>
      <c r="G1021" t="s">
        <v>6533</v>
      </c>
      <c r="H1021" t="str" cm="1">
        <f t="array" aca="1" ref="H1021" ca="1">eConcatenar(A1021:G1021," ")</f>
        <v>INSERT INTO funeraria_abonos_individual SELECT 'lxxHbctMo87hg1oy',' 5wu3f0WMzKV0ny77 ','0',2800,'00:00:00','0000-00-00',0,0,0,0,0,0,0,0,0,0,0,0,'QWVIOWCUF2AZKT','00:00:00','2021-9-1',0,0,'QWVIOS88F2AZKT','QWYI36BU9KVTQO','0','0','1','1','1','1','1','1','1','1','1','0',0;</v>
      </c>
    </row>
    <row r="1022" spans="1:8" x14ac:dyDescent="0.25">
      <c r="A1022" t="s">
        <v>5567</v>
      </c>
      <c r="B1022" t="s">
        <v>5568</v>
      </c>
      <c r="C1022" t="s">
        <v>5569</v>
      </c>
      <c r="D1022" t="s">
        <v>5570</v>
      </c>
      <c r="E1022" t="s">
        <v>8551</v>
      </c>
      <c r="F1022" t="s">
        <v>8552</v>
      </c>
      <c r="G1022" t="s">
        <v>6287</v>
      </c>
      <c r="H1022" t="str" cm="1">
        <f t="array" aca="1" ref="H1022" ca="1">eConcatenar(A1022:G1022," ")</f>
        <v>INSERT INTO funeraria_abonos_individual SELECT '3CcixKBS6BwBznAN',' 9h36eOMKzSRQZ33h ','0',2800,'00:00:00','0000-00-00',0,0,0,0,0,0,0,0,0,0,0,0,'QWVIOWCUF2AZKT','00:00:00','2021-8-18',0,0,'QWVIOS88F2AZKT','QWYI36BU9KVTQO','0','0','1','1','1','1','1','1','1','1','1','0',0;</v>
      </c>
    </row>
    <row r="1023" spans="1:8" x14ac:dyDescent="0.25">
      <c r="A1023" t="s">
        <v>5567</v>
      </c>
      <c r="B1023" t="s">
        <v>5568</v>
      </c>
      <c r="C1023" t="s">
        <v>5569</v>
      </c>
      <c r="D1023" t="s">
        <v>5570</v>
      </c>
      <c r="E1023" t="s">
        <v>8553</v>
      </c>
      <c r="F1023" t="s">
        <v>8554</v>
      </c>
      <c r="G1023" t="s">
        <v>8555</v>
      </c>
      <c r="H1023" t="str" cm="1">
        <f t="array" aca="1" ref="H1023" ca="1">eConcatenar(A1023:G1023," ")</f>
        <v>INSERT INTO funeraria_abonos_individual SELECT '8xCuTSSnGj0tYy2O',' wwzxbcDQ7qWij6lw ','0',5800,'00:00:00','0000-00-00',0,0,0,0,0,0,0,0,0,0,0,0,'QWVIOWCUF2AZKT','00:00:00','2021-9-1',0,0,'QWVIOS88F2AZKT','QWYI36BU9KVTQO','0','0','1','1','1','1','1','1','1','1','1','0',0;</v>
      </c>
    </row>
    <row r="1024" spans="1:8" x14ac:dyDescent="0.25">
      <c r="A1024" t="s">
        <v>5567</v>
      </c>
      <c r="B1024" t="s">
        <v>5568</v>
      </c>
      <c r="C1024" t="s">
        <v>5569</v>
      </c>
      <c r="D1024" t="s">
        <v>5570</v>
      </c>
      <c r="E1024" t="s">
        <v>8556</v>
      </c>
      <c r="F1024" t="s">
        <v>8557</v>
      </c>
      <c r="G1024" t="s">
        <v>8429</v>
      </c>
      <c r="H1024" t="str" cm="1">
        <f t="array" aca="1" ref="H1024" ca="1">eConcatenar(A1024:G1024," ")</f>
        <v>INSERT INTO funeraria_abonos_individual SELECT 'odh3uwsZZaSX5Pof',' Vceg6HyNEhMJlNYS ','0',2700,'00:00:00','0000-00-00',0,0,0,0,0,0,0,0,0,0,0,0,'QWVIOWCUF2AZKT','00:00:00','2021-9-1',0,0,'QWVIOS88F2AZKT','QWYI36BU9KVTQO','0','0','1','1','1','1','1','1','1','1','1','0',0;</v>
      </c>
    </row>
    <row r="1025" spans="1:8" x14ac:dyDescent="0.25">
      <c r="A1025" t="s">
        <v>5567</v>
      </c>
      <c r="B1025" t="s">
        <v>5568</v>
      </c>
      <c r="C1025" t="s">
        <v>5569</v>
      </c>
      <c r="D1025" t="s">
        <v>5570</v>
      </c>
      <c r="E1025" t="s">
        <v>8558</v>
      </c>
      <c r="F1025" t="s">
        <v>8559</v>
      </c>
      <c r="G1025" t="s">
        <v>8560</v>
      </c>
      <c r="H1025" t="str" cm="1">
        <f t="array" aca="1" ref="H1025" ca="1">eConcatenar(A1025:G1025," ")</f>
        <v>INSERT INTO funeraria_abonos_individual SELECT 'VSEnZVk3bN0uX7S6',' mSNbvIT7EQicudxN ','0',1100,'00:00:00','0000-00-00',0,0,0,0,0,0,0,0,0,0,0,0,'QWVIOWCUF2AZKT','00:00:00','2021-9-2',0,0,'QWVIOS88F2AZKT','QWYI36BU9KVTQO','0','0','1','1','1','1','1','1','1','1','1','0',0;</v>
      </c>
    </row>
    <row r="1026" spans="1:8" x14ac:dyDescent="0.25">
      <c r="A1026" t="s">
        <v>5567</v>
      </c>
      <c r="B1026" t="s">
        <v>5568</v>
      </c>
      <c r="C1026" t="s">
        <v>5569</v>
      </c>
      <c r="D1026" t="s">
        <v>5570</v>
      </c>
      <c r="E1026" t="s">
        <v>8561</v>
      </c>
      <c r="F1026" t="s">
        <v>8562</v>
      </c>
      <c r="G1026" t="s">
        <v>8529</v>
      </c>
      <c r="H1026" t="str" cm="1">
        <f t="array" aca="1" ref="H1026" ca="1">eConcatenar(A1026:G1026," ")</f>
        <v>INSERT INTO funeraria_abonos_individual SELECT '9bNyViKEFyJJqX2t',' 8VCWh7W94eUOCstZ ','0',1700,'00:00:00','0000-00-00',0,0,0,0,0,0,0,0,0,0,0,0,'QWVIOWCUF2AZKT','00:00:00','2021-9-1',0,0,'QWVIOS88F2AZKT','QWYI36BU9KVTQO','0','0','1','1','1','1','1','1','1','1','1','0',0;</v>
      </c>
    </row>
    <row r="1027" spans="1:8" x14ac:dyDescent="0.25">
      <c r="A1027" t="s">
        <v>5567</v>
      </c>
      <c r="B1027" t="s">
        <v>5568</v>
      </c>
      <c r="C1027" t="s">
        <v>5569</v>
      </c>
      <c r="D1027" t="s">
        <v>5570</v>
      </c>
      <c r="E1027" t="s">
        <v>8563</v>
      </c>
      <c r="F1027" t="s">
        <v>8564</v>
      </c>
      <c r="G1027" t="s">
        <v>8565</v>
      </c>
      <c r="H1027" t="str" cm="1">
        <f t="array" aca="1" ref="H1027" ca="1">eConcatenar(A1027:G1027," ")</f>
        <v>INSERT INTO funeraria_abonos_individual SELECT 'BoCwwVJ8YwOBvpUz',' BObKyvbTs4pwbA3T ','0',3000,'00:00:00','0000-00-00',0,0,0,0,0,0,0,0,0,0,0,0,'QWVIOWCUF2AZKT','00:00:00','2021-9-1',0,0,'QWVIOS88F2AZKT','QWYI36BU9KVTQO','0','0','1','1','1','1','1','1','1','1','1','0',0;</v>
      </c>
    </row>
    <row r="1028" spans="1:8" x14ac:dyDescent="0.25">
      <c r="A1028" t="s">
        <v>5567</v>
      </c>
      <c r="B1028" t="s">
        <v>5568</v>
      </c>
      <c r="C1028" t="s">
        <v>5569</v>
      </c>
      <c r="D1028" t="s">
        <v>5570</v>
      </c>
      <c r="E1028" t="s">
        <v>8566</v>
      </c>
      <c r="F1028" t="s">
        <v>8567</v>
      </c>
      <c r="G1028" t="s">
        <v>8568</v>
      </c>
      <c r="H1028" t="str" cm="1">
        <f t="array" aca="1" ref="H1028" ca="1">eConcatenar(A1028:G1028," ")</f>
        <v>INSERT INTO funeraria_abonos_individual SELECT 'cmGbrvQ7dt5pVOu2',' ocefnJ918KHjITPJ ','0',4000,'00:00:00','0000-00-00',0,0,0,0,0,0,0,0,0,0,0,0,'QWVIOWCUF2AZKT','00:00:00','2021-9-1',0,0,'QWVIOS88F2AZKT','QWYI36BU9KVTQO','0','0','1','1','1','1','1','1','1','1','1','0',0;</v>
      </c>
    </row>
    <row r="1029" spans="1:8" x14ac:dyDescent="0.25">
      <c r="A1029" t="s">
        <v>5567</v>
      </c>
      <c r="B1029" t="s">
        <v>5568</v>
      </c>
      <c r="C1029" t="s">
        <v>5569</v>
      </c>
      <c r="D1029" t="s">
        <v>5570</v>
      </c>
      <c r="E1029" t="s">
        <v>8569</v>
      </c>
      <c r="F1029" t="s">
        <v>8570</v>
      </c>
      <c r="G1029" t="s">
        <v>8565</v>
      </c>
      <c r="H1029" t="str" cm="1">
        <f t="array" aca="1" ref="H1029" ca="1">eConcatenar(A1029:G1029," ")</f>
        <v>INSERT INTO funeraria_abonos_individual SELECT '9c1r9UOBpmvQDEjy',' pcfBTVgtpgC3Y03m ','0',3000,'00:00:00','0000-00-00',0,0,0,0,0,0,0,0,0,0,0,0,'QWVIOWCUF2AZKT','00:00:00','2021-9-1',0,0,'QWVIOS88F2AZKT','QWYI36BU9KVTQO','0','0','1','1','1','1','1','1','1','1','1','0',0;</v>
      </c>
    </row>
    <row r="1030" spans="1:8" x14ac:dyDescent="0.25">
      <c r="A1030" t="s">
        <v>5567</v>
      </c>
      <c r="B1030" t="s">
        <v>5568</v>
      </c>
      <c r="C1030" t="s">
        <v>5569</v>
      </c>
      <c r="D1030" t="s">
        <v>5570</v>
      </c>
      <c r="E1030" t="s">
        <v>8571</v>
      </c>
      <c r="F1030" t="s">
        <v>8572</v>
      </c>
      <c r="G1030" t="s">
        <v>8573</v>
      </c>
      <c r="H1030" t="str" cm="1">
        <f t="array" aca="1" ref="H1030" ca="1">eConcatenar(A1030:G1030," ")</f>
        <v>INSERT INTO funeraria_abonos_individual SELECT 'xX26SJlkMZhRUBFI',' GbagrthfpQiN2ui5 ','0',3200,'00:00:00','0000-00-00',0,0,0,0,0,0,0,0,0,0,0,0,'QWVIOWCUF2AZKT','00:00:00','2021-9-1',0,0,'QWVIOS88F2AZKT','QWYI36BU9KVTQO','0','0','1','1','1','1','1','1','1','1','1','0',0;</v>
      </c>
    </row>
    <row r="1031" spans="1:8" x14ac:dyDescent="0.25">
      <c r="A1031" t="s">
        <v>5567</v>
      </c>
      <c r="B1031" t="s">
        <v>5568</v>
      </c>
      <c r="C1031" t="s">
        <v>5569</v>
      </c>
      <c r="D1031" t="s">
        <v>5570</v>
      </c>
      <c r="E1031" t="s">
        <v>8574</v>
      </c>
      <c r="F1031" t="s">
        <v>8575</v>
      </c>
      <c r="G1031" t="s">
        <v>8576</v>
      </c>
      <c r="H1031" t="str" cm="1">
        <f t="array" aca="1" ref="H1031" ca="1">eConcatenar(A1031:G1031," ")</f>
        <v>INSERT INTO funeraria_abonos_individual SELECT 'DWQ6JaRPdfJMCGse',' D7lQrSFZg9vv7L9C ','0',2500,'00:00:00','0000-00-00',0,0,0,0,0,0,0,0,0,0,0,0,'QWVIOWCUF2AZKT','00:00:00','2021-9-1',0,0,'QWVIOS88F2AZKT','QWYI36BU9KVTQO','0','0','1','1','1','1','1','1','1','1','1','0',0;</v>
      </c>
    </row>
    <row r="1032" spans="1:8" x14ac:dyDescent="0.25">
      <c r="A1032" t="s">
        <v>5567</v>
      </c>
      <c r="B1032" t="s">
        <v>5568</v>
      </c>
      <c r="C1032" t="s">
        <v>5569</v>
      </c>
      <c r="D1032" t="s">
        <v>5570</v>
      </c>
      <c r="E1032" t="s">
        <v>8577</v>
      </c>
      <c r="F1032" t="s">
        <v>8578</v>
      </c>
      <c r="G1032" t="s">
        <v>8489</v>
      </c>
      <c r="H1032" t="str" cm="1">
        <f t="array" aca="1" ref="H1032" ca="1">eConcatenar(A1032:G1032," ")</f>
        <v>INSERT INTO funeraria_abonos_individual SELECT 'ZqD6s7Tk5WT67MOc',' BqiGx4otSrLIrepZ ','0',4800,'00:00:00','0000-00-00',0,0,0,0,0,0,0,0,0,0,0,0,'QWVIOWCUF2AZKT','00:00:00','2021-9-1',0,0,'QWVIOS88F2AZKT','QWYI36BU9KVTQO','0','0','1','1','1','1','1','1','1','1','1','0',0;</v>
      </c>
    </row>
    <row r="1033" spans="1:8" x14ac:dyDescent="0.25">
      <c r="A1033" t="s">
        <v>5567</v>
      </c>
      <c r="B1033" t="s">
        <v>5568</v>
      </c>
      <c r="C1033" t="s">
        <v>5569</v>
      </c>
      <c r="D1033" t="s">
        <v>5570</v>
      </c>
      <c r="E1033" t="s">
        <v>8579</v>
      </c>
      <c r="F1033" t="s">
        <v>8580</v>
      </c>
      <c r="G1033" t="s">
        <v>6533</v>
      </c>
      <c r="H1033" t="str" cm="1">
        <f t="array" aca="1" ref="H1033" ca="1">eConcatenar(A1033:G1033," ")</f>
        <v>INSERT INTO funeraria_abonos_individual SELECT 'lUUXCodYuIiZYXoS',' RaQTLFWhm6uusdxI ','0',2800,'00:00:00','0000-00-00',0,0,0,0,0,0,0,0,0,0,0,0,'QWVIOWCUF2AZKT','00:00:00','2021-9-1',0,0,'QWVIOS88F2AZKT','QWYI36BU9KVTQO','0','0','1','1','1','1','1','1','1','1','1','0',0;</v>
      </c>
    </row>
    <row r="1034" spans="1:8" x14ac:dyDescent="0.25">
      <c r="A1034" t="s">
        <v>5567</v>
      </c>
      <c r="B1034" t="s">
        <v>5568</v>
      </c>
      <c r="C1034" t="s">
        <v>5569</v>
      </c>
      <c r="D1034" t="s">
        <v>5570</v>
      </c>
      <c r="E1034" t="s">
        <v>8581</v>
      </c>
      <c r="F1034" t="s">
        <v>8582</v>
      </c>
      <c r="G1034" t="s">
        <v>8583</v>
      </c>
      <c r="H1034" t="str" cm="1">
        <f t="array" aca="1" ref="H1034" ca="1">eConcatenar(A1034:G1034," ")</f>
        <v>INSERT INTO funeraria_abonos_individual SELECT 'D0gKGDcv4VlPnpBV',' 48UduPfYnFlkaRrM ','0',5000,'00:00:00','0000-00-00',0,0,0,0,0,0,0,0,0,0,0,0,'QWVIOWCUF2AZKT','00:00:00','2021-9-1',0,0,'QWVIOS88F2AZKT','QWYI36BU9KVTQO','0','0','1','1','1','1','1','1','1','1','1','0',0;</v>
      </c>
    </row>
    <row r="1035" spans="1:8" x14ac:dyDescent="0.25">
      <c r="A1035" t="s">
        <v>5567</v>
      </c>
      <c r="B1035" t="s">
        <v>5568</v>
      </c>
      <c r="C1035" t="s">
        <v>5569</v>
      </c>
      <c r="D1035" t="s">
        <v>5570</v>
      </c>
      <c r="E1035" t="s">
        <v>8584</v>
      </c>
      <c r="F1035" t="s">
        <v>8585</v>
      </c>
      <c r="G1035" t="s">
        <v>8586</v>
      </c>
      <c r="H1035" t="str" cm="1">
        <f t="array" aca="1" ref="H1035" ca="1">eConcatenar(A1035:G1035," ")</f>
        <v>INSERT INTO funeraria_abonos_individual SELECT '43O7t1n74Q2Cbs4E',' TEPKPJMwSGd0PC3V ','0',17100,'00:00:00','0000-00-00',0,0,0,0,0,0,0,0,0,0,0,0,'QWVIOWCUF2AZKT','00:00:00','2021-9-1',0,0,'QWVIOS88F2AZKT','QWYI36BU9KVTQO','0','0','1','1','1','1','1','1','1','1','1','0',0;</v>
      </c>
    </row>
    <row r="1036" spans="1:8" x14ac:dyDescent="0.25">
      <c r="A1036" t="s">
        <v>5567</v>
      </c>
      <c r="B1036" t="s">
        <v>5568</v>
      </c>
      <c r="C1036" t="s">
        <v>5569</v>
      </c>
      <c r="D1036" t="s">
        <v>5570</v>
      </c>
      <c r="E1036" t="s">
        <v>8587</v>
      </c>
      <c r="F1036" t="s">
        <v>8588</v>
      </c>
      <c r="G1036" t="s">
        <v>8589</v>
      </c>
      <c r="H1036" t="str" cm="1">
        <f t="array" aca="1" ref="H1036" ca="1">eConcatenar(A1036:G1036," ")</f>
        <v>INSERT INTO funeraria_abonos_individual SELECT 'd6K0ob5iiQVe2cn2',' tHUHH3kD2WJoqzrK ','0',2800,'00:00:00','0000-00-00',0,0,0,0,0,0,0,0,0,0,0,0,'QWVIOWCUF2AZKT','00:00:00','2021-9-8',0,0,'QWVIOS88F2AZKT','QWYI36BU9KVTQO','0','0','1','1','1','1','1','1','1','1','1','0',0;</v>
      </c>
    </row>
    <row r="1037" spans="1:8" x14ac:dyDescent="0.25">
      <c r="A1037" t="s">
        <v>5567</v>
      </c>
      <c r="B1037" t="s">
        <v>5568</v>
      </c>
      <c r="C1037" t="s">
        <v>5569</v>
      </c>
      <c r="D1037" t="s">
        <v>5570</v>
      </c>
      <c r="E1037" t="s">
        <v>8590</v>
      </c>
      <c r="F1037" t="s">
        <v>8591</v>
      </c>
      <c r="G1037" t="s">
        <v>8592</v>
      </c>
      <c r="H1037" t="str" cm="1">
        <f t="array" aca="1" ref="H1037" ca="1">eConcatenar(A1037:G1037," ")</f>
        <v>INSERT INTO funeraria_abonos_individual SELECT 'dZfPiPiKQO8FYKKU',' kzXCSTPcYiZyfEL4 ','0',3300,'00:00:00','0000-00-00',0,0,0,0,0,0,0,0,0,0,0,0,'QWVIOWCUF2AZKT','00:00:00','2021-9-8',0,0,'QWVIOS88F2AZKT','QWYI36BU9KVTQO','0','0','1','1','1','1','1','1','1','1','1','0',0;</v>
      </c>
    </row>
    <row r="1038" spans="1:8" x14ac:dyDescent="0.25">
      <c r="A1038" t="s">
        <v>5567</v>
      </c>
      <c r="B1038" t="s">
        <v>5568</v>
      </c>
      <c r="C1038" t="s">
        <v>5569</v>
      </c>
      <c r="D1038" t="s">
        <v>5570</v>
      </c>
      <c r="E1038" t="s">
        <v>8593</v>
      </c>
      <c r="F1038" t="s">
        <v>8594</v>
      </c>
      <c r="G1038" t="s">
        <v>8595</v>
      </c>
      <c r="H1038" t="str" cm="1">
        <f t="array" aca="1" ref="H1038" ca="1">eConcatenar(A1038:G1038," ")</f>
        <v>INSERT INTO funeraria_abonos_individual SELECT '2lnrALKovWOZ6Lgy',' kvtjLgdrYGvueSmJ ','0',2750,'00:00:00','0000-00-00',0,0,0,0,0,0,0,0,0,0,0,0,'QWVIOWCUF2AZKT','00:00:00','2021-9-8',0,0,'QWVIOS88F2AZKT','QWYI36BU9KVTQO','0','0','1','1','1','1','1','1','1','1','1','0',0;</v>
      </c>
    </row>
    <row r="1039" spans="1:8" x14ac:dyDescent="0.25">
      <c r="A1039" t="s">
        <v>5567</v>
      </c>
      <c r="B1039" t="s">
        <v>5568</v>
      </c>
      <c r="C1039" t="s">
        <v>5569</v>
      </c>
      <c r="D1039" t="s">
        <v>5570</v>
      </c>
      <c r="E1039" t="s">
        <v>8596</v>
      </c>
      <c r="F1039" t="s">
        <v>8597</v>
      </c>
      <c r="G1039" t="s">
        <v>8598</v>
      </c>
      <c r="H1039" t="str" cm="1">
        <f t="array" aca="1" ref="H1039" ca="1">eConcatenar(A1039:G1039," ")</f>
        <v>INSERT INTO funeraria_abonos_individual SELECT 'IlPrab8HptnNaNPu',' ZW96G1ZFbIm9byC0 ','0',3100,'00:00:00','0000-00-00',0,0,0,0,0,0,0,0,0,0,0,0,'QWVIOWCUF2AZKT','00:00:00','2021-9-8',0,0,'QWVIOS88F2AZKT','QWYI36BU9KVTQO','0','0','1','1','1','1','1','1','1','1','1','0',0;</v>
      </c>
    </row>
    <row r="1040" spans="1:8" x14ac:dyDescent="0.25">
      <c r="A1040" t="s">
        <v>5567</v>
      </c>
      <c r="B1040" t="s">
        <v>5568</v>
      </c>
      <c r="C1040" t="s">
        <v>5569</v>
      </c>
      <c r="D1040" t="s">
        <v>5570</v>
      </c>
      <c r="E1040" t="s">
        <v>8599</v>
      </c>
      <c r="F1040" t="s">
        <v>8600</v>
      </c>
      <c r="G1040" t="s">
        <v>8601</v>
      </c>
      <c r="H1040" t="str" cm="1">
        <f t="array" aca="1" ref="H1040" ca="1">eConcatenar(A1040:G1040," ")</f>
        <v>INSERT INTO funeraria_abonos_individual SELECT 'G33uCqIADOVTs7Zn',' 8JfxvFEKp7hU2lri ','0',500,'00:00:00','0000-00-00',0,0,0,0,0,0,0,0,0,0,0,0,'QWVIOWCUF2AZKT','00:00:00','2021-9-8',0,0,'QWVIOS88F2AZKT','QWYI36BU9KVTQO','0','0','1','1','1','1','1','1','1','1','1','0',0;</v>
      </c>
    </row>
    <row r="1041" spans="1:8" x14ac:dyDescent="0.25">
      <c r="A1041" t="s">
        <v>5567</v>
      </c>
      <c r="B1041" t="s">
        <v>5568</v>
      </c>
      <c r="C1041" t="s">
        <v>5569</v>
      </c>
      <c r="D1041" t="s">
        <v>5570</v>
      </c>
      <c r="E1041" t="s">
        <v>8602</v>
      </c>
      <c r="F1041" t="s">
        <v>8603</v>
      </c>
      <c r="G1041" t="s">
        <v>8604</v>
      </c>
      <c r="H1041" t="str" cm="1">
        <f t="array" aca="1" ref="H1041" ca="1">eConcatenar(A1041:G1041," ")</f>
        <v>INSERT INTO funeraria_abonos_individual SELECT 'GwUzTfWs7EpVDpRw',' qgR3NFsSsEYaGA5M ','0',2700,'00:00:00','0000-00-00',0,0,0,0,0,0,0,0,0,0,0,0,'QWVIOWCUF2AZKT','00:00:00','2021-9-8',0,0,'QWVIOS88F2AZKT','QWYI36BU9KVTQO','0','0','1','1','1','1','1','1','1','1','1','0',0;</v>
      </c>
    </row>
    <row r="1042" spans="1:8" x14ac:dyDescent="0.25">
      <c r="A1042" t="s">
        <v>5567</v>
      </c>
      <c r="B1042" t="s">
        <v>5568</v>
      </c>
      <c r="C1042" t="s">
        <v>5569</v>
      </c>
      <c r="D1042" t="s">
        <v>5570</v>
      </c>
      <c r="E1042" t="s">
        <v>8605</v>
      </c>
      <c r="F1042" t="s">
        <v>8606</v>
      </c>
      <c r="G1042" t="s">
        <v>8607</v>
      </c>
      <c r="H1042" t="str" cm="1">
        <f t="array" aca="1" ref="H1042" ca="1">eConcatenar(A1042:G1042," ")</f>
        <v>INSERT INTO funeraria_abonos_individual SELECT 'tlUT3HNKmnSbIPUY',' OHxanXuJuAit9CLL ','0',3600,'00:00:00','0000-00-00',0,0,0,0,0,0,0,0,0,0,0,0,'QWVIOWCUF2AZKT','00:00:00','2021-9-8',0,0,'QWVIOS88F2AZKT','QWYI36BU9KVTQO','0','0','1','1','1','1','1','1','1','1','1','0',0;</v>
      </c>
    </row>
    <row r="1043" spans="1:8" x14ac:dyDescent="0.25">
      <c r="A1043" t="s">
        <v>5567</v>
      </c>
      <c r="B1043" t="s">
        <v>5568</v>
      </c>
      <c r="C1043" t="s">
        <v>5569</v>
      </c>
      <c r="D1043" t="s">
        <v>5570</v>
      </c>
      <c r="E1043" t="s">
        <v>8608</v>
      </c>
      <c r="F1043" t="s">
        <v>8609</v>
      </c>
      <c r="G1043" t="s">
        <v>8592</v>
      </c>
      <c r="H1043" t="str" cm="1">
        <f t="array" aca="1" ref="H1043" ca="1">eConcatenar(A1043:G1043," ")</f>
        <v>INSERT INTO funeraria_abonos_individual SELECT 'HH8KuQ2jgyKBSwU3',' F482fSIXosueeXU2 ','0',3300,'00:00:00','0000-00-00',0,0,0,0,0,0,0,0,0,0,0,0,'QWVIOWCUF2AZKT','00:00:00','2021-9-8',0,0,'QWVIOS88F2AZKT','QWYI36BU9KVTQO','0','0','1','1','1','1','1','1','1','1','1','0',0;</v>
      </c>
    </row>
    <row r="1044" spans="1:8" x14ac:dyDescent="0.25">
      <c r="A1044" t="s">
        <v>5567</v>
      </c>
      <c r="B1044" t="s">
        <v>5568</v>
      </c>
      <c r="C1044" t="s">
        <v>5569</v>
      </c>
      <c r="D1044" t="s">
        <v>5570</v>
      </c>
      <c r="E1044" t="s">
        <v>8610</v>
      </c>
      <c r="F1044" t="s">
        <v>8611</v>
      </c>
      <c r="G1044" t="s">
        <v>8612</v>
      </c>
      <c r="H1044" t="str" cm="1">
        <f t="array" aca="1" ref="H1044" ca="1">eConcatenar(A1044:G1044," ")</f>
        <v>INSERT INTO funeraria_abonos_individual SELECT '124xunkGJDbZxET5',' k4uO3NGDabtGpvta ','0',3500,'00:00:00','0000-00-00',0,0,0,0,0,0,0,0,0,0,0,0,'QWVIOWCUF2AZKT','00:00:00','2021-9-8',0,0,'QWVIOS88F2AZKT','QWYI36BU9KVTQO','0','0','1','1','1','1','1','1','1','1','1','0',0;</v>
      </c>
    </row>
    <row r="1045" spans="1:8" x14ac:dyDescent="0.25">
      <c r="A1045" t="s">
        <v>5567</v>
      </c>
      <c r="B1045" t="s">
        <v>5568</v>
      </c>
      <c r="C1045" t="s">
        <v>5569</v>
      </c>
      <c r="D1045" t="s">
        <v>5570</v>
      </c>
      <c r="E1045" t="s">
        <v>8613</v>
      </c>
      <c r="F1045" t="s">
        <v>8614</v>
      </c>
      <c r="G1045" t="s">
        <v>8615</v>
      </c>
      <c r="H1045" t="str" cm="1">
        <f t="array" aca="1" ref="H1045" ca="1">eConcatenar(A1045:G1045," ")</f>
        <v>INSERT INTO funeraria_abonos_individual SELECT 'OR3qt8yHNnkPU8GJ',' hLm5XV9WzIbbY3SZ ','0',1950,'00:00:00','0000-00-00',0,0,0,0,0,0,0,0,0,0,0,0,'QWVIOWCUF2AZKT','00:00:00','2021-9-8',0,0,'QWVIOS88F2AZKT','QWYI36BU9KVTQO','0','0','1','1','1','1','1','1','1','1','1','0',0;</v>
      </c>
    </row>
    <row r="1046" spans="1:8" x14ac:dyDescent="0.25">
      <c r="A1046" t="s">
        <v>5567</v>
      </c>
      <c r="B1046" t="s">
        <v>5568</v>
      </c>
      <c r="C1046" t="s">
        <v>5569</v>
      </c>
      <c r="D1046" t="s">
        <v>5570</v>
      </c>
      <c r="E1046" t="s">
        <v>8616</v>
      </c>
      <c r="F1046" t="s">
        <v>8617</v>
      </c>
      <c r="G1046" t="s">
        <v>8612</v>
      </c>
      <c r="H1046" t="str" cm="1">
        <f t="array" aca="1" ref="H1046" ca="1">eConcatenar(A1046:G1046," ")</f>
        <v>INSERT INTO funeraria_abonos_individual SELECT 'wWf8lq0Y79bAF3F4',' qjP7XitQUTxVb2ZC ','0',3500,'00:00:00','0000-00-00',0,0,0,0,0,0,0,0,0,0,0,0,'QWVIOWCUF2AZKT','00:00:00','2021-9-8',0,0,'QWVIOS88F2AZKT','QWYI36BU9KVTQO','0','0','1','1','1','1','1','1','1','1','1','0',0;</v>
      </c>
    </row>
    <row r="1047" spans="1:8" x14ac:dyDescent="0.25">
      <c r="A1047" t="s">
        <v>5567</v>
      </c>
      <c r="B1047" t="s">
        <v>5568</v>
      </c>
      <c r="C1047" t="s">
        <v>5569</v>
      </c>
      <c r="D1047" t="s">
        <v>5570</v>
      </c>
      <c r="E1047" t="s">
        <v>8618</v>
      </c>
      <c r="F1047" t="s">
        <v>8619</v>
      </c>
      <c r="G1047" t="s">
        <v>8620</v>
      </c>
      <c r="H1047" t="str" cm="1">
        <f t="array" aca="1" ref="H1047" ca="1">eConcatenar(A1047:G1047," ")</f>
        <v>INSERT INTO funeraria_abonos_individual SELECT 'hP95iKBYiOk29Kqo',' Exi01vfb4dgyyOdl ','0',3700,'00:00:00','0000-00-00',0,0,0,0,0,0,0,0,0,0,0,0,'QWVIOWCUF2AZKT','00:00:00','2021-9-8',0,0,'QWVIOS88F2AZKT','QWYI36BU9KVTQO','0','0','1','1','1','1','1','1','1','1','1','0',0;</v>
      </c>
    </row>
    <row r="1048" spans="1:8" x14ac:dyDescent="0.25">
      <c r="A1048" t="s">
        <v>5567</v>
      </c>
      <c r="B1048" t="s">
        <v>5568</v>
      </c>
      <c r="C1048" t="s">
        <v>5569</v>
      </c>
      <c r="D1048" t="s">
        <v>5570</v>
      </c>
      <c r="E1048" t="s">
        <v>8621</v>
      </c>
      <c r="F1048" t="s">
        <v>8622</v>
      </c>
      <c r="G1048" t="s">
        <v>8623</v>
      </c>
      <c r="H1048" t="str" cm="1">
        <f t="array" aca="1" ref="H1048" ca="1">eConcatenar(A1048:G1048," ")</f>
        <v>INSERT INTO funeraria_abonos_individual SELECT 'nk5yAnEviEs62cEm',' DPCoxScJ1asUyUXH ','0',5900,'00:00:00','0000-00-00',0,0,0,0,0,0,0,0,0,0,0,0,'QWVIOWCUF2AZKT','00:00:00','2021-9-8',0,0,'QWVIOS88F2AZKT','QWYI36BU9KVTQO','0','0','1','1','1','1','1','1','1','1','1','0',0;</v>
      </c>
    </row>
    <row r="1049" spans="1:8" x14ac:dyDescent="0.25">
      <c r="A1049" t="s">
        <v>5567</v>
      </c>
      <c r="B1049" t="s">
        <v>5568</v>
      </c>
      <c r="C1049" t="s">
        <v>5569</v>
      </c>
      <c r="D1049" t="s">
        <v>5570</v>
      </c>
      <c r="E1049" t="s">
        <v>8624</v>
      </c>
      <c r="F1049" t="s">
        <v>8625</v>
      </c>
      <c r="G1049" t="s">
        <v>8607</v>
      </c>
      <c r="H1049" t="str" cm="1">
        <f t="array" aca="1" ref="H1049" ca="1">eConcatenar(A1049:G1049," ")</f>
        <v>INSERT INTO funeraria_abonos_individual SELECT 'zbTTCslEaZGwSjGu',' VpsStEaOWk9St7Cz ','0',3600,'00:00:00','0000-00-00',0,0,0,0,0,0,0,0,0,0,0,0,'QWVIOWCUF2AZKT','00:00:00','2021-9-8',0,0,'QWVIOS88F2AZKT','QWYI36BU9KVTQO','0','0','1','1','1','1','1','1','1','1','1','0',0;</v>
      </c>
    </row>
    <row r="1050" spans="1:8" x14ac:dyDescent="0.25">
      <c r="A1050" t="s">
        <v>5567</v>
      </c>
      <c r="B1050" t="s">
        <v>5568</v>
      </c>
      <c r="C1050" t="s">
        <v>5569</v>
      </c>
      <c r="D1050" t="s">
        <v>5570</v>
      </c>
      <c r="E1050" t="s">
        <v>8626</v>
      </c>
      <c r="F1050" t="s">
        <v>8627</v>
      </c>
      <c r="G1050" t="s">
        <v>8628</v>
      </c>
      <c r="H1050" t="str" cm="1">
        <f t="array" aca="1" ref="H1050" ca="1">eConcatenar(A1050:G1050," ")</f>
        <v>INSERT INTO funeraria_abonos_individual SELECT 'jBRbGbPZ8nxTF4E5',' gQyyMpEucTrVAnws ','0',5000,'00:00:00','0000-00-00',0,0,0,0,0,0,0,0,0,0,0,0,'QWVIOWCUF2AZKT','00:00:00','2021-9-8',0,0,'QWVIOS88F2AZKT','QWYI36BU9KVTQO','0','0','1','1','1','1','1','1','1','1','1','0',0;</v>
      </c>
    </row>
    <row r="1051" spans="1:8" x14ac:dyDescent="0.25">
      <c r="A1051" t="s">
        <v>5567</v>
      </c>
      <c r="B1051" t="s">
        <v>5568</v>
      </c>
      <c r="C1051" t="s">
        <v>5569</v>
      </c>
      <c r="D1051" t="s">
        <v>5570</v>
      </c>
      <c r="E1051" t="s">
        <v>8629</v>
      </c>
      <c r="F1051" t="s">
        <v>8630</v>
      </c>
      <c r="G1051" t="s">
        <v>8631</v>
      </c>
      <c r="H1051" t="str" cm="1">
        <f t="array" aca="1" ref="H1051" ca="1">eConcatenar(A1051:G1051," ")</f>
        <v>INSERT INTO funeraria_abonos_individual SELECT 'iQ1sSlR8KdiNkxdo',' aNKGcK8bW9oMTmgd ','0',2500,'00:00:00','0000-00-00',0,0,0,0,0,0,0,0,0,0,0,0,'QWVIOWCUF2AZKT','00:00:00','2021-9-8',0,0,'QWVIOS88F2AZKT','QWYI36BU9KVTQO','0','0','1','1','1','1','1','1','1','1','1','0',0;</v>
      </c>
    </row>
    <row r="1052" spans="1:8" x14ac:dyDescent="0.25">
      <c r="A1052" t="s">
        <v>5567</v>
      </c>
      <c r="B1052" t="s">
        <v>5568</v>
      </c>
      <c r="C1052" t="s">
        <v>5569</v>
      </c>
      <c r="D1052" t="s">
        <v>5570</v>
      </c>
      <c r="E1052" t="s">
        <v>8632</v>
      </c>
      <c r="F1052" t="s">
        <v>8633</v>
      </c>
      <c r="G1052" t="s">
        <v>8634</v>
      </c>
      <c r="H1052" t="str" cm="1">
        <f t="array" aca="1" ref="H1052" ca="1">eConcatenar(A1052:G1052," ")</f>
        <v>INSERT INTO funeraria_abonos_individual SELECT 'liDr5QLfEoFOHmCY',' 052uw0HwhGDee2fg ','0',4800,'00:00:00','0000-00-00',0,0,0,0,0,0,0,0,0,0,0,0,'QWVIOWCUF2AZKT','00:00:00','2021-9-8',0,0,'QWVIOS88F2AZKT','QWYI36BU9KVTQO','0','0','1','1','1','1','1','1','1','1','1','0',0;</v>
      </c>
    </row>
    <row r="1053" spans="1:8" x14ac:dyDescent="0.25">
      <c r="A1053" t="s">
        <v>5567</v>
      </c>
      <c r="B1053" t="s">
        <v>5568</v>
      </c>
      <c r="C1053" t="s">
        <v>5569</v>
      </c>
      <c r="D1053" t="s">
        <v>5570</v>
      </c>
      <c r="E1053" t="s">
        <v>8635</v>
      </c>
      <c r="F1053" t="s">
        <v>8636</v>
      </c>
      <c r="G1053" t="s">
        <v>8637</v>
      </c>
      <c r="H1053" t="str" cm="1">
        <f t="array" aca="1" ref="H1053" ca="1">eConcatenar(A1053:G1053," ")</f>
        <v>INSERT INTO funeraria_abonos_individual SELECT '5E5knoho4U7h2lJR',' 9ARGBFYoAqzyIoPc ','0',4500,'00:00:00','0000-00-00',0,0,0,0,0,0,0,0,0,0,0,0,'QWVIOWCUF2AZKT','00:00:00','2021-9-8',0,0,'QWVIOS88F2AZKT','QWYI36BU9KVTQO','0','0','1','1','1','1','1','1','1','1','1','0',0;</v>
      </c>
    </row>
    <row r="1054" spans="1:8" x14ac:dyDescent="0.25">
      <c r="A1054" t="s">
        <v>5567</v>
      </c>
      <c r="B1054" t="s">
        <v>5568</v>
      </c>
      <c r="C1054" t="s">
        <v>5569</v>
      </c>
      <c r="D1054" t="s">
        <v>5570</v>
      </c>
      <c r="E1054" t="s">
        <v>8638</v>
      </c>
      <c r="F1054" t="s">
        <v>8639</v>
      </c>
      <c r="G1054" t="s">
        <v>8589</v>
      </c>
      <c r="H1054" t="str" cm="1">
        <f t="array" aca="1" ref="H1054" ca="1">eConcatenar(A1054:G1054," ")</f>
        <v>INSERT INTO funeraria_abonos_individual SELECT 'GUFcmhhHyKJr7Kyn',' BxbDkVoo3OhuOt0V ','0',2800,'00:00:00','0000-00-00',0,0,0,0,0,0,0,0,0,0,0,0,'QWVIOWCUF2AZKT','00:00:00','2021-9-8',0,0,'QWVIOS88F2AZKT','QWYI36BU9KVTQO','0','0','1','1','1','1','1','1','1','1','1','0',0;</v>
      </c>
    </row>
    <row r="1055" spans="1:8" x14ac:dyDescent="0.25">
      <c r="A1055" t="s">
        <v>5567</v>
      </c>
      <c r="B1055" t="s">
        <v>5568</v>
      </c>
      <c r="C1055" t="s">
        <v>5569</v>
      </c>
      <c r="D1055" t="s">
        <v>5570</v>
      </c>
      <c r="E1055" t="s">
        <v>8640</v>
      </c>
      <c r="F1055" t="s">
        <v>8641</v>
      </c>
      <c r="G1055" t="s">
        <v>8642</v>
      </c>
      <c r="H1055" t="str" cm="1">
        <f t="array" aca="1" ref="H1055" ca="1">eConcatenar(A1055:G1055," ")</f>
        <v>INSERT INTO funeraria_abonos_individual SELECT 'AqM9XTCj3UnxCWYr',' V5BYPVKEsKawDV9P ','0',2600,'00:00:00','0000-00-00',0,0,0,0,0,0,0,0,0,0,0,0,'QWVIOWCUF2AZKT','00:00:00','2021-9-8',0,0,'QWVIOS88F2AZKT','QWYI36BU9KVTQO','0','0','1','1','1','1','1','1','1','1','1','0',0;</v>
      </c>
    </row>
    <row r="1056" spans="1:8" x14ac:dyDescent="0.25">
      <c r="A1056" t="s">
        <v>5567</v>
      </c>
      <c r="B1056" t="s">
        <v>5568</v>
      </c>
      <c r="C1056" t="s">
        <v>5569</v>
      </c>
      <c r="D1056" t="s">
        <v>5570</v>
      </c>
      <c r="E1056" t="s">
        <v>8643</v>
      </c>
      <c r="F1056" t="s">
        <v>8644</v>
      </c>
      <c r="G1056" t="s">
        <v>8645</v>
      </c>
      <c r="H1056" t="str" cm="1">
        <f t="array" aca="1" ref="H1056" ca="1">eConcatenar(A1056:G1056," ")</f>
        <v>INSERT INTO funeraria_abonos_individual SELECT 'vVrnVDji6kSkwPCx',' 7EYF7EblKVry83tc ','0',5860,'00:00:00','0000-00-00',0,0,0,0,0,0,0,0,0,0,0,0,'QWVIOWCUF2AZKT','00:00:00','2021-9-8',0,0,'QWVIOS88F2AZKT','QWYI36BU9KVTQO','0','0','1','1','1','1','1','1','1','1','1','0',0;</v>
      </c>
    </row>
    <row r="1057" spans="1:8" x14ac:dyDescent="0.25">
      <c r="A1057" t="s">
        <v>5567</v>
      </c>
      <c r="B1057" t="s">
        <v>5568</v>
      </c>
      <c r="C1057" t="s">
        <v>5569</v>
      </c>
      <c r="D1057" t="s">
        <v>5570</v>
      </c>
      <c r="E1057" t="s">
        <v>8646</v>
      </c>
      <c r="F1057" t="s">
        <v>8647</v>
      </c>
      <c r="G1057" t="s">
        <v>8648</v>
      </c>
      <c r="H1057" t="str" cm="1">
        <f t="array" aca="1" ref="H1057" ca="1">eConcatenar(A1057:G1057," ")</f>
        <v>INSERT INTO funeraria_abonos_individual SELECT 'Lx2r5Z3MEYzA4owY',' bihtvDaD0fiEava6 ','0',2400,'00:00:00','0000-00-00',0,0,0,0,0,0,0,0,0,0,0,0,'QWVIOWCUF2AZKT','00:00:00','2021-9-8',0,0,'QWVIOS88F2AZKT','QWYI36BU9KVTQO','0','0','1','1','1','1','1','1','1','1','1','0',0;</v>
      </c>
    </row>
    <row r="1058" spans="1:8" x14ac:dyDescent="0.25">
      <c r="A1058" t="s">
        <v>5567</v>
      </c>
      <c r="B1058" t="s">
        <v>5568</v>
      </c>
      <c r="C1058" t="s">
        <v>5569</v>
      </c>
      <c r="D1058" t="s">
        <v>5570</v>
      </c>
      <c r="E1058" t="s">
        <v>8649</v>
      </c>
      <c r="F1058" t="s">
        <v>8650</v>
      </c>
      <c r="G1058" t="s">
        <v>8648</v>
      </c>
      <c r="H1058" t="str" cm="1">
        <f t="array" aca="1" ref="H1058" ca="1">eConcatenar(A1058:G1058," ")</f>
        <v>INSERT INTO funeraria_abonos_individual SELECT 'snDD95VQlnkNTe6C',' pPnjskhWaml7WLrN ','0',2400,'00:00:00','0000-00-00',0,0,0,0,0,0,0,0,0,0,0,0,'QWVIOWCUF2AZKT','00:00:00','2021-9-8',0,0,'QWVIOS88F2AZKT','QWYI36BU9KVTQO','0','0','1','1','1','1','1','1','1','1','1','0',0;</v>
      </c>
    </row>
    <row r="1059" spans="1:8" x14ac:dyDescent="0.25">
      <c r="A1059" t="s">
        <v>5567</v>
      </c>
      <c r="B1059" t="s">
        <v>5568</v>
      </c>
      <c r="C1059" t="s">
        <v>5569</v>
      </c>
      <c r="D1059" t="s">
        <v>5570</v>
      </c>
      <c r="E1059" t="s">
        <v>8651</v>
      </c>
      <c r="F1059" t="s">
        <v>8652</v>
      </c>
      <c r="G1059" t="s">
        <v>8612</v>
      </c>
      <c r="H1059" t="str" cm="1">
        <f t="array" aca="1" ref="H1059" ca="1">eConcatenar(A1059:G1059," ")</f>
        <v>INSERT INTO funeraria_abonos_individual SELECT 'JbRy1uv7c66IMyB2',' 2ztSMhjk2FtdS60b ','0',3500,'00:00:00','0000-00-00',0,0,0,0,0,0,0,0,0,0,0,0,'QWVIOWCUF2AZKT','00:00:00','2021-9-8',0,0,'QWVIOS88F2AZKT','QWYI36BU9KVTQO','0','0','1','1','1','1','1','1','1','1','1','0',0;</v>
      </c>
    </row>
    <row r="1060" spans="1:8" x14ac:dyDescent="0.25">
      <c r="A1060" t="s">
        <v>5567</v>
      </c>
      <c r="B1060" t="s">
        <v>5568</v>
      </c>
      <c r="C1060" t="s">
        <v>5569</v>
      </c>
      <c r="D1060" t="s">
        <v>5570</v>
      </c>
      <c r="E1060" t="s">
        <v>8653</v>
      </c>
      <c r="F1060" t="s">
        <v>8654</v>
      </c>
      <c r="G1060" t="s">
        <v>8607</v>
      </c>
      <c r="H1060" t="str" cm="1">
        <f t="array" aca="1" ref="H1060" ca="1">eConcatenar(A1060:G1060," ")</f>
        <v>INSERT INTO funeraria_abonos_individual SELECT 's0qSzUrBbRtW1RpD',' uO6BnOsCN7Q75mbC ','0',3600,'00:00:00','0000-00-00',0,0,0,0,0,0,0,0,0,0,0,0,'QWVIOWCUF2AZKT','00:00:00','2021-9-8',0,0,'QWVIOS88F2AZKT','QWYI36BU9KVTQO','0','0','1','1','1','1','1','1','1','1','1','0',0;</v>
      </c>
    </row>
    <row r="1061" spans="1:8" x14ac:dyDescent="0.25">
      <c r="A1061" t="s">
        <v>5567</v>
      </c>
      <c r="B1061" t="s">
        <v>5568</v>
      </c>
      <c r="C1061" t="s">
        <v>5569</v>
      </c>
      <c r="D1061" t="s">
        <v>5570</v>
      </c>
      <c r="E1061" t="s">
        <v>8655</v>
      </c>
      <c r="F1061" t="s">
        <v>8656</v>
      </c>
      <c r="G1061" t="s">
        <v>8657</v>
      </c>
      <c r="H1061" t="str" cm="1">
        <f t="array" aca="1" ref="H1061" ca="1">eConcatenar(A1061:G1061," ")</f>
        <v>INSERT INTO funeraria_abonos_individual SELECT 'eH4h9nh7BwBWLdtz',' F4s6f3KnIN9Vy0He ','0',1600,'00:00:00','0000-00-00',0,0,0,0,0,0,0,0,0,0,0,0,'QWVIOWCUF2AZKT','00:00:00','2021-9-8',0,0,'QWVIOS88F2AZKT','QWYI36BU9KVTQO','0','0','1','1','1','1','1','1','1','1','1','0',0;</v>
      </c>
    </row>
    <row r="1062" spans="1:8" x14ac:dyDescent="0.25">
      <c r="A1062" t="s">
        <v>5567</v>
      </c>
      <c r="B1062" t="s">
        <v>5568</v>
      </c>
      <c r="C1062" t="s">
        <v>5569</v>
      </c>
      <c r="D1062" t="s">
        <v>5570</v>
      </c>
      <c r="E1062" t="s">
        <v>8658</v>
      </c>
      <c r="F1062" t="s">
        <v>8659</v>
      </c>
      <c r="G1062" t="s">
        <v>8660</v>
      </c>
      <c r="H1062" t="str" cm="1">
        <f t="array" aca="1" ref="H1062" ca="1">eConcatenar(A1062:G1062," ")</f>
        <v>INSERT INTO funeraria_abonos_individual SELECT 'Feb29bCOsDBclAon',' T2WdZE9As2vlhgpi ','0',1300,'00:00:00','0000-00-00',0,0,0,0,0,0,0,0,0,0,0,0,'QWVIOWCUF2AZKT','00:00:00','2021-9-8',0,0,'QWVIOS88F2AZKT','QWYI36BU9KVTQO','0','0','1','1','1','1','1','1','1','1','1','0',0;</v>
      </c>
    </row>
    <row r="1063" spans="1:8" x14ac:dyDescent="0.25">
      <c r="A1063" t="s">
        <v>5567</v>
      </c>
      <c r="B1063" t="s">
        <v>5568</v>
      </c>
      <c r="C1063" t="s">
        <v>5569</v>
      </c>
      <c r="D1063" t="s">
        <v>5570</v>
      </c>
      <c r="E1063" t="s">
        <v>8661</v>
      </c>
      <c r="F1063" t="s">
        <v>8662</v>
      </c>
      <c r="G1063" t="s">
        <v>8663</v>
      </c>
      <c r="H1063" t="str" cm="1">
        <f t="array" aca="1" ref="H1063" ca="1">eConcatenar(A1063:G1063," ")</f>
        <v>INSERT INTO funeraria_abonos_individual SELECT 'P4XAvXh5shgespRz',' TpLYH3G112ccVGQ6 ','0',1500,'00:00:00','0000-00-00',0,0,0,0,0,0,0,0,0,0,0,0,'QWVIOWCUF2AZKT','00:00:00','2021-9-8',0,0,'QWVIOS88F2AZKT','QWYI36BU9KVTQO','0','0','1','1','1','1','1','1','1','1','1','0',0;</v>
      </c>
    </row>
    <row r="1064" spans="1:8" x14ac:dyDescent="0.25">
      <c r="A1064" t="s">
        <v>5567</v>
      </c>
      <c r="B1064" t="s">
        <v>5568</v>
      </c>
      <c r="C1064" t="s">
        <v>5569</v>
      </c>
      <c r="D1064" t="s">
        <v>5570</v>
      </c>
      <c r="E1064" t="s">
        <v>8664</v>
      </c>
      <c r="F1064" t="s">
        <v>8665</v>
      </c>
      <c r="G1064" t="s">
        <v>8607</v>
      </c>
      <c r="H1064" t="str" cm="1">
        <f t="array" aca="1" ref="H1064" ca="1">eConcatenar(A1064:G1064," ")</f>
        <v>INSERT INTO funeraria_abonos_individual SELECT 'IHb1PskVeA51NI4A',' LzFxqY2yDf0LHaw8 ','0',3600,'00:00:00','0000-00-00',0,0,0,0,0,0,0,0,0,0,0,0,'QWVIOWCUF2AZKT','00:00:00','2021-9-8',0,0,'QWVIOS88F2AZKT','QWYI36BU9KVTQO','0','0','1','1','1','1','1','1','1','1','1','0',0;</v>
      </c>
    </row>
    <row r="1065" spans="1:8" x14ac:dyDescent="0.25">
      <c r="A1065" t="s">
        <v>5567</v>
      </c>
      <c r="B1065" t="s">
        <v>5568</v>
      </c>
      <c r="C1065" t="s">
        <v>5569</v>
      </c>
      <c r="D1065" t="s">
        <v>5570</v>
      </c>
      <c r="E1065" t="s">
        <v>8666</v>
      </c>
      <c r="F1065" t="s">
        <v>8667</v>
      </c>
      <c r="G1065" t="s">
        <v>8668</v>
      </c>
      <c r="H1065" t="str" cm="1">
        <f t="array" aca="1" ref="H1065" ca="1">eConcatenar(A1065:G1065," ")</f>
        <v>INSERT INTO funeraria_abonos_individual SELECT 'U9XtN3qE0iflydR9',' 5ldjCMLjSVpFaR3n ','0',1050,'00:00:00','0000-00-00',0,0,0,0,0,0,0,0,0,0,0,0,'QWVIOWCUF2AZKT','00:00:00','2021-9-8',0,0,'QWVIOS88F2AZKT','QWYI36BU9KVTQO','0','0','1','1','1','1','1','1','1','1','1','0',0;</v>
      </c>
    </row>
    <row r="1066" spans="1:8" x14ac:dyDescent="0.25">
      <c r="A1066" t="s">
        <v>5567</v>
      </c>
      <c r="B1066" t="s">
        <v>5568</v>
      </c>
      <c r="C1066" t="s">
        <v>5569</v>
      </c>
      <c r="D1066" t="s">
        <v>5570</v>
      </c>
      <c r="E1066" t="s">
        <v>8669</v>
      </c>
      <c r="F1066" t="s">
        <v>8670</v>
      </c>
      <c r="G1066" t="s">
        <v>8671</v>
      </c>
      <c r="H1066" t="str" cm="1">
        <f t="array" aca="1" ref="H1066" ca="1">eConcatenar(A1066:G1066," ")</f>
        <v>INSERT INTO funeraria_abonos_individual SELECT 'sduaYZ45zQSNlr5D',' wy0M565Tc2Ii3KEu ','0',4900,'00:00:00','0000-00-00',0,0,0,0,0,0,0,0,0,0,0,0,'QWVIOWCUF2AZKT','00:00:00','2021-9-8',0,0,'QWVIOS88F2AZKT','QWYI36BU9KVTQO','0','0','1','1','1','1','1','1','1','1','1','0',0;</v>
      </c>
    </row>
    <row r="1067" spans="1:8" x14ac:dyDescent="0.25">
      <c r="A1067" t="s">
        <v>5567</v>
      </c>
      <c r="B1067" t="s">
        <v>5568</v>
      </c>
      <c r="C1067" t="s">
        <v>5569</v>
      </c>
      <c r="D1067" t="s">
        <v>5570</v>
      </c>
      <c r="E1067" t="s">
        <v>8672</v>
      </c>
      <c r="F1067" t="s">
        <v>8673</v>
      </c>
      <c r="G1067" t="s">
        <v>8674</v>
      </c>
      <c r="H1067" t="str" cm="1">
        <f t="array" aca="1" ref="H1067" ca="1">eConcatenar(A1067:G1067," ")</f>
        <v>INSERT INTO funeraria_abonos_individual SELECT '0c7DnE5YRuJUmdcS',' ZmeKqY7Zu7XUyvpE ','0',4700,'00:00:00','0000-00-00',0,0,0,0,0,0,0,0,0,0,0,0,'QWVIOWCUF2AZKT','00:00:00','2021-9-8',0,0,'QWVIOS88F2AZKT','QWYI36BU9KVTQO','0','0','1','1','1','1','1','1','1','1','1','0',0;</v>
      </c>
    </row>
    <row r="1068" spans="1:8" x14ac:dyDescent="0.25">
      <c r="A1068" t="s">
        <v>5567</v>
      </c>
      <c r="B1068" t="s">
        <v>5568</v>
      </c>
      <c r="C1068" t="s">
        <v>5569</v>
      </c>
      <c r="D1068" t="s">
        <v>5570</v>
      </c>
      <c r="E1068" t="s">
        <v>8675</v>
      </c>
      <c r="F1068" t="s">
        <v>8676</v>
      </c>
      <c r="G1068" t="s">
        <v>8677</v>
      </c>
      <c r="H1068" t="str" cm="1">
        <f t="array" aca="1" ref="H1068" ca="1">eConcatenar(A1068:G1068," ")</f>
        <v>INSERT INTO funeraria_abonos_individual SELECT 'vPh7lDblv9pSgUUQ',' Glz8fpblm2pbQNb6 ','0',3200,'00:00:00','0000-00-00',0,0,0,0,0,0,0,0,0,0,0,0,'QWVIOWCUF2AZKT','00:00:00','2021-9-8',0,0,'QWVIOS88F2AZKT','QWYI36BU9KVTQO','0','0','1','1','1','1','1','1','1','1','1','0',0;</v>
      </c>
    </row>
    <row r="1069" spans="1:8" x14ac:dyDescent="0.25">
      <c r="A1069" t="s">
        <v>5567</v>
      </c>
      <c r="B1069" t="s">
        <v>5568</v>
      </c>
      <c r="C1069" t="s">
        <v>5569</v>
      </c>
      <c r="D1069" t="s">
        <v>5570</v>
      </c>
      <c r="E1069" t="s">
        <v>8678</v>
      </c>
      <c r="F1069" t="s">
        <v>8679</v>
      </c>
      <c r="G1069" t="s">
        <v>8598</v>
      </c>
      <c r="H1069" t="str" cm="1">
        <f t="array" aca="1" ref="H1069" ca="1">eConcatenar(A1069:G1069," ")</f>
        <v>INSERT INTO funeraria_abonos_individual SELECT 'JarithMb99OUWK2Q',' IGVoZp9yTiMILise ','0',3100,'00:00:00','0000-00-00',0,0,0,0,0,0,0,0,0,0,0,0,'QWVIOWCUF2AZKT','00:00:00','2021-9-8',0,0,'QWVIOS88F2AZKT','QWYI36BU9KVTQO','0','0','1','1','1','1','1','1','1','1','1','0',0;</v>
      </c>
    </row>
    <row r="1070" spans="1:8" x14ac:dyDescent="0.25">
      <c r="A1070" t="s">
        <v>5567</v>
      </c>
      <c r="B1070" t="s">
        <v>5568</v>
      </c>
      <c r="C1070" t="s">
        <v>5569</v>
      </c>
      <c r="D1070" t="s">
        <v>5570</v>
      </c>
      <c r="E1070" t="s">
        <v>8680</v>
      </c>
      <c r="F1070" t="s">
        <v>8681</v>
      </c>
      <c r="G1070" t="s">
        <v>8631</v>
      </c>
      <c r="H1070" t="str" cm="1">
        <f t="array" aca="1" ref="H1070" ca="1">eConcatenar(A1070:G1070," ")</f>
        <v>INSERT INTO funeraria_abonos_individual SELECT 'DALAwD5Y8w1AehG1',' Tzs8isziWBLAipCD ','0',2500,'00:00:00','0000-00-00',0,0,0,0,0,0,0,0,0,0,0,0,'QWVIOWCUF2AZKT','00:00:00','2021-9-8',0,0,'QWVIOS88F2AZKT','QWYI36BU9KVTQO','0','0','1','1','1','1','1','1','1','1','1','0',0;</v>
      </c>
    </row>
    <row r="1071" spans="1:8" x14ac:dyDescent="0.25">
      <c r="A1071" t="s">
        <v>5567</v>
      </c>
      <c r="B1071" t="s">
        <v>5568</v>
      </c>
      <c r="C1071" t="s">
        <v>5569</v>
      </c>
      <c r="D1071" t="s">
        <v>5570</v>
      </c>
      <c r="E1071" t="s">
        <v>8682</v>
      </c>
      <c r="F1071" t="s">
        <v>8683</v>
      </c>
      <c r="G1071" t="s">
        <v>8631</v>
      </c>
      <c r="H1071" t="str" cm="1">
        <f t="array" aca="1" ref="H1071" ca="1">eConcatenar(A1071:G1071," ")</f>
        <v>INSERT INTO funeraria_abonos_individual SELECT 'NR0hlUse5BuIXJfM',' bhCRlfjeAGTt9e5K ','0',2500,'00:00:00','0000-00-00',0,0,0,0,0,0,0,0,0,0,0,0,'QWVIOWCUF2AZKT','00:00:00','2021-9-8',0,0,'QWVIOS88F2AZKT','QWYI36BU9KVTQO','0','0','1','1','1','1','1','1','1','1','1','0',0;</v>
      </c>
    </row>
    <row r="1072" spans="1:8" x14ac:dyDescent="0.25">
      <c r="A1072" t="s">
        <v>5567</v>
      </c>
      <c r="B1072" t="s">
        <v>5568</v>
      </c>
      <c r="C1072" t="s">
        <v>5569</v>
      </c>
      <c r="D1072" t="s">
        <v>5570</v>
      </c>
      <c r="E1072" t="s">
        <v>8684</v>
      </c>
      <c r="F1072" t="s">
        <v>8685</v>
      </c>
      <c r="G1072" t="s">
        <v>8686</v>
      </c>
      <c r="H1072" t="str" cm="1">
        <f t="array" aca="1" ref="H1072" ca="1">eConcatenar(A1072:G1072," ")</f>
        <v>INSERT INTO funeraria_abonos_individual SELECT 'qiSst0rEYg0V2pz4',' ATRGAaUTw8aGqhir ','0',8500,'00:00:00','0000-00-00',0,0,0,0,0,0,0,0,0,0,0,0,'QWVIOWCUF2AZKT','00:00:00','2021-9-8',0,0,'QWVIOS88F2AZKT','QWYI36BU9KVTQO','0','0','1','1','1','1','1','1','1','1','1','0',0;</v>
      </c>
    </row>
    <row r="1073" spans="1:8" x14ac:dyDescent="0.25">
      <c r="A1073" t="s">
        <v>5567</v>
      </c>
      <c r="B1073" t="s">
        <v>5568</v>
      </c>
      <c r="C1073" t="s">
        <v>5569</v>
      </c>
      <c r="D1073" t="s">
        <v>5570</v>
      </c>
      <c r="E1073" t="s">
        <v>8687</v>
      </c>
      <c r="F1073" t="s">
        <v>8688</v>
      </c>
      <c r="G1073" t="s">
        <v>8686</v>
      </c>
      <c r="H1073" t="str" cm="1">
        <f t="array" aca="1" ref="H1073" ca="1">eConcatenar(A1073:G1073," ")</f>
        <v>INSERT INTO funeraria_abonos_individual SELECT 'w2ZSsdtQcyVhK8B0',' tykIgdXe11m8WqDe ','0',8500,'00:00:00','0000-00-00',0,0,0,0,0,0,0,0,0,0,0,0,'QWVIOWCUF2AZKT','00:00:00','2021-9-8',0,0,'QWVIOS88F2AZKT','QWYI36BU9KVTQO','0','0','1','1','1','1','1','1','1','1','1','0',0;</v>
      </c>
    </row>
    <row r="1074" spans="1:8" x14ac:dyDescent="0.25">
      <c r="A1074" t="s">
        <v>5567</v>
      </c>
      <c r="B1074" t="s">
        <v>5568</v>
      </c>
      <c r="C1074" t="s">
        <v>5569</v>
      </c>
      <c r="D1074" t="s">
        <v>5570</v>
      </c>
      <c r="E1074" t="s">
        <v>8689</v>
      </c>
      <c r="F1074" t="s">
        <v>8690</v>
      </c>
      <c r="G1074" t="s">
        <v>8691</v>
      </c>
      <c r="H1074" t="str" cm="1">
        <f t="array" aca="1" ref="H1074" ca="1">eConcatenar(A1074:G1074," ")</f>
        <v>INSERT INTO funeraria_abonos_individual SELECT 'f4qHJS3Erqv8bOY6',' mCwhYJsTIJVfR2cA ','0',5400,'00:00:00','0000-00-00',0,0,0,0,0,0,0,0,0,0,0,0,'QWVIOWCUF2AZKT','00:00:00','2021-9-8',0,0,'QWVIOS88F2AZKT','QWYI36BU9KVTQO','0','0','1','1','1','1','1','1','1','1','1','0',0;</v>
      </c>
    </row>
    <row r="1075" spans="1:8" x14ac:dyDescent="0.25">
      <c r="A1075" t="s">
        <v>5567</v>
      </c>
      <c r="B1075" t="s">
        <v>5568</v>
      </c>
      <c r="C1075" t="s">
        <v>5569</v>
      </c>
      <c r="D1075" t="s">
        <v>5570</v>
      </c>
      <c r="E1075" t="s">
        <v>8692</v>
      </c>
      <c r="F1075" t="s">
        <v>8693</v>
      </c>
      <c r="G1075" t="s">
        <v>8694</v>
      </c>
      <c r="H1075" t="str" cm="1">
        <f t="array" aca="1" ref="H1075" ca="1">eConcatenar(A1075:G1075," ")</f>
        <v>INSERT INTO funeraria_abonos_individual SELECT '8U1g0O1ChjVvxElY',' Xz0w3Kjgueiw4Nj8 ','0',3400,'00:00:00','0000-00-00',0,0,0,0,0,0,0,0,0,0,0,0,'QWVIOWCUF2AZKT','00:00:00','2021-9-8',0,0,'QWVIOS88F2AZKT','QWYI36BU9KVTQO','0','0','1','1','1','1','1','1','1','1','1','0',0;</v>
      </c>
    </row>
    <row r="1076" spans="1:8" x14ac:dyDescent="0.25">
      <c r="A1076" t="s">
        <v>5567</v>
      </c>
      <c r="B1076" t="s">
        <v>5568</v>
      </c>
      <c r="C1076" t="s">
        <v>5569</v>
      </c>
      <c r="D1076" t="s">
        <v>5570</v>
      </c>
      <c r="E1076" t="s">
        <v>8695</v>
      </c>
      <c r="F1076" t="s">
        <v>8696</v>
      </c>
      <c r="G1076" t="s">
        <v>8697</v>
      </c>
      <c r="H1076" t="str" cm="1">
        <f t="array" aca="1" ref="H1076" ca="1">eConcatenar(A1076:G1076," ")</f>
        <v>INSERT INTO funeraria_abonos_individual SELECT 'KO6296MbipdFKRsp',' ZremqhQycSKJxwSv ','0',2300,'00:00:00','0000-00-00',0,0,0,0,0,0,0,0,0,0,0,0,'QWVIOWCUF2AZKT','00:00:00','2021-9-8',0,0,'QWVIOS88F2AZKT','QWYI36BU9KVTQO','0','0','1','1','1','1','1','1','1','1','1','0',0;</v>
      </c>
    </row>
    <row r="1077" spans="1:8" x14ac:dyDescent="0.25">
      <c r="A1077" t="s">
        <v>5567</v>
      </c>
      <c r="B1077" t="s">
        <v>5568</v>
      </c>
      <c r="C1077" t="s">
        <v>5569</v>
      </c>
      <c r="D1077" t="s">
        <v>5570</v>
      </c>
      <c r="E1077" t="s">
        <v>8698</v>
      </c>
      <c r="F1077" t="s">
        <v>8699</v>
      </c>
      <c r="G1077" t="s">
        <v>8598</v>
      </c>
      <c r="H1077" t="str" cm="1">
        <f t="array" aca="1" ref="H1077" ca="1">eConcatenar(A1077:G1077," ")</f>
        <v>INSERT INTO funeraria_abonos_individual SELECT '2fYzIn7fzIjuw0KU',' LrIL3EMcMw2RG63E ','0',3100,'00:00:00','0000-00-00',0,0,0,0,0,0,0,0,0,0,0,0,'QWVIOWCUF2AZKT','00:00:00','2021-9-8',0,0,'QWVIOS88F2AZKT','QWYI36BU9KVTQO','0','0','1','1','1','1','1','1','1','1','1','0',0;</v>
      </c>
    </row>
    <row r="1078" spans="1:8" x14ac:dyDescent="0.25">
      <c r="A1078" t="s">
        <v>5567</v>
      </c>
      <c r="B1078" t="s">
        <v>5568</v>
      </c>
      <c r="C1078" t="s">
        <v>5569</v>
      </c>
      <c r="D1078" t="s">
        <v>5570</v>
      </c>
      <c r="E1078" t="s">
        <v>8700</v>
      </c>
      <c r="F1078" t="s">
        <v>8701</v>
      </c>
      <c r="G1078" t="s">
        <v>8598</v>
      </c>
      <c r="H1078" t="str" cm="1">
        <f t="array" aca="1" ref="H1078" ca="1">eConcatenar(A1078:G1078," ")</f>
        <v>INSERT INTO funeraria_abonos_individual SELECT 'Bo4tIM7HcBia1Rcs',' 3uKpOJfpmQiX8NDv ','0',3100,'00:00:00','0000-00-00',0,0,0,0,0,0,0,0,0,0,0,0,'QWVIOWCUF2AZKT','00:00:00','2021-9-8',0,0,'QWVIOS88F2AZKT','QWYI36BU9KVTQO','0','0','1','1','1','1','1','1','1','1','1','0',0;</v>
      </c>
    </row>
    <row r="1079" spans="1:8" x14ac:dyDescent="0.25">
      <c r="A1079" t="s">
        <v>5567</v>
      </c>
      <c r="B1079" t="s">
        <v>5568</v>
      </c>
      <c r="C1079" t="s">
        <v>5569</v>
      </c>
      <c r="D1079" t="s">
        <v>5570</v>
      </c>
      <c r="E1079" t="s">
        <v>8702</v>
      </c>
      <c r="F1079" t="s">
        <v>8703</v>
      </c>
      <c r="G1079" t="s">
        <v>8598</v>
      </c>
      <c r="H1079" t="str" cm="1">
        <f t="array" aca="1" ref="H1079" ca="1">eConcatenar(A1079:G1079," ")</f>
        <v>INSERT INTO funeraria_abonos_individual SELECT 'p5Y6xTuu1Mcjbmk4',' yfbfhoWwI0gVk99g ','0',3100,'00:00:00','0000-00-00',0,0,0,0,0,0,0,0,0,0,0,0,'QWVIOWCUF2AZKT','00:00:00','2021-9-8',0,0,'QWVIOS88F2AZKT','QWYI36BU9KVTQO','0','0','1','1','1','1','1','1','1','1','1','0',0;</v>
      </c>
    </row>
    <row r="1080" spans="1:8" x14ac:dyDescent="0.25">
      <c r="A1080" t="s">
        <v>5567</v>
      </c>
      <c r="B1080" t="s">
        <v>5568</v>
      </c>
      <c r="C1080" t="s">
        <v>5569</v>
      </c>
      <c r="D1080" t="s">
        <v>5570</v>
      </c>
      <c r="E1080" t="s">
        <v>8704</v>
      </c>
      <c r="F1080" t="s">
        <v>8705</v>
      </c>
      <c r="G1080" t="s">
        <v>8706</v>
      </c>
      <c r="H1080" t="str" cm="1">
        <f t="array" aca="1" ref="H1080" ca="1">eConcatenar(A1080:G1080," ")</f>
        <v>INSERT INTO funeraria_abonos_individual SELECT 'yz5CuI6oZOLYiojo',' RvdK56w348Tt86ye ','0',450,'00:00:00','0000-00-00',0,0,0,0,0,0,0,0,0,0,0,0,'QWVIOWCUF2AZKT','00:00:00','2021-9-8',0,0,'QWVIOS88F2AZKT','QWYI36BU9KVTQO','0','0','1','1','1','1','1','1','1','1','1','0',0;</v>
      </c>
    </row>
    <row r="1081" spans="1:8" x14ac:dyDescent="0.25">
      <c r="A1081" t="s">
        <v>5567</v>
      </c>
      <c r="B1081" t="s">
        <v>5568</v>
      </c>
      <c r="C1081" t="s">
        <v>5569</v>
      </c>
      <c r="D1081" t="s">
        <v>5570</v>
      </c>
      <c r="E1081" t="s">
        <v>8707</v>
      </c>
      <c r="F1081" t="s">
        <v>8708</v>
      </c>
      <c r="G1081" t="s">
        <v>8709</v>
      </c>
      <c r="H1081" t="str" cm="1">
        <f t="array" aca="1" ref="H1081" ca="1">eConcatenar(A1081:G1081," ")</f>
        <v>INSERT INTO funeraria_abonos_individual SELECT 'uX0jxBGsRo9iTFjY',' urbY1K2EbxQP7NrK ','0',3200,'00:00:00','0000-00-00',0,0,0,0,0,0,0,0,0,0,0,0,'QWVIOWCUF2AZKT','00:00:00','2021-9-3',0,0,'QWVIOS88F2AZKT','QWYI36BU9KVTQO','0','0','1','1','1','1','1','1','1','1','1','0',0;</v>
      </c>
    </row>
    <row r="1082" spans="1:8" x14ac:dyDescent="0.25">
      <c r="A1082" t="s">
        <v>5567</v>
      </c>
      <c r="B1082" t="s">
        <v>5568</v>
      </c>
      <c r="C1082" t="s">
        <v>5569</v>
      </c>
      <c r="D1082" t="s">
        <v>5570</v>
      </c>
      <c r="E1082" t="s">
        <v>8710</v>
      </c>
      <c r="F1082" t="s">
        <v>8711</v>
      </c>
      <c r="G1082" t="s">
        <v>8709</v>
      </c>
      <c r="H1082" t="str" cm="1">
        <f t="array" aca="1" ref="H1082" ca="1">eConcatenar(A1082:G1082," ")</f>
        <v>INSERT INTO funeraria_abonos_individual SELECT 'w7aRvu96X0hE7IzR',' z1Uqi744Y8bgcxpu ','0',3200,'00:00:00','0000-00-00',0,0,0,0,0,0,0,0,0,0,0,0,'QWVIOWCUF2AZKT','00:00:00','2021-9-3',0,0,'QWVIOS88F2AZKT','QWYI36BU9KVTQO','0','0','1','1','1','1','1','1','1','1','1','0',0;</v>
      </c>
    </row>
    <row r="1083" spans="1:8" x14ac:dyDescent="0.25">
      <c r="A1083" t="s">
        <v>5567</v>
      </c>
      <c r="B1083" t="s">
        <v>5568</v>
      </c>
      <c r="C1083" t="s">
        <v>5569</v>
      </c>
      <c r="D1083" t="s">
        <v>5570</v>
      </c>
      <c r="E1083" t="s">
        <v>8712</v>
      </c>
      <c r="F1083" t="s">
        <v>8713</v>
      </c>
      <c r="G1083" t="s">
        <v>8714</v>
      </c>
      <c r="H1083" t="str" cm="1">
        <f t="array" aca="1" ref="H1083" ca="1">eConcatenar(A1083:G1083," ")</f>
        <v>INSERT INTO funeraria_abonos_individual SELECT 'yg2z74kN39Nx6VBL',' pAy5nSNUwpeQXKqF ','0',12700,'00:00:00','0000-00-00',0,0,0,0,0,0,0,0,0,0,0,0,'QWVIOWCUF2AZKT','00:00:00','2021-9-3',0,0,'QWVIOS88F2AZKT','QWYI36BU9KVTQO','0','0','1','1','1','1','1','1','1','1','1','0',0;</v>
      </c>
    </row>
    <row r="1084" spans="1:8" x14ac:dyDescent="0.25">
      <c r="A1084" t="s">
        <v>5567</v>
      </c>
      <c r="B1084" t="s">
        <v>5568</v>
      </c>
      <c r="C1084" t="s">
        <v>5569</v>
      </c>
      <c r="D1084" t="s">
        <v>5570</v>
      </c>
      <c r="E1084" t="s">
        <v>8715</v>
      </c>
      <c r="F1084" t="s">
        <v>8716</v>
      </c>
      <c r="G1084" t="s">
        <v>8709</v>
      </c>
      <c r="H1084" t="str" cm="1">
        <f t="array" aca="1" ref="H1084" ca="1">eConcatenar(A1084:G1084," ")</f>
        <v>INSERT INTO funeraria_abonos_individual SELECT 'L5wQixL9fiBdzudF',' N3Ui3mHz3X1WsMqH ','0',3200,'00:00:00','0000-00-00',0,0,0,0,0,0,0,0,0,0,0,0,'QWVIOWCUF2AZKT','00:00:00','2021-9-3',0,0,'QWVIOS88F2AZKT','QWYI36BU9KVTQO','0','0','1','1','1','1','1','1','1','1','1','0',0;</v>
      </c>
    </row>
    <row r="1085" spans="1:8" x14ac:dyDescent="0.25">
      <c r="A1085" t="s">
        <v>5567</v>
      </c>
      <c r="B1085" t="s">
        <v>5568</v>
      </c>
      <c r="C1085" t="s">
        <v>5569</v>
      </c>
      <c r="D1085" t="s">
        <v>5570</v>
      </c>
      <c r="E1085" t="s">
        <v>8717</v>
      </c>
      <c r="F1085" t="s">
        <v>8718</v>
      </c>
      <c r="G1085" t="s">
        <v>8719</v>
      </c>
      <c r="H1085" t="str" cm="1">
        <f t="array" aca="1" ref="H1085" ca="1">eConcatenar(A1085:G1085," ")</f>
        <v>INSERT INTO funeraria_abonos_individual SELECT 'DGRd6RowmXP3UfsY',' vYRsqqkytl0PAfDg ','0',3100,'00:00:00','0000-00-00',0,0,0,0,0,0,0,0,0,0,0,0,'QWVIOWCUF2AZKT','00:00:00','2021-9-3',0,0,'QWVIOS88F2AZKT','QWYI36BU9KVTQO','0','0','1','1','1','1','1','1','1','1','1','0',0;</v>
      </c>
    </row>
    <row r="1086" spans="1:8" x14ac:dyDescent="0.25">
      <c r="A1086" t="s">
        <v>5567</v>
      </c>
      <c r="B1086" t="s">
        <v>5568</v>
      </c>
      <c r="C1086" t="s">
        <v>5569</v>
      </c>
      <c r="D1086" t="s">
        <v>5570</v>
      </c>
      <c r="E1086" t="s">
        <v>8720</v>
      </c>
      <c r="F1086" t="s">
        <v>8721</v>
      </c>
      <c r="G1086" t="s">
        <v>8722</v>
      </c>
      <c r="H1086" t="str" cm="1">
        <f t="array" aca="1" ref="H1086" ca="1">eConcatenar(A1086:G1086," ")</f>
        <v>INSERT INTO funeraria_abonos_individual SELECT 'AEpYx9QExrlFZP2C',' O0toSTyR11UgiJjB ','0',11900,'00:00:00','0000-00-00',0,0,0,0,0,0,0,0,0,0,0,0,'QWVIOWCUF2AZKT','00:00:00','2021-8-28',0,0,'QWVIOS88F2AZKT','QWYI36BU9KVTQO','0','0','1','1','1','1','1','1','1','1','1','0',0;</v>
      </c>
    </row>
    <row r="1087" spans="1:8" x14ac:dyDescent="0.25">
      <c r="A1087" t="s">
        <v>5567</v>
      </c>
      <c r="B1087" t="s">
        <v>5568</v>
      </c>
      <c r="C1087" t="s">
        <v>5569</v>
      </c>
      <c r="D1087" t="s">
        <v>5570</v>
      </c>
      <c r="E1087" t="s">
        <v>8723</v>
      </c>
      <c r="F1087" t="s">
        <v>8724</v>
      </c>
      <c r="G1087" t="s">
        <v>8725</v>
      </c>
      <c r="H1087" t="str" cm="1">
        <f t="array" aca="1" ref="H1087" ca="1">eConcatenar(A1087:G1087," ")</f>
        <v>INSERT INTO funeraria_abonos_individual SELECT 'yHvDbPWK8KcUk8hO',' 1O4298EKEZ52BhWn ','0',500,'00:00:00','0000-00-00',0,0,0,0,0,0,0,0,0,0,0,0,'QWVIOWCUF2AZKT','00:00:00','2021-9-3',0,0,'QWVIOS88F2AZKT','QWYI36BU9KVTQO','0','0','1','1','1','1','1','1','1','1','1','0',0;</v>
      </c>
    </row>
    <row r="1088" spans="1:8" x14ac:dyDescent="0.25">
      <c r="A1088" t="s">
        <v>5567</v>
      </c>
      <c r="B1088" t="s">
        <v>5568</v>
      </c>
      <c r="C1088" t="s">
        <v>5569</v>
      </c>
      <c r="D1088" t="s">
        <v>5570</v>
      </c>
      <c r="E1088" t="s">
        <v>8726</v>
      </c>
      <c r="F1088" t="s">
        <v>8727</v>
      </c>
      <c r="G1088" t="s">
        <v>8728</v>
      </c>
      <c r="H1088" t="str" cm="1">
        <f t="array" aca="1" ref="H1088" ca="1">eConcatenar(A1088:G1088," ")</f>
        <v>INSERT INTO funeraria_abonos_individual SELECT 'TWu2wOwpiXsCvq6f',' 6FZcnqAOjs6vwJ0E ','0',2200,'00:00:00','0000-00-00',0,0,0,0,0,0,0,0,0,0,0,0,'QWVIOWCUF2AZKT','00:00:00','2021-8-20',0,0,'QWVIOS88F2AZKT','QWYI36BU9KVTQO','0','0','1','1','1','1','1','1','1','1','1','0',0;</v>
      </c>
    </row>
    <row r="1089" spans="1:8" x14ac:dyDescent="0.25">
      <c r="A1089" t="s">
        <v>5567</v>
      </c>
      <c r="B1089" t="s">
        <v>5568</v>
      </c>
      <c r="C1089" t="s">
        <v>5569</v>
      </c>
      <c r="D1089" t="s">
        <v>5570</v>
      </c>
      <c r="E1089" t="s">
        <v>8729</v>
      </c>
      <c r="F1089" t="s">
        <v>8730</v>
      </c>
      <c r="G1089" t="s">
        <v>8731</v>
      </c>
      <c r="H1089" t="str" cm="1">
        <f t="array" aca="1" ref="H1089" ca="1">eConcatenar(A1089:G1089," ")</f>
        <v>INSERT INTO funeraria_abonos_individual SELECT 'xjXwt6QCuwj9reXo',' MDU7mF6psDTLqodX ','0',2200,'00:00:00','0000-00-00',0,0,0,0,0,0,0,0,0,0,0,0,'QWVIOWCUF2AZKT','00:00:00','2021-9-3',0,0,'QWVIOS88F2AZKT','QWYI36BU9KVTQO','0','0','1','1','1','1','1','1','1','1','1','0',0;</v>
      </c>
    </row>
    <row r="1090" spans="1:8" x14ac:dyDescent="0.25">
      <c r="A1090" t="s">
        <v>5567</v>
      </c>
      <c r="B1090" t="s">
        <v>5568</v>
      </c>
      <c r="C1090" t="s">
        <v>5569</v>
      </c>
      <c r="D1090" t="s">
        <v>5570</v>
      </c>
      <c r="E1090" t="s">
        <v>8732</v>
      </c>
      <c r="F1090" t="s">
        <v>8733</v>
      </c>
      <c r="G1090" t="s">
        <v>8734</v>
      </c>
      <c r="H1090" t="str" cm="1">
        <f t="array" aca="1" ref="H1090" ca="1">eConcatenar(A1090:G1090," ")</f>
        <v>INSERT INTO funeraria_abonos_individual SELECT 'EPxbucNXElTjEpEH',' 5Ctwf93f3IqaGVPa ','0',500,'00:00:00','0000-00-00',0,0,0,0,0,0,0,0,0,0,0,0,'QWVIOWCUF2AZKT','00:00:00','2021-9-2',0,0,'QWVIOS88F2AZKT','QWYI36BU9KVTQO','0','0','1','1','1','1','1','1','1','1','1','0',0;</v>
      </c>
    </row>
    <row r="1091" spans="1:8" x14ac:dyDescent="0.25">
      <c r="A1091" t="s">
        <v>5567</v>
      </c>
      <c r="B1091" t="s">
        <v>5568</v>
      </c>
      <c r="C1091" t="s">
        <v>5569</v>
      </c>
      <c r="D1091" t="s">
        <v>5570</v>
      </c>
      <c r="E1091" t="s">
        <v>8735</v>
      </c>
      <c r="F1091" t="s">
        <v>8736</v>
      </c>
      <c r="G1091" t="s">
        <v>8737</v>
      </c>
      <c r="H1091" t="str" cm="1">
        <f t="array" aca="1" ref="H1091" ca="1">eConcatenar(A1091:G1091," ")</f>
        <v>INSERT INTO funeraria_abonos_individual SELECT 'utCngKDDdJ8klbnc',' 7mt1fh4YlERlEUYS ','0',900,'00:00:00','0000-00-00',0,0,0,0,0,0,0,0,0,0,0,0,'QWVIOWCUF2AZKT','00:00:00','2021-9-3',0,0,'QWVIOS88F2AZKT','QWYI36BU9KVTQO','0','0','1','1','1','1','1','1','1','1','1','0',0;</v>
      </c>
    </row>
    <row r="1092" spans="1:8" x14ac:dyDescent="0.25">
      <c r="A1092" t="s">
        <v>5567</v>
      </c>
      <c r="B1092" t="s">
        <v>5568</v>
      </c>
      <c r="C1092" t="s">
        <v>5569</v>
      </c>
      <c r="D1092" t="s">
        <v>5570</v>
      </c>
      <c r="E1092" t="s">
        <v>8738</v>
      </c>
      <c r="F1092" t="s">
        <v>8739</v>
      </c>
      <c r="G1092" t="s">
        <v>8737</v>
      </c>
      <c r="H1092" t="str" cm="1">
        <f t="array" aca="1" ref="H1092" ca="1">eConcatenar(A1092:G1092," ")</f>
        <v>INSERT INTO funeraria_abonos_individual SELECT 'jJBh5Jig6C5btkH8',' 78PskMjqtZXCbTEH ','0',900,'00:00:00','0000-00-00',0,0,0,0,0,0,0,0,0,0,0,0,'QWVIOWCUF2AZKT','00:00:00','2021-9-3',0,0,'QWVIOS88F2AZKT','QWYI36BU9KVTQO','0','0','1','1','1','1','1','1','1','1','1','0',0;</v>
      </c>
    </row>
    <row r="1093" spans="1:8" x14ac:dyDescent="0.25">
      <c r="A1093" t="s">
        <v>5567</v>
      </c>
      <c r="B1093" t="s">
        <v>5568</v>
      </c>
      <c r="C1093" t="s">
        <v>5569</v>
      </c>
      <c r="D1093" t="s">
        <v>5570</v>
      </c>
      <c r="E1093" t="s">
        <v>8740</v>
      </c>
      <c r="F1093" t="s">
        <v>8741</v>
      </c>
      <c r="G1093" t="s">
        <v>8742</v>
      </c>
      <c r="H1093" t="str" cm="1">
        <f t="array" aca="1" ref="H1093" ca="1">eConcatenar(A1093:G1093," ")</f>
        <v>INSERT INTO funeraria_abonos_individual SELECT 'YNv20CAOyboF9C3V',' yp34GYIH2Gw3e0Gr ','0',700,'00:00:00','0000-00-00',0,0,0,0,0,0,0,0,0,0,0,0,'QWVIOWCUF2AZKT','00:00:00','2021-9-3',0,0,'QWVIOS88F2AZKT','QWYI36BU9KVTQO','0','0','1','1','1','1','1','1','1','1','1','0',0;</v>
      </c>
    </row>
    <row r="1094" spans="1:8" x14ac:dyDescent="0.25">
      <c r="A1094" t="s">
        <v>5567</v>
      </c>
      <c r="B1094" t="s">
        <v>5568</v>
      </c>
      <c r="C1094" t="s">
        <v>5569</v>
      </c>
      <c r="D1094" t="s">
        <v>5570</v>
      </c>
      <c r="E1094" t="s">
        <v>8743</v>
      </c>
      <c r="F1094" t="s">
        <v>8744</v>
      </c>
      <c r="G1094" t="s">
        <v>8745</v>
      </c>
      <c r="H1094" t="str" cm="1">
        <f t="array" aca="1" ref="H1094" ca="1">eConcatenar(A1094:G1094," ")</f>
        <v>INSERT INTO funeraria_abonos_individual SELECT '8qWVMPhcYvFw5F2T',' pKmqWJRFsxQr1jyS ','0',1900,'00:00:00','0000-00-00',0,0,0,0,0,0,0,0,0,0,0,0,'QWVIOWCUF2AZKT','00:00:00','2021-9-3',0,0,'QWVIOS88F2AZKT','QWYI36BU9KVTQO','0','0','1','1','1','1','1','1','1','1','1','0',0;</v>
      </c>
    </row>
    <row r="1095" spans="1:8" x14ac:dyDescent="0.25">
      <c r="A1095" t="s">
        <v>5567</v>
      </c>
      <c r="B1095" t="s">
        <v>5568</v>
      </c>
      <c r="C1095" t="s">
        <v>5569</v>
      </c>
      <c r="D1095" t="s">
        <v>5570</v>
      </c>
      <c r="E1095" t="s">
        <v>8746</v>
      </c>
      <c r="F1095" t="s">
        <v>8747</v>
      </c>
      <c r="G1095" t="s">
        <v>8748</v>
      </c>
      <c r="H1095" t="str" cm="1">
        <f t="array" aca="1" ref="H1095" ca="1">eConcatenar(A1095:G1095," ")</f>
        <v>INSERT INTO funeraria_abonos_individual SELECT 'OWEbteOPIot9bbli',' 5nHMhahAJqpekrHf ','0',6400,'00:00:00','0000-00-00',0,0,0,0,0,0,0,0,0,0,0,0,'QWVIOWCUF2AZKT','00:00:00','2021-9-3',0,0,'QWVIOS88F2AZKT','QWYI36BU9KVTQO','0','0','1','1','1','1','1','1','1','1','1','0',0;</v>
      </c>
    </row>
    <row r="1096" spans="1:8" x14ac:dyDescent="0.25">
      <c r="A1096" t="s">
        <v>5567</v>
      </c>
      <c r="B1096" t="s">
        <v>5568</v>
      </c>
      <c r="C1096" t="s">
        <v>5569</v>
      </c>
      <c r="D1096" t="s">
        <v>5570</v>
      </c>
      <c r="E1096" t="s">
        <v>8749</v>
      </c>
      <c r="F1096" t="s">
        <v>8750</v>
      </c>
      <c r="G1096" t="s">
        <v>8751</v>
      </c>
      <c r="H1096" t="str" cm="1">
        <f t="array" aca="1" ref="H1096" ca="1">eConcatenar(A1096:G1096," ")</f>
        <v>INSERT INTO funeraria_abonos_individual SELECT 'ACopAjoHV2LCHhKe',' JcGZQXx2Tv1c0Hke ','0',1050,'00:00:00','0000-00-00',0,0,0,0,0,0,0,0,0,0,0,0,'QWVIOWCUF2AZKT','00:00:00','2021-9-3',0,0,'QWVIOS88F2AZKT','QWYI36BU9KVTQO','0','0','1','1','1','1','1','1','1','1','1','0',0;</v>
      </c>
    </row>
    <row r="1097" spans="1:8" x14ac:dyDescent="0.25">
      <c r="A1097" t="s">
        <v>5567</v>
      </c>
      <c r="B1097" t="s">
        <v>5568</v>
      </c>
      <c r="C1097" t="s">
        <v>5569</v>
      </c>
      <c r="D1097" t="s">
        <v>5570</v>
      </c>
      <c r="E1097" t="s">
        <v>8752</v>
      </c>
      <c r="F1097" t="s">
        <v>8753</v>
      </c>
      <c r="G1097" t="s">
        <v>8754</v>
      </c>
      <c r="H1097" t="str" cm="1">
        <f t="array" aca="1" ref="H1097" ca="1">eConcatenar(A1097:G1097," ")</f>
        <v>INSERT INTO funeraria_abonos_individual SELECT 'jGkgWImzbegXqATm',' 7870Pn3HjpwtFi1U ','0',1200,'00:00:00','0000-00-00',0,0,0,0,0,0,0,0,0,0,0,0,'QWVIOWCUF2AZKT','00:00:00','2021-9-3',0,0,'QWVIOS88F2AZKT','QWYI36BU9KVTQO','0','0','1','1','1','1','1','1','1','1','1','0',0;</v>
      </c>
    </row>
    <row r="1098" spans="1:8" x14ac:dyDescent="0.25">
      <c r="A1098" t="s">
        <v>5567</v>
      </c>
      <c r="B1098" t="s">
        <v>5568</v>
      </c>
      <c r="C1098" t="s">
        <v>5569</v>
      </c>
      <c r="D1098" t="s">
        <v>5570</v>
      </c>
      <c r="E1098" t="s">
        <v>8755</v>
      </c>
      <c r="F1098" t="s">
        <v>8756</v>
      </c>
      <c r="G1098" t="s">
        <v>8757</v>
      </c>
      <c r="H1098" t="str" cm="1">
        <f t="array" aca="1" ref="H1098" ca="1">eConcatenar(A1098:G1098," ")</f>
        <v>INSERT INTO funeraria_abonos_individual SELECT 'RIXX3truCvWwHYNQ',' cPS52W8TsYNnjmyX ','0',2600,'00:00:00','0000-00-00',0,0,0,0,0,0,0,0,0,0,0,0,'QWVIOWCUF2AZKT','00:00:00','2021-9-3',0,0,'QWVIOS88F2AZKT','QWYI36BU9KVTQO','0','0','1','1','1','1','1','1','1','1','1','0',0;</v>
      </c>
    </row>
    <row r="1099" spans="1:8" x14ac:dyDescent="0.25">
      <c r="A1099" t="s">
        <v>5567</v>
      </c>
      <c r="B1099" t="s">
        <v>5568</v>
      </c>
      <c r="C1099" t="s">
        <v>5569</v>
      </c>
      <c r="D1099" t="s">
        <v>5570</v>
      </c>
      <c r="E1099" t="s">
        <v>8758</v>
      </c>
      <c r="F1099" t="s">
        <v>8759</v>
      </c>
      <c r="G1099" t="s">
        <v>8760</v>
      </c>
      <c r="H1099" t="str" cm="1">
        <f t="array" aca="1" ref="H1099" ca="1">eConcatenar(A1099:G1099," ")</f>
        <v>INSERT INTO funeraria_abonos_individual SELECT 'YIL5IeP97QajR3sj',' qf9U1CUusLzqKkmi ','0',2400,'00:00:00','0000-00-00',0,0,0,0,0,0,0,0,0,0,0,0,'QWVIOWCUF2AZKT','00:00:00','2021-9-3',0,0,'QWVIOS88F2AZKT','QWYI36BU9KVTQO','0','0','1','1','1','1','1','1','1','1','1','0',0;</v>
      </c>
    </row>
    <row r="1100" spans="1:8" x14ac:dyDescent="0.25">
      <c r="A1100" t="s">
        <v>5567</v>
      </c>
      <c r="B1100" t="s">
        <v>5568</v>
      </c>
      <c r="C1100" t="s">
        <v>5569</v>
      </c>
      <c r="D1100" t="s">
        <v>5570</v>
      </c>
      <c r="E1100" t="s">
        <v>8761</v>
      </c>
      <c r="F1100" t="s">
        <v>8762</v>
      </c>
      <c r="G1100" t="s">
        <v>8760</v>
      </c>
      <c r="H1100" t="str" cm="1">
        <f t="array" aca="1" ref="H1100" ca="1">eConcatenar(A1100:G1100," ")</f>
        <v>INSERT INTO funeraria_abonos_individual SELECT 'mHpBOEt5SHu68XdE',' YoUAuYO7Ix9ttFNK ','0',2400,'00:00:00','0000-00-00',0,0,0,0,0,0,0,0,0,0,0,0,'QWVIOWCUF2AZKT','00:00:00','2021-9-3',0,0,'QWVIOS88F2AZKT','QWYI36BU9KVTQO','0','0','1','1','1','1','1','1','1','1','1','0',0;</v>
      </c>
    </row>
    <row r="1101" spans="1:8" x14ac:dyDescent="0.25">
      <c r="A1101" t="s">
        <v>5567</v>
      </c>
      <c r="B1101" t="s">
        <v>5568</v>
      </c>
      <c r="C1101" t="s">
        <v>5569</v>
      </c>
      <c r="D1101" t="s">
        <v>5570</v>
      </c>
      <c r="E1101" t="s">
        <v>8763</v>
      </c>
      <c r="F1101" t="s">
        <v>8764</v>
      </c>
      <c r="G1101" t="s">
        <v>8745</v>
      </c>
      <c r="H1101" t="str" cm="1">
        <f t="array" aca="1" ref="H1101" ca="1">eConcatenar(A1101:G1101," ")</f>
        <v>INSERT INTO funeraria_abonos_individual SELECT 'KV6JVuZdw6Id7RF0',' AiDMPcv8uv7FvupU ','0',1900,'00:00:00','0000-00-00',0,0,0,0,0,0,0,0,0,0,0,0,'QWVIOWCUF2AZKT','00:00:00','2021-9-3',0,0,'QWVIOS88F2AZKT','QWYI36BU9KVTQO','0','0','1','1','1','1','1','1','1','1','1','0',0;</v>
      </c>
    </row>
    <row r="1102" spans="1:8" x14ac:dyDescent="0.25">
      <c r="A1102" t="s">
        <v>5567</v>
      </c>
      <c r="B1102" t="s">
        <v>5568</v>
      </c>
      <c r="C1102" t="s">
        <v>5569</v>
      </c>
      <c r="D1102" t="s">
        <v>5570</v>
      </c>
      <c r="E1102" t="s">
        <v>8765</v>
      </c>
      <c r="F1102" t="s">
        <v>8766</v>
      </c>
      <c r="G1102" t="s">
        <v>8767</v>
      </c>
      <c r="H1102" t="str" cm="1">
        <f t="array" aca="1" ref="H1102" ca="1">eConcatenar(A1102:G1102," ")</f>
        <v>INSERT INTO funeraria_abonos_individual SELECT 'kNrVoOO6yb8mypbR',' GjS6QuvB2lFotTZa ','0',4100,'00:00:00','0000-00-00',0,0,0,0,0,0,0,0,0,0,0,0,'QWVIOWCUF2AZKT','00:00:00','2021-9-3',0,0,'QWVIOS88F2AZKT','QWYI36BU9KVTQO','0','0','1','1','1','1','1','1','1','1','1','0',0;</v>
      </c>
    </row>
    <row r="1103" spans="1:8" x14ac:dyDescent="0.25">
      <c r="A1103" t="s">
        <v>5567</v>
      </c>
      <c r="B1103" t="s">
        <v>5568</v>
      </c>
      <c r="C1103" t="s">
        <v>5569</v>
      </c>
      <c r="D1103" t="s">
        <v>5570</v>
      </c>
      <c r="E1103" t="s">
        <v>8768</v>
      </c>
      <c r="F1103" t="s">
        <v>8769</v>
      </c>
      <c r="G1103" t="s">
        <v>8731</v>
      </c>
      <c r="H1103" t="str" cm="1">
        <f t="array" aca="1" ref="H1103" ca="1">eConcatenar(A1103:G1103," ")</f>
        <v>INSERT INTO funeraria_abonos_individual SELECT 'rr78Ad9hry3dfMyR',' 4YxmLpmGFGZCLZ8o ','0',2200,'00:00:00','0000-00-00',0,0,0,0,0,0,0,0,0,0,0,0,'QWVIOWCUF2AZKT','00:00:00','2021-9-3',0,0,'QWVIOS88F2AZKT','QWYI36BU9KVTQO','0','0','1','1','1','1','1','1','1','1','1','0',0;</v>
      </c>
    </row>
    <row r="1104" spans="1:8" x14ac:dyDescent="0.25">
      <c r="A1104" t="s">
        <v>5567</v>
      </c>
      <c r="B1104" t="s">
        <v>5568</v>
      </c>
      <c r="C1104" t="s">
        <v>5569</v>
      </c>
      <c r="D1104" t="s">
        <v>5570</v>
      </c>
      <c r="E1104" t="s">
        <v>8770</v>
      </c>
      <c r="F1104" t="s">
        <v>8771</v>
      </c>
      <c r="G1104" t="s">
        <v>8772</v>
      </c>
      <c r="H1104" t="str" cm="1">
        <f t="array" aca="1" ref="H1104" ca="1">eConcatenar(A1104:G1104," ")</f>
        <v>INSERT INTO funeraria_abonos_individual SELECT 'w1j9YqFQXw7YXNz3',' T0qO0GerA6QQEb4N ','0',6100,'00:00:00','0000-00-00',0,0,0,0,0,0,0,0,0,0,0,0,'QWVIOWCUF2AZKT','00:00:00','2021-9-3',0,0,'QWVIOS88F2AZKT','QWYI36BU9KVTQO','0','0','1','1','1','1','1','1','1','1','1','0',0;</v>
      </c>
    </row>
    <row r="1105" spans="1:8" x14ac:dyDescent="0.25">
      <c r="A1105" t="s">
        <v>5567</v>
      </c>
      <c r="B1105" t="s">
        <v>5568</v>
      </c>
      <c r="C1105" t="s">
        <v>5569</v>
      </c>
      <c r="D1105" t="s">
        <v>5570</v>
      </c>
      <c r="E1105" t="s">
        <v>8773</v>
      </c>
      <c r="F1105" t="s">
        <v>8774</v>
      </c>
      <c r="G1105" t="s">
        <v>8775</v>
      </c>
      <c r="H1105" t="str" cm="1">
        <f t="array" aca="1" ref="H1105" ca="1">eConcatenar(A1105:G1105," ")</f>
        <v>INSERT INTO funeraria_abonos_individual SELECT 'JhiBxKVzLRhOlutC',' pgxEtqVnCLaVcYRD ','0',2600,'00:00:00','0000-00-00',0,0,0,0,0,0,0,0,0,0,0,0,'QWVIOWCUF2AZKT','00:00:00','2021-9-2',0,0,'QWVIOS88F2AZKT','QWYI36BU9KVTQO','0','0','1','1','1','1','1','1','1','1','1','0',0;</v>
      </c>
    </row>
    <row r="1106" spans="1:8" x14ac:dyDescent="0.25">
      <c r="A1106" t="s">
        <v>5567</v>
      </c>
      <c r="B1106" t="s">
        <v>5568</v>
      </c>
      <c r="C1106" t="s">
        <v>5569</v>
      </c>
      <c r="D1106" t="s">
        <v>5570</v>
      </c>
      <c r="E1106" t="s">
        <v>8776</v>
      </c>
      <c r="F1106" t="s">
        <v>8777</v>
      </c>
      <c r="G1106" t="s">
        <v>8778</v>
      </c>
      <c r="H1106" t="str" cm="1">
        <f t="array" aca="1" ref="H1106" ca="1">eConcatenar(A1106:G1106," ")</f>
        <v>INSERT INTO funeraria_abonos_individual SELECT '6mZFqS71lhphgFDk',' P2xuWAzWCHKInjOs ','0',1620,'00:00:00','0000-00-00',0,0,0,0,0,0,0,0,0,0,0,0,'QWVIOWCUF2AZKT','00:00:00','2021-8-31',0,0,'QWVIOS88F2AZKT','QWYI36BU9KVTQO','0','0','1','1','1','1','1','1','1','1','1','0',0;</v>
      </c>
    </row>
    <row r="1107" spans="1:8" x14ac:dyDescent="0.25">
      <c r="A1107" t="s">
        <v>5567</v>
      </c>
      <c r="B1107" t="s">
        <v>5568</v>
      </c>
      <c r="C1107" t="s">
        <v>5569</v>
      </c>
      <c r="D1107" t="s">
        <v>5570</v>
      </c>
      <c r="E1107" t="s">
        <v>8779</v>
      </c>
      <c r="F1107" t="s">
        <v>8780</v>
      </c>
      <c r="G1107" t="s">
        <v>8781</v>
      </c>
      <c r="H1107" t="str" cm="1">
        <f t="array" aca="1" ref="H1107" ca="1">eConcatenar(A1107:G1107," ")</f>
        <v>INSERT INTO funeraria_abonos_individual SELECT 'A0RyXiUYDbGmbUTf',' FOSVMjH8JagUbMnJ ','0',1400,'00:00:00','0000-00-00',0,0,0,0,0,0,0,0,0,0,0,0,'QWVIOWCUF2AZKT','00:00:00','2021-9-2',0,0,'QWVIOS88F2AZKT','QWYI36BU9KVTQO','0','0','1','1','1','1','1','1','1','1','1','0',0;</v>
      </c>
    </row>
    <row r="1108" spans="1:8" x14ac:dyDescent="0.25">
      <c r="A1108" t="s">
        <v>5567</v>
      </c>
      <c r="B1108" t="s">
        <v>5568</v>
      </c>
      <c r="C1108" t="s">
        <v>5569</v>
      </c>
      <c r="D1108" t="s">
        <v>5570</v>
      </c>
      <c r="E1108" t="s">
        <v>8782</v>
      </c>
      <c r="F1108" t="s">
        <v>8783</v>
      </c>
      <c r="G1108" t="s">
        <v>6509</v>
      </c>
      <c r="H1108" t="str" cm="1">
        <f t="array" aca="1" ref="H1108" ca="1">eConcatenar(A1108:G1108," ")</f>
        <v>INSERT INTO funeraria_abonos_individual SELECT 'Vh4zAD04e9SlYXe2',' X9gpQBHunbvzAKWY ','0',1200,'00:00:00','0000-00-00',0,0,0,0,0,0,0,0,0,0,0,0,'QWVIOWCUF2AZKT','00:00:00','2021-9-2',0,0,'QWVIOS88F2AZKT','QWYI36BU9KVTQO','0','0','1','1','1','1','1','1','1','1','1','0',0;</v>
      </c>
    </row>
    <row r="1109" spans="1:8" x14ac:dyDescent="0.25">
      <c r="A1109" t="s">
        <v>5567</v>
      </c>
      <c r="B1109" t="s">
        <v>5568</v>
      </c>
      <c r="C1109" t="s">
        <v>5569</v>
      </c>
      <c r="D1109" t="s">
        <v>5570</v>
      </c>
      <c r="E1109" t="s">
        <v>8784</v>
      </c>
      <c r="F1109" t="s">
        <v>8785</v>
      </c>
      <c r="G1109" t="s">
        <v>8786</v>
      </c>
      <c r="H1109" t="str" cm="1">
        <f t="array" aca="1" ref="H1109" ca="1">eConcatenar(A1109:G1109," ")</f>
        <v>INSERT INTO funeraria_abonos_individual SELECT 'IKVrsAlPkMBz4mgT',' JnCXAGnRFyvnB4WK ','0',1730,'00:00:00','0000-00-00',0,0,0,0,0,0,0,0,0,0,0,0,'QWVIOWCUF2AZKT','00:00:00','2021-8-15',0,0,'QWVIOS88F2AZKT','QWYI36BU9KVTQO','0','0','1','1','1','1','1','1','1','1','1','0',0;</v>
      </c>
    </row>
    <row r="1110" spans="1:8" x14ac:dyDescent="0.25">
      <c r="A1110" t="s">
        <v>5567</v>
      </c>
      <c r="B1110" t="s">
        <v>5568</v>
      </c>
      <c r="C1110" t="s">
        <v>5569</v>
      </c>
      <c r="D1110" t="s">
        <v>5570</v>
      </c>
      <c r="E1110" t="s">
        <v>8787</v>
      </c>
      <c r="F1110" t="s">
        <v>8788</v>
      </c>
      <c r="G1110" t="s">
        <v>8789</v>
      </c>
      <c r="H1110" t="str" cm="1">
        <f t="array" aca="1" ref="H1110" ca="1">eConcatenar(A1110:G1110," ")</f>
        <v>INSERT INTO funeraria_abonos_individual SELECT 'dspeJXmG9jvU7LdZ',' GR0KW1AdnMVqJ5av ','0',3000,'00:00:00','0000-00-00',0,0,0,0,0,0,0,0,0,0,0,0,'QWVIOWCUF2AZKT','00:00:00','2021-8-6',0,0,'QWVIOS88F2AZKT','QWYI36BU9KVTQO','0','0','1','1','1','1','1','1','1','1','1','0',0;</v>
      </c>
    </row>
    <row r="1111" spans="1:8" x14ac:dyDescent="0.25">
      <c r="A1111" t="s">
        <v>5567</v>
      </c>
      <c r="B1111" t="s">
        <v>5568</v>
      </c>
      <c r="C1111" t="s">
        <v>5569</v>
      </c>
      <c r="D1111" t="s">
        <v>5570</v>
      </c>
      <c r="E1111" t="s">
        <v>8790</v>
      </c>
      <c r="F1111" t="s">
        <v>8791</v>
      </c>
      <c r="G1111" t="s">
        <v>8792</v>
      </c>
      <c r="H1111" t="str" cm="1">
        <f t="array" aca="1" ref="H1111" ca="1">eConcatenar(A1111:G1111," ")</f>
        <v>INSERT INTO funeraria_abonos_individual SELECT 'aNU4zYNwV1WMjtA6',' MG7hsH717tGSEyXd ','0',2800,'00:00:00','0000-00-00',0,0,0,0,0,0,0,0,0,0,0,0,'QWVIOWCUF2AZKT','00:00:00','2021-9-3',0,0,'QWVIOS88F2AZKT','QWYI36BU9KVTQO','0','0','1','1','1','1','1','1','1','1','1','0',0;</v>
      </c>
    </row>
    <row r="1112" spans="1:8" x14ac:dyDescent="0.25">
      <c r="A1112" t="s">
        <v>5567</v>
      </c>
      <c r="B1112" t="s">
        <v>5568</v>
      </c>
      <c r="C1112" t="s">
        <v>5569</v>
      </c>
      <c r="D1112" t="s">
        <v>5570</v>
      </c>
      <c r="E1112" t="s">
        <v>8793</v>
      </c>
      <c r="F1112" t="s">
        <v>8794</v>
      </c>
      <c r="G1112" t="s">
        <v>8760</v>
      </c>
      <c r="H1112" t="str" cm="1">
        <f t="array" aca="1" ref="H1112" ca="1">eConcatenar(A1112:G1112," ")</f>
        <v>INSERT INTO funeraria_abonos_individual SELECT 'd7BBNiwqwYtkmRWb',' jAh88riu8SoXrBK0 ','0',2400,'00:00:00','0000-00-00',0,0,0,0,0,0,0,0,0,0,0,0,'QWVIOWCUF2AZKT','00:00:00','2021-9-3',0,0,'QWVIOS88F2AZKT','QWYI36BU9KVTQO','0','0','1','1','1','1','1','1','1','1','1','0',0;</v>
      </c>
    </row>
    <row r="1113" spans="1:8" x14ac:dyDescent="0.25">
      <c r="A1113" t="s">
        <v>5567</v>
      </c>
      <c r="B1113" t="s">
        <v>5568</v>
      </c>
      <c r="C1113" t="s">
        <v>5569</v>
      </c>
      <c r="D1113" t="s">
        <v>5570</v>
      </c>
      <c r="E1113" t="s">
        <v>8795</v>
      </c>
      <c r="F1113" t="s">
        <v>8796</v>
      </c>
      <c r="G1113" t="s">
        <v>8797</v>
      </c>
      <c r="H1113" t="str" cm="1">
        <f t="array" aca="1" ref="H1113" ca="1">eConcatenar(A1113:G1113," ")</f>
        <v>INSERT INTO funeraria_abonos_individual SELECT 'wDiHVvxhVfDDfaWE',' kOUIVyn60hnzmnqL ','0',2700,'00:00:00','0000-00-00',0,0,0,0,0,0,0,0,0,0,0,0,'QWVIOWCUF2AZKT','00:00:00','2021-9-3',0,0,'QWVIOS88F2AZKT','QWYI36BU9KVTQO','0','0','1','1','1','1','1','1','1','1','1','0',0;</v>
      </c>
    </row>
    <row r="1114" spans="1:8" x14ac:dyDescent="0.25">
      <c r="A1114" t="s">
        <v>5567</v>
      </c>
      <c r="B1114" t="s">
        <v>5568</v>
      </c>
      <c r="C1114" t="s">
        <v>5569</v>
      </c>
      <c r="D1114" t="s">
        <v>5570</v>
      </c>
      <c r="E1114" t="s">
        <v>8798</v>
      </c>
      <c r="F1114" t="s">
        <v>8799</v>
      </c>
      <c r="G1114" t="s">
        <v>6529</v>
      </c>
      <c r="H1114" t="str" cm="1">
        <f t="array" aca="1" ref="H1114" ca="1">eConcatenar(A1114:G1114," ")</f>
        <v>INSERT INTO funeraria_abonos_individual SELECT 'oXFMqc2XMgYvWZc5',' tv955i7gx2Mzx5L2 ','0',2800,'00:00:00','0000-00-00',0,0,0,0,0,0,0,0,0,0,0,0,'QWVIOWCUF2AZKT','00:00:00','2021-9-2',0,0,'QWVIOS88F2AZKT','QWYI36BU9KVTQO','0','0','1','1','1','1','1','1','1','1','1','0',0;</v>
      </c>
    </row>
    <row r="1115" spans="1:8" x14ac:dyDescent="0.25">
      <c r="A1115" t="s">
        <v>5567</v>
      </c>
      <c r="B1115" t="s">
        <v>5568</v>
      </c>
      <c r="C1115" t="s">
        <v>5569</v>
      </c>
      <c r="D1115" t="s">
        <v>5570</v>
      </c>
      <c r="E1115" t="s">
        <v>8800</v>
      </c>
      <c r="F1115" t="s">
        <v>8801</v>
      </c>
      <c r="G1115" t="s">
        <v>8760</v>
      </c>
      <c r="H1115" t="str" cm="1">
        <f t="array" aca="1" ref="H1115" ca="1">eConcatenar(A1115:G1115," ")</f>
        <v>INSERT INTO funeraria_abonos_individual SELECT 'UZ7qmkHsBbzmADkr',' FG4WlvXb5idfQBFn ','0',2400,'00:00:00','0000-00-00',0,0,0,0,0,0,0,0,0,0,0,0,'QWVIOWCUF2AZKT','00:00:00','2021-9-3',0,0,'QWVIOS88F2AZKT','QWYI36BU9KVTQO','0','0','1','1','1','1','1','1','1','1','1','0',0;</v>
      </c>
    </row>
    <row r="1116" spans="1:8" x14ac:dyDescent="0.25">
      <c r="A1116" t="s">
        <v>5567</v>
      </c>
      <c r="B1116" t="s">
        <v>5568</v>
      </c>
      <c r="C1116" t="s">
        <v>5569</v>
      </c>
      <c r="D1116" t="s">
        <v>5570</v>
      </c>
      <c r="E1116" t="s">
        <v>8802</v>
      </c>
      <c r="F1116" t="s">
        <v>8803</v>
      </c>
      <c r="G1116" t="s">
        <v>8804</v>
      </c>
      <c r="H1116" t="str" cm="1">
        <f t="array" aca="1" ref="H1116" ca="1">eConcatenar(A1116:G1116," ")</f>
        <v>INSERT INTO funeraria_abonos_individual SELECT 'MKuqAQ2blGpJ8kI0',' ahiutdLFSXEvyQeF ','0',1800,'00:00:00','0000-00-00',0,0,0,0,0,0,0,0,0,0,0,0,'QWVIOWCUF2AZKT','00:00:00','2021-8-21',0,0,'QWVIOS88F2AZKT','QWYI36BU9KVTQO','0','0','1','1','1','1','1','1','1','1','1','0',0;</v>
      </c>
    </row>
    <row r="1117" spans="1:8" x14ac:dyDescent="0.25">
      <c r="A1117" t="s">
        <v>5567</v>
      </c>
      <c r="B1117" t="s">
        <v>5568</v>
      </c>
      <c r="C1117" t="s">
        <v>5569</v>
      </c>
      <c r="D1117" t="s">
        <v>5570</v>
      </c>
      <c r="E1117" t="s">
        <v>8805</v>
      </c>
      <c r="F1117" t="s">
        <v>8806</v>
      </c>
      <c r="G1117" t="s">
        <v>8804</v>
      </c>
      <c r="H1117" t="str" cm="1">
        <f t="array" aca="1" ref="H1117" ca="1">eConcatenar(A1117:G1117," ")</f>
        <v>INSERT INTO funeraria_abonos_individual SELECT 'xdJU7QrKvGhzAdeE',' EhcqXIsgZj5DBPR0 ','0',1800,'00:00:00','0000-00-00',0,0,0,0,0,0,0,0,0,0,0,0,'QWVIOWCUF2AZKT','00:00:00','2021-8-21',0,0,'QWVIOS88F2AZKT','QWYI36BU9KVTQO','0','0','1','1','1','1','1','1','1','1','1','0',0;</v>
      </c>
    </row>
    <row r="1118" spans="1:8" x14ac:dyDescent="0.25">
      <c r="A1118" t="s">
        <v>5567</v>
      </c>
      <c r="B1118" t="s">
        <v>5568</v>
      </c>
      <c r="C1118" t="s">
        <v>5569</v>
      </c>
      <c r="D1118" t="s">
        <v>5570</v>
      </c>
      <c r="E1118" t="s">
        <v>8807</v>
      </c>
      <c r="F1118" t="s">
        <v>8808</v>
      </c>
      <c r="G1118" t="s">
        <v>8809</v>
      </c>
      <c r="H1118" t="str" cm="1">
        <f t="array" aca="1" ref="H1118" ca="1">eConcatenar(A1118:G1118," ")</f>
        <v>INSERT INTO funeraria_abonos_individual SELECT '4AjDjRYu0W2VyoYJ',' 17zaFPf920JtGLwk ','0',5500,'00:00:00','0000-00-00',0,0,0,0,0,0,0,0,0,0,0,0,'QWVIOWCUF2AZKT','00:00:00','2021-8-21',0,0,'QWVIOS88F2AZKT','QWYI36BU9KVTQO','0','0','1','1','1','1','1','1','1','1','1','0',0;</v>
      </c>
    </row>
    <row r="1119" spans="1:8" x14ac:dyDescent="0.25">
      <c r="A1119" t="s">
        <v>5567</v>
      </c>
      <c r="B1119" t="s">
        <v>5568</v>
      </c>
      <c r="C1119" t="s">
        <v>5569</v>
      </c>
      <c r="D1119" t="s">
        <v>5570</v>
      </c>
      <c r="E1119" t="s">
        <v>8810</v>
      </c>
      <c r="F1119" t="s">
        <v>8811</v>
      </c>
      <c r="G1119" t="s">
        <v>8812</v>
      </c>
      <c r="H1119" t="str" cm="1">
        <f t="array" aca="1" ref="H1119" ca="1">eConcatenar(A1119:G1119," ")</f>
        <v>INSERT INTO funeraria_abonos_individual SELECT 'AYXOBJ02A6fvhhj1',' tsadSzcMiIjSqHKR ','0',6900,'00:00:00','0000-00-00',0,0,0,0,0,0,0,0,0,0,0,0,'QWVIOWCUF2AZKT','00:00:00','2021-4-24',0,0,'QWVIOS88F2AZKT','QWYI36BU9KVTQO','0','0','1','1','1','1','1','1','1','1','1','0',0;</v>
      </c>
    </row>
    <row r="1120" spans="1:8" x14ac:dyDescent="0.25">
      <c r="A1120" t="s">
        <v>5567</v>
      </c>
      <c r="B1120" t="s">
        <v>5568</v>
      </c>
      <c r="C1120" t="s">
        <v>5569</v>
      </c>
      <c r="D1120" t="s">
        <v>5570</v>
      </c>
      <c r="E1120" t="s">
        <v>8813</v>
      </c>
      <c r="F1120" t="s">
        <v>8814</v>
      </c>
      <c r="G1120" t="s">
        <v>8815</v>
      </c>
      <c r="H1120" t="str" cm="1">
        <f t="array" aca="1" ref="H1120" ca="1">eConcatenar(A1120:G1120," ")</f>
        <v>INSERT INTO funeraria_abonos_individual SELECT 'xL5XSwFAE3ewQoLc',' H52XhdpQohrxCUNe ','0',1500,'00:00:00','0000-00-00',0,0,0,0,0,0,0,0,0,0,0,0,'QWVIOWCUF2AZKT','00:00:00','2021-9-3',0,0,'QWVIOS88F2AZKT','QWYI36BU9KVTQO','0','0','1','1','1','1','1','1','1','1','1','0',0;</v>
      </c>
    </row>
    <row r="1121" spans="1:8" x14ac:dyDescent="0.25">
      <c r="A1121" t="s">
        <v>5567</v>
      </c>
      <c r="B1121" t="s">
        <v>5568</v>
      </c>
      <c r="C1121" t="s">
        <v>5569</v>
      </c>
      <c r="D1121" t="s">
        <v>5570</v>
      </c>
      <c r="E1121" t="s">
        <v>8816</v>
      </c>
      <c r="F1121" t="s">
        <v>8817</v>
      </c>
      <c r="G1121" t="s">
        <v>8731</v>
      </c>
      <c r="H1121" t="str" cm="1">
        <f t="array" aca="1" ref="H1121" ca="1">eConcatenar(A1121:G1121," ")</f>
        <v>INSERT INTO funeraria_abonos_individual SELECT 'o6stDRalb5SIbUfW',' Mu4pxheEU58AuSJG ','0',2200,'00:00:00','0000-00-00',0,0,0,0,0,0,0,0,0,0,0,0,'QWVIOWCUF2AZKT','00:00:00','2021-9-3',0,0,'QWVIOS88F2AZKT','QWYI36BU9KVTQO','0','0','1','1','1','1','1','1','1','1','1','0',0;</v>
      </c>
    </row>
    <row r="1122" spans="1:8" x14ac:dyDescent="0.25">
      <c r="A1122" t="s">
        <v>5567</v>
      </c>
      <c r="B1122" t="s">
        <v>5568</v>
      </c>
      <c r="C1122" t="s">
        <v>5569</v>
      </c>
      <c r="D1122" t="s">
        <v>5570</v>
      </c>
      <c r="E1122" t="s">
        <v>8818</v>
      </c>
      <c r="F1122" t="s">
        <v>8819</v>
      </c>
      <c r="G1122" t="s">
        <v>8757</v>
      </c>
      <c r="H1122" t="str" cm="1">
        <f t="array" aca="1" ref="H1122" ca="1">eConcatenar(A1122:G1122," ")</f>
        <v>INSERT INTO funeraria_abonos_individual SELECT 'XmQCIUR4jDybdVWv',' SuO0wEtqdX6mnlm1 ','0',2600,'00:00:00','0000-00-00',0,0,0,0,0,0,0,0,0,0,0,0,'QWVIOWCUF2AZKT','00:00:00','2021-9-3',0,0,'QWVIOS88F2AZKT','QWYI36BU9KVTQO','0','0','1','1','1','1','1','1','1','1','1','0',0;</v>
      </c>
    </row>
    <row r="1123" spans="1:8" x14ac:dyDescent="0.25">
      <c r="A1123" t="s">
        <v>5567</v>
      </c>
      <c r="B1123" t="s">
        <v>5568</v>
      </c>
      <c r="C1123" t="s">
        <v>5569</v>
      </c>
      <c r="D1123" t="s">
        <v>5570</v>
      </c>
      <c r="E1123" t="s">
        <v>8820</v>
      </c>
      <c r="F1123" t="s">
        <v>8821</v>
      </c>
      <c r="G1123" t="s">
        <v>8822</v>
      </c>
      <c r="H1123" t="str" cm="1">
        <f t="array" aca="1" ref="H1123" ca="1">eConcatenar(A1123:G1123," ")</f>
        <v>INSERT INTO funeraria_abonos_individual SELECT 'Sy5oleXAy4cuDMab',' K47LGJwNNsvsg8aU ','0',3450,'00:00:00','0000-00-00',0,0,0,0,0,0,0,0,0,0,0,0,'QWVIOWCUF2AZKT','00:00:00','2021-8-21',0,0,'QWVIOS88F2AZKT','QWYI36BU9KVTQO','0','0','1','1','1','1','1','1','1','1','1','0',0;</v>
      </c>
    </row>
    <row r="1124" spans="1:8" x14ac:dyDescent="0.25">
      <c r="A1124" t="s">
        <v>5567</v>
      </c>
      <c r="B1124" t="s">
        <v>5568</v>
      </c>
      <c r="C1124" t="s">
        <v>5569</v>
      </c>
      <c r="D1124" t="s">
        <v>5570</v>
      </c>
      <c r="E1124" t="s">
        <v>8823</v>
      </c>
      <c r="F1124" t="s">
        <v>8824</v>
      </c>
      <c r="G1124" t="s">
        <v>8825</v>
      </c>
      <c r="H1124" t="str" cm="1">
        <f t="array" aca="1" ref="H1124" ca="1">eConcatenar(A1124:G1124," ")</f>
        <v>INSERT INTO funeraria_abonos_individual SELECT 'GmxNg7f5vuzzm9cz',' sC4ekjsEZuAPAK0I ','0',1600,'00:00:00','0000-00-00',0,0,0,0,0,0,0,0,0,0,0,0,'QWVIOWCUF2AZKT','00:00:00','2021-8-21',0,0,'QWVIOS88F2AZKT','QWYI36BU9KVTQO','0','0','1','1','1','1','1','1','1','1','1','0',0;</v>
      </c>
    </row>
    <row r="1125" spans="1:8" x14ac:dyDescent="0.25">
      <c r="A1125" t="s">
        <v>5567</v>
      </c>
      <c r="B1125" t="s">
        <v>5568</v>
      </c>
      <c r="C1125" t="s">
        <v>5569</v>
      </c>
      <c r="D1125" t="s">
        <v>5570</v>
      </c>
      <c r="E1125" t="s">
        <v>8826</v>
      </c>
      <c r="F1125" t="s">
        <v>8827</v>
      </c>
      <c r="G1125" t="s">
        <v>8828</v>
      </c>
      <c r="H1125" t="str" cm="1">
        <f t="array" aca="1" ref="H1125" ca="1">eConcatenar(A1125:G1125," ")</f>
        <v>INSERT INTO funeraria_abonos_individual SELECT 'UcY2fckUOBESqBFQ',' LumhzJL4RDvelNEi ','0',7600,'00:00:00','0000-00-00',0,0,0,0,0,0,0,0,0,0,0,0,'QWVIOWCUF2AZKT','00:00:00','2021-7-17',0,0,'QWVIOS88F2AZKT','QWYI36BU9KVTQO','0','0','1','1','1','1','1','1','1','1','1','0',0;</v>
      </c>
    </row>
    <row r="1126" spans="1:8" x14ac:dyDescent="0.25">
      <c r="A1126" t="s">
        <v>5567</v>
      </c>
      <c r="B1126" t="s">
        <v>5568</v>
      </c>
      <c r="C1126" t="s">
        <v>5569</v>
      </c>
      <c r="D1126" t="s">
        <v>5570</v>
      </c>
      <c r="E1126" t="s">
        <v>8829</v>
      </c>
      <c r="F1126" t="s">
        <v>8830</v>
      </c>
      <c r="G1126" t="s">
        <v>8831</v>
      </c>
      <c r="H1126" t="str" cm="1">
        <f t="array" aca="1" ref="H1126" ca="1">eConcatenar(A1126:G1126," ")</f>
        <v>INSERT INTO funeraria_abonos_individual SELECT 'je8NgyJhdUgTMOyp',' 7ZAp8k3qjszInMtd ','0',800,'00:00:00','0000-00-00',0,0,0,0,0,0,0,0,0,0,0,0,'QWVIOWCUF2AZKT','00:00:00','2021-9-3',0,0,'QWVIOS88F2AZKT','QWYI36BU9KVTQO','0','0','1','1','1','1','1','1','1','1','1','0',0;</v>
      </c>
    </row>
    <row r="1127" spans="1:8" x14ac:dyDescent="0.25">
      <c r="A1127" t="s">
        <v>5567</v>
      </c>
      <c r="B1127" t="s">
        <v>5568</v>
      </c>
      <c r="C1127" t="s">
        <v>5569</v>
      </c>
      <c r="D1127" t="s">
        <v>5570</v>
      </c>
      <c r="E1127" t="s">
        <v>8832</v>
      </c>
      <c r="F1127" t="s">
        <v>8833</v>
      </c>
      <c r="G1127" t="s">
        <v>8834</v>
      </c>
      <c r="H1127" t="str" cm="1">
        <f t="array" aca="1" ref="H1127" ca="1">eConcatenar(A1127:G1127," ")</f>
        <v>INSERT INTO funeraria_abonos_individual SELECT 'jBoaKJo58P074wHa',' hBt87rblyhzloHvb ','0',3700,'00:00:00','0000-00-00',0,0,0,0,0,0,0,0,0,0,0,0,'QWVIOWCUF2AZKT','00:00:00','2021-7-31',0,0,'QWVIOS88F2AZKT','QWYI36BU9KVTQO','0','0','1','1','1','1','1','1','1','1','1','0',0;</v>
      </c>
    </row>
    <row r="1128" spans="1:8" x14ac:dyDescent="0.25">
      <c r="A1128" t="s">
        <v>5567</v>
      </c>
      <c r="B1128" t="s">
        <v>5568</v>
      </c>
      <c r="C1128" t="s">
        <v>5569</v>
      </c>
      <c r="D1128" t="s">
        <v>5570</v>
      </c>
      <c r="E1128" t="s">
        <v>8835</v>
      </c>
      <c r="F1128" t="s">
        <v>8836</v>
      </c>
      <c r="G1128" t="s">
        <v>8837</v>
      </c>
      <c r="H1128" t="str" cm="1">
        <f t="array" aca="1" ref="H1128" ca="1">eConcatenar(A1128:G1128," ")</f>
        <v>INSERT INTO funeraria_abonos_individual SELECT 'fWPQlIeyBtd81OCi',' Yks6nSQVvp2l4D1x ','0',2000,'00:00:00','0000-00-00',0,0,0,0,0,0,0,0,0,0,0,0,'QWVIOWCUF2AZKT','00:00:00','2021-8-21',0,0,'QWVIOS88F2AZKT','QWYI36BU9KVTQO','0','0','1','1','1','1','1','1','1','1','1','0',0;</v>
      </c>
    </row>
    <row r="1129" spans="1:8" x14ac:dyDescent="0.25">
      <c r="A1129" t="s">
        <v>5567</v>
      </c>
      <c r="B1129" t="s">
        <v>5568</v>
      </c>
      <c r="C1129" t="s">
        <v>5569</v>
      </c>
      <c r="D1129" t="s">
        <v>5570</v>
      </c>
      <c r="E1129" t="s">
        <v>8838</v>
      </c>
      <c r="F1129" t="s">
        <v>8839</v>
      </c>
      <c r="G1129" t="s">
        <v>8840</v>
      </c>
      <c r="H1129" t="str" cm="1">
        <f t="array" aca="1" ref="H1129" ca="1">eConcatenar(A1129:G1129," ")</f>
        <v>INSERT INTO funeraria_abonos_individual SELECT 'oMtUXkCg7RJ3KyFd',' 8yduihcgBwRiJABw ','0',600,'00:00:00','0000-00-00',0,0,0,0,0,0,0,0,0,0,0,0,'QWVIOWCUF2AZKT','00:00:00','2021-7-10',0,0,'QWVIOS88F2AZKT','QWYI36BU9KVTQO','0','0','1','1','1','1','1','1','1','1','1','0',0;</v>
      </c>
    </row>
    <row r="1130" spans="1:8" x14ac:dyDescent="0.25">
      <c r="A1130" t="s">
        <v>5567</v>
      </c>
      <c r="B1130" t="s">
        <v>5568</v>
      </c>
      <c r="C1130" t="s">
        <v>5569</v>
      </c>
      <c r="D1130" t="s">
        <v>5570</v>
      </c>
      <c r="E1130" t="s">
        <v>8841</v>
      </c>
      <c r="F1130" t="s">
        <v>8842</v>
      </c>
      <c r="G1130" t="s">
        <v>8843</v>
      </c>
      <c r="H1130" t="str" cm="1">
        <f t="array" aca="1" ref="H1130" ca="1">eConcatenar(A1130:G1130," ")</f>
        <v>INSERT INTO funeraria_abonos_individual SELECT 'FAEGC1jnK2uYylUV',' 0tCFtlGMS2CewtYp ','0',650,'00:00:00','0000-00-00',0,0,0,0,0,0,0,0,0,0,0,0,'QWVIOWCUF2AZKT','00:00:00','2021-6-26',0,0,'QWVIOS88F2AZKT','QWYI36BU9KVTQO','0','0','1','1','1','1','1','1','1','1','1','0',0;</v>
      </c>
    </row>
    <row r="1131" spans="1:8" x14ac:dyDescent="0.25">
      <c r="A1131" t="s">
        <v>5567</v>
      </c>
      <c r="B1131" t="s">
        <v>5568</v>
      </c>
      <c r="C1131" t="s">
        <v>5569</v>
      </c>
      <c r="D1131" t="s">
        <v>5570</v>
      </c>
      <c r="E1131" t="s">
        <v>8844</v>
      </c>
      <c r="F1131" t="s">
        <v>8845</v>
      </c>
      <c r="G1131" t="s">
        <v>8792</v>
      </c>
      <c r="H1131" t="str" cm="1">
        <f t="array" aca="1" ref="H1131" ca="1">eConcatenar(A1131:G1131," ")</f>
        <v>INSERT INTO funeraria_abonos_individual SELECT 'XWSkyHSjW96MAmH6',' sNwBwEWaZb2dPWlY ','0',2800,'00:00:00','0000-00-00',0,0,0,0,0,0,0,0,0,0,0,0,'QWVIOWCUF2AZKT','00:00:00','2021-9-3',0,0,'QWVIOS88F2AZKT','QWYI36BU9KVTQO','0','0','1','1','1','1','1','1','1','1','1','0',0;</v>
      </c>
    </row>
    <row r="1132" spans="1:8" x14ac:dyDescent="0.25">
      <c r="A1132" t="s">
        <v>5567</v>
      </c>
      <c r="B1132" t="s">
        <v>5568</v>
      </c>
      <c r="C1132" t="s">
        <v>5569</v>
      </c>
      <c r="D1132" t="s">
        <v>5570</v>
      </c>
      <c r="E1132" t="s">
        <v>8846</v>
      </c>
      <c r="F1132" t="s">
        <v>8847</v>
      </c>
      <c r="G1132" t="s">
        <v>8792</v>
      </c>
      <c r="H1132" t="str" cm="1">
        <f t="array" aca="1" ref="H1132" ca="1">eConcatenar(A1132:G1132," ")</f>
        <v>INSERT INTO funeraria_abonos_individual SELECT 'pkaYeF4CmJbxc6gH',' VuY8VPDobzBhvAG3 ','0',2800,'00:00:00','0000-00-00',0,0,0,0,0,0,0,0,0,0,0,0,'QWVIOWCUF2AZKT','00:00:00','2021-9-3',0,0,'QWVIOS88F2AZKT','QWYI36BU9KVTQO','0','0','1','1','1','1','1','1','1','1','1','0',0;</v>
      </c>
    </row>
    <row r="1133" spans="1:8" x14ac:dyDescent="0.25">
      <c r="A1133" t="s">
        <v>5567</v>
      </c>
      <c r="B1133" t="s">
        <v>5568</v>
      </c>
      <c r="C1133" t="s">
        <v>5569</v>
      </c>
      <c r="D1133" t="s">
        <v>5570</v>
      </c>
      <c r="E1133" t="s">
        <v>8848</v>
      </c>
      <c r="F1133" t="s">
        <v>8849</v>
      </c>
      <c r="G1133" t="s">
        <v>8850</v>
      </c>
      <c r="H1133" t="str" cm="1">
        <f t="array" aca="1" ref="H1133" ca="1">eConcatenar(A1133:G1133," ")</f>
        <v>INSERT INTO funeraria_abonos_individual SELECT 'ZRRAxgq6AiPPfkyJ',' KF3VwaK5ABbEV78Z ','0',3000,'00:00:00','0000-00-00',0,0,0,0,0,0,0,0,0,0,0,0,'QWVIOWCUF2AZKT','00:00:00','2021-9-3',0,0,'QWVIOS88F2AZKT','QWYI36BU9KVTQO','0','0','1','1','1','1','1','1','1','1','1','0',0;</v>
      </c>
    </row>
    <row r="1134" spans="1:8" x14ac:dyDescent="0.25">
      <c r="A1134" t="s">
        <v>5567</v>
      </c>
      <c r="B1134" t="s">
        <v>5568</v>
      </c>
      <c r="C1134" t="s">
        <v>5569</v>
      </c>
      <c r="D1134" t="s">
        <v>5570</v>
      </c>
      <c r="E1134" t="s">
        <v>8851</v>
      </c>
      <c r="F1134" t="s">
        <v>8852</v>
      </c>
      <c r="G1134" t="s">
        <v>8797</v>
      </c>
      <c r="H1134" t="str" cm="1">
        <f t="array" aca="1" ref="H1134" ca="1">eConcatenar(A1134:G1134," ")</f>
        <v>INSERT INTO funeraria_abonos_individual SELECT 't93RD3VpDnOGJRdO',' ittdeqao90A7i1SG ','0',2700,'00:00:00','0000-00-00',0,0,0,0,0,0,0,0,0,0,0,0,'QWVIOWCUF2AZKT','00:00:00','2021-9-3',0,0,'QWVIOS88F2AZKT','QWYI36BU9KVTQO','0','0','1','1','1','1','1','1','1','1','1','0',0;</v>
      </c>
    </row>
    <row r="1135" spans="1:8" x14ac:dyDescent="0.25">
      <c r="A1135" t="s">
        <v>5567</v>
      </c>
      <c r="B1135" t="s">
        <v>5568</v>
      </c>
      <c r="C1135" t="s">
        <v>5569</v>
      </c>
      <c r="D1135" t="s">
        <v>5570</v>
      </c>
      <c r="E1135" t="s">
        <v>8853</v>
      </c>
      <c r="F1135" t="s">
        <v>8854</v>
      </c>
      <c r="G1135" t="s">
        <v>8855</v>
      </c>
      <c r="H1135" t="str" cm="1">
        <f t="array" aca="1" ref="H1135" ca="1">eConcatenar(A1135:G1135," ")</f>
        <v>INSERT INTO funeraria_abonos_individual SELECT 'fYAAPEuauJzwBLx2',' J8DmDtdErDJxtstd ','0',1000,'00:00:00','0000-00-00',0,0,0,0,0,0,0,0,0,0,0,0,'QWVIOWCUF2AZKT','00:00:00','2021-8-13',0,0,'QWVIOS88F2AZKT','QWYI36BU9KVTQO','0','0','1','1','1','1','1','1','1','1','1','0',0;</v>
      </c>
    </row>
    <row r="1136" spans="1:8" x14ac:dyDescent="0.25">
      <c r="A1136" t="s">
        <v>5567</v>
      </c>
      <c r="B1136" t="s">
        <v>5568</v>
      </c>
      <c r="C1136" t="s">
        <v>5569</v>
      </c>
      <c r="D1136" t="s">
        <v>5570</v>
      </c>
      <c r="E1136" t="s">
        <v>8856</v>
      </c>
      <c r="F1136" t="s">
        <v>8857</v>
      </c>
      <c r="G1136" t="s">
        <v>8858</v>
      </c>
      <c r="H1136" t="str" cm="1">
        <f t="array" aca="1" ref="H1136" ca="1">eConcatenar(A1136:G1136," ")</f>
        <v>INSERT INTO funeraria_abonos_individual SELECT 'RM46NzDxj8C6RB7L',' Z90OOxKlMZcHlna6 ','0',1100,'00:00:00','0000-00-00',0,0,0,0,0,0,0,0,0,0,0,0,'QWVIOWCUF2AZKT','00:00:00','2021-5-21',0,0,'QWVIOS88F2AZKT','QWYI36BU9KVTQO','0','0','1','1','1','1','1','1','1','1','1','0',0;</v>
      </c>
    </row>
    <row r="1137" spans="1:8" x14ac:dyDescent="0.25">
      <c r="A1137" t="s">
        <v>5567</v>
      </c>
      <c r="B1137" t="s">
        <v>5568</v>
      </c>
      <c r="C1137" t="s">
        <v>5569</v>
      </c>
      <c r="D1137" t="s">
        <v>5570</v>
      </c>
      <c r="E1137" t="s">
        <v>8859</v>
      </c>
      <c r="F1137" t="s">
        <v>8860</v>
      </c>
      <c r="G1137" t="s">
        <v>8719</v>
      </c>
      <c r="H1137" t="str" cm="1">
        <f t="array" aca="1" ref="H1137" ca="1">eConcatenar(A1137:G1137," ")</f>
        <v>INSERT INTO funeraria_abonos_individual SELECT 'W6M6MUMEJrvhWrDo',' CBZsjBySS92HuCKu ','0',3100,'00:00:00','0000-00-00',0,0,0,0,0,0,0,0,0,0,0,0,'QWVIOWCUF2AZKT','00:00:00','2021-9-3',0,0,'QWVIOS88F2AZKT','QWYI36BU9KVTQO','0','0','1','1','1','1','1','1','1','1','1','0',0;</v>
      </c>
    </row>
    <row r="1138" spans="1:8" x14ac:dyDescent="0.25">
      <c r="A1138" t="s">
        <v>5567</v>
      </c>
      <c r="B1138" t="s">
        <v>5568</v>
      </c>
      <c r="C1138" t="s">
        <v>5569</v>
      </c>
      <c r="D1138" t="s">
        <v>5570</v>
      </c>
      <c r="E1138" t="s">
        <v>8861</v>
      </c>
      <c r="F1138" t="s">
        <v>8862</v>
      </c>
      <c r="G1138" t="s">
        <v>8792</v>
      </c>
      <c r="H1138" t="str" cm="1">
        <f t="array" aca="1" ref="H1138" ca="1">eConcatenar(A1138:G1138," ")</f>
        <v>INSERT INTO funeraria_abonos_individual SELECT 'g6h2s0EDlA9XjcT6',' 1brwdVWzvLn9ybj3 ','0',2800,'00:00:00','0000-00-00',0,0,0,0,0,0,0,0,0,0,0,0,'QWVIOWCUF2AZKT','00:00:00','2021-9-3',0,0,'QWVIOS88F2AZKT','QWYI36BU9KVTQO','0','0','1','1','1','1','1','1','1','1','1','0',0;</v>
      </c>
    </row>
    <row r="1139" spans="1:8" x14ac:dyDescent="0.25">
      <c r="A1139" t="s">
        <v>5567</v>
      </c>
      <c r="B1139" t="s">
        <v>5568</v>
      </c>
      <c r="C1139" t="s">
        <v>5569</v>
      </c>
      <c r="D1139" t="s">
        <v>5570</v>
      </c>
      <c r="E1139" t="s">
        <v>8863</v>
      </c>
      <c r="F1139" t="s">
        <v>8864</v>
      </c>
      <c r="G1139" t="s">
        <v>8709</v>
      </c>
      <c r="H1139" t="str" cm="1">
        <f t="array" aca="1" ref="H1139" ca="1">eConcatenar(A1139:G1139," ")</f>
        <v>INSERT INTO funeraria_abonos_individual SELECT 'NyEyMCnThS8q2Hcs',' IqNGvnN7ikkOc7YF ','0',3200,'00:00:00','0000-00-00',0,0,0,0,0,0,0,0,0,0,0,0,'QWVIOWCUF2AZKT','00:00:00','2021-9-3',0,0,'QWVIOS88F2AZKT','QWYI36BU9KVTQO','0','0','1','1','1','1','1','1','1','1','1','0',0;</v>
      </c>
    </row>
    <row r="1140" spans="1:8" x14ac:dyDescent="0.25">
      <c r="A1140" t="s">
        <v>5567</v>
      </c>
      <c r="B1140" t="s">
        <v>5568</v>
      </c>
      <c r="C1140" t="s">
        <v>5569</v>
      </c>
      <c r="D1140" t="s">
        <v>5570</v>
      </c>
      <c r="E1140" t="s">
        <v>8865</v>
      </c>
      <c r="F1140" t="s">
        <v>8866</v>
      </c>
      <c r="G1140" t="s">
        <v>8850</v>
      </c>
      <c r="H1140" t="str" cm="1">
        <f t="array" aca="1" ref="H1140" ca="1">eConcatenar(A1140:G1140," ")</f>
        <v>INSERT INTO funeraria_abonos_individual SELECT 'YSWVs6U9s0qT6zCc',' FOQuN27MRLUuSX5V ','0',3000,'00:00:00','0000-00-00',0,0,0,0,0,0,0,0,0,0,0,0,'QWVIOWCUF2AZKT','00:00:00','2021-9-3',0,0,'QWVIOS88F2AZKT','QWYI36BU9KVTQO','0','0','1','1','1','1','1','1','1','1','1','0',0;</v>
      </c>
    </row>
    <row r="1141" spans="1:8" x14ac:dyDescent="0.25">
      <c r="A1141" t="s">
        <v>5567</v>
      </c>
      <c r="B1141" t="s">
        <v>5568</v>
      </c>
      <c r="C1141" t="s">
        <v>5569</v>
      </c>
      <c r="D1141" t="s">
        <v>5570</v>
      </c>
      <c r="E1141" t="s">
        <v>8867</v>
      </c>
      <c r="F1141" t="s">
        <v>8868</v>
      </c>
      <c r="G1141" t="s">
        <v>8709</v>
      </c>
      <c r="H1141" t="str" cm="1">
        <f t="array" aca="1" ref="H1141" ca="1">eConcatenar(A1141:G1141," ")</f>
        <v>INSERT INTO funeraria_abonos_individual SELECT 'likSXWpcQv3PwLLZ',' QYvkUogQOOBN8NK5 ','0',3200,'00:00:00','0000-00-00',0,0,0,0,0,0,0,0,0,0,0,0,'QWVIOWCUF2AZKT','00:00:00','2021-9-3',0,0,'QWVIOS88F2AZKT','QWYI36BU9KVTQO','0','0','1','1','1','1','1','1','1','1','1','0',0;</v>
      </c>
    </row>
    <row r="1142" spans="1:8" x14ac:dyDescent="0.25">
      <c r="A1142" t="s">
        <v>5567</v>
      </c>
      <c r="B1142" t="s">
        <v>5568</v>
      </c>
      <c r="C1142" t="s">
        <v>5569</v>
      </c>
      <c r="D1142" t="s">
        <v>5570</v>
      </c>
      <c r="E1142" t="s">
        <v>8869</v>
      </c>
      <c r="F1142" t="s">
        <v>8870</v>
      </c>
      <c r="G1142" t="s">
        <v>8871</v>
      </c>
      <c r="H1142" t="str" cm="1">
        <f t="array" aca="1" ref="H1142" ca="1">eConcatenar(A1142:G1142," ")</f>
        <v>INSERT INTO funeraria_abonos_individual SELECT 'UjvZEiC5RNxgxRRl',' cTTtHMMYjhqNyJld ','0',1950,'00:00:00','0000-00-00',0,0,0,0,0,0,0,0,0,0,0,0,'QWVIOWCUF2AZKT','00:00:00','2021-6-14',0,0,'QWVIOS88F2AZKT','QWYI36BU9KVTQO','0','0','1','1','1','1','1','1','1','1','1','0',0;</v>
      </c>
    </row>
    <row r="1143" spans="1:8" x14ac:dyDescent="0.25">
      <c r="A1143" t="s">
        <v>5567</v>
      </c>
      <c r="B1143" t="s">
        <v>5568</v>
      </c>
      <c r="C1143" t="s">
        <v>5569</v>
      </c>
      <c r="D1143" t="s">
        <v>5570</v>
      </c>
      <c r="E1143" t="s">
        <v>8872</v>
      </c>
      <c r="F1143" t="s">
        <v>8873</v>
      </c>
      <c r="G1143" t="s">
        <v>8874</v>
      </c>
      <c r="H1143" t="str" cm="1">
        <f t="array" aca="1" ref="H1143" ca="1">eConcatenar(A1143:G1143," ")</f>
        <v>INSERT INTO funeraria_abonos_individual SELECT 'tVThBJdqePTAab4z',' 1h13O3Y7wN560vj0 ','0',2250,'00:00:00','0000-00-00',0,0,0,0,0,0,0,0,0,0,0,0,'QWVIOWCUF2AZKT','00:00:00','2021-7-17',0,0,'QWVIOS88F2AZKT','QWYI36BU9KVTQO','0','0','1','1','1','1','1','1','1','1','1','0',0;</v>
      </c>
    </row>
    <row r="1144" spans="1:8" x14ac:dyDescent="0.25">
      <c r="A1144" t="s">
        <v>5567</v>
      </c>
      <c r="B1144" t="s">
        <v>5568</v>
      </c>
      <c r="C1144" t="s">
        <v>5569</v>
      </c>
      <c r="D1144" t="s">
        <v>5570</v>
      </c>
      <c r="E1144" t="s">
        <v>8875</v>
      </c>
      <c r="F1144" t="s">
        <v>8876</v>
      </c>
      <c r="G1144" t="s">
        <v>8874</v>
      </c>
      <c r="H1144" t="str" cm="1">
        <f t="array" aca="1" ref="H1144" ca="1">eConcatenar(A1144:G1144," ")</f>
        <v>INSERT INTO funeraria_abonos_individual SELECT 'PymZnJ3FEbGSVWZT',' TJizG5WKXAyllyDw ','0',2250,'00:00:00','0000-00-00',0,0,0,0,0,0,0,0,0,0,0,0,'QWVIOWCUF2AZKT','00:00:00','2021-7-17',0,0,'QWVIOS88F2AZKT','QWYI36BU9KVTQO','0','0','1','1','1','1','1','1','1','1','1','0',0;</v>
      </c>
    </row>
    <row r="1145" spans="1:8" x14ac:dyDescent="0.25">
      <c r="A1145" t="s">
        <v>5567</v>
      </c>
      <c r="B1145" t="s">
        <v>5568</v>
      </c>
      <c r="C1145" t="s">
        <v>5569</v>
      </c>
      <c r="D1145" t="s">
        <v>5570</v>
      </c>
      <c r="E1145" t="s">
        <v>8877</v>
      </c>
      <c r="F1145" t="s">
        <v>8878</v>
      </c>
      <c r="G1145" t="s">
        <v>8879</v>
      </c>
      <c r="H1145" t="str" cm="1">
        <f t="array" aca="1" ref="H1145" ca="1">eConcatenar(A1145:G1145," ")</f>
        <v>INSERT INTO funeraria_abonos_individual SELECT 'VMANroXnQ68JpM8n',' lPSjqSJt9t14EVQG ','0',2900,'00:00:00','0000-00-00',0,0,0,0,0,0,0,0,0,0,0,0,'QWVIOWCUF2AZKT','00:00:00','2021-8-21',0,0,'QWVIOS88F2AZKT','QWYI36BU9KVTQO','0','0','1','1','1','1','1','1','1','1','1','0',0;</v>
      </c>
    </row>
    <row r="1146" spans="1:8" x14ac:dyDescent="0.25">
      <c r="A1146" t="s">
        <v>5567</v>
      </c>
      <c r="B1146" t="s">
        <v>5568</v>
      </c>
      <c r="C1146" t="s">
        <v>5569</v>
      </c>
      <c r="D1146" t="s">
        <v>5570</v>
      </c>
      <c r="E1146" t="s">
        <v>8880</v>
      </c>
      <c r="F1146" t="s">
        <v>8881</v>
      </c>
      <c r="G1146" t="s">
        <v>8754</v>
      </c>
      <c r="H1146" t="str" cm="1">
        <f t="array" aca="1" ref="H1146" ca="1">eConcatenar(A1146:G1146," ")</f>
        <v>INSERT INTO funeraria_abonos_individual SELECT 'pK3uWIsvZxyi6lDc',' v80BgBJVWw2ltjHF ','0',1200,'00:00:00','0000-00-00',0,0,0,0,0,0,0,0,0,0,0,0,'QWVIOWCUF2AZKT','00:00:00','2021-9-3',0,0,'QWVIOS88F2AZKT','QWYI36BU9KVTQO','0','0','1','1','1','1','1','1','1','1','1','0',0;</v>
      </c>
    </row>
    <row r="1147" spans="1:8" x14ac:dyDescent="0.25">
      <c r="A1147" t="s">
        <v>5567</v>
      </c>
      <c r="B1147" t="s">
        <v>5568</v>
      </c>
      <c r="C1147" t="s">
        <v>5569</v>
      </c>
      <c r="D1147" t="s">
        <v>5570</v>
      </c>
      <c r="E1147" t="s">
        <v>8882</v>
      </c>
      <c r="F1147" t="s">
        <v>8883</v>
      </c>
      <c r="G1147" t="s">
        <v>8792</v>
      </c>
      <c r="H1147" t="str" cm="1">
        <f t="array" aca="1" ref="H1147" ca="1">eConcatenar(A1147:G1147," ")</f>
        <v>INSERT INTO funeraria_abonos_individual SELECT 'pnNjnokQkGrO93uG',' 40BcKp9vKsuXUTOf ','0',2800,'00:00:00','0000-00-00',0,0,0,0,0,0,0,0,0,0,0,0,'QWVIOWCUF2AZKT','00:00:00','2021-9-3',0,0,'QWVIOS88F2AZKT','QWYI36BU9KVTQO','0','0','1','1','1','1','1','1','1','1','1','0',0;</v>
      </c>
    </row>
    <row r="1148" spans="1:8" x14ac:dyDescent="0.25">
      <c r="A1148" t="s">
        <v>5567</v>
      </c>
      <c r="B1148" t="s">
        <v>5568</v>
      </c>
      <c r="C1148" t="s">
        <v>5569</v>
      </c>
      <c r="D1148" t="s">
        <v>5570</v>
      </c>
      <c r="E1148" t="s">
        <v>8884</v>
      </c>
      <c r="F1148" t="s">
        <v>8885</v>
      </c>
      <c r="G1148" t="s">
        <v>8886</v>
      </c>
      <c r="H1148" t="str" cm="1">
        <f t="array" aca="1" ref="H1148" ca="1">eConcatenar(A1148:G1148," ")</f>
        <v>INSERT INTO funeraria_abonos_individual SELECT '7jS3l4UvwaoMghVU',' HW5qyHqoEr5fWH7c ','0',600,'00:00:00','0000-00-00',0,0,0,0,0,0,0,0,0,0,0,0,'QWVIOWCUF2AZKT','00:00:00','2021-9-11',0,0,'QWVIOS88F2AZKT','QWYI36BU9KVTQO','0','0','1','1','1','1','1','1','1','1','1','0',0;</v>
      </c>
    </row>
    <row r="1149" spans="1:8" x14ac:dyDescent="0.25">
      <c r="A1149" t="s">
        <v>5567</v>
      </c>
      <c r="B1149" t="s">
        <v>5568</v>
      </c>
      <c r="C1149" t="s">
        <v>5569</v>
      </c>
      <c r="D1149" t="s">
        <v>5570</v>
      </c>
      <c r="E1149" t="s">
        <v>8887</v>
      </c>
      <c r="F1149" t="s">
        <v>8888</v>
      </c>
      <c r="G1149" t="s">
        <v>8889</v>
      </c>
      <c r="H1149" t="str" cm="1">
        <f t="array" aca="1" ref="H1149" ca="1">eConcatenar(A1149:G1149," ")</f>
        <v>INSERT INTO funeraria_abonos_individual SELECT 'srljBQI3NllStIzz',' FSC8j8eKSkMA1jpO ','0',750,'00:00:00','0000-00-00',0,0,0,0,0,0,0,0,0,0,0,0,'QWVIOWCUF2AZKT','00:00:00','2021-9-11',0,0,'QWVIOS88F2AZKT','QWYI36BU9KVTQO','0','0','1','1','1','1','1','1','1','1','1','0',0;</v>
      </c>
    </row>
    <row r="1150" spans="1:8" x14ac:dyDescent="0.25">
      <c r="A1150" t="s">
        <v>5567</v>
      </c>
      <c r="B1150" t="s">
        <v>5568</v>
      </c>
      <c r="C1150" t="s">
        <v>5569</v>
      </c>
      <c r="D1150" t="s">
        <v>5570</v>
      </c>
      <c r="E1150" t="s">
        <v>8890</v>
      </c>
      <c r="F1150" t="s">
        <v>8891</v>
      </c>
      <c r="G1150" t="s">
        <v>8892</v>
      </c>
      <c r="H1150" t="str" cm="1">
        <f t="array" aca="1" ref="H1150" ca="1">eConcatenar(A1150:G1150," ")</f>
        <v>INSERT INTO funeraria_abonos_individual SELECT 'mBFrVqeHUqm4uPL5',' ngISC7Z3xqcumjhU ','0',2300,'00:00:00','0000-00-00',0,0,0,0,0,0,0,0,0,0,0,0,'QWVIOWCUF2AZKT','00:00:00','2021-9-11',0,0,'QWVIOS88F2AZKT','QWYI36BU9KVTQO','0','0','1','1','1','1','1','1','1','1','1','0',0;</v>
      </c>
    </row>
    <row r="1151" spans="1:8" x14ac:dyDescent="0.25">
      <c r="A1151" t="s">
        <v>5567</v>
      </c>
      <c r="B1151" t="s">
        <v>5568</v>
      </c>
      <c r="C1151" t="s">
        <v>5569</v>
      </c>
      <c r="D1151" t="s">
        <v>5570</v>
      </c>
      <c r="E1151" t="s">
        <v>8893</v>
      </c>
      <c r="F1151" t="s">
        <v>8894</v>
      </c>
      <c r="G1151" t="s">
        <v>8895</v>
      </c>
      <c r="H1151" t="str" cm="1">
        <f t="array" aca="1" ref="H1151" ca="1">eConcatenar(A1151:G1151," ")</f>
        <v>INSERT INTO funeraria_abonos_individual SELECT 'lMOW36NYddzQ26e3',' mKpr7BgOVQ8XOe1V ','0',3700,'00:00:00','0000-00-00',0,0,0,0,0,0,0,0,0,0,0,0,'QWVIOWCUF2AZKT','00:00:00','2021-9-11',0,0,'QWVIOS88F2AZKT','QWYI36BU9KVTQO','0','0','1','1','1','1','1','1','1','1','1','0',0;</v>
      </c>
    </row>
    <row r="1152" spans="1:8" x14ac:dyDescent="0.25">
      <c r="A1152" t="s">
        <v>5567</v>
      </c>
      <c r="B1152" t="s">
        <v>5568</v>
      </c>
      <c r="C1152" t="s">
        <v>5569</v>
      </c>
      <c r="D1152" t="s">
        <v>5570</v>
      </c>
      <c r="E1152" t="s">
        <v>8896</v>
      </c>
      <c r="F1152" t="s">
        <v>8897</v>
      </c>
      <c r="G1152" t="s">
        <v>8898</v>
      </c>
      <c r="H1152" t="str" cm="1">
        <f t="array" aca="1" ref="H1152" ca="1">eConcatenar(A1152:G1152," ")</f>
        <v>INSERT INTO funeraria_abonos_individual SELECT 'QFN60s9KaznuI2n3',' X6LUjf6H3i9kJFn9 ','0',3400,'00:00:00','0000-00-00',0,0,0,0,0,0,0,0,0,0,0,0,'QWVIOWCUF2AZKT','00:00:00','2021-9-11',0,0,'QWVIOS88F2AZKT','QWYI36BU9KVTQO','0','0','1','1','1','1','1','1','1','1','1','0',0;</v>
      </c>
    </row>
    <row r="1153" spans="1:8" x14ac:dyDescent="0.25">
      <c r="A1153" t="s">
        <v>5567</v>
      </c>
      <c r="B1153" t="s">
        <v>5568</v>
      </c>
      <c r="C1153" t="s">
        <v>5569</v>
      </c>
      <c r="D1153" t="s">
        <v>5570</v>
      </c>
      <c r="E1153" t="s">
        <v>8899</v>
      </c>
      <c r="F1153" t="s">
        <v>8900</v>
      </c>
      <c r="G1153" t="s">
        <v>8901</v>
      </c>
      <c r="H1153" t="str" cm="1">
        <f t="array" aca="1" ref="H1153" ca="1">eConcatenar(A1153:G1153," ")</f>
        <v>INSERT INTO funeraria_abonos_individual SELECT 'eaQCtLKsph8OxMTd',' mNjqeNkxcb5RRDiZ ','0',2700,'00:00:00','0000-00-00',0,0,0,0,0,0,0,0,0,0,0,0,'QWVIOWCUF2AZKT','00:00:00','2021-9-11',0,0,'QWVIOS88F2AZKT','QWYI36BU9KVTQO','0','0','1','1','1','1','1','1','1','1','1','0',0;</v>
      </c>
    </row>
    <row r="1154" spans="1:8" x14ac:dyDescent="0.25">
      <c r="A1154" t="s">
        <v>5567</v>
      </c>
      <c r="B1154" t="s">
        <v>5568</v>
      </c>
      <c r="C1154" t="s">
        <v>5569</v>
      </c>
      <c r="D1154" t="s">
        <v>5570</v>
      </c>
      <c r="E1154" t="s">
        <v>8902</v>
      </c>
      <c r="F1154" t="s">
        <v>8903</v>
      </c>
      <c r="G1154" t="s">
        <v>8904</v>
      </c>
      <c r="H1154" t="str" cm="1">
        <f t="array" aca="1" ref="H1154" ca="1">eConcatenar(A1154:G1154," ")</f>
        <v>INSERT INTO funeraria_abonos_individual SELECT 'pajTsVLAhYv08KOo',' ZBbp4Chq5AwlNNu6 ','0',2800,'00:00:00','0000-00-00',0,0,0,0,0,0,0,0,0,0,0,0,'QWVIOWCUF2AZKT','00:00:00','2021-7-11',0,0,'QWVIOS88F2AZKT','QWYI36BU9KVTQO','0','0','1','1','1','1','1','1','1','1','1','0',0;</v>
      </c>
    </row>
    <row r="1155" spans="1:8" x14ac:dyDescent="0.25">
      <c r="A1155" t="s">
        <v>5567</v>
      </c>
      <c r="B1155" t="s">
        <v>5568</v>
      </c>
      <c r="C1155" t="s">
        <v>5569</v>
      </c>
      <c r="D1155" t="s">
        <v>5570</v>
      </c>
      <c r="E1155" t="s">
        <v>8905</v>
      </c>
      <c r="F1155" t="s">
        <v>8906</v>
      </c>
      <c r="G1155" t="s">
        <v>8907</v>
      </c>
      <c r="H1155" t="str" cm="1">
        <f t="array" aca="1" ref="H1155" ca="1">eConcatenar(A1155:G1155," ")</f>
        <v>INSERT INTO funeraria_abonos_individual SELECT 'ozjBSoX5GOhlRHOa',' ZecWZ2Kd9HyRY26k ','0',2800,'00:00:00','0000-00-00',0,0,0,0,0,0,0,0,0,0,0,0,'QWVIOWCUF2AZKT','00:00:00','2021-9-11',0,0,'QWVIOS88F2AZKT','QWYI36BU9KVTQO','0','0','1','1','1','1','1','1','1','1','1','0',0;</v>
      </c>
    </row>
    <row r="1156" spans="1:8" x14ac:dyDescent="0.25">
      <c r="A1156" t="s">
        <v>5567</v>
      </c>
      <c r="B1156" t="s">
        <v>5568</v>
      </c>
      <c r="C1156" t="s">
        <v>5569</v>
      </c>
      <c r="D1156" t="s">
        <v>5570</v>
      </c>
      <c r="E1156" t="s">
        <v>8908</v>
      </c>
      <c r="F1156" t="s">
        <v>8909</v>
      </c>
      <c r="G1156" t="s">
        <v>8907</v>
      </c>
      <c r="H1156" t="str" cm="1">
        <f t="array" aca="1" ref="H1156" ca="1">eConcatenar(A1156:G1156," ")</f>
        <v>INSERT INTO funeraria_abonos_individual SELECT 'x7voGwcw6Y95zXgI',' vwFtOLma60qTJbWs ','0',2800,'00:00:00','0000-00-00',0,0,0,0,0,0,0,0,0,0,0,0,'QWVIOWCUF2AZKT','00:00:00','2021-9-11',0,0,'QWVIOS88F2AZKT','QWYI36BU9KVTQO','0','0','1','1','1','1','1','1','1','1','1','0',0;</v>
      </c>
    </row>
    <row r="1157" spans="1:8" x14ac:dyDescent="0.25">
      <c r="A1157" t="s">
        <v>5567</v>
      </c>
      <c r="B1157" t="s">
        <v>5568</v>
      </c>
      <c r="C1157" t="s">
        <v>5569</v>
      </c>
      <c r="D1157" t="s">
        <v>5570</v>
      </c>
      <c r="E1157" t="s">
        <v>8910</v>
      </c>
      <c r="F1157" t="s">
        <v>8911</v>
      </c>
      <c r="G1157" t="s">
        <v>8901</v>
      </c>
      <c r="H1157" t="str" cm="1">
        <f t="array" aca="1" ref="H1157" ca="1">eConcatenar(A1157:G1157," ")</f>
        <v>INSERT INTO funeraria_abonos_individual SELECT 'gvBwgKf09dnIRbHh',' aLU7chrZbhQANtyW ','0',2700,'00:00:00','0000-00-00',0,0,0,0,0,0,0,0,0,0,0,0,'QWVIOWCUF2AZKT','00:00:00','2021-9-11',0,0,'QWVIOS88F2AZKT','QWYI36BU9KVTQO','0','0','1','1','1','1','1','1','1','1','1','0',0;</v>
      </c>
    </row>
    <row r="1158" spans="1:8" x14ac:dyDescent="0.25">
      <c r="A1158" t="s">
        <v>5567</v>
      </c>
      <c r="B1158" t="s">
        <v>5568</v>
      </c>
      <c r="C1158" t="s">
        <v>5569</v>
      </c>
      <c r="D1158" t="s">
        <v>5570</v>
      </c>
      <c r="E1158" t="s">
        <v>8912</v>
      </c>
      <c r="F1158" t="s">
        <v>8913</v>
      </c>
      <c r="G1158" t="s">
        <v>8914</v>
      </c>
      <c r="H1158" t="str" cm="1">
        <f t="array" aca="1" ref="H1158" ca="1">eConcatenar(A1158:G1158," ")</f>
        <v>INSERT INTO funeraria_abonos_individual SELECT 'Dtoh9i3yAjUqdntl',' 69pxbhgBkSyp7VXA ','0',2600,'00:00:00','0000-00-00',0,0,0,0,0,0,0,0,0,0,0,0,'QWVIOWCUF2AZKT','00:00:00','2021-9-11',0,0,'QWVIOS88F2AZKT','QWYI36BU9KVTQO','0','0','1','1','1','1','1','1','1','1','1','0',0;</v>
      </c>
    </row>
    <row r="1159" spans="1:8" x14ac:dyDescent="0.25">
      <c r="A1159" t="s">
        <v>5567</v>
      </c>
      <c r="B1159" t="s">
        <v>5568</v>
      </c>
      <c r="C1159" t="s">
        <v>5569</v>
      </c>
      <c r="D1159" t="s">
        <v>5570</v>
      </c>
      <c r="E1159" t="s">
        <v>8915</v>
      </c>
      <c r="F1159" t="s">
        <v>8916</v>
      </c>
      <c r="G1159" t="s">
        <v>8917</v>
      </c>
      <c r="H1159" t="str" cm="1">
        <f t="array" aca="1" ref="H1159" ca="1">eConcatenar(A1159:G1159," ")</f>
        <v>INSERT INTO funeraria_abonos_individual SELECT 'wxluwY83LIsekatu',' AIoNi5N7H7vZafCA ','0',1650,'00:00:00','0000-00-00',0,0,0,0,0,0,0,0,0,0,0,0,'QWVIOWCUF2AZKT','00:00:00','2021-9-11',0,0,'QWVIOS88F2AZKT','QWYI36BU9KVTQO','0','0','1','1','1','1','1','1','1','1','1','0',0;</v>
      </c>
    </row>
    <row r="1160" spans="1:8" x14ac:dyDescent="0.25">
      <c r="A1160" t="s">
        <v>5567</v>
      </c>
      <c r="B1160" t="s">
        <v>5568</v>
      </c>
      <c r="C1160" t="s">
        <v>5569</v>
      </c>
      <c r="D1160" t="s">
        <v>5570</v>
      </c>
      <c r="E1160" t="s">
        <v>8918</v>
      </c>
      <c r="F1160" t="s">
        <v>8919</v>
      </c>
      <c r="G1160" t="s">
        <v>8914</v>
      </c>
      <c r="H1160" t="str" cm="1">
        <f t="array" aca="1" ref="H1160" ca="1">eConcatenar(A1160:G1160," ")</f>
        <v>INSERT INTO funeraria_abonos_individual SELECT 'Ybm7Pvy1deC3KDZe',' uROGQWtbkPSeWzvj ','0',2600,'00:00:00','0000-00-00',0,0,0,0,0,0,0,0,0,0,0,0,'QWVIOWCUF2AZKT','00:00:00','2021-9-11',0,0,'QWVIOS88F2AZKT','QWYI36BU9KVTQO','0','0','1','1','1','1','1','1','1','1','1','0',0;</v>
      </c>
    </row>
    <row r="1161" spans="1:8" x14ac:dyDescent="0.25">
      <c r="A1161" t="s">
        <v>5567</v>
      </c>
      <c r="B1161" t="s">
        <v>5568</v>
      </c>
      <c r="C1161" t="s">
        <v>5569</v>
      </c>
      <c r="D1161" t="s">
        <v>5570</v>
      </c>
      <c r="E1161" t="s">
        <v>8920</v>
      </c>
      <c r="F1161" t="s">
        <v>8921</v>
      </c>
      <c r="G1161" t="s">
        <v>8922</v>
      </c>
      <c r="H1161" t="str" cm="1">
        <f t="array" aca="1" ref="H1161" ca="1">eConcatenar(A1161:G1161," ")</f>
        <v>INSERT INTO funeraria_abonos_individual SELECT 'tXVs9VNappa77Dgo',' t7nISrUP0N86m3bp ','0',1400,'00:00:00','0000-00-00',0,0,0,0,0,0,0,0,0,0,0,0,'QWVIOWCUF2AZKT','00:00:00','2021-9-11',0,0,'QWVIOS88F2AZKT','QWYI36BU9KVTQO','0','0','1','1','1','1','1','1','1','1','1','0',0;</v>
      </c>
    </row>
    <row r="1162" spans="1:8" x14ac:dyDescent="0.25">
      <c r="A1162" t="s">
        <v>5567</v>
      </c>
      <c r="B1162" t="s">
        <v>5568</v>
      </c>
      <c r="C1162" t="s">
        <v>5569</v>
      </c>
      <c r="D1162" t="s">
        <v>5570</v>
      </c>
      <c r="E1162" t="s">
        <v>8923</v>
      </c>
      <c r="F1162" t="s">
        <v>8924</v>
      </c>
      <c r="G1162" t="s">
        <v>8925</v>
      </c>
      <c r="H1162" t="str" cm="1">
        <f t="array" aca="1" ref="H1162" ca="1">eConcatenar(A1162:G1162," ")</f>
        <v>INSERT INTO funeraria_abonos_individual SELECT 'Njfb4drHVc7tKZNJ',' eeKdKSgk50358Yzf ','0',1100,'00:00:00','0000-00-00',0,0,0,0,0,0,0,0,0,0,0,0,'QWVIOWCUF2AZKT','00:00:00','2021-9-11',0,0,'QWVIOS88F2AZKT','QWYI36BU9KVTQO','0','0','1','1','1','1','1','1','1','1','1','0',0;</v>
      </c>
    </row>
    <row r="1163" spans="1:8" x14ac:dyDescent="0.25">
      <c r="A1163" t="s">
        <v>5567</v>
      </c>
      <c r="B1163" t="s">
        <v>5568</v>
      </c>
      <c r="C1163" t="s">
        <v>5569</v>
      </c>
      <c r="D1163" t="s">
        <v>5570</v>
      </c>
      <c r="E1163" t="s">
        <v>8926</v>
      </c>
      <c r="F1163" t="s">
        <v>8927</v>
      </c>
      <c r="G1163" t="s">
        <v>8914</v>
      </c>
      <c r="H1163" t="str" cm="1">
        <f t="array" aca="1" ref="H1163" ca="1">eConcatenar(A1163:G1163," ")</f>
        <v>INSERT INTO funeraria_abonos_individual SELECT 'ZZYvuE8B49QvJ3oU',' SznsNaW0Zx3zQ4FN ','0',2600,'00:00:00','0000-00-00',0,0,0,0,0,0,0,0,0,0,0,0,'QWVIOWCUF2AZKT','00:00:00','2021-9-11',0,0,'QWVIOS88F2AZKT','QWYI36BU9KVTQO','0','0','1','1','1','1','1','1','1','1','1','0',0;</v>
      </c>
    </row>
    <row r="1164" spans="1:8" x14ac:dyDescent="0.25">
      <c r="A1164" t="s">
        <v>5567</v>
      </c>
      <c r="B1164" t="s">
        <v>5568</v>
      </c>
      <c r="C1164" t="s">
        <v>5569</v>
      </c>
      <c r="D1164" t="s">
        <v>5570</v>
      </c>
      <c r="E1164" t="s">
        <v>8928</v>
      </c>
      <c r="F1164" t="s">
        <v>8929</v>
      </c>
      <c r="G1164" t="s">
        <v>8930</v>
      </c>
      <c r="H1164" t="str" cm="1">
        <f t="array" aca="1" ref="H1164" ca="1">eConcatenar(A1164:G1164," ")</f>
        <v>INSERT INTO funeraria_abonos_individual SELECT 'gR4Rh7XyQe1RcFkq',' tL2F677RkNT9UTat ','0',5250,'00:00:00','0000-00-00',0,0,0,0,0,0,0,0,0,0,0,0,'QWVIOWCUF2AZKT','00:00:00','2021-9-11',0,0,'QWVIOS88F2AZKT','QWYI36BU9KVTQO','0','0','1','1','1','1','1','1','1','1','1','0',0;</v>
      </c>
    </row>
    <row r="1165" spans="1:8" x14ac:dyDescent="0.25">
      <c r="A1165" t="s">
        <v>5567</v>
      </c>
      <c r="B1165" t="s">
        <v>5568</v>
      </c>
      <c r="C1165" t="s">
        <v>5569</v>
      </c>
      <c r="D1165" t="s">
        <v>5570</v>
      </c>
      <c r="E1165" t="s">
        <v>8931</v>
      </c>
      <c r="F1165" t="s">
        <v>8932</v>
      </c>
      <c r="G1165" t="s">
        <v>8930</v>
      </c>
      <c r="H1165" t="str" cm="1">
        <f t="array" aca="1" ref="H1165" ca="1">eConcatenar(A1165:G1165," ")</f>
        <v>INSERT INTO funeraria_abonos_individual SELECT '1o693yqiQCZ24CmY',' zjRpOIWnpvLgLFnB ','0',5250,'00:00:00','0000-00-00',0,0,0,0,0,0,0,0,0,0,0,0,'QWVIOWCUF2AZKT','00:00:00','2021-9-11',0,0,'QWVIOS88F2AZKT','QWYI36BU9KVTQO','0','0','1','1','1','1','1','1','1','1','1','0',0;</v>
      </c>
    </row>
    <row r="1166" spans="1:8" x14ac:dyDescent="0.25">
      <c r="A1166" t="s">
        <v>5567</v>
      </c>
      <c r="B1166" t="s">
        <v>5568</v>
      </c>
      <c r="C1166" t="s">
        <v>5569</v>
      </c>
      <c r="D1166" t="s">
        <v>5570</v>
      </c>
      <c r="E1166" t="s">
        <v>8933</v>
      </c>
      <c r="F1166" t="s">
        <v>8934</v>
      </c>
      <c r="G1166" t="s">
        <v>8935</v>
      </c>
      <c r="H1166" t="str" cm="1">
        <f t="array" aca="1" ref="H1166" ca="1">eConcatenar(A1166:G1166," ")</f>
        <v>INSERT INTO funeraria_abonos_individual SELECT 'cgiiNup1XmeM3XvX',' H1LkmTNKdVPCrN8I ','0',2900,'00:00:00','0000-00-00',0,0,0,0,0,0,0,0,0,0,0,0,'QWVIOWCUF2AZKT','00:00:00','2021-9-11',0,0,'QWVIOS88F2AZKT','QWYI36BU9KVTQO','0','0','1','1','1','1','1','1','1','1','1','0',0;</v>
      </c>
    </row>
    <row r="1167" spans="1:8" x14ac:dyDescent="0.25">
      <c r="A1167" t="s">
        <v>5567</v>
      </c>
      <c r="B1167" t="s">
        <v>5568</v>
      </c>
      <c r="C1167" t="s">
        <v>5569</v>
      </c>
      <c r="D1167" t="s">
        <v>5570</v>
      </c>
      <c r="E1167" t="s">
        <v>8936</v>
      </c>
      <c r="F1167" t="s">
        <v>8937</v>
      </c>
      <c r="G1167" t="s">
        <v>8892</v>
      </c>
      <c r="H1167" t="str" cm="1">
        <f t="array" aca="1" ref="H1167" ca="1">eConcatenar(A1167:G1167," ")</f>
        <v>INSERT INTO funeraria_abonos_individual SELECT 'uxwd8ks3riXSufZf',' qRgwngqBjSkOrffo ','0',2300,'00:00:00','0000-00-00',0,0,0,0,0,0,0,0,0,0,0,0,'QWVIOWCUF2AZKT','00:00:00','2021-9-11',0,0,'QWVIOS88F2AZKT','QWYI36BU9KVTQO','0','0','1','1','1','1','1','1','1','1','1','0',0;</v>
      </c>
    </row>
    <row r="1168" spans="1:8" x14ac:dyDescent="0.25">
      <c r="A1168" t="s">
        <v>5567</v>
      </c>
      <c r="B1168" t="s">
        <v>5568</v>
      </c>
      <c r="C1168" t="s">
        <v>5569</v>
      </c>
      <c r="D1168" t="s">
        <v>5570</v>
      </c>
      <c r="E1168" t="s">
        <v>8938</v>
      </c>
      <c r="F1168" t="s">
        <v>8939</v>
      </c>
      <c r="G1168" t="s">
        <v>8940</v>
      </c>
      <c r="H1168" t="str" cm="1">
        <f t="array" aca="1" ref="H1168" ca="1">eConcatenar(A1168:G1168," ")</f>
        <v>INSERT INTO funeraria_abonos_individual SELECT 'Ijhb4ouyeDZsIg84',' juEHv9EXvFhxxVvQ ','0',2100,'00:00:00','0000-00-00',0,0,0,0,0,0,0,0,0,0,0,0,'QWVIOWCUF2AZKT','00:00:00','2021-9-11',0,0,'QWVIOS88F2AZKT','QWYI36BU9KVTQO','0','0','1','1','1','1','1','1','1','1','1','0',0;</v>
      </c>
    </row>
    <row r="1169" spans="1:8" x14ac:dyDescent="0.25">
      <c r="A1169" t="s">
        <v>5567</v>
      </c>
      <c r="B1169" t="s">
        <v>5568</v>
      </c>
      <c r="C1169" t="s">
        <v>5569</v>
      </c>
      <c r="D1169" t="s">
        <v>5570</v>
      </c>
      <c r="E1169" t="s">
        <v>8941</v>
      </c>
      <c r="F1169" t="s">
        <v>8942</v>
      </c>
      <c r="G1169" t="s">
        <v>8943</v>
      </c>
      <c r="H1169" t="str" cm="1">
        <f t="array" aca="1" ref="H1169" ca="1">eConcatenar(A1169:G1169," ")</f>
        <v>INSERT INTO funeraria_abonos_individual SELECT 'aZFMhgyrp6EnrEvT',' 4nPhaYALoKgdFBmX ','0',4150,'00:00:00','0000-00-00',0,0,0,0,0,0,0,0,0,0,0,0,'QWVIOWCUF2AZKT','00:00:00','2021-9-11',0,0,'QWVIOS88F2AZKT','QWYI36BU9KVTQO','0','0','1','1','1','1','1','1','1','1','1','0',0;</v>
      </c>
    </row>
    <row r="1170" spans="1:8" x14ac:dyDescent="0.25">
      <c r="A1170" t="s">
        <v>5567</v>
      </c>
      <c r="B1170" t="s">
        <v>5568</v>
      </c>
      <c r="C1170" t="s">
        <v>5569</v>
      </c>
      <c r="D1170" t="s">
        <v>5570</v>
      </c>
      <c r="E1170" t="s">
        <v>8944</v>
      </c>
      <c r="F1170" t="s">
        <v>8945</v>
      </c>
      <c r="G1170" t="s">
        <v>8946</v>
      </c>
      <c r="H1170" t="str" cm="1">
        <f t="array" aca="1" ref="H1170" ca="1">eConcatenar(A1170:G1170," ")</f>
        <v>INSERT INTO funeraria_abonos_individual SELECT 'XFB9MYwXnPuvpDRt',' hEdosK68su9mBqIR ','0',850,'00:00:00','0000-00-00',0,0,0,0,0,0,0,0,0,0,0,0,'QWVIOWCUF2AZKT','00:00:00','2021-8-19',0,0,'QWVIOS88F2AZKT','QWYI36BU9KVTQO','0','0','1','1','1','1','1','1','1','1','1','0',0;</v>
      </c>
    </row>
    <row r="1171" spans="1:8" x14ac:dyDescent="0.25">
      <c r="A1171" t="s">
        <v>5567</v>
      </c>
      <c r="B1171" t="s">
        <v>5568</v>
      </c>
      <c r="C1171" t="s">
        <v>5569</v>
      </c>
      <c r="D1171" t="s">
        <v>5570</v>
      </c>
      <c r="E1171" t="s">
        <v>8947</v>
      </c>
      <c r="F1171" t="s">
        <v>8948</v>
      </c>
      <c r="G1171" t="s">
        <v>8949</v>
      </c>
      <c r="H1171" t="str" cm="1">
        <f t="array" aca="1" ref="H1171" ca="1">eConcatenar(A1171:G1171," ")</f>
        <v>INSERT INTO funeraria_abonos_individual SELECT 'FQB1WLTFhQBfdSmJ',' Rapyt9Sl5LdTKrab ','0',1650,'00:00:00','0000-00-00',0,0,0,0,0,0,0,0,0,0,0,0,'QWVIOWCUF2AZKT','00:00:00','2021-8-28',0,0,'QWVIOS88F2AZKT','QWYI36BU9KVTQO','0','0','1','1','1','1','1','1','1','1','1','0',0;</v>
      </c>
    </row>
    <row r="1172" spans="1:8" x14ac:dyDescent="0.25">
      <c r="A1172" t="s">
        <v>5567</v>
      </c>
      <c r="B1172" t="s">
        <v>5568</v>
      </c>
      <c r="C1172" t="s">
        <v>5569</v>
      </c>
      <c r="D1172" t="s">
        <v>5570</v>
      </c>
      <c r="E1172" t="s">
        <v>8950</v>
      </c>
      <c r="F1172" t="s">
        <v>8951</v>
      </c>
      <c r="G1172" t="s">
        <v>8952</v>
      </c>
      <c r="H1172" t="str" cm="1">
        <f t="array" aca="1" ref="H1172" ca="1">eConcatenar(A1172:G1172," ")</f>
        <v>INSERT INTO funeraria_abonos_individual SELECT 'U6QDkZckTRNzfpe6',' VXpvuzh2CG9XrkhO ','0',3300,'00:00:00','0000-00-00',0,0,0,0,0,0,0,0,0,0,0,0,'QWVIOWCUF2AZKT','00:00:00','2021-9-3',0,0,'QWVIOS88F2AZKT','QWYI36BU9KVTQO','0','0','1','1','1','1','1','1','1','1','1','0',0;</v>
      </c>
    </row>
    <row r="1173" spans="1:8" x14ac:dyDescent="0.25">
      <c r="A1173" t="s">
        <v>5567</v>
      </c>
      <c r="B1173" t="s">
        <v>5568</v>
      </c>
      <c r="C1173" t="s">
        <v>5569</v>
      </c>
      <c r="D1173" t="s">
        <v>5570</v>
      </c>
      <c r="E1173" t="s">
        <v>8953</v>
      </c>
      <c r="F1173" t="s">
        <v>8954</v>
      </c>
      <c r="G1173" t="s">
        <v>8955</v>
      </c>
      <c r="H1173" t="str" cm="1">
        <f t="array" aca="1" ref="H1173" ca="1">eConcatenar(A1173:G1173," ")</f>
        <v>INSERT INTO funeraria_abonos_individual SELECT 'MkWr3ZVhghlZ6miz',' wmIJ6fTZm9oeGWPl ','0',2500,'00:00:00','0000-00-00',0,0,0,0,0,0,0,0,0,0,0,0,'QWVIOWCUF2AZKT','00:00:00','2021-8-21',0,0,'QWVIOS88F2AZKT','QWYI36BU9KVTQO','0','0','1','1','1','1','1','1','1','1','1','0',0;</v>
      </c>
    </row>
    <row r="1174" spans="1:8" x14ac:dyDescent="0.25">
      <c r="A1174" t="s">
        <v>5567</v>
      </c>
      <c r="B1174" t="s">
        <v>5568</v>
      </c>
      <c r="C1174" t="s">
        <v>5569</v>
      </c>
      <c r="D1174" t="s">
        <v>5570</v>
      </c>
      <c r="E1174" t="s">
        <v>8956</v>
      </c>
      <c r="F1174" t="s">
        <v>8957</v>
      </c>
      <c r="G1174" t="s">
        <v>8958</v>
      </c>
      <c r="H1174" t="str" cm="1">
        <f t="array" aca="1" ref="H1174" ca="1">eConcatenar(A1174:G1174," ")</f>
        <v>INSERT INTO funeraria_abonos_individual SELECT 'ts4d6xnCjjd9rFYI',' 7aBzVxXS7heOSkNU ','0',1850,'00:00:00','0000-00-00',0,0,0,0,0,0,0,0,0,0,0,0,'QWVIOWCUF2AZKT','00:00:00','2021-8-21',0,0,'QWVIOS88F2AZKT','QWYI36BU9KVTQO','0','0','1','1','1','1','1','1','1','1','1','0',0;</v>
      </c>
    </row>
    <row r="1175" spans="1:8" x14ac:dyDescent="0.25">
      <c r="A1175" t="s">
        <v>5567</v>
      </c>
      <c r="B1175" t="s">
        <v>5568</v>
      </c>
      <c r="C1175" t="s">
        <v>5569</v>
      </c>
      <c r="D1175" t="s">
        <v>5570</v>
      </c>
      <c r="E1175" t="s">
        <v>8959</v>
      </c>
      <c r="F1175" t="s">
        <v>8960</v>
      </c>
      <c r="G1175" t="s">
        <v>8961</v>
      </c>
      <c r="H1175" t="str" cm="1">
        <f t="array" aca="1" ref="H1175" ca="1">eConcatenar(A1175:G1175," ")</f>
        <v>INSERT INTO funeraria_abonos_individual SELECT 'lF4N6J48Y905p8gw',' 5IIgIebkZ3ucvsbV ','0',2000,'00:00:00','0000-00-00',0,0,0,0,0,0,0,0,0,0,0,0,'QWVIOWCUF2AZKT','00:00:00','2021-8-28',0,0,'QWVIOS88F2AZKT','QWYI36BU9KVTQO','0','0','1','1','1','1','1','1','1','1','1','0',0;</v>
      </c>
    </row>
    <row r="1176" spans="1:8" x14ac:dyDescent="0.25">
      <c r="A1176" t="s">
        <v>5567</v>
      </c>
      <c r="B1176" t="s">
        <v>5568</v>
      </c>
      <c r="C1176" t="s">
        <v>5569</v>
      </c>
      <c r="D1176" t="s">
        <v>5570</v>
      </c>
      <c r="E1176" t="s">
        <v>8962</v>
      </c>
      <c r="F1176" t="s">
        <v>8963</v>
      </c>
      <c r="G1176" t="s">
        <v>8964</v>
      </c>
      <c r="H1176" t="str" cm="1">
        <f t="array" aca="1" ref="H1176" ca="1">eConcatenar(A1176:G1176," ")</f>
        <v>INSERT INTO funeraria_abonos_individual SELECT 'Y3PHhlZcX511GCzb',' mISZvPR1jAZmndkN ','0',2000,'00:00:00','0000-00-00',0,0,0,0,0,0,0,0,0,0,0,0,'QWVIOWCUF2AZKT','00:00:00','2021-8-26',0,0,'QWVIOS88F2AZKT','QWYI36BU9KVTQO','0','0','1','1','1','1','1','1','1','1','1','0',0;</v>
      </c>
    </row>
    <row r="1177" spans="1:8" x14ac:dyDescent="0.25">
      <c r="A1177" t="s">
        <v>5567</v>
      </c>
      <c r="B1177" t="s">
        <v>5568</v>
      </c>
      <c r="C1177" t="s">
        <v>5569</v>
      </c>
      <c r="D1177" t="s">
        <v>5570</v>
      </c>
      <c r="E1177" t="s">
        <v>8965</v>
      </c>
      <c r="F1177" t="s">
        <v>8966</v>
      </c>
      <c r="G1177" t="s">
        <v>8967</v>
      </c>
      <c r="H1177" t="str" cm="1">
        <f t="array" aca="1" ref="H1177" ca="1">eConcatenar(A1177:G1177," ")</f>
        <v>INSERT INTO funeraria_abonos_individual SELECT 'qD1gOEeBIoaZKpJB',' Fi0rMCHdumrA9s9k ','0',3550,'00:00:00','0000-00-00',0,0,0,0,0,0,0,0,0,0,0,0,'QWVIOWCUF2AZKT','00:00:00','2021-9-4',0,0,'QWVIOS88F2AZKT','QWYI36BU9KVTQO','0','0','1','1','1','1','1','1','1','1','1','0',0;</v>
      </c>
    </row>
    <row r="1178" spans="1:8" x14ac:dyDescent="0.25">
      <c r="A1178" t="s">
        <v>5567</v>
      </c>
      <c r="B1178" t="s">
        <v>5568</v>
      </c>
      <c r="C1178" t="s">
        <v>5569</v>
      </c>
      <c r="D1178" t="s">
        <v>5570</v>
      </c>
      <c r="E1178" t="s">
        <v>8968</v>
      </c>
      <c r="F1178" t="s">
        <v>8969</v>
      </c>
      <c r="G1178" t="s">
        <v>8970</v>
      </c>
      <c r="H1178" t="str" cm="1">
        <f t="array" aca="1" ref="H1178" ca="1">eConcatenar(A1178:G1178," ")</f>
        <v>INSERT INTO funeraria_abonos_individual SELECT 'xK4LdpSwF1HO9Af1',' eWcn3vxzHPJS0P9i ','0',1050,'00:00:00','0000-00-00',0,0,0,0,0,0,0,0,0,0,0,0,'QWVIOWCUF2AZKT','00:00:00','2021-8-13',0,0,'QWVIOS88F2AZKT','QWYI36BU9KVTQO','0','0','1','1','1','1','1','1','1','1','1','0',0;</v>
      </c>
    </row>
    <row r="1179" spans="1:8" x14ac:dyDescent="0.25">
      <c r="A1179" t="s">
        <v>5567</v>
      </c>
      <c r="B1179" t="s">
        <v>5568</v>
      </c>
      <c r="C1179" t="s">
        <v>5569</v>
      </c>
      <c r="D1179" t="s">
        <v>5570</v>
      </c>
      <c r="E1179" t="s">
        <v>8971</v>
      </c>
      <c r="F1179" t="s">
        <v>8972</v>
      </c>
      <c r="G1179" t="s">
        <v>8973</v>
      </c>
      <c r="H1179" t="str" cm="1">
        <f t="array" aca="1" ref="H1179" ca="1">eConcatenar(A1179:G1179," ")</f>
        <v>INSERT INTO funeraria_abonos_individual SELECT 'N7jkCf6czaGh6txN',' xZC8Dks9yzMRrnfL ','0',5000,'00:00:00','0000-00-00',0,0,0,0,0,0,0,0,0,0,0,0,'QWVIOWCUF2AZKT','00:00:00','2021-8-14',0,0,'QWVIOS88F2AZKT','QWYI36BU9KVTQO','0','0','1','1','1','1','1','1','1','1','1','0',0;</v>
      </c>
    </row>
    <row r="1180" spans="1:8" x14ac:dyDescent="0.25">
      <c r="A1180" t="s">
        <v>5567</v>
      </c>
      <c r="B1180" t="s">
        <v>5568</v>
      </c>
      <c r="C1180" t="s">
        <v>5569</v>
      </c>
      <c r="D1180" t="s">
        <v>5570</v>
      </c>
      <c r="E1180" t="s">
        <v>8974</v>
      </c>
      <c r="F1180" t="s">
        <v>8975</v>
      </c>
      <c r="G1180" t="s">
        <v>8976</v>
      </c>
      <c r="H1180" t="str" cm="1">
        <f t="array" aca="1" ref="H1180" ca="1">eConcatenar(A1180:G1180," ")</f>
        <v>INSERT INTO funeraria_abonos_individual SELECT '961zIUyY8PduOMRR',' 6GR4KEqNFUAuaLOe ','0',2000,'00:00:00','0000-00-00',0,0,0,0,0,0,0,0,0,0,0,0,'QWVIOWCUF2AZKT','00:00:00','2021-9-4',0,0,'QWVIOS88F2AZKT','QWYI36BU9KVTQO','0','0','1','1','1','1','1','1','1','1','1','0',0;</v>
      </c>
    </row>
    <row r="1181" spans="1:8" x14ac:dyDescent="0.25">
      <c r="A1181" t="s">
        <v>5567</v>
      </c>
      <c r="B1181" t="s">
        <v>5568</v>
      </c>
      <c r="C1181" t="s">
        <v>5569</v>
      </c>
      <c r="D1181" t="s">
        <v>5570</v>
      </c>
      <c r="E1181" t="s">
        <v>8977</v>
      </c>
      <c r="F1181" t="s">
        <v>8978</v>
      </c>
      <c r="G1181" t="s">
        <v>8979</v>
      </c>
      <c r="H1181" t="str" cm="1">
        <f t="array" aca="1" ref="H1181" ca="1">eConcatenar(A1181:G1181," ")</f>
        <v>INSERT INTO funeraria_abonos_individual SELECT 'f44P4Si7lsxv5iYO',' tAmoFbG4E2HHPwO0 ','0',1600,'00:00:00','0000-00-00',0,0,0,0,0,0,0,0,0,0,0,0,'QWVIOWCUF2AZKT','00:00:00','2021-9-4',0,0,'QWVIOS88F2AZKT','QWYI36BU9KVTQO','0','0','1','1','1','1','1','1','1','1','1','0',0;</v>
      </c>
    </row>
    <row r="1182" spans="1:8" x14ac:dyDescent="0.25">
      <c r="A1182" t="s">
        <v>5567</v>
      </c>
      <c r="B1182" t="s">
        <v>5568</v>
      </c>
      <c r="C1182" t="s">
        <v>5569</v>
      </c>
      <c r="D1182" t="s">
        <v>5570</v>
      </c>
      <c r="E1182" t="s">
        <v>8980</v>
      </c>
      <c r="F1182" t="s">
        <v>8981</v>
      </c>
      <c r="G1182" t="s">
        <v>8982</v>
      </c>
      <c r="H1182" t="str" cm="1">
        <f t="array" aca="1" ref="H1182" ca="1">eConcatenar(A1182:G1182," ")</f>
        <v>INSERT INTO funeraria_abonos_individual SELECT 'lwnOVTObLC4Idgsm',' a7jfaXF5d4VnnJu8 ','0',9700,'00:00:00','0000-00-00',0,0,0,0,0,0,0,0,0,0,0,0,'QWVIOWCUF2AZKT','00:00:00','2021-9-4',0,0,'QWVIOS88F2AZKT','QWYI36BU9KVTQO','0','0','1','1','1','1','1','1','1','1','1','0',0;</v>
      </c>
    </row>
    <row r="1183" spans="1:8" x14ac:dyDescent="0.25">
      <c r="A1183" t="s">
        <v>5567</v>
      </c>
      <c r="B1183" t="s">
        <v>5568</v>
      </c>
      <c r="C1183" t="s">
        <v>5569</v>
      </c>
      <c r="D1183" t="s">
        <v>5570</v>
      </c>
      <c r="E1183" t="s">
        <v>8983</v>
      </c>
      <c r="F1183" t="s">
        <v>8984</v>
      </c>
      <c r="G1183" t="s">
        <v>8985</v>
      </c>
      <c r="H1183" t="str" cm="1">
        <f t="array" aca="1" ref="H1183" ca="1">eConcatenar(A1183:G1183," ")</f>
        <v>INSERT INTO funeraria_abonos_individual SELECT 'aiudmnA6T9269P8A',' ywyONMVc13kY1D9n ','0',900,'00:00:00','0000-00-00',0,0,0,0,0,0,0,0,0,0,0,0,'QWVIOWCUF2AZKT','00:00:00','2021-8-20',0,0,'QWVIOS88F2AZKT','QWYI36BU9KVTQO','0','0','1','1','1','1','1','1','1','1','1','0',0;</v>
      </c>
    </row>
    <row r="1184" spans="1:8" x14ac:dyDescent="0.25">
      <c r="A1184" t="s">
        <v>5567</v>
      </c>
      <c r="B1184" t="s">
        <v>5568</v>
      </c>
      <c r="C1184" t="s">
        <v>5569</v>
      </c>
      <c r="D1184" t="s">
        <v>5570</v>
      </c>
      <c r="E1184" t="s">
        <v>8986</v>
      </c>
      <c r="F1184" t="s">
        <v>8987</v>
      </c>
      <c r="G1184" t="s">
        <v>8988</v>
      </c>
      <c r="H1184" t="str" cm="1">
        <f t="array" aca="1" ref="H1184" ca="1">eConcatenar(A1184:G1184," ")</f>
        <v>INSERT INTO funeraria_abonos_individual SELECT 'SgmM2EzTvltMmtT9',' RFzAKwmYbvi71eZj ','0',650,'00:00:00','0000-00-00',0,0,0,0,0,0,0,0,0,0,0,0,'QWVIOWCUF2AZKT','00:00:00','2021-9-3',0,0,'QWVIOS88F2AZKT','QWYI36BU9KVTQO','0','0','1','1','1','1','1','1','1','1','1','0',0;</v>
      </c>
    </row>
    <row r="1185" spans="1:8" x14ac:dyDescent="0.25">
      <c r="A1185" t="s">
        <v>5567</v>
      </c>
      <c r="B1185" t="s">
        <v>5568</v>
      </c>
      <c r="C1185" t="s">
        <v>5569</v>
      </c>
      <c r="D1185" t="s">
        <v>5570</v>
      </c>
      <c r="E1185" t="s">
        <v>8989</v>
      </c>
      <c r="F1185" t="s">
        <v>8990</v>
      </c>
      <c r="G1185" t="s">
        <v>8991</v>
      </c>
      <c r="H1185" t="str" cm="1">
        <f t="array" aca="1" ref="H1185" ca="1">eConcatenar(A1185:G1185," ")</f>
        <v>INSERT INTO funeraria_abonos_individual SELECT 'ZZI3RwipycT0gjz3',' sbiwZebqK1hYQg36 ','0',400,'00:00:00','0000-00-00',0,0,0,0,0,0,0,0,0,0,0,0,'QWVIOWCUF2AZKT','00:00:00','2021-8-19',0,0,'QWVIOS88F2AZKT','QWYI36BU9KVTQO','0','0','1','1','1','1','1','1','1','1','1','0',0;</v>
      </c>
    </row>
    <row r="1186" spans="1:8" x14ac:dyDescent="0.25">
      <c r="A1186" t="s">
        <v>5567</v>
      </c>
      <c r="B1186" t="s">
        <v>5568</v>
      </c>
      <c r="C1186" t="s">
        <v>5569</v>
      </c>
      <c r="D1186" t="s">
        <v>5570</v>
      </c>
      <c r="E1186" t="s">
        <v>8992</v>
      </c>
      <c r="F1186" t="s">
        <v>8993</v>
      </c>
      <c r="G1186" t="s">
        <v>8994</v>
      </c>
      <c r="H1186" t="str" cm="1">
        <f t="array" aca="1" ref="H1186" ca="1">eConcatenar(A1186:G1186," ")</f>
        <v>INSERT INTO funeraria_abonos_individual SELECT 'eJBELyVwpCEJA2Jk',' Wo514oowltxVMUgs ','0',1800,'00:00:00','0000-00-00',0,0,0,0,0,0,0,0,0,0,0,0,'QWVIOWCUF2AZKT','00:00:00','2021-9-4',0,0,'QWVIOS88F2AZKT','QWYI36BU9KVTQO','0','0','1','1','1','1','1','1','1','1','1','0',0;</v>
      </c>
    </row>
    <row r="1187" spans="1:8" x14ac:dyDescent="0.25">
      <c r="A1187" t="s">
        <v>5567</v>
      </c>
      <c r="B1187" t="s">
        <v>5568</v>
      </c>
      <c r="C1187" t="s">
        <v>5569</v>
      </c>
      <c r="D1187" t="s">
        <v>5570</v>
      </c>
      <c r="E1187" t="s">
        <v>8995</v>
      </c>
      <c r="F1187" t="s">
        <v>8996</v>
      </c>
      <c r="G1187" t="s">
        <v>8997</v>
      </c>
      <c r="H1187" t="str" cm="1">
        <f t="array" aca="1" ref="H1187" ca="1">eConcatenar(A1187:G1187," ")</f>
        <v>INSERT INTO funeraria_abonos_individual SELECT 'bxdpIkqFmjHDzeYV',' I2Qw41G7IrbLKhPi ','0',2350,'00:00:00','0000-00-00',0,0,0,0,0,0,0,0,0,0,0,0,'QWVIOWCUF2AZKT','00:00:00','2021-9-10',0,0,'QWVIOS88F2AZKT','QWYI36BU9KVTQO','0','0','1','1','1','1','1','1','1','1','1','0',0;</v>
      </c>
    </row>
    <row r="1188" spans="1:8" x14ac:dyDescent="0.25">
      <c r="A1188" t="s">
        <v>5567</v>
      </c>
      <c r="B1188" t="s">
        <v>5568</v>
      </c>
      <c r="C1188" t="s">
        <v>5569</v>
      </c>
      <c r="D1188" t="s">
        <v>5570</v>
      </c>
      <c r="E1188" t="s">
        <v>8998</v>
      </c>
      <c r="F1188" t="s">
        <v>8999</v>
      </c>
      <c r="G1188" t="s">
        <v>9000</v>
      </c>
      <c r="H1188" t="str" cm="1">
        <f t="array" aca="1" ref="H1188" ca="1">eConcatenar(A1188:G1188," ")</f>
        <v>INSERT INTO funeraria_abonos_individual SELECT 'QdKMa3A0nnUzZ3l2',' jpKYIwLtcxLeXorE ','0',7500,'00:00:00','0000-00-00',0,0,0,0,0,0,0,0,0,0,0,0,'QWVIOWCUF2AZKT','00:00:00','2021-9-10',0,0,'QWVIOS88F2AZKT','QWYI36BU9KVTQO','0','0','1','1','1','1','1','1','1','1','1','0',0;</v>
      </c>
    </row>
    <row r="1189" spans="1:8" x14ac:dyDescent="0.25">
      <c r="A1189" t="s">
        <v>5567</v>
      </c>
      <c r="B1189" t="s">
        <v>5568</v>
      </c>
      <c r="C1189" t="s">
        <v>5569</v>
      </c>
      <c r="D1189" t="s">
        <v>5570</v>
      </c>
      <c r="E1189" t="s">
        <v>9001</v>
      </c>
      <c r="F1189" t="s">
        <v>9002</v>
      </c>
      <c r="G1189" t="s">
        <v>9003</v>
      </c>
      <c r="H1189" t="str" cm="1">
        <f t="array" aca="1" ref="H1189" ca="1">eConcatenar(A1189:G1189," ")</f>
        <v>INSERT INTO funeraria_abonos_individual SELECT 'Qo8xFFLfiYFKKwVc',' uCstVgDIjdVf16Y6 ','0',2200,'00:00:00','0000-00-00',0,0,0,0,0,0,0,0,0,0,0,0,'QWVIOWCUF2AZKT','00:00:00','2021-9-10',0,0,'QWVIOS88F2AZKT','QWYI36BU9KVTQO','0','0','1','1','1','1','1','1','1','1','1','0',0;</v>
      </c>
    </row>
    <row r="1190" spans="1:8" x14ac:dyDescent="0.25">
      <c r="A1190" t="s">
        <v>5567</v>
      </c>
      <c r="B1190" t="s">
        <v>5568</v>
      </c>
      <c r="C1190" t="s">
        <v>5569</v>
      </c>
      <c r="D1190" t="s">
        <v>5570</v>
      </c>
      <c r="E1190" t="s">
        <v>9004</v>
      </c>
      <c r="F1190" t="s">
        <v>9005</v>
      </c>
      <c r="G1190" t="s">
        <v>9006</v>
      </c>
      <c r="H1190" t="str" cm="1">
        <f t="array" aca="1" ref="H1190" ca="1">eConcatenar(A1190:G1190," ")</f>
        <v>INSERT INTO funeraria_abonos_individual SELECT 'l6OEMxl19Ryw8ar8',' ovgTOCFq42xkcFOg ','0',2500,'00:00:00','0000-00-00',0,0,0,0,0,0,0,0,0,0,0,0,'QWVIOWCUF2AZKT','00:00:00','2021-9-10',0,0,'QWVIOS88F2AZKT','QWYI36BU9KVTQO','0','0','1','1','1','1','1','1','1','1','1','0',0;</v>
      </c>
    </row>
    <row r="1191" spans="1:8" x14ac:dyDescent="0.25">
      <c r="A1191" t="s">
        <v>5567</v>
      </c>
      <c r="B1191" t="s">
        <v>5568</v>
      </c>
      <c r="C1191" t="s">
        <v>5569</v>
      </c>
      <c r="D1191" t="s">
        <v>5570</v>
      </c>
      <c r="E1191" t="s">
        <v>9007</v>
      </c>
      <c r="F1191" t="s">
        <v>9008</v>
      </c>
      <c r="G1191" t="s">
        <v>9009</v>
      </c>
      <c r="H1191" t="str" cm="1">
        <f t="array" aca="1" ref="H1191" ca="1">eConcatenar(A1191:G1191," ")</f>
        <v>INSERT INTO funeraria_abonos_individual SELECT 'W9wJRT38sZFDORkx',' GGXkqASIkNur46mV ','0',2300,'00:00:00','0000-00-00',0,0,0,0,0,0,0,0,0,0,0,0,'QWVIOWCUF2AZKT','00:00:00','2021-9-10',0,0,'QWVIOS88F2AZKT','QWYI36BU9KVTQO','0','0','1','1','1','1','1','1','1','1','1','0',0;</v>
      </c>
    </row>
    <row r="1192" spans="1:8" x14ac:dyDescent="0.25">
      <c r="A1192" t="s">
        <v>5567</v>
      </c>
      <c r="B1192" t="s">
        <v>5568</v>
      </c>
      <c r="C1192" t="s">
        <v>5569</v>
      </c>
      <c r="D1192" t="s">
        <v>5570</v>
      </c>
      <c r="E1192" t="s">
        <v>9010</v>
      </c>
      <c r="F1192" t="s">
        <v>9011</v>
      </c>
      <c r="G1192" t="s">
        <v>9012</v>
      </c>
      <c r="H1192" t="str" cm="1">
        <f t="array" aca="1" ref="H1192" ca="1">eConcatenar(A1192:G1192," ")</f>
        <v>INSERT INTO funeraria_abonos_individual SELECT 'C2iz0XlhQia0kshe',' NYkzwsJ5kmSloHfx ','0',3500,'00:00:00','0000-00-00',0,0,0,0,0,0,0,0,0,0,0,0,'QWVIOWCUF2AZKT','00:00:00','2021-9-10',0,0,'QWVIOS88F2AZKT','QWYI36BU9KVTQO','0','0','1','1','1','1','1','1','1','1','1','0',0;</v>
      </c>
    </row>
    <row r="1193" spans="1:8" x14ac:dyDescent="0.25">
      <c r="A1193" t="s">
        <v>5567</v>
      </c>
      <c r="B1193" t="s">
        <v>5568</v>
      </c>
      <c r="C1193" t="s">
        <v>5569</v>
      </c>
      <c r="D1193" t="s">
        <v>5570</v>
      </c>
      <c r="E1193" t="s">
        <v>9013</v>
      </c>
      <c r="F1193" t="s">
        <v>9014</v>
      </c>
      <c r="G1193" t="s">
        <v>9015</v>
      </c>
      <c r="H1193" t="str" cm="1">
        <f t="array" aca="1" ref="H1193" ca="1">eConcatenar(A1193:G1193," ")</f>
        <v>INSERT INTO funeraria_abonos_individual SELECT 'K77IQ8Nt3lRwpf4P',' 0sJMNhsNH8dYwoMd ','0',500,'00:00:00','0000-00-00',0,0,0,0,0,0,0,0,0,0,0,0,'QWVIOWCUF2AZKT','00:00:00','2021-9-10',0,0,'QWVIOS88F2AZKT','QWYI36BU9KVTQO','0','0','1','1','1','1','1','1','1','1','1','0',0;</v>
      </c>
    </row>
    <row r="1194" spans="1:8" x14ac:dyDescent="0.25">
      <c r="A1194" t="s">
        <v>5567</v>
      </c>
      <c r="B1194" t="s">
        <v>5568</v>
      </c>
      <c r="C1194" t="s">
        <v>5569</v>
      </c>
      <c r="D1194" t="s">
        <v>5570</v>
      </c>
      <c r="E1194" t="s">
        <v>9016</v>
      </c>
      <c r="F1194" t="s">
        <v>9017</v>
      </c>
      <c r="G1194" t="s">
        <v>9018</v>
      </c>
      <c r="H1194" t="str" cm="1">
        <f t="array" aca="1" ref="H1194" ca="1">eConcatenar(A1194:G1194," ")</f>
        <v>INSERT INTO funeraria_abonos_individual SELECT 'SMg3TmmgZ3jUElMx',' ylvQOEfIiXPtfPvK ','0',3160,'00:00:00','0000-00-00',0,0,0,0,0,0,0,0,0,0,0,0,'QWVIOWCUF2AZKT','00:00:00','2021-9-10',0,0,'QWVIOS88F2AZKT','QWYI36BU9KVTQO','0','0','1','1','1','1','1','1','1','1','1','0',0;</v>
      </c>
    </row>
    <row r="1195" spans="1:8" x14ac:dyDescent="0.25">
      <c r="A1195" t="s">
        <v>5567</v>
      </c>
      <c r="B1195" t="s">
        <v>5568</v>
      </c>
      <c r="C1195" t="s">
        <v>5569</v>
      </c>
      <c r="D1195" t="s">
        <v>5570</v>
      </c>
      <c r="E1195" t="s">
        <v>9019</v>
      </c>
      <c r="F1195" t="s">
        <v>9020</v>
      </c>
      <c r="G1195" t="s">
        <v>9003</v>
      </c>
      <c r="H1195" t="str" cm="1">
        <f t="array" aca="1" ref="H1195" ca="1">eConcatenar(A1195:G1195," ")</f>
        <v>INSERT INTO funeraria_abonos_individual SELECT 'uFddqwNlKAJB10zB',' OdhVs1AkEGjyqZVY ','0',2200,'00:00:00','0000-00-00',0,0,0,0,0,0,0,0,0,0,0,0,'QWVIOWCUF2AZKT','00:00:00','2021-9-10',0,0,'QWVIOS88F2AZKT','QWYI36BU9KVTQO','0','0','1','1','1','1','1','1','1','1','1','0',0;</v>
      </c>
    </row>
    <row r="1196" spans="1:8" x14ac:dyDescent="0.25">
      <c r="A1196" t="s">
        <v>5567</v>
      </c>
      <c r="B1196" t="s">
        <v>5568</v>
      </c>
      <c r="C1196" t="s">
        <v>5569</v>
      </c>
      <c r="D1196" t="s">
        <v>5570</v>
      </c>
      <c r="E1196" t="s">
        <v>9021</v>
      </c>
      <c r="F1196" t="s">
        <v>9022</v>
      </c>
      <c r="G1196" t="s">
        <v>9023</v>
      </c>
      <c r="H1196" t="str" cm="1">
        <f t="array" aca="1" ref="H1196" ca="1">eConcatenar(A1196:G1196," ")</f>
        <v>INSERT INTO funeraria_abonos_individual SELECT 'RTTJdN7xVMpwV1oK',' lVkbCMf7PevFjJ2K ','0',4900,'00:00:00','0000-00-00',0,0,0,0,0,0,0,0,0,0,0,0,'QWVIOWCUF2AZKT','00:00:00','2021-9-10',0,0,'QWVIOS88F2AZKT','QWYI36BU9KVTQO','0','0','1','1','1','1','1','1','1','1','1','0',0;</v>
      </c>
    </row>
    <row r="1197" spans="1:8" x14ac:dyDescent="0.25">
      <c r="A1197" t="s">
        <v>5567</v>
      </c>
      <c r="B1197" t="s">
        <v>5568</v>
      </c>
      <c r="C1197" t="s">
        <v>5569</v>
      </c>
      <c r="D1197" t="s">
        <v>5570</v>
      </c>
      <c r="E1197" t="s">
        <v>9024</v>
      </c>
      <c r="F1197" t="s">
        <v>9025</v>
      </c>
      <c r="G1197" t="s">
        <v>9012</v>
      </c>
      <c r="H1197" t="str" cm="1">
        <f t="array" aca="1" ref="H1197" ca="1">eConcatenar(A1197:G1197," ")</f>
        <v>INSERT INTO funeraria_abonos_individual SELECT '74gEVsAN5vNcYk2H',' JyA6Z26W8HvFgICl ','0',3500,'00:00:00','0000-00-00',0,0,0,0,0,0,0,0,0,0,0,0,'QWVIOWCUF2AZKT','00:00:00','2021-9-10',0,0,'QWVIOS88F2AZKT','QWYI36BU9KVTQO','0','0','1','1','1','1','1','1','1','1','1','0',0;</v>
      </c>
    </row>
    <row r="1198" spans="1:8" x14ac:dyDescent="0.25">
      <c r="A1198" t="s">
        <v>5567</v>
      </c>
      <c r="B1198" t="s">
        <v>5568</v>
      </c>
      <c r="C1198" t="s">
        <v>5569</v>
      </c>
      <c r="D1198" t="s">
        <v>5570</v>
      </c>
      <c r="E1198" t="s">
        <v>9026</v>
      </c>
      <c r="F1198" t="s">
        <v>9027</v>
      </c>
      <c r="G1198" t="s">
        <v>9012</v>
      </c>
      <c r="H1198" t="str" cm="1">
        <f t="array" aca="1" ref="H1198" ca="1">eConcatenar(A1198:G1198," ")</f>
        <v>INSERT INTO funeraria_abonos_individual SELECT 'NtYr3rnL2YEr5xEg',' rh0AnBktObXSwCam ','0',3500,'00:00:00','0000-00-00',0,0,0,0,0,0,0,0,0,0,0,0,'QWVIOWCUF2AZKT','00:00:00','2021-9-10',0,0,'QWVIOS88F2AZKT','QWYI36BU9KVTQO','0','0','1','1','1','1','1','1','1','1','1','0',0;</v>
      </c>
    </row>
    <row r="1199" spans="1:8" x14ac:dyDescent="0.25">
      <c r="A1199" t="s">
        <v>5567</v>
      </c>
      <c r="B1199" t="s">
        <v>5568</v>
      </c>
      <c r="C1199" t="s">
        <v>5569</v>
      </c>
      <c r="D1199" t="s">
        <v>5570</v>
      </c>
      <c r="E1199" t="s">
        <v>9028</v>
      </c>
      <c r="F1199" t="s">
        <v>9029</v>
      </c>
      <c r="G1199" t="s">
        <v>9030</v>
      </c>
      <c r="H1199" t="str" cm="1">
        <f t="array" aca="1" ref="H1199" ca="1">eConcatenar(A1199:G1199," ")</f>
        <v>INSERT INTO funeraria_abonos_individual SELECT 'lGhvObtae3N2hkZx',' 8tYBSzAQvpAV284N ','0',2730,'00:00:00','0000-00-00',0,0,0,0,0,0,0,0,0,0,0,0,'QWVIOWCUF2AZKT','00:00:00','2021-9-10',0,0,'QWVIOS88F2AZKT','QWYI36BU9KVTQO','0','0','1','1','1','1','1','1','1','1','1','0',0;</v>
      </c>
    </row>
    <row r="1200" spans="1:8" x14ac:dyDescent="0.25">
      <c r="A1200" t="s">
        <v>5567</v>
      </c>
      <c r="B1200" t="s">
        <v>5568</v>
      </c>
      <c r="C1200" t="s">
        <v>5569</v>
      </c>
      <c r="D1200" t="s">
        <v>5570</v>
      </c>
      <c r="E1200" t="s">
        <v>9031</v>
      </c>
      <c r="F1200" t="s">
        <v>9032</v>
      </c>
      <c r="G1200" t="s">
        <v>9033</v>
      </c>
      <c r="H1200" t="str" cm="1">
        <f t="array" aca="1" ref="H1200" ca="1">eConcatenar(A1200:G1200," ")</f>
        <v>INSERT INTO funeraria_abonos_individual SELECT '2fDcuxDCkuy87cm8',' IVBRzMbTBp34k6xk ','0',2600,'00:00:00','0000-00-00',0,0,0,0,0,0,0,0,0,0,0,0,'QWVIOWCUF2AZKT','00:00:00','2021-9-10',0,0,'QWVIOS88F2AZKT','QWYI36BU9KVTQO','0','0','1','1','1','1','1','1','1','1','1','0',0;</v>
      </c>
    </row>
    <row r="1201" spans="1:8" x14ac:dyDescent="0.25">
      <c r="A1201" t="s">
        <v>5567</v>
      </c>
      <c r="B1201" t="s">
        <v>5568</v>
      </c>
      <c r="C1201" t="s">
        <v>5569</v>
      </c>
      <c r="D1201" t="s">
        <v>5570</v>
      </c>
      <c r="E1201" t="s">
        <v>9034</v>
      </c>
      <c r="F1201" t="s">
        <v>9035</v>
      </c>
      <c r="G1201" t="s">
        <v>9036</v>
      </c>
      <c r="H1201" t="str" cm="1">
        <f t="array" aca="1" ref="H1201" ca="1">eConcatenar(A1201:G1201," ")</f>
        <v>INSERT INTO funeraria_abonos_individual SELECT '1KCA8LGa0t3vgMiz',' MWP0mWw1gcqbmqTe ','0',8165,'00:00:00','0000-00-00',0,0,0,0,0,0,0,0,0,0,0,0,'QWVIOWCUF2AZKT','00:00:00','2021-9-10',0,0,'QWVIOS88F2AZKT','QWYI36BU9KVTQO','0','0','1','1','1','1','1','1','1','1','1','0',0;</v>
      </c>
    </row>
    <row r="1202" spans="1:8" x14ac:dyDescent="0.25">
      <c r="A1202" t="s">
        <v>5567</v>
      </c>
      <c r="B1202" t="s">
        <v>5568</v>
      </c>
      <c r="C1202" t="s">
        <v>5569</v>
      </c>
      <c r="D1202" t="s">
        <v>5570</v>
      </c>
      <c r="E1202" t="s">
        <v>9037</v>
      </c>
      <c r="F1202" t="s">
        <v>9038</v>
      </c>
      <c r="G1202" t="s">
        <v>9012</v>
      </c>
      <c r="H1202" t="str" cm="1">
        <f t="array" aca="1" ref="H1202" ca="1">eConcatenar(A1202:G1202," ")</f>
        <v>INSERT INTO funeraria_abonos_individual SELECT 'TcLaA2893Ol6PG1r',' QimECORIwZ67hwwT ','0',3500,'00:00:00','0000-00-00',0,0,0,0,0,0,0,0,0,0,0,0,'QWVIOWCUF2AZKT','00:00:00','2021-9-10',0,0,'QWVIOS88F2AZKT','QWYI36BU9KVTQO','0','0','1','1','1','1','1','1','1','1','1','0',0;</v>
      </c>
    </row>
    <row r="1203" spans="1:8" x14ac:dyDescent="0.25">
      <c r="A1203" t="s">
        <v>5567</v>
      </c>
      <c r="B1203" t="s">
        <v>5568</v>
      </c>
      <c r="C1203" t="s">
        <v>5569</v>
      </c>
      <c r="D1203" t="s">
        <v>5570</v>
      </c>
      <c r="E1203" t="s">
        <v>9039</v>
      </c>
      <c r="F1203" t="s">
        <v>9040</v>
      </c>
      <c r="G1203" t="s">
        <v>9041</v>
      </c>
      <c r="H1203" t="str" cm="1">
        <f t="array" aca="1" ref="H1203" ca="1">eConcatenar(A1203:G1203," ")</f>
        <v>INSERT INTO funeraria_abonos_individual SELECT 'Ieb9vfJCziZTcJGc',' iWuzw3ajDhLRh3hD ','0',10000,'00:00:00','0000-00-00',0,0,0,0,0,0,0,0,0,0,0,0,'QWVIOWCUF2AZKT','00:00:00','2021-9-10',0,0,'QWVIOS88F2AZKT','QWYI36BU9KVTQO','0','0','1','1','1','1','1','1','1','1','1','0',0;</v>
      </c>
    </row>
    <row r="1204" spans="1:8" x14ac:dyDescent="0.25">
      <c r="A1204" t="s">
        <v>5567</v>
      </c>
      <c r="B1204" t="s">
        <v>5568</v>
      </c>
      <c r="C1204" t="s">
        <v>5569</v>
      </c>
      <c r="D1204" t="s">
        <v>5570</v>
      </c>
      <c r="E1204" t="s">
        <v>9042</v>
      </c>
      <c r="F1204" t="s">
        <v>9043</v>
      </c>
      <c r="G1204" t="s">
        <v>9044</v>
      </c>
      <c r="H1204" t="str" cm="1">
        <f t="array" aca="1" ref="H1204" ca="1">eConcatenar(A1204:G1204," ")</f>
        <v>INSERT INTO funeraria_abonos_individual SELECT 'hmnbhgDLQ5J5cGEj',' SAZMX9tBlrxXFDyw ','0',3100,'00:00:00','0000-00-00',0,0,0,0,0,0,0,0,0,0,0,0,'QWVIOWCUF2AZKT','00:00:00','2021-9-10',0,0,'QWVIOS88F2AZKT','QWYI36BU9KVTQO','0','0','1','1','1','1','1','1','1','1','1','0',0;</v>
      </c>
    </row>
    <row r="1205" spans="1:8" x14ac:dyDescent="0.25">
      <c r="A1205" t="s">
        <v>5567</v>
      </c>
      <c r="B1205" t="s">
        <v>5568</v>
      </c>
      <c r="C1205" t="s">
        <v>5569</v>
      </c>
      <c r="D1205" t="s">
        <v>5570</v>
      </c>
      <c r="E1205" t="s">
        <v>9045</v>
      </c>
      <c r="F1205" t="s">
        <v>9046</v>
      </c>
      <c r="G1205" t="s">
        <v>9047</v>
      </c>
      <c r="H1205" t="str" cm="1">
        <f t="array" aca="1" ref="H1205" ca="1">eConcatenar(A1205:G1205," ")</f>
        <v>INSERT INTO funeraria_abonos_individual SELECT 'PTbdTI3Zwynykmx4',' qgeMpWJlOtcwNPfB ','0',2900,'00:00:00','0000-00-00',0,0,0,0,0,0,0,0,0,0,0,0,'QWVIOWCUF2AZKT','00:00:00','2021-9-10',0,0,'QWVIOS88F2AZKT','QWYI36BU9KVTQO','0','0','1','1','1','1','1','1','1','1','1','0',0;</v>
      </c>
    </row>
    <row r="1206" spans="1:8" x14ac:dyDescent="0.25">
      <c r="A1206" t="s">
        <v>5567</v>
      </c>
      <c r="B1206" t="s">
        <v>5568</v>
      </c>
      <c r="C1206" t="s">
        <v>5569</v>
      </c>
      <c r="D1206" t="s">
        <v>5570</v>
      </c>
      <c r="E1206" t="s">
        <v>9048</v>
      </c>
      <c r="F1206" t="s">
        <v>9049</v>
      </c>
      <c r="G1206" t="s">
        <v>9009</v>
      </c>
      <c r="H1206" t="str" cm="1">
        <f t="array" aca="1" ref="H1206" ca="1">eConcatenar(A1206:G1206," ")</f>
        <v>INSERT INTO funeraria_abonos_individual SELECT 'X4kwP5giyTDqQ5nM',' C9QoZZ9QofnJjFRX ','0',2300,'00:00:00','0000-00-00',0,0,0,0,0,0,0,0,0,0,0,0,'QWVIOWCUF2AZKT','00:00:00','2021-9-10',0,0,'QWVIOS88F2AZKT','QWYI36BU9KVTQO','0','0','1','1','1','1','1','1','1','1','1','0',0;</v>
      </c>
    </row>
    <row r="1207" spans="1:8" x14ac:dyDescent="0.25">
      <c r="A1207" t="s">
        <v>5567</v>
      </c>
      <c r="B1207" t="s">
        <v>5568</v>
      </c>
      <c r="C1207" t="s">
        <v>5569</v>
      </c>
      <c r="D1207" t="s">
        <v>5570</v>
      </c>
      <c r="E1207" t="s">
        <v>9050</v>
      </c>
      <c r="F1207" t="s">
        <v>9051</v>
      </c>
      <c r="G1207" t="s">
        <v>9006</v>
      </c>
      <c r="H1207" t="str" cm="1">
        <f t="array" aca="1" ref="H1207" ca="1">eConcatenar(A1207:G1207," ")</f>
        <v>INSERT INTO funeraria_abonos_individual SELECT 'O6mmBwanEAi4oT6D',' z3BPKzOzvxD1Kuq0 ','0',2500,'00:00:00','0000-00-00',0,0,0,0,0,0,0,0,0,0,0,0,'QWVIOWCUF2AZKT','00:00:00','2021-9-10',0,0,'QWVIOS88F2AZKT','QWYI36BU9KVTQO','0','0','1','1','1','1','1','1','1','1','1','0',0;</v>
      </c>
    </row>
    <row r="1208" spans="1:8" x14ac:dyDescent="0.25">
      <c r="A1208" t="s">
        <v>5567</v>
      </c>
      <c r="B1208" t="s">
        <v>5568</v>
      </c>
      <c r="C1208" t="s">
        <v>5569</v>
      </c>
      <c r="D1208" t="s">
        <v>5570</v>
      </c>
      <c r="E1208" t="s">
        <v>9052</v>
      </c>
      <c r="F1208" t="s">
        <v>9053</v>
      </c>
      <c r="G1208" t="s">
        <v>9054</v>
      </c>
      <c r="H1208" t="str" cm="1">
        <f t="array" aca="1" ref="H1208" ca="1">eConcatenar(A1208:G1208," ")</f>
        <v>INSERT INTO funeraria_abonos_individual SELECT '5Q9NDvySeT9czkV8',' xfzBTla0iKjTLm4e ','0',3400,'00:00:00','0000-00-00',0,0,0,0,0,0,0,0,0,0,0,0,'QWVIOWCUF2AZKT','00:00:00','2021-9-10',0,0,'QWVIOS88F2AZKT','QWYI36BU9KVTQO','0','0','1','1','1','1','1','1','1','1','1','0',0;</v>
      </c>
    </row>
    <row r="1209" spans="1:8" x14ac:dyDescent="0.25">
      <c r="A1209" t="s">
        <v>5567</v>
      </c>
      <c r="B1209" t="s">
        <v>5568</v>
      </c>
      <c r="C1209" t="s">
        <v>5569</v>
      </c>
      <c r="D1209" t="s">
        <v>5570</v>
      </c>
      <c r="E1209" t="s">
        <v>9055</v>
      </c>
      <c r="F1209" t="s">
        <v>9056</v>
      </c>
      <c r="G1209" t="s">
        <v>9057</v>
      </c>
      <c r="H1209" t="str" cm="1">
        <f t="array" aca="1" ref="H1209" ca="1">eConcatenar(A1209:G1209," ")</f>
        <v>INSERT INTO funeraria_abonos_individual SELECT 'fgpqxB7X2W9ypjqZ',' rO7tE6OA0gpKqRck ','0',1800,'00:00:00','0000-00-00',0,0,0,0,0,0,0,0,0,0,0,0,'QWVIOWCUF2AZKT','00:00:00','2021-9-10',0,0,'QWVIOS88F2AZKT','QWYI36BU9KVTQO','0','0','1','1','1','1','1','1','1','1','1','0',0;</v>
      </c>
    </row>
    <row r="1210" spans="1:8" x14ac:dyDescent="0.25">
      <c r="A1210" t="s">
        <v>5567</v>
      </c>
      <c r="B1210" t="s">
        <v>5568</v>
      </c>
      <c r="C1210" t="s">
        <v>5569</v>
      </c>
      <c r="D1210" t="s">
        <v>5570</v>
      </c>
      <c r="E1210" t="s">
        <v>9058</v>
      </c>
      <c r="F1210" t="s">
        <v>9059</v>
      </c>
      <c r="G1210" t="s">
        <v>9060</v>
      </c>
      <c r="H1210" t="str" cm="1">
        <f t="array" aca="1" ref="H1210" ca="1">eConcatenar(A1210:G1210," ")</f>
        <v>INSERT INTO funeraria_abonos_individual SELECT '6urhk8pWkV3pgvIQ',' q29Syh58gpupo3vZ ','0',4000,'00:00:00','0000-00-00',0,0,0,0,0,0,0,0,0,0,0,0,'QWVIOWCUF2AZKT','00:00:00','2021-9-10',0,0,'QWVIOS88F2AZKT','QWYI36BU9KVTQO','0','0','1','1','1','1','1','1','1','1','1','0',0;</v>
      </c>
    </row>
    <row r="1211" spans="1:8" x14ac:dyDescent="0.25">
      <c r="A1211" t="s">
        <v>5567</v>
      </c>
      <c r="B1211" t="s">
        <v>5568</v>
      </c>
      <c r="C1211" t="s">
        <v>5569</v>
      </c>
      <c r="D1211" t="s">
        <v>5570</v>
      </c>
      <c r="E1211" t="s">
        <v>9061</v>
      </c>
      <c r="F1211" t="s">
        <v>9062</v>
      </c>
      <c r="G1211" t="s">
        <v>9063</v>
      </c>
      <c r="H1211" t="str" cm="1">
        <f t="array" aca="1" ref="H1211" ca="1">eConcatenar(A1211:G1211," ")</f>
        <v>INSERT INTO funeraria_abonos_individual SELECT 'UgxOT9wrArJ9DwgJ',' zbBx7RADmxS9NUEY ','0',685,'00:00:00','0000-00-00',0,0,0,0,0,0,0,0,0,0,0,0,'QWVIOWCUF2AZKT','00:00:00','2021-9-9',0,0,'QWVIOS88F2AZKT','QWYI36BU9KVTQO','0','0','1','1','1','1','1','1','1','1','1','0',0;</v>
      </c>
    </row>
    <row r="1212" spans="1:8" x14ac:dyDescent="0.25">
      <c r="A1212" t="s">
        <v>5567</v>
      </c>
      <c r="B1212" t="s">
        <v>5568</v>
      </c>
      <c r="C1212" t="s">
        <v>5569</v>
      </c>
      <c r="D1212" t="s">
        <v>5570</v>
      </c>
      <c r="E1212" t="s">
        <v>9064</v>
      </c>
      <c r="F1212" t="s">
        <v>9065</v>
      </c>
      <c r="G1212" t="s">
        <v>8529</v>
      </c>
      <c r="H1212" t="str" cm="1">
        <f t="array" aca="1" ref="H1212" ca="1">eConcatenar(A1212:G1212," ")</f>
        <v>INSERT INTO funeraria_abonos_individual SELECT 'spUgvebWGvAAZKhR',' VKyeJk7mT4KxEvQp ','0',1700,'00:00:00','0000-00-00',0,0,0,0,0,0,0,0,0,0,0,0,'QWVIOWCUF2AZKT','00:00:00','2021-9-1',0,0,'QWVIOS88F2AZKT','QWYI36BU9KVTQO','0','0','1','1','1','1','1','1','1','1','1','0',0;</v>
      </c>
    </row>
    <row r="1213" spans="1:8" x14ac:dyDescent="0.25">
      <c r="A1213" t="s">
        <v>5567</v>
      </c>
      <c r="B1213" t="s">
        <v>5568</v>
      </c>
      <c r="C1213" t="s">
        <v>5569</v>
      </c>
      <c r="D1213" t="s">
        <v>5570</v>
      </c>
      <c r="E1213" t="s">
        <v>9066</v>
      </c>
      <c r="F1213" t="s">
        <v>9067</v>
      </c>
      <c r="G1213" t="s">
        <v>9068</v>
      </c>
      <c r="H1213" t="str" cm="1">
        <f t="array" aca="1" ref="H1213" ca="1">eConcatenar(A1213:G1213," ")</f>
        <v>INSERT INTO funeraria_abonos_individual SELECT 'ny6m8TgSA4tlL9KF',' ZcYtJ5a1Ouw3WZ6m ','0',2800,'00:00:00','0000-00-00',0,0,0,0,0,0,0,0,0,0,0,0,'QWVIOWCUF2AZKT','00:00:00','2021-9-10',0,0,'QWVIOS88F2AZKT','QWYI36BU9KVTQO','0','0','1','1','1','1','1','1','1','1','1','0',0;</v>
      </c>
    </row>
    <row r="1214" spans="1:8" x14ac:dyDescent="0.25">
      <c r="A1214" t="s">
        <v>5567</v>
      </c>
      <c r="B1214" t="s">
        <v>5568</v>
      </c>
      <c r="C1214" t="s">
        <v>5569</v>
      </c>
      <c r="D1214" t="s">
        <v>5570</v>
      </c>
      <c r="E1214" t="s">
        <v>9069</v>
      </c>
      <c r="F1214" t="s">
        <v>9070</v>
      </c>
      <c r="G1214" t="s">
        <v>9071</v>
      </c>
      <c r="H1214" t="str" cm="1">
        <f t="array" aca="1" ref="H1214" ca="1">eConcatenar(A1214:G1214," ")</f>
        <v>INSERT INTO funeraria_abonos_individual SELECT 'hNfNKXVASJ5ZvZ77',' c0SO36hdhSaMRRWU ','0',600,'00:00:00','0000-00-00',0,0,0,0,0,0,0,0,0,0,0,0,'QWVIOWCUF2AZKT','00:00:00','2021-8-14',0,0,'QWVIOS88F2AZKT','QWYI36BU9KVTQO','0','0','1','1','1','1','1','1','1','1','1','0',0;</v>
      </c>
    </row>
    <row r="1215" spans="1:8" x14ac:dyDescent="0.25">
      <c r="A1215" t="s">
        <v>5567</v>
      </c>
      <c r="B1215" t="s">
        <v>5568</v>
      </c>
      <c r="C1215" t="s">
        <v>5569</v>
      </c>
      <c r="D1215" t="s">
        <v>5570</v>
      </c>
      <c r="E1215" t="s">
        <v>9072</v>
      </c>
      <c r="F1215" t="s">
        <v>9073</v>
      </c>
      <c r="G1215" t="s">
        <v>8792</v>
      </c>
      <c r="H1215" t="str" cm="1">
        <f t="array" aca="1" ref="H1215" ca="1">eConcatenar(A1215:G1215," ")</f>
        <v>INSERT INTO funeraria_abonos_individual SELECT 'JWnsH0NglYGLu2Fq',' K5OoCPCvGSe7tf71 ','0',2800,'00:00:00','0000-00-00',0,0,0,0,0,0,0,0,0,0,0,0,'QWVIOWCUF2AZKT','00:00:00','2021-9-3',0,0,'QWVIOS88F2AZKT','QWYI36BU9KVTQO','0','0','1','1','1','1','1','1','1','1','1','0',0;</v>
      </c>
    </row>
    <row r="1216" spans="1:8" x14ac:dyDescent="0.25">
      <c r="A1216" t="s">
        <v>5567</v>
      </c>
      <c r="B1216" t="s">
        <v>5568</v>
      </c>
      <c r="C1216" t="s">
        <v>5569</v>
      </c>
      <c r="D1216" t="s">
        <v>5570</v>
      </c>
      <c r="E1216" t="s">
        <v>9074</v>
      </c>
      <c r="F1216" t="s">
        <v>9075</v>
      </c>
      <c r="G1216" t="s">
        <v>9076</v>
      </c>
      <c r="H1216" t="str" cm="1">
        <f t="array" aca="1" ref="H1216" ca="1">eConcatenar(A1216:G1216," ")</f>
        <v>INSERT INTO funeraria_abonos_individual SELECT 'Ps5InWOaOHNR9BGu',' I0ouRshoFSnzrsra ','0',5700,'00:00:00','0000-00-00',0,0,0,0,0,0,0,0,0,0,0,0,'QWVIOWCUF2AZKT','00:00:00','2021-9-3',0,0,'QWVIOS88F2AZKT','QWYI36BU9KVTQO','0','0','1','1','1','1','1','1','1','1','1','0',0;</v>
      </c>
    </row>
    <row r="1217" spans="1:8" x14ac:dyDescent="0.25">
      <c r="A1217" t="s">
        <v>5567</v>
      </c>
      <c r="B1217" t="s">
        <v>5568</v>
      </c>
      <c r="C1217" t="s">
        <v>5569</v>
      </c>
      <c r="D1217" t="s">
        <v>5570</v>
      </c>
      <c r="E1217" t="s">
        <v>9077</v>
      </c>
      <c r="F1217" t="s">
        <v>9078</v>
      </c>
      <c r="G1217" t="s">
        <v>6565</v>
      </c>
      <c r="H1217" t="str" cm="1">
        <f t="array" aca="1" ref="H1217" ca="1">eConcatenar(A1217:G1217," ")</f>
        <v>INSERT INTO funeraria_abonos_individual SELECT 'GsZKCRIYFpyA7pDS',' Lrq0ReR56SoucenR ','0',3400,'00:00:00','0000-00-00',0,0,0,0,0,0,0,0,0,0,0,0,'QWVIOWCUF2AZKT','00:00:00','2021-9-3',0,0,'QWVIOS88F2AZKT','QWYI36BU9KVTQO','0','0','1','1','1','1','1','1','1','1','1','0',0;</v>
      </c>
    </row>
    <row r="1218" spans="1:8" x14ac:dyDescent="0.25">
      <c r="A1218" t="s">
        <v>5567</v>
      </c>
      <c r="B1218" t="s">
        <v>5568</v>
      </c>
      <c r="C1218" t="s">
        <v>5569</v>
      </c>
      <c r="D1218" t="s">
        <v>5570</v>
      </c>
      <c r="E1218" t="s">
        <v>9079</v>
      </c>
      <c r="F1218" t="s">
        <v>9080</v>
      </c>
      <c r="G1218" t="s">
        <v>9081</v>
      </c>
      <c r="H1218" t="str" cm="1">
        <f t="array" aca="1" ref="H1218" ca="1">eConcatenar(A1218:G1218," ")</f>
        <v>INSERT INTO funeraria_abonos_individual SELECT '5IrooNtqPKTGcf9r',' Gh6Wku17LtcQlcu2 ','0',2900,'00:00:00','0000-00-00',0,0,0,0,0,0,0,0,0,0,0,0,'QWVIOWCUF2AZKT','00:00:00','2021-9-3',0,0,'QWVIOS88F2AZKT','QWYI36BU9KVTQO','0','0','1','1','1','1','1','1','1','1','1','0',0;</v>
      </c>
    </row>
    <row r="1219" spans="1:8" x14ac:dyDescent="0.25">
      <c r="A1219" t="s">
        <v>5567</v>
      </c>
      <c r="B1219" t="s">
        <v>5568</v>
      </c>
      <c r="C1219" t="s">
        <v>5569</v>
      </c>
      <c r="D1219" t="s">
        <v>5570</v>
      </c>
      <c r="E1219" t="s">
        <v>9082</v>
      </c>
      <c r="F1219" t="s">
        <v>9083</v>
      </c>
      <c r="G1219" t="s">
        <v>9084</v>
      </c>
      <c r="H1219" t="str" cm="1">
        <f t="array" aca="1" ref="H1219" ca="1">eConcatenar(A1219:G1219," ")</f>
        <v>INSERT INTO funeraria_abonos_individual SELECT 'gez3d7i8fa3slovv',' Dc4N6aYtcAsiGbG5 ','0',3300,'00:00:00','0000-00-00',0,0,0,0,0,0,0,0,0,0,0,0,'QWVIOWCUF2AZKT','00:00:00','2021-9-4',0,0,'QWVIOS88F2AZKT','QWYI36BU9KVTQO','0','0','1','1','1','1','1','1','1','1','1','0',0;</v>
      </c>
    </row>
    <row r="1220" spans="1:8" x14ac:dyDescent="0.25">
      <c r="A1220" t="s">
        <v>5567</v>
      </c>
      <c r="B1220" t="s">
        <v>5568</v>
      </c>
      <c r="C1220" t="s">
        <v>5569</v>
      </c>
      <c r="D1220" t="s">
        <v>5570</v>
      </c>
      <c r="E1220" t="s">
        <v>9085</v>
      </c>
      <c r="F1220" t="s">
        <v>9086</v>
      </c>
      <c r="G1220" t="s">
        <v>9087</v>
      </c>
      <c r="H1220" t="str" cm="1">
        <f t="array" aca="1" ref="H1220" ca="1">eConcatenar(A1220:G1220," ")</f>
        <v>INSERT INTO funeraria_abonos_individual SELECT 'GDyrrrSD1k6qOMQz',' 40oAE8AkHAyDUmve ','0',2900,'00:00:00','0000-00-00',0,0,0,0,0,0,0,0,0,0,0,0,'QWVIOWCUF2AZKT','00:00:00','2021-9-4',0,0,'QWVIOS88F2AZKT','QWYI36BU9KVTQO','0','0','1','1','1','1','1','1','1','1','1','0',0;</v>
      </c>
    </row>
    <row r="1221" spans="1:8" x14ac:dyDescent="0.25">
      <c r="A1221" t="s">
        <v>5567</v>
      </c>
      <c r="B1221" t="s">
        <v>5568</v>
      </c>
      <c r="C1221" t="s">
        <v>5569</v>
      </c>
      <c r="D1221" t="s">
        <v>5570</v>
      </c>
      <c r="E1221" t="s">
        <v>9088</v>
      </c>
      <c r="F1221" t="s">
        <v>9089</v>
      </c>
      <c r="G1221" t="s">
        <v>9081</v>
      </c>
      <c r="H1221" t="str" cm="1">
        <f t="array" aca="1" ref="H1221" ca="1">eConcatenar(A1221:G1221," ")</f>
        <v>INSERT INTO funeraria_abonos_individual SELECT 'qXeYcECZA3sgd26Z',' WoQL7FhIN1gQ4nEm ','0',2900,'00:00:00','0000-00-00',0,0,0,0,0,0,0,0,0,0,0,0,'QWVIOWCUF2AZKT','00:00:00','2021-9-3',0,0,'QWVIOS88F2AZKT','QWYI36BU9KVTQO','0','0','1','1','1','1','1','1','1','1','1','0',0;</v>
      </c>
    </row>
    <row r="1222" spans="1:8" x14ac:dyDescent="0.25">
      <c r="A1222" t="s">
        <v>5567</v>
      </c>
      <c r="B1222" t="s">
        <v>5568</v>
      </c>
      <c r="C1222" t="s">
        <v>5569</v>
      </c>
      <c r="D1222" t="s">
        <v>5570</v>
      </c>
      <c r="E1222" t="s">
        <v>9090</v>
      </c>
      <c r="F1222" t="s">
        <v>9091</v>
      </c>
      <c r="G1222" t="s">
        <v>9092</v>
      </c>
      <c r="H1222" t="str" cm="1">
        <f t="array" aca="1" ref="H1222" ca="1">eConcatenar(A1222:G1222," ")</f>
        <v>INSERT INTO funeraria_abonos_individual SELECT 'sWOHjXmIbBznymQO',' E4TvgRpJ0ylBCkyo ','0',2300,'00:00:00','0000-00-00',0,0,0,0,0,0,0,0,0,0,0,0,'QWVIOWCUF2AZKT','00:00:00','2021-9-3',0,0,'QWVIOS88F2AZKT','QWYI36BU9KVTQO','0','0','1','1','1','1','1','1','1','1','1','0',0;</v>
      </c>
    </row>
    <row r="1223" spans="1:8" x14ac:dyDescent="0.25">
      <c r="A1223" t="s">
        <v>5567</v>
      </c>
      <c r="B1223" t="s">
        <v>5568</v>
      </c>
      <c r="C1223" t="s">
        <v>5569</v>
      </c>
      <c r="D1223" t="s">
        <v>5570</v>
      </c>
      <c r="E1223" t="s">
        <v>9093</v>
      </c>
      <c r="F1223" t="s">
        <v>9094</v>
      </c>
      <c r="G1223" t="s">
        <v>8850</v>
      </c>
      <c r="H1223" t="str" cm="1">
        <f t="array" aca="1" ref="H1223" ca="1">eConcatenar(A1223:G1223," ")</f>
        <v>INSERT INTO funeraria_abonos_individual SELECT '6dD0Wpw1gvwzes59',' V7VY2JJh3IgAlo11 ','0',3000,'00:00:00','0000-00-00',0,0,0,0,0,0,0,0,0,0,0,0,'QWVIOWCUF2AZKT','00:00:00','2021-9-3',0,0,'QWVIOS88F2AZKT','QWYI36BU9KVTQO','0','0','1','1','1','1','1','1','1','1','1','0',0;</v>
      </c>
    </row>
    <row r="1224" spans="1:8" x14ac:dyDescent="0.25">
      <c r="A1224" t="s">
        <v>5567</v>
      </c>
      <c r="B1224" t="s">
        <v>5568</v>
      </c>
      <c r="C1224" t="s">
        <v>5569</v>
      </c>
      <c r="D1224" t="s">
        <v>5570</v>
      </c>
      <c r="E1224" t="s">
        <v>9095</v>
      </c>
      <c r="F1224" t="s">
        <v>9096</v>
      </c>
      <c r="G1224" t="s">
        <v>9097</v>
      </c>
      <c r="H1224" t="str" cm="1">
        <f t="array" aca="1" ref="H1224" ca="1">eConcatenar(A1224:G1224," ")</f>
        <v>INSERT INTO funeraria_abonos_individual SELECT '3MLlD0ogwFj3hZVy',' bDojl1w7kox1gzMc ','0',3900,'00:00:00','0000-00-00',0,0,0,0,0,0,0,0,0,0,0,0,'QWVIOWCUF2AZKT','00:00:00','2021-9-3',0,0,'QWVIOS88F2AZKT','QWYI36BU9KVTQO','0','0','1','1','1','1','1','1','1','1','1','0',0;</v>
      </c>
    </row>
    <row r="1225" spans="1:8" x14ac:dyDescent="0.25">
      <c r="A1225" t="s">
        <v>5567</v>
      </c>
      <c r="B1225" t="s">
        <v>5568</v>
      </c>
      <c r="C1225" t="s">
        <v>5569</v>
      </c>
      <c r="D1225" t="s">
        <v>5570</v>
      </c>
      <c r="E1225" t="s">
        <v>9098</v>
      </c>
      <c r="F1225" t="s">
        <v>9099</v>
      </c>
      <c r="G1225" t="s">
        <v>8737</v>
      </c>
      <c r="H1225" t="str" cm="1">
        <f t="array" aca="1" ref="H1225" ca="1">eConcatenar(A1225:G1225," ")</f>
        <v>INSERT INTO funeraria_abonos_individual SELECT 'GDh3aYO4cowrmq8w',' CCIqzHy6kwCKKBea ','0',900,'00:00:00','0000-00-00',0,0,0,0,0,0,0,0,0,0,0,0,'QWVIOWCUF2AZKT','00:00:00','2021-9-3',0,0,'QWVIOS88F2AZKT','QWYI36BU9KVTQO','0','0','1','1','1','1','1','1','1','1','1','0',0;</v>
      </c>
    </row>
    <row r="1226" spans="1:8" x14ac:dyDescent="0.25">
      <c r="A1226" t="s">
        <v>5567</v>
      </c>
      <c r="B1226" t="s">
        <v>5568</v>
      </c>
      <c r="C1226" t="s">
        <v>5569</v>
      </c>
      <c r="D1226" t="s">
        <v>5570</v>
      </c>
      <c r="E1226" t="s">
        <v>9100</v>
      </c>
      <c r="F1226" t="s">
        <v>9101</v>
      </c>
      <c r="G1226" t="s">
        <v>8742</v>
      </c>
      <c r="H1226" t="str" cm="1">
        <f t="array" aca="1" ref="H1226" ca="1">eConcatenar(A1226:G1226," ")</f>
        <v>INSERT INTO funeraria_abonos_individual SELECT 'mvdogAwXBYhCLgQ6',' vOPGvcxICeLr2O8S ','0',700,'00:00:00','0000-00-00',0,0,0,0,0,0,0,0,0,0,0,0,'QWVIOWCUF2AZKT','00:00:00','2021-9-3',0,0,'QWVIOS88F2AZKT','QWYI36BU9KVTQO','0','0','1','1','1','1','1','1','1','1','1','0',0;</v>
      </c>
    </row>
    <row r="1227" spans="1:8" x14ac:dyDescent="0.25">
      <c r="A1227" t="s">
        <v>5567</v>
      </c>
      <c r="B1227" t="s">
        <v>5568</v>
      </c>
      <c r="C1227" t="s">
        <v>5569</v>
      </c>
      <c r="D1227" t="s">
        <v>5570</v>
      </c>
      <c r="E1227" t="s">
        <v>9102</v>
      </c>
      <c r="F1227" t="s">
        <v>9103</v>
      </c>
      <c r="G1227" t="s">
        <v>9104</v>
      </c>
      <c r="H1227" t="str" cm="1">
        <f t="array" aca="1" ref="H1227" ca="1">eConcatenar(A1227:G1227," ")</f>
        <v>INSERT INTO funeraria_abonos_individual SELECT '6Dggyy7XtHZTJ8yR',' YRzVBESRWuCXgUhp ','0',5600,'00:00:00','0000-00-00',0,0,0,0,0,0,0,0,0,0,0,0,'QWVIOWCUF2AZKT','00:00:00','2021-9-3',0,0,'QWVIOS88F2AZKT','QWYI36BU9KVTQO','0','0','1','1','1','1','1','1','1','1','1','0',0;</v>
      </c>
    </row>
    <row r="1228" spans="1:8" x14ac:dyDescent="0.25">
      <c r="A1228" t="s">
        <v>5567</v>
      </c>
      <c r="B1228" t="s">
        <v>5568</v>
      </c>
      <c r="C1228" t="s">
        <v>5569</v>
      </c>
      <c r="D1228" t="s">
        <v>5570</v>
      </c>
      <c r="E1228" t="s">
        <v>9105</v>
      </c>
      <c r="F1228" t="s">
        <v>9106</v>
      </c>
      <c r="G1228" t="s">
        <v>9076</v>
      </c>
      <c r="H1228" t="str" cm="1">
        <f t="array" aca="1" ref="H1228" ca="1">eConcatenar(A1228:G1228," ")</f>
        <v>INSERT INTO funeraria_abonos_individual SELECT 'wlRJHGeowZR7LBIc',' MeqU8jgCLaZU3o74 ','0',5700,'00:00:00','0000-00-00',0,0,0,0,0,0,0,0,0,0,0,0,'QWVIOWCUF2AZKT','00:00:00','2021-9-3',0,0,'QWVIOS88F2AZKT','QWYI36BU9KVTQO','0','0','1','1','1','1','1','1','1','1','1','0',0;</v>
      </c>
    </row>
    <row r="1229" spans="1:8" x14ac:dyDescent="0.25">
      <c r="A1229" t="s">
        <v>5567</v>
      </c>
      <c r="B1229" t="s">
        <v>5568</v>
      </c>
      <c r="C1229" t="s">
        <v>5569</v>
      </c>
      <c r="D1229" t="s">
        <v>5570</v>
      </c>
      <c r="E1229" t="s">
        <v>9107</v>
      </c>
      <c r="F1229" t="s">
        <v>9108</v>
      </c>
      <c r="G1229" t="s">
        <v>8792</v>
      </c>
      <c r="H1229" t="str" cm="1">
        <f t="array" aca="1" ref="H1229" ca="1">eConcatenar(A1229:G1229," ")</f>
        <v>INSERT INTO funeraria_abonos_individual SELECT 'rSUEIAn8uR6CK07a',' GWcA5IN76noXN8bA ','0',2800,'00:00:00','0000-00-00',0,0,0,0,0,0,0,0,0,0,0,0,'QWVIOWCUF2AZKT','00:00:00','2021-9-3',0,0,'QWVIOS88F2AZKT','QWYI36BU9KVTQO','0','0','1','1','1','1','1','1','1','1','1','0',0;</v>
      </c>
    </row>
    <row r="1230" spans="1:8" x14ac:dyDescent="0.25">
      <c r="A1230" t="s">
        <v>5567</v>
      </c>
      <c r="B1230" t="s">
        <v>5568</v>
      </c>
      <c r="C1230" t="s">
        <v>5569</v>
      </c>
      <c r="D1230" t="s">
        <v>5570</v>
      </c>
      <c r="E1230" t="s">
        <v>9109</v>
      </c>
      <c r="F1230" t="s">
        <v>9110</v>
      </c>
      <c r="G1230" t="s">
        <v>9111</v>
      </c>
      <c r="H1230" t="str" cm="1">
        <f t="array" aca="1" ref="H1230" ca="1">eConcatenar(A1230:G1230," ")</f>
        <v>INSERT INTO funeraria_abonos_individual SELECT 'Q5DUEB4RY2CqJizj',' bwExhTpEJKi8zYgU ','0',200,'00:00:00','0000-00-00',0,0,0,0,0,0,0,0,0,0,0,0,'QWVIOWCUF2AZKT','00:00:00','2021-9-4',0,0,'QWVIOS88F2AZKT','QWYI36BU9KVTQO','0','0','1','1','1','1','1','1','1','1','1','0',0;</v>
      </c>
    </row>
    <row r="1231" spans="1:8" x14ac:dyDescent="0.25">
      <c r="A1231" t="s">
        <v>5567</v>
      </c>
      <c r="B1231" t="s">
        <v>5568</v>
      </c>
      <c r="C1231" t="s">
        <v>5569</v>
      </c>
      <c r="D1231" t="s">
        <v>5570</v>
      </c>
      <c r="E1231" t="s">
        <v>9112</v>
      </c>
      <c r="F1231" t="s">
        <v>9113</v>
      </c>
      <c r="G1231" t="s">
        <v>9114</v>
      </c>
      <c r="H1231" t="str" cm="1">
        <f t="array" aca="1" ref="H1231" ca="1">eConcatenar(A1231:G1231," ")</f>
        <v>INSERT INTO funeraria_abonos_individual SELECT '6QnRqwLT6ELesFC2',' J9E3lUlbXqiGFI64 ','0',400,'00:00:00','0000-00-00',0,0,0,0,0,0,0,0,0,0,0,0,'QWVIOWCUF2AZKT','00:00:00','2021-9-3',0,0,'QWVIOS88F2AZKT','QWYI36BU9KVTQO','0','0','1','1','1','1','1','1','1','1','1','0',0;</v>
      </c>
    </row>
    <row r="1232" spans="1:8" x14ac:dyDescent="0.25">
      <c r="A1232" t="s">
        <v>5567</v>
      </c>
      <c r="B1232" t="s">
        <v>5568</v>
      </c>
      <c r="C1232" t="s">
        <v>5569</v>
      </c>
      <c r="D1232" t="s">
        <v>5570</v>
      </c>
      <c r="E1232" t="s">
        <v>9115</v>
      </c>
      <c r="F1232" t="s">
        <v>9116</v>
      </c>
      <c r="G1232" t="s">
        <v>9117</v>
      </c>
      <c r="H1232" t="str" cm="1">
        <f t="array" aca="1" ref="H1232" ca="1">eConcatenar(A1232:G1232," ")</f>
        <v>INSERT INTO funeraria_abonos_individual SELECT 'akcTmw18MrOSljT1',' SmwR4OaEnIg9loWR ','0',1900,'00:00:00','0000-00-00',0,0,0,0,0,0,0,0,0,0,0,0,'QWVIOWCUF2AZKT','00:00:00','2021-9-10',0,0,'QWVIOS88F2AZKT','QWYI36BU9KVTQO','0','0','1','1','1','1','1','1','1','1','1','0',0;</v>
      </c>
    </row>
    <row r="1233" spans="1:8" x14ac:dyDescent="0.25">
      <c r="A1233" t="s">
        <v>5567</v>
      </c>
      <c r="B1233" t="s">
        <v>5568</v>
      </c>
      <c r="C1233" t="s">
        <v>5569</v>
      </c>
      <c r="D1233" t="s">
        <v>5570</v>
      </c>
      <c r="E1233" t="s">
        <v>9118</v>
      </c>
      <c r="F1233" t="s">
        <v>9119</v>
      </c>
      <c r="G1233" t="s">
        <v>9120</v>
      </c>
      <c r="H1233" t="str" cm="1">
        <f t="array" aca="1" ref="H1233" ca="1">eConcatenar(A1233:G1233," ")</f>
        <v>INSERT INTO funeraria_abonos_individual SELECT 'k5MvI6VanGwog4uP',' e3OowvRwBgYmqPcy ','0',3000,'00:00:00','0000-00-00',0,0,0,0,0,0,0,0,0,0,0,0,'QWVIOWCUF2AZKT','00:00:00','2021-5-25',0,0,'QWVIOS88F2AZKT','QWYI36BU9KVTQO','0','0','1','1','1','1','1','1','1','1','1','0',0;</v>
      </c>
    </row>
    <row r="1234" spans="1:8" x14ac:dyDescent="0.25">
      <c r="A1234" t="s">
        <v>5567</v>
      </c>
      <c r="B1234" t="s">
        <v>5568</v>
      </c>
      <c r="C1234" t="s">
        <v>5569</v>
      </c>
      <c r="D1234" t="s">
        <v>5570</v>
      </c>
      <c r="E1234" t="s">
        <v>9121</v>
      </c>
      <c r="F1234" t="s">
        <v>9122</v>
      </c>
      <c r="G1234" t="s">
        <v>6589</v>
      </c>
      <c r="H1234" t="str" cm="1">
        <f t="array" aca="1" ref="H1234" ca="1">eConcatenar(A1234:G1234," ")</f>
        <v>INSERT INTO funeraria_abonos_individual SELECT 'RiU4zvKlDvh8qDqs',' Mi8SKjjsJYH2TQ0N ','0',1300,'00:00:00','0000-00-00',0,0,0,0,0,0,0,0,0,0,0,0,'QWVIOWCUF2AZKT','00:00:00','2021-8-21',0,0,'QWVIOS88F2AZKT','QWYI36BU9KVTQO','0','0','1','1','1','1','1','1','1','1','1','0',0;</v>
      </c>
    </row>
    <row r="1235" spans="1:8" x14ac:dyDescent="0.25">
      <c r="A1235" t="s">
        <v>5567</v>
      </c>
      <c r="B1235" t="s">
        <v>5568</v>
      </c>
      <c r="C1235" t="s">
        <v>5569</v>
      </c>
      <c r="D1235" t="s">
        <v>5570</v>
      </c>
      <c r="E1235" t="s">
        <v>9123</v>
      </c>
      <c r="F1235" t="s">
        <v>9124</v>
      </c>
      <c r="G1235" t="s">
        <v>9125</v>
      </c>
      <c r="H1235" t="str" cm="1">
        <f t="array" aca="1" ref="H1235" ca="1">eConcatenar(A1235:G1235," ")</f>
        <v>INSERT INTO funeraria_abonos_individual SELECT 'PT4O42VAyQkkVk5Z',' V6aZXdnXWVEXMmlF ','0',1200,'00:00:00','0000-00-00',0,0,0,0,0,0,0,0,0,0,0,0,'QWVIOWCUF2AZKT','00:00:00','2021-8-20',0,0,'QWVIOS88F2AZKT','QWYI36BU9KVTQO','0','0','1','1','1','1','1','1','1','1','1','0',0;</v>
      </c>
    </row>
    <row r="1236" spans="1:8" x14ac:dyDescent="0.25">
      <c r="A1236" t="s">
        <v>5567</v>
      </c>
      <c r="B1236" t="s">
        <v>5568</v>
      </c>
      <c r="C1236" t="s">
        <v>5569</v>
      </c>
      <c r="D1236" t="s">
        <v>5570</v>
      </c>
      <c r="E1236" t="s">
        <v>9126</v>
      </c>
      <c r="F1236" t="s">
        <v>9127</v>
      </c>
      <c r="G1236" t="s">
        <v>8719</v>
      </c>
      <c r="H1236" t="str" cm="1">
        <f t="array" aca="1" ref="H1236" ca="1">eConcatenar(A1236:G1236," ")</f>
        <v>INSERT INTO funeraria_abonos_individual SELECT 'XgOow8eJmvcvAJuc',' ZNZWOjoMZo6To9wm ','0',3100,'00:00:00','0000-00-00',0,0,0,0,0,0,0,0,0,0,0,0,'QWVIOWCUF2AZKT','00:00:00','2021-9-3',0,0,'QWVIOS88F2AZKT','QWYI36BU9KVTQO','0','0','1','1','1','1','1','1','1','1','1','0',0;</v>
      </c>
    </row>
    <row r="1237" spans="1:8" x14ac:dyDescent="0.25">
      <c r="A1237" t="s">
        <v>5567</v>
      </c>
      <c r="B1237" t="s">
        <v>5568</v>
      </c>
      <c r="C1237" t="s">
        <v>5569</v>
      </c>
      <c r="D1237" t="s">
        <v>5570</v>
      </c>
      <c r="E1237" t="s">
        <v>9128</v>
      </c>
      <c r="F1237" t="s">
        <v>9129</v>
      </c>
      <c r="G1237" t="s">
        <v>8760</v>
      </c>
      <c r="H1237" t="str" cm="1">
        <f t="array" aca="1" ref="H1237" ca="1">eConcatenar(A1237:G1237," ")</f>
        <v>INSERT INTO funeraria_abonos_individual SELECT 'IkVCVTxpAVqtpY4k',' o82KUqiF1ffwcHD1 ','0',2400,'00:00:00','0000-00-00',0,0,0,0,0,0,0,0,0,0,0,0,'QWVIOWCUF2AZKT','00:00:00','2021-9-3',0,0,'QWVIOS88F2AZKT','QWYI36BU9KVTQO','0','0','1','1','1','1','1','1','1','1','1','0',0;</v>
      </c>
    </row>
    <row r="1238" spans="1:8" x14ac:dyDescent="0.25">
      <c r="A1238" t="s">
        <v>5567</v>
      </c>
      <c r="B1238" t="s">
        <v>5568</v>
      </c>
      <c r="C1238" t="s">
        <v>5569</v>
      </c>
      <c r="D1238" t="s">
        <v>5570</v>
      </c>
      <c r="E1238" t="s">
        <v>9130</v>
      </c>
      <c r="F1238" t="s">
        <v>9131</v>
      </c>
      <c r="G1238" t="s">
        <v>9132</v>
      </c>
      <c r="H1238" t="str" cm="1">
        <f t="array" aca="1" ref="H1238" ca="1">eConcatenar(A1238:G1238," ")</f>
        <v>INSERT INTO funeraria_abonos_individual SELECT 'LIB8E0IO4AEBjtnV',' KyJOZJ0K00Mksd9P ','0',5500,'00:00:00','0000-00-00',0,0,0,0,0,0,0,0,0,0,0,0,'QWVIOWCUF2AZKT','00:00:00','2021-9-3',0,0,'QWVIOS88F2AZKT','QWYI36BU9KVTQO','0','0','1','1','1','1','1','1','1','1','1','0',0;</v>
      </c>
    </row>
    <row r="1239" spans="1:8" x14ac:dyDescent="0.25">
      <c r="A1239" t="s">
        <v>5567</v>
      </c>
      <c r="B1239" t="s">
        <v>5568</v>
      </c>
      <c r="C1239" t="s">
        <v>5569</v>
      </c>
      <c r="D1239" t="s">
        <v>5570</v>
      </c>
      <c r="E1239" t="s">
        <v>9133</v>
      </c>
      <c r="F1239" t="s">
        <v>9134</v>
      </c>
      <c r="G1239" t="s">
        <v>9135</v>
      </c>
      <c r="H1239" t="str" cm="1">
        <f t="array" aca="1" ref="H1239" ca="1">eConcatenar(A1239:G1239," ")</f>
        <v>INSERT INTO funeraria_abonos_individual SELECT 'GJrjPMtGqHq1gr35',' EUkFmMY1SJLraUEG ','0',1700,'00:00:00','0000-00-00',0,0,0,0,0,0,0,0,0,0,0,0,'QWVIOWCUF2AZKT','00:00:00','2021-7-23',0,0,'QWVIOS88F2AZKT','QWYI36BU9KVTQO','0','0','1','1','1','1','1','1','1','1','1','0',0;</v>
      </c>
    </row>
    <row r="1240" spans="1:8" x14ac:dyDescent="0.25">
      <c r="A1240" t="s">
        <v>5567</v>
      </c>
      <c r="B1240" t="s">
        <v>5568</v>
      </c>
      <c r="C1240" t="s">
        <v>5569</v>
      </c>
      <c r="D1240" t="s">
        <v>5570</v>
      </c>
      <c r="E1240" t="s">
        <v>9136</v>
      </c>
      <c r="F1240" t="s">
        <v>9137</v>
      </c>
      <c r="G1240" t="s">
        <v>9138</v>
      </c>
      <c r="H1240" t="str" cm="1">
        <f t="array" aca="1" ref="H1240" ca="1">eConcatenar(A1240:G1240," ")</f>
        <v>INSERT INTO funeraria_abonos_individual SELECT 'SLZZxlcJMfMYf9Yx',' nUKYYPACiS3SCmw0 ','0',6200,'00:00:00','0000-00-00',0,0,0,0,0,0,0,0,0,0,0,0,'QWVIOWCUF2AZKT','00:00:00','2021-9-4',0,0,'QWVIOS88F2AZKT','QWYI36BU9KVTQO','0','0','1','1','1','1','1','1','1','1','1','0',0;</v>
      </c>
    </row>
    <row r="1241" spans="1:8" x14ac:dyDescent="0.25">
      <c r="A1241" t="s">
        <v>5567</v>
      </c>
      <c r="B1241" t="s">
        <v>5568</v>
      </c>
      <c r="C1241" t="s">
        <v>5569</v>
      </c>
      <c r="D1241" t="s">
        <v>5570</v>
      </c>
      <c r="E1241" t="s">
        <v>9139</v>
      </c>
      <c r="F1241" t="s">
        <v>9140</v>
      </c>
      <c r="G1241" t="s">
        <v>6583</v>
      </c>
      <c r="H1241" t="str" cm="1">
        <f t="array" aca="1" ref="H1241" ca="1">eConcatenar(A1241:G1241," ")</f>
        <v>INSERT INTO funeraria_abonos_individual SELECT 'YbjejxyxVbVhASSV',' Yg94Ss2UkOyP9j8Y ','0',1400,'00:00:00','0000-00-00',0,0,0,0,0,0,0,0,0,0,0,0,'QWVIOWCUF2AZKT','00:00:00','2021-9-4',0,0,'QWVIOS88F2AZKT','QWYI36BU9KVTQO','0','0','1','1','1','1','1','1','1','1','1','0',0;</v>
      </c>
    </row>
    <row r="1242" spans="1:8" x14ac:dyDescent="0.25">
      <c r="A1242" t="s">
        <v>5567</v>
      </c>
      <c r="B1242" t="s">
        <v>5568</v>
      </c>
      <c r="C1242" t="s">
        <v>5569</v>
      </c>
      <c r="D1242" t="s">
        <v>5570</v>
      </c>
      <c r="E1242" t="s">
        <v>9141</v>
      </c>
      <c r="F1242" t="s">
        <v>9142</v>
      </c>
      <c r="G1242" t="s">
        <v>8731</v>
      </c>
      <c r="H1242" t="str" cm="1">
        <f t="array" aca="1" ref="H1242" ca="1">eConcatenar(A1242:G1242," ")</f>
        <v>INSERT INTO funeraria_abonos_individual SELECT 'REAx5NDisRXum95S',' cfwSEjV2IZqpW30X ','0',2200,'00:00:00','0000-00-00',0,0,0,0,0,0,0,0,0,0,0,0,'QWVIOWCUF2AZKT','00:00:00','2021-9-3',0,0,'QWVIOS88F2AZKT','QWYI36BU9KVTQO','0','0','1','1','1','1','1','1','1','1','1','0',0;</v>
      </c>
    </row>
    <row r="1243" spans="1:8" x14ac:dyDescent="0.25">
      <c r="A1243" t="s">
        <v>5567</v>
      </c>
      <c r="B1243" t="s">
        <v>5568</v>
      </c>
      <c r="C1243" t="s">
        <v>5569</v>
      </c>
      <c r="D1243" t="s">
        <v>5570</v>
      </c>
      <c r="E1243" t="s">
        <v>9143</v>
      </c>
      <c r="F1243" t="s">
        <v>9144</v>
      </c>
      <c r="G1243" t="s">
        <v>8979</v>
      </c>
      <c r="H1243" t="str" cm="1">
        <f t="array" aca="1" ref="H1243" ca="1">eConcatenar(A1243:G1243," ")</f>
        <v>INSERT INTO funeraria_abonos_individual SELECT 'U51Fhh86MuWJZx35',' edyYwc4gvV3614A0 ','0',1600,'00:00:00','0000-00-00',0,0,0,0,0,0,0,0,0,0,0,0,'QWVIOWCUF2AZKT','00:00:00','2021-9-4',0,0,'QWVIOS88F2AZKT','QWYI36BU9KVTQO','0','0','1','1','1','1','1','1','1','1','1','0',0;</v>
      </c>
    </row>
    <row r="1244" spans="1:8" x14ac:dyDescent="0.25">
      <c r="A1244" t="s">
        <v>5567</v>
      </c>
      <c r="B1244" t="s">
        <v>5568</v>
      </c>
      <c r="C1244" t="s">
        <v>5569</v>
      </c>
      <c r="D1244" t="s">
        <v>5570</v>
      </c>
      <c r="E1244" t="s">
        <v>9145</v>
      </c>
      <c r="F1244" t="s">
        <v>9146</v>
      </c>
      <c r="G1244" t="s">
        <v>9147</v>
      </c>
      <c r="H1244" t="str" cm="1">
        <f t="array" aca="1" ref="H1244" ca="1">eConcatenar(A1244:G1244," ")</f>
        <v>INSERT INTO funeraria_abonos_individual SELECT 'cKmoroYXqzrtxvs7',' SpG0dRlRYu2TSG7m ','0',3400,'00:00:00','0000-00-00',0,0,0,0,0,0,0,0,0,0,0,0,'QWVIOWCUF2AZKT','00:00:00','2021-9-4',0,0,'QWVIOS88F2AZKT','QWYI36BU9KVTQO','0','0','1','1','1','1','1','1','1','1','1','0',0;</v>
      </c>
    </row>
    <row r="1245" spans="1:8" x14ac:dyDescent="0.25">
      <c r="A1245" t="s">
        <v>5567</v>
      </c>
      <c r="B1245" t="s">
        <v>5568</v>
      </c>
      <c r="C1245" t="s">
        <v>5569</v>
      </c>
      <c r="D1245" t="s">
        <v>5570</v>
      </c>
      <c r="E1245" t="s">
        <v>9148</v>
      </c>
      <c r="F1245" t="s">
        <v>9149</v>
      </c>
      <c r="G1245" t="s">
        <v>6601</v>
      </c>
      <c r="H1245" t="str" cm="1">
        <f t="array" aca="1" ref="H1245" ca="1">eConcatenar(A1245:G1245," ")</f>
        <v>INSERT INTO funeraria_abonos_individual SELECT '2NVXw8K4qtbvVbTx',' 2U9BT5dGKqjeXw64 ','0',2500,'00:00:00','0000-00-00',0,0,0,0,0,0,0,0,0,0,0,0,'QWVIOWCUF2AZKT','00:00:00','2021-9-4',0,0,'QWVIOS88F2AZKT','QWYI36BU9KVTQO','0','0','1','1','1','1','1','1','1','1','1','0',0;</v>
      </c>
    </row>
    <row r="1246" spans="1:8" x14ac:dyDescent="0.25">
      <c r="A1246" t="s">
        <v>5567</v>
      </c>
      <c r="B1246" t="s">
        <v>5568</v>
      </c>
      <c r="C1246" t="s">
        <v>5569</v>
      </c>
      <c r="D1246" t="s">
        <v>5570</v>
      </c>
      <c r="E1246" t="s">
        <v>9150</v>
      </c>
      <c r="F1246" t="s">
        <v>9151</v>
      </c>
      <c r="G1246" t="s">
        <v>9087</v>
      </c>
      <c r="H1246" t="str" cm="1">
        <f t="array" aca="1" ref="H1246" ca="1">eConcatenar(A1246:G1246," ")</f>
        <v>INSERT INTO funeraria_abonos_individual SELECT 'uuxYzhc118F7OjzN',' BbKPlLfbcDbN8zYM ','0',2900,'00:00:00','0000-00-00',0,0,0,0,0,0,0,0,0,0,0,0,'QWVIOWCUF2AZKT','00:00:00','2021-9-4',0,0,'QWVIOS88F2AZKT','QWYI36BU9KVTQO','0','0','1','1','1','1','1','1','1','1','1','0',0;</v>
      </c>
    </row>
    <row r="1247" spans="1:8" x14ac:dyDescent="0.25">
      <c r="A1247" t="s">
        <v>5567</v>
      </c>
      <c r="B1247" t="s">
        <v>5568</v>
      </c>
      <c r="C1247" t="s">
        <v>5569</v>
      </c>
      <c r="D1247" t="s">
        <v>5570</v>
      </c>
      <c r="E1247" t="s">
        <v>9152</v>
      </c>
      <c r="F1247" t="s">
        <v>9153</v>
      </c>
      <c r="G1247" t="s">
        <v>9154</v>
      </c>
      <c r="H1247" t="str" cm="1">
        <f t="array" aca="1" ref="H1247" ca="1">eConcatenar(A1247:G1247," ")</f>
        <v>INSERT INTO funeraria_abonos_individual SELECT 'PIxhlfzK1GHd0BqR',' nrDLDFFQjbNjZP0y ','0',2300,'00:00:00','0000-00-00',0,0,0,0,0,0,0,0,0,0,0,0,'QWVIOWCUF2AZKT','00:00:00','2021-9-4',0,0,'QWVIOS88F2AZKT','QWYI36BU9KVTQO','0','0','1','1','1','1','1','1','1','1','1','0',0;</v>
      </c>
    </row>
    <row r="1248" spans="1:8" x14ac:dyDescent="0.25">
      <c r="A1248" t="s">
        <v>5567</v>
      </c>
      <c r="B1248" t="s">
        <v>5568</v>
      </c>
      <c r="C1248" t="s">
        <v>5569</v>
      </c>
      <c r="D1248" t="s">
        <v>5570</v>
      </c>
      <c r="E1248" t="s">
        <v>9155</v>
      </c>
      <c r="F1248" t="s">
        <v>9156</v>
      </c>
      <c r="G1248" t="s">
        <v>9154</v>
      </c>
      <c r="H1248" t="str" cm="1">
        <f t="array" aca="1" ref="H1248" ca="1">eConcatenar(A1248:G1248," ")</f>
        <v>INSERT INTO funeraria_abonos_individual SELECT 'lzv1eUbrKYnK5LoW',' N7AMHtwq7PA09sRn ','0',2300,'00:00:00','0000-00-00',0,0,0,0,0,0,0,0,0,0,0,0,'QWVIOWCUF2AZKT','00:00:00','2021-9-4',0,0,'QWVIOS88F2AZKT','QWYI36BU9KVTQO','0','0','1','1','1','1','1','1','1','1','1','0',0;</v>
      </c>
    </row>
    <row r="1249" spans="1:8" x14ac:dyDescent="0.25">
      <c r="A1249" t="s">
        <v>5567</v>
      </c>
      <c r="B1249" t="s">
        <v>5568</v>
      </c>
      <c r="C1249" t="s">
        <v>5569</v>
      </c>
      <c r="D1249" t="s">
        <v>5570</v>
      </c>
      <c r="E1249" t="s">
        <v>9157</v>
      </c>
      <c r="F1249" t="s">
        <v>9158</v>
      </c>
      <c r="G1249" t="s">
        <v>9159</v>
      </c>
      <c r="H1249" t="str" cm="1">
        <f t="array" aca="1" ref="H1249" ca="1">eConcatenar(A1249:G1249," ")</f>
        <v>INSERT INTO funeraria_abonos_individual SELECT 'Q9w1m6mct1l7vBdf',' VsVSFa039y0r5p7h ','0',1850,'00:00:00','0000-00-00',0,0,0,0,0,0,0,0,0,0,0,0,'QWVIOWCUF2AZKT','00:00:00','2021-9-4',0,0,'QWVIOS88F2AZKT','QWYI36BU9KVTQO','0','0','1','1','1','1','1','1','1','1','1','0',0;</v>
      </c>
    </row>
    <row r="1250" spans="1:8" x14ac:dyDescent="0.25">
      <c r="A1250" t="s">
        <v>5567</v>
      </c>
      <c r="B1250" t="s">
        <v>5568</v>
      </c>
      <c r="C1250" t="s">
        <v>5569</v>
      </c>
      <c r="D1250" t="s">
        <v>5570</v>
      </c>
      <c r="E1250" t="s">
        <v>9160</v>
      </c>
      <c r="F1250" t="s">
        <v>9161</v>
      </c>
      <c r="G1250" t="s">
        <v>9162</v>
      </c>
      <c r="H1250" t="str" cm="1">
        <f t="array" aca="1" ref="H1250" ca="1">eConcatenar(A1250:G1250," ")</f>
        <v>INSERT INTO funeraria_abonos_individual SELECT 'EnojL2D4i0GSthpi',' 95KSYLQRnjGKXr4Q ','0',1200,'00:00:00','0000-00-00',0,0,0,0,0,0,0,0,0,0,0,0,'QWVIOWCUF2AZKT','00:00:00','2021-9-4',0,0,'QWVIOS88F2AZKT','QWYI36BU9KVTQO','0','0','1','1','1','1','1','1','1','1','1','0',0;</v>
      </c>
    </row>
    <row r="1251" spans="1:8" x14ac:dyDescent="0.25">
      <c r="A1251" t="s">
        <v>5567</v>
      </c>
      <c r="B1251" t="s">
        <v>5568</v>
      </c>
      <c r="C1251" t="s">
        <v>5569</v>
      </c>
      <c r="D1251" t="s">
        <v>5570</v>
      </c>
      <c r="E1251" t="s">
        <v>9163</v>
      </c>
      <c r="F1251" t="s">
        <v>9164</v>
      </c>
      <c r="G1251" t="s">
        <v>9165</v>
      </c>
      <c r="H1251" t="str" cm="1">
        <f t="array" aca="1" ref="H1251" ca="1">eConcatenar(A1251:G1251," ")</f>
        <v>INSERT INTO funeraria_abonos_individual SELECT '687HzzbkLWfFtcF7',' 2js4YFE67LKi12r3 ','0',2100,'00:00:00','0000-00-00',0,0,0,0,0,0,0,0,0,0,0,0,'QWVIOWCUF2AZKT','00:00:00','2021-9-4',0,0,'QWVIOS88F2AZKT','QWYI36BU9KVTQO','0','0','1','1','1','1','1','1','1','1','1','0',0;</v>
      </c>
    </row>
    <row r="1252" spans="1:8" x14ac:dyDescent="0.25">
      <c r="A1252" t="s">
        <v>5567</v>
      </c>
      <c r="B1252" t="s">
        <v>5568</v>
      </c>
      <c r="C1252" t="s">
        <v>5569</v>
      </c>
      <c r="D1252" t="s">
        <v>5570</v>
      </c>
      <c r="E1252" t="s">
        <v>9166</v>
      </c>
      <c r="F1252" t="s">
        <v>9167</v>
      </c>
      <c r="G1252" t="s">
        <v>9168</v>
      </c>
      <c r="H1252" t="str" cm="1">
        <f t="array" aca="1" ref="H1252" ca="1">eConcatenar(A1252:G1252," ")</f>
        <v>INSERT INTO funeraria_abonos_individual SELECT 'GWeXpwMmEnq1OuZP',' Hy7zMXh65LEBe6uM ','0',3000,'00:00:00','0000-00-00',0,0,0,0,0,0,0,0,0,0,0,0,'QWVIOWCUF2AZKT','00:00:00','2021-9-4',0,0,'QWVIOS88F2AZKT','QWYI36BU9KVTQO','0','0','1','1','1','1','1','1','1','1','1','0',0;</v>
      </c>
    </row>
    <row r="1253" spans="1:8" x14ac:dyDescent="0.25">
      <c r="A1253" t="s">
        <v>5567</v>
      </c>
      <c r="B1253" t="s">
        <v>5568</v>
      </c>
      <c r="C1253" t="s">
        <v>5569</v>
      </c>
      <c r="D1253" t="s">
        <v>5570</v>
      </c>
      <c r="E1253" t="s">
        <v>9169</v>
      </c>
      <c r="F1253" t="s">
        <v>9170</v>
      </c>
      <c r="G1253" t="s">
        <v>9171</v>
      </c>
      <c r="H1253" t="str" cm="1">
        <f t="array" aca="1" ref="H1253" ca="1">eConcatenar(A1253:G1253," ")</f>
        <v>INSERT INTO funeraria_abonos_individual SELECT 'tB4AfOTiOam4xh73',' GB12CSwilh0vJ48D ','0',1300,'00:00:00','0000-00-00',0,0,0,0,0,0,0,0,0,0,0,0,'QWVIOWCUF2AZKT','00:00:00','2021-9-4',0,0,'QWVIOS88F2AZKT','QWYI36BU9KVTQO','0','0','1','1','1','1','1','1','1','1','1','0',0;</v>
      </c>
    </row>
    <row r="1254" spans="1:8" x14ac:dyDescent="0.25">
      <c r="A1254" t="s">
        <v>5567</v>
      </c>
      <c r="B1254" t="s">
        <v>5568</v>
      </c>
      <c r="C1254" t="s">
        <v>5569</v>
      </c>
      <c r="D1254" t="s">
        <v>5570</v>
      </c>
      <c r="E1254" t="s">
        <v>9172</v>
      </c>
      <c r="F1254" t="s">
        <v>9173</v>
      </c>
      <c r="G1254" t="s">
        <v>9174</v>
      </c>
      <c r="H1254" t="str" cm="1">
        <f t="array" aca="1" ref="H1254" ca="1">eConcatenar(A1254:G1254," ")</f>
        <v>INSERT INTO funeraria_abonos_individual SELECT 'ZgWlBWlfxjjDG4Xi',' TYFhmHlHNaGfU2d7 ','0',4600,'00:00:00','0000-00-00',0,0,0,0,0,0,0,0,0,0,0,0,'QWVIOWCUF2AZKT','00:00:00','2021-9-4',0,0,'QWVIOS88F2AZKT','QWYI36BU9KVTQO','0','0','1','1','1','1','1','1','1','1','1','0',0;</v>
      </c>
    </row>
    <row r="1255" spans="1:8" x14ac:dyDescent="0.25">
      <c r="A1255" t="s">
        <v>5567</v>
      </c>
      <c r="B1255" t="s">
        <v>5568</v>
      </c>
      <c r="C1255" t="s">
        <v>5569</v>
      </c>
      <c r="D1255" t="s">
        <v>5570</v>
      </c>
      <c r="E1255" t="s">
        <v>9175</v>
      </c>
      <c r="F1255" t="s">
        <v>4815</v>
      </c>
      <c r="G1255" t="s">
        <v>6438</v>
      </c>
      <c r="H1255" t="str" cm="1">
        <f t="array" aca="1" ref="H1255" ca="1">eConcatenar(A1255:G1255," ")</f>
        <v>INSERT INTO funeraria_abonos_individual SELECT 'udoDSUQukMlcD3dK',' xer5hpAfFHMXLlFG ','0',3100,'00:00:00','0000-00-00',0,0,0,0,0,0,0,0,0,0,0,0,'QWVIOWCUF2AZKT','00:00:00','2021-9-20',0,0,'QWVIOS88F2AZKT','QWYI36BU9KVTQO','0','0','1','1','1','1','1','1','1','1','1','0',0;</v>
      </c>
    </row>
    <row r="1256" spans="1:8" x14ac:dyDescent="0.25">
      <c r="A1256" t="s">
        <v>5567</v>
      </c>
      <c r="B1256" t="s">
        <v>5568</v>
      </c>
      <c r="C1256" t="s">
        <v>5569</v>
      </c>
      <c r="D1256" t="s">
        <v>5570</v>
      </c>
      <c r="E1256" t="s">
        <v>9176</v>
      </c>
      <c r="F1256" t="s">
        <v>4816</v>
      </c>
      <c r="G1256" t="s">
        <v>9177</v>
      </c>
      <c r="H1256" t="str" cm="1">
        <f t="array" aca="1" ref="H1256" ca="1">eConcatenar(A1256:G1256," ")</f>
        <v>INSERT INTO funeraria_abonos_individual SELECT 'QZ698sACsP1mbTjU',' tslf7oZffvylEbp1 ','0',700,'00:00:00','0000-00-00',0,0,0,0,0,0,0,0,0,0,0,0,'QWVIOWCUF2AZKT','00:00:00','2021-9-20',0,0,'QWVIOS88F2AZKT','QWYI36BU9KVTQO','0','0','1','1','1','1','1','1','1','1','1','0',0;</v>
      </c>
    </row>
    <row r="1257" spans="1:8" x14ac:dyDescent="0.25">
      <c r="A1257" t="s">
        <v>5567</v>
      </c>
      <c r="B1257" t="s">
        <v>5568</v>
      </c>
      <c r="C1257" t="s">
        <v>5569</v>
      </c>
      <c r="D1257" t="s">
        <v>5570</v>
      </c>
      <c r="E1257" t="s">
        <v>9178</v>
      </c>
      <c r="F1257" t="s">
        <v>4819</v>
      </c>
      <c r="G1257" t="s">
        <v>6911</v>
      </c>
      <c r="H1257" t="str" cm="1">
        <f t="array" aca="1" ref="H1257" ca="1">eConcatenar(A1257:G1257," ")</f>
        <v>INSERT INTO funeraria_abonos_individual SELECT 'Fq7Na9wPk9gM01JX',' VSjgxwcNH3hhsupH ','0',4500,'00:00:00','0000-00-00',0,0,0,0,0,0,0,0,0,0,0,0,'QWVIOWCUF2AZKT','00:00:00','2021-9-20',0,0,'QWVIOS88F2AZKT','QWYI36BU9KVTQO','0','0','1','1','1','1','1','1','1','1','1','0',0;</v>
      </c>
    </row>
    <row r="1258" spans="1:8" x14ac:dyDescent="0.25">
      <c r="A1258" t="s">
        <v>5567</v>
      </c>
      <c r="B1258" t="s">
        <v>5568</v>
      </c>
      <c r="C1258" t="s">
        <v>5569</v>
      </c>
      <c r="D1258" t="s">
        <v>5570</v>
      </c>
      <c r="E1258" t="s">
        <v>9179</v>
      </c>
      <c r="F1258" t="s">
        <v>4821</v>
      </c>
      <c r="G1258" t="s">
        <v>9180</v>
      </c>
      <c r="H1258" t="str" cm="1">
        <f t="array" aca="1" ref="H1258" ca="1">eConcatenar(A1258:G1258," ")</f>
        <v>INSERT INTO funeraria_abonos_individual SELECT 'F5EolcdrP3lmneYM',' jnZNMJAxWM9UofI7 ','0',9300,'00:00:00','0000-00-00',0,0,0,0,0,0,0,0,0,0,0,0,'QWVIOWCUF2AZKT','00:00:00','2021-9-20',0,0,'QWVIOS88F2AZKT','QWYI36BU9KVTQO','0','0','1','1','1','1','1','1','1','1','1','0',0;</v>
      </c>
    </row>
    <row r="1259" spans="1:8" x14ac:dyDescent="0.25">
      <c r="A1259" t="s">
        <v>5567</v>
      </c>
      <c r="B1259" t="s">
        <v>5568</v>
      </c>
      <c r="C1259" t="s">
        <v>5569</v>
      </c>
      <c r="D1259" t="s">
        <v>5570</v>
      </c>
      <c r="E1259" t="s">
        <v>9181</v>
      </c>
      <c r="F1259" t="s">
        <v>4823</v>
      </c>
      <c r="G1259" t="s">
        <v>9182</v>
      </c>
      <c r="H1259" t="str" cm="1">
        <f t="array" aca="1" ref="H1259" ca="1">eConcatenar(A1259:G1259," ")</f>
        <v>INSERT INTO funeraria_abonos_individual SELECT 'PIfUxjWpTmFO17su',' iAiGfzkiwzniMEy9 ','0',6900,'00:00:00','0000-00-00',0,0,0,0,0,0,0,0,0,0,0,0,'QWVIOWCUF2AZKT','00:00:00','2021-9-20',0,0,'QWVIOS88F2AZKT','QWYI36BU9KVTQO','0','0','1','1','1','1','1','1','1','1','1','0',0;</v>
      </c>
    </row>
    <row r="1260" spans="1:8" x14ac:dyDescent="0.25">
      <c r="A1260" t="s">
        <v>5567</v>
      </c>
      <c r="B1260" t="s">
        <v>5568</v>
      </c>
      <c r="C1260" t="s">
        <v>5569</v>
      </c>
      <c r="D1260" t="s">
        <v>5570</v>
      </c>
      <c r="E1260" t="s">
        <v>9183</v>
      </c>
      <c r="F1260" t="s">
        <v>4825</v>
      </c>
      <c r="G1260" t="s">
        <v>6710</v>
      </c>
      <c r="H1260" t="str" cm="1">
        <f t="array" aca="1" ref="H1260" ca="1">eConcatenar(A1260:G1260," ")</f>
        <v>INSERT INTO funeraria_abonos_individual SELECT '90Bg4PT7dp4GOCR1',' viX611NutGNcKoXM ','0',8900,'00:00:00','0000-00-00',0,0,0,0,0,0,0,0,0,0,0,0,'QWVIOWCUF2AZKT','00:00:00','2021-9-20',0,0,'QWVIOS88F2AZKT','QWYI36BU9KVTQO','0','0','1','1','1','1','1','1','1','1','1','0',0;</v>
      </c>
    </row>
    <row r="1261" spans="1:8" x14ac:dyDescent="0.25">
      <c r="A1261" t="s">
        <v>5567</v>
      </c>
      <c r="B1261" t="s">
        <v>5568</v>
      </c>
      <c r="C1261" t="s">
        <v>5569</v>
      </c>
      <c r="D1261" t="s">
        <v>5570</v>
      </c>
      <c r="E1261" t="s">
        <v>9184</v>
      </c>
      <c r="F1261" t="s">
        <v>4826</v>
      </c>
      <c r="G1261" t="s">
        <v>6656</v>
      </c>
      <c r="H1261" t="str" cm="1">
        <f t="array" aca="1" ref="H1261" ca="1">eConcatenar(A1261:G1261," ")</f>
        <v>INSERT INTO funeraria_abonos_individual SELECT 'TO3CyndGxwWnuSfd',' ukTk2k6Gme0TMDww ','0',7600,'00:00:00','0000-00-00',0,0,0,0,0,0,0,0,0,0,0,0,'QWVIOWCUF2AZKT','00:00:00','2021-9-20',0,0,'QWVIOS88F2AZKT','QWYI36BU9KVTQO','0','0','1','1','1','1','1','1','1','1','1','0',0;</v>
      </c>
    </row>
    <row r="1262" spans="1:8" x14ac:dyDescent="0.25">
      <c r="A1262" t="s">
        <v>5567</v>
      </c>
      <c r="B1262" t="s">
        <v>5568</v>
      </c>
      <c r="C1262" t="s">
        <v>5569</v>
      </c>
      <c r="D1262" t="s">
        <v>5570</v>
      </c>
      <c r="E1262" t="s">
        <v>9185</v>
      </c>
      <c r="F1262" t="s">
        <v>4828</v>
      </c>
      <c r="G1262" t="s">
        <v>6869</v>
      </c>
      <c r="H1262" t="str" cm="1">
        <f t="array" aca="1" ref="H1262" ca="1">eConcatenar(A1262:G1262," ")</f>
        <v>INSERT INTO funeraria_abonos_individual SELECT 'BQPkcnjqWWV3wAS4',' x3mc9hGRIIIk2g2T ','0',7200,'00:00:00','0000-00-00',0,0,0,0,0,0,0,0,0,0,0,0,'QWVIOWCUF2AZKT','00:00:00','2021-9-20',0,0,'QWVIOS88F2AZKT','QWYI36BU9KVTQO','0','0','1','1','1','1','1','1','1','1','1','0',0;</v>
      </c>
    </row>
    <row r="1263" spans="1:8" x14ac:dyDescent="0.25">
      <c r="A1263" t="s">
        <v>5567</v>
      </c>
      <c r="B1263" t="s">
        <v>5568</v>
      </c>
      <c r="C1263" t="s">
        <v>5569</v>
      </c>
      <c r="D1263" t="s">
        <v>5570</v>
      </c>
      <c r="E1263" t="s">
        <v>9186</v>
      </c>
      <c r="F1263" t="s">
        <v>4829</v>
      </c>
      <c r="G1263" t="s">
        <v>6863</v>
      </c>
      <c r="H1263" t="str" cm="1">
        <f t="array" aca="1" ref="H1263" ca="1">eConcatenar(A1263:G1263," ")</f>
        <v>INSERT INTO funeraria_abonos_individual SELECT 'ETMw86EClh606Ok9',' k9DGZ6H6oTshtJfO ','0',7900,'00:00:00','0000-00-00',0,0,0,0,0,0,0,0,0,0,0,0,'QWVIOWCUF2AZKT','00:00:00','2021-9-20',0,0,'QWVIOS88F2AZKT','QWYI36BU9KVTQO','0','0','1','1','1','1','1','1','1','1','1','0',0;</v>
      </c>
    </row>
    <row r="1264" spans="1:8" x14ac:dyDescent="0.25">
      <c r="A1264" t="s">
        <v>5567</v>
      </c>
      <c r="B1264" t="s">
        <v>5568</v>
      </c>
      <c r="C1264" t="s">
        <v>5569</v>
      </c>
      <c r="D1264" t="s">
        <v>5570</v>
      </c>
      <c r="E1264" t="s">
        <v>9187</v>
      </c>
      <c r="F1264" t="s">
        <v>4831</v>
      </c>
      <c r="G1264" t="s">
        <v>6727</v>
      </c>
      <c r="H1264" t="str" cm="1">
        <f t="array" aca="1" ref="H1264" ca="1">eConcatenar(A1264:G1264," ")</f>
        <v>INSERT INTO funeraria_abonos_individual SELECT 'cdLVzKr2Q35feSSP',' HwJBGvERnCOjvRfh ','0',7800,'00:00:00','0000-00-00',0,0,0,0,0,0,0,0,0,0,0,0,'QWVIOWCUF2AZKT','00:00:00','2021-9-20',0,0,'QWVIOS88F2AZKT','QWYI36BU9KVTQO','0','0','1','1','1','1','1','1','1','1','1','0',0;</v>
      </c>
    </row>
    <row r="1265" spans="1:8" x14ac:dyDescent="0.25">
      <c r="A1265" t="s">
        <v>5567</v>
      </c>
      <c r="B1265" t="s">
        <v>5568</v>
      </c>
      <c r="C1265" t="s">
        <v>5569</v>
      </c>
      <c r="D1265" t="s">
        <v>5570</v>
      </c>
      <c r="E1265" t="s">
        <v>9188</v>
      </c>
      <c r="F1265" t="s">
        <v>4833</v>
      </c>
      <c r="G1265" t="s">
        <v>9189</v>
      </c>
      <c r="H1265" t="str" cm="1">
        <f t="array" aca="1" ref="H1265" ca="1">eConcatenar(A1265:G1265," ")</f>
        <v>INSERT INTO funeraria_abonos_individual SELECT 'E1jUWEsJbygs4LQQ',' OL8ewzeom8yMCNBW ','0',8000,'00:00:00','0000-00-00',0,0,0,0,0,0,0,0,0,0,0,0,'QWVIOWCUF2AZKT','00:00:00','2021-9-20',0,0,'QWVIOS88F2AZKT','QWYI36BU9KVTQO','0','0','1','1','1','1','1','1','1','1','1','0',0;</v>
      </c>
    </row>
    <row r="1266" spans="1:8" x14ac:dyDescent="0.25">
      <c r="A1266" t="s">
        <v>5567</v>
      </c>
      <c r="B1266" t="s">
        <v>5568</v>
      </c>
      <c r="C1266" t="s">
        <v>5569</v>
      </c>
      <c r="D1266" t="s">
        <v>5570</v>
      </c>
      <c r="E1266" t="s">
        <v>9190</v>
      </c>
      <c r="F1266" t="s">
        <v>4835</v>
      </c>
      <c r="G1266" t="s">
        <v>5605</v>
      </c>
      <c r="H1266" t="str" cm="1">
        <f t="array" aca="1" ref="H1266" ca="1">eConcatenar(A1266:G1266," ")</f>
        <v>INSERT INTO funeraria_abonos_individual SELECT '3GEfREr68iXpue6Q',' xlT5F2pQZWqpYJCb ','0',2400,'00:00:00','0000-00-00',0,0,0,0,0,0,0,0,0,0,0,0,'QWVIOWCUF2AZKT','00:00:00','2021-9-20',0,0,'QWVIOS88F2AZKT','QWYI36BU9KVTQO','0','0','1','1','1','1','1','1','1','1','1','0',0;</v>
      </c>
    </row>
    <row r="1267" spans="1:8" x14ac:dyDescent="0.25">
      <c r="A1267" t="s">
        <v>5567</v>
      </c>
      <c r="B1267" t="s">
        <v>5568</v>
      </c>
      <c r="C1267" t="s">
        <v>5569</v>
      </c>
      <c r="D1267" t="s">
        <v>5570</v>
      </c>
      <c r="E1267" t="s">
        <v>9191</v>
      </c>
      <c r="F1267" t="s">
        <v>4837</v>
      </c>
      <c r="G1267" t="s">
        <v>5845</v>
      </c>
      <c r="H1267" t="str" cm="1">
        <f t="array" aca="1" ref="H1267" ca="1">eConcatenar(A1267:G1267," ")</f>
        <v>INSERT INTO funeraria_abonos_individual SELECT 'aukLCVzTfrGTjit7',' V5oYzXDXmvDv5ZV7 ','0',4000,'00:00:00','0000-00-00',0,0,0,0,0,0,0,0,0,0,0,0,'QWVIOWCUF2AZKT','00:00:00','2021-9-20',0,0,'QWVIOS88F2AZKT','QWYI36BU9KVTQO','0','0','1','1','1','1','1','1','1','1','1','0',0;</v>
      </c>
    </row>
    <row r="1268" spans="1:8" x14ac:dyDescent="0.25">
      <c r="A1268" t="s">
        <v>5567</v>
      </c>
      <c r="B1268" t="s">
        <v>5568</v>
      </c>
      <c r="C1268" t="s">
        <v>5569</v>
      </c>
      <c r="D1268" t="s">
        <v>5570</v>
      </c>
      <c r="E1268" t="s">
        <v>9192</v>
      </c>
      <c r="F1268" t="s">
        <v>4839</v>
      </c>
      <c r="G1268" t="s">
        <v>9189</v>
      </c>
      <c r="H1268" t="str" cm="1">
        <f t="array" aca="1" ref="H1268" ca="1">eConcatenar(A1268:G1268," ")</f>
        <v>INSERT INTO funeraria_abonos_individual SELECT 'mAKz8O1hvWcrAQBT',' ox1o3FRqLdvJ0Bx4 ','0',8000,'00:00:00','0000-00-00',0,0,0,0,0,0,0,0,0,0,0,0,'QWVIOWCUF2AZKT','00:00:00','2021-9-20',0,0,'QWVIOS88F2AZKT','QWYI36BU9KVTQO','0','0','1','1','1','1','1','1','1','1','1','0',0;</v>
      </c>
    </row>
    <row r="1269" spans="1:8" x14ac:dyDescent="0.25">
      <c r="A1269" t="s">
        <v>5567</v>
      </c>
      <c r="B1269" t="s">
        <v>5568</v>
      </c>
      <c r="C1269" t="s">
        <v>5569</v>
      </c>
      <c r="D1269" t="s">
        <v>5570</v>
      </c>
      <c r="E1269" t="s">
        <v>9193</v>
      </c>
      <c r="F1269" t="s">
        <v>4840</v>
      </c>
      <c r="G1269" t="s">
        <v>6866</v>
      </c>
      <c r="H1269" t="str" cm="1">
        <f t="array" aca="1" ref="H1269" ca="1">eConcatenar(A1269:G1269," ")</f>
        <v>INSERT INTO funeraria_abonos_individual SELECT 'p8EgVolq3sVj3fxZ',' lv9kTl3ad2H49pvj ','0',12600,'00:00:00','0000-00-00',0,0,0,0,0,0,0,0,0,0,0,0,'QWVIOWCUF2AZKT','00:00:00','2021-9-20',0,0,'QWVIOS88F2AZKT','QWYI36BU9KVTQO','0','0','1','1','1','1','1','1','1','1','1','0',0;</v>
      </c>
    </row>
    <row r="1270" spans="1:8" x14ac:dyDescent="0.25">
      <c r="A1270" t="s">
        <v>5567</v>
      </c>
      <c r="B1270" t="s">
        <v>5568</v>
      </c>
      <c r="C1270" t="s">
        <v>5569</v>
      </c>
      <c r="D1270" t="s">
        <v>5570</v>
      </c>
      <c r="E1270" t="s">
        <v>9194</v>
      </c>
      <c r="F1270" t="s">
        <v>4843</v>
      </c>
      <c r="G1270" t="s">
        <v>9195</v>
      </c>
      <c r="H1270" t="str" cm="1">
        <f t="array" aca="1" ref="H1270" ca="1">eConcatenar(A1270:G1270," ")</f>
        <v>INSERT INTO funeraria_abonos_individual SELECT 'eVcYMgCX19CAgy3x',' cavCgq7yzzfWlCia ','0',6850,'00:00:00','0000-00-00',0,0,0,0,0,0,0,0,0,0,0,0,'QWVIOWCUF2AZKT','00:00:00','2021-9-20',0,0,'QWVIOS88F2AZKT','QWYI36BU9KVTQO','0','0','1','1','1','1','1','1','1','1','1','0',0;</v>
      </c>
    </row>
    <row r="1271" spans="1:8" x14ac:dyDescent="0.25">
      <c r="A1271" t="s">
        <v>5567</v>
      </c>
      <c r="B1271" t="s">
        <v>5568</v>
      </c>
      <c r="C1271" t="s">
        <v>5569</v>
      </c>
      <c r="D1271" t="s">
        <v>5570</v>
      </c>
      <c r="E1271" t="s">
        <v>9196</v>
      </c>
      <c r="F1271" t="s">
        <v>4845</v>
      </c>
      <c r="G1271" t="s">
        <v>9197</v>
      </c>
      <c r="H1271" t="str" cm="1">
        <f t="array" aca="1" ref="H1271" ca="1">eConcatenar(A1271:G1271," ")</f>
        <v>INSERT INTO funeraria_abonos_individual SELECT 'xrrosiDaaTUf9eDB',' EouwD1wTXbosROxL ','0',1150,'00:00:00','0000-00-00',0,0,0,0,0,0,0,0,0,0,0,0,'QWVIOWCUF2AZKT','00:00:00','2021-9-20',0,0,'QWVIOS88F2AZKT','QWYI36BU9KVTQO','0','0','1','1','1','1','1','1','1','1','1','0',0;</v>
      </c>
    </row>
    <row r="1272" spans="1:8" x14ac:dyDescent="0.25">
      <c r="A1272" t="s">
        <v>5567</v>
      </c>
      <c r="B1272" t="s">
        <v>5568</v>
      </c>
      <c r="C1272" t="s">
        <v>5569</v>
      </c>
      <c r="D1272" t="s">
        <v>5570</v>
      </c>
      <c r="E1272" t="s">
        <v>9198</v>
      </c>
      <c r="F1272" t="s">
        <v>4848</v>
      </c>
      <c r="G1272" t="s">
        <v>9199</v>
      </c>
      <c r="H1272" t="str" cm="1">
        <f t="array" aca="1" ref="H1272" ca="1">eConcatenar(A1272:G1272," ")</f>
        <v>INSERT INTO funeraria_abonos_individual SELECT 'epOxFZvw6p1QGNaz',' KxbJICOaI3DMypqv ','0',9800,'00:00:00','0000-00-00',0,0,0,0,0,0,0,0,0,0,0,0,'QWVIOWCUF2AZKT','00:00:00','2021-9-20',0,0,'QWVIOS88F2AZKT','QWYI36BU9KVTQO','0','0','1','1','1','1','1','1','1','1','1','0',0;</v>
      </c>
    </row>
    <row r="1273" spans="1:8" x14ac:dyDescent="0.25">
      <c r="A1273" t="s">
        <v>5567</v>
      </c>
      <c r="B1273" t="s">
        <v>5568</v>
      </c>
      <c r="C1273" t="s">
        <v>5569</v>
      </c>
      <c r="D1273" t="s">
        <v>5570</v>
      </c>
      <c r="E1273" t="s">
        <v>9200</v>
      </c>
      <c r="F1273" t="s">
        <v>4850</v>
      </c>
      <c r="G1273" t="s">
        <v>9201</v>
      </c>
      <c r="H1273" t="str" cm="1">
        <f t="array" aca="1" ref="H1273" ca="1">eConcatenar(A1273:G1273," ")</f>
        <v>INSERT INTO funeraria_abonos_individual SELECT 'MBAyNYIKSmWtMGv9',' PaUQnVtGoxmTf1XN ','0',3150,'00:00:00','0000-00-00',0,0,0,0,0,0,0,0,0,0,0,0,'QWVIOWCUF2AZKT','00:00:00','2021-9-20',0,0,'QWVIOS88F2AZKT','QWYI36BU9KVTQO','0','0','1','1','1','1','1','1','1','1','1','0',0;</v>
      </c>
    </row>
    <row r="1274" spans="1:8" x14ac:dyDescent="0.25">
      <c r="A1274" t="s">
        <v>5567</v>
      </c>
      <c r="B1274" t="s">
        <v>5568</v>
      </c>
      <c r="C1274" t="s">
        <v>5569</v>
      </c>
      <c r="D1274" t="s">
        <v>5570</v>
      </c>
      <c r="E1274" t="s">
        <v>9202</v>
      </c>
      <c r="F1274" t="s">
        <v>4852</v>
      </c>
      <c r="G1274" t="s">
        <v>5579</v>
      </c>
      <c r="H1274" t="str" cm="1">
        <f t="array" aca="1" ref="H1274" ca="1">eConcatenar(A1274:G1274," ")</f>
        <v>INSERT INTO funeraria_abonos_individual SELECT 'ThAQzpNG6BoB0pT7',' eaSiGziu4NIDenuR ','0',3300,'00:00:00','0000-00-00',0,0,0,0,0,0,0,0,0,0,0,0,'QWVIOWCUF2AZKT','00:00:00','2021-9-20',0,0,'QWVIOS88F2AZKT','QWYI36BU9KVTQO','0','0','1','1','1','1','1','1','1','1','1','0',0;</v>
      </c>
    </row>
    <row r="1275" spans="1:8" x14ac:dyDescent="0.25">
      <c r="A1275" t="s">
        <v>5567</v>
      </c>
      <c r="B1275" t="s">
        <v>5568</v>
      </c>
      <c r="C1275" t="s">
        <v>5569</v>
      </c>
      <c r="D1275" t="s">
        <v>5570</v>
      </c>
      <c r="E1275" t="s">
        <v>9203</v>
      </c>
      <c r="F1275" t="s">
        <v>4853</v>
      </c>
      <c r="G1275" t="s">
        <v>9204</v>
      </c>
      <c r="H1275" t="str" cm="1">
        <f t="array" aca="1" ref="H1275" ca="1">eConcatenar(A1275:G1275," ")</f>
        <v>INSERT INTO funeraria_abonos_individual SELECT 'KcOLQsXKlvgb39zK',' zEFMjGbHsSDjPYne ','0',10100,'00:00:00','0000-00-00',0,0,0,0,0,0,0,0,0,0,0,0,'QWVIOWCUF2AZKT','00:00:00','2021-9-20',0,0,'QWVIOS88F2AZKT','QWYI36BU9KVTQO','0','0','1','1','1','1','1','1','1','1','1','0',0;</v>
      </c>
    </row>
    <row r="1276" spans="1:8" x14ac:dyDescent="0.25">
      <c r="A1276" t="s">
        <v>5567</v>
      </c>
      <c r="B1276" t="s">
        <v>5568</v>
      </c>
      <c r="C1276" t="s">
        <v>5569</v>
      </c>
      <c r="D1276" t="s">
        <v>5570</v>
      </c>
      <c r="E1276" t="s">
        <v>9205</v>
      </c>
      <c r="F1276" t="s">
        <v>4855</v>
      </c>
      <c r="G1276" t="s">
        <v>5842</v>
      </c>
      <c r="H1276" t="str" cm="1">
        <f t="array" aca="1" ref="H1276" ca="1">eConcatenar(A1276:G1276," ")</f>
        <v>INSERT INTO funeraria_abonos_individual SELECT 'bWkIBZckyzocp50B',' bxS2uHUEd4USb6vh ','0',6400,'00:00:00','0000-00-00',0,0,0,0,0,0,0,0,0,0,0,0,'QWVIOWCUF2AZKT','00:00:00','2021-9-20',0,0,'QWVIOS88F2AZKT','QWYI36BU9KVTQO','0','0','1','1','1','1','1','1','1','1','1','0',0;</v>
      </c>
    </row>
    <row r="1277" spans="1:8" x14ac:dyDescent="0.25">
      <c r="A1277" t="s">
        <v>5567</v>
      </c>
      <c r="B1277" t="s">
        <v>5568</v>
      </c>
      <c r="C1277" t="s">
        <v>5569</v>
      </c>
      <c r="D1277" t="s">
        <v>5570</v>
      </c>
      <c r="E1277" t="s">
        <v>9206</v>
      </c>
      <c r="F1277" t="s">
        <v>4856</v>
      </c>
      <c r="G1277" t="s">
        <v>6713</v>
      </c>
      <c r="H1277" t="str" cm="1">
        <f t="array" aca="1" ref="H1277" ca="1">eConcatenar(A1277:G1277," ")</f>
        <v>INSERT INTO funeraria_abonos_individual SELECT 'xN38N1TpXT7dcezo',' WynkAo3wDRbhHLoK ','0',9100,'00:00:00','0000-00-00',0,0,0,0,0,0,0,0,0,0,0,0,'QWVIOWCUF2AZKT','00:00:00','2021-9-20',0,0,'QWVIOS88F2AZKT','QWYI36BU9KVTQO','0','0','1','1','1','1','1','1','1','1','1','0',0;</v>
      </c>
    </row>
    <row r="1278" spans="1:8" x14ac:dyDescent="0.25">
      <c r="A1278" t="s">
        <v>5567</v>
      </c>
      <c r="B1278" t="s">
        <v>5568</v>
      </c>
      <c r="C1278" t="s">
        <v>5569</v>
      </c>
      <c r="D1278" t="s">
        <v>5570</v>
      </c>
      <c r="E1278" t="s">
        <v>9207</v>
      </c>
      <c r="F1278" t="s">
        <v>4857</v>
      </c>
      <c r="G1278" t="s">
        <v>9208</v>
      </c>
      <c r="H1278" t="str" cm="1">
        <f t="array" aca="1" ref="H1278" ca="1">eConcatenar(A1278:G1278," ")</f>
        <v>INSERT INTO funeraria_abonos_individual SELECT 'i8Er5k1cENi8sD7p',' tGebLiJOdrgmhzd5 ','0',10700,'00:00:00','0000-00-00',0,0,0,0,0,0,0,0,0,0,0,0,'QWVIOWCUF2AZKT','00:00:00','2021-9-20',0,0,'QWVIOS88F2AZKT','QWYI36BU9KVTQO','0','0','1','1','1','1','1','1','1','1','1','0',0;</v>
      </c>
    </row>
    <row r="1279" spans="1:8" x14ac:dyDescent="0.25">
      <c r="A1279" t="s">
        <v>5567</v>
      </c>
      <c r="B1279" t="s">
        <v>5568</v>
      </c>
      <c r="C1279" t="s">
        <v>5569</v>
      </c>
      <c r="D1279" t="s">
        <v>5570</v>
      </c>
      <c r="E1279" t="s">
        <v>9209</v>
      </c>
      <c r="F1279" t="s">
        <v>4858</v>
      </c>
      <c r="G1279" t="s">
        <v>9210</v>
      </c>
      <c r="H1279" t="str" cm="1">
        <f t="array" aca="1" ref="H1279" ca="1">eConcatenar(A1279:G1279," ")</f>
        <v>INSERT INTO funeraria_abonos_individual SELECT 'Hau91uz163kzcten',' EvGMvuSgSHQJ6khj ','0',16000,'00:00:00','0000-00-00',0,0,0,0,0,0,0,0,0,0,0,0,'QWVIOWCUF2AZKT','00:00:00','2021-9-20',0,0,'QWVIOS88F2AZKT','QWYI36BU9KVTQO','0','0','1','1','1','1','1','1','1','1','1','0',0;</v>
      </c>
    </row>
    <row r="1280" spans="1:8" x14ac:dyDescent="0.25">
      <c r="A1280" t="s">
        <v>5567</v>
      </c>
      <c r="B1280" t="s">
        <v>5568</v>
      </c>
      <c r="C1280" t="s">
        <v>5569</v>
      </c>
      <c r="D1280" t="s">
        <v>5570</v>
      </c>
      <c r="E1280" t="s">
        <v>9211</v>
      </c>
      <c r="F1280" t="s">
        <v>4860</v>
      </c>
      <c r="G1280" t="s">
        <v>5842</v>
      </c>
      <c r="H1280" t="str" cm="1">
        <f t="array" aca="1" ref="H1280" ca="1">eConcatenar(A1280:G1280," ")</f>
        <v>INSERT INTO funeraria_abonos_individual SELECT 'aZrqKl2Jiw3yxBNg',' yy52eWiaw517WFE8 ','0',6400,'00:00:00','0000-00-00',0,0,0,0,0,0,0,0,0,0,0,0,'QWVIOWCUF2AZKT','00:00:00','2021-9-20',0,0,'QWVIOS88F2AZKT','QWYI36BU9KVTQO','0','0','1','1','1','1','1','1','1','1','1','0',0;</v>
      </c>
    </row>
    <row r="1281" spans="1:8" x14ac:dyDescent="0.25">
      <c r="A1281" t="s">
        <v>5567</v>
      </c>
      <c r="B1281" t="s">
        <v>5568</v>
      </c>
      <c r="C1281" t="s">
        <v>5569</v>
      </c>
      <c r="D1281" t="s">
        <v>5570</v>
      </c>
      <c r="E1281" t="s">
        <v>9212</v>
      </c>
      <c r="F1281" t="s">
        <v>4862</v>
      </c>
      <c r="G1281" t="s">
        <v>6929</v>
      </c>
      <c r="H1281" t="str" cm="1">
        <f t="array" aca="1" ref="H1281" ca="1">eConcatenar(A1281:G1281," ")</f>
        <v>INSERT INTO funeraria_abonos_individual SELECT '5giL9hpsR9aawTsu',' 1ImlPPGfCjbHAVZj ','0',9200,'00:00:00','0000-00-00',0,0,0,0,0,0,0,0,0,0,0,0,'QWVIOWCUF2AZKT','00:00:00','2021-9-20',0,0,'QWVIOS88F2AZKT','QWYI36BU9KVTQO','0','0','1','1','1','1','1','1','1','1','1','0',0;</v>
      </c>
    </row>
    <row r="1282" spans="1:8" x14ac:dyDescent="0.25">
      <c r="A1282" t="s">
        <v>5567</v>
      </c>
      <c r="B1282" t="s">
        <v>5568</v>
      </c>
      <c r="C1282" t="s">
        <v>5569</v>
      </c>
      <c r="D1282" t="s">
        <v>5570</v>
      </c>
      <c r="E1282" t="s">
        <v>9213</v>
      </c>
      <c r="F1282" t="s">
        <v>4863</v>
      </c>
      <c r="G1282" t="s">
        <v>9214</v>
      </c>
      <c r="H1282" t="str" cm="1">
        <f t="array" aca="1" ref="H1282" ca="1">eConcatenar(A1282:G1282," ")</f>
        <v>INSERT INTO funeraria_abonos_individual SELECT 'HRjd6vrSRQPSpU49',' rqFKJS2d9QVqqCGn ','0',11000,'00:00:00','0000-00-00',0,0,0,0,0,0,0,0,0,0,0,0,'QWVIOWCUF2AZKT','00:00:00','2021-9-20',0,0,'QWVIOS88F2AZKT','QWYI36BU9KVTQO','0','0','1','1','1','1','1','1','1','1','1','0',0;</v>
      </c>
    </row>
    <row r="1283" spans="1:8" x14ac:dyDescent="0.25">
      <c r="A1283" t="s">
        <v>5567</v>
      </c>
      <c r="B1283" t="s">
        <v>5568</v>
      </c>
      <c r="C1283" t="s">
        <v>5569</v>
      </c>
      <c r="D1283" t="s">
        <v>5570</v>
      </c>
      <c r="E1283" t="s">
        <v>9215</v>
      </c>
      <c r="F1283" t="s">
        <v>4864</v>
      </c>
      <c r="G1283" t="s">
        <v>9216</v>
      </c>
      <c r="H1283" t="str" cm="1">
        <f t="array" aca="1" ref="H1283" ca="1">eConcatenar(A1283:G1283," ")</f>
        <v>INSERT INTO funeraria_abonos_individual SELECT 'PpqtpkQxakBLsdgB',' uYgwXqa8EtW3ws4N ','0',1950,'00:00:00','0000-00-00',0,0,0,0,0,0,0,0,0,0,0,0,'QWVIOWCUF2AZKT','00:00:00','2021-9-20',0,0,'QWVIOS88F2AZKT','QWYI36BU9KVTQO','0','0','1','1','1','1','1','1','1','1','1','0',0;</v>
      </c>
    </row>
    <row r="1284" spans="1:8" x14ac:dyDescent="0.25">
      <c r="A1284" t="s">
        <v>5567</v>
      </c>
      <c r="B1284" t="s">
        <v>5568</v>
      </c>
      <c r="C1284" t="s">
        <v>5569</v>
      </c>
      <c r="D1284" t="s">
        <v>5570</v>
      </c>
      <c r="E1284" t="s">
        <v>9217</v>
      </c>
      <c r="F1284" t="s">
        <v>4865</v>
      </c>
      <c r="G1284" t="s">
        <v>5635</v>
      </c>
      <c r="H1284" t="str" cm="1">
        <f t="array" aca="1" ref="H1284" ca="1">eConcatenar(A1284:G1284," ")</f>
        <v>INSERT INTO funeraria_abonos_individual SELECT '3N7TrwzeRc7mm9KT',' ppumQGqEYzfquAEl ','0',2300,'00:00:00','0000-00-00',0,0,0,0,0,0,0,0,0,0,0,0,'QWVIOWCUF2AZKT','00:00:00','2021-9-20',0,0,'QWVIOS88F2AZKT','QWYI36BU9KVTQO','0','0','1','1','1','1','1','1','1','1','1','0',0;</v>
      </c>
    </row>
    <row r="1285" spans="1:8" x14ac:dyDescent="0.25">
      <c r="A1285" t="s">
        <v>5567</v>
      </c>
      <c r="B1285" t="s">
        <v>5568</v>
      </c>
      <c r="C1285" t="s">
        <v>5569</v>
      </c>
      <c r="D1285" t="s">
        <v>5570</v>
      </c>
      <c r="E1285" t="s">
        <v>9218</v>
      </c>
      <c r="F1285" t="s">
        <v>4867</v>
      </c>
      <c r="G1285" t="s">
        <v>6666</v>
      </c>
      <c r="H1285" t="str" cm="1">
        <f t="array" aca="1" ref="H1285" ca="1">eConcatenar(A1285:G1285," ")</f>
        <v>INSERT INTO funeraria_abonos_individual SELECT 'LSBIygKbHhkuVzhp',' 3oC2BNDWjRv9qpL3 ','0',1600,'00:00:00','0000-00-00',0,0,0,0,0,0,0,0,0,0,0,0,'QWVIOWCUF2AZKT','00:00:00','2021-9-20',0,0,'QWVIOS88F2AZKT','QWYI36BU9KVTQO','0','0','1','1','1','1','1','1','1','1','1','0',0;</v>
      </c>
    </row>
    <row r="1286" spans="1:8" x14ac:dyDescent="0.25">
      <c r="A1286" t="s">
        <v>5567</v>
      </c>
      <c r="B1286" t="s">
        <v>5568</v>
      </c>
      <c r="C1286" t="s">
        <v>5569</v>
      </c>
      <c r="D1286" t="s">
        <v>5570</v>
      </c>
      <c r="E1286" t="s">
        <v>9219</v>
      </c>
      <c r="F1286" t="s">
        <v>4869</v>
      </c>
      <c r="G1286" t="s">
        <v>6879</v>
      </c>
      <c r="H1286" t="str" cm="1">
        <f t="array" aca="1" ref="H1286" ca="1">eConcatenar(A1286:G1286," ")</f>
        <v>INSERT INTO funeraria_abonos_individual SELECT 'yuJDDrL0Ut6xShXn',' qXuipbYNoTOMEvAQ ','0',7000,'00:00:00','0000-00-00',0,0,0,0,0,0,0,0,0,0,0,0,'QWVIOWCUF2AZKT','00:00:00','2021-9-20',0,0,'QWVIOS88F2AZKT','QWYI36BU9KVTQO','0','0','1','1','1','1','1','1','1','1','1','0',0;</v>
      </c>
    </row>
    <row r="1287" spans="1:8" x14ac:dyDescent="0.25">
      <c r="A1287" t="s">
        <v>5567</v>
      </c>
      <c r="B1287" t="s">
        <v>5568</v>
      </c>
      <c r="C1287" t="s">
        <v>5569</v>
      </c>
      <c r="D1287" t="s">
        <v>5570</v>
      </c>
      <c r="E1287" t="s">
        <v>9220</v>
      </c>
      <c r="F1287" t="s">
        <v>4871</v>
      </c>
      <c r="G1287" t="s">
        <v>5859</v>
      </c>
      <c r="H1287" t="str" cm="1">
        <f t="array" aca="1" ref="H1287" ca="1">eConcatenar(A1287:G1287," ")</f>
        <v>INSERT INTO funeraria_abonos_individual SELECT '8szUcJb8LyLBWzcJ',' S9LgVQdfPGBx7onc ','0',3600,'00:00:00','0000-00-00',0,0,0,0,0,0,0,0,0,0,0,0,'QWVIOWCUF2AZKT','00:00:00','2021-9-20',0,0,'QWVIOS88F2AZKT','QWYI36BU9KVTQO','0','0','1','1','1','1','1','1','1','1','1','0',0;</v>
      </c>
    </row>
    <row r="1288" spans="1:8" x14ac:dyDescent="0.25">
      <c r="A1288" t="s">
        <v>5567</v>
      </c>
      <c r="B1288" t="s">
        <v>5568</v>
      </c>
      <c r="C1288" t="s">
        <v>5569</v>
      </c>
      <c r="D1288" t="s">
        <v>5570</v>
      </c>
      <c r="E1288" t="s">
        <v>9221</v>
      </c>
      <c r="F1288" t="s">
        <v>4873</v>
      </c>
      <c r="G1288" t="s">
        <v>9222</v>
      </c>
      <c r="H1288" t="str" cm="1">
        <f t="array" aca="1" ref="H1288" ca="1">eConcatenar(A1288:G1288," ")</f>
        <v>INSERT INTO funeraria_abonos_individual SELECT 'rQs7EchzqlwXYpgY',' KvWKoTaURSPlyrlV ','0',1785,'00:00:00','0000-00-00',0,0,0,0,0,0,0,0,0,0,0,0,'QWVIOWCUF2AZKT','00:00:00','2021-9-20',0,0,'QWVIOS88F2AZKT','QWYI36BU9KVTQO','0','0','1','1','1','1','1','1','1','1','1','0',0;</v>
      </c>
    </row>
    <row r="1289" spans="1:8" x14ac:dyDescent="0.25">
      <c r="A1289" t="s">
        <v>5567</v>
      </c>
      <c r="B1289" t="s">
        <v>5568</v>
      </c>
      <c r="C1289" t="s">
        <v>5569</v>
      </c>
      <c r="D1289" t="s">
        <v>5570</v>
      </c>
      <c r="E1289" t="s">
        <v>9223</v>
      </c>
      <c r="F1289" t="s">
        <v>4875</v>
      </c>
      <c r="G1289" t="s">
        <v>9224</v>
      </c>
      <c r="H1289" t="str" cm="1">
        <f t="array" aca="1" ref="H1289" ca="1">eConcatenar(A1289:G1289," ")</f>
        <v>INSERT INTO funeraria_abonos_individual SELECT 'QY04qVkHUibfZMdw',' nNfLXksHThx6btuo ','0',400,'00:00:00','0000-00-00',0,0,0,0,0,0,0,0,0,0,0,0,'QWVIOWCUF2AZKT','00:00:00','2021-9-20',0,0,'QWVIOS88F2AZKT','QWYI36BU9KVTQO','0','0','1','1','1','1','1','1','1','1','1','0',0;</v>
      </c>
    </row>
    <row r="1290" spans="1:8" x14ac:dyDescent="0.25">
      <c r="A1290" t="s">
        <v>5567</v>
      </c>
      <c r="B1290" t="s">
        <v>5568</v>
      </c>
      <c r="C1290" t="s">
        <v>5569</v>
      </c>
      <c r="D1290" t="s">
        <v>5570</v>
      </c>
      <c r="E1290" t="s">
        <v>9225</v>
      </c>
      <c r="F1290" t="s">
        <v>4878</v>
      </c>
      <c r="G1290" t="s">
        <v>5859</v>
      </c>
      <c r="H1290" t="str" cm="1">
        <f t="array" aca="1" ref="H1290" ca="1">eConcatenar(A1290:G1290," ")</f>
        <v>INSERT INTO funeraria_abonos_individual SELECT '5RogXmtVNKXVAA9h',' ek8DQTqyWnRUTPuN ','0',3600,'00:00:00','0000-00-00',0,0,0,0,0,0,0,0,0,0,0,0,'QWVIOWCUF2AZKT','00:00:00','2021-9-20',0,0,'QWVIOS88F2AZKT','QWYI36BU9KVTQO','0','0','1','1','1','1','1','1','1','1','1','0',0;</v>
      </c>
    </row>
    <row r="1291" spans="1:8" x14ac:dyDescent="0.25">
      <c r="A1291" t="s">
        <v>5567</v>
      </c>
      <c r="B1291" t="s">
        <v>5568</v>
      </c>
      <c r="C1291" t="s">
        <v>5569</v>
      </c>
      <c r="D1291" t="s">
        <v>5570</v>
      </c>
      <c r="E1291" t="s">
        <v>9226</v>
      </c>
      <c r="F1291" t="s">
        <v>4880</v>
      </c>
      <c r="G1291" t="s">
        <v>5576</v>
      </c>
      <c r="H1291" t="str" cm="1">
        <f t="array" aca="1" ref="H1291" ca="1">eConcatenar(A1291:G1291," ")</f>
        <v>INSERT INTO funeraria_abonos_individual SELECT 'Qdi1xFMeToOJMIXv',' wtb1qmfVQNSf8Cx4 ','0',3000,'00:00:00','0000-00-00',0,0,0,0,0,0,0,0,0,0,0,0,'QWVIOWCUF2AZKT','00:00:00','2021-9-20',0,0,'QWVIOS88F2AZKT','QWYI36BU9KVTQO','0','0','1','1','1','1','1','1','1','1','1','0',0;</v>
      </c>
    </row>
    <row r="1292" spans="1:8" x14ac:dyDescent="0.25">
      <c r="A1292" t="s">
        <v>5567</v>
      </c>
      <c r="B1292" t="s">
        <v>5568</v>
      </c>
      <c r="C1292" t="s">
        <v>5569</v>
      </c>
      <c r="D1292" t="s">
        <v>5570</v>
      </c>
      <c r="E1292" t="s">
        <v>9227</v>
      </c>
      <c r="F1292" t="s">
        <v>4882</v>
      </c>
      <c r="G1292" t="s">
        <v>6895</v>
      </c>
      <c r="H1292" t="str" cm="1">
        <f t="array" aca="1" ref="H1292" ca="1">eConcatenar(A1292:G1292," ")</f>
        <v>INSERT INTO funeraria_abonos_individual SELECT 'zZQEw8xx2i8csZiB',' 80nfER0x1L6y3zUV ','0',4400,'00:00:00','0000-00-00',0,0,0,0,0,0,0,0,0,0,0,0,'QWVIOWCUF2AZKT','00:00:00','2021-9-20',0,0,'QWVIOS88F2AZKT','QWYI36BU9KVTQO','0','0','1','1','1','1','1','1','1','1','1','0',0;</v>
      </c>
    </row>
    <row r="1293" spans="1:8" x14ac:dyDescent="0.25">
      <c r="A1293" t="s">
        <v>5567</v>
      </c>
      <c r="B1293" t="s">
        <v>5568</v>
      </c>
      <c r="C1293" t="s">
        <v>5569</v>
      </c>
      <c r="D1293" t="s">
        <v>5570</v>
      </c>
      <c r="E1293" t="s">
        <v>9228</v>
      </c>
      <c r="F1293" t="s">
        <v>4883</v>
      </c>
      <c r="G1293" t="s">
        <v>9229</v>
      </c>
      <c r="H1293" t="str" cm="1">
        <f t="array" aca="1" ref="H1293" ca="1">eConcatenar(A1293:G1293," ")</f>
        <v>INSERT INTO funeraria_abonos_individual SELECT 'D740j0T593oPHz4N',' 4nsf3aJFSjAS5Psw ','0',7700,'00:00:00','0000-00-00',0,0,0,0,0,0,0,0,0,0,0,0,'QWVIOWCUF2AZKT','00:00:00','2021-9-20',0,0,'QWVIOS88F2AZKT','QWYI36BU9KVTQO','0','0','1','1','1','1','1','1','1','1','1','0',0;</v>
      </c>
    </row>
    <row r="1294" spans="1:8" x14ac:dyDescent="0.25">
      <c r="A1294" t="s">
        <v>5567</v>
      </c>
      <c r="B1294" t="s">
        <v>5568</v>
      </c>
      <c r="C1294" t="s">
        <v>5569</v>
      </c>
      <c r="D1294" t="s">
        <v>5570</v>
      </c>
      <c r="E1294" t="s">
        <v>9230</v>
      </c>
      <c r="F1294" t="s">
        <v>4885</v>
      </c>
      <c r="G1294" t="s">
        <v>5582</v>
      </c>
      <c r="H1294" t="str" cm="1">
        <f t="array" aca="1" ref="H1294" ca="1">eConcatenar(A1294:G1294," ")</f>
        <v>INSERT INTO funeraria_abonos_individual SELECT 'jpEHHvJ9PsbxIlc8',' ZPkvpK7SJVv6T2iA ','0',3200,'00:00:00','0000-00-00',0,0,0,0,0,0,0,0,0,0,0,0,'QWVIOWCUF2AZKT','00:00:00','2021-9-20',0,0,'QWVIOS88F2AZKT','QWYI36BU9KVTQO','0','0','1','1','1','1','1','1','1','1','1','0',0;</v>
      </c>
    </row>
    <row r="1295" spans="1:8" x14ac:dyDescent="0.25">
      <c r="A1295" t="s">
        <v>5567</v>
      </c>
      <c r="B1295" t="s">
        <v>5568</v>
      </c>
      <c r="C1295" t="s">
        <v>5569</v>
      </c>
      <c r="D1295" t="s">
        <v>5570</v>
      </c>
      <c r="E1295" t="s">
        <v>9231</v>
      </c>
      <c r="F1295" t="s">
        <v>4886</v>
      </c>
      <c r="G1295" t="s">
        <v>9232</v>
      </c>
      <c r="H1295" t="str" cm="1">
        <f t="array" aca="1" ref="H1295" ca="1">eConcatenar(A1295:G1295," ")</f>
        <v>INSERT INTO funeraria_abonos_individual SELECT 'WjL1pq2lEw3HdjUK',' HDxistdV68kFYuV1 ','0',4650,'00:00:00','0000-00-00',0,0,0,0,0,0,0,0,0,0,0,0,'QWVIOWCUF2AZKT','00:00:00','2021-9-20',0,0,'QWVIOS88F2AZKT','QWYI36BU9KVTQO','0','0','1','1','1','1','1','1','1','1','1','0',0;</v>
      </c>
    </row>
    <row r="1296" spans="1:8" x14ac:dyDescent="0.25">
      <c r="A1296" t="s">
        <v>5567</v>
      </c>
      <c r="B1296" t="s">
        <v>5568</v>
      </c>
      <c r="C1296" t="s">
        <v>5569</v>
      </c>
      <c r="D1296" t="s">
        <v>5570</v>
      </c>
      <c r="E1296" t="s">
        <v>9233</v>
      </c>
      <c r="F1296" t="s">
        <v>4890</v>
      </c>
      <c r="G1296" t="s">
        <v>5591</v>
      </c>
      <c r="H1296" t="str" cm="1">
        <f t="array" aca="1" ref="H1296" ca="1">eConcatenar(A1296:G1296," ")</f>
        <v>INSERT INTO funeraria_abonos_individual SELECT 'eXARVeNUfomBmlpu',' u481AIHyomjBBcwa ','0',1800,'00:00:00','0000-00-00',0,0,0,0,0,0,0,0,0,0,0,0,'QWVIOWCUF2AZKT','00:00:00','2021-9-20',0,0,'QWVIOS88F2AZKT','QWYI36BU9KVTQO','0','0','1','1','1','1','1','1','1','1','1','0',0;</v>
      </c>
    </row>
    <row r="1297" spans="1:8" x14ac:dyDescent="0.25">
      <c r="A1297" t="s">
        <v>5567</v>
      </c>
      <c r="B1297" t="s">
        <v>5568</v>
      </c>
      <c r="C1297" t="s">
        <v>5569</v>
      </c>
      <c r="D1297" t="s">
        <v>5570</v>
      </c>
      <c r="E1297" t="s">
        <v>9234</v>
      </c>
      <c r="F1297" t="s">
        <v>4892</v>
      </c>
      <c r="G1297" t="s">
        <v>6634</v>
      </c>
      <c r="H1297" t="str" cm="1">
        <f t="array" aca="1" ref="H1297" ca="1">eConcatenar(A1297:G1297," ")</f>
        <v>INSERT INTO funeraria_abonos_individual SELECT 'T9LN2DoBvj9inwUF',' F7rUly3vTCkSP2On ','0',5500,'00:00:00','0000-00-00',0,0,0,0,0,0,0,0,0,0,0,0,'QWVIOWCUF2AZKT','00:00:00','2021-9-20',0,0,'QWVIOS88F2AZKT','QWYI36BU9KVTQO','0','0','1','1','1','1','1','1','1','1','1','0',0;</v>
      </c>
    </row>
    <row r="1298" spans="1:8" x14ac:dyDescent="0.25">
      <c r="A1298" t="s">
        <v>5567</v>
      </c>
      <c r="B1298" t="s">
        <v>5568</v>
      </c>
      <c r="C1298" t="s">
        <v>5569</v>
      </c>
      <c r="D1298" t="s">
        <v>5570</v>
      </c>
      <c r="E1298" t="s">
        <v>9235</v>
      </c>
      <c r="F1298" t="s">
        <v>4893</v>
      </c>
      <c r="G1298" t="s">
        <v>6724</v>
      </c>
      <c r="H1298" t="str" cm="1">
        <f t="array" aca="1" ref="H1298" ca="1">eConcatenar(A1298:G1298," ")</f>
        <v>INSERT INTO funeraria_abonos_individual SELECT 'A3o55xxKscxq0wND',' ic7hulBSRjgTDe4E ','0',9900,'00:00:00','0000-00-00',0,0,0,0,0,0,0,0,0,0,0,0,'QWVIOWCUF2AZKT','00:00:00','2021-9-20',0,0,'QWVIOS88F2AZKT','QWYI36BU9KVTQO','0','0','1','1','1','1','1','1','1','1','1','0',0;</v>
      </c>
    </row>
    <row r="1299" spans="1:8" x14ac:dyDescent="0.25">
      <c r="A1299" t="s">
        <v>5567</v>
      </c>
      <c r="B1299" t="s">
        <v>5568</v>
      </c>
      <c r="C1299" t="s">
        <v>5569</v>
      </c>
      <c r="D1299" t="s">
        <v>5570</v>
      </c>
      <c r="E1299" t="s">
        <v>9236</v>
      </c>
      <c r="F1299" t="s">
        <v>4896</v>
      </c>
      <c r="G1299" t="s">
        <v>6895</v>
      </c>
      <c r="H1299" t="str" cm="1">
        <f t="array" aca="1" ref="H1299" ca="1">eConcatenar(A1299:G1299," ")</f>
        <v>INSERT INTO funeraria_abonos_individual SELECT 'FW1fycRbHqgZ21W5',' o9javEhLrkMIcfCm ','0',4400,'00:00:00','0000-00-00',0,0,0,0,0,0,0,0,0,0,0,0,'QWVIOWCUF2AZKT','00:00:00','2021-9-20',0,0,'QWVIOS88F2AZKT','QWYI36BU9KVTQO','0','0','1','1','1','1','1','1','1','1','1','0',0;</v>
      </c>
    </row>
    <row r="1300" spans="1:8" x14ac:dyDescent="0.25">
      <c r="A1300" t="s">
        <v>5567</v>
      </c>
      <c r="B1300" t="s">
        <v>5568</v>
      </c>
      <c r="C1300" t="s">
        <v>5569</v>
      </c>
      <c r="D1300" t="s">
        <v>5570</v>
      </c>
      <c r="E1300" t="s">
        <v>9237</v>
      </c>
      <c r="F1300" t="s">
        <v>4898</v>
      </c>
      <c r="G1300" t="s">
        <v>9238</v>
      </c>
      <c r="H1300" t="str" cm="1">
        <f t="array" aca="1" ref="H1300" ca="1">eConcatenar(A1300:G1300," ")</f>
        <v>INSERT INTO funeraria_abonos_individual SELECT 'xZR5vtfFhpGXYww5',' Y352M741kRmbxEuT ','0',8600,'00:00:00','0000-00-00',0,0,0,0,0,0,0,0,0,0,0,0,'QWVIOWCUF2AZKT','00:00:00','2021-9-20',0,0,'QWVIOS88F2AZKT','QWYI36BU9KVTQO','0','0','1','1','1','1','1','1','1','1','1','0',0;</v>
      </c>
    </row>
    <row r="1301" spans="1:8" x14ac:dyDescent="0.25">
      <c r="A1301" t="s">
        <v>5567</v>
      </c>
      <c r="B1301" t="s">
        <v>5568</v>
      </c>
      <c r="C1301" t="s">
        <v>5569</v>
      </c>
      <c r="D1301" t="s">
        <v>5570</v>
      </c>
      <c r="E1301" t="s">
        <v>9239</v>
      </c>
      <c r="F1301" t="s">
        <v>4900</v>
      </c>
      <c r="G1301" t="s">
        <v>5665</v>
      </c>
      <c r="H1301" t="str" cm="1">
        <f t="array" aca="1" ref="H1301" ca="1">eConcatenar(A1301:G1301," ")</f>
        <v>INSERT INTO funeraria_abonos_individual SELECT 'L5WfzFzkYuQDfbFN',' pExPEBMKuECLsh87 ','0',1900,'00:00:00','0000-00-00',0,0,0,0,0,0,0,0,0,0,0,0,'QWVIOWCUF2AZKT','00:00:00','2021-9-20',0,0,'QWVIOS88F2AZKT','QWYI36BU9KVTQO','0','0','1','1','1','1','1','1','1','1','1','0',0;</v>
      </c>
    </row>
    <row r="1302" spans="1:8" x14ac:dyDescent="0.25">
      <c r="A1302" t="s">
        <v>5567</v>
      </c>
      <c r="B1302" t="s">
        <v>5568</v>
      </c>
      <c r="C1302" t="s">
        <v>5569</v>
      </c>
      <c r="D1302" t="s">
        <v>5570</v>
      </c>
      <c r="E1302" t="s">
        <v>9240</v>
      </c>
      <c r="F1302" t="s">
        <v>4902</v>
      </c>
      <c r="G1302" t="s">
        <v>5665</v>
      </c>
      <c r="H1302" t="str" cm="1">
        <f t="array" aca="1" ref="H1302" ca="1">eConcatenar(A1302:G1302," ")</f>
        <v>INSERT INTO funeraria_abonos_individual SELECT '2XpQYIs14GdJ1b8t',' eREX24GyKE5ejUqA ','0',1900,'00:00:00','0000-00-00',0,0,0,0,0,0,0,0,0,0,0,0,'QWVIOWCUF2AZKT','00:00:00','2021-9-20',0,0,'QWVIOS88F2AZKT','QWYI36BU9KVTQO','0','0','1','1','1','1','1','1','1','1','1','0',0;</v>
      </c>
    </row>
    <row r="1303" spans="1:8" x14ac:dyDescent="0.25">
      <c r="A1303" t="s">
        <v>5567</v>
      </c>
      <c r="B1303" t="s">
        <v>5568</v>
      </c>
      <c r="C1303" t="s">
        <v>5569</v>
      </c>
      <c r="D1303" t="s">
        <v>5570</v>
      </c>
      <c r="E1303" t="s">
        <v>9241</v>
      </c>
      <c r="F1303" t="s">
        <v>4903</v>
      </c>
      <c r="G1303" t="s">
        <v>9242</v>
      </c>
      <c r="H1303" t="str" cm="1">
        <f t="array" aca="1" ref="H1303" ca="1">eConcatenar(A1303:G1303," ")</f>
        <v>INSERT INTO funeraria_abonos_individual SELECT 'nY5t9VieWUUkb1Qd',' t93CAyCrZIVivlXj ','0',12200,'00:00:00','0000-00-00',0,0,0,0,0,0,0,0,0,0,0,0,'QWVIOWCUF2AZKT','00:00:00','2021-9-20',0,0,'QWVIOS88F2AZKT','QWYI36BU9KVTQO','0','0','1','1','1','1','1','1','1','1','1','0',0;</v>
      </c>
    </row>
    <row r="1304" spans="1:8" x14ac:dyDescent="0.25">
      <c r="A1304" t="s">
        <v>5567</v>
      </c>
      <c r="B1304" t="s">
        <v>5568</v>
      </c>
      <c r="C1304" t="s">
        <v>5569</v>
      </c>
      <c r="D1304" t="s">
        <v>5570</v>
      </c>
      <c r="E1304" t="s">
        <v>9243</v>
      </c>
      <c r="F1304" t="s">
        <v>4905</v>
      </c>
      <c r="G1304" t="s">
        <v>9244</v>
      </c>
      <c r="H1304" t="str" cm="1">
        <f t="array" aca="1" ref="H1304" ca="1">eConcatenar(A1304:G1304," ")</f>
        <v>INSERT INTO funeraria_abonos_individual SELECT 'nETR3ITaFcLLrNil',' uG5HFn4UEtdiqVhr ','0',13900,'00:00:00','0000-00-00',0,0,0,0,0,0,0,0,0,0,0,0,'QWVIOWCUF2AZKT','00:00:00','2021-9-20',0,0,'QWVIOS88F2AZKT','QWYI36BU9KVTQO','0','0','1','1','1','1','1','1','1','1','1','0',0;</v>
      </c>
    </row>
    <row r="1305" spans="1:8" x14ac:dyDescent="0.25">
      <c r="A1305" t="s">
        <v>5567</v>
      </c>
      <c r="B1305" t="s">
        <v>5568</v>
      </c>
      <c r="C1305" t="s">
        <v>5569</v>
      </c>
      <c r="D1305" t="s">
        <v>5570</v>
      </c>
      <c r="E1305" t="s">
        <v>9245</v>
      </c>
      <c r="F1305" t="s">
        <v>4907</v>
      </c>
      <c r="G1305" t="s">
        <v>6637</v>
      </c>
      <c r="H1305" t="str" cm="1">
        <f t="array" aca="1" ref="H1305" ca="1">eConcatenar(A1305:G1305," ")</f>
        <v>INSERT INTO funeraria_abonos_individual SELECT '0GiSUhMpE75sG9cF',' wnRTtypX8ftyyFmv ','0',4200,'00:00:00','0000-00-00',0,0,0,0,0,0,0,0,0,0,0,0,'QWVIOWCUF2AZKT','00:00:00','2021-9-20',0,0,'QWVIOS88F2AZKT','QWYI36BU9KVTQO','0','0','1','1','1','1','1','1','1','1','1','0',0;</v>
      </c>
    </row>
    <row r="1306" spans="1:8" x14ac:dyDescent="0.25">
      <c r="A1306" t="s">
        <v>5567</v>
      </c>
      <c r="B1306" t="s">
        <v>5568</v>
      </c>
      <c r="C1306" t="s">
        <v>5569</v>
      </c>
      <c r="D1306" t="s">
        <v>5570</v>
      </c>
      <c r="E1306" t="s">
        <v>9246</v>
      </c>
      <c r="F1306" t="s">
        <v>4908</v>
      </c>
      <c r="G1306" t="s">
        <v>9247</v>
      </c>
      <c r="H1306" t="str" cm="1">
        <f t="array" aca="1" ref="H1306" ca="1">eConcatenar(A1306:G1306," ")</f>
        <v>INSERT INTO funeraria_abonos_individual SELECT '9odlywbyHPQ1EP3x',' KLFdYZSX4BcT3na6 ','0',8960,'00:00:00','0000-00-00',0,0,0,0,0,0,0,0,0,0,0,0,'QWVIOWCUF2AZKT','00:00:00','2021-9-20',0,0,'QWVIOS88F2AZKT','QWYI36BU9KVTQO','0','0','1','1','1','1','1','1','1','1','1','0',0;</v>
      </c>
    </row>
    <row r="1307" spans="1:8" x14ac:dyDescent="0.25">
      <c r="A1307" t="s">
        <v>5567</v>
      </c>
      <c r="B1307" t="s">
        <v>5568</v>
      </c>
      <c r="C1307" t="s">
        <v>5569</v>
      </c>
      <c r="D1307" t="s">
        <v>5570</v>
      </c>
      <c r="E1307" t="s">
        <v>9248</v>
      </c>
      <c r="F1307" t="s">
        <v>4909</v>
      </c>
      <c r="G1307" t="s">
        <v>5842</v>
      </c>
      <c r="H1307" t="str" cm="1">
        <f t="array" aca="1" ref="H1307" ca="1">eConcatenar(A1307:G1307," ")</f>
        <v>INSERT INTO funeraria_abonos_individual SELECT 'wTHuBGGYWN9DT6Ry',' uNpcRvjpkJXZbnPN ','0',6400,'00:00:00','0000-00-00',0,0,0,0,0,0,0,0,0,0,0,0,'QWVIOWCUF2AZKT','00:00:00','2021-9-20',0,0,'QWVIOS88F2AZKT','QWYI36BU9KVTQO','0','0','1','1','1','1','1','1','1','1','1','0',0;</v>
      </c>
    </row>
    <row r="1308" spans="1:8" x14ac:dyDescent="0.25">
      <c r="A1308" t="s">
        <v>5567</v>
      </c>
      <c r="B1308" t="s">
        <v>5568</v>
      </c>
      <c r="C1308" t="s">
        <v>5569</v>
      </c>
      <c r="D1308" t="s">
        <v>5570</v>
      </c>
      <c r="E1308" t="s">
        <v>9249</v>
      </c>
      <c r="F1308" t="s">
        <v>4911</v>
      </c>
      <c r="G1308" t="s">
        <v>9250</v>
      </c>
      <c r="H1308" t="str" cm="1">
        <f t="array" aca="1" ref="H1308" ca="1">eConcatenar(A1308:G1308," ")</f>
        <v>INSERT INTO funeraria_abonos_individual SELECT 'LLhEJ3UFNwwgKFNF',' bkfKBog93JFGBk0Q ','0',6500,'00:00:00','0000-00-00',0,0,0,0,0,0,0,0,0,0,0,0,'QWVIOWCUF2AZKT','00:00:00','2021-9-20',0,0,'QWVIOS88F2AZKT','QWYI36BU9KVTQO','0','0','1','1','1','1','1','1','1','1','1','0',0;</v>
      </c>
    </row>
    <row r="1309" spans="1:8" x14ac:dyDescent="0.25">
      <c r="A1309" t="s">
        <v>5567</v>
      </c>
      <c r="B1309" t="s">
        <v>5568</v>
      </c>
      <c r="C1309" t="s">
        <v>5569</v>
      </c>
      <c r="D1309" t="s">
        <v>5570</v>
      </c>
      <c r="E1309" t="s">
        <v>9251</v>
      </c>
      <c r="F1309" t="s">
        <v>4913</v>
      </c>
      <c r="G1309" t="s">
        <v>9252</v>
      </c>
      <c r="H1309" t="str" cm="1">
        <f t="array" aca="1" ref="H1309" ca="1">eConcatenar(A1309:G1309," ")</f>
        <v>INSERT INTO funeraria_abonos_individual SELECT 'ATux1TYVWF3TxSp2',' cVJ5npWdqMUUZJJu ','0',6000,'00:00:00','0000-00-00',0,0,0,0,0,0,0,0,0,0,0,0,'QWVIOWCUF2AZKT','00:00:00','2021-9-20',0,0,'QWVIOS88F2AZKT','QWYI36BU9KVTQO','0','0','1','1','1','1','1','1','1','1','1','0',0;</v>
      </c>
    </row>
    <row r="1310" spans="1:8" x14ac:dyDescent="0.25">
      <c r="A1310" t="s">
        <v>5567</v>
      </c>
      <c r="B1310" t="s">
        <v>5568</v>
      </c>
      <c r="C1310" t="s">
        <v>5569</v>
      </c>
      <c r="D1310" t="s">
        <v>5570</v>
      </c>
      <c r="E1310" t="s">
        <v>9253</v>
      </c>
      <c r="F1310" t="s">
        <v>4915</v>
      </c>
      <c r="G1310" t="s">
        <v>5596</v>
      </c>
      <c r="H1310" t="str" cm="1">
        <f t="array" aca="1" ref="H1310" ca="1">eConcatenar(A1310:G1310," ")</f>
        <v>INSERT INTO funeraria_abonos_individual SELECT 'YQj3QBuzkKtgFkBZ',' 7VrfGsyV3U4ivit5 ','0',2200,'00:00:00','0000-00-00',0,0,0,0,0,0,0,0,0,0,0,0,'QWVIOWCUF2AZKT','00:00:00','2021-9-20',0,0,'QWVIOS88F2AZKT','QWYI36BU9KVTQO','0','0','1','1','1','1','1','1','1','1','1','0',0;</v>
      </c>
    </row>
    <row r="1311" spans="1:8" x14ac:dyDescent="0.25">
      <c r="A1311" t="s">
        <v>5567</v>
      </c>
      <c r="B1311" t="s">
        <v>5568</v>
      </c>
      <c r="C1311" t="s">
        <v>5569</v>
      </c>
      <c r="D1311" t="s">
        <v>5570</v>
      </c>
      <c r="E1311" t="s">
        <v>9254</v>
      </c>
      <c r="F1311" t="s">
        <v>4917</v>
      </c>
      <c r="G1311" t="s">
        <v>5868</v>
      </c>
      <c r="H1311" t="str" cm="1">
        <f t="array" aca="1" ref="H1311" ca="1">eConcatenar(A1311:G1311," ")</f>
        <v>INSERT INTO funeraria_abonos_individual SELECT '8F5yPfWXtkn4JlQf',' aTXtUjFYdK40Ch5R ','0',1700,'00:00:00','0000-00-00',0,0,0,0,0,0,0,0,0,0,0,0,'QWVIOWCUF2AZKT','00:00:00','2021-9-20',0,0,'QWVIOS88F2AZKT','QWYI36BU9KVTQO','0','0','1','1','1','1','1','1','1','1','1','0',0;</v>
      </c>
    </row>
    <row r="1312" spans="1:8" x14ac:dyDescent="0.25">
      <c r="A1312" t="s">
        <v>5567</v>
      </c>
      <c r="B1312" t="s">
        <v>5568</v>
      </c>
      <c r="C1312" t="s">
        <v>5569</v>
      </c>
      <c r="D1312" t="s">
        <v>5570</v>
      </c>
      <c r="E1312" t="s">
        <v>9255</v>
      </c>
      <c r="F1312" t="s">
        <v>4918</v>
      </c>
      <c r="G1312" t="s">
        <v>5876</v>
      </c>
      <c r="H1312" t="str" cm="1">
        <f t="array" aca="1" ref="H1312" ca="1">eConcatenar(A1312:G1312," ")</f>
        <v>INSERT INTO funeraria_abonos_individual SELECT '3XhUaeOfD9MBW5Zn',' tQQedyGHhjrIyJqq ','0',1200,'00:00:00','0000-00-00',0,0,0,0,0,0,0,0,0,0,0,0,'QWVIOWCUF2AZKT','00:00:00','2021-9-20',0,0,'QWVIOS88F2AZKT','QWYI36BU9KVTQO','0','0','1','1','1','1','1','1','1','1','1','0',0;</v>
      </c>
    </row>
    <row r="1313" spans="1:8" x14ac:dyDescent="0.25">
      <c r="A1313" t="s">
        <v>5567</v>
      </c>
      <c r="B1313" t="s">
        <v>5568</v>
      </c>
      <c r="C1313" t="s">
        <v>5569</v>
      </c>
      <c r="D1313" t="s">
        <v>5570</v>
      </c>
      <c r="E1313" t="s">
        <v>9256</v>
      </c>
      <c r="F1313" t="s">
        <v>4921</v>
      </c>
      <c r="G1313" t="s">
        <v>9257</v>
      </c>
      <c r="H1313" t="str" cm="1">
        <f t="array" aca="1" ref="H1313" ca="1">eConcatenar(A1313:G1313," ")</f>
        <v>INSERT INTO funeraria_abonos_individual SELECT 'lNXOVezfoEj6Kz2J',' 4HMcMjuQpyHlr07W ','0',1000,'00:00:00','0000-00-00',0,0,0,0,0,0,0,0,0,0,0,0,'QWVIOWCUF2AZKT','00:00:00','2021-9-20',0,0,'QWVIOS88F2AZKT','QWYI36BU9KVTQO','0','0','1','1','1','1','1','1','1','1','1','0',0;</v>
      </c>
    </row>
    <row r="1314" spans="1:8" x14ac:dyDescent="0.25">
      <c r="A1314" t="s">
        <v>5567</v>
      </c>
      <c r="B1314" t="s">
        <v>5568</v>
      </c>
      <c r="C1314" t="s">
        <v>5569</v>
      </c>
      <c r="D1314" t="s">
        <v>5570</v>
      </c>
      <c r="E1314" t="s">
        <v>9258</v>
      </c>
      <c r="F1314" t="s">
        <v>4922</v>
      </c>
      <c r="G1314" t="s">
        <v>9216</v>
      </c>
      <c r="H1314" t="str" cm="1">
        <f t="array" aca="1" ref="H1314" ca="1">eConcatenar(A1314:G1314," ")</f>
        <v>INSERT INTO funeraria_abonos_individual SELECT 'wWh3YTElzYEt5Ei1',' GFQk8mbomH0E4XU0 ','0',1950,'00:00:00','0000-00-00',0,0,0,0,0,0,0,0,0,0,0,0,'QWVIOWCUF2AZKT','00:00:00','2021-9-20',0,0,'QWVIOS88F2AZKT','QWYI36BU9KVTQO','0','0','1','1','1','1','1','1','1','1','1','0',0;</v>
      </c>
    </row>
    <row r="1315" spans="1:8" x14ac:dyDescent="0.25">
      <c r="A1315" t="s">
        <v>5567</v>
      </c>
      <c r="B1315" t="s">
        <v>5568</v>
      </c>
      <c r="C1315" t="s">
        <v>5569</v>
      </c>
      <c r="D1315" t="s">
        <v>5570</v>
      </c>
      <c r="E1315" t="s">
        <v>9259</v>
      </c>
      <c r="F1315" t="s">
        <v>4924</v>
      </c>
      <c r="G1315" t="s">
        <v>5591</v>
      </c>
      <c r="H1315" t="str" cm="1">
        <f t="array" aca="1" ref="H1315" ca="1">eConcatenar(A1315:G1315," ")</f>
        <v>INSERT INTO funeraria_abonos_individual SELECT 'XC6xHJzyOsAn5ez8',' Edp71hZ4yVZmwowo ','0',1800,'00:00:00','0000-00-00',0,0,0,0,0,0,0,0,0,0,0,0,'QWVIOWCUF2AZKT','00:00:00','2021-9-20',0,0,'QWVIOS88F2AZKT','QWYI36BU9KVTQO','0','0','1','1','1','1','1','1','1','1','1','0',0;</v>
      </c>
    </row>
    <row r="1316" spans="1:8" x14ac:dyDescent="0.25">
      <c r="A1316" t="s">
        <v>5567</v>
      </c>
      <c r="B1316" t="s">
        <v>5568</v>
      </c>
      <c r="C1316" t="s">
        <v>5569</v>
      </c>
      <c r="D1316" t="s">
        <v>5570</v>
      </c>
      <c r="E1316" t="s">
        <v>9260</v>
      </c>
      <c r="F1316" t="s">
        <v>4925</v>
      </c>
      <c r="G1316" t="s">
        <v>6666</v>
      </c>
      <c r="H1316" t="str" cm="1">
        <f t="array" aca="1" ref="H1316" ca="1">eConcatenar(A1316:G1316," ")</f>
        <v>INSERT INTO funeraria_abonos_individual SELECT 'NCTn3Am2FQOyrLgc',' ZYIrxqVRnlK0wI5f ','0',1600,'00:00:00','0000-00-00',0,0,0,0,0,0,0,0,0,0,0,0,'QWVIOWCUF2AZKT','00:00:00','2021-9-20',0,0,'QWVIOS88F2AZKT','QWYI36BU9KVTQO','0','0','1','1','1','1','1','1','1','1','1','0',0;</v>
      </c>
    </row>
    <row r="1317" spans="1:8" x14ac:dyDescent="0.25">
      <c r="A1317" t="s">
        <v>5567</v>
      </c>
      <c r="B1317" t="s">
        <v>5568</v>
      </c>
      <c r="C1317" t="s">
        <v>5569</v>
      </c>
      <c r="D1317" t="s">
        <v>5570</v>
      </c>
      <c r="E1317" t="s">
        <v>9261</v>
      </c>
      <c r="F1317" t="s">
        <v>4926</v>
      </c>
      <c r="G1317" t="s">
        <v>9257</v>
      </c>
      <c r="H1317" t="str" cm="1">
        <f t="array" aca="1" ref="H1317" ca="1">eConcatenar(A1317:G1317," ")</f>
        <v>INSERT INTO funeraria_abonos_individual SELECT 'nukzU1Mu7EHplg3b',' Q4ZN0iCIz28Bsahd ','0',1000,'00:00:00','0000-00-00',0,0,0,0,0,0,0,0,0,0,0,0,'QWVIOWCUF2AZKT','00:00:00','2021-9-20',0,0,'QWVIOS88F2AZKT','QWYI36BU9KVTQO','0','0','1','1','1','1','1','1','1','1','1','0',0;</v>
      </c>
    </row>
    <row r="1318" spans="1:8" x14ac:dyDescent="0.25">
      <c r="A1318" t="s">
        <v>5567</v>
      </c>
      <c r="B1318" t="s">
        <v>5568</v>
      </c>
      <c r="C1318" t="s">
        <v>5569</v>
      </c>
      <c r="D1318" t="s">
        <v>5570</v>
      </c>
      <c r="E1318" t="s">
        <v>9262</v>
      </c>
      <c r="F1318" t="s">
        <v>4929</v>
      </c>
      <c r="G1318" t="s">
        <v>9204</v>
      </c>
      <c r="H1318" t="str" cm="1">
        <f t="array" aca="1" ref="H1318" ca="1">eConcatenar(A1318:G1318," ")</f>
        <v>INSERT INTO funeraria_abonos_individual SELECT 'H6fiSZsdoZbhHTHz',' WtbpvzHdvdkczYEp ','0',10100,'00:00:00','0000-00-00',0,0,0,0,0,0,0,0,0,0,0,0,'QWVIOWCUF2AZKT','00:00:00','2021-9-20',0,0,'QWVIOS88F2AZKT','QWYI36BU9KVTQO','0','0','1','1','1','1','1','1','1','1','1','0',0;</v>
      </c>
    </row>
    <row r="1319" spans="1:8" x14ac:dyDescent="0.25">
      <c r="A1319" t="s">
        <v>5567</v>
      </c>
      <c r="B1319" t="s">
        <v>5568</v>
      </c>
      <c r="C1319" t="s">
        <v>5569</v>
      </c>
      <c r="D1319" t="s">
        <v>5570</v>
      </c>
      <c r="E1319" t="s">
        <v>9263</v>
      </c>
      <c r="F1319" t="s">
        <v>4931</v>
      </c>
      <c r="G1319" t="s">
        <v>6702</v>
      </c>
      <c r="H1319" t="str" cm="1">
        <f t="array" aca="1" ref="H1319" ca="1">eConcatenar(A1319:G1319," ")</f>
        <v>INSERT INTO funeraria_abonos_individual SELECT 'Ir0E171Iw8f6NHay',' H8E9QpNKBuXFvAIk ','0',9500,'00:00:00','0000-00-00',0,0,0,0,0,0,0,0,0,0,0,0,'QWVIOWCUF2AZKT','00:00:00','2021-9-20',0,0,'QWVIOS88F2AZKT','QWYI36BU9KVTQO','0','0','1','1','1','1','1','1','1','1','1','0',0;</v>
      </c>
    </row>
    <row r="1320" spans="1:8" x14ac:dyDescent="0.25">
      <c r="A1320" t="s">
        <v>5567</v>
      </c>
      <c r="B1320" t="s">
        <v>5568</v>
      </c>
      <c r="C1320" t="s">
        <v>5569</v>
      </c>
      <c r="D1320" t="s">
        <v>5570</v>
      </c>
      <c r="E1320" t="s">
        <v>9264</v>
      </c>
      <c r="F1320" t="s">
        <v>4932</v>
      </c>
      <c r="G1320" t="s">
        <v>9265</v>
      </c>
      <c r="H1320" t="str" cm="1">
        <f t="array" aca="1" ref="H1320" ca="1">eConcatenar(A1320:G1320," ")</f>
        <v>INSERT INTO funeraria_abonos_individual SELECT 'p9sX7AUPGE4tmtcr',' UAek0FLDqpSTFxVN ','0',10600,'00:00:00','0000-00-00',0,0,0,0,0,0,0,0,0,0,0,0,'QWVIOWCUF2AZKT','00:00:00','2021-9-20',0,0,'QWVIOS88F2AZKT','QWYI36BU9KVTQO','0','0','1','1','1','1','1','1','1','1','1','0',0;</v>
      </c>
    </row>
    <row r="1321" spans="1:8" x14ac:dyDescent="0.25">
      <c r="A1321" t="s">
        <v>5567</v>
      </c>
      <c r="B1321" t="s">
        <v>5568</v>
      </c>
      <c r="C1321" t="s">
        <v>5569</v>
      </c>
      <c r="D1321" t="s">
        <v>5570</v>
      </c>
      <c r="E1321" t="s">
        <v>9266</v>
      </c>
      <c r="F1321" t="s">
        <v>4935</v>
      </c>
      <c r="G1321" t="s">
        <v>5635</v>
      </c>
      <c r="H1321" t="str" cm="1">
        <f t="array" aca="1" ref="H1321" ca="1">eConcatenar(A1321:G1321," ")</f>
        <v>INSERT INTO funeraria_abonos_individual SELECT 'iSFdYO8ZUJeO9SJQ',' tCbXOHc3mM0PpFdy ','0',2300,'00:00:00','0000-00-00',0,0,0,0,0,0,0,0,0,0,0,0,'QWVIOWCUF2AZKT','00:00:00','2021-9-20',0,0,'QWVIOS88F2AZKT','QWYI36BU9KVTQO','0','0','1','1','1','1','1','1','1','1','1','0',0;</v>
      </c>
    </row>
    <row r="1322" spans="1:8" x14ac:dyDescent="0.25">
      <c r="A1322" t="s">
        <v>5567</v>
      </c>
      <c r="B1322" t="s">
        <v>5568</v>
      </c>
      <c r="C1322" t="s">
        <v>5569</v>
      </c>
      <c r="D1322" t="s">
        <v>5570</v>
      </c>
      <c r="E1322" t="s">
        <v>9267</v>
      </c>
      <c r="F1322" t="s">
        <v>4938</v>
      </c>
      <c r="G1322" t="s">
        <v>9195</v>
      </c>
      <c r="H1322" t="str" cm="1">
        <f t="array" aca="1" ref="H1322" ca="1">eConcatenar(A1322:G1322," ")</f>
        <v>INSERT INTO funeraria_abonos_individual SELECT 'Nz5thfTJyYxFS4HP',' m66q6QZgIMQBPJfI ','0',6850,'00:00:00','0000-00-00',0,0,0,0,0,0,0,0,0,0,0,0,'QWVIOWCUF2AZKT','00:00:00','2021-9-20',0,0,'QWVIOS88F2AZKT','QWYI36BU9KVTQO','0','0','1','1','1','1','1','1','1','1','1','0',0;</v>
      </c>
    </row>
    <row r="1323" spans="1:8" x14ac:dyDescent="0.25">
      <c r="A1323" t="s">
        <v>5567</v>
      </c>
      <c r="B1323" t="s">
        <v>5568</v>
      </c>
      <c r="C1323" t="s">
        <v>5569</v>
      </c>
      <c r="D1323" t="s">
        <v>5570</v>
      </c>
      <c r="E1323" t="s">
        <v>9268</v>
      </c>
      <c r="F1323" t="s">
        <v>4940</v>
      </c>
      <c r="G1323" t="s">
        <v>5665</v>
      </c>
      <c r="H1323" t="str" cm="1">
        <f t="array" aca="1" ref="H1323" ca="1">eConcatenar(A1323:G1323," ")</f>
        <v>INSERT INTO funeraria_abonos_individual SELECT 'dlw3skeJ5Wnob0PM',' mV5AwtXcdvnVL1QN ','0',1900,'00:00:00','0000-00-00',0,0,0,0,0,0,0,0,0,0,0,0,'QWVIOWCUF2AZKT','00:00:00','2021-9-20',0,0,'QWVIOS88F2AZKT','QWYI36BU9KVTQO','0','0','1','1','1','1','1','1','1','1','1','0',0;</v>
      </c>
    </row>
    <row r="1324" spans="1:8" x14ac:dyDescent="0.25">
      <c r="A1324" t="s">
        <v>5567</v>
      </c>
      <c r="B1324" t="s">
        <v>5568</v>
      </c>
      <c r="C1324" t="s">
        <v>5569</v>
      </c>
      <c r="D1324" t="s">
        <v>5570</v>
      </c>
      <c r="E1324" t="s">
        <v>9269</v>
      </c>
      <c r="F1324" t="s">
        <v>4943</v>
      </c>
      <c r="G1324" t="s">
        <v>9270</v>
      </c>
      <c r="H1324" t="str" cm="1">
        <f t="array" aca="1" ref="H1324" ca="1">eConcatenar(A1324:G1324," ")</f>
        <v>INSERT INTO funeraria_abonos_individual SELECT 'pFCPJCcBbWZQEkNA',' PeFr9T71bcfq6tnC ','0',8050,'00:00:00','0000-00-00',0,0,0,0,0,0,0,0,0,0,0,0,'QWVIOWCUF2AZKT','00:00:00','2021-9-20',0,0,'QWVIOS88F2AZKT','QWYI36BU9KVTQO','0','0','1','1','1','1','1','1','1','1','1','0',0;</v>
      </c>
    </row>
    <row r="1325" spans="1:8" x14ac:dyDescent="0.25">
      <c r="A1325" t="s">
        <v>5567</v>
      </c>
      <c r="B1325" t="s">
        <v>5568</v>
      </c>
      <c r="C1325" t="s">
        <v>5569</v>
      </c>
      <c r="D1325" t="s">
        <v>5570</v>
      </c>
      <c r="E1325" t="s">
        <v>9271</v>
      </c>
      <c r="F1325" t="s">
        <v>4944</v>
      </c>
      <c r="G1325" t="s">
        <v>9272</v>
      </c>
      <c r="H1325" t="str" cm="1">
        <f t="array" aca="1" ref="H1325" ca="1">eConcatenar(A1325:G1325," ")</f>
        <v>INSERT INTO funeraria_abonos_individual SELECT '0l8sVNtQvw7OfHSE',' yi1hYQkaELIDAhZI ','0',3050,'00:00:00','0000-00-00',0,0,0,0,0,0,0,0,0,0,0,0,'QWVIOWCUF2AZKT','00:00:00','2021-9-20',0,0,'QWVIOS88F2AZKT','QWYI36BU9KVTQO','0','0','1','1','1','1','1','1','1','1','1','0',0;</v>
      </c>
    </row>
    <row r="1326" spans="1:8" x14ac:dyDescent="0.25">
      <c r="A1326" t="s">
        <v>5567</v>
      </c>
      <c r="B1326" t="s">
        <v>5568</v>
      </c>
      <c r="C1326" t="s">
        <v>5569</v>
      </c>
      <c r="D1326" t="s">
        <v>5570</v>
      </c>
      <c r="E1326" t="s">
        <v>9273</v>
      </c>
      <c r="F1326" t="s">
        <v>4945</v>
      </c>
      <c r="G1326" t="s">
        <v>9265</v>
      </c>
      <c r="H1326" t="str" cm="1">
        <f t="array" aca="1" ref="H1326" ca="1">eConcatenar(A1326:G1326," ")</f>
        <v>INSERT INTO funeraria_abonos_individual SELECT 'zdAlcoJIHqTzO77k',' 4bqMZBrnitnfoMIA ','0',10600,'00:00:00','0000-00-00',0,0,0,0,0,0,0,0,0,0,0,0,'QWVIOWCUF2AZKT','00:00:00','2021-9-20',0,0,'QWVIOS88F2AZKT','QWYI36BU9KVTQO','0','0','1','1','1','1','1','1','1','1','1','0',0;</v>
      </c>
    </row>
    <row r="1327" spans="1:8" x14ac:dyDescent="0.25">
      <c r="A1327" t="s">
        <v>5567</v>
      </c>
      <c r="B1327" t="s">
        <v>5568</v>
      </c>
      <c r="C1327" t="s">
        <v>5569</v>
      </c>
      <c r="D1327" t="s">
        <v>5570</v>
      </c>
      <c r="E1327" t="s">
        <v>9274</v>
      </c>
      <c r="F1327" t="s">
        <v>4947</v>
      </c>
      <c r="G1327" t="s">
        <v>9275</v>
      </c>
      <c r="H1327" t="str" cm="1">
        <f t="array" aca="1" ref="H1327" ca="1">eConcatenar(A1327:G1327," ")</f>
        <v>INSERT INTO funeraria_abonos_individual SELECT 'Mk8pvn5qeCCKUVar',' QQl2RcZFNS0IK247 ','0',13700,'00:00:00','0000-00-00',0,0,0,0,0,0,0,0,0,0,0,0,'QWVIOWCUF2AZKT','00:00:00','2021-9-20',0,0,'QWVIOS88F2AZKT','QWYI36BU9KVTQO','0','0','1','1','1','1','1','1','1','1','1','0',0;</v>
      </c>
    </row>
    <row r="1328" spans="1:8" x14ac:dyDescent="0.25">
      <c r="A1328" t="s">
        <v>5567</v>
      </c>
      <c r="B1328" t="s">
        <v>5568</v>
      </c>
      <c r="C1328" t="s">
        <v>5569</v>
      </c>
      <c r="D1328" t="s">
        <v>5570</v>
      </c>
      <c r="E1328" t="s">
        <v>9276</v>
      </c>
      <c r="F1328" t="s">
        <v>4948</v>
      </c>
      <c r="G1328" t="s">
        <v>9250</v>
      </c>
      <c r="H1328" t="str" cm="1">
        <f t="array" aca="1" ref="H1328" ca="1">eConcatenar(A1328:G1328," ")</f>
        <v>INSERT INTO funeraria_abonos_individual SELECT '0lOsgGLYaTk8dwAi',' QUMCU9gBpnmUTavl ','0',6500,'00:00:00','0000-00-00',0,0,0,0,0,0,0,0,0,0,0,0,'QWVIOWCUF2AZKT','00:00:00','2021-9-20',0,0,'QWVIOS88F2AZKT','QWYI36BU9KVTQO','0','0','1','1','1','1','1','1','1','1','1','0',0;</v>
      </c>
    </row>
    <row r="1329" spans="1:8" x14ac:dyDescent="0.25">
      <c r="A1329" t="s">
        <v>5567</v>
      </c>
      <c r="B1329" t="s">
        <v>5568</v>
      </c>
      <c r="C1329" t="s">
        <v>5569</v>
      </c>
      <c r="D1329" t="s">
        <v>5570</v>
      </c>
      <c r="E1329" t="s">
        <v>9277</v>
      </c>
      <c r="F1329" t="s">
        <v>4950</v>
      </c>
      <c r="G1329" t="s">
        <v>5871</v>
      </c>
      <c r="H1329" t="str" cm="1">
        <f t="array" aca="1" ref="H1329" ca="1">eConcatenar(A1329:G1329," ")</f>
        <v>INSERT INTO funeraria_abonos_individual SELECT 'OdkZLWH7LX4MyHJH',' YFNNme9gbsepbpfm ','0',1100,'00:00:00','0000-00-00',0,0,0,0,0,0,0,0,0,0,0,0,'QWVIOWCUF2AZKT','00:00:00','2021-9-20',0,0,'QWVIOS88F2AZKT','QWYI36BU9KVTQO','0','0','1','1','1','1','1','1','1','1','1','0',0;</v>
      </c>
    </row>
    <row r="1330" spans="1:8" x14ac:dyDescent="0.25">
      <c r="A1330" t="s">
        <v>5567</v>
      </c>
      <c r="B1330" t="s">
        <v>5568</v>
      </c>
      <c r="C1330" t="s">
        <v>5569</v>
      </c>
      <c r="D1330" t="s">
        <v>5570</v>
      </c>
      <c r="E1330" t="s">
        <v>9278</v>
      </c>
      <c r="F1330" t="s">
        <v>4952</v>
      </c>
      <c r="G1330" t="s">
        <v>9257</v>
      </c>
      <c r="H1330" t="str" cm="1">
        <f t="array" aca="1" ref="H1330" ca="1">eConcatenar(A1330:G1330," ")</f>
        <v>INSERT INTO funeraria_abonos_individual SELECT 'pFB7M7UJublh42jb',' 6O4K2J18gVDdtYPO ','0',1000,'00:00:00','0000-00-00',0,0,0,0,0,0,0,0,0,0,0,0,'QWVIOWCUF2AZKT','00:00:00','2021-9-20',0,0,'QWVIOS88F2AZKT','QWYI36BU9KVTQO','0','0','1','1','1','1','1','1','1','1','1','0',0;</v>
      </c>
    </row>
    <row r="1331" spans="1:8" x14ac:dyDescent="0.25">
      <c r="A1331" t="s">
        <v>5567</v>
      </c>
      <c r="B1331" t="s">
        <v>5568</v>
      </c>
      <c r="C1331" t="s">
        <v>5569</v>
      </c>
      <c r="D1331" t="s">
        <v>5570</v>
      </c>
      <c r="E1331" t="s">
        <v>9279</v>
      </c>
      <c r="F1331" t="s">
        <v>4955</v>
      </c>
      <c r="G1331" t="s">
        <v>5871</v>
      </c>
      <c r="H1331" t="str" cm="1">
        <f t="array" aca="1" ref="H1331" ca="1">eConcatenar(A1331:G1331," ")</f>
        <v>INSERT INTO funeraria_abonos_individual SELECT 'PL00DKEYUHyYkWsx',' Nw2md9niLveihVpA ','0',1100,'00:00:00','0000-00-00',0,0,0,0,0,0,0,0,0,0,0,0,'QWVIOWCUF2AZKT','00:00:00','2021-9-20',0,0,'QWVIOS88F2AZKT','QWYI36BU9KVTQO','0','0','1','1','1','1','1','1','1','1','1','0',0;</v>
      </c>
    </row>
    <row r="1332" spans="1:8" x14ac:dyDescent="0.25">
      <c r="A1332" t="s">
        <v>5567</v>
      </c>
      <c r="B1332" t="s">
        <v>5568</v>
      </c>
      <c r="C1332" t="s">
        <v>5569</v>
      </c>
      <c r="D1332" t="s">
        <v>5570</v>
      </c>
      <c r="E1332" t="s">
        <v>9280</v>
      </c>
      <c r="F1332" t="s">
        <v>4957</v>
      </c>
      <c r="G1332" t="s">
        <v>9281</v>
      </c>
      <c r="H1332" t="str" cm="1">
        <f t="array" aca="1" ref="H1332" ca="1">eConcatenar(A1332:G1332," ")</f>
        <v>INSERT INTO funeraria_abonos_individual SELECT 'kJoxyg0gAk9Barll',' jzjFWY1JIocaWi7Y ','0',14600,'00:00:00','0000-00-00',0,0,0,0,0,0,0,0,0,0,0,0,'QWVIOWCUF2AZKT','00:00:00','2021-9-21',0,0,'QWVIOS88F2AZKT','QWYI36BU9KVTQO','0','0','1','1','1','1','1','1','1','1','1','0',0;</v>
      </c>
    </row>
    <row r="1333" spans="1:8" x14ac:dyDescent="0.25">
      <c r="A1333" t="s">
        <v>5567</v>
      </c>
      <c r="B1333" t="s">
        <v>5568</v>
      </c>
      <c r="C1333" t="s">
        <v>5569</v>
      </c>
      <c r="D1333" t="s">
        <v>5570</v>
      </c>
      <c r="E1333" t="s">
        <v>9282</v>
      </c>
      <c r="F1333" t="s">
        <v>4962</v>
      </c>
      <c r="G1333" t="s">
        <v>9283</v>
      </c>
      <c r="H1333" t="str" cm="1">
        <f t="array" aca="1" ref="H1333" ca="1">eConcatenar(A1333:G1333," ")</f>
        <v>INSERT INTO funeraria_abonos_individual SELECT 'kJMgB32i6DndTGBc',' JZ8CeJvIs9WdsLEs ','0',1450,'00:00:00','0000-00-00',0,0,0,0,0,0,0,0,0,0,0,0,'QWVIOWCUF2AZKT','00:00:00','2021-9-21',0,0,'QWVIOS88F2AZKT','QWYI36BU9KVTQO','0','0','1','1','1','1','1','1','1','1','1','0',0;</v>
      </c>
    </row>
    <row r="1334" spans="1:8" x14ac:dyDescent="0.25">
      <c r="A1334" t="s">
        <v>5567</v>
      </c>
      <c r="B1334" t="s">
        <v>5568</v>
      </c>
      <c r="C1334" t="s">
        <v>5569</v>
      </c>
      <c r="D1334" t="s">
        <v>5570</v>
      </c>
      <c r="E1334" t="s">
        <v>9284</v>
      </c>
      <c r="F1334" t="s">
        <v>4965</v>
      </c>
      <c r="G1334" t="s">
        <v>9285</v>
      </c>
      <c r="H1334" t="str" cm="1">
        <f t="array" aca="1" ref="H1334" ca="1">eConcatenar(A1334:G1334," ")</f>
        <v>INSERT INTO funeraria_abonos_individual SELECT 'dsHldp511lsnZh4Y',' rNLZjdHVvkJND4fB ','0',7150,'00:00:00','0000-00-00',0,0,0,0,0,0,0,0,0,0,0,0,'QWVIOWCUF2AZKT','00:00:00','2021-9-21',0,0,'QWVIOS88F2AZKT','QWYI36BU9KVTQO','0','0','1','1','1','1','1','1','1','1','1','0',0;</v>
      </c>
    </row>
    <row r="1335" spans="1:8" x14ac:dyDescent="0.25">
      <c r="A1335" t="s">
        <v>5567</v>
      </c>
      <c r="B1335" t="s">
        <v>5568</v>
      </c>
      <c r="C1335" t="s">
        <v>5569</v>
      </c>
      <c r="D1335" t="s">
        <v>5570</v>
      </c>
      <c r="E1335" t="s">
        <v>9286</v>
      </c>
      <c r="F1335" t="s">
        <v>4966</v>
      </c>
      <c r="G1335" t="s">
        <v>9287</v>
      </c>
      <c r="H1335" t="str" cm="1">
        <f t="array" aca="1" ref="H1335" ca="1">eConcatenar(A1335:G1335," ")</f>
        <v>INSERT INTO funeraria_abonos_individual SELECT 'ScxvH9E3QppLDCXp',' E90WYUBwUh9Wr4KK ','0',12600,'00:00:00','0000-00-00',0,0,0,0,0,0,0,0,0,0,0,0,'QWVIOWCUF2AZKT','00:00:00','2021-9-21',0,0,'QWVIOS88F2AZKT','QWYI36BU9KVTQO','0','0','1','1','1','1','1','1','1','1','1','0',0;</v>
      </c>
    </row>
    <row r="1336" spans="1:8" x14ac:dyDescent="0.25">
      <c r="A1336" t="s">
        <v>5567</v>
      </c>
      <c r="B1336" t="s">
        <v>5568</v>
      </c>
      <c r="C1336" t="s">
        <v>5569</v>
      </c>
      <c r="D1336" t="s">
        <v>5570</v>
      </c>
      <c r="E1336" t="s">
        <v>9288</v>
      </c>
      <c r="F1336" t="s">
        <v>4967</v>
      </c>
      <c r="G1336" t="s">
        <v>9289</v>
      </c>
      <c r="H1336" t="str" cm="1">
        <f t="array" aca="1" ref="H1336" ca="1">eConcatenar(A1336:G1336," ")</f>
        <v>INSERT INTO funeraria_abonos_individual SELECT 'qF9oz0edGm7yWZCB',' mV6PNeK1f9EolNC4 ','0',7000,'00:00:00','0000-00-00',0,0,0,0,0,0,0,0,0,0,0,0,'QWVIOWCUF2AZKT','00:00:00','2021-9-21',0,0,'QWVIOS88F2AZKT','QWYI36BU9KVTQO','0','0','1','1','1','1','1','1','1','1','1','0',0;</v>
      </c>
    </row>
    <row r="1337" spans="1:8" x14ac:dyDescent="0.25">
      <c r="A1337" t="s">
        <v>5567</v>
      </c>
      <c r="B1337" t="s">
        <v>5568</v>
      </c>
      <c r="C1337" t="s">
        <v>5569</v>
      </c>
      <c r="D1337" t="s">
        <v>5570</v>
      </c>
      <c r="E1337" t="s">
        <v>9290</v>
      </c>
      <c r="F1337" t="s">
        <v>4969</v>
      </c>
      <c r="G1337" t="s">
        <v>9291</v>
      </c>
      <c r="H1337" t="str" cm="1">
        <f t="array" aca="1" ref="H1337" ca="1">eConcatenar(A1337:G1337," ")</f>
        <v>INSERT INTO funeraria_abonos_individual SELECT 'OlYyiYjFXW932ED2',' hNUQHVIfVOLH4dMu ','0',8000,'00:00:00','0000-00-00',0,0,0,0,0,0,0,0,0,0,0,0,'QWVIOWCUF2AZKT','00:00:00','2021-9-21',0,0,'QWVIOS88F2AZKT','QWYI36BU9KVTQO','0','0','1','1','1','1','1','1','1','1','1','0',0;</v>
      </c>
    </row>
    <row r="1338" spans="1:8" x14ac:dyDescent="0.25">
      <c r="A1338" t="s">
        <v>5567</v>
      </c>
      <c r="B1338" t="s">
        <v>5568</v>
      </c>
      <c r="C1338" t="s">
        <v>5569</v>
      </c>
      <c r="D1338" t="s">
        <v>5570</v>
      </c>
      <c r="E1338" t="s">
        <v>9292</v>
      </c>
      <c r="F1338" t="s">
        <v>4971</v>
      </c>
      <c r="G1338" t="s">
        <v>9293</v>
      </c>
      <c r="H1338" t="str" cm="1">
        <f t="array" aca="1" ref="H1338" ca="1">eConcatenar(A1338:G1338," ")</f>
        <v>INSERT INTO funeraria_abonos_individual SELECT '4hg6ZydJNkGlrvLr',' ROPYYziq3lgpeT0Q ','0',7500,'00:00:00','0000-00-00',0,0,0,0,0,0,0,0,0,0,0,0,'QWVIOWCUF2AZKT','00:00:00','2021-9-21',0,0,'QWVIOS88F2AZKT','QWYI36BU9KVTQO','0','0','1','1','1','1','1','1','1','1','1','0',0;</v>
      </c>
    </row>
    <row r="1339" spans="1:8" x14ac:dyDescent="0.25">
      <c r="A1339" t="s">
        <v>5567</v>
      </c>
      <c r="B1339" t="s">
        <v>5568</v>
      </c>
      <c r="C1339" t="s">
        <v>5569</v>
      </c>
      <c r="D1339" t="s">
        <v>5570</v>
      </c>
      <c r="E1339" t="s">
        <v>9294</v>
      </c>
      <c r="F1339" t="s">
        <v>4974</v>
      </c>
      <c r="G1339" t="s">
        <v>9283</v>
      </c>
      <c r="H1339" t="str" cm="1">
        <f t="array" aca="1" ref="H1339" ca="1">eConcatenar(A1339:G1339," ")</f>
        <v>INSERT INTO funeraria_abonos_individual SELECT 'lvMEBEBBAGdvHyPs',' D9W88lSNallQm2HR ','0',1450,'00:00:00','0000-00-00',0,0,0,0,0,0,0,0,0,0,0,0,'QWVIOWCUF2AZKT','00:00:00','2021-9-21',0,0,'QWVIOS88F2AZKT','QWYI36BU9KVTQO','0','0','1','1','1','1','1','1','1','1','1','0',0;</v>
      </c>
    </row>
    <row r="1340" spans="1:8" x14ac:dyDescent="0.25">
      <c r="A1340" t="s">
        <v>5567</v>
      </c>
      <c r="B1340" t="s">
        <v>5568</v>
      </c>
      <c r="C1340" t="s">
        <v>5569</v>
      </c>
      <c r="D1340" t="s">
        <v>5570</v>
      </c>
      <c r="E1340" t="s">
        <v>9295</v>
      </c>
      <c r="F1340" t="s">
        <v>4976</v>
      </c>
      <c r="G1340" t="s">
        <v>9296</v>
      </c>
      <c r="H1340" t="str" cm="1">
        <f t="array" aca="1" ref="H1340" ca="1">eConcatenar(A1340:G1340," ")</f>
        <v>INSERT INTO funeraria_abonos_individual SELECT 'KOPz3nTJxZJhbKmG',' Y52OsIeZoTgA63AA ','0',9400,'00:00:00','0000-00-00',0,0,0,0,0,0,0,0,0,0,0,0,'QWVIOWCUF2AZKT','00:00:00','2021-9-21',0,0,'QWVIOS88F2AZKT','QWYI36BU9KVTQO','0','0','1','1','1','1','1','1','1','1','1','0',0;</v>
      </c>
    </row>
    <row r="1341" spans="1:8" x14ac:dyDescent="0.25">
      <c r="A1341" t="s">
        <v>5567</v>
      </c>
      <c r="B1341" t="s">
        <v>5568</v>
      </c>
      <c r="C1341" t="s">
        <v>5569</v>
      </c>
      <c r="D1341" t="s">
        <v>5570</v>
      </c>
      <c r="E1341" t="s">
        <v>9297</v>
      </c>
      <c r="F1341" t="s">
        <v>4978</v>
      </c>
      <c r="G1341" t="s">
        <v>9298</v>
      </c>
      <c r="H1341" t="str" cm="1">
        <f t="array" aca="1" ref="H1341" ca="1">eConcatenar(A1341:G1341," ")</f>
        <v>INSERT INTO funeraria_abonos_individual SELECT 'V80BwsK3RTo5iOu4',' 4FH5Efny5TXFtnqs ','0',10000,'00:00:00','0000-00-00',0,0,0,0,0,0,0,0,0,0,0,0,'QWVIOWCUF2AZKT','00:00:00','2021-9-21',0,0,'QWVIOS88F2AZKT','QWYI36BU9KVTQO','0','0','1','1','1','1','1','1','1','1','1','0',0;</v>
      </c>
    </row>
    <row r="1342" spans="1:8" x14ac:dyDescent="0.25">
      <c r="A1342" t="s">
        <v>5567</v>
      </c>
      <c r="B1342" t="s">
        <v>5568</v>
      </c>
      <c r="C1342" t="s">
        <v>5569</v>
      </c>
      <c r="D1342" t="s">
        <v>5570</v>
      </c>
      <c r="E1342" t="s">
        <v>9299</v>
      </c>
      <c r="F1342" t="s">
        <v>4980</v>
      </c>
      <c r="G1342" t="s">
        <v>9300</v>
      </c>
      <c r="H1342" t="str" cm="1">
        <f t="array" aca="1" ref="H1342" ca="1">eConcatenar(A1342:G1342," ")</f>
        <v>INSERT INTO funeraria_abonos_individual SELECT 'yxyV5vFRtsMNhtcb',' 3xWkApfLUJ3A4Dfz ','0',9200,'00:00:00','0000-00-00',0,0,0,0,0,0,0,0,0,0,0,0,'QWVIOWCUF2AZKT','00:00:00','2021-9-21',0,0,'QWVIOS88F2AZKT','QWYI36BU9KVTQO','0','0','1','1','1','1','1','1','1','1','1','0',0;</v>
      </c>
    </row>
    <row r="1343" spans="1:8" x14ac:dyDescent="0.25">
      <c r="A1343" t="s">
        <v>5567</v>
      </c>
      <c r="B1343" t="s">
        <v>5568</v>
      </c>
      <c r="C1343" t="s">
        <v>5569</v>
      </c>
      <c r="D1343" t="s">
        <v>5570</v>
      </c>
      <c r="E1343" t="s">
        <v>9301</v>
      </c>
      <c r="F1343" t="s">
        <v>4981</v>
      </c>
      <c r="G1343" t="s">
        <v>9302</v>
      </c>
      <c r="H1343" t="str" cm="1">
        <f t="array" aca="1" ref="H1343" ca="1">eConcatenar(A1343:G1343," ")</f>
        <v>INSERT INTO funeraria_abonos_individual SELECT 'xAoKeABIFMHo09cJ',' dYiEG0LmdJ0WL2Cd ','0',800,'00:00:00','0000-00-00',0,0,0,0,0,0,0,0,0,0,0,0,'QWVIOWCUF2AZKT','00:00:00','2021-9-21',0,0,'QWVIOS88F2AZKT','QWYI36BU9KVTQO','0','0','1','1','1','1','1','1','1','1','1','0',0;</v>
      </c>
    </row>
    <row r="1344" spans="1:8" x14ac:dyDescent="0.25">
      <c r="A1344" t="s">
        <v>5567</v>
      </c>
      <c r="B1344" t="s">
        <v>5568</v>
      </c>
      <c r="C1344" t="s">
        <v>5569</v>
      </c>
      <c r="D1344" t="s">
        <v>5570</v>
      </c>
      <c r="E1344" t="s">
        <v>9303</v>
      </c>
      <c r="F1344" t="s">
        <v>4983</v>
      </c>
      <c r="G1344" t="s">
        <v>9304</v>
      </c>
      <c r="H1344" t="str" cm="1">
        <f t="array" aca="1" ref="H1344" ca="1">eConcatenar(A1344:G1344," ")</f>
        <v>INSERT INTO funeraria_abonos_individual SELECT '6KMd6gjRMHM8U3D0',' pclTyoAJTVgWHTCt ','0',700,'00:00:00','0000-00-00',0,0,0,0,0,0,0,0,0,0,0,0,'QWVIOWCUF2AZKT','00:00:00','2021-9-21',0,0,'QWVIOS88F2AZKT','QWYI36BU9KVTQO','0','0','1','1','1','1','1','1','1','1','1','0',0;</v>
      </c>
    </row>
    <row r="1345" spans="1:8" x14ac:dyDescent="0.25">
      <c r="A1345" t="s">
        <v>5567</v>
      </c>
      <c r="B1345" t="s">
        <v>5568</v>
      </c>
      <c r="C1345" t="s">
        <v>5569</v>
      </c>
      <c r="D1345" t="s">
        <v>5570</v>
      </c>
      <c r="E1345" t="s">
        <v>9305</v>
      </c>
      <c r="F1345" t="s">
        <v>4985</v>
      </c>
      <c r="G1345" t="s">
        <v>9306</v>
      </c>
      <c r="H1345" t="str" cm="1">
        <f t="array" aca="1" ref="H1345" ca="1">eConcatenar(A1345:G1345," ")</f>
        <v>INSERT INTO funeraria_abonos_individual SELECT 'oXeI85TTecAPbxIG',' SNp6blRjg0R137bh ','0',1500,'00:00:00','0000-00-00',0,0,0,0,0,0,0,0,0,0,0,0,'QWVIOWCUF2AZKT','00:00:00','2021-9-21',0,0,'QWVIOS88F2AZKT','QWYI36BU9KVTQO','0','0','1','1','1','1','1','1','1','1','1','0',0;</v>
      </c>
    </row>
    <row r="1346" spans="1:8" x14ac:dyDescent="0.25">
      <c r="A1346" t="s">
        <v>5567</v>
      </c>
      <c r="B1346" t="s">
        <v>5568</v>
      </c>
      <c r="C1346" t="s">
        <v>5569</v>
      </c>
      <c r="D1346" t="s">
        <v>5570</v>
      </c>
      <c r="E1346" t="s">
        <v>9307</v>
      </c>
      <c r="F1346" t="s">
        <v>4987</v>
      </c>
      <c r="G1346" t="s">
        <v>9308</v>
      </c>
      <c r="H1346" t="str" cm="1">
        <f t="array" aca="1" ref="H1346" ca="1">eConcatenar(A1346:G1346," ")</f>
        <v>INSERT INTO funeraria_abonos_individual SELECT 'JtWfnpMISMXqGbhB',' Mf8wA83bGhSg5DY1 ','0',2050,'00:00:00','0000-00-00',0,0,0,0,0,0,0,0,0,0,0,0,'QWVIOWCUF2AZKT','00:00:00','2021-9-21',0,0,'QWVIOS88F2AZKT','QWYI36BU9KVTQO','0','0','1','1','1','1','1','1','1','1','1','0',0;</v>
      </c>
    </row>
    <row r="1347" spans="1:8" x14ac:dyDescent="0.25">
      <c r="A1347" t="s">
        <v>5567</v>
      </c>
      <c r="B1347" t="s">
        <v>5568</v>
      </c>
      <c r="C1347" t="s">
        <v>5569</v>
      </c>
      <c r="D1347" t="s">
        <v>5570</v>
      </c>
      <c r="E1347" t="s">
        <v>9309</v>
      </c>
      <c r="F1347" t="s">
        <v>4992</v>
      </c>
      <c r="G1347" t="s">
        <v>9291</v>
      </c>
      <c r="H1347" t="str" cm="1">
        <f t="array" aca="1" ref="H1347" ca="1">eConcatenar(A1347:G1347," ")</f>
        <v>INSERT INTO funeraria_abonos_individual SELECT 'JY06mVhZCVnaLqUw',' Q1VUWIQgfIFxbQVE ','0',8000,'00:00:00','0000-00-00',0,0,0,0,0,0,0,0,0,0,0,0,'QWVIOWCUF2AZKT','00:00:00','2021-9-21',0,0,'QWVIOS88F2AZKT','QWYI36BU9KVTQO','0','0','1','1','1','1','1','1','1','1','1','0',0;</v>
      </c>
    </row>
    <row r="1348" spans="1:8" x14ac:dyDescent="0.25">
      <c r="A1348" t="s">
        <v>5567</v>
      </c>
      <c r="B1348" t="s">
        <v>5568</v>
      </c>
      <c r="C1348" t="s">
        <v>5569</v>
      </c>
      <c r="D1348" t="s">
        <v>5570</v>
      </c>
      <c r="E1348" t="s">
        <v>9310</v>
      </c>
      <c r="F1348" t="s">
        <v>4994</v>
      </c>
      <c r="G1348" t="s">
        <v>5828</v>
      </c>
      <c r="H1348" t="str" cm="1">
        <f t="array" aca="1" ref="H1348" ca="1">eConcatenar(A1348:G1348," ")</f>
        <v>INSERT INTO funeraria_abonos_individual SELECT 'I0rkWWb1etDLaqC7',' 14TXBTojddCUGeuV ','0',900,'00:00:00','0000-00-00',0,0,0,0,0,0,0,0,0,0,0,0,'QWVIOWCUF2AZKT','00:00:00','2021-9-21',0,0,'QWVIOS88F2AZKT','QWYI36BU9KVTQO','0','0','1','1','1','1','1','1','1','1','1','0',0;</v>
      </c>
    </row>
    <row r="1349" spans="1:8" x14ac:dyDescent="0.25">
      <c r="A1349" t="s">
        <v>5567</v>
      </c>
      <c r="B1349" t="s">
        <v>5568</v>
      </c>
      <c r="C1349" t="s">
        <v>5569</v>
      </c>
      <c r="D1349" t="s">
        <v>5570</v>
      </c>
      <c r="E1349" t="s">
        <v>9311</v>
      </c>
      <c r="F1349" t="s">
        <v>4995</v>
      </c>
      <c r="G1349" t="s">
        <v>9312</v>
      </c>
      <c r="H1349" t="str" cm="1">
        <f t="array" aca="1" ref="H1349" ca="1">eConcatenar(A1349:G1349," ")</f>
        <v>INSERT INTO funeraria_abonos_individual SELECT 'Y1p24ttrcItknfHl',' mVVGup9nwstPUnVi ','0',1050,'00:00:00','0000-00-00',0,0,0,0,0,0,0,0,0,0,0,0,'QWVIOWCUF2AZKT','00:00:00','2021-9-21',0,0,'QWVIOS88F2AZKT','QWYI36BU9KVTQO','0','0','1','1','1','1','1','1','1','1','1','0',0;</v>
      </c>
    </row>
    <row r="1350" spans="1:8" x14ac:dyDescent="0.25">
      <c r="A1350" t="s">
        <v>5567</v>
      </c>
      <c r="B1350" t="s">
        <v>5568</v>
      </c>
      <c r="C1350" t="s">
        <v>5569</v>
      </c>
      <c r="D1350" t="s">
        <v>5570</v>
      </c>
      <c r="E1350" t="s">
        <v>9313</v>
      </c>
      <c r="F1350" t="s">
        <v>4997</v>
      </c>
      <c r="G1350" t="s">
        <v>5828</v>
      </c>
      <c r="H1350" t="str" cm="1">
        <f t="array" aca="1" ref="H1350" ca="1">eConcatenar(A1350:G1350," ")</f>
        <v>INSERT INTO funeraria_abonos_individual SELECT '8ov5V04LdwsdGYGJ',' ZXuVJ3XQf8Kp9otz ','0',900,'00:00:00','0000-00-00',0,0,0,0,0,0,0,0,0,0,0,0,'QWVIOWCUF2AZKT','00:00:00','2021-9-21',0,0,'QWVIOS88F2AZKT','QWYI36BU9KVTQO','0','0','1','1','1','1','1','1','1','1','1','0',0;</v>
      </c>
    </row>
    <row r="1351" spans="1:8" x14ac:dyDescent="0.25">
      <c r="A1351" t="s">
        <v>5567</v>
      </c>
      <c r="B1351" t="s">
        <v>5568</v>
      </c>
      <c r="C1351" t="s">
        <v>5569</v>
      </c>
      <c r="D1351" t="s">
        <v>5570</v>
      </c>
      <c r="E1351" t="s">
        <v>9314</v>
      </c>
      <c r="F1351" t="s">
        <v>5000</v>
      </c>
      <c r="G1351" t="s">
        <v>9304</v>
      </c>
      <c r="H1351" t="str" cm="1">
        <f t="array" aca="1" ref="H1351" ca="1">eConcatenar(A1351:G1351," ")</f>
        <v>INSERT INTO funeraria_abonos_individual SELECT 'X65httxfH5mVJlLP',' eCzqpeoZE4NDm2yP ','0',700,'00:00:00','0000-00-00',0,0,0,0,0,0,0,0,0,0,0,0,'QWVIOWCUF2AZKT','00:00:00','2021-9-21',0,0,'QWVIOS88F2AZKT','QWYI36BU9KVTQO','0','0','1','1','1','1','1','1','1','1','1','0',0;</v>
      </c>
    </row>
    <row r="1352" spans="1:8" x14ac:dyDescent="0.25">
      <c r="A1352" t="s">
        <v>5567</v>
      </c>
      <c r="B1352" t="s">
        <v>5568</v>
      </c>
      <c r="C1352" t="s">
        <v>5569</v>
      </c>
      <c r="D1352" t="s">
        <v>5570</v>
      </c>
      <c r="E1352" t="s">
        <v>9315</v>
      </c>
      <c r="F1352" t="s">
        <v>5002</v>
      </c>
      <c r="G1352" t="s">
        <v>9316</v>
      </c>
      <c r="H1352" t="str" cm="1">
        <f t="array" aca="1" ref="H1352" ca="1">eConcatenar(A1352:G1352," ")</f>
        <v>INSERT INTO funeraria_abonos_individual SELECT 'c6WX0JkoQNjWukX8',' BmZiz6QdNi4NFK3f ','0',1300,'00:00:00','0000-00-00',0,0,0,0,0,0,0,0,0,0,0,0,'QWVIOWCUF2AZKT','00:00:00','2021-9-21',0,0,'QWVIOS88F2AZKT','QWYI36BU9KVTQO','0','0','1','1','1','1','1','1','1','1','1','0',0;</v>
      </c>
    </row>
    <row r="1353" spans="1:8" x14ac:dyDescent="0.25">
      <c r="A1353" t="s">
        <v>5567</v>
      </c>
      <c r="B1353" t="s">
        <v>5568</v>
      </c>
      <c r="C1353" t="s">
        <v>5569</v>
      </c>
      <c r="D1353" t="s">
        <v>5570</v>
      </c>
      <c r="E1353" t="s">
        <v>9317</v>
      </c>
      <c r="F1353" t="s">
        <v>5003</v>
      </c>
      <c r="G1353" t="s">
        <v>5828</v>
      </c>
      <c r="H1353" t="str" cm="1">
        <f t="array" aca="1" ref="H1353" ca="1">eConcatenar(A1353:G1353," ")</f>
        <v>INSERT INTO funeraria_abonos_individual SELECT 'nEnKVyUroPnfyLdn',' GZiXHXxgtvaeKjJZ ','0',900,'00:00:00','0000-00-00',0,0,0,0,0,0,0,0,0,0,0,0,'QWVIOWCUF2AZKT','00:00:00','2021-9-21',0,0,'QWVIOS88F2AZKT','QWYI36BU9KVTQO','0','0','1','1','1','1','1','1','1','1','1','0',0;</v>
      </c>
    </row>
    <row r="1354" spans="1:8" x14ac:dyDescent="0.25">
      <c r="A1354" t="s">
        <v>5567</v>
      </c>
      <c r="B1354" t="s">
        <v>5568</v>
      </c>
      <c r="C1354" t="s">
        <v>5569</v>
      </c>
      <c r="D1354" t="s">
        <v>5570</v>
      </c>
      <c r="E1354" t="s">
        <v>9318</v>
      </c>
      <c r="F1354" t="s">
        <v>5005</v>
      </c>
      <c r="G1354" t="s">
        <v>9306</v>
      </c>
      <c r="H1354" t="str" cm="1">
        <f t="array" aca="1" ref="H1354" ca="1">eConcatenar(A1354:G1354," ")</f>
        <v>INSERT INTO funeraria_abonos_individual SELECT 'nYedEbAUdRRqi87m',' N8AqDGdQllU4PaZS ','0',1500,'00:00:00','0000-00-00',0,0,0,0,0,0,0,0,0,0,0,0,'QWVIOWCUF2AZKT','00:00:00','2021-9-21',0,0,'QWVIOS88F2AZKT','QWYI36BU9KVTQO','0','0','1','1','1','1','1','1','1','1','1','0',0;</v>
      </c>
    </row>
    <row r="1355" spans="1:8" x14ac:dyDescent="0.25">
      <c r="A1355" t="s">
        <v>5567</v>
      </c>
      <c r="B1355" t="s">
        <v>5568</v>
      </c>
      <c r="C1355" t="s">
        <v>5569</v>
      </c>
      <c r="D1355" t="s">
        <v>5570</v>
      </c>
      <c r="E1355" t="s">
        <v>9319</v>
      </c>
      <c r="F1355" t="s">
        <v>5007</v>
      </c>
      <c r="G1355" t="s">
        <v>9302</v>
      </c>
      <c r="H1355" t="str" cm="1">
        <f t="array" aca="1" ref="H1355" ca="1">eConcatenar(A1355:G1355," ")</f>
        <v>INSERT INTO funeraria_abonos_individual SELECT 'VHgM9IBxyXNNhwaj',' ENiJPzKOSb7jnIPl ','0',800,'00:00:00','0000-00-00',0,0,0,0,0,0,0,0,0,0,0,0,'QWVIOWCUF2AZKT','00:00:00','2021-9-21',0,0,'QWVIOS88F2AZKT','QWYI36BU9KVTQO','0','0','1','1','1','1','1','1','1','1','1','0',0;</v>
      </c>
    </row>
    <row r="1356" spans="1:8" x14ac:dyDescent="0.25">
      <c r="A1356" t="s">
        <v>5567</v>
      </c>
      <c r="B1356" t="s">
        <v>5568</v>
      </c>
      <c r="C1356" t="s">
        <v>5569</v>
      </c>
      <c r="D1356" t="s">
        <v>5570</v>
      </c>
      <c r="E1356" t="s">
        <v>9320</v>
      </c>
      <c r="F1356" t="s">
        <v>5009</v>
      </c>
      <c r="G1356" t="s">
        <v>9321</v>
      </c>
      <c r="H1356" t="str" cm="1">
        <f t="array" aca="1" ref="H1356" ca="1">eConcatenar(A1356:G1356," ")</f>
        <v>INSERT INTO funeraria_abonos_individual SELECT '1qsPwL03ndP3dxor',' XkhW4bcI9dkx7OAp ','0',2400,'00:00:00','0000-00-00',0,0,0,0,0,0,0,0,0,0,0,0,'QWVIOWCUF2AZKT','00:00:00','2021-9-21',0,0,'QWVIOS88F2AZKT','QWYI36BU9KVTQO','0','0','1','1','1','1','1','1','1','1','1','0',0;</v>
      </c>
    </row>
    <row r="1357" spans="1:8" x14ac:dyDescent="0.25">
      <c r="A1357" t="s">
        <v>5567</v>
      </c>
      <c r="B1357" t="s">
        <v>5568</v>
      </c>
      <c r="C1357" t="s">
        <v>5569</v>
      </c>
      <c r="D1357" t="s">
        <v>5570</v>
      </c>
      <c r="E1357" t="s">
        <v>9322</v>
      </c>
      <c r="F1357" t="s">
        <v>5010</v>
      </c>
      <c r="G1357" t="s">
        <v>9323</v>
      </c>
      <c r="H1357" t="str" cm="1">
        <f t="array" aca="1" ref="H1357" ca="1">eConcatenar(A1357:G1357," ")</f>
        <v>INSERT INTO funeraria_abonos_individual SELECT 'kIIXMaBGcPXzg3Aq',' ZvpmMpKbAyYgv1t7 ','0',10100,'00:00:00','0000-00-00',0,0,0,0,0,0,0,0,0,0,0,0,'QWVIOWCUF2AZKT','00:00:00','2021-9-21',0,0,'QWVIOS88F2AZKT','QWYI36BU9KVTQO','0','0','1','1','1','1','1','1','1','1','1','0',0;</v>
      </c>
    </row>
    <row r="1358" spans="1:8" x14ac:dyDescent="0.25">
      <c r="A1358" t="s">
        <v>5567</v>
      </c>
      <c r="B1358" t="s">
        <v>5568</v>
      </c>
      <c r="C1358" t="s">
        <v>5569</v>
      </c>
      <c r="D1358" t="s">
        <v>5570</v>
      </c>
      <c r="E1358" t="s">
        <v>9324</v>
      </c>
      <c r="F1358" t="s">
        <v>5012</v>
      </c>
      <c r="G1358" t="s">
        <v>6812</v>
      </c>
      <c r="H1358" t="str" cm="1">
        <f t="array" aca="1" ref="H1358" ca="1">eConcatenar(A1358:G1358," ")</f>
        <v>INSERT INTO funeraria_abonos_individual SELECT 'uuVkqAsqmSg3auHy',' pxlexgU4bFGm8Ib0 ','0',1100,'00:00:00','0000-00-00',0,0,0,0,0,0,0,0,0,0,0,0,'QWVIOWCUF2AZKT','00:00:00','2021-9-21',0,0,'QWVIOS88F2AZKT','QWYI36BU9KVTQO','0','0','1','1','1','1','1','1','1','1','1','0',0;</v>
      </c>
    </row>
    <row r="1359" spans="1:8" x14ac:dyDescent="0.25">
      <c r="A1359" t="s">
        <v>5567</v>
      </c>
      <c r="B1359" t="s">
        <v>5568</v>
      </c>
      <c r="C1359" t="s">
        <v>5569</v>
      </c>
      <c r="D1359" t="s">
        <v>5570</v>
      </c>
      <c r="E1359" t="s">
        <v>9325</v>
      </c>
      <c r="F1359" t="s">
        <v>5013</v>
      </c>
      <c r="G1359" t="s">
        <v>6812</v>
      </c>
      <c r="H1359" t="str" cm="1">
        <f t="array" aca="1" ref="H1359" ca="1">eConcatenar(A1359:G1359," ")</f>
        <v>INSERT INTO funeraria_abonos_individual SELECT 'UsfePnucqjUtp1m7',' JuUH43MGkKlgU1c2 ','0',1100,'00:00:00','0000-00-00',0,0,0,0,0,0,0,0,0,0,0,0,'QWVIOWCUF2AZKT','00:00:00','2021-9-21',0,0,'QWVIOS88F2AZKT','QWYI36BU9KVTQO','0','0','1','1','1','1','1','1','1','1','1','0',0;</v>
      </c>
    </row>
    <row r="1360" spans="1:8" x14ac:dyDescent="0.25">
      <c r="A1360" t="s">
        <v>5567</v>
      </c>
      <c r="B1360" t="s">
        <v>5568</v>
      </c>
      <c r="C1360" t="s">
        <v>5569</v>
      </c>
      <c r="D1360" t="s">
        <v>5570</v>
      </c>
      <c r="E1360" t="s">
        <v>9326</v>
      </c>
      <c r="F1360" t="s">
        <v>5014</v>
      </c>
      <c r="G1360" t="s">
        <v>6786</v>
      </c>
      <c r="H1360" t="str" cm="1">
        <f t="array" aca="1" ref="H1360" ca="1">eConcatenar(A1360:G1360," ")</f>
        <v>INSERT INTO funeraria_abonos_individual SELECT 'hGd8athJEbgy1myS',' PSYc69b3Ah8Nkefr ','0',9000,'00:00:00','0000-00-00',0,0,0,0,0,0,0,0,0,0,0,0,'QWVIOWCUF2AZKT','00:00:00','2021-9-21',0,0,'QWVIOS88F2AZKT','QWYI36BU9KVTQO','0','0','1','1','1','1','1','1','1','1','1','0',0;</v>
      </c>
    </row>
    <row r="1361" spans="1:8" x14ac:dyDescent="0.25">
      <c r="A1361" t="s">
        <v>5567</v>
      </c>
      <c r="B1361" t="s">
        <v>5568</v>
      </c>
      <c r="C1361" t="s">
        <v>5569</v>
      </c>
      <c r="D1361" t="s">
        <v>5570</v>
      </c>
      <c r="E1361" t="s">
        <v>9327</v>
      </c>
      <c r="F1361" t="s">
        <v>5015</v>
      </c>
      <c r="G1361" t="s">
        <v>9289</v>
      </c>
      <c r="H1361" t="str" cm="1">
        <f t="array" aca="1" ref="H1361" ca="1">eConcatenar(A1361:G1361," ")</f>
        <v>INSERT INTO funeraria_abonos_individual SELECT 'xamwVCQnvKsMA2iL',' y4TgQjhrBXK29yOh ','0',7000,'00:00:00','0000-00-00',0,0,0,0,0,0,0,0,0,0,0,0,'QWVIOWCUF2AZKT','00:00:00','2021-9-21',0,0,'QWVIOS88F2AZKT','QWYI36BU9KVTQO','0','0','1','1','1','1','1','1','1','1','1','0',0;</v>
      </c>
    </row>
    <row r="1362" spans="1:8" x14ac:dyDescent="0.25">
      <c r="A1362" t="s">
        <v>5567</v>
      </c>
      <c r="B1362" t="s">
        <v>5568</v>
      </c>
      <c r="C1362" t="s">
        <v>5569</v>
      </c>
      <c r="D1362" t="s">
        <v>5570</v>
      </c>
      <c r="E1362" t="s">
        <v>9328</v>
      </c>
      <c r="F1362" t="s">
        <v>5017</v>
      </c>
      <c r="G1362" t="s">
        <v>9329</v>
      </c>
      <c r="H1362" t="str" cm="1">
        <f t="array" aca="1" ref="H1362" ca="1">eConcatenar(A1362:G1362," ")</f>
        <v>INSERT INTO funeraria_abonos_individual SELECT 'AdCvnDn1eIdiYjce',' MB8D92Og7GED86k3 ','0',7400,'00:00:00','0000-00-00',0,0,0,0,0,0,0,0,0,0,0,0,'QWVIOWCUF2AZKT','00:00:00','2021-9-21',0,0,'QWVIOS88F2AZKT','QWYI36BU9KVTQO','0','0','1','1','1','1','1','1','1','1','1','0',0;</v>
      </c>
    </row>
    <row r="1363" spans="1:8" x14ac:dyDescent="0.25">
      <c r="A1363" t="s">
        <v>5567</v>
      </c>
      <c r="B1363" t="s">
        <v>5568</v>
      </c>
      <c r="C1363" t="s">
        <v>5569</v>
      </c>
      <c r="D1363" t="s">
        <v>5570</v>
      </c>
      <c r="E1363" t="s">
        <v>9330</v>
      </c>
      <c r="F1363" t="s">
        <v>5019</v>
      </c>
      <c r="G1363" t="s">
        <v>9331</v>
      </c>
      <c r="H1363" t="str" cm="1">
        <f t="array" aca="1" ref="H1363" ca="1">eConcatenar(A1363:G1363," ")</f>
        <v>INSERT INTO funeraria_abonos_individual SELECT 'S65cbltJz6kBXwQS',' Exn28LA0ShgDRLaJ ','0',2300,'00:00:00','0000-00-00',0,0,0,0,0,0,0,0,0,0,0,0,'QWVIOWCUF2AZKT','00:00:00','2021-9-21',0,0,'QWVIOS88F2AZKT','QWYI36BU9KVTQO','0','0','1','1','1','1','1','1','1','1','1','0',0;</v>
      </c>
    </row>
    <row r="1364" spans="1:8" x14ac:dyDescent="0.25">
      <c r="A1364" t="s">
        <v>5567</v>
      </c>
      <c r="B1364" t="s">
        <v>5568</v>
      </c>
      <c r="C1364" t="s">
        <v>5569</v>
      </c>
      <c r="D1364" t="s">
        <v>5570</v>
      </c>
      <c r="E1364" t="s">
        <v>9332</v>
      </c>
      <c r="F1364" t="s">
        <v>5020</v>
      </c>
      <c r="G1364" t="s">
        <v>9331</v>
      </c>
      <c r="H1364" t="str" cm="1">
        <f t="array" aca="1" ref="H1364" ca="1">eConcatenar(A1364:G1364," ")</f>
        <v>INSERT INTO funeraria_abonos_individual SELECT '1XPNMc7zmBHlmfGg',' jmvYT8vh74FQzeut ','0',2300,'00:00:00','0000-00-00',0,0,0,0,0,0,0,0,0,0,0,0,'QWVIOWCUF2AZKT','00:00:00','2021-9-21',0,0,'QWVIOS88F2AZKT','QWYI36BU9KVTQO','0','0','1','1','1','1','1','1','1','1','1','0',0;</v>
      </c>
    </row>
    <row r="1365" spans="1:8" x14ac:dyDescent="0.25">
      <c r="A1365" t="s">
        <v>5567</v>
      </c>
      <c r="B1365" t="s">
        <v>5568</v>
      </c>
      <c r="C1365" t="s">
        <v>5569</v>
      </c>
      <c r="D1365" t="s">
        <v>5570</v>
      </c>
      <c r="E1365" t="s">
        <v>9333</v>
      </c>
      <c r="F1365" t="s">
        <v>5023</v>
      </c>
      <c r="G1365" t="s">
        <v>6762</v>
      </c>
      <c r="H1365" t="str" cm="1">
        <f t="array" aca="1" ref="H1365" ca="1">eConcatenar(A1365:G1365," ")</f>
        <v>INSERT INTO funeraria_abonos_individual SELECT 'gNctxxelfoOk1h1B',' ezmKRbtrkY56GzpV ','0',10200,'00:00:00','0000-00-00',0,0,0,0,0,0,0,0,0,0,0,0,'QWVIOWCUF2AZKT','00:00:00','2021-9-21',0,0,'QWVIOS88F2AZKT','QWYI36BU9KVTQO','0','0','1','1','1','1','1','1','1','1','1','0',0;</v>
      </c>
    </row>
    <row r="1366" spans="1:8" x14ac:dyDescent="0.25">
      <c r="A1366" t="s">
        <v>5567</v>
      </c>
      <c r="B1366" t="s">
        <v>5568</v>
      </c>
      <c r="C1366" t="s">
        <v>5569</v>
      </c>
      <c r="D1366" t="s">
        <v>5570</v>
      </c>
      <c r="E1366" t="s">
        <v>9334</v>
      </c>
      <c r="F1366" t="s">
        <v>5024</v>
      </c>
      <c r="G1366" t="s">
        <v>9335</v>
      </c>
      <c r="H1366" t="str" cm="1">
        <f t="array" aca="1" ref="H1366" ca="1">eConcatenar(A1366:G1366," ")</f>
        <v>INSERT INTO funeraria_abonos_individual SELECT '8e4L0gPTMMdP8HKS',' 0Q4DZTCHSTEaJFX9 ','0',6550,'00:00:00','0000-00-00',0,0,0,0,0,0,0,0,0,0,0,0,'QWVIOWCUF2AZKT','00:00:00','2021-9-21',0,0,'QWVIOS88F2AZKT','QWYI36BU9KVTQO','0','0','1','1','1','1','1','1','1','1','1','0',0;</v>
      </c>
    </row>
    <row r="1367" spans="1:8" x14ac:dyDescent="0.25">
      <c r="A1367" t="s">
        <v>5567</v>
      </c>
      <c r="B1367" t="s">
        <v>5568</v>
      </c>
      <c r="C1367" t="s">
        <v>5569</v>
      </c>
      <c r="D1367" t="s">
        <v>5570</v>
      </c>
      <c r="E1367" t="s">
        <v>9336</v>
      </c>
      <c r="F1367" t="s">
        <v>5026</v>
      </c>
      <c r="G1367" t="s">
        <v>5805</v>
      </c>
      <c r="H1367" t="str" cm="1">
        <f t="array" aca="1" ref="H1367" ca="1">eConcatenar(A1367:G1367," ")</f>
        <v>INSERT INTO funeraria_abonos_individual SELECT 'NmAObBAw3MfKVE4t',' DkHeMylLVONwcQg1 ','0',2900,'00:00:00','0000-00-00',0,0,0,0,0,0,0,0,0,0,0,0,'QWVIOWCUF2AZKT','00:00:00','2021-9-21',0,0,'QWVIOS88F2AZKT','QWYI36BU9KVTQO','0','0','1','1','1','1','1','1','1','1','1','0',0;</v>
      </c>
    </row>
    <row r="1368" spans="1:8" x14ac:dyDescent="0.25">
      <c r="A1368" t="s">
        <v>5567</v>
      </c>
      <c r="B1368" t="s">
        <v>5568</v>
      </c>
      <c r="C1368" t="s">
        <v>5569</v>
      </c>
      <c r="D1368" t="s">
        <v>5570</v>
      </c>
      <c r="E1368" t="s">
        <v>9337</v>
      </c>
      <c r="F1368" t="s">
        <v>5027</v>
      </c>
      <c r="G1368" t="s">
        <v>9338</v>
      </c>
      <c r="H1368" t="str" cm="1">
        <f t="array" aca="1" ref="H1368" ca="1">eConcatenar(A1368:G1368," ")</f>
        <v>INSERT INTO funeraria_abonos_individual SELECT 'KFHjZBxwMM6HgfPX',' jpmEfVwZPu4SKsjr ','0',10600,'00:00:00','0000-00-00',0,0,0,0,0,0,0,0,0,0,0,0,'QWVIOWCUF2AZKT','00:00:00','2021-9-21',0,0,'QWVIOS88F2AZKT','QWYI36BU9KVTQO','0','0','1','1','1','1','1','1','1','1','1','0',0;</v>
      </c>
    </row>
    <row r="1369" spans="1:8" x14ac:dyDescent="0.25">
      <c r="A1369" t="s">
        <v>5567</v>
      </c>
      <c r="B1369" t="s">
        <v>5568</v>
      </c>
      <c r="C1369" t="s">
        <v>5569</v>
      </c>
      <c r="D1369" t="s">
        <v>5570</v>
      </c>
      <c r="E1369" t="s">
        <v>9339</v>
      </c>
      <c r="F1369" t="s">
        <v>5028</v>
      </c>
      <c r="G1369" t="s">
        <v>6777</v>
      </c>
      <c r="H1369" t="str" cm="1">
        <f t="array" aca="1" ref="H1369" ca="1">eConcatenar(A1369:G1369," ")</f>
        <v>INSERT INTO funeraria_abonos_individual SELECT 'LKckczAQTAv6ejFE',' CPZ6U0mPYrUhzsW7 ','0',10700,'00:00:00','0000-00-00',0,0,0,0,0,0,0,0,0,0,0,0,'QWVIOWCUF2AZKT','00:00:00','2021-9-21',0,0,'QWVIOS88F2AZKT','QWYI36BU9KVTQO','0','0','1','1','1','1','1','1','1','1','1','0',0;</v>
      </c>
    </row>
    <row r="1370" spans="1:8" x14ac:dyDescent="0.25">
      <c r="A1370" t="s">
        <v>5567</v>
      </c>
      <c r="B1370" t="s">
        <v>5568</v>
      </c>
      <c r="C1370" t="s">
        <v>5569</v>
      </c>
      <c r="D1370" t="s">
        <v>5570</v>
      </c>
      <c r="E1370" t="s">
        <v>9340</v>
      </c>
      <c r="F1370" t="s">
        <v>5029</v>
      </c>
      <c r="G1370" t="s">
        <v>5814</v>
      </c>
      <c r="H1370" t="str" cm="1">
        <f t="array" aca="1" ref="H1370" ca="1">eConcatenar(A1370:G1370," ")</f>
        <v>INSERT INTO funeraria_abonos_individual SELECT 'lC5UH2RkRo5cM4YP',' uUSnHkhwzND9gLjw ','0',2600,'00:00:00','0000-00-00',0,0,0,0,0,0,0,0,0,0,0,0,'QWVIOWCUF2AZKT','00:00:00','2021-9-21',0,0,'QWVIOS88F2AZKT','QWYI36BU9KVTQO','0','0','1','1','1','1','1','1','1','1','1','0',0;</v>
      </c>
    </row>
    <row r="1371" spans="1:8" x14ac:dyDescent="0.25">
      <c r="A1371" t="s">
        <v>5567</v>
      </c>
      <c r="B1371" t="s">
        <v>5568</v>
      </c>
      <c r="C1371" t="s">
        <v>5569</v>
      </c>
      <c r="D1371" t="s">
        <v>5570</v>
      </c>
      <c r="E1371" t="s">
        <v>9341</v>
      </c>
      <c r="F1371" t="s">
        <v>5031</v>
      </c>
      <c r="G1371" t="s">
        <v>6800</v>
      </c>
      <c r="H1371" t="str" cm="1">
        <f t="array" aca="1" ref="H1371" ca="1">eConcatenar(A1371:G1371," ")</f>
        <v>INSERT INTO funeraria_abonos_individual SELECT 'c7inITSpMKAKXKRy',' BeWF7V6wsJqD973E ','0',4400,'00:00:00','0000-00-00',0,0,0,0,0,0,0,0,0,0,0,0,'QWVIOWCUF2AZKT','00:00:00','2021-9-21',0,0,'QWVIOS88F2AZKT','QWYI36BU9KVTQO','0','0','1','1','1','1','1','1','1','1','1','0',0;</v>
      </c>
    </row>
    <row r="1372" spans="1:8" x14ac:dyDescent="0.25">
      <c r="A1372" t="s">
        <v>5567</v>
      </c>
      <c r="B1372" t="s">
        <v>5568</v>
      </c>
      <c r="C1372" t="s">
        <v>5569</v>
      </c>
      <c r="D1372" t="s">
        <v>5570</v>
      </c>
      <c r="E1372" t="s">
        <v>9342</v>
      </c>
      <c r="F1372" t="s">
        <v>5032</v>
      </c>
      <c r="G1372" t="s">
        <v>9321</v>
      </c>
      <c r="H1372" t="str" cm="1">
        <f t="array" aca="1" ref="H1372" ca="1">eConcatenar(A1372:G1372," ")</f>
        <v>INSERT INTO funeraria_abonos_individual SELECT '1T70cpIYuyYMOJbr',' KlcUlSL5LTgTnKCC ','0',2400,'00:00:00','0000-00-00',0,0,0,0,0,0,0,0,0,0,0,0,'QWVIOWCUF2AZKT','00:00:00','2021-9-21',0,0,'QWVIOS88F2AZKT','QWYI36BU9KVTQO','0','0','1','1','1','1','1','1','1','1','1','0',0;</v>
      </c>
    </row>
    <row r="1373" spans="1:8" x14ac:dyDescent="0.25">
      <c r="A1373" t="s">
        <v>5567</v>
      </c>
      <c r="B1373" t="s">
        <v>5568</v>
      </c>
      <c r="C1373" t="s">
        <v>5569</v>
      </c>
      <c r="D1373" t="s">
        <v>5570</v>
      </c>
      <c r="E1373" t="s">
        <v>9343</v>
      </c>
      <c r="F1373" t="s">
        <v>5034</v>
      </c>
      <c r="G1373" t="s">
        <v>9344</v>
      </c>
      <c r="H1373" t="str" cm="1">
        <f t="array" aca="1" ref="H1373" ca="1">eConcatenar(A1373:G1373," ")</f>
        <v>INSERT INTO funeraria_abonos_individual SELECT 'WPwF2Yio54kk6Fs8',' jXy62sxYC7esrca1 ','0',6000,'00:00:00','0000-00-00',0,0,0,0,0,0,0,0,0,0,0,0,'QWVIOWCUF2AZKT','00:00:00','2021-9-21',0,0,'QWVIOS88F2AZKT','QWYI36BU9KVTQO','0','0','1','1','1','1','1','1','1','1','1','0',0;</v>
      </c>
    </row>
    <row r="1374" spans="1:8" x14ac:dyDescent="0.25">
      <c r="A1374" t="s">
        <v>5567</v>
      </c>
      <c r="B1374" t="s">
        <v>5568</v>
      </c>
      <c r="C1374" t="s">
        <v>5569</v>
      </c>
      <c r="D1374" t="s">
        <v>5570</v>
      </c>
      <c r="E1374" t="s">
        <v>9345</v>
      </c>
      <c r="F1374" t="s">
        <v>5036</v>
      </c>
      <c r="G1374" t="s">
        <v>9346</v>
      </c>
      <c r="H1374" t="str" cm="1">
        <f t="array" aca="1" ref="H1374" ca="1">eConcatenar(A1374:G1374," ")</f>
        <v>INSERT INTO funeraria_abonos_individual SELECT 'BebDlxM5q6JQHlbm',' OIE0uVNzca62ymxd ','0',5000,'00:00:00','0000-00-00',0,0,0,0,0,0,0,0,0,0,0,0,'QWVIOWCUF2AZKT','00:00:00','2021-9-21',0,0,'QWVIOS88F2AZKT','QWYI36BU9KVTQO','0','0','1','1','1','1','1','1','1','1','1','0',0;</v>
      </c>
    </row>
    <row r="1375" spans="1:8" x14ac:dyDescent="0.25">
      <c r="A1375" t="s">
        <v>5567</v>
      </c>
      <c r="B1375" t="s">
        <v>5568</v>
      </c>
      <c r="C1375" t="s">
        <v>5569</v>
      </c>
      <c r="D1375" t="s">
        <v>5570</v>
      </c>
      <c r="E1375" t="s">
        <v>9347</v>
      </c>
      <c r="F1375" t="s">
        <v>5038</v>
      </c>
      <c r="G1375" t="s">
        <v>9348</v>
      </c>
      <c r="H1375" t="str" cm="1">
        <f t="array" aca="1" ref="H1375" ca="1">eConcatenar(A1375:G1375," ")</f>
        <v>INSERT INTO funeraria_abonos_individual SELECT 'EXIYIRgs1QW83KRv',' QWVuGIRxzPdVX4WD ','0',6900,'00:00:00','0000-00-00',0,0,0,0,0,0,0,0,0,0,0,0,'QWVIOWCUF2AZKT','00:00:00','2021-9-21',0,0,'QWVIOS88F2AZKT','QWYI36BU9KVTQO','0','0','1','1','1','1','1','1','1','1','1','0',0;</v>
      </c>
    </row>
    <row r="1376" spans="1:8" x14ac:dyDescent="0.25">
      <c r="A1376" t="s">
        <v>5567</v>
      </c>
      <c r="B1376" t="s">
        <v>5568</v>
      </c>
      <c r="C1376" t="s">
        <v>5569</v>
      </c>
      <c r="D1376" t="s">
        <v>5570</v>
      </c>
      <c r="E1376" t="s">
        <v>9349</v>
      </c>
      <c r="F1376" t="s">
        <v>5040</v>
      </c>
      <c r="G1376" t="s">
        <v>9350</v>
      </c>
      <c r="H1376" t="str" cm="1">
        <f t="array" aca="1" ref="H1376" ca="1">eConcatenar(A1376:G1376," ")</f>
        <v>INSERT INTO funeraria_abonos_individual SELECT 'KMu5AeGTi236mJ37',' 9u2QQXvM141M9KGf ','0',300,'00:00:00','0000-00-00',0,0,0,0,0,0,0,0,0,0,0,0,'QWVIOWCUF2AZKT','00:00:00','2021-9-21',0,0,'QWVIOS88F2AZKT','QWYI36BU9KVTQO','0','0','1','1','1','1','1','1','1','1','1','0',0;</v>
      </c>
    </row>
    <row r="1377" spans="1:8" x14ac:dyDescent="0.25">
      <c r="A1377" t="s">
        <v>5567</v>
      </c>
      <c r="B1377" t="s">
        <v>5568</v>
      </c>
      <c r="C1377" t="s">
        <v>5569</v>
      </c>
      <c r="D1377" t="s">
        <v>5570</v>
      </c>
      <c r="E1377" t="s">
        <v>9351</v>
      </c>
      <c r="F1377" t="s">
        <v>5041</v>
      </c>
      <c r="G1377" t="s">
        <v>9352</v>
      </c>
      <c r="H1377" t="str" cm="1">
        <f t="array" aca="1" ref="H1377" ca="1">eConcatenar(A1377:G1377," ")</f>
        <v>INSERT INTO funeraria_abonos_individual SELECT 'g4tkU0m0iUZPTBuO',' cIGT1L9N0wrRTl6l ','0',2000,'00:00:00','0000-00-00',0,0,0,0,0,0,0,0,0,0,0,0,'QWVIOWCUF2AZKT','00:00:00','2021-9-7',0,0,'QWVIOS88F2AZKT','QWYI36BU9KVTQO','0','0','1','1','1','1','1','1','1','1','1','0',0;</v>
      </c>
    </row>
    <row r="1378" spans="1:8" x14ac:dyDescent="0.25">
      <c r="A1378" t="s">
        <v>5567</v>
      </c>
      <c r="B1378" t="s">
        <v>5568</v>
      </c>
      <c r="C1378" t="s">
        <v>5569</v>
      </c>
      <c r="D1378" t="s">
        <v>5570</v>
      </c>
      <c r="E1378" t="s">
        <v>9353</v>
      </c>
      <c r="F1378" t="s">
        <v>5043</v>
      </c>
      <c r="G1378" t="s">
        <v>9354</v>
      </c>
      <c r="H1378" t="str" cm="1">
        <f t="array" aca="1" ref="H1378" ca="1">eConcatenar(A1378:G1378," ")</f>
        <v>INSERT INTO funeraria_abonos_individual SELECT 'FzYlndhalns8Rhlj',' YYhUf2rBP4EnHhkW ','0',800,'00:00:00','0000-00-00',0,0,0,0,0,0,0,0,0,0,0,0,'QWVIOWCUF2AZKT','00:00:00','2021-9-7',0,0,'QWVIOS88F2AZKT','QWYI36BU9KVTQO','0','0','1','1','1','1','1','1','1','1','1','0',0;</v>
      </c>
    </row>
    <row r="1379" spans="1:8" x14ac:dyDescent="0.25">
      <c r="A1379" t="s">
        <v>5567</v>
      </c>
      <c r="B1379" t="s">
        <v>5568</v>
      </c>
      <c r="C1379" t="s">
        <v>5569</v>
      </c>
      <c r="D1379" t="s">
        <v>5570</v>
      </c>
      <c r="E1379" t="s">
        <v>9355</v>
      </c>
      <c r="F1379" t="s">
        <v>5044</v>
      </c>
      <c r="G1379" t="s">
        <v>9356</v>
      </c>
      <c r="H1379" t="str" cm="1">
        <f t="array" aca="1" ref="H1379" ca="1">eConcatenar(A1379:G1379," ")</f>
        <v>INSERT INTO funeraria_abonos_individual SELECT 'YxIp6vwLZZpjhB2W',' hxIbCRfmD1pkZ9yJ ','0',600,'00:00:00','0000-00-00',0,0,0,0,0,0,0,0,0,0,0,0,'QWVIOWCUF2AZKT','00:00:00','2021-9-7',0,0,'QWVIOS88F2AZKT','QWYI36BU9KVTQO','0','0','1','1','1','1','1','1','1','1','1','0',0;</v>
      </c>
    </row>
    <row r="1380" spans="1:8" x14ac:dyDescent="0.25">
      <c r="A1380" t="s">
        <v>5567</v>
      </c>
      <c r="B1380" t="s">
        <v>5568</v>
      </c>
      <c r="C1380" t="s">
        <v>5569</v>
      </c>
      <c r="D1380" t="s">
        <v>5570</v>
      </c>
      <c r="E1380" t="s">
        <v>9357</v>
      </c>
      <c r="F1380" t="s">
        <v>5047</v>
      </c>
      <c r="G1380" t="s">
        <v>9358</v>
      </c>
      <c r="H1380" t="str" cm="1">
        <f t="array" aca="1" ref="H1380" ca="1">eConcatenar(A1380:G1380," ")</f>
        <v>INSERT INTO funeraria_abonos_individual SELECT 'Hi7Y1je5JRlke5BD',' hXaeB8W7O3rVkq3K ','0',9200,'00:00:00','0000-00-00',0,0,0,0,0,0,0,0,0,0,0,0,'QWVIOWCUF2AZKT','00:00:00','2021-8-16',0,0,'QWVIOS88F2AZKT','QWYI36BU9KVTQO','0','0','1','1','1','1','1','1','1','1','1','0',0;</v>
      </c>
    </row>
    <row r="1381" spans="1:8" x14ac:dyDescent="0.25">
      <c r="A1381" t="s">
        <v>5567</v>
      </c>
      <c r="B1381" t="s">
        <v>5568</v>
      </c>
      <c r="C1381" t="s">
        <v>5569</v>
      </c>
      <c r="D1381" t="s">
        <v>5570</v>
      </c>
      <c r="E1381" t="s">
        <v>9359</v>
      </c>
      <c r="F1381" t="s">
        <v>5049</v>
      </c>
      <c r="G1381" t="s">
        <v>9360</v>
      </c>
      <c r="H1381" t="str" cm="1">
        <f t="array" aca="1" ref="H1381" ca="1">eConcatenar(A1381:G1381," ")</f>
        <v>INSERT INTO funeraria_abonos_individual SELECT 'SDCqOdUd66XArk1A',' aFJDWGPkLy9qhrvb ','0',10000,'00:00:00','0000-00-00',0,0,0,0,0,0,0,0,0,0,0,0,'QWVIOWCUF2AZKT','00:00:00','2021-8-27',0,0,'QWVIOS88F2AZKT','QWYI36BU9KVTQO','0','0','1','1','1','1','1','1','1','1','1','0',0;</v>
      </c>
    </row>
    <row r="1382" spans="1:8" x14ac:dyDescent="0.25">
      <c r="A1382" t="s">
        <v>5567</v>
      </c>
      <c r="B1382" t="s">
        <v>5568</v>
      </c>
      <c r="C1382" t="s">
        <v>5569</v>
      </c>
      <c r="D1382" t="s">
        <v>5570</v>
      </c>
      <c r="E1382" t="s">
        <v>9361</v>
      </c>
      <c r="F1382" t="s">
        <v>5051</v>
      </c>
      <c r="G1382" t="s">
        <v>9362</v>
      </c>
      <c r="H1382" t="str" cm="1">
        <f t="array" aca="1" ref="H1382" ca="1">eConcatenar(A1382:G1382," ")</f>
        <v>INSERT INTO funeraria_abonos_individual SELECT 'IwPYz1s4kDXysuHn',' WKYgWLl6wOQi4UH7 ','0',3750,'00:00:00','0000-00-00',0,0,0,0,0,0,0,0,0,0,0,0,'QWVIOWCUF2AZKT','00:00:00','2021-9-7',0,0,'QWVIOS88F2AZKT','QWYI36BU9KVTQO','0','0','1','1','1','1','1','1','1','1','1','0',0;</v>
      </c>
    </row>
    <row r="1383" spans="1:8" x14ac:dyDescent="0.25">
      <c r="A1383" t="s">
        <v>5567</v>
      </c>
      <c r="B1383" t="s">
        <v>5568</v>
      </c>
      <c r="C1383" t="s">
        <v>5569</v>
      </c>
      <c r="D1383" t="s">
        <v>5570</v>
      </c>
      <c r="E1383" t="s">
        <v>9363</v>
      </c>
      <c r="F1383" t="s">
        <v>5052</v>
      </c>
      <c r="G1383" t="s">
        <v>9364</v>
      </c>
      <c r="H1383" t="str" cm="1">
        <f t="array" aca="1" ref="H1383" ca="1">eConcatenar(A1383:G1383," ")</f>
        <v>INSERT INTO funeraria_abonos_individual SELECT '0KaUhGIyl30sFS2Z',' TffnKC7JX6HC0qOG ','0',7200,'00:00:00','0000-00-00',0,0,0,0,0,0,0,0,0,0,0,0,'QWVIOWCUF2AZKT','00:00:00','2021-9-7',0,0,'QWVIOS88F2AZKT','QWYI36BU9KVTQO','0','0','1','1','1','1','1','1','1','1','1','0',0;</v>
      </c>
    </row>
    <row r="1384" spans="1:8" x14ac:dyDescent="0.25">
      <c r="A1384" t="s">
        <v>5567</v>
      </c>
      <c r="B1384" t="s">
        <v>5568</v>
      </c>
      <c r="C1384" t="s">
        <v>5569</v>
      </c>
      <c r="D1384" t="s">
        <v>5570</v>
      </c>
      <c r="E1384" t="s">
        <v>9365</v>
      </c>
      <c r="F1384" t="s">
        <v>5053</v>
      </c>
      <c r="G1384" t="s">
        <v>9366</v>
      </c>
      <c r="H1384" t="str" cm="1">
        <f t="array" aca="1" ref="H1384" ca="1">eConcatenar(A1384:G1384," ")</f>
        <v>INSERT INTO funeraria_abonos_individual SELECT 'LO8NbhG84Ox5ib7p',' 5Geipn1klwDJY8gq ','0',11000,'00:00:00','0000-00-00',0,0,0,0,0,0,0,0,0,0,0,0,'QWVIOWCUF2AZKT','00:00:00','2021-9-7',0,0,'QWVIOS88F2AZKT','QWYI36BU9KVTQO','0','0','1','1','1','1','1','1','1','1','1','0',0;</v>
      </c>
    </row>
    <row r="1385" spans="1:8" x14ac:dyDescent="0.25">
      <c r="A1385" t="s">
        <v>5567</v>
      </c>
      <c r="B1385" t="s">
        <v>5568</v>
      </c>
      <c r="C1385" t="s">
        <v>5569</v>
      </c>
      <c r="D1385" t="s">
        <v>5570</v>
      </c>
      <c r="E1385" t="s">
        <v>9367</v>
      </c>
      <c r="F1385" t="s">
        <v>5054</v>
      </c>
      <c r="G1385" t="s">
        <v>9368</v>
      </c>
      <c r="H1385" t="str" cm="1">
        <f t="array" aca="1" ref="H1385" ca="1">eConcatenar(A1385:G1385," ")</f>
        <v>INSERT INTO funeraria_abonos_individual SELECT '86r89Fxi9UuXhbQk',' i4QGfRXuDCnqiYNs ','0',6500,'00:00:00','0000-00-00',0,0,0,0,0,0,0,0,0,0,0,0,'QWVIOWCUF2AZKT','00:00:00','2021-9-14',0,0,'QWVIOS88F2AZKT','QWYI36BU9KVTQO','0','0','1','1','1','1','1','1','1','1','1','0',0;</v>
      </c>
    </row>
    <row r="1386" spans="1:8" x14ac:dyDescent="0.25">
      <c r="A1386" t="s">
        <v>5567</v>
      </c>
      <c r="B1386" t="s">
        <v>5568</v>
      </c>
      <c r="C1386" t="s">
        <v>5569</v>
      </c>
      <c r="D1386" t="s">
        <v>5570</v>
      </c>
      <c r="E1386" t="s">
        <v>9369</v>
      </c>
      <c r="F1386" t="s">
        <v>5055</v>
      </c>
      <c r="G1386" t="s">
        <v>9370</v>
      </c>
      <c r="H1386" t="str" cm="1">
        <f t="array" aca="1" ref="H1386" ca="1">eConcatenar(A1386:G1386," ")</f>
        <v>INSERT INTO funeraria_abonos_individual SELECT 'wY2iDOEyFWxMdj7T',' laGpvnxRCiKC0X8P ','0',9800,'00:00:00','0000-00-00',0,0,0,0,0,0,0,0,0,0,0,0,'QWVIOWCUF2AZKT','00:00:00','2021-9-7',0,0,'QWVIOS88F2AZKT','QWYI36BU9KVTQO','0','0','1','1','1','1','1','1','1','1','1','0',0;</v>
      </c>
    </row>
    <row r="1387" spans="1:8" x14ac:dyDescent="0.25">
      <c r="A1387" t="s">
        <v>5567</v>
      </c>
      <c r="B1387" t="s">
        <v>5568</v>
      </c>
      <c r="C1387" t="s">
        <v>5569</v>
      </c>
      <c r="D1387" t="s">
        <v>5570</v>
      </c>
      <c r="E1387" t="s">
        <v>9371</v>
      </c>
      <c r="F1387" t="s">
        <v>5056</v>
      </c>
      <c r="G1387" t="s">
        <v>9372</v>
      </c>
      <c r="H1387" t="str" cm="1">
        <f t="array" aca="1" ref="H1387" ca="1">eConcatenar(A1387:G1387," ")</f>
        <v>INSERT INTO funeraria_abonos_individual SELECT 'a570OYqsXSsfcLFZ',' ogJ4QhlVZO5zWjIA ','0',8900,'00:00:00','0000-00-00',0,0,0,0,0,0,0,0,0,0,0,0,'QWVIOWCUF2AZKT','00:00:00','2021-9-14',0,0,'QWVIOS88F2AZKT','QWYI36BU9KVTQO','0','0','1','1','1','1','1','1','1','1','1','0',0;</v>
      </c>
    </row>
    <row r="1388" spans="1:8" x14ac:dyDescent="0.25">
      <c r="A1388" t="s">
        <v>5567</v>
      </c>
      <c r="B1388" t="s">
        <v>5568</v>
      </c>
      <c r="C1388" t="s">
        <v>5569</v>
      </c>
      <c r="D1388" t="s">
        <v>5570</v>
      </c>
      <c r="E1388" t="s">
        <v>9373</v>
      </c>
      <c r="F1388" t="s">
        <v>5057</v>
      </c>
      <c r="G1388" t="s">
        <v>9374</v>
      </c>
      <c r="H1388" t="str" cm="1">
        <f t="array" aca="1" ref="H1388" ca="1">eConcatenar(A1388:G1388," ")</f>
        <v>INSERT INTO funeraria_abonos_individual SELECT 'hCt3OaIUGvYNMmK7',' R4kszOqmblZqW4Vy ','0',7700,'00:00:00','0000-00-00',0,0,0,0,0,0,0,0,0,0,0,0,'QWVIOWCUF2AZKT','00:00:00','2021-8-3',0,0,'QWVIOS88F2AZKT','QWYI36BU9KVTQO','0','0','1','1','1','1','1','1','1','1','1','0',0;</v>
      </c>
    </row>
    <row r="1389" spans="1:8" x14ac:dyDescent="0.25">
      <c r="A1389" t="s">
        <v>5567</v>
      </c>
      <c r="B1389" t="s">
        <v>5568</v>
      </c>
      <c r="C1389" t="s">
        <v>5569</v>
      </c>
      <c r="D1389" t="s">
        <v>5570</v>
      </c>
      <c r="E1389" t="s">
        <v>9375</v>
      </c>
      <c r="F1389" t="s">
        <v>5059</v>
      </c>
      <c r="G1389" t="s">
        <v>9376</v>
      </c>
      <c r="H1389" t="str" cm="1">
        <f t="array" aca="1" ref="H1389" ca="1">eConcatenar(A1389:G1389," ")</f>
        <v>INSERT INTO funeraria_abonos_individual SELECT '7x2jSiJzJOL2KSC4',' VmW9FpwbcrFCJLoO ','0',6200,'00:00:00','0000-00-00',0,0,0,0,0,0,0,0,0,0,0,0,'QWVIOWCUF2AZKT','00:00:00','2021-9-6',0,0,'QWVIOS88F2AZKT','QWYI36BU9KVTQO','0','0','1','1','1','1','1','1','1','1','1','0',0;</v>
      </c>
    </row>
    <row r="1390" spans="1:8" x14ac:dyDescent="0.25">
      <c r="A1390" t="s">
        <v>5567</v>
      </c>
      <c r="B1390" t="s">
        <v>5568</v>
      </c>
      <c r="C1390" t="s">
        <v>5569</v>
      </c>
      <c r="D1390" t="s">
        <v>5570</v>
      </c>
      <c r="E1390" t="s">
        <v>9377</v>
      </c>
      <c r="F1390" t="s">
        <v>5060</v>
      </c>
      <c r="G1390" t="s">
        <v>9378</v>
      </c>
      <c r="H1390" t="str" cm="1">
        <f t="array" aca="1" ref="H1390" ca="1">eConcatenar(A1390:G1390," ")</f>
        <v>INSERT INTO funeraria_abonos_individual SELECT 'Bm6A0LZv1KsdtnVv',' tH2GcTS4r7Oqxlwl ','0',6850,'00:00:00','0000-00-00',0,0,0,0,0,0,0,0,0,0,0,0,'QWVIOWCUF2AZKT','00:00:00','2021-8-17',0,0,'QWVIOS88F2AZKT','QWYI36BU9KVTQO','0','0','1','1','1','1','1','1','1','1','1','0',0;</v>
      </c>
    </row>
    <row r="1391" spans="1:8" x14ac:dyDescent="0.25">
      <c r="A1391" t="s">
        <v>5567</v>
      </c>
      <c r="B1391" t="s">
        <v>5568</v>
      </c>
      <c r="C1391" t="s">
        <v>5569</v>
      </c>
      <c r="D1391" t="s">
        <v>5570</v>
      </c>
      <c r="E1391" t="s">
        <v>9379</v>
      </c>
      <c r="F1391" t="s">
        <v>5061</v>
      </c>
      <c r="G1391" t="s">
        <v>9380</v>
      </c>
      <c r="H1391" t="str" cm="1">
        <f t="array" aca="1" ref="H1391" ca="1">eConcatenar(A1391:G1391," ")</f>
        <v>INSERT INTO funeraria_abonos_individual SELECT 'YCbid6v6FAB8pU7k',' qOCra79C9sB3jLlD ','0',5200,'00:00:00','0000-00-00',0,0,0,0,0,0,0,0,0,0,0,0,'QWVIOWCUF2AZKT','00:00:00','2021-9-13',0,0,'QWVIOS88F2AZKT','QWYI36BU9KVTQO','0','0','1','1','1','1','1','1','1','1','1','0',0;</v>
      </c>
    </row>
    <row r="1392" spans="1:8" x14ac:dyDescent="0.25">
      <c r="A1392" t="s">
        <v>5567</v>
      </c>
      <c r="B1392" t="s">
        <v>5568</v>
      </c>
      <c r="C1392" t="s">
        <v>5569</v>
      </c>
      <c r="D1392" t="s">
        <v>5570</v>
      </c>
      <c r="E1392" t="s">
        <v>9381</v>
      </c>
      <c r="F1392" t="s">
        <v>5063</v>
      </c>
      <c r="G1392" t="s">
        <v>8208</v>
      </c>
      <c r="H1392" t="str" cm="1">
        <f t="array" aca="1" ref="H1392" ca="1">eConcatenar(A1392:G1392," ")</f>
        <v>INSERT INTO funeraria_abonos_individual SELECT '3pcT3JaQRfUQpG3E',' 4w7WyBD40qkaCG7S ','0',5700,'00:00:00','0000-00-00',0,0,0,0,0,0,0,0,0,0,0,0,'QWVIOWCUF2AZKT','00:00:00','2021-9-7',0,0,'QWVIOS88F2AZKT','QWYI36BU9KVTQO','0','0','1','1','1','1','1','1','1','1','1','0',0;</v>
      </c>
    </row>
    <row r="1393" spans="1:8" x14ac:dyDescent="0.25">
      <c r="A1393" t="s">
        <v>5567</v>
      </c>
      <c r="B1393" t="s">
        <v>5568</v>
      </c>
      <c r="C1393" t="s">
        <v>5569</v>
      </c>
      <c r="D1393" t="s">
        <v>5570</v>
      </c>
      <c r="E1393" t="s">
        <v>9382</v>
      </c>
      <c r="F1393" t="s">
        <v>5064</v>
      </c>
      <c r="G1393" t="s">
        <v>9383</v>
      </c>
      <c r="H1393" t="str" cm="1">
        <f t="array" aca="1" ref="H1393" ca="1">eConcatenar(A1393:G1393," ")</f>
        <v>INSERT INTO funeraria_abonos_individual SELECT 'rRE7EbtKrf7inraD',' ywUx1JemwH9b3jI8 ','0',6000,'00:00:00','0000-00-00',0,0,0,0,0,0,0,0,0,0,0,0,'QWVIOWCUF2AZKT','00:00:00','2021-9-6',0,0,'QWVIOS88F2AZKT','QWYI36BU9KVTQO','0','0','1','1','1','1','1','1','1','1','1','0',0;</v>
      </c>
    </row>
    <row r="1394" spans="1:8" x14ac:dyDescent="0.25">
      <c r="A1394" t="s">
        <v>5567</v>
      </c>
      <c r="B1394" t="s">
        <v>5568</v>
      </c>
      <c r="C1394" t="s">
        <v>5569</v>
      </c>
      <c r="D1394" t="s">
        <v>5570</v>
      </c>
      <c r="E1394" t="s">
        <v>9384</v>
      </c>
      <c r="F1394" t="s">
        <v>5065</v>
      </c>
      <c r="G1394" t="s">
        <v>9385</v>
      </c>
      <c r="H1394" t="str" cm="1">
        <f t="array" aca="1" ref="H1394" ca="1">eConcatenar(A1394:G1394," ")</f>
        <v>INSERT INTO funeraria_abonos_individual SELECT 'm97QZP9xAUR59Muf',' ZnPuM3W3q7dwY7IJ ','0',4400,'00:00:00','0000-00-00',0,0,0,0,0,0,0,0,0,0,0,0,'QWVIOWCUF2AZKT','00:00:00','2021-8-17',0,0,'QWVIOS88F2AZKT','QWYI36BU9KVTQO','0','0','1','1','1','1','1','1','1','1','1','0',0;</v>
      </c>
    </row>
    <row r="1395" spans="1:8" x14ac:dyDescent="0.25">
      <c r="A1395" t="s">
        <v>5567</v>
      </c>
      <c r="B1395" t="s">
        <v>5568</v>
      </c>
      <c r="C1395" t="s">
        <v>5569</v>
      </c>
      <c r="D1395" t="s">
        <v>5570</v>
      </c>
      <c r="E1395" t="s">
        <v>9386</v>
      </c>
      <c r="F1395" t="s">
        <v>5068</v>
      </c>
      <c r="G1395" t="s">
        <v>9387</v>
      </c>
      <c r="H1395" t="str" cm="1">
        <f t="array" aca="1" ref="H1395" ca="1">eConcatenar(A1395:G1395," ")</f>
        <v>INSERT INTO funeraria_abonos_individual SELECT 'Nu7vaf4sNdcRY3cG',' NPIeoSuU3Wt3thsJ ','0',4100,'00:00:00','0000-00-00',0,0,0,0,0,0,0,0,0,0,0,0,'QWVIOWCUF2AZKT','00:00:00','2021-9-14',0,0,'QWVIOS88F2AZKT','QWYI36BU9KVTQO','0','0','1','1','1','1','1','1','1','1','1','0',0;</v>
      </c>
    </row>
    <row r="1396" spans="1:8" x14ac:dyDescent="0.25">
      <c r="A1396" t="s">
        <v>5567</v>
      </c>
      <c r="B1396" t="s">
        <v>5568</v>
      </c>
      <c r="C1396" t="s">
        <v>5569</v>
      </c>
      <c r="D1396" t="s">
        <v>5570</v>
      </c>
      <c r="E1396" t="s">
        <v>9388</v>
      </c>
      <c r="F1396" t="s">
        <v>5070</v>
      </c>
      <c r="G1396" t="s">
        <v>9389</v>
      </c>
      <c r="H1396" t="str" cm="1">
        <f t="array" aca="1" ref="H1396" ca="1">eConcatenar(A1396:G1396," ")</f>
        <v>INSERT INTO funeraria_abonos_individual SELECT 'FMdwsPGY9yyAystl',' JBW4VTt4xsR9MPTE ','0',2800,'00:00:00','0000-00-00',0,0,0,0,0,0,0,0,0,0,0,0,'QWVIOWCUF2AZKT','00:00:00','2021-9-7',0,0,'QWVIOS88F2AZKT','QWYI36BU9KVTQO','0','0','1','1','1','1','1','1','1','1','1','0',0;</v>
      </c>
    </row>
    <row r="1397" spans="1:8" x14ac:dyDescent="0.25">
      <c r="A1397" t="s">
        <v>5567</v>
      </c>
      <c r="B1397" t="s">
        <v>5568</v>
      </c>
      <c r="C1397" t="s">
        <v>5569</v>
      </c>
      <c r="D1397" t="s">
        <v>5570</v>
      </c>
      <c r="E1397" t="s">
        <v>9390</v>
      </c>
      <c r="F1397" t="s">
        <v>5072</v>
      </c>
      <c r="G1397" t="s">
        <v>9391</v>
      </c>
      <c r="H1397" t="str" cm="1">
        <f t="array" aca="1" ref="H1397" ca="1">eConcatenar(A1397:G1397," ")</f>
        <v>INSERT INTO funeraria_abonos_individual SELECT 'DH4uUn7RSp1maWto',' w2714uY8DWLm6AaO ','0',2800,'00:00:00','0000-00-00',0,0,0,0,0,0,0,0,0,0,0,0,'QWVIOWCUF2AZKT','00:00:00','2021-9-14',0,0,'QWVIOS88F2AZKT','QWYI36BU9KVTQO','0','0','1','1','1','1','1','1','1','1','1','0',0;</v>
      </c>
    </row>
    <row r="1398" spans="1:8" x14ac:dyDescent="0.25">
      <c r="A1398" t="s">
        <v>5567</v>
      </c>
      <c r="B1398" t="s">
        <v>5568</v>
      </c>
      <c r="C1398" t="s">
        <v>5569</v>
      </c>
      <c r="D1398" t="s">
        <v>5570</v>
      </c>
      <c r="E1398" t="s">
        <v>9392</v>
      </c>
      <c r="F1398" t="s">
        <v>5073</v>
      </c>
      <c r="G1398" t="s">
        <v>9393</v>
      </c>
      <c r="H1398" t="str" cm="1">
        <f t="array" aca="1" ref="H1398" ca="1">eConcatenar(A1398:G1398," ")</f>
        <v>INSERT INTO funeraria_abonos_individual SELECT 'moRbfbNRlqmi4XVp',' sA98BDY4VeWhugrq ','0',2600,'00:00:00','0000-00-00',0,0,0,0,0,0,0,0,0,0,0,0,'QWVIOWCUF2AZKT','00:00:00','2021-9-13',0,0,'QWVIOS88F2AZKT','QWYI36BU9KVTQO','0','0','1','1','1','1','1','1','1','1','1','0',0;</v>
      </c>
    </row>
    <row r="1399" spans="1:8" x14ac:dyDescent="0.25">
      <c r="A1399" t="s">
        <v>5567</v>
      </c>
      <c r="B1399" t="s">
        <v>5568</v>
      </c>
      <c r="C1399" t="s">
        <v>5569</v>
      </c>
      <c r="D1399" t="s">
        <v>5570</v>
      </c>
      <c r="E1399" t="s">
        <v>9394</v>
      </c>
      <c r="F1399" t="s">
        <v>5074</v>
      </c>
      <c r="G1399" t="s">
        <v>9389</v>
      </c>
      <c r="H1399" t="str" cm="1">
        <f t="array" aca="1" ref="H1399" ca="1">eConcatenar(A1399:G1399," ")</f>
        <v>INSERT INTO funeraria_abonos_individual SELECT 'j074CiFt3yUXBf1m',' GLp6uJkTN0DuX0JF ','0',2800,'00:00:00','0000-00-00',0,0,0,0,0,0,0,0,0,0,0,0,'QWVIOWCUF2AZKT','00:00:00','2021-9-7',0,0,'QWVIOS88F2AZKT','QWYI36BU9KVTQO','0','0','1','1','1','1','1','1','1','1','1','0',0;</v>
      </c>
    </row>
    <row r="1400" spans="1:8" x14ac:dyDescent="0.25">
      <c r="A1400" t="s">
        <v>5567</v>
      </c>
      <c r="B1400" t="s">
        <v>5568</v>
      </c>
      <c r="C1400" t="s">
        <v>5569</v>
      </c>
      <c r="D1400" t="s">
        <v>5570</v>
      </c>
      <c r="E1400" t="s">
        <v>9395</v>
      </c>
      <c r="F1400" t="s">
        <v>5075</v>
      </c>
      <c r="G1400" t="s">
        <v>9396</v>
      </c>
      <c r="H1400" t="str" cm="1">
        <f t="array" aca="1" ref="H1400" ca="1">eConcatenar(A1400:G1400," ")</f>
        <v>INSERT INTO funeraria_abonos_individual SELECT '7tZAPGrZ2lPdOlPB',' Q7YhlbuXU283HE12 ','0',600,'00:00:00','0000-00-00',0,0,0,0,0,0,0,0,0,0,0,0,'QWVIOWCUF2AZKT','00:00:00','2021-8-31',0,0,'QWVIOS88F2AZKT','QWYI36BU9KVTQO','0','0','1','1','1','1','1','1','1','1','1','0',0;</v>
      </c>
    </row>
    <row r="1401" spans="1:8" x14ac:dyDescent="0.25">
      <c r="A1401" t="s">
        <v>5567</v>
      </c>
      <c r="B1401" t="s">
        <v>5568</v>
      </c>
      <c r="C1401" t="s">
        <v>5569</v>
      </c>
      <c r="D1401" t="s">
        <v>5570</v>
      </c>
      <c r="E1401" t="s">
        <v>9397</v>
      </c>
      <c r="F1401" t="s">
        <v>5076</v>
      </c>
      <c r="G1401" t="s">
        <v>8576</v>
      </c>
      <c r="H1401" t="str" cm="1">
        <f t="array" aca="1" ref="H1401" ca="1">eConcatenar(A1401:G1401," ")</f>
        <v>INSERT INTO funeraria_abonos_individual SELECT 'TnDOoQYA7dNkBTpe',' BmLmRCb0UqqJxPA3 ','0',2500,'00:00:00','0000-00-00',0,0,0,0,0,0,0,0,0,0,0,0,'QWVIOWCUF2AZKT','00:00:00','2021-9-1',0,0,'QWVIOS88F2AZKT','QWYI36BU9KVTQO','0','0','1','1','1','1','1','1','1','1','1','0',0;</v>
      </c>
    </row>
    <row r="1402" spans="1:8" x14ac:dyDescent="0.25">
      <c r="A1402" t="s">
        <v>5567</v>
      </c>
      <c r="B1402" t="s">
        <v>5568</v>
      </c>
      <c r="C1402" t="s">
        <v>5569</v>
      </c>
      <c r="D1402" t="s">
        <v>5570</v>
      </c>
      <c r="E1402" t="s">
        <v>9398</v>
      </c>
      <c r="F1402" t="s">
        <v>5079</v>
      </c>
      <c r="G1402" t="s">
        <v>9399</v>
      </c>
      <c r="H1402" t="str" cm="1">
        <f t="array" aca="1" ref="H1402" ca="1">eConcatenar(A1402:G1402," ")</f>
        <v>INSERT INTO funeraria_abonos_individual SELECT 'NbUS7S13ue42gL6a',' lWcYc0rPJlkI2rIw ','0',1000,'00:00:00','0000-00-00',0,0,0,0,0,0,0,0,0,0,0,0,'QWVIOWCUF2AZKT','00:00:00','2021-9-7',0,0,'QWVIOS88F2AZKT','QWYI36BU9KVTQO','0','0','1','1','1','1','1','1','1','1','1','0',0;</v>
      </c>
    </row>
    <row r="1403" spans="1:8" x14ac:dyDescent="0.25">
      <c r="A1403" t="s">
        <v>5567</v>
      </c>
      <c r="B1403" t="s">
        <v>5568</v>
      </c>
      <c r="C1403" t="s">
        <v>5569</v>
      </c>
      <c r="D1403" t="s">
        <v>5570</v>
      </c>
      <c r="E1403" t="s">
        <v>9400</v>
      </c>
      <c r="F1403" t="s">
        <v>5080</v>
      </c>
      <c r="G1403" t="s">
        <v>9401</v>
      </c>
      <c r="H1403" t="str" cm="1">
        <f t="array" aca="1" ref="H1403" ca="1">eConcatenar(A1403:G1403," ")</f>
        <v>INSERT INTO funeraria_abonos_individual SELECT 'KufgHt4fReD8tSDz',' O1pIiZUPr4WOKQdW ','0',1700,'00:00:00','0000-00-00',0,0,0,0,0,0,0,0,0,0,0,0,'QWVIOWCUF2AZKT','00:00:00','2021-9-7',0,0,'QWVIOS88F2AZKT','QWYI36BU9KVTQO','0','0','1','1','1','1','1','1','1','1','1','0',0;</v>
      </c>
    </row>
    <row r="1404" spans="1:8" x14ac:dyDescent="0.25">
      <c r="A1404" t="s">
        <v>5567</v>
      </c>
      <c r="B1404" t="s">
        <v>5568</v>
      </c>
      <c r="C1404" t="s">
        <v>5569</v>
      </c>
      <c r="D1404" t="s">
        <v>5570</v>
      </c>
      <c r="E1404" t="s">
        <v>9402</v>
      </c>
      <c r="F1404" t="s">
        <v>5084</v>
      </c>
      <c r="G1404" t="s">
        <v>9403</v>
      </c>
      <c r="H1404" t="str" cm="1">
        <f t="array" aca="1" ref="H1404" ca="1">eConcatenar(A1404:G1404," ")</f>
        <v>INSERT INTO funeraria_abonos_individual SELECT 'f6Q3f7ul7B0bpgWM',' aWGSYOKulP1Ig9wQ ','0',1300,'00:00:00','0000-00-00',0,0,0,0,0,0,0,0,0,0,0,0,'QWVIOWCUF2AZKT','00:00:00','2021-9-7',0,0,'QWVIOS88F2AZKT','QWYI36BU9KVTQO','0','0','1','1','1','1','1','1','1','1','1','0',0;</v>
      </c>
    </row>
    <row r="1405" spans="1:8" x14ac:dyDescent="0.25">
      <c r="A1405" t="s">
        <v>5567</v>
      </c>
      <c r="B1405" t="s">
        <v>5568</v>
      </c>
      <c r="C1405" t="s">
        <v>5569</v>
      </c>
      <c r="D1405" t="s">
        <v>5570</v>
      </c>
      <c r="E1405" t="s">
        <v>9404</v>
      </c>
      <c r="F1405" t="s">
        <v>5085</v>
      </c>
      <c r="G1405" t="s">
        <v>9352</v>
      </c>
      <c r="H1405" t="str" cm="1">
        <f t="array" aca="1" ref="H1405" ca="1">eConcatenar(A1405:G1405," ")</f>
        <v>INSERT INTO funeraria_abonos_individual SELECT 'ADEUEqEzqSsAGhLV',' 1lfyEkfEbGoFArwe ','0',2000,'00:00:00','0000-00-00',0,0,0,0,0,0,0,0,0,0,0,0,'QWVIOWCUF2AZKT','00:00:00','2021-9-7',0,0,'QWVIOS88F2AZKT','QWYI36BU9KVTQO','0','0','1','1','1','1','1','1','1','1','1','0',0;</v>
      </c>
    </row>
    <row r="1406" spans="1:8" x14ac:dyDescent="0.25">
      <c r="A1406" t="s">
        <v>5567</v>
      </c>
      <c r="B1406" t="s">
        <v>5568</v>
      </c>
      <c r="C1406" t="s">
        <v>5569</v>
      </c>
      <c r="D1406" t="s">
        <v>5570</v>
      </c>
      <c r="E1406" t="s">
        <v>9405</v>
      </c>
      <c r="F1406" t="s">
        <v>5087</v>
      </c>
      <c r="G1406" t="s">
        <v>9406</v>
      </c>
      <c r="H1406" t="str" cm="1">
        <f t="array" aca="1" ref="H1406" ca="1">eConcatenar(A1406:G1406," ")</f>
        <v>INSERT INTO funeraria_abonos_individual SELECT 'E2eAbbydOl8jVXXE',' aOWI5Hgrq62a7yjL ','0',200,'00:00:00','0000-00-00',0,0,0,0,0,0,0,0,0,0,0,0,'QWVIOWCUF2AZKT','00:00:00','2021-7-19',0,0,'QWVIOS88F2AZKT','QWYI36BU9KVTQO','0','0','1','1','1','1','1','1','1','1','1','0',0;</v>
      </c>
    </row>
    <row r="1407" spans="1:8" x14ac:dyDescent="0.25">
      <c r="A1407" t="s">
        <v>5567</v>
      </c>
      <c r="B1407" t="s">
        <v>5568</v>
      </c>
      <c r="C1407" t="s">
        <v>5569</v>
      </c>
      <c r="D1407" t="s">
        <v>5570</v>
      </c>
      <c r="E1407" t="s">
        <v>9407</v>
      </c>
      <c r="F1407" t="s">
        <v>5089</v>
      </c>
      <c r="G1407" t="s">
        <v>9408</v>
      </c>
      <c r="H1407" t="str" cm="1">
        <f t="array" aca="1" ref="H1407" ca="1">eConcatenar(A1407:G1407," ")</f>
        <v>INSERT INTO funeraria_abonos_individual SELECT 'WE4UYawZCl2SazPz',' ezLBa1DI8Xj7M28E ','0',1075,'00:00:00','0000-00-00',0,0,0,0,0,0,0,0,0,0,0,0,'QWVIOWCUF2AZKT','00:00:00','2021-4-5',0,0,'QWVIOS88F2AZKT','QWYI36BU9KVTQO','0','0','1','1','1','1','1','1','1','1','1','0',0;</v>
      </c>
    </row>
    <row r="1408" spans="1:8" x14ac:dyDescent="0.25">
      <c r="A1408" t="s">
        <v>5567</v>
      </c>
      <c r="B1408" t="s">
        <v>5568</v>
      </c>
      <c r="C1408" t="s">
        <v>5569</v>
      </c>
      <c r="D1408" t="s">
        <v>5570</v>
      </c>
      <c r="E1408" t="s">
        <v>9409</v>
      </c>
      <c r="F1408" t="s">
        <v>5090</v>
      </c>
      <c r="G1408" t="s">
        <v>8009</v>
      </c>
      <c r="H1408" t="str" cm="1">
        <f t="array" aca="1" ref="H1408" ca="1">eConcatenar(A1408:G1408," ")</f>
        <v>INSERT INTO funeraria_abonos_individual SELECT 'bg08Fr6cY4vY518p',' rVDQGwziUw5J4MG8 ','0',4000,'00:00:00','0000-00-00',0,0,0,0,0,0,0,0,0,0,0,0,'QWVIOWCUF2AZKT','00:00:00','2021-9-6',0,0,'QWVIOS88F2AZKT','QWYI36BU9KVTQO','0','0','1','1','1','1','1','1','1','1','1','0',0;</v>
      </c>
    </row>
    <row r="1409" spans="1:8" x14ac:dyDescent="0.25">
      <c r="A1409" t="s">
        <v>5567</v>
      </c>
      <c r="B1409" t="s">
        <v>5568</v>
      </c>
      <c r="C1409" t="s">
        <v>5569</v>
      </c>
      <c r="D1409" t="s">
        <v>5570</v>
      </c>
      <c r="E1409" t="s">
        <v>9410</v>
      </c>
      <c r="F1409" t="s">
        <v>5091</v>
      </c>
      <c r="G1409" t="s">
        <v>8174</v>
      </c>
      <c r="H1409" t="str" cm="1">
        <f t="array" aca="1" ref="H1409" ca="1">eConcatenar(A1409:G1409," ")</f>
        <v>INSERT INTO funeraria_abonos_individual SELECT 'yaJ3IPqoJtlP8aj1',' IM9WSUE9lpk4b0HD ','0',3200,'00:00:00','0000-00-00',0,0,0,0,0,0,0,0,0,0,0,0,'QWVIOWCUF2AZKT','00:00:00','2021-9-7',0,0,'QWVIOS88F2AZKT','QWYI36BU9KVTQO','0','0','1','1','1','1','1','1','1','1','1','0',0;</v>
      </c>
    </row>
    <row r="1410" spans="1:8" x14ac:dyDescent="0.25">
      <c r="A1410" t="s">
        <v>5567</v>
      </c>
      <c r="B1410" t="s">
        <v>5568</v>
      </c>
      <c r="C1410" t="s">
        <v>5569</v>
      </c>
      <c r="D1410" t="s">
        <v>5570</v>
      </c>
      <c r="E1410" t="s">
        <v>9411</v>
      </c>
      <c r="F1410" t="s">
        <v>5092</v>
      </c>
      <c r="G1410" t="s">
        <v>9412</v>
      </c>
      <c r="H1410" t="str" cm="1">
        <f t="array" aca="1" ref="H1410" ca="1">eConcatenar(A1410:G1410," ")</f>
        <v>INSERT INTO funeraria_abonos_individual SELECT 'fjBjo9atxa0JCLvu',' ABLXW6nFBzvyEQEO ','0',1000,'00:00:00','0000-00-00',0,0,0,0,0,0,0,0,0,0,0,0,'QWVIOWCUF2AZKT','00:00:00','2021-5-10',0,0,'QWVIOS88F2AZKT','QWYI36BU9KVTQO','0','0','1','1','1','1','1','1','1','1','1','0',0;</v>
      </c>
    </row>
    <row r="1411" spans="1:8" x14ac:dyDescent="0.25">
      <c r="A1411" t="s">
        <v>5567</v>
      </c>
      <c r="B1411" t="s">
        <v>5568</v>
      </c>
      <c r="C1411" t="s">
        <v>5569</v>
      </c>
      <c r="D1411" t="s">
        <v>5570</v>
      </c>
      <c r="E1411" t="s">
        <v>9413</v>
      </c>
      <c r="F1411" t="s">
        <v>5096</v>
      </c>
      <c r="G1411" t="s">
        <v>9414</v>
      </c>
      <c r="H1411" t="str" cm="1">
        <f t="array" aca="1" ref="H1411" ca="1">eConcatenar(A1411:G1411," ")</f>
        <v>INSERT INTO funeraria_abonos_individual SELECT 'YM29ua70RxD5wO38',' HrdsEvC8AE13alT6 ','0',10000,'00:00:00','0000-00-00',0,0,0,0,0,0,0,0,0,0,0,0,'QWVIOWCUF2AZKT','00:00:00','2021-8-10',0,0,'QWVIOS88F2AZKT','QWYI36BU9KVTQO','0','0','1','1','1','1','1','1','1','1','1','0',0;</v>
      </c>
    </row>
    <row r="1412" spans="1:8" x14ac:dyDescent="0.25">
      <c r="A1412" t="s">
        <v>5567</v>
      </c>
      <c r="B1412" t="s">
        <v>5568</v>
      </c>
      <c r="C1412" t="s">
        <v>5569</v>
      </c>
      <c r="D1412" t="s">
        <v>5570</v>
      </c>
      <c r="E1412" t="s">
        <v>9415</v>
      </c>
      <c r="F1412" t="s">
        <v>5097</v>
      </c>
      <c r="G1412" t="s">
        <v>9416</v>
      </c>
      <c r="H1412" t="str" cm="1">
        <f t="array" aca="1" ref="H1412" ca="1">eConcatenar(A1412:G1412," ")</f>
        <v>INSERT INTO funeraria_abonos_individual SELECT 'dqo31GUTJGDUy5qn',' WckKViF6BUWmGn7i ','0',8100,'00:00:00','0000-00-00',0,0,0,0,0,0,0,0,0,0,0,0,'QWVIOWCUF2AZKT','00:00:00','2021-8-17',0,0,'QWVIOS88F2AZKT','QWYI36BU9KVTQO','0','0','1','1','1','1','1','1','1','1','1','0',0;</v>
      </c>
    </row>
    <row r="1413" spans="1:8" x14ac:dyDescent="0.25">
      <c r="A1413" t="s">
        <v>5567</v>
      </c>
      <c r="B1413" t="s">
        <v>5568</v>
      </c>
      <c r="C1413" t="s">
        <v>5569</v>
      </c>
      <c r="D1413" t="s">
        <v>5570</v>
      </c>
      <c r="E1413" t="s">
        <v>9417</v>
      </c>
      <c r="F1413" t="s">
        <v>5098</v>
      </c>
      <c r="G1413" t="s">
        <v>9418</v>
      </c>
      <c r="H1413" t="str" cm="1">
        <f t="array" aca="1" ref="H1413" ca="1">eConcatenar(A1413:G1413," ")</f>
        <v>INSERT INTO funeraria_abonos_individual SELECT 'UIDPsylaQZhFmMyp',' jkrSEGxdVOpub2so ','0',13650,'00:00:00','0000-00-00',0,0,0,0,0,0,0,0,0,0,0,0,'QWVIOWCUF2AZKT','00:00:00','2021-6-22',0,0,'QWVIOS88F2AZKT','QWYI36BU9KVTQO','0','0','1','1','1','1','1','1','1','1','1','0',0;</v>
      </c>
    </row>
    <row r="1414" spans="1:8" x14ac:dyDescent="0.25">
      <c r="A1414" t="s">
        <v>5567</v>
      </c>
      <c r="B1414" t="s">
        <v>5568</v>
      </c>
      <c r="C1414" t="s">
        <v>5569</v>
      </c>
      <c r="D1414" t="s">
        <v>5570</v>
      </c>
      <c r="E1414" t="s">
        <v>9419</v>
      </c>
      <c r="F1414" t="s">
        <v>5099</v>
      </c>
      <c r="G1414" t="s">
        <v>9420</v>
      </c>
      <c r="H1414" t="str" cm="1">
        <f t="array" aca="1" ref="H1414" ca="1">eConcatenar(A1414:G1414," ")</f>
        <v>INSERT INTO funeraria_abonos_individual SELECT 'nRhqRyWMLclWXYtq',' u6Yg4sIw6hIIl4aC ','0',9975,'00:00:00','0000-00-00',0,0,0,0,0,0,0,0,0,0,0,0,'QWVIOWCUF2AZKT','00:00:00','2021-9-7',0,0,'QWVIOS88F2AZKT','QWYI36BU9KVTQO','0','0','1','1','1','1','1','1','1','1','1','0',0;</v>
      </c>
    </row>
    <row r="1415" spans="1:8" x14ac:dyDescent="0.25">
      <c r="A1415" t="s">
        <v>5567</v>
      </c>
      <c r="B1415" t="s">
        <v>5568</v>
      </c>
      <c r="C1415" t="s">
        <v>5569</v>
      </c>
      <c r="D1415" t="s">
        <v>5570</v>
      </c>
      <c r="E1415" t="s">
        <v>9421</v>
      </c>
      <c r="F1415" t="s">
        <v>5100</v>
      </c>
      <c r="G1415" t="s">
        <v>9422</v>
      </c>
      <c r="H1415" t="str" cm="1">
        <f t="array" aca="1" ref="H1415" ca="1">eConcatenar(A1415:G1415," ")</f>
        <v>INSERT INTO funeraria_abonos_individual SELECT 'TRB4i3G3cE7AnZqQ',' LUNzD4ge2fGt9BId ','0',7850,'00:00:00','0000-00-00',0,0,0,0,0,0,0,0,0,0,0,0,'QWVIOWCUF2AZKT','00:00:00','2021-3-23',0,0,'QWVIOS88F2AZKT','QWYI36BU9KVTQO','0','0','1','1','1','1','1','1','1','1','1','0',0;</v>
      </c>
    </row>
    <row r="1416" spans="1:8" x14ac:dyDescent="0.25">
      <c r="A1416" t="s">
        <v>5567</v>
      </c>
      <c r="B1416" t="s">
        <v>5568</v>
      </c>
      <c r="C1416" t="s">
        <v>5569</v>
      </c>
      <c r="D1416" t="s">
        <v>5570</v>
      </c>
      <c r="E1416" t="s">
        <v>9423</v>
      </c>
      <c r="F1416" t="s">
        <v>5101</v>
      </c>
      <c r="G1416" t="s">
        <v>9424</v>
      </c>
      <c r="H1416" t="str" cm="1">
        <f t="array" aca="1" ref="H1416" ca="1">eConcatenar(A1416:G1416," ")</f>
        <v>INSERT INTO funeraria_abonos_individual SELECT '9w8To6s2Z49Fhice',' tLFDzRjuGQUq4vkC ','0',8900,'00:00:00','0000-00-00',0,0,0,0,0,0,0,0,0,0,0,0,'QWVIOWCUF2AZKT','00:00:00','2021-5-4',0,0,'QWVIOS88F2AZKT','QWYI36BU9KVTQO','0','0','1','1','1','1','1','1','1','1','1','0',0;</v>
      </c>
    </row>
    <row r="1417" spans="1:8" x14ac:dyDescent="0.25">
      <c r="A1417" t="s">
        <v>5567</v>
      </c>
      <c r="B1417" t="s">
        <v>5568</v>
      </c>
      <c r="C1417" t="s">
        <v>5569</v>
      </c>
      <c r="D1417" t="s">
        <v>5570</v>
      </c>
      <c r="E1417" t="s">
        <v>9425</v>
      </c>
      <c r="F1417" t="s">
        <v>5103</v>
      </c>
      <c r="G1417" t="s">
        <v>9426</v>
      </c>
      <c r="H1417" t="str" cm="1">
        <f t="array" aca="1" ref="H1417" ca="1">eConcatenar(A1417:G1417," ")</f>
        <v>INSERT INTO funeraria_abonos_individual SELECT 'ZBuPgQYxVKLQmHYd',' v7r5ETpFF6dqbKdo ','0',17000,'00:00:00','0000-00-00',0,0,0,0,0,0,0,0,0,0,0,0,'QWVIOWCUF2AZKT','00:00:00','2021-8-10',0,0,'QWVIOS88F2AZKT','QWYI36BU9KVTQO','0','0','1','1','1','1','1','1','1','1','1','0',0;</v>
      </c>
    </row>
    <row r="1418" spans="1:8" x14ac:dyDescent="0.25">
      <c r="A1418" t="s">
        <v>5567</v>
      </c>
      <c r="B1418" t="s">
        <v>5568</v>
      </c>
      <c r="C1418" t="s">
        <v>5569</v>
      </c>
      <c r="D1418" t="s">
        <v>5570</v>
      </c>
      <c r="E1418" t="s">
        <v>9427</v>
      </c>
      <c r="F1418" t="s">
        <v>5104</v>
      </c>
      <c r="G1418" t="s">
        <v>9428</v>
      </c>
      <c r="H1418" t="str" cm="1">
        <f t="array" aca="1" ref="H1418" ca="1">eConcatenar(A1418:G1418," ")</f>
        <v>INSERT INTO funeraria_abonos_individual SELECT 'mWM03nBxdRa6vS7L',' PTYlikraZ7GIq1QY ','0',9750,'00:00:00','0000-00-00',0,0,0,0,0,0,0,0,0,0,0,0,'QWVIOWCUF2AZKT','00:00:00','2021-9-7',0,0,'QWVIOS88F2AZKT','QWYI36BU9KVTQO','0','0','1','1','1','1','1','1','1','1','1','0',0;</v>
      </c>
    </row>
    <row r="1419" spans="1:8" x14ac:dyDescent="0.25">
      <c r="A1419" t="s">
        <v>5567</v>
      </c>
      <c r="B1419" t="s">
        <v>5568</v>
      </c>
      <c r="C1419" t="s">
        <v>5569</v>
      </c>
      <c r="D1419" t="s">
        <v>5570</v>
      </c>
      <c r="E1419" t="s">
        <v>9429</v>
      </c>
      <c r="F1419" t="s">
        <v>5105</v>
      </c>
      <c r="G1419" t="s">
        <v>9430</v>
      </c>
      <c r="H1419" t="str" cm="1">
        <f t="array" aca="1" ref="H1419" ca="1">eConcatenar(A1419:G1419," ")</f>
        <v>INSERT INTO funeraria_abonos_individual SELECT 'qZJOmAouLza2qhK2',' TZ55DflfGyE0UpVp ','0',5100,'00:00:00','0000-00-00',0,0,0,0,0,0,0,0,0,0,0,0,'QWVIOWCUF2AZKT','00:00:00','2021-7-5',0,0,'QWVIOS88F2AZKT','QWYI36BU9KVTQO','0','0','1','1','1','1','1','1','1','1','1','0',0;</v>
      </c>
    </row>
    <row r="1420" spans="1:8" x14ac:dyDescent="0.25">
      <c r="A1420" t="s">
        <v>5567</v>
      </c>
      <c r="B1420" t="s">
        <v>5568</v>
      </c>
      <c r="C1420" t="s">
        <v>5569</v>
      </c>
      <c r="D1420" t="s">
        <v>5570</v>
      </c>
      <c r="E1420" t="s">
        <v>9431</v>
      </c>
      <c r="F1420" t="s">
        <v>5107</v>
      </c>
      <c r="G1420" t="s">
        <v>9432</v>
      </c>
      <c r="H1420" t="str" cm="1">
        <f t="array" aca="1" ref="H1420" ca="1">eConcatenar(A1420:G1420," ")</f>
        <v>INSERT INTO funeraria_abonos_individual SELECT 'yfyS0TQCJFukhDxm',' zArXGFw8N8kQbeIF ','0',2050,'00:00:00','0000-00-00',0,0,0,0,0,0,0,0,0,0,0,0,'QWVIOWCUF2AZKT','00:00:00','2021-8-3',0,0,'QWVIOS88F2AZKT','QWYI36BU9KVTQO','0','0','1','1','1','1','1','1','1','1','1','0',0;</v>
      </c>
    </row>
    <row r="1421" spans="1:8" x14ac:dyDescent="0.25">
      <c r="A1421" t="s">
        <v>5567</v>
      </c>
      <c r="B1421" t="s">
        <v>5568</v>
      </c>
      <c r="C1421" t="s">
        <v>5569</v>
      </c>
      <c r="D1421" t="s">
        <v>5570</v>
      </c>
      <c r="E1421" t="s">
        <v>9433</v>
      </c>
      <c r="F1421" t="s">
        <v>5109</v>
      </c>
      <c r="G1421" t="s">
        <v>9434</v>
      </c>
      <c r="H1421" t="str" cm="1">
        <f t="array" aca="1" ref="H1421" ca="1">eConcatenar(A1421:G1421," ")</f>
        <v>INSERT INTO funeraria_abonos_individual SELECT '4ainK0wy1zcY4EVT',' LxDQz4u0w01KzVKI ','0',4000,'00:00:00','0000-00-00',0,0,0,0,0,0,0,0,0,0,0,0,'QWVIOWCUF2AZKT','00:00:00','2021-8-9',0,0,'QWVIOS88F2AZKT','QWYI36BU9KVTQO','0','0','1','1','1','1','1','1','1','1','1','0',0;</v>
      </c>
    </row>
    <row r="1422" spans="1:8" x14ac:dyDescent="0.25">
      <c r="A1422" t="s">
        <v>5567</v>
      </c>
      <c r="B1422" t="s">
        <v>5568</v>
      </c>
      <c r="C1422" t="s">
        <v>5569</v>
      </c>
      <c r="D1422" t="s">
        <v>5570</v>
      </c>
      <c r="E1422" t="s">
        <v>9435</v>
      </c>
      <c r="F1422" t="s">
        <v>5113</v>
      </c>
      <c r="G1422" t="s">
        <v>9436</v>
      </c>
      <c r="H1422" t="str" cm="1">
        <f t="array" aca="1" ref="H1422" ca="1">eConcatenar(A1422:G1422," ")</f>
        <v>INSERT INTO funeraria_abonos_individual SELECT 'AtxMLKTHLAs5JWsy',' 7gKOvuGH1OddXJ9q ','0',3850,'00:00:00','0000-00-00',0,0,0,0,0,0,0,0,0,0,0,0,'QWVIOWCUF2AZKT','00:00:00','2021-7-19',0,0,'QWVIOS88F2AZKT','QWYI36BU9KVTQO','0','0','1','1','1','1','1','1','1','1','1','0',0;</v>
      </c>
    </row>
    <row r="1423" spans="1:8" x14ac:dyDescent="0.25">
      <c r="A1423" t="s">
        <v>5567</v>
      </c>
      <c r="B1423" t="s">
        <v>5568</v>
      </c>
      <c r="C1423" t="s">
        <v>5569</v>
      </c>
      <c r="D1423" t="s">
        <v>5570</v>
      </c>
      <c r="E1423" t="s">
        <v>9437</v>
      </c>
      <c r="F1423" t="s">
        <v>5115</v>
      </c>
      <c r="G1423" t="s">
        <v>8128</v>
      </c>
      <c r="H1423" t="str" cm="1">
        <f t="array" aca="1" ref="H1423" ca="1">eConcatenar(A1423:G1423," ")</f>
        <v>INSERT INTO funeraria_abonos_individual SELECT 'y37cqnXRs1KGrhYV',' nVY3E86dbgYS6YSa ','0',4600,'00:00:00','0000-00-00',0,0,0,0,0,0,0,0,0,0,0,0,'QWVIOWCUF2AZKT','00:00:00','2021-9-7',0,0,'QWVIOS88F2AZKT','QWYI36BU9KVTQO','0','0','1','1','1','1','1','1','1','1','1','0',0;</v>
      </c>
    </row>
    <row r="1424" spans="1:8" x14ac:dyDescent="0.25">
      <c r="A1424" t="s">
        <v>5567</v>
      </c>
      <c r="B1424" t="s">
        <v>5568</v>
      </c>
      <c r="C1424" t="s">
        <v>5569</v>
      </c>
      <c r="D1424" t="s">
        <v>5570</v>
      </c>
      <c r="E1424" t="s">
        <v>9438</v>
      </c>
      <c r="F1424" t="s">
        <v>5117</v>
      </c>
      <c r="G1424" t="s">
        <v>9439</v>
      </c>
      <c r="H1424" t="str" cm="1">
        <f t="array" aca="1" ref="H1424" ca="1">eConcatenar(A1424:G1424," ")</f>
        <v>INSERT INTO funeraria_abonos_individual SELECT 'zvZznbW3odE2DTWj',' IvJlwNGTisho8Xl3 ','0',5200,'00:00:00','0000-00-00',0,0,0,0,0,0,0,0,0,0,0,0,'QWVIOWCUF2AZKT','00:00:00','2021-9-7',0,0,'QWVIOS88F2AZKT','QWYI36BU9KVTQO','0','0','1','1','1','1','1','1','1','1','1','0',0;</v>
      </c>
    </row>
    <row r="1425" spans="1:8" x14ac:dyDescent="0.25">
      <c r="A1425" t="s">
        <v>5567</v>
      </c>
      <c r="B1425" t="s">
        <v>5568</v>
      </c>
      <c r="C1425" t="s">
        <v>5569</v>
      </c>
      <c r="D1425" t="s">
        <v>5570</v>
      </c>
      <c r="E1425" t="s">
        <v>9440</v>
      </c>
      <c r="F1425" t="s">
        <v>5118</v>
      </c>
      <c r="G1425" t="s">
        <v>9441</v>
      </c>
      <c r="H1425" t="str" cm="1">
        <f t="array" aca="1" ref="H1425" ca="1">eConcatenar(A1425:G1425," ")</f>
        <v>INSERT INTO funeraria_abonos_individual SELECT 'xdbqNyr6j5OMmyRJ',' qBv4OqvlwhDJDA0i ','0',3950,'00:00:00','0000-00-00',0,0,0,0,0,0,0,0,0,0,0,0,'QWVIOWCUF2AZKT','00:00:00','2021-4-6',0,0,'QWVIOS88F2AZKT','QWYI36BU9KVTQO','0','0','1','1','1','1','1','1','1','1','1','0',0;</v>
      </c>
    </row>
    <row r="1426" spans="1:8" x14ac:dyDescent="0.25">
      <c r="A1426" t="s">
        <v>5567</v>
      </c>
      <c r="B1426" t="s">
        <v>5568</v>
      </c>
      <c r="C1426" t="s">
        <v>5569</v>
      </c>
      <c r="D1426" t="s">
        <v>5570</v>
      </c>
      <c r="E1426" t="s">
        <v>9442</v>
      </c>
      <c r="F1426" t="s">
        <v>5121</v>
      </c>
      <c r="G1426" t="s">
        <v>9443</v>
      </c>
      <c r="H1426" t="str" cm="1">
        <f t="array" aca="1" ref="H1426" ca="1">eConcatenar(A1426:G1426," ")</f>
        <v>INSERT INTO funeraria_abonos_individual SELECT 'hhjmCpZuv9AOzicG',' rfjJgzOOBWWYjE3i ','0',6600,'00:00:00','0000-00-00',0,0,0,0,0,0,0,0,0,0,0,0,'QWVIOWCUF2AZKT','00:00:00','2021-9-7',0,0,'QWVIOS88F2AZKT','QWYI36BU9KVTQO','0','0','1','1','1','1','1','1','1','1','1','0',0;</v>
      </c>
    </row>
    <row r="1427" spans="1:8" x14ac:dyDescent="0.25">
      <c r="A1427" t="s">
        <v>5567</v>
      </c>
      <c r="B1427" t="s">
        <v>5568</v>
      </c>
      <c r="C1427" t="s">
        <v>5569</v>
      </c>
      <c r="D1427" t="s">
        <v>5570</v>
      </c>
      <c r="E1427" t="s">
        <v>9444</v>
      </c>
      <c r="F1427" t="s">
        <v>5122</v>
      </c>
      <c r="G1427" t="s">
        <v>9445</v>
      </c>
      <c r="H1427" t="str" cm="1">
        <f t="array" aca="1" ref="H1427" ca="1">eConcatenar(A1427:G1427," ")</f>
        <v>INSERT INTO funeraria_abonos_individual SELECT 'agzfmG6321Ih9Jp6',' xoXasrjjm4gEFZ1M ','0',3800,'00:00:00','0000-00-00',0,0,0,0,0,0,0,0,0,0,0,0,'QWVIOWCUF2AZKT','00:00:00','2021-2-16',0,0,'QWVIOS88F2AZKT','QWYI36BU9KVTQO','0','0','1','1','1','1','1','1','1','1','1','0',0;</v>
      </c>
    </row>
    <row r="1428" spans="1:8" x14ac:dyDescent="0.25">
      <c r="A1428" t="s">
        <v>5567</v>
      </c>
      <c r="B1428" t="s">
        <v>5568</v>
      </c>
      <c r="C1428" t="s">
        <v>5569</v>
      </c>
      <c r="D1428" t="s">
        <v>5570</v>
      </c>
      <c r="E1428" t="s">
        <v>9446</v>
      </c>
      <c r="F1428" t="s">
        <v>5127</v>
      </c>
      <c r="G1428" t="s">
        <v>9447</v>
      </c>
      <c r="H1428" t="str" cm="1">
        <f t="array" aca="1" ref="H1428" ca="1">eConcatenar(A1428:G1428," ")</f>
        <v>INSERT INTO funeraria_abonos_individual SELECT 'MYdEzFpfoExrdpkt',' I9tEAGCsVDf6mKYz ','0',11500,'00:00:00','0000-00-00',0,0,0,0,0,0,0,0,0,0,0,0,'QWVIOWCUF2AZKT','00:00:00','2021-9-7',0,0,'QWVIOS88F2AZKT','QWYI36BU9KVTQO','0','0','1','1','1','1','1','1','1','1','1','0',0;</v>
      </c>
    </row>
    <row r="1429" spans="1:8" x14ac:dyDescent="0.25">
      <c r="A1429" t="s">
        <v>5567</v>
      </c>
      <c r="B1429" t="s">
        <v>5568</v>
      </c>
      <c r="C1429" t="s">
        <v>5569</v>
      </c>
      <c r="D1429" t="s">
        <v>5570</v>
      </c>
      <c r="E1429" t="s">
        <v>9448</v>
      </c>
      <c r="F1429" t="s">
        <v>5129</v>
      </c>
      <c r="G1429" t="s">
        <v>9449</v>
      </c>
      <c r="H1429" t="str" cm="1">
        <f t="array" aca="1" ref="H1429" ca="1">eConcatenar(A1429:G1429," ")</f>
        <v>INSERT INTO funeraria_abonos_individual SELECT 'NoumTSGeEiBDKweC',' qnJ3epIS4PtCAhIH ','0',9700,'00:00:00','0000-00-00',0,0,0,0,0,0,0,0,0,0,0,0,'QWVIOWCUF2AZKT','00:00:00','2021-8-10',0,0,'QWVIOS88F2AZKT','QWYI36BU9KVTQO','0','0','1','1','1','1','1','1','1','1','1','0',0;</v>
      </c>
    </row>
    <row r="1430" spans="1:8" x14ac:dyDescent="0.25">
      <c r="A1430" t="s">
        <v>5567</v>
      </c>
      <c r="B1430" t="s">
        <v>5568</v>
      </c>
      <c r="C1430" t="s">
        <v>5569</v>
      </c>
      <c r="D1430" t="s">
        <v>5570</v>
      </c>
      <c r="E1430" t="s">
        <v>9450</v>
      </c>
      <c r="F1430" t="s">
        <v>5131</v>
      </c>
      <c r="G1430" t="s">
        <v>9451</v>
      </c>
      <c r="H1430" t="str" cm="1">
        <f t="array" aca="1" ref="H1430" ca="1">eConcatenar(A1430:G1430," ")</f>
        <v>INSERT INTO funeraria_abonos_individual SELECT 'vuwouny8WByXFWyL',' yVuC4HOXZe4njsG8 ','0',9525,'00:00:00','0000-00-00',0,0,0,0,0,0,0,0,0,0,0,0,'QWVIOWCUF2AZKT','00:00:00','2021-8-3',0,0,'QWVIOS88F2AZKT','QWYI36BU9KVTQO','0','0','1','1','1','1','1','1','1','1','1','0',0;</v>
      </c>
    </row>
    <row r="1431" spans="1:8" x14ac:dyDescent="0.25">
      <c r="A1431" t="s">
        <v>5567</v>
      </c>
      <c r="B1431" t="s">
        <v>5568</v>
      </c>
      <c r="C1431" t="s">
        <v>5569</v>
      </c>
      <c r="D1431" t="s">
        <v>5570</v>
      </c>
      <c r="E1431" t="s">
        <v>9452</v>
      </c>
      <c r="F1431" t="s">
        <v>5133</v>
      </c>
      <c r="G1431" t="s">
        <v>9453</v>
      </c>
      <c r="H1431" t="str" cm="1">
        <f t="array" aca="1" ref="H1431" ca="1">eConcatenar(A1431:G1431," ")</f>
        <v>INSERT INTO funeraria_abonos_individual SELECT 'SpC9nyTD17CL0ntA',' bsWcB8rEvsq7Ys7w ','0',8400,'00:00:00','0000-00-00',0,0,0,0,0,0,0,0,0,0,0,0,'QWVIOWCUF2AZKT','00:00:00','2021-9-7',0,0,'QWVIOS88F2AZKT','QWYI36BU9KVTQO','0','0','1','1','1','1','1','1','1','1','1','0',0;</v>
      </c>
    </row>
    <row r="1432" spans="1:8" x14ac:dyDescent="0.25">
      <c r="A1432" t="s">
        <v>5567</v>
      </c>
      <c r="B1432" t="s">
        <v>5568</v>
      </c>
      <c r="C1432" t="s">
        <v>5569</v>
      </c>
      <c r="D1432" t="s">
        <v>5570</v>
      </c>
      <c r="E1432" t="s">
        <v>9454</v>
      </c>
      <c r="F1432" t="s">
        <v>5134</v>
      </c>
      <c r="G1432" t="s">
        <v>8202</v>
      </c>
      <c r="H1432" t="str" cm="1">
        <f t="array" aca="1" ref="H1432" ca="1">eConcatenar(A1432:G1432," ")</f>
        <v>INSERT INTO funeraria_abonos_individual SELECT 'zqCVKoO8GKUI6DiQ',' I706KPI975HST59U ','0',3600,'00:00:00','0000-00-00',0,0,0,0,0,0,0,0,0,0,0,0,'QWVIOWCUF2AZKT','00:00:00','2021-9-7',0,0,'QWVIOS88F2AZKT','QWYI36BU9KVTQO','0','0','1','1','1','1','1','1','1','1','1','0',0;</v>
      </c>
    </row>
    <row r="1433" spans="1:8" x14ac:dyDescent="0.25">
      <c r="A1433" t="s">
        <v>5567</v>
      </c>
      <c r="B1433" t="s">
        <v>5568</v>
      </c>
      <c r="C1433" t="s">
        <v>5569</v>
      </c>
      <c r="D1433" t="s">
        <v>5570</v>
      </c>
      <c r="E1433" t="s">
        <v>9455</v>
      </c>
      <c r="F1433" t="s">
        <v>5136</v>
      </c>
      <c r="G1433" t="s">
        <v>9456</v>
      </c>
      <c r="H1433" t="str" cm="1">
        <f t="array" aca="1" ref="H1433" ca="1">eConcatenar(A1433:G1433," ")</f>
        <v>INSERT INTO funeraria_abonos_individual SELECT 'CqEdbj0oAHt1hqnh',' YVbdic1VGWsgDnEU ','0',5300,'00:00:00','0000-00-00',0,0,0,0,0,0,0,0,0,0,0,0,'QWVIOWCUF2AZKT','00:00:00','2021-9-6',0,0,'QWVIOS88F2AZKT','QWYI36BU9KVTQO','0','0','1','1','1','1','1','1','1','1','1','0',0;</v>
      </c>
    </row>
    <row r="1434" spans="1:8" x14ac:dyDescent="0.25">
      <c r="A1434" t="s">
        <v>5567</v>
      </c>
      <c r="B1434" t="s">
        <v>5568</v>
      </c>
      <c r="C1434" t="s">
        <v>5569</v>
      </c>
      <c r="D1434" t="s">
        <v>5570</v>
      </c>
      <c r="E1434" t="s">
        <v>9457</v>
      </c>
      <c r="F1434" t="s">
        <v>5137</v>
      </c>
      <c r="G1434" t="s">
        <v>9458</v>
      </c>
      <c r="H1434" t="str" cm="1">
        <f t="array" aca="1" ref="H1434" ca="1">eConcatenar(A1434:G1434," ")</f>
        <v>INSERT INTO funeraria_abonos_individual SELECT 'cWvbjDF1IMmDJkHg',' Zogn6trKDRHI1XJU ','0',1800,'00:00:00','0000-00-00',0,0,0,0,0,0,0,0,0,0,0,0,'QWVIOWCUF2AZKT','00:00:00','2021-8-16',0,0,'QWVIOS88F2AZKT','QWYI36BU9KVTQO','0','0','1','1','1','1','1','1','1','1','1','0',0;</v>
      </c>
    </row>
    <row r="1435" spans="1:8" x14ac:dyDescent="0.25">
      <c r="A1435" t="s">
        <v>5567</v>
      </c>
      <c r="B1435" t="s">
        <v>5568</v>
      </c>
      <c r="C1435" t="s">
        <v>5569</v>
      </c>
      <c r="D1435" t="s">
        <v>5570</v>
      </c>
      <c r="E1435" t="s">
        <v>9459</v>
      </c>
      <c r="F1435" t="s">
        <v>5138</v>
      </c>
      <c r="G1435" t="s">
        <v>8119</v>
      </c>
      <c r="H1435" t="str" cm="1">
        <f t="array" aca="1" ref="H1435" ca="1">eConcatenar(A1435:G1435," ")</f>
        <v>INSERT INTO funeraria_abonos_individual SELECT 'Yp83TFWIXCeWNQrL',' gC9RuXxdG6YTbZIb ','0',4200,'00:00:00','0000-00-00',0,0,0,0,0,0,0,0,0,0,0,0,'QWVIOWCUF2AZKT','00:00:00','2021-9-7',0,0,'QWVIOS88F2AZKT','QWYI36BU9KVTQO','0','0','1','1','1','1','1','1','1','1','1','0',0;</v>
      </c>
    </row>
    <row r="1436" spans="1:8" x14ac:dyDescent="0.25">
      <c r="A1436" t="s">
        <v>5567</v>
      </c>
      <c r="B1436" t="s">
        <v>5568</v>
      </c>
      <c r="C1436" t="s">
        <v>5569</v>
      </c>
      <c r="D1436" t="s">
        <v>5570</v>
      </c>
      <c r="E1436" t="s">
        <v>9460</v>
      </c>
      <c r="F1436" t="s">
        <v>5140</v>
      </c>
      <c r="G1436" t="s">
        <v>9461</v>
      </c>
      <c r="H1436" t="str" cm="1">
        <f t="array" aca="1" ref="H1436" ca="1">eConcatenar(A1436:G1436," ")</f>
        <v>INSERT INTO funeraria_abonos_individual SELECT 'UCx0oZaRfALyLq59',' 6fL0gXjdcBSIxKmy ','0',4600,'00:00:00','0000-00-00',0,0,0,0,0,0,0,0,0,0,0,0,'QWVIOWCUF2AZKT','00:00:00','2021-8-24',0,0,'QWVIOS88F2AZKT','QWYI36BU9KVTQO','0','0','1','1','1','1','1','1','1','1','1','0',0;</v>
      </c>
    </row>
    <row r="1437" spans="1:8" x14ac:dyDescent="0.25">
      <c r="A1437" t="s">
        <v>5567</v>
      </c>
      <c r="B1437" t="s">
        <v>5568</v>
      </c>
      <c r="C1437" t="s">
        <v>5569</v>
      </c>
      <c r="D1437" t="s">
        <v>5570</v>
      </c>
      <c r="E1437" t="s">
        <v>9462</v>
      </c>
      <c r="F1437" t="s">
        <v>5143</v>
      </c>
      <c r="G1437" t="s">
        <v>9463</v>
      </c>
      <c r="H1437" t="str" cm="1">
        <f t="array" aca="1" ref="H1437" ca="1">eConcatenar(A1437:G1437," ")</f>
        <v>INSERT INTO funeraria_abonos_individual SELECT 'hTQZP8OnKC0hvwQW',' NTHpxTrxXxCltoKR ','0',2000,'00:00:00','0000-00-00',0,0,0,0,0,0,0,0,0,0,0,0,'QWVIOWCUF2AZKT','00:00:00','2021-4-20',0,0,'QWVIOS88F2AZKT','QWYI36BU9KVTQO','0','0','1','1','1','1','1','1','1','1','1','0',0;</v>
      </c>
    </row>
    <row r="1438" spans="1:8" x14ac:dyDescent="0.25">
      <c r="A1438" t="s">
        <v>5567</v>
      </c>
      <c r="B1438" t="s">
        <v>5568</v>
      </c>
      <c r="C1438" t="s">
        <v>5569</v>
      </c>
      <c r="D1438" t="s">
        <v>5570</v>
      </c>
      <c r="E1438" t="s">
        <v>9464</v>
      </c>
      <c r="F1438" t="s">
        <v>5147</v>
      </c>
      <c r="G1438" t="s">
        <v>9465</v>
      </c>
      <c r="H1438" t="str" cm="1">
        <f t="array" aca="1" ref="H1438" ca="1">eConcatenar(A1438:G1438," ")</f>
        <v>INSERT INTO funeraria_abonos_individual SELECT 'yw47AFYUUdVls9Dt',' QNOLVnOsrjD3d0Uh ','0',3500,'00:00:00','0000-00-00',0,0,0,0,0,0,0,0,0,0,0,0,'QWVIOWCUF2AZKT','00:00:00','2021-9-7',0,0,'QWVIOS88F2AZKT','QWYI36BU9KVTQO','0','0','1','1','1','1','1','1','1','1','1','0',0;</v>
      </c>
    </row>
    <row r="1439" spans="1:8" x14ac:dyDescent="0.25">
      <c r="A1439" t="s">
        <v>5567</v>
      </c>
      <c r="B1439" t="s">
        <v>5568</v>
      </c>
      <c r="C1439" t="s">
        <v>5569</v>
      </c>
      <c r="D1439" t="s">
        <v>5570</v>
      </c>
      <c r="E1439" t="s">
        <v>9466</v>
      </c>
      <c r="F1439" t="s">
        <v>5149</v>
      </c>
      <c r="G1439" t="s">
        <v>9467</v>
      </c>
      <c r="H1439" t="str" cm="1">
        <f t="array" aca="1" ref="H1439" ca="1">eConcatenar(A1439:G1439," ")</f>
        <v>INSERT INTO funeraria_abonos_individual SELECT 'AQV7TPH9oynw6SG3',' IdzAixfCVOhsVBQz ','0',2900,'00:00:00','0000-00-00',0,0,0,0,0,0,0,0,0,0,0,0,'QWVIOWCUF2AZKT','00:00:00','2021-8-25',0,0,'QWVIOS88F2AZKT','QWYI36BU9KVTQO','0','0','1','1','1','1','1','1','1','1','1','0',0;</v>
      </c>
    </row>
    <row r="1440" spans="1:8" x14ac:dyDescent="0.25">
      <c r="A1440" t="s">
        <v>5567</v>
      </c>
      <c r="B1440" t="s">
        <v>5568</v>
      </c>
      <c r="C1440" t="s">
        <v>5569</v>
      </c>
      <c r="D1440" t="s">
        <v>5570</v>
      </c>
      <c r="E1440" t="s">
        <v>9468</v>
      </c>
      <c r="F1440" t="s">
        <v>5150</v>
      </c>
      <c r="G1440" t="s">
        <v>9469</v>
      </c>
      <c r="H1440" t="str" cm="1">
        <f t="array" aca="1" ref="H1440" ca="1">eConcatenar(A1440:G1440," ")</f>
        <v>INSERT INTO funeraria_abonos_individual SELECT 'iC0iQmMf07N3Sb35',' JvWNNrCkbbckvx2T ','0',8000,'00:00:00','0000-00-00',0,0,0,0,0,0,0,0,0,0,0,0,'QWVIOWCUF2AZKT','00:00:00','2021-8-9',0,0,'QWVIOS88F2AZKT','QWYI36BU9KVTQO','0','0','1','1','1','1','1','1','1','1','1','0',0;</v>
      </c>
    </row>
    <row r="1441" spans="1:8" x14ac:dyDescent="0.25">
      <c r="A1441" t="s">
        <v>5567</v>
      </c>
      <c r="B1441" t="s">
        <v>5568</v>
      </c>
      <c r="C1441" t="s">
        <v>5569</v>
      </c>
      <c r="D1441" t="s">
        <v>5570</v>
      </c>
      <c r="E1441" t="s">
        <v>9470</v>
      </c>
      <c r="F1441" t="s">
        <v>5151</v>
      </c>
      <c r="G1441" t="s">
        <v>9471</v>
      </c>
      <c r="H1441" t="str" cm="1">
        <f t="array" aca="1" ref="H1441" ca="1">eConcatenar(A1441:G1441," ")</f>
        <v>INSERT INTO funeraria_abonos_individual SELECT 'vEetRjsTjXxCPSin',' PcKfNW6KBWQyHHNM ','0',7600,'00:00:00','0000-00-00',0,0,0,0,0,0,0,0,0,0,0,0,'QWVIOWCUF2AZKT','00:00:00','2021-9-7',0,0,'QWVIOS88F2AZKT','QWYI36BU9KVTQO','0','0','1','1','1','1','1','1','1','1','1','0',0;</v>
      </c>
    </row>
    <row r="1442" spans="1:8" x14ac:dyDescent="0.25">
      <c r="A1442" t="s">
        <v>5567</v>
      </c>
      <c r="B1442" t="s">
        <v>5568</v>
      </c>
      <c r="C1442" t="s">
        <v>5569</v>
      </c>
      <c r="D1442" t="s">
        <v>5570</v>
      </c>
      <c r="E1442" t="s">
        <v>9472</v>
      </c>
      <c r="F1442" t="s">
        <v>5152</v>
      </c>
      <c r="G1442" t="s">
        <v>9473</v>
      </c>
      <c r="H1442" t="str" cm="1">
        <f t="array" aca="1" ref="H1442" ca="1">eConcatenar(A1442:G1442," ")</f>
        <v>INSERT INTO funeraria_abonos_individual SELECT 'EARe0UfOSHLrGkB0',' 3GYun6rdklIrLbKa ','0',7600,'00:00:00','0000-00-00',0,0,0,0,0,0,0,0,0,0,0,0,'QWVIOWCUF2AZKT','00:00:00','2021-9-0',0,0,'QWVIOS88F2AZKT','QWYI36BU9KVTQO','0','0','1','1','1','1','1','1','1','1','1','0',0;</v>
      </c>
    </row>
    <row r="1443" spans="1:8" x14ac:dyDescent="0.25">
      <c r="A1443" t="s">
        <v>5567</v>
      </c>
      <c r="B1443" t="s">
        <v>5568</v>
      </c>
      <c r="C1443" t="s">
        <v>5569</v>
      </c>
      <c r="D1443" t="s">
        <v>5570</v>
      </c>
      <c r="E1443" t="s">
        <v>9474</v>
      </c>
      <c r="F1443" t="s">
        <v>5153</v>
      </c>
      <c r="G1443" t="s">
        <v>8601</v>
      </c>
      <c r="H1443" t="str" cm="1">
        <f t="array" aca="1" ref="H1443" ca="1">eConcatenar(A1443:G1443," ")</f>
        <v>INSERT INTO funeraria_abonos_individual SELECT '5AKISXCErRdwRVtw',' OeY5C2DHydkzgxk0 ','0',500,'00:00:00','0000-00-00',0,0,0,0,0,0,0,0,0,0,0,0,'QWVIOWCUF2AZKT','00:00:00','2021-9-8',0,0,'QWVIOS88F2AZKT','QWYI36BU9KVTQO','0','0','1','1','1','1','1','1','1','1','1','0',0;</v>
      </c>
    </row>
    <row r="1444" spans="1:8" x14ac:dyDescent="0.25">
      <c r="A1444" t="s">
        <v>5567</v>
      </c>
      <c r="B1444" t="s">
        <v>5568</v>
      </c>
      <c r="C1444" t="s">
        <v>5569</v>
      </c>
      <c r="D1444" t="s">
        <v>5570</v>
      </c>
      <c r="E1444" t="s">
        <v>9475</v>
      </c>
      <c r="F1444" t="s">
        <v>5156</v>
      </c>
      <c r="G1444" t="s">
        <v>9476</v>
      </c>
      <c r="H1444" t="str" cm="1">
        <f t="array" aca="1" ref="H1444" ca="1">eConcatenar(A1444:G1444," ")</f>
        <v>INSERT INTO funeraria_abonos_individual SELECT 'oyXGcaBMIuc8FEV9',' ylSrIlkC1h50Tkl4 ','0',6100,'00:00:00','0000-00-00',0,0,0,0,0,0,0,0,0,0,0,0,'QWVIOWCUF2AZKT','00:00:00','2021-9-8',0,0,'QWVIOS88F2AZKT','QWYI36BU9KVTQO','0','0','1','1','1','1','1','1','1','1','1','0',0;</v>
      </c>
    </row>
    <row r="1445" spans="1:8" x14ac:dyDescent="0.25">
      <c r="A1445" t="s">
        <v>5567</v>
      </c>
      <c r="B1445" t="s">
        <v>5568</v>
      </c>
      <c r="C1445" t="s">
        <v>5569</v>
      </c>
      <c r="D1445" t="s">
        <v>5570</v>
      </c>
      <c r="E1445" t="s">
        <v>9477</v>
      </c>
      <c r="F1445" t="s">
        <v>5158</v>
      </c>
      <c r="G1445" t="s">
        <v>9478</v>
      </c>
      <c r="H1445" t="str" cm="1">
        <f t="array" aca="1" ref="H1445" ca="1">eConcatenar(A1445:G1445," ")</f>
        <v>INSERT INTO funeraria_abonos_individual SELECT 'b9fN2Vh5Y8JHSR7K',' 8aUPhG729jQmSYjH ','0',300,'00:00:00','0000-00-00',0,0,0,0,0,0,0,0,0,0,0,0,'QWVIOWCUF2AZKT','00:00:00','2021-9-8',0,0,'QWVIOS88F2AZKT','QWYI36BU9KVTQO','0','0','1','1','1','1','1','1','1','1','1','0',0;</v>
      </c>
    </row>
    <row r="1446" spans="1:8" x14ac:dyDescent="0.25">
      <c r="A1446" t="s">
        <v>5567</v>
      </c>
      <c r="B1446" t="s">
        <v>5568</v>
      </c>
      <c r="C1446" t="s">
        <v>5569</v>
      </c>
      <c r="D1446" t="s">
        <v>5570</v>
      </c>
      <c r="E1446" t="s">
        <v>9479</v>
      </c>
      <c r="F1446" t="s">
        <v>5160</v>
      </c>
      <c r="G1446" t="s">
        <v>9480</v>
      </c>
      <c r="H1446" t="str" cm="1">
        <f t="array" aca="1" ref="H1446" ca="1">eConcatenar(A1446:G1446," ")</f>
        <v>INSERT INTO funeraria_abonos_individual SELECT '7QznsEPvlIcbNedS',' TsGf0JII9eytbvRj ','0',3800,'00:00:00','0000-00-00',0,0,0,0,0,0,0,0,0,0,0,0,'QWVIOWCUF2AZKT','00:00:00','2021-9-8',0,0,'QWVIOS88F2AZKT','QWYI36BU9KVTQO','0','0','1','1','1','1','1','1','1','1','1','0',0;</v>
      </c>
    </row>
    <row r="1447" spans="1:8" x14ac:dyDescent="0.25">
      <c r="A1447" t="s">
        <v>5567</v>
      </c>
      <c r="B1447" t="s">
        <v>5568</v>
      </c>
      <c r="C1447" t="s">
        <v>5569</v>
      </c>
      <c r="D1447" t="s">
        <v>5570</v>
      </c>
      <c r="E1447" t="s">
        <v>9481</v>
      </c>
      <c r="F1447" t="s">
        <v>5162</v>
      </c>
      <c r="G1447" t="s">
        <v>9482</v>
      </c>
      <c r="H1447" t="str" cm="1">
        <f t="array" aca="1" ref="H1447" ca="1">eConcatenar(A1447:G1447," ")</f>
        <v>INSERT INTO funeraria_abonos_individual SELECT '0D1H9viqhvse3fCT',' oGkAsfam7y30Azkq ','0',3900,'00:00:00','0000-00-00',0,0,0,0,0,0,0,0,0,0,0,0,'QWVIOWCUF2AZKT','00:00:00','2021-9-8',0,0,'QWVIOS88F2AZKT','QWYI36BU9KVTQO','0','0','1','1','1','1','1','1','1','1','1','0',0;</v>
      </c>
    </row>
    <row r="1448" spans="1:8" x14ac:dyDescent="0.25">
      <c r="A1448" t="s">
        <v>5567</v>
      </c>
      <c r="B1448" t="s">
        <v>5568</v>
      </c>
      <c r="C1448" t="s">
        <v>5569</v>
      </c>
      <c r="D1448" t="s">
        <v>5570</v>
      </c>
      <c r="E1448" t="s">
        <v>9483</v>
      </c>
      <c r="F1448" t="s">
        <v>5165</v>
      </c>
      <c r="G1448" t="s">
        <v>9484</v>
      </c>
      <c r="H1448" t="str" cm="1">
        <f t="array" aca="1" ref="H1448" ca="1">eConcatenar(A1448:G1448," ")</f>
        <v>INSERT INTO funeraria_abonos_individual SELECT 'H5a8ubtHyS4ATHws',' KfYsn1eRByJM0wIM ','0',4000,'00:00:00','0000-00-00',0,0,0,0,0,0,0,0,0,0,0,0,'QWVIOWCUF2AZKT','00:00:00','2021-9-8',0,0,'QWVIOS88F2AZKT','QWYI36BU9KVTQO','0','0','1','1','1','1','1','1','1','1','1','0',0;</v>
      </c>
    </row>
    <row r="1449" spans="1:8" x14ac:dyDescent="0.25">
      <c r="A1449" t="s">
        <v>5567</v>
      </c>
      <c r="B1449" t="s">
        <v>5568</v>
      </c>
      <c r="C1449" t="s">
        <v>5569</v>
      </c>
      <c r="D1449" t="s">
        <v>5570</v>
      </c>
      <c r="E1449" t="s">
        <v>9485</v>
      </c>
      <c r="F1449" t="s">
        <v>5166</v>
      </c>
      <c r="G1449" t="s">
        <v>9486</v>
      </c>
      <c r="H1449" t="str" cm="1">
        <f t="array" aca="1" ref="H1449" ca="1">eConcatenar(A1449:G1449," ")</f>
        <v>INSERT INTO funeraria_abonos_individual SELECT '9fXHQZpZAqoAQSPV',' KENfzFdPxhU1ap6u ','0',10500,'00:00:00','0000-00-00',0,0,0,0,0,0,0,0,0,0,0,0,'QWVIOWCUF2AZKT','00:00:00','2021-9-8',0,0,'QWVIOS88F2AZKT','QWYI36BU9KVTQO','0','0','1','1','1','1','1','1','1','1','1','0',0;</v>
      </c>
    </row>
    <row r="1450" spans="1:8" x14ac:dyDescent="0.25">
      <c r="A1450" t="s">
        <v>5567</v>
      </c>
      <c r="B1450" t="s">
        <v>5568</v>
      </c>
      <c r="C1450" t="s">
        <v>5569</v>
      </c>
      <c r="D1450" t="s">
        <v>5570</v>
      </c>
      <c r="E1450" t="s">
        <v>9487</v>
      </c>
      <c r="F1450" t="s">
        <v>5167</v>
      </c>
      <c r="G1450" t="s">
        <v>9488</v>
      </c>
      <c r="H1450" t="str" cm="1">
        <f t="array" aca="1" ref="H1450" ca="1">eConcatenar(A1450:G1450," ")</f>
        <v>INSERT INTO funeraria_abonos_individual SELECT 'jFY7tLDkUttPzBXQ',' OtItNRmQ7Rhcu5mP ','0',1350,'00:00:00','0000-00-00',0,0,0,0,0,0,0,0,0,0,0,0,'QWVIOWCUF2AZKT','00:00:00','2021-9-8',0,0,'QWVIOS88F2AZKT','QWYI36BU9KVTQO','0','0','1','1','1','1','1','1','1','1','1','0',0;</v>
      </c>
    </row>
    <row r="1451" spans="1:8" x14ac:dyDescent="0.25">
      <c r="A1451" t="s">
        <v>5567</v>
      </c>
      <c r="B1451" t="s">
        <v>5568</v>
      </c>
      <c r="C1451" t="s">
        <v>5569</v>
      </c>
      <c r="D1451" t="s">
        <v>5570</v>
      </c>
      <c r="E1451" t="s">
        <v>9489</v>
      </c>
      <c r="F1451" t="s">
        <v>5169</v>
      </c>
      <c r="G1451" t="s">
        <v>9490</v>
      </c>
      <c r="H1451" t="str" cm="1">
        <f t="array" aca="1" ref="H1451" ca="1">eConcatenar(A1451:G1451," ")</f>
        <v>INSERT INTO funeraria_abonos_individual SELECT '6AskPO936Tqtj5Lk',' Bq9YwRzSkB24OgvF ','0',4200,'00:00:00','0000-00-00',0,0,0,0,0,0,0,0,0,0,0,0,'QWVIOWCUF2AZKT','00:00:00','2021-9-8',0,0,'QWVIOS88F2AZKT','QWYI36BU9KVTQO','0','0','1','1','1','1','1','1','1','1','1','0',0;</v>
      </c>
    </row>
    <row r="1452" spans="1:8" x14ac:dyDescent="0.25">
      <c r="A1452" t="s">
        <v>5567</v>
      </c>
      <c r="B1452" t="s">
        <v>5568</v>
      </c>
      <c r="C1452" t="s">
        <v>5569</v>
      </c>
      <c r="D1452" t="s">
        <v>5570</v>
      </c>
      <c r="E1452" t="s">
        <v>9491</v>
      </c>
      <c r="F1452" t="s">
        <v>5171</v>
      </c>
      <c r="G1452" t="s">
        <v>8631</v>
      </c>
      <c r="H1452" t="str" cm="1">
        <f t="array" aca="1" ref="H1452" ca="1">eConcatenar(A1452:G1452," ")</f>
        <v>INSERT INTO funeraria_abonos_individual SELECT 'wEbVQTY14pBn9xhG',' xzrGPcbjcDNp2eNQ ','0',2500,'00:00:00','0000-00-00',0,0,0,0,0,0,0,0,0,0,0,0,'QWVIOWCUF2AZKT','00:00:00','2021-9-8',0,0,'QWVIOS88F2AZKT','QWYI36BU9KVTQO','0','0','1','1','1','1','1','1','1','1','1','0',0;</v>
      </c>
    </row>
    <row r="1453" spans="1:8" x14ac:dyDescent="0.25">
      <c r="A1453" t="s">
        <v>5567</v>
      </c>
      <c r="B1453" t="s">
        <v>5568</v>
      </c>
      <c r="C1453" t="s">
        <v>5569</v>
      </c>
      <c r="D1453" t="s">
        <v>5570</v>
      </c>
      <c r="E1453" t="s">
        <v>9492</v>
      </c>
      <c r="F1453" t="s">
        <v>5172</v>
      </c>
      <c r="G1453" t="s">
        <v>9493</v>
      </c>
      <c r="H1453" t="str" cm="1">
        <f t="array" aca="1" ref="H1453" ca="1">eConcatenar(A1453:G1453," ")</f>
        <v>INSERT INTO funeraria_abonos_individual SELECT 'kpedcohZ6NUw1u20',' 6W2rGoR4Znz13lgH ','0',400,'00:00:00','0000-00-00',0,0,0,0,0,0,0,0,0,0,0,0,'QWVIOWCUF2AZKT','00:00:00','2021-9-8',0,0,'QWVIOS88F2AZKT','QWYI36BU9KVTQO','0','0','1','1','1','1','1','1','1','1','1','0',0;</v>
      </c>
    </row>
    <row r="1454" spans="1:8" x14ac:dyDescent="0.25">
      <c r="A1454" t="s">
        <v>5567</v>
      </c>
      <c r="B1454" t="s">
        <v>5568</v>
      </c>
      <c r="C1454" t="s">
        <v>5569</v>
      </c>
      <c r="D1454" t="s">
        <v>5570</v>
      </c>
      <c r="E1454" t="s">
        <v>9494</v>
      </c>
      <c r="F1454" t="s">
        <v>5173</v>
      </c>
      <c r="G1454" t="s">
        <v>9495</v>
      </c>
      <c r="H1454" t="str" cm="1">
        <f t="array" aca="1" ref="H1454" ca="1">eConcatenar(A1454:G1454," ")</f>
        <v>INSERT INTO funeraria_abonos_individual SELECT 'u2XcSEv2yTysX658',' 6Q5T6tW6XxLDpf8P ','0',250,'00:00:00','0000-00-00',0,0,0,0,0,0,0,0,0,0,0,0,'QWVIOWCUF2AZKT','00:00:00','2021-9-8',0,0,'QWVIOS88F2AZKT','QWYI36BU9KVTQO','0','0','1','1','1','1','1','1','1','1','1','0',0;</v>
      </c>
    </row>
    <row r="1455" spans="1:8" x14ac:dyDescent="0.25">
      <c r="A1455" t="s">
        <v>5567</v>
      </c>
      <c r="B1455" t="s">
        <v>5568</v>
      </c>
      <c r="C1455" t="s">
        <v>5569</v>
      </c>
      <c r="D1455" t="s">
        <v>5570</v>
      </c>
      <c r="E1455" t="s">
        <v>9496</v>
      </c>
      <c r="F1455" t="s">
        <v>5174</v>
      </c>
      <c r="G1455" t="s">
        <v>9478</v>
      </c>
      <c r="H1455" t="str" cm="1">
        <f t="array" aca="1" ref="H1455" ca="1">eConcatenar(A1455:G1455," ")</f>
        <v>INSERT INTO funeraria_abonos_individual SELECT 'JD6axGclCZss2ZgR',' K57Gpfj7Id5uRjTF ','0',300,'00:00:00','0000-00-00',0,0,0,0,0,0,0,0,0,0,0,0,'QWVIOWCUF2AZKT','00:00:00','2021-9-8',0,0,'QWVIOS88F2AZKT','QWYI36BU9KVTQO','0','0','1','1','1','1','1','1','1','1','1','0',0;</v>
      </c>
    </row>
    <row r="1456" spans="1:8" x14ac:dyDescent="0.25">
      <c r="A1456" t="s">
        <v>5567</v>
      </c>
      <c r="B1456" t="s">
        <v>5568</v>
      </c>
      <c r="C1456" t="s">
        <v>5569</v>
      </c>
      <c r="D1456" t="s">
        <v>5570</v>
      </c>
      <c r="E1456" t="s">
        <v>9497</v>
      </c>
      <c r="F1456" t="s">
        <v>5175</v>
      </c>
      <c r="G1456" t="s">
        <v>9490</v>
      </c>
      <c r="H1456" t="str" cm="1">
        <f t="array" aca="1" ref="H1456" ca="1">eConcatenar(A1456:G1456," ")</f>
        <v>INSERT INTO funeraria_abonos_individual SELECT 'T61tBijxWPgtVauq',' XEQfqUY1fSk3fwBG ','0',4200,'00:00:00','0000-00-00',0,0,0,0,0,0,0,0,0,0,0,0,'QWVIOWCUF2AZKT','00:00:00','2021-9-8',0,0,'QWVIOS88F2AZKT','QWYI36BU9KVTQO','0','0','1','1','1','1','1','1','1','1','1','0',0;</v>
      </c>
    </row>
    <row r="1457" spans="1:8" x14ac:dyDescent="0.25">
      <c r="A1457" t="s">
        <v>5567</v>
      </c>
      <c r="B1457" t="s">
        <v>5568</v>
      </c>
      <c r="C1457" t="s">
        <v>5569</v>
      </c>
      <c r="D1457" t="s">
        <v>5570</v>
      </c>
      <c r="E1457" t="s">
        <v>9498</v>
      </c>
      <c r="F1457" t="s">
        <v>5176</v>
      </c>
      <c r="G1457" t="s">
        <v>9499</v>
      </c>
      <c r="H1457" t="str" cm="1">
        <f t="array" aca="1" ref="H1457" ca="1">eConcatenar(A1457:G1457," ")</f>
        <v>INSERT INTO funeraria_abonos_individual SELECT 'GcYfels9bveqCwMy',' TMgKs25QofrCNalG ','0',7800,'00:00:00','0000-00-00',0,0,0,0,0,0,0,0,0,0,0,0,'QWVIOWCUF2AZKT','00:00:00','2021-9-8',0,0,'QWVIOS88F2AZKT','QWYI36BU9KVTQO','0','0','1','1','1','1','1','1','1','1','1','0',0;</v>
      </c>
    </row>
    <row r="1458" spans="1:8" x14ac:dyDescent="0.25">
      <c r="A1458" t="s">
        <v>5567</v>
      </c>
      <c r="B1458" t="s">
        <v>5568</v>
      </c>
      <c r="C1458" t="s">
        <v>5569</v>
      </c>
      <c r="D1458" t="s">
        <v>5570</v>
      </c>
      <c r="E1458" t="s">
        <v>9500</v>
      </c>
      <c r="F1458" t="s">
        <v>5178</v>
      </c>
      <c r="G1458" t="s">
        <v>9501</v>
      </c>
      <c r="H1458" t="str" cm="1">
        <f t="array" aca="1" ref="H1458" ca="1">eConcatenar(A1458:G1458," ")</f>
        <v>INSERT INTO funeraria_abonos_individual SELECT 'NejGmlK3V2FdgUg4',' SzUfWDjYV8Jdkjgm ','0',900,'00:00:00','0000-00-00',0,0,0,0,0,0,0,0,0,0,0,0,'QWVIOWCUF2AZKT','00:00:00','2021-9-8',0,0,'QWVIOS88F2AZKT','QWYI36BU9KVTQO','0','0','1','1','1','1','1','1','1','1','1','0',0;</v>
      </c>
    </row>
    <row r="1459" spans="1:8" x14ac:dyDescent="0.25">
      <c r="A1459" t="s">
        <v>5567</v>
      </c>
      <c r="B1459" t="s">
        <v>5568</v>
      </c>
      <c r="C1459" t="s">
        <v>5569</v>
      </c>
      <c r="D1459" t="s">
        <v>5570</v>
      </c>
      <c r="E1459" t="s">
        <v>9502</v>
      </c>
      <c r="F1459" t="s">
        <v>5179</v>
      </c>
      <c r="G1459" t="s">
        <v>9503</v>
      </c>
      <c r="H1459" t="str" cm="1">
        <f t="array" aca="1" ref="H1459" ca="1">eConcatenar(A1459:G1459," ")</f>
        <v>INSERT INTO funeraria_abonos_individual SELECT 'Hk8IpfRoQgarmImL',' pNc1rNGzbS6pF92B ','0',9220,'00:00:00','0000-00-00',0,0,0,0,0,0,0,0,0,0,0,0,'QWVIOWCUF2AZKT','00:00:00','2021-9-8',0,0,'QWVIOS88F2AZKT','QWYI36BU9KVTQO','0','0','1','1','1','1','1','1','1','1','1','0',0;</v>
      </c>
    </row>
    <row r="1460" spans="1:8" x14ac:dyDescent="0.25">
      <c r="A1460" t="s">
        <v>5567</v>
      </c>
      <c r="B1460" t="s">
        <v>5568</v>
      </c>
      <c r="C1460" t="s">
        <v>5569</v>
      </c>
      <c r="D1460" t="s">
        <v>5570</v>
      </c>
      <c r="E1460" t="s">
        <v>9504</v>
      </c>
      <c r="F1460" t="s">
        <v>5180</v>
      </c>
      <c r="G1460" t="s">
        <v>9505</v>
      </c>
      <c r="H1460" t="str" cm="1">
        <f t="array" aca="1" ref="H1460" ca="1">eConcatenar(A1460:G1460," ")</f>
        <v>INSERT INTO funeraria_abonos_individual SELECT 'MqKFMw75M5nmGuZr',' LOvDIWN0V9vhO73O ','0',11400,'00:00:00','0000-00-00',0,0,0,0,0,0,0,0,0,0,0,0,'QWVIOWCUF2AZKT','00:00:00','2021-9-8',0,0,'QWVIOS88F2AZKT','QWYI36BU9KVTQO','0','0','1','1','1','1','1','1','1','1','1','0',0;</v>
      </c>
    </row>
    <row r="1461" spans="1:8" x14ac:dyDescent="0.25">
      <c r="A1461" t="s">
        <v>5567</v>
      </c>
      <c r="B1461" t="s">
        <v>5568</v>
      </c>
      <c r="C1461" t="s">
        <v>5569</v>
      </c>
      <c r="D1461" t="s">
        <v>5570</v>
      </c>
      <c r="E1461" t="s">
        <v>9506</v>
      </c>
      <c r="F1461" t="s">
        <v>5181</v>
      </c>
      <c r="G1461" t="s">
        <v>9507</v>
      </c>
      <c r="H1461" t="str" cm="1">
        <f t="array" aca="1" ref="H1461" ca="1">eConcatenar(A1461:G1461," ")</f>
        <v>INSERT INTO funeraria_abonos_individual SELECT 'QuBSFzsR4sqSHfrX',' sE6lOYQRtHPVnjX6 ','0',12600,'00:00:00','0000-00-00',0,0,0,0,0,0,0,0,0,0,0,0,'QWVIOWCUF2AZKT','00:00:00','2021-9-8',0,0,'QWVIOS88F2AZKT','QWYI36BU9KVTQO','0','0','1','1','1','1','1','1','1','1','1','0',0;</v>
      </c>
    </row>
    <row r="1462" spans="1:8" x14ac:dyDescent="0.25">
      <c r="A1462" t="s">
        <v>5567</v>
      </c>
      <c r="B1462" t="s">
        <v>5568</v>
      </c>
      <c r="C1462" t="s">
        <v>5569</v>
      </c>
      <c r="D1462" t="s">
        <v>5570</v>
      </c>
      <c r="E1462" t="s">
        <v>9508</v>
      </c>
      <c r="F1462" t="s">
        <v>5184</v>
      </c>
      <c r="G1462" t="s">
        <v>9509</v>
      </c>
      <c r="H1462" t="str" cm="1">
        <f t="array" aca="1" ref="H1462" ca="1">eConcatenar(A1462:G1462," ")</f>
        <v>INSERT INTO funeraria_abonos_individual SELECT '3l2YfEfSr3Mf1Wzu',' lFjZ3w5OOKZi3v9e ','0',9400,'00:00:00','0000-00-00',0,0,0,0,0,0,0,0,0,0,0,0,'QWVIOWCUF2AZKT','00:00:00','2021-9-8',0,0,'QWVIOS88F2AZKT','QWYI36BU9KVTQO','0','0','1','1','1','1','1','1','1','1','1','0',0;</v>
      </c>
    </row>
    <row r="1463" spans="1:8" x14ac:dyDescent="0.25">
      <c r="A1463" t="s">
        <v>5567</v>
      </c>
      <c r="B1463" t="s">
        <v>5568</v>
      </c>
      <c r="C1463" t="s">
        <v>5569</v>
      </c>
      <c r="D1463" t="s">
        <v>5570</v>
      </c>
      <c r="E1463" t="s">
        <v>9510</v>
      </c>
      <c r="F1463" t="s">
        <v>5186</v>
      </c>
      <c r="G1463" t="s">
        <v>9511</v>
      </c>
      <c r="H1463" t="str" cm="1">
        <f t="array" aca="1" ref="H1463" ca="1">eConcatenar(A1463:G1463," ")</f>
        <v>INSERT INTO funeraria_abonos_individual SELECT 'QUu7wBBTQAvGYhsw',' nI7ZWtD5Ujpw0bDo ','0',12100,'00:00:00','0000-00-00',0,0,0,0,0,0,0,0,0,0,0,0,'QWVIOWCUF2AZKT','00:00:00','2021-9-8',0,0,'QWVIOS88F2AZKT','QWYI36BU9KVTQO','0','0','1','1','1','1','1','1','1','1','1','0',0;</v>
      </c>
    </row>
    <row r="1464" spans="1:8" x14ac:dyDescent="0.25">
      <c r="A1464" t="s">
        <v>5567</v>
      </c>
      <c r="B1464" t="s">
        <v>5568</v>
      </c>
      <c r="C1464" t="s">
        <v>5569</v>
      </c>
      <c r="D1464" t="s">
        <v>5570</v>
      </c>
      <c r="E1464" t="s">
        <v>9512</v>
      </c>
      <c r="F1464" t="s">
        <v>5188</v>
      </c>
      <c r="G1464" t="s">
        <v>9513</v>
      </c>
      <c r="H1464" t="str" cm="1">
        <f t="array" aca="1" ref="H1464" ca="1">eConcatenar(A1464:G1464," ")</f>
        <v>INSERT INTO funeraria_abonos_individual SELECT 'ugr1DWvKfSCsV1oQ',' e65eisLtXVCpJAop ','0',10400,'00:00:00','0000-00-00',0,0,0,0,0,0,0,0,0,0,0,0,'QWVIOWCUF2AZKT','00:00:00','2021-9-8',0,0,'QWVIOS88F2AZKT','QWYI36BU9KVTQO','0','0','1','1','1','1','1','1','1','1','1','0',0;</v>
      </c>
    </row>
    <row r="1465" spans="1:8" x14ac:dyDescent="0.25">
      <c r="A1465" t="s">
        <v>5567</v>
      </c>
      <c r="B1465" t="s">
        <v>5568</v>
      </c>
      <c r="C1465" t="s">
        <v>5569</v>
      </c>
      <c r="D1465" t="s">
        <v>5570</v>
      </c>
      <c r="E1465" t="s">
        <v>9514</v>
      </c>
      <c r="F1465" t="s">
        <v>5189</v>
      </c>
      <c r="G1465" t="s">
        <v>9515</v>
      </c>
      <c r="H1465" t="str" cm="1">
        <f t="array" aca="1" ref="H1465" ca="1">eConcatenar(A1465:G1465," ")</f>
        <v>INSERT INTO funeraria_abonos_individual SELECT 'j98GJFyVKQpAI0t1',' ha7iZgZSO66tTbtu ','0',9700,'00:00:00','0000-00-00',0,0,0,0,0,0,0,0,0,0,0,0,'QWVIOWCUF2AZKT','00:00:00','2021-9-8',0,0,'QWVIOS88F2AZKT','QWYI36BU9KVTQO','0','0','1','1','1','1','1','1','1','1','1','0',0;</v>
      </c>
    </row>
    <row r="1466" spans="1:8" x14ac:dyDescent="0.25">
      <c r="A1466" t="s">
        <v>5567</v>
      </c>
      <c r="B1466" t="s">
        <v>5568</v>
      </c>
      <c r="C1466" t="s">
        <v>5569</v>
      </c>
      <c r="D1466" t="s">
        <v>5570</v>
      </c>
      <c r="E1466" t="s">
        <v>9516</v>
      </c>
      <c r="F1466" t="s">
        <v>5190</v>
      </c>
      <c r="G1466" t="s">
        <v>9493</v>
      </c>
      <c r="H1466" t="str" cm="1">
        <f t="array" aca="1" ref="H1466" ca="1">eConcatenar(A1466:G1466," ")</f>
        <v>INSERT INTO funeraria_abonos_individual SELECT 'ryFxsSD8WRtkSeu2',' nBSXvtHFue2z6DVy ','0',400,'00:00:00','0000-00-00',0,0,0,0,0,0,0,0,0,0,0,0,'QWVIOWCUF2AZKT','00:00:00','2021-9-8',0,0,'QWVIOS88F2AZKT','QWYI36BU9KVTQO','0','0','1','1','1','1','1','1','1','1','1','0',0;</v>
      </c>
    </row>
    <row r="1467" spans="1:8" x14ac:dyDescent="0.25">
      <c r="A1467" t="s">
        <v>5567</v>
      </c>
      <c r="B1467" t="s">
        <v>5568</v>
      </c>
      <c r="C1467" t="s">
        <v>5569</v>
      </c>
      <c r="D1467" t="s">
        <v>5570</v>
      </c>
      <c r="E1467" t="s">
        <v>9517</v>
      </c>
      <c r="F1467" t="s">
        <v>5191</v>
      </c>
      <c r="G1467" t="s">
        <v>9518</v>
      </c>
      <c r="H1467" t="str" cm="1">
        <f t="array" aca="1" ref="H1467" ca="1">eConcatenar(A1467:G1467," ")</f>
        <v>INSERT INTO funeraria_abonos_individual SELECT 'IGrWNOCRNV6OF5BH',' 9XEWWbzbnA5abCvz ','0',6950,'00:00:00','0000-00-00',0,0,0,0,0,0,0,0,0,0,0,0,'QWVIOWCUF2AZKT','00:00:00','2021-9-8',0,0,'QWVIOS88F2AZKT','QWYI36BU9KVTQO','0','0','1','1','1','1','1','1','1','1','1','0',0;</v>
      </c>
    </row>
    <row r="1468" spans="1:8" x14ac:dyDescent="0.25">
      <c r="A1468" t="s">
        <v>5567</v>
      </c>
      <c r="B1468" t="s">
        <v>5568</v>
      </c>
      <c r="C1468" t="s">
        <v>5569</v>
      </c>
      <c r="D1468" t="s">
        <v>5570</v>
      </c>
      <c r="E1468" t="s">
        <v>9519</v>
      </c>
      <c r="F1468" t="s">
        <v>5193</v>
      </c>
      <c r="G1468" t="s">
        <v>9478</v>
      </c>
      <c r="H1468" t="str" cm="1">
        <f t="array" aca="1" ref="H1468" ca="1">eConcatenar(A1468:G1468," ")</f>
        <v>INSERT INTO funeraria_abonos_individual SELECT 'YZW4GXwdMiDOEu43',' MFbRpVpUclG9Nx5x ','0',300,'00:00:00','0000-00-00',0,0,0,0,0,0,0,0,0,0,0,0,'QWVIOWCUF2AZKT','00:00:00','2021-9-8',0,0,'QWVIOS88F2AZKT','QWYI36BU9KVTQO','0','0','1','1','1','1','1','1','1','1','1','0',0;</v>
      </c>
    </row>
    <row r="1469" spans="1:8" x14ac:dyDescent="0.25">
      <c r="A1469" t="s">
        <v>5567</v>
      </c>
      <c r="B1469" t="s">
        <v>5568</v>
      </c>
      <c r="C1469" t="s">
        <v>5569</v>
      </c>
      <c r="D1469" t="s">
        <v>5570</v>
      </c>
      <c r="E1469" t="s">
        <v>9520</v>
      </c>
      <c r="F1469" t="s">
        <v>5196</v>
      </c>
      <c r="G1469" t="s">
        <v>9495</v>
      </c>
      <c r="H1469" t="str" cm="1">
        <f t="array" aca="1" ref="H1469" ca="1">eConcatenar(A1469:G1469," ")</f>
        <v>INSERT INTO funeraria_abonos_individual SELECT '5w6R7A9sXpvJw3LH',' VYVNd4h0W5mp01Ps ','0',250,'00:00:00','0000-00-00',0,0,0,0,0,0,0,0,0,0,0,0,'QWVIOWCUF2AZKT','00:00:00','2021-9-8',0,0,'QWVIOS88F2AZKT','QWYI36BU9KVTQO','0','0','1','1','1','1','1','1','1','1','1','0',0;</v>
      </c>
    </row>
    <row r="1470" spans="1:8" x14ac:dyDescent="0.25">
      <c r="A1470" t="s">
        <v>5567</v>
      </c>
      <c r="B1470" t="s">
        <v>5568</v>
      </c>
      <c r="C1470" t="s">
        <v>5569</v>
      </c>
      <c r="D1470" t="s">
        <v>5570</v>
      </c>
      <c r="E1470" t="s">
        <v>9521</v>
      </c>
      <c r="F1470" t="s">
        <v>5198</v>
      </c>
      <c r="G1470" t="s">
        <v>9522</v>
      </c>
      <c r="H1470" t="str" cm="1">
        <f t="array" aca="1" ref="H1470" ca="1">eConcatenar(A1470:G1470," ")</f>
        <v>INSERT INTO funeraria_abonos_individual SELECT 'jLDWY7UhdBWy164r',' DCFVvGriofXY2d1T ','0',5550,'00:00:00','0000-00-00',0,0,0,0,0,0,0,0,0,0,0,0,'QWVIOWCUF2AZKT','00:00:00','2021-9-8',0,0,'QWVIOS88F2AZKT','QWYI36BU9KVTQO','0','0','1','1','1','1','1','1','1','1','1','0',0;</v>
      </c>
    </row>
    <row r="1471" spans="1:8" x14ac:dyDescent="0.25">
      <c r="A1471" t="s">
        <v>5567</v>
      </c>
      <c r="B1471" t="s">
        <v>5568</v>
      </c>
      <c r="C1471" t="s">
        <v>5569</v>
      </c>
      <c r="D1471" t="s">
        <v>5570</v>
      </c>
      <c r="E1471" t="s">
        <v>9523</v>
      </c>
      <c r="F1471" t="s">
        <v>5199</v>
      </c>
      <c r="G1471" t="s">
        <v>9524</v>
      </c>
      <c r="H1471" t="str" cm="1">
        <f t="array" aca="1" ref="H1471" ca="1">eConcatenar(A1471:G1471," ")</f>
        <v>INSERT INTO funeraria_abonos_individual SELECT 'I9KhlOubttvYuusR',' LNw0gIciYbpfeBGh ','0',9600,'00:00:00','0000-00-00',0,0,0,0,0,0,0,0,0,0,0,0,'QWVIOWCUF2AZKT','00:00:00','2021-9-8',0,0,'QWVIOS88F2AZKT','QWYI36BU9KVTQO','0','0','1','1','1','1','1','1','1','1','1','0',0;</v>
      </c>
    </row>
    <row r="1472" spans="1:8" x14ac:dyDescent="0.25">
      <c r="A1472" t="s">
        <v>5567</v>
      </c>
      <c r="B1472" t="s">
        <v>5568</v>
      </c>
      <c r="C1472" t="s">
        <v>5569</v>
      </c>
      <c r="D1472" t="s">
        <v>5570</v>
      </c>
      <c r="E1472" t="s">
        <v>9525</v>
      </c>
      <c r="F1472" t="s">
        <v>5201</v>
      </c>
      <c r="G1472" t="s">
        <v>9493</v>
      </c>
      <c r="H1472" t="str" cm="1">
        <f t="array" aca="1" ref="H1472" ca="1">eConcatenar(A1472:G1472," ")</f>
        <v>INSERT INTO funeraria_abonos_individual SELECT 'UleXot5ubs7oRkgb',' TX7Jmp5SuyNFjcvZ ','0',400,'00:00:00','0000-00-00',0,0,0,0,0,0,0,0,0,0,0,0,'QWVIOWCUF2AZKT','00:00:00','2021-9-8',0,0,'QWVIOS88F2AZKT','QWYI36BU9KVTQO','0','0','1','1','1','1','1','1','1','1','1','0',0;</v>
      </c>
    </row>
    <row r="1473" spans="1:8" x14ac:dyDescent="0.25">
      <c r="A1473" t="s">
        <v>5567</v>
      </c>
      <c r="B1473" t="s">
        <v>5568</v>
      </c>
      <c r="C1473" t="s">
        <v>5569</v>
      </c>
      <c r="D1473" t="s">
        <v>5570</v>
      </c>
      <c r="E1473" t="s">
        <v>9526</v>
      </c>
      <c r="F1473" t="s">
        <v>5202</v>
      </c>
      <c r="G1473" t="s">
        <v>9478</v>
      </c>
      <c r="H1473" t="str" cm="1">
        <f t="array" aca="1" ref="H1473" ca="1">eConcatenar(A1473:G1473," ")</f>
        <v>INSERT INTO funeraria_abonos_individual SELECT 'mTnd2YyHBUABKtao',' BIqOukpHpZVftUGz ','0',300,'00:00:00','0000-00-00',0,0,0,0,0,0,0,0,0,0,0,0,'QWVIOWCUF2AZKT','00:00:00','2021-9-8',0,0,'QWVIOS88F2AZKT','QWYI36BU9KVTQO','0','0','1','1','1','1','1','1','1','1','1','0',0;</v>
      </c>
    </row>
    <row r="1474" spans="1:8" x14ac:dyDescent="0.25">
      <c r="A1474" t="s">
        <v>5567</v>
      </c>
      <c r="B1474" t="s">
        <v>5568</v>
      </c>
      <c r="C1474" t="s">
        <v>5569</v>
      </c>
      <c r="D1474" t="s">
        <v>5570</v>
      </c>
      <c r="E1474" t="s">
        <v>9527</v>
      </c>
      <c r="F1474" t="s">
        <v>5203</v>
      </c>
      <c r="G1474" t="s">
        <v>9528</v>
      </c>
      <c r="H1474" t="str" cm="1">
        <f t="array" aca="1" ref="H1474" ca="1">eConcatenar(A1474:G1474," ")</f>
        <v>INSERT INTO funeraria_abonos_individual SELECT 'DAIozG9l8PBWHSW4',' hoXFpEEm9OWE3oOj ','0',11300,'00:00:00','0000-00-00',0,0,0,0,0,0,0,0,0,0,0,0,'QWVIOWCUF2AZKT','00:00:00','2021-9-8',0,0,'QWVIOS88F2AZKT','QWYI36BU9KVTQO','0','0','1','1','1','1','1','1','1','1','1','0',0;</v>
      </c>
    </row>
    <row r="1475" spans="1:8" x14ac:dyDescent="0.25">
      <c r="A1475" t="s">
        <v>5567</v>
      </c>
      <c r="B1475" t="s">
        <v>5568</v>
      </c>
      <c r="C1475" t="s">
        <v>5569</v>
      </c>
      <c r="D1475" t="s">
        <v>5570</v>
      </c>
      <c r="E1475" t="s">
        <v>9529</v>
      </c>
      <c r="F1475" t="s">
        <v>5204</v>
      </c>
      <c r="G1475" t="s">
        <v>9530</v>
      </c>
      <c r="H1475" t="str" cm="1">
        <f t="array" aca="1" ref="H1475" ca="1">eConcatenar(A1475:G1475," ")</f>
        <v>INSERT INTO funeraria_abonos_individual SELECT 'hmI5x41pwLtTHe7P',' mj4yt5vseFFOk1M7 ','0',11500,'00:00:00','0000-00-00',0,0,0,0,0,0,0,0,0,0,0,0,'QWVIOWCUF2AZKT','00:00:00','2021-9-8',0,0,'QWVIOS88F2AZKT','QWYI36BU9KVTQO','0','0','1','1','1','1','1','1','1','1','1','0',0;</v>
      </c>
    </row>
    <row r="1476" spans="1:8" x14ac:dyDescent="0.25">
      <c r="A1476" t="s">
        <v>5567</v>
      </c>
      <c r="B1476" t="s">
        <v>5568</v>
      </c>
      <c r="C1476" t="s">
        <v>5569</v>
      </c>
      <c r="D1476" t="s">
        <v>5570</v>
      </c>
      <c r="E1476" t="s">
        <v>9531</v>
      </c>
      <c r="F1476" t="s">
        <v>5207</v>
      </c>
      <c r="G1476" t="s">
        <v>9505</v>
      </c>
      <c r="H1476" t="str" cm="1">
        <f t="array" aca="1" ref="H1476" ca="1">eConcatenar(A1476:G1476," ")</f>
        <v>INSERT INTO funeraria_abonos_individual SELECT 'YQ8fJ79MbXiS3d5i',' OXq3HvglIzS4Np0F ','0',11400,'00:00:00','0000-00-00',0,0,0,0,0,0,0,0,0,0,0,0,'QWVIOWCUF2AZKT','00:00:00','2021-9-8',0,0,'QWVIOS88F2AZKT','QWYI36BU9KVTQO','0','0','1','1','1','1','1','1','1','1','1','0',0;</v>
      </c>
    </row>
    <row r="1477" spans="1:8" x14ac:dyDescent="0.25">
      <c r="A1477" t="s">
        <v>5567</v>
      </c>
      <c r="B1477" t="s">
        <v>5568</v>
      </c>
      <c r="C1477" t="s">
        <v>5569</v>
      </c>
      <c r="D1477" t="s">
        <v>5570</v>
      </c>
      <c r="E1477" t="s">
        <v>9532</v>
      </c>
      <c r="F1477" t="s">
        <v>5209</v>
      </c>
      <c r="G1477" t="s">
        <v>9533</v>
      </c>
      <c r="H1477" t="str" cm="1">
        <f t="array" aca="1" ref="H1477" ca="1">eConcatenar(A1477:G1477," ")</f>
        <v>INSERT INTO funeraria_abonos_individual SELECT '3GbwPTcyQK4PgUzA',' DjCpaGK95wO6XbKX ','0',1000,'00:00:00','0000-00-00',0,0,0,0,0,0,0,0,0,0,0,0,'QWVIOWCUF2AZKT','00:00:00','2021-9-8',0,0,'QWVIOS88F2AZKT','QWYI36BU9KVTQO','0','0','1','1','1','1','1','1','1','1','1','0',0;</v>
      </c>
    </row>
    <row r="1478" spans="1:8" x14ac:dyDescent="0.25">
      <c r="A1478" t="s">
        <v>5567</v>
      </c>
      <c r="B1478" t="s">
        <v>5568</v>
      </c>
      <c r="C1478" t="s">
        <v>5569</v>
      </c>
      <c r="D1478" t="s">
        <v>5570</v>
      </c>
      <c r="E1478" t="s">
        <v>9534</v>
      </c>
      <c r="F1478" t="s">
        <v>5210</v>
      </c>
      <c r="G1478" t="s">
        <v>9533</v>
      </c>
      <c r="H1478" t="str" cm="1">
        <f t="array" aca="1" ref="H1478" ca="1">eConcatenar(A1478:G1478," ")</f>
        <v>INSERT INTO funeraria_abonos_individual SELECT 'fvCEj39sYrtS0OwX',' 8XqImaFpLa2S1kJQ ','0',1000,'00:00:00','0000-00-00',0,0,0,0,0,0,0,0,0,0,0,0,'QWVIOWCUF2AZKT','00:00:00','2021-9-8',0,0,'QWVIOS88F2AZKT','QWYI36BU9KVTQO','0','0','1','1','1','1','1','1','1','1','1','0',0;</v>
      </c>
    </row>
    <row r="1479" spans="1:8" x14ac:dyDescent="0.25">
      <c r="A1479" t="s">
        <v>5567</v>
      </c>
      <c r="B1479" t="s">
        <v>5568</v>
      </c>
      <c r="C1479" t="s">
        <v>5569</v>
      </c>
      <c r="D1479" t="s">
        <v>5570</v>
      </c>
      <c r="E1479" t="s">
        <v>9535</v>
      </c>
      <c r="F1479" t="s">
        <v>5211</v>
      </c>
      <c r="G1479" t="s">
        <v>8601</v>
      </c>
      <c r="H1479" t="str" cm="1">
        <f t="array" aca="1" ref="H1479" ca="1">eConcatenar(A1479:G1479," ")</f>
        <v>INSERT INTO funeraria_abonos_individual SELECT '4ZNcl9OjzhFQJME1',' pVYRCaC8ZraqxXgp ','0',500,'00:00:00','0000-00-00',0,0,0,0,0,0,0,0,0,0,0,0,'QWVIOWCUF2AZKT','00:00:00','2021-9-8',0,0,'QWVIOS88F2AZKT','QWYI36BU9KVTQO','0','0','1','1','1','1','1','1','1','1','1','0',0;</v>
      </c>
    </row>
    <row r="1480" spans="1:8" x14ac:dyDescent="0.25">
      <c r="A1480" t="s">
        <v>5567</v>
      </c>
      <c r="B1480" t="s">
        <v>5568</v>
      </c>
      <c r="C1480" t="s">
        <v>5569</v>
      </c>
      <c r="D1480" t="s">
        <v>5570</v>
      </c>
      <c r="E1480" t="s">
        <v>9536</v>
      </c>
      <c r="F1480" t="s">
        <v>5212</v>
      </c>
      <c r="G1480" t="s">
        <v>9537</v>
      </c>
      <c r="H1480" t="str" cm="1">
        <f t="array" aca="1" ref="H1480" ca="1">eConcatenar(A1480:G1480," ")</f>
        <v>INSERT INTO funeraria_abonos_individual SELECT 'p5hGOdQD36JpZqbM',' 5fSXdaGo1zJmtSqK ','0',4100,'00:00:00','0000-00-00',0,0,0,0,0,0,0,0,0,0,0,0,'QWVIOWCUF2AZKT','00:00:00','2021-9-8',0,0,'QWVIOS88F2AZKT','QWYI36BU9KVTQO','0','0','1','1','1','1','1','1','1','1','1','0',0;</v>
      </c>
    </row>
    <row r="1481" spans="1:8" x14ac:dyDescent="0.25">
      <c r="A1481" t="s">
        <v>5567</v>
      </c>
      <c r="B1481" t="s">
        <v>5568</v>
      </c>
      <c r="C1481" t="s">
        <v>5569</v>
      </c>
      <c r="D1481" t="s">
        <v>5570</v>
      </c>
      <c r="E1481" t="s">
        <v>9538</v>
      </c>
      <c r="F1481" t="s">
        <v>5214</v>
      </c>
      <c r="G1481" t="s">
        <v>9539</v>
      </c>
      <c r="H1481" t="str" cm="1">
        <f t="array" aca="1" ref="H1481" ca="1">eConcatenar(A1481:G1481," ")</f>
        <v>INSERT INTO funeraria_abonos_individual SELECT 'Dv1U16yegGEgDTJW',' iyTgu8qC7wiKXrSw ','0',1700,'00:00:00','0000-00-00',0,0,0,0,0,0,0,0,0,0,0,0,'QWVIOWCUF2AZKT','00:00:00','2021-9-8',0,0,'QWVIOS88F2AZKT','QWYI36BU9KVTQO','0','0','1','1','1','1','1','1','1','1','1','0',0;</v>
      </c>
    </row>
    <row r="1482" spans="1:8" x14ac:dyDescent="0.25">
      <c r="A1482" t="s">
        <v>5567</v>
      </c>
      <c r="B1482" t="s">
        <v>5568</v>
      </c>
      <c r="C1482" t="s">
        <v>5569</v>
      </c>
      <c r="D1482" t="s">
        <v>5570</v>
      </c>
      <c r="E1482" t="s">
        <v>9540</v>
      </c>
      <c r="F1482" t="s">
        <v>5215</v>
      </c>
      <c r="G1482" t="s">
        <v>9541</v>
      </c>
      <c r="H1482" t="str" cm="1">
        <f t="array" aca="1" ref="H1482" ca="1">eConcatenar(A1482:G1482," ")</f>
        <v>INSERT INTO funeraria_abonos_individual SELECT 'Y22a3X0drKXHALTf',' UETe1cNXQzGFgQKJ ','0',5300,'00:00:00','0000-00-00',0,0,0,0,0,0,0,0,0,0,0,0,'QWVIOWCUF2AZKT','00:00:00','2021-9-8',0,0,'QWVIOS88F2AZKT','QWYI36BU9KVTQO','0','0','1','1','1','1','1','1','1','1','1','0',0;</v>
      </c>
    </row>
    <row r="1483" spans="1:8" x14ac:dyDescent="0.25">
      <c r="A1483" t="s">
        <v>5567</v>
      </c>
      <c r="B1483" t="s">
        <v>5568</v>
      </c>
      <c r="C1483" t="s">
        <v>5569</v>
      </c>
      <c r="D1483" t="s">
        <v>5570</v>
      </c>
      <c r="E1483" t="s">
        <v>9542</v>
      </c>
      <c r="F1483" t="s">
        <v>5216</v>
      </c>
      <c r="G1483" t="s">
        <v>9533</v>
      </c>
      <c r="H1483" t="str" cm="1">
        <f t="array" aca="1" ref="H1483" ca="1">eConcatenar(A1483:G1483," ")</f>
        <v>INSERT INTO funeraria_abonos_individual SELECT '9MHnsccLNcAEOkLF',' pQLloKrIeNFs5NlE ','0',1000,'00:00:00','0000-00-00',0,0,0,0,0,0,0,0,0,0,0,0,'QWVIOWCUF2AZKT','00:00:00','2021-9-8',0,0,'QWVIOS88F2AZKT','QWYI36BU9KVTQO','0','0','1','1','1','1','1','1','1','1','1','0',0;</v>
      </c>
    </row>
    <row r="1484" spans="1:8" x14ac:dyDescent="0.25">
      <c r="A1484" t="s">
        <v>5567</v>
      </c>
      <c r="B1484" t="s">
        <v>5568</v>
      </c>
      <c r="C1484" t="s">
        <v>5569</v>
      </c>
      <c r="D1484" t="s">
        <v>5570</v>
      </c>
      <c r="E1484" t="s">
        <v>9543</v>
      </c>
      <c r="F1484" t="s">
        <v>5217</v>
      </c>
      <c r="G1484" t="s">
        <v>9544</v>
      </c>
      <c r="H1484" t="str" cm="1">
        <f t="array" aca="1" ref="H1484" ca="1">eConcatenar(A1484:G1484," ")</f>
        <v>INSERT INTO funeraria_abonos_individual SELECT 'PHwGmXsYm7sq4C8y',' U63jbRVu74Y83RgR ','0',2200,'00:00:00','0000-00-00',0,0,0,0,0,0,0,0,0,0,0,0,'QWVIOWCUF2AZKT','00:00:00','2021-9-8',0,0,'QWVIOS88F2AZKT','QWYI36BU9KVTQO','0','0','1','1','1','1','1','1','1','1','1','0',0;</v>
      </c>
    </row>
    <row r="1485" spans="1:8" x14ac:dyDescent="0.25">
      <c r="A1485" t="s">
        <v>5567</v>
      </c>
      <c r="B1485" t="s">
        <v>5568</v>
      </c>
      <c r="C1485" t="s">
        <v>5569</v>
      </c>
      <c r="D1485" t="s">
        <v>5570</v>
      </c>
      <c r="E1485" t="s">
        <v>9545</v>
      </c>
      <c r="F1485" t="s">
        <v>5218</v>
      </c>
      <c r="G1485" t="s">
        <v>9546</v>
      </c>
      <c r="H1485" t="str" cm="1">
        <f t="array" aca="1" ref="H1485" ca="1">eConcatenar(A1485:G1485," ")</f>
        <v>INSERT INTO funeraria_abonos_individual SELECT 'X4lNWY2aZPkRRWZk',' Ku1SQVsJGmCEHiBG ','0',2100,'00:00:00','0000-00-00',0,0,0,0,0,0,0,0,0,0,0,0,'QWVIOWCUF2AZKT','00:00:00','2021-9-8',0,0,'QWVIOS88F2AZKT','QWYI36BU9KVTQO','0','0','1','1','1','1','1','1','1','1','1','0',0;</v>
      </c>
    </row>
    <row r="1486" spans="1:8" x14ac:dyDescent="0.25">
      <c r="A1486" t="s">
        <v>5567</v>
      </c>
      <c r="B1486" t="s">
        <v>5568</v>
      </c>
      <c r="C1486" t="s">
        <v>5569</v>
      </c>
      <c r="D1486" t="s">
        <v>5570</v>
      </c>
      <c r="E1486" t="s">
        <v>9547</v>
      </c>
      <c r="F1486" t="s">
        <v>5219</v>
      </c>
      <c r="G1486" t="s">
        <v>9539</v>
      </c>
      <c r="H1486" t="str" cm="1">
        <f t="array" aca="1" ref="H1486" ca="1">eConcatenar(A1486:G1486," ")</f>
        <v>INSERT INTO funeraria_abonos_individual SELECT 'MkKRvyNxevuZskBS',' J8iTwh39e5S5dWa1 ','0',1700,'00:00:00','0000-00-00',0,0,0,0,0,0,0,0,0,0,0,0,'QWVIOWCUF2AZKT','00:00:00','2021-9-8',0,0,'QWVIOS88F2AZKT','QWYI36BU9KVTQO','0','0','1','1','1','1','1','1','1','1','1','0',0;</v>
      </c>
    </row>
    <row r="1487" spans="1:8" x14ac:dyDescent="0.25">
      <c r="A1487" t="s">
        <v>5567</v>
      </c>
      <c r="B1487" t="s">
        <v>5568</v>
      </c>
      <c r="C1487" t="s">
        <v>5569</v>
      </c>
      <c r="D1487" t="s">
        <v>5570</v>
      </c>
      <c r="E1487" t="s">
        <v>9548</v>
      </c>
      <c r="F1487" t="s">
        <v>5222</v>
      </c>
      <c r="G1487" t="s">
        <v>9539</v>
      </c>
      <c r="H1487" t="str" cm="1">
        <f t="array" aca="1" ref="H1487" ca="1">eConcatenar(A1487:G1487," ")</f>
        <v>INSERT INTO funeraria_abonos_individual SELECT 'IHa5piShn4NaB6a3',' 26PXkBxzegMXbJG2 ','0',1700,'00:00:00','0000-00-00',0,0,0,0,0,0,0,0,0,0,0,0,'QWVIOWCUF2AZKT','00:00:00','2021-9-8',0,0,'QWVIOS88F2AZKT','QWYI36BU9KVTQO','0','0','1','1','1','1','1','1','1','1','1','0',0;</v>
      </c>
    </row>
    <row r="1488" spans="1:8" x14ac:dyDescent="0.25">
      <c r="A1488" t="s">
        <v>5567</v>
      </c>
      <c r="B1488" t="s">
        <v>5568</v>
      </c>
      <c r="C1488" t="s">
        <v>5569</v>
      </c>
      <c r="D1488" t="s">
        <v>5570</v>
      </c>
      <c r="E1488" t="s">
        <v>9549</v>
      </c>
      <c r="F1488" t="s">
        <v>5224</v>
      </c>
      <c r="G1488" t="s">
        <v>8660</v>
      </c>
      <c r="H1488" t="str" cm="1">
        <f t="array" aca="1" ref="H1488" ca="1">eConcatenar(A1488:G1488," ")</f>
        <v>INSERT INTO funeraria_abonos_individual SELECT 'z7hRo85GYTJRVsRI',' OEjPDgmplc5umRxy ','0',1300,'00:00:00','0000-00-00',0,0,0,0,0,0,0,0,0,0,0,0,'QWVIOWCUF2AZKT','00:00:00','2021-9-8',0,0,'QWVIOS88F2AZKT','QWYI36BU9KVTQO','0','0','1','1','1','1','1','1','1','1','1','0',0;</v>
      </c>
    </row>
    <row r="1489" spans="1:8" x14ac:dyDescent="0.25">
      <c r="A1489" t="s">
        <v>5567</v>
      </c>
      <c r="B1489" t="s">
        <v>5568</v>
      </c>
      <c r="C1489" t="s">
        <v>5569</v>
      </c>
      <c r="D1489" t="s">
        <v>5570</v>
      </c>
      <c r="E1489" t="s">
        <v>9550</v>
      </c>
      <c r="F1489" t="s">
        <v>5226</v>
      </c>
      <c r="G1489" t="s">
        <v>9551</v>
      </c>
      <c r="H1489" t="str" cm="1">
        <f t="array" aca="1" ref="H1489" ca="1">eConcatenar(A1489:G1489," ")</f>
        <v>INSERT INTO funeraria_abonos_individual SELECT 'Ga7RrqZVGZhZIQn3',' y4OxXBmrrfznYpsJ ','0',1100,'00:00:00','0000-00-00',0,0,0,0,0,0,0,0,0,0,0,0,'QWVIOWCUF2AZKT','00:00:00','2021-9-8',0,0,'QWVIOS88F2AZKT','QWYI36BU9KVTQO','0','0','1','1','1','1','1','1','1','1','1','0',0;</v>
      </c>
    </row>
    <row r="1490" spans="1:8" x14ac:dyDescent="0.25">
      <c r="A1490" t="s">
        <v>5567</v>
      </c>
      <c r="B1490" t="s">
        <v>5568</v>
      </c>
      <c r="C1490" t="s">
        <v>5569</v>
      </c>
      <c r="D1490" t="s">
        <v>5570</v>
      </c>
      <c r="E1490" t="s">
        <v>9552</v>
      </c>
      <c r="F1490" t="s">
        <v>5227</v>
      </c>
      <c r="G1490" t="s">
        <v>9553</v>
      </c>
      <c r="H1490" t="str" cm="1">
        <f t="array" aca="1" ref="H1490" ca="1">eConcatenar(A1490:G1490," ")</f>
        <v>INSERT INTO funeraria_abonos_individual SELECT 'XmVgn946EwWmmS0y',' rSTOShtP8P57jqYI ','0',2250,'00:00:00','0000-00-00',0,0,0,0,0,0,0,0,0,0,0,0,'QWVIOWCUF2AZKT','00:00:00','2021-9-8',0,0,'QWVIOS88F2AZKT','QWYI36BU9KVTQO','0','0','1','1','1','1','1','1','1','1','1','0',0;</v>
      </c>
    </row>
    <row r="1491" spans="1:8" x14ac:dyDescent="0.25">
      <c r="A1491" t="s">
        <v>5567</v>
      </c>
      <c r="B1491" t="s">
        <v>5568</v>
      </c>
      <c r="C1491" t="s">
        <v>5569</v>
      </c>
      <c r="D1491" t="s">
        <v>5570</v>
      </c>
      <c r="E1491" t="s">
        <v>9554</v>
      </c>
      <c r="F1491" t="s">
        <v>5229</v>
      </c>
      <c r="G1491" t="s">
        <v>9555</v>
      </c>
      <c r="H1491" t="str" cm="1">
        <f t="array" aca="1" ref="H1491" ca="1">eConcatenar(A1491:G1491," ")</f>
        <v>INSERT INTO funeraria_abonos_individual SELECT '74buJ8tqq6WPlOcP',' slG9jItkrghpps7U ','0',1800,'00:00:00','0000-00-00',0,0,0,0,0,0,0,0,0,0,0,0,'QWVIOWCUF2AZKT','00:00:00','2021-9-8',0,0,'QWVIOS88F2AZKT','QWYI36BU9KVTQO','0','0','1','1','1','1','1','1','1','1','1','0',0;</v>
      </c>
    </row>
    <row r="1492" spans="1:8" x14ac:dyDescent="0.25">
      <c r="A1492" t="s">
        <v>5567</v>
      </c>
      <c r="B1492" t="s">
        <v>5568</v>
      </c>
      <c r="C1492" t="s">
        <v>5569</v>
      </c>
      <c r="D1492" t="s">
        <v>5570</v>
      </c>
      <c r="E1492" t="s">
        <v>9556</v>
      </c>
      <c r="F1492" t="s">
        <v>5230</v>
      </c>
      <c r="G1492" t="s">
        <v>9557</v>
      </c>
      <c r="H1492" t="str" cm="1">
        <f t="array" aca="1" ref="H1492" ca="1">eConcatenar(A1492:G1492," ")</f>
        <v>INSERT INTO funeraria_abonos_individual SELECT '9QuLsE81EBNAhd9L',' lJDYnSKEyawBYgzz ','0',7600,'00:00:00','0000-00-00',0,0,0,0,0,0,0,0,0,0,0,0,'QWVIOWCUF2AZKT','00:00:00','2021-9-8',0,0,'QWVIOS88F2AZKT','QWYI36BU9KVTQO','0','0','1','1','1','1','1','1','1','1','1','0',0;</v>
      </c>
    </row>
    <row r="1493" spans="1:8" x14ac:dyDescent="0.25">
      <c r="A1493" t="s">
        <v>5567</v>
      </c>
      <c r="B1493" t="s">
        <v>5568</v>
      </c>
      <c r="C1493" t="s">
        <v>5569</v>
      </c>
      <c r="D1493" t="s">
        <v>5570</v>
      </c>
      <c r="E1493" t="s">
        <v>9558</v>
      </c>
      <c r="F1493" t="s">
        <v>5233</v>
      </c>
      <c r="G1493" t="s">
        <v>9544</v>
      </c>
      <c r="H1493" t="str" cm="1">
        <f t="array" aca="1" ref="H1493" ca="1">eConcatenar(A1493:G1493," ")</f>
        <v>INSERT INTO funeraria_abonos_individual SELECT '1HlJsFM3JouS89F5',' bO5C2Iv0nuAiDymf ','0',2200,'00:00:00','0000-00-00',0,0,0,0,0,0,0,0,0,0,0,0,'QWVIOWCUF2AZKT','00:00:00','2021-9-8',0,0,'QWVIOS88F2AZKT','QWYI36BU9KVTQO','0','0','1','1','1','1','1','1','1','1','1','0',0;</v>
      </c>
    </row>
    <row r="1494" spans="1:8" x14ac:dyDescent="0.25">
      <c r="A1494" t="s">
        <v>5567</v>
      </c>
      <c r="B1494" t="s">
        <v>5568</v>
      </c>
      <c r="C1494" t="s">
        <v>5569</v>
      </c>
      <c r="D1494" t="s">
        <v>5570</v>
      </c>
      <c r="E1494" t="s">
        <v>9559</v>
      </c>
      <c r="F1494" t="s">
        <v>5234</v>
      </c>
      <c r="G1494" t="s">
        <v>9560</v>
      </c>
      <c r="H1494" t="str" cm="1">
        <f t="array" aca="1" ref="H1494" ca="1">eConcatenar(A1494:G1494," ")</f>
        <v>INSERT INTO funeraria_abonos_individual SELECT 'r1sBb4MXz1TM8rXS',' xG5M72JvefVnTZOL ','0',2850,'00:00:00','0000-00-00',0,0,0,0,0,0,0,0,0,0,0,0,'QWVIOWCUF2AZKT','00:00:00','2021-9-8',0,0,'QWVIOS88F2AZKT','QWYI36BU9KVTQO','0','0','1','1','1','1','1','1','1','1','1','0',0;</v>
      </c>
    </row>
    <row r="1495" spans="1:8" x14ac:dyDescent="0.25">
      <c r="A1495" t="s">
        <v>5567</v>
      </c>
      <c r="B1495" t="s">
        <v>5568</v>
      </c>
      <c r="C1495" t="s">
        <v>5569</v>
      </c>
      <c r="D1495" t="s">
        <v>5570</v>
      </c>
      <c r="E1495" t="s">
        <v>9561</v>
      </c>
      <c r="F1495" t="s">
        <v>5237</v>
      </c>
      <c r="G1495" t="s">
        <v>9484</v>
      </c>
      <c r="H1495" t="str" cm="1">
        <f t="array" aca="1" ref="H1495" ca="1">eConcatenar(A1495:G1495," ")</f>
        <v>INSERT INTO funeraria_abonos_individual SELECT '78mJv9gSUkJEmC6R',' S9rSFTWKgkmtzIXg ','0',4000,'00:00:00','0000-00-00',0,0,0,0,0,0,0,0,0,0,0,0,'QWVIOWCUF2AZKT','00:00:00','2021-9-8',0,0,'QWVIOS88F2AZKT','QWYI36BU9KVTQO','0','0','1','1','1','1','1','1','1','1','1','0',0;</v>
      </c>
    </row>
    <row r="1496" spans="1:8" x14ac:dyDescent="0.25">
      <c r="A1496" t="s">
        <v>5567</v>
      </c>
      <c r="B1496" t="s">
        <v>5568</v>
      </c>
      <c r="C1496" t="s">
        <v>5569</v>
      </c>
      <c r="D1496" t="s">
        <v>5570</v>
      </c>
      <c r="E1496" t="s">
        <v>9562</v>
      </c>
      <c r="F1496" t="s">
        <v>5238</v>
      </c>
      <c r="G1496" t="s">
        <v>9563</v>
      </c>
      <c r="H1496" t="str" cm="1">
        <f t="array" aca="1" ref="H1496" ca="1">eConcatenar(A1496:G1496," ")</f>
        <v>INSERT INTO funeraria_abonos_individual SELECT 'vF9CCa1VIAxpS1Dv',' ymRquwWKD7QzdC2S ','0',200,'00:00:00','0000-00-00',0,0,0,0,0,0,0,0,0,0,0,0,'QWVIOWCUF2AZKT','00:00:00','2021-9-8',0,0,'QWVIOS88F2AZKT','QWYI36BU9KVTQO','0','0','1','1','1','1','1','1','1','1','1','0',0;</v>
      </c>
    </row>
    <row r="1497" spans="1:8" x14ac:dyDescent="0.25">
      <c r="A1497" t="s">
        <v>5567</v>
      </c>
      <c r="B1497" t="s">
        <v>5568</v>
      </c>
      <c r="C1497" t="s">
        <v>5569</v>
      </c>
      <c r="D1497" t="s">
        <v>5570</v>
      </c>
      <c r="E1497" t="s">
        <v>9564</v>
      </c>
      <c r="F1497" t="s">
        <v>5240</v>
      </c>
      <c r="G1497" t="s">
        <v>6533</v>
      </c>
      <c r="H1497" t="str" cm="1">
        <f t="array" aca="1" ref="H1497" ca="1">eConcatenar(A1497:G1497," ")</f>
        <v>INSERT INTO funeraria_abonos_individual SELECT 'N2XFvswdAVH4kOO5',' rZgCSsaCogL4IxNc ','0',2800,'00:00:00','0000-00-00',0,0,0,0,0,0,0,0,0,0,0,0,'QWVIOWCUF2AZKT','00:00:00','2021-9-1',0,0,'QWVIOS88F2AZKT','QWYI36BU9KVTQO','0','0','1','1','1','1','1','1','1','1','1','0',0;</v>
      </c>
    </row>
    <row r="1498" spans="1:8" x14ac:dyDescent="0.25">
      <c r="A1498" t="s">
        <v>5567</v>
      </c>
      <c r="B1498" t="s">
        <v>5568</v>
      </c>
      <c r="C1498" t="s">
        <v>5569</v>
      </c>
      <c r="D1498" t="s">
        <v>5570</v>
      </c>
      <c r="E1498" t="s">
        <v>9565</v>
      </c>
      <c r="F1498" t="s">
        <v>5241</v>
      </c>
      <c r="G1498" t="s">
        <v>9566</v>
      </c>
      <c r="H1498" t="str" cm="1">
        <f t="array" aca="1" ref="H1498" ca="1">eConcatenar(A1498:G1498," ")</f>
        <v>INSERT INTO funeraria_abonos_individual SELECT 'lKM54qdrYxjwomnj',' 1L6FUUlgWUgLBgqw ','0',2600,'00:00:00','0000-00-00',0,0,0,0,0,0,0,0,0,0,0,0,'QWVIOWCUF2AZKT','00:00:00','2021-8-2',0,0,'QWVIOS88F2AZKT','QWYI36BU9KVTQO','0','0','1','1','1','1','1','1','1','1','1','0',0;</v>
      </c>
    </row>
    <row r="1499" spans="1:8" x14ac:dyDescent="0.25">
      <c r="A1499" t="s">
        <v>5567</v>
      </c>
      <c r="B1499" t="s">
        <v>5568</v>
      </c>
      <c r="C1499" t="s">
        <v>5569</v>
      </c>
      <c r="D1499" t="s">
        <v>5570</v>
      </c>
      <c r="E1499" t="s">
        <v>9567</v>
      </c>
      <c r="F1499" t="s">
        <v>5243</v>
      </c>
      <c r="G1499" t="s">
        <v>9568</v>
      </c>
      <c r="H1499" t="str" cm="1">
        <f t="array" aca="1" ref="H1499" ca="1">eConcatenar(A1499:G1499," ")</f>
        <v>INSERT INTO funeraria_abonos_individual SELECT 'zJKPmKIg2CCongH2',' 60B1NolZKnfFD7c6 ','0',10900,'00:00:00','0000-00-00',0,0,0,0,0,0,0,0,0,0,0,0,'QWVIOWCUF2AZKT','00:00:00','2021-8-18',0,0,'QWVIOS88F2AZKT','QWYI36BU9KVTQO','0','0','1','1','1','1','1','1','1','1','1','0',0;</v>
      </c>
    </row>
    <row r="1500" spans="1:8" x14ac:dyDescent="0.25">
      <c r="A1500" t="s">
        <v>5567</v>
      </c>
      <c r="B1500" t="s">
        <v>5568</v>
      </c>
      <c r="C1500" t="s">
        <v>5569</v>
      </c>
      <c r="D1500" t="s">
        <v>5570</v>
      </c>
      <c r="E1500" t="s">
        <v>9569</v>
      </c>
      <c r="F1500" t="s">
        <v>5244</v>
      </c>
      <c r="G1500" t="s">
        <v>9570</v>
      </c>
      <c r="H1500" t="str" cm="1">
        <f t="array" aca="1" ref="H1500" ca="1">eConcatenar(A1500:G1500," ")</f>
        <v>INSERT INTO funeraria_abonos_individual SELECT 'a5rkLbHjNLFITFF0',' nNRubvVoe1wlgiyt ','0',31200,'00:00:00','0000-00-00',0,0,0,0,0,0,0,0,0,0,0,0,'QWVIOWCUF2AZKT','00:00:00','2021-9-2',0,0,'QWVIOS88F2AZKT','QWYI36BU9KVTQO','0','0','1','1','1','1','1','1','1','1','1','0',0;</v>
      </c>
    </row>
    <row r="1501" spans="1:8" x14ac:dyDescent="0.25">
      <c r="A1501" t="s">
        <v>5567</v>
      </c>
      <c r="B1501" t="s">
        <v>5568</v>
      </c>
      <c r="C1501" t="s">
        <v>5569</v>
      </c>
      <c r="D1501" t="s">
        <v>5570</v>
      </c>
      <c r="E1501" t="s">
        <v>9571</v>
      </c>
      <c r="F1501" t="s">
        <v>5246</v>
      </c>
      <c r="G1501" t="s">
        <v>9572</v>
      </c>
      <c r="H1501" t="str" cm="1">
        <f t="array" aca="1" ref="H1501" ca="1">eConcatenar(A1501:G1501," ")</f>
        <v>INSERT INTO funeraria_abonos_individual SELECT 'JWKtV7OFhspldliE',' J9gI3uJ95X9JsMdi ','0',4950,'00:00:00','0000-00-00',0,0,0,0,0,0,0,0,0,0,0,0,'QWVIOWCUF2AZKT','00:00:00','2021-9-2',0,0,'QWVIOS88F2AZKT','QWYI36BU9KVTQO','0','0','1','1','1','1','1','1','1','1','1','0',0;</v>
      </c>
    </row>
    <row r="1502" spans="1:8" x14ac:dyDescent="0.25">
      <c r="A1502" t="s">
        <v>5567</v>
      </c>
      <c r="B1502" t="s">
        <v>5568</v>
      </c>
      <c r="C1502" t="s">
        <v>5569</v>
      </c>
      <c r="D1502" t="s">
        <v>5570</v>
      </c>
      <c r="E1502" t="s">
        <v>9573</v>
      </c>
      <c r="F1502" t="s">
        <v>5249</v>
      </c>
      <c r="G1502" t="s">
        <v>9574</v>
      </c>
      <c r="H1502" t="str" cm="1">
        <f t="array" aca="1" ref="H1502" ca="1">eConcatenar(A1502:G1502," ")</f>
        <v>INSERT INTO funeraria_abonos_individual SELECT 'M8ILue3ocVN4nZrK',' STw4EXmVyNqX1JyB ','0',4800,'00:00:00','0000-00-00',0,0,0,0,0,0,0,0,0,0,0,0,'QWVIOWCUF2AZKT','00:00:00','2021-8-18',0,0,'QWVIOS88F2AZKT','QWYI36BU9KVTQO','0','0','1','1','1','1','1','1','1','1','1','0',0;</v>
      </c>
    </row>
    <row r="1503" spans="1:8" x14ac:dyDescent="0.25">
      <c r="A1503" t="s">
        <v>5567</v>
      </c>
      <c r="B1503" t="s">
        <v>5568</v>
      </c>
      <c r="C1503" t="s">
        <v>5569</v>
      </c>
      <c r="D1503" t="s">
        <v>5570</v>
      </c>
      <c r="E1503" t="s">
        <v>9575</v>
      </c>
      <c r="F1503" t="s">
        <v>5250</v>
      </c>
      <c r="G1503" t="s">
        <v>9576</v>
      </c>
      <c r="H1503" t="str" cm="1">
        <f t="array" aca="1" ref="H1503" ca="1">eConcatenar(A1503:G1503," ")</f>
        <v>INSERT INTO funeraria_abonos_individual SELECT 'qr3JzY4k5AbAaiQB',' dfx43eIKW8t7VBiv ','0',10700,'00:00:00','0000-00-00',0,0,0,0,0,0,0,0,0,0,0,0,'QWVIOWCUF2AZKT','00:00:00','2021-9-2',0,0,'QWVIOS88F2AZKT','QWYI36BU9KVTQO','0','0','1','1','1','1','1','1','1','1','1','0',0;</v>
      </c>
    </row>
    <row r="1504" spans="1:8" x14ac:dyDescent="0.25">
      <c r="A1504" t="s">
        <v>5567</v>
      </c>
      <c r="B1504" t="s">
        <v>5568</v>
      </c>
      <c r="C1504" t="s">
        <v>5569</v>
      </c>
      <c r="D1504" t="s">
        <v>5570</v>
      </c>
      <c r="E1504" t="s">
        <v>9577</v>
      </c>
      <c r="F1504" t="s">
        <v>5253</v>
      </c>
      <c r="G1504" t="s">
        <v>9578</v>
      </c>
      <c r="H1504" t="str" cm="1">
        <f t="array" aca="1" ref="H1504" ca="1">eConcatenar(A1504:G1504," ")</f>
        <v>INSERT INTO funeraria_abonos_individual SELECT 'OZRQfQ3RM5f6YPfl',' guOV3HWbIZgr1P6I ','0',7850,'00:00:00','0000-00-00',0,0,0,0,0,0,0,0,0,0,0,0,'QWVIOWCUF2AZKT','00:00:00','2021-9-2',0,0,'QWVIOS88F2AZKT','QWYI36BU9KVTQO','0','0','1','1','1','1','1','1','1','1','1','0',0;</v>
      </c>
    </row>
    <row r="1505" spans="1:8" x14ac:dyDescent="0.25">
      <c r="A1505" t="s">
        <v>5567</v>
      </c>
      <c r="B1505" t="s">
        <v>5568</v>
      </c>
      <c r="C1505" t="s">
        <v>5569</v>
      </c>
      <c r="D1505" t="s">
        <v>5570</v>
      </c>
      <c r="E1505" t="s">
        <v>9579</v>
      </c>
      <c r="F1505" t="s">
        <v>5254</v>
      </c>
      <c r="G1505" t="s">
        <v>9580</v>
      </c>
      <c r="H1505" t="str" cm="1">
        <f t="array" aca="1" ref="H1505" ca="1">eConcatenar(A1505:G1505," ")</f>
        <v>INSERT INTO funeraria_abonos_individual SELECT 'RLElHiBHOeSiWWHo',' rJOI7ctPOEnoGJTx ','0',10500,'00:00:00','0000-00-00',0,0,0,0,0,0,0,0,0,0,0,0,'QWVIOWCUF2AZKT','00:00:00','2021-8-4',0,0,'QWVIOS88F2AZKT','QWYI36BU9KVTQO','0','0','1','1','1','1','1','1','1','1','1','0',0;</v>
      </c>
    </row>
    <row r="1506" spans="1:8" x14ac:dyDescent="0.25">
      <c r="A1506" t="s">
        <v>5567</v>
      </c>
      <c r="B1506" t="s">
        <v>5568</v>
      </c>
      <c r="C1506" t="s">
        <v>5569</v>
      </c>
      <c r="D1506" t="s">
        <v>5570</v>
      </c>
      <c r="E1506" t="s">
        <v>9581</v>
      </c>
      <c r="F1506" t="s">
        <v>5258</v>
      </c>
      <c r="G1506" t="s">
        <v>9582</v>
      </c>
      <c r="H1506" t="str" cm="1">
        <f t="array" aca="1" ref="H1506" ca="1">eConcatenar(A1506:G1506," ")</f>
        <v>INSERT INTO funeraria_abonos_individual SELECT 'zfQBiQXsOf7fRYag',' iZt1G7KI8QrlfRWd ','0',6600,'00:00:00','0000-00-00',0,0,0,0,0,0,0,0,0,0,0,0,'QWVIOWCUF2AZKT','00:00:00','2021-9-1',0,0,'QWVIOS88F2AZKT','QWYI36BU9KVTQO','0','0','1','1','1','1','1','1','1','1','1','0',0;</v>
      </c>
    </row>
    <row r="1507" spans="1:8" x14ac:dyDescent="0.25">
      <c r="A1507" t="s">
        <v>5567</v>
      </c>
      <c r="B1507" t="s">
        <v>5568</v>
      </c>
      <c r="C1507" t="s">
        <v>5569</v>
      </c>
      <c r="D1507" t="s">
        <v>5570</v>
      </c>
      <c r="E1507" t="s">
        <v>9583</v>
      </c>
      <c r="F1507" t="s">
        <v>5260</v>
      </c>
      <c r="G1507" t="s">
        <v>9584</v>
      </c>
      <c r="H1507" t="str" cm="1">
        <f t="array" aca="1" ref="H1507" ca="1">eConcatenar(A1507:G1507," ")</f>
        <v>INSERT INTO funeraria_abonos_individual SELECT 'GQyFLwfeAbtRvYLy',' XqohtHJjOzHwkdct ','0',12700,'00:00:00','0000-00-00',0,0,0,0,0,0,0,0,0,0,0,0,'QWVIOWCUF2AZKT','00:00:00','2021-8-18',0,0,'QWVIOS88F2AZKT','QWYI36BU9KVTQO','0','0','1','1','1','1','1','1','1','1','1','0',0;</v>
      </c>
    </row>
    <row r="1508" spans="1:8" x14ac:dyDescent="0.25">
      <c r="A1508" t="s">
        <v>5567</v>
      </c>
      <c r="B1508" t="s">
        <v>5568</v>
      </c>
      <c r="C1508" t="s">
        <v>5569</v>
      </c>
      <c r="D1508" t="s">
        <v>5570</v>
      </c>
      <c r="E1508" t="s">
        <v>9585</v>
      </c>
      <c r="F1508" t="s">
        <v>5261</v>
      </c>
      <c r="G1508" t="s">
        <v>9586</v>
      </c>
      <c r="H1508" t="str" cm="1">
        <f t="array" aca="1" ref="H1508" ca="1">eConcatenar(A1508:G1508," ")</f>
        <v>INSERT INTO funeraria_abonos_individual SELECT 'cVdCUe4akB86hqtn',' QNXKH3oiDep5PXbi ','0',5100,'00:00:00','0000-00-00',0,0,0,0,0,0,0,0,0,0,0,0,'QWVIOWCUF2AZKT','00:00:00','2021-9-1',0,0,'QWVIOS88F2AZKT','QWYI36BU9KVTQO','0','0','1','1','1','1','1','1','1','1','1','0',0;</v>
      </c>
    </row>
    <row r="1509" spans="1:8" x14ac:dyDescent="0.25">
      <c r="A1509" t="s">
        <v>5567</v>
      </c>
      <c r="B1509" t="s">
        <v>5568</v>
      </c>
      <c r="C1509" t="s">
        <v>5569</v>
      </c>
      <c r="D1509" t="s">
        <v>5570</v>
      </c>
      <c r="E1509" t="s">
        <v>9587</v>
      </c>
      <c r="F1509" t="s">
        <v>5262</v>
      </c>
      <c r="G1509" t="s">
        <v>9588</v>
      </c>
      <c r="H1509" t="str" cm="1">
        <f t="array" aca="1" ref="H1509" ca="1">eConcatenar(A1509:G1509," ")</f>
        <v>INSERT INTO funeraria_abonos_individual SELECT 'An6G7ri6AnrTDluo',' 4vJuKQgl7XrTXuYb ','0',4900,'00:00:00','0000-00-00',0,0,0,0,0,0,0,0,0,0,0,0,'QWVIOWCUF2AZKT','00:00:00','2021-2-4',0,0,'QWVIOS88F2AZKT','QWYI36BU9KVTQO','0','0','1','1','1','1','1','1','1','1','1','0',0;</v>
      </c>
    </row>
    <row r="1510" spans="1:8" x14ac:dyDescent="0.25">
      <c r="A1510" t="s">
        <v>5567</v>
      </c>
      <c r="B1510" t="s">
        <v>5568</v>
      </c>
      <c r="C1510" t="s">
        <v>5569</v>
      </c>
      <c r="D1510" t="s">
        <v>5570</v>
      </c>
      <c r="E1510" t="s">
        <v>9589</v>
      </c>
      <c r="F1510" t="s">
        <v>5263</v>
      </c>
      <c r="G1510" t="s">
        <v>9590</v>
      </c>
      <c r="H1510" t="str" cm="1">
        <f t="array" aca="1" ref="H1510" ca="1">eConcatenar(A1510:G1510," ")</f>
        <v>INSERT INTO funeraria_abonos_individual SELECT 'r5YzKrk7683cScoL',' 92O3lcUl7HoqQKCF ','0',4650,'00:00:00','0000-00-00',0,0,0,0,0,0,0,0,0,0,0,0,'QWVIOWCUF2AZKT','00:00:00','2021-9-1',0,0,'QWVIOS88F2AZKT','QWYI36BU9KVTQO','0','0','1','1','1','1','1','1','1','1','1','0',0;</v>
      </c>
    </row>
    <row r="1511" spans="1:8" x14ac:dyDescent="0.25">
      <c r="A1511" t="s">
        <v>5567</v>
      </c>
      <c r="B1511" t="s">
        <v>5568</v>
      </c>
      <c r="C1511" t="s">
        <v>5569</v>
      </c>
      <c r="D1511" t="s">
        <v>5570</v>
      </c>
      <c r="E1511" t="s">
        <v>9591</v>
      </c>
      <c r="F1511" t="s">
        <v>5266</v>
      </c>
      <c r="G1511" t="s">
        <v>9592</v>
      </c>
      <c r="H1511" t="str" cm="1">
        <f t="array" aca="1" ref="H1511" ca="1">eConcatenar(A1511:G1511," ")</f>
        <v>INSERT INTO funeraria_abonos_individual SELECT 'Edb2FYmFaiKovfWm',' ZGK7beULAzGF2um0 ','0',12550,'00:00:00','0000-00-00',0,0,0,0,0,0,0,0,0,0,0,0,'QWVIOWCUF2AZKT','00:00:00','2021-9-2',0,0,'QWVIOS88F2AZKT','QWYI36BU9KVTQO','0','0','1','1','1','1','1','1','1','1','1','0',0;</v>
      </c>
    </row>
    <row r="1512" spans="1:8" x14ac:dyDescent="0.25">
      <c r="A1512" t="s">
        <v>5567</v>
      </c>
      <c r="B1512" t="s">
        <v>5568</v>
      </c>
      <c r="C1512" t="s">
        <v>5569</v>
      </c>
      <c r="D1512" t="s">
        <v>5570</v>
      </c>
      <c r="E1512" t="s">
        <v>9593</v>
      </c>
      <c r="F1512" t="s">
        <v>5268</v>
      </c>
      <c r="G1512" t="s">
        <v>9592</v>
      </c>
      <c r="H1512" t="str" cm="1">
        <f t="array" aca="1" ref="H1512" ca="1">eConcatenar(A1512:G1512," ")</f>
        <v>INSERT INTO funeraria_abonos_individual SELECT 'K3LEZlrFMXPmWjCP',' R8HkDM1Dsae05CDw ','0',12550,'00:00:00','0000-00-00',0,0,0,0,0,0,0,0,0,0,0,0,'QWVIOWCUF2AZKT','00:00:00','2021-9-2',0,0,'QWVIOS88F2AZKT','QWYI36BU9KVTQO','0','0','1','1','1','1','1','1','1','1','1','0',0;</v>
      </c>
    </row>
    <row r="1513" spans="1:8" x14ac:dyDescent="0.25">
      <c r="A1513" t="s">
        <v>5567</v>
      </c>
      <c r="B1513" t="s">
        <v>5568</v>
      </c>
      <c r="C1513" t="s">
        <v>5569</v>
      </c>
      <c r="D1513" t="s">
        <v>5570</v>
      </c>
      <c r="E1513" t="s">
        <v>9594</v>
      </c>
      <c r="F1513" t="s">
        <v>5269</v>
      </c>
      <c r="G1513" t="s">
        <v>9595</v>
      </c>
      <c r="H1513" t="str" cm="1">
        <f t="array" aca="1" ref="H1513" ca="1">eConcatenar(A1513:G1513," ")</f>
        <v>INSERT INTO funeraria_abonos_individual SELECT 'u8A2vrx6yK8T0phk',' pbB8cnXShwmSbHs7 ','0',12300,'00:00:00','0000-00-00',0,0,0,0,0,0,0,0,0,0,0,0,'QWVIOWCUF2AZKT','00:00:00','2021-8-19',0,0,'QWVIOS88F2AZKT','QWYI36BU9KVTQO','0','0','1','1','1','1','1','1','1','1','1','0',0;</v>
      </c>
    </row>
    <row r="1514" spans="1:8" x14ac:dyDescent="0.25">
      <c r="A1514" t="s">
        <v>5567</v>
      </c>
      <c r="B1514" t="s">
        <v>5568</v>
      </c>
      <c r="C1514" t="s">
        <v>5569</v>
      </c>
      <c r="D1514" t="s">
        <v>5570</v>
      </c>
      <c r="E1514" t="s">
        <v>9596</v>
      </c>
      <c r="F1514" t="s">
        <v>5270</v>
      </c>
      <c r="G1514" t="s">
        <v>9597</v>
      </c>
      <c r="H1514" t="str" cm="1">
        <f t="array" aca="1" ref="H1514" ca="1">eConcatenar(A1514:G1514," ")</f>
        <v>INSERT INTO funeraria_abonos_individual SELECT '1VSaLQzwUd0iwDdG',' ApxAvNI7V3ORlUFE ','0',11900,'00:00:00','0000-00-00',0,0,0,0,0,0,0,0,0,0,0,0,'QWVIOWCUF2AZKT','00:00:00','2021-8-18',0,0,'QWVIOS88F2AZKT','QWYI36BU9KVTQO','0','0','1','1','1','1','1','1','1','1','1','0',0;</v>
      </c>
    </row>
    <row r="1515" spans="1:8" x14ac:dyDescent="0.25">
      <c r="A1515" t="s">
        <v>5567</v>
      </c>
      <c r="B1515" t="s">
        <v>5568</v>
      </c>
      <c r="C1515" t="s">
        <v>5569</v>
      </c>
      <c r="D1515" t="s">
        <v>5570</v>
      </c>
      <c r="E1515" t="s">
        <v>9598</v>
      </c>
      <c r="F1515" t="s">
        <v>5271</v>
      </c>
      <c r="G1515" t="s">
        <v>9599</v>
      </c>
      <c r="H1515" t="str" cm="1">
        <f t="array" aca="1" ref="H1515" ca="1">eConcatenar(A1515:G1515," ")</f>
        <v>INSERT INTO funeraria_abonos_individual SELECT 'AiJGlXRHEWXF0D89',' nXzMT6I48cHRf8JH ','0',16500,'00:00:00','0000-00-00',0,0,0,0,0,0,0,0,0,0,0,0,'QWVIOWCUF2AZKT','00:00:00','2021-9-2',0,0,'QWVIOS88F2AZKT','QWYI36BU9KVTQO','0','0','1','1','1','1','1','1','1','1','1','0',0;</v>
      </c>
    </row>
    <row r="1516" spans="1:8" x14ac:dyDescent="0.25">
      <c r="A1516" t="s">
        <v>5567</v>
      </c>
      <c r="B1516" t="s">
        <v>5568</v>
      </c>
      <c r="C1516" t="s">
        <v>5569</v>
      </c>
      <c r="D1516" t="s">
        <v>5570</v>
      </c>
      <c r="E1516" t="s">
        <v>9600</v>
      </c>
      <c r="F1516" t="s">
        <v>5272</v>
      </c>
      <c r="G1516" t="s">
        <v>9601</v>
      </c>
      <c r="H1516" t="str" cm="1">
        <f t="array" aca="1" ref="H1516" ca="1">eConcatenar(A1516:G1516," ")</f>
        <v>INSERT INTO funeraria_abonos_individual SELECT 'L5Nt4V0IuPB3Z7Mi',' AaSg9p6Uii4DsfBa ','0',12400,'00:00:00','0000-00-00',0,0,0,0,0,0,0,0,0,0,0,0,'QWVIOWCUF2AZKT','00:00:00','2021-9-2',0,0,'QWVIOS88F2AZKT','QWYI36BU9KVTQO','0','0','1','1','1','1','1','1','1','1','1','0',0;</v>
      </c>
    </row>
    <row r="1517" spans="1:8" x14ac:dyDescent="0.25">
      <c r="A1517" t="s">
        <v>5567</v>
      </c>
      <c r="B1517" t="s">
        <v>5568</v>
      </c>
      <c r="C1517" t="s">
        <v>5569</v>
      </c>
      <c r="D1517" t="s">
        <v>5570</v>
      </c>
      <c r="E1517" t="s">
        <v>9602</v>
      </c>
      <c r="F1517" t="s">
        <v>5273</v>
      </c>
      <c r="G1517" t="s">
        <v>9603</v>
      </c>
      <c r="H1517" t="str" cm="1">
        <f t="array" aca="1" ref="H1517" ca="1">eConcatenar(A1517:G1517," ")</f>
        <v>INSERT INTO funeraria_abonos_individual SELECT 'LQAICHaillKJzZgt',' vJr5MTCGPCm60k17 ','0',11900,'00:00:00','0000-00-00',0,0,0,0,0,0,0,0,0,0,0,0,'QWVIOWCUF2AZKT','00:00:00','2021-9-2',0,0,'QWVIOS88F2AZKT','QWYI36BU9KVTQO','0','0','1','1','1','1','1','1','1','1','1','0',0;</v>
      </c>
    </row>
    <row r="1518" spans="1:8" x14ac:dyDescent="0.25">
      <c r="A1518" t="s">
        <v>5567</v>
      </c>
      <c r="B1518" t="s">
        <v>5568</v>
      </c>
      <c r="C1518" t="s">
        <v>5569</v>
      </c>
      <c r="D1518" t="s">
        <v>5570</v>
      </c>
      <c r="E1518" t="s">
        <v>9604</v>
      </c>
      <c r="F1518" t="s">
        <v>5274</v>
      </c>
      <c r="G1518" t="s">
        <v>9605</v>
      </c>
      <c r="H1518" t="str" cm="1">
        <f t="array" aca="1" ref="H1518" ca="1">eConcatenar(A1518:G1518," ")</f>
        <v>INSERT INTO funeraria_abonos_individual SELECT 'XgASJj3eYbh8M569',' 9h5ej5arPPZcs4p5 ','0',4200,'00:00:00','0000-00-00',0,0,0,0,0,0,0,0,0,0,0,0,'QWVIOWCUF2AZKT','00:00:00','2021-9-1',0,0,'QWVIOS88F2AZKT','QWYI36BU9KVTQO','0','0','1','1','1','1','1','1','1','1','1','0',0;</v>
      </c>
    </row>
    <row r="1519" spans="1:8" x14ac:dyDescent="0.25">
      <c r="A1519" t="s">
        <v>5567</v>
      </c>
      <c r="B1519" t="s">
        <v>5568</v>
      </c>
      <c r="C1519" t="s">
        <v>5569</v>
      </c>
      <c r="D1519" t="s">
        <v>5570</v>
      </c>
      <c r="E1519" t="s">
        <v>9606</v>
      </c>
      <c r="F1519" t="s">
        <v>5275</v>
      </c>
      <c r="G1519" t="s">
        <v>9607</v>
      </c>
      <c r="H1519" t="str" cm="1">
        <f t="array" aca="1" ref="H1519" ca="1">eConcatenar(A1519:G1519," ")</f>
        <v>INSERT INTO funeraria_abonos_individual SELECT 'oFLvYmJ2FApVKR1G',' dKfQIIDXKPr3TKdg ','0',8200,'00:00:00','0000-00-00',0,0,0,0,0,0,0,0,0,0,0,0,'QWVIOWCUF2AZKT','00:00:00','2021-8-18',0,0,'QWVIOS88F2AZKT','QWYI36BU9KVTQO','0','0','1','1','1','1','1','1','1','1','1','0',0;</v>
      </c>
    </row>
    <row r="1520" spans="1:8" x14ac:dyDescent="0.25">
      <c r="A1520" t="s">
        <v>5567</v>
      </c>
      <c r="B1520" t="s">
        <v>5568</v>
      </c>
      <c r="C1520" t="s">
        <v>5569</v>
      </c>
      <c r="D1520" t="s">
        <v>5570</v>
      </c>
      <c r="E1520" t="s">
        <v>9608</v>
      </c>
      <c r="F1520" t="s">
        <v>5278</v>
      </c>
      <c r="G1520" t="s">
        <v>9609</v>
      </c>
      <c r="H1520" t="str" cm="1">
        <f t="array" aca="1" ref="H1520" ca="1">eConcatenar(A1520:G1520," ")</f>
        <v>INSERT INTO funeraria_abonos_individual SELECT 'vTmddLk0He7xaSCh',' BenBcAvg8Z8pOc8J ','0',10300,'00:00:00','0000-00-00',0,0,0,0,0,0,0,0,0,0,0,0,'QWVIOWCUF2AZKT','00:00:00','2021-9-1',0,0,'QWVIOS88F2AZKT','QWYI36BU9KVTQO','0','0','1','1','1','1','1','1','1','1','1','0',0;</v>
      </c>
    </row>
    <row r="1521" spans="1:8" x14ac:dyDescent="0.25">
      <c r="A1521" t="s">
        <v>5567</v>
      </c>
      <c r="B1521" t="s">
        <v>5568</v>
      </c>
      <c r="C1521" t="s">
        <v>5569</v>
      </c>
      <c r="D1521" t="s">
        <v>5570</v>
      </c>
      <c r="E1521" t="s">
        <v>9610</v>
      </c>
      <c r="F1521" t="s">
        <v>5279</v>
      </c>
      <c r="G1521" t="s">
        <v>9611</v>
      </c>
      <c r="H1521" t="str" cm="1">
        <f t="array" aca="1" ref="H1521" ca="1">eConcatenar(A1521:G1521," ")</f>
        <v>INSERT INTO funeraria_abonos_individual SELECT 'HKeEzguUAYUfumTd',' U5WIXWpitdrqBFL9 ','0',5200,'00:00:00','0000-00-00',0,0,0,0,0,0,0,0,0,0,0,0,'QWVIOWCUF2AZKT','00:00:00','2021-9-1',0,0,'QWVIOS88F2AZKT','QWYI36BU9KVTQO','0','0','1','1','1','1','1','1','1','1','1','0',0;</v>
      </c>
    </row>
    <row r="1522" spans="1:8" x14ac:dyDescent="0.25">
      <c r="A1522" t="s">
        <v>5567</v>
      </c>
      <c r="B1522" t="s">
        <v>5568</v>
      </c>
      <c r="C1522" t="s">
        <v>5569</v>
      </c>
      <c r="D1522" t="s">
        <v>5570</v>
      </c>
      <c r="E1522" t="s">
        <v>9612</v>
      </c>
      <c r="F1522" t="s">
        <v>5280</v>
      </c>
      <c r="G1522" t="s">
        <v>7355</v>
      </c>
      <c r="H1522" t="str" cm="1">
        <f t="array" aca="1" ref="H1522" ca="1">eConcatenar(A1522:G1522," ")</f>
        <v>INSERT INTO funeraria_abonos_individual SELECT '9FpZr37TKUVXYQMx',' C09UVwciDqyrK8GM ','0',5750,'00:00:00','0000-00-00',0,0,0,0,0,0,0,0,0,0,0,0,'QWVIOWCUF2AZKT','00:00:00','2021-9-1',0,0,'QWVIOS88F2AZKT','QWYI36BU9KVTQO','0','0','1','1','1','1','1','1','1','1','1','0',0;</v>
      </c>
    </row>
    <row r="1523" spans="1:8" x14ac:dyDescent="0.25">
      <c r="A1523" t="s">
        <v>5567</v>
      </c>
      <c r="B1523" t="s">
        <v>5568</v>
      </c>
      <c r="C1523" t="s">
        <v>5569</v>
      </c>
      <c r="D1523" t="s">
        <v>5570</v>
      </c>
      <c r="E1523" t="s">
        <v>9613</v>
      </c>
      <c r="F1523" t="s">
        <v>5281</v>
      </c>
      <c r="G1523" t="s">
        <v>7356</v>
      </c>
      <c r="H1523" t="str" cm="1">
        <f t="array" aca="1" ref="H1523" ca="1">eConcatenar(A1523:G1523," ")</f>
        <v>INSERT INTO funeraria_abonos_individual SELECT 'FYrpT7dWFTMCiakQ',' yRwO1z6uCNlY7qgF ','0',5350,'00:00:00','0000-00-00',0,0,0,0,0,0,0,0,0,0,0,0,'QWVIOWCUF2AZKT','00:00:00','2021-8-5',0,0,'QWVIOS88F2AZKT','QWYI36BU9KVTQO','0','0','1','1','1','1','1','1','1','1','1','0',0;</v>
      </c>
    </row>
    <row r="1524" spans="1:8" x14ac:dyDescent="0.25">
      <c r="A1524" t="s">
        <v>5567</v>
      </c>
      <c r="B1524" t="s">
        <v>5568</v>
      </c>
      <c r="C1524" t="s">
        <v>5569</v>
      </c>
      <c r="D1524" t="s">
        <v>5570</v>
      </c>
      <c r="E1524" t="s">
        <v>9614</v>
      </c>
      <c r="F1524" t="s">
        <v>5282</v>
      </c>
      <c r="G1524" t="s">
        <v>7357</v>
      </c>
      <c r="H1524" t="str" cm="1">
        <f t="array" aca="1" ref="H1524" ca="1">eConcatenar(A1524:G1524," ")</f>
        <v>INSERT INTO funeraria_abonos_individual SELECT 'xT0IVmPeY8SESOLe',' obnJ4aFDH8EbKRJN ','0',5800,'00:00:00','0000-00-00',0,0,0,0,0,0,0,0,0,0,0,0,'QWVIOWCUF2AZKT','00:00:00','2021-8-18',0,0,'QWVIOS88F2AZKT','QWYI36BU9KVTQO','0','0','1','1','1','1','1','1','1','1','1','0',0;</v>
      </c>
    </row>
    <row r="1525" spans="1:8" x14ac:dyDescent="0.25">
      <c r="A1525" t="s">
        <v>5567</v>
      </c>
      <c r="B1525" t="s">
        <v>5568</v>
      </c>
      <c r="C1525" t="s">
        <v>5569</v>
      </c>
      <c r="D1525" t="s">
        <v>5570</v>
      </c>
      <c r="E1525" t="s">
        <v>9615</v>
      </c>
      <c r="F1525" t="s">
        <v>5284</v>
      </c>
      <c r="G1525" t="s">
        <v>7358</v>
      </c>
      <c r="H1525" t="str" cm="1">
        <f t="array" aca="1" ref="H1525" ca="1">eConcatenar(A1525:G1525," ")</f>
        <v>INSERT INTO funeraria_abonos_individual SELECT 'YktIuAK4l671275I',' NB3VYimEpn8nxned ','0',8500,'00:00:00','0000-00-00',0,0,0,0,0,0,0,0,0,0,0,0,'QWVIOWCUF2AZKT','00:00:00','2021-9-2',0,0,'QWVIOS88F2AZKT','QWYI36BU9KVTQO','0','0','1','1','1','1','1','1','1','1','1','0',0;</v>
      </c>
    </row>
    <row r="1526" spans="1:8" x14ac:dyDescent="0.25">
      <c r="A1526" t="s">
        <v>5567</v>
      </c>
      <c r="B1526" t="s">
        <v>5568</v>
      </c>
      <c r="C1526" t="s">
        <v>5569</v>
      </c>
      <c r="D1526" t="s">
        <v>5570</v>
      </c>
      <c r="E1526" t="s">
        <v>9616</v>
      </c>
      <c r="F1526" t="s">
        <v>5285</v>
      </c>
      <c r="G1526" t="s">
        <v>7359</v>
      </c>
      <c r="H1526" t="str" cm="1">
        <f t="array" aca="1" ref="H1526" ca="1">eConcatenar(A1526:G1526," ")</f>
        <v>INSERT INTO funeraria_abonos_individual SELECT 'clT1I39a24tRDYEq',' vMPgWq8jm2cBZUKv ','0',12500,'00:00:00','0000-00-00',0,0,0,0,0,0,0,0,0,0,0,0,'QWVIOWCUF2AZKT','00:00:00','2021-9-1',0,0,'QWVIOS88F2AZKT','QWYI36BU9KVTQO','0','0','1','1','1','1','1','1','1','1','1','0',0;</v>
      </c>
    </row>
    <row r="1527" spans="1:8" x14ac:dyDescent="0.25">
      <c r="A1527" t="s">
        <v>5567</v>
      </c>
      <c r="B1527" t="s">
        <v>5568</v>
      </c>
      <c r="C1527" t="s">
        <v>5569</v>
      </c>
      <c r="D1527" t="s">
        <v>5570</v>
      </c>
      <c r="E1527" t="s">
        <v>9617</v>
      </c>
      <c r="F1527" t="s">
        <v>5286</v>
      </c>
      <c r="G1527" t="s">
        <v>6519</v>
      </c>
      <c r="H1527" t="str" cm="1">
        <f t="array" aca="1" ref="H1527" ca="1">eConcatenar(A1527:G1527," ")</f>
        <v>INSERT INTO funeraria_abonos_individual SELECT 'lDJV7NcsgjINwBLj',' IvnrlL9sz1PCHxEV ','0',5400,'00:00:00','0000-00-00',0,0,0,0,0,0,0,0,0,0,0,0,'QWVIOWCUF2AZKT','00:00:00','2021-9-2',0,0,'QWVIOS88F2AZKT','QWYI36BU9KVTQO','0','0','1','1','1','1','1','1','1','1','1','0',0;</v>
      </c>
    </row>
    <row r="1528" spans="1:8" x14ac:dyDescent="0.25">
      <c r="A1528" t="s">
        <v>5567</v>
      </c>
      <c r="B1528" t="s">
        <v>5568</v>
      </c>
      <c r="C1528" t="s">
        <v>5569</v>
      </c>
      <c r="D1528" t="s">
        <v>5570</v>
      </c>
      <c r="E1528" t="s">
        <v>9618</v>
      </c>
      <c r="F1528" t="s">
        <v>5288</v>
      </c>
      <c r="G1528" t="s">
        <v>7360</v>
      </c>
      <c r="H1528" t="str" cm="1">
        <f t="array" aca="1" ref="H1528" ca="1">eConcatenar(A1528:G1528," ")</f>
        <v>INSERT INTO funeraria_abonos_individual SELECT 'TEhzgWLzvT4d5y2c',' RUm5mfv6il9j2Amv ','0',9200,'00:00:00','0000-00-00',0,0,0,0,0,0,0,0,0,0,0,0,'QWVIOWCUF2AZKT','00:00:00','2021-8-18',0,0,'QWVIOS88F2AZKT','QWYI36BU9KVTQO','0','0','1','1','1','1','1','1','1','1','1','0',0;</v>
      </c>
    </row>
    <row r="1529" spans="1:8" x14ac:dyDescent="0.25">
      <c r="A1529" t="s">
        <v>5567</v>
      </c>
      <c r="B1529" t="s">
        <v>5568</v>
      </c>
      <c r="C1529" t="s">
        <v>5569</v>
      </c>
      <c r="D1529" t="s">
        <v>5570</v>
      </c>
      <c r="E1529" t="s">
        <v>9619</v>
      </c>
      <c r="F1529" t="s">
        <v>5289</v>
      </c>
      <c r="G1529" t="s">
        <v>7361</v>
      </c>
      <c r="H1529" t="str" cm="1">
        <f t="array" aca="1" ref="H1529" ca="1">eConcatenar(A1529:G1529," ")</f>
        <v>INSERT INTO funeraria_abonos_individual SELECT 'NG9n3Oqf2niC8q7W',' kNI6UBPtZwU0LMNo ','0',9450,'00:00:00','0000-00-00',0,0,0,0,0,0,0,0,0,0,0,0,'QWVIOWCUF2AZKT','00:00:00','2021-9-1',0,0,'QWVIOS88F2AZKT','QWYI36BU9KVTQO','0','0','1','1','1','1','1','1','1','1','1','0',0;</v>
      </c>
    </row>
    <row r="1530" spans="1:8" x14ac:dyDescent="0.25">
      <c r="A1530" t="s">
        <v>5567</v>
      </c>
      <c r="B1530" t="s">
        <v>5568</v>
      </c>
      <c r="C1530" t="s">
        <v>5569</v>
      </c>
      <c r="D1530" t="s">
        <v>5570</v>
      </c>
      <c r="E1530" t="s">
        <v>9620</v>
      </c>
      <c r="F1530" t="s">
        <v>5291</v>
      </c>
      <c r="G1530" t="s">
        <v>7362</v>
      </c>
      <c r="H1530" t="str" cm="1">
        <f t="array" aca="1" ref="H1530" ca="1">eConcatenar(A1530:G1530," ")</f>
        <v>INSERT INTO funeraria_abonos_individual SELECT 'HhEDf21XMjvQAX2Z',' xpjZXN6ZWteTRThg ','0',4400,'00:00:00','0000-00-00',0,0,0,0,0,0,0,0,0,0,0,0,'QWVIOWCUF2AZKT','00:00:00','2021-9-2',0,0,'QWVIOS88F2AZKT','QWYI36BU9KVTQO','0','0','1','1','1','1','1','1','1','1','1','0',0;</v>
      </c>
    </row>
    <row r="1531" spans="1:8" x14ac:dyDescent="0.25">
      <c r="A1531" t="s">
        <v>5567</v>
      </c>
      <c r="B1531" t="s">
        <v>5568</v>
      </c>
      <c r="C1531" t="s">
        <v>5569</v>
      </c>
      <c r="D1531" t="s">
        <v>5570</v>
      </c>
      <c r="E1531" t="s">
        <v>9621</v>
      </c>
      <c r="F1531" t="s">
        <v>5292</v>
      </c>
      <c r="G1531" t="s">
        <v>7363</v>
      </c>
      <c r="H1531" t="str" cm="1">
        <f t="array" aca="1" ref="H1531" ca="1">eConcatenar(A1531:G1531," ")</f>
        <v>INSERT INTO funeraria_abonos_individual SELECT 'qMAWkeT2EaVdSMkQ',' Sr3fBh7e5ixg3NCl ','0',1900,'00:00:00','0000-00-00',0,0,0,0,0,0,0,0,0,0,0,0,'QWVIOWCUF2AZKT','00:00:00','2021-9-9',0,0,'QWVIOS88F2AZKT','QWYI36BU9KVTQO','0','0','1','1','1','1','1','1','1','1','1','0',0;</v>
      </c>
    </row>
    <row r="1532" spans="1:8" x14ac:dyDescent="0.25">
      <c r="A1532" t="s">
        <v>5567</v>
      </c>
      <c r="B1532" t="s">
        <v>5568</v>
      </c>
      <c r="C1532" t="s">
        <v>5569</v>
      </c>
      <c r="D1532" t="s">
        <v>5570</v>
      </c>
      <c r="E1532" t="s">
        <v>9622</v>
      </c>
      <c r="F1532" t="s">
        <v>5295</v>
      </c>
      <c r="G1532" t="s">
        <v>7364</v>
      </c>
      <c r="H1532" t="str" cm="1">
        <f t="array" aca="1" ref="H1532" ca="1">eConcatenar(A1532:G1532," ")</f>
        <v>INSERT INTO funeraria_abonos_individual SELECT 'lblcY8IGCRePNGfz',' cLwXaqlMWPSf2wxe ','0',3400,'00:00:00','0000-00-00',0,0,0,0,0,0,0,0,0,0,0,0,'QWVIOWCUF2AZKT','00:00:00','2021-9-9',0,0,'QWVIOS88F2AZKT','QWYI36BU9KVTQO','0','0','1','1','1','1','1','1','1','1','1','0',0;</v>
      </c>
    </row>
    <row r="1533" spans="1:8" x14ac:dyDescent="0.25">
      <c r="A1533" t="s">
        <v>5567</v>
      </c>
      <c r="B1533" t="s">
        <v>5568</v>
      </c>
      <c r="C1533" t="s">
        <v>5569</v>
      </c>
      <c r="D1533" t="s">
        <v>5570</v>
      </c>
      <c r="E1533" t="s">
        <v>9623</v>
      </c>
      <c r="F1533" t="s">
        <v>5298</v>
      </c>
      <c r="G1533" t="s">
        <v>7365</v>
      </c>
      <c r="H1533" t="str" cm="1">
        <f t="array" aca="1" ref="H1533" ca="1">eConcatenar(A1533:G1533," ")</f>
        <v>INSERT INTO funeraria_abonos_individual SELECT 'IttjcQegqeGH63V0',' znTKRWL2fuEdNzxr ','0',1200,'00:00:00','0000-00-00',0,0,0,0,0,0,0,0,0,0,0,0,'QWVIOWCUF2AZKT','00:00:00','2021-9-9',0,0,'QWVIOS88F2AZKT','QWYI36BU9KVTQO','0','0','1','1','1','1','1','1','1','1','1','0',0;</v>
      </c>
    </row>
    <row r="1534" spans="1:8" x14ac:dyDescent="0.25">
      <c r="A1534" t="s">
        <v>5567</v>
      </c>
      <c r="B1534" t="s">
        <v>5568</v>
      </c>
      <c r="C1534" t="s">
        <v>5569</v>
      </c>
      <c r="D1534" t="s">
        <v>5570</v>
      </c>
      <c r="E1534" t="s">
        <v>9624</v>
      </c>
      <c r="F1534" t="s">
        <v>5299</v>
      </c>
      <c r="G1534" t="s">
        <v>7366</v>
      </c>
      <c r="H1534" t="str" cm="1">
        <f t="array" aca="1" ref="H1534" ca="1">eConcatenar(A1534:G1534," ")</f>
        <v>INSERT INTO funeraria_abonos_individual SELECT '8CIxZ1nKAFd4EdFB',' 0CDlxGAUGQpMLOuK ','0',6300,'00:00:00','0000-00-00',0,0,0,0,0,0,0,0,0,0,0,0,'QWVIOWCUF2AZKT','00:00:00','2021-7-22',0,0,'QWVIOS88F2AZKT','QWYI36BU9KVTQO','0','0','1','1','1','1','1','1','1','1','1','0',0;</v>
      </c>
    </row>
    <row r="1535" spans="1:8" x14ac:dyDescent="0.25">
      <c r="A1535" t="s">
        <v>5567</v>
      </c>
      <c r="B1535" t="s">
        <v>5568</v>
      </c>
      <c r="C1535" t="s">
        <v>5569</v>
      </c>
      <c r="D1535" t="s">
        <v>5570</v>
      </c>
      <c r="E1535" t="s">
        <v>9625</v>
      </c>
      <c r="F1535" t="s">
        <v>5303</v>
      </c>
      <c r="G1535" t="s">
        <v>7367</v>
      </c>
      <c r="H1535" t="str" cm="1">
        <f t="array" aca="1" ref="H1535" ca="1">eConcatenar(A1535:G1535," ")</f>
        <v>INSERT INTO funeraria_abonos_individual SELECT 'cXJ8acfogvN6PNQt',' I4gTD5gL1dRfMWKA ','0',6600,'00:00:00','0000-00-00',0,0,0,0,0,0,0,0,0,0,0,0,'QWVIOWCUF2AZKT','00:00:00','2021-8-26',0,0,'QWVIOS88F2AZKT','QWYI36BU9KVTQO','0','0','1','1','1','1','1','1','1','1','1','0',0;</v>
      </c>
    </row>
    <row r="1536" spans="1:8" x14ac:dyDescent="0.25">
      <c r="A1536" t="s">
        <v>5567</v>
      </c>
      <c r="B1536" t="s">
        <v>5568</v>
      </c>
      <c r="C1536" t="s">
        <v>5569</v>
      </c>
      <c r="D1536" t="s">
        <v>5570</v>
      </c>
      <c r="E1536" t="s">
        <v>9626</v>
      </c>
      <c r="F1536" t="s">
        <v>5305</v>
      </c>
      <c r="G1536" t="s">
        <v>7364</v>
      </c>
      <c r="H1536" t="str" cm="1">
        <f t="array" aca="1" ref="H1536" ca="1">eConcatenar(A1536:G1536," ")</f>
        <v>INSERT INTO funeraria_abonos_individual SELECT '3LRgbPf0MhStMVUL',' 4jwIQImkCuzZo0HR ','0',3400,'00:00:00','0000-00-00',0,0,0,0,0,0,0,0,0,0,0,0,'QWVIOWCUF2AZKT','00:00:00','2021-9-9',0,0,'QWVIOS88F2AZKT','QWYI36BU9KVTQO','0','0','1','1','1','1','1','1','1','1','1','0',0;</v>
      </c>
    </row>
    <row r="1537" spans="1:8" x14ac:dyDescent="0.25">
      <c r="A1537" t="s">
        <v>5567</v>
      </c>
      <c r="B1537" t="s">
        <v>5568</v>
      </c>
      <c r="C1537" t="s">
        <v>5569</v>
      </c>
      <c r="D1537" t="s">
        <v>5570</v>
      </c>
      <c r="E1537" t="s">
        <v>9627</v>
      </c>
      <c r="F1537" t="s">
        <v>5306</v>
      </c>
      <c r="G1537" t="s">
        <v>7368</v>
      </c>
      <c r="H1537" t="str" cm="1">
        <f t="array" aca="1" ref="H1537" ca="1">eConcatenar(A1537:G1537," ")</f>
        <v>INSERT INTO funeraria_abonos_individual SELECT '0OqypEinCs4hllYs',' zgRkrYfMtvCmbcMp ','0',9550,'00:00:00','0000-00-00',0,0,0,0,0,0,0,0,0,0,0,0,'QWVIOWCUF2AZKT','00:00:00','2021-8-5',0,0,'QWVIOS88F2AZKT','QWYI36BU9KVTQO','0','0','1','1','1','1','1','1','1','1','1','0',0;</v>
      </c>
    </row>
    <row r="1538" spans="1:8" x14ac:dyDescent="0.25">
      <c r="A1538" t="s">
        <v>5567</v>
      </c>
      <c r="B1538" t="s">
        <v>5568</v>
      </c>
      <c r="C1538" t="s">
        <v>5569</v>
      </c>
      <c r="D1538" t="s">
        <v>5570</v>
      </c>
      <c r="E1538" t="s">
        <v>9628</v>
      </c>
      <c r="F1538" t="s">
        <v>5307</v>
      </c>
      <c r="G1538" t="s">
        <v>7369</v>
      </c>
      <c r="H1538" t="str" cm="1">
        <f t="array" aca="1" ref="H1538" ca="1">eConcatenar(A1538:G1538," ")</f>
        <v>INSERT INTO funeraria_abonos_individual SELECT 'AKvUCNKvWaWXaM4h',' KbChGZDNcQsuGcE9 ','0',8200,'00:00:00','0000-00-00',0,0,0,0,0,0,0,0,0,0,0,0,'QWVIOWCUF2AZKT','00:00:00','2021-9-1',0,0,'QWVIOS88F2AZKT','QWYI36BU9KVTQO','0','0','1','1','1','1','1','1','1','1','1','0',0;</v>
      </c>
    </row>
    <row r="1539" spans="1:8" x14ac:dyDescent="0.25">
      <c r="A1539" t="s">
        <v>5567</v>
      </c>
      <c r="B1539" t="s">
        <v>5568</v>
      </c>
      <c r="C1539" t="s">
        <v>5569</v>
      </c>
      <c r="D1539" t="s">
        <v>5570</v>
      </c>
      <c r="E1539" t="s">
        <v>9629</v>
      </c>
      <c r="F1539" t="s">
        <v>5308</v>
      </c>
      <c r="G1539" t="s">
        <v>7370</v>
      </c>
      <c r="H1539" t="str" cm="1">
        <f t="array" aca="1" ref="H1539" ca="1">eConcatenar(A1539:G1539," ")</f>
        <v>INSERT INTO funeraria_abonos_individual SELECT 'nhIFd1sSK6lBrZCu',' siGzrAQVGe4IaZxI ','0',7500,'00:00:00','0000-00-00',0,0,0,0,0,0,0,0,0,0,0,0,'QWVIOWCUF2AZKT','00:00:00','2021-8-5',0,0,'QWVIOS88F2AZKT','QWYI36BU9KVTQO','0','0','1','1','1','1','1','1','1','1','1','0',0;</v>
      </c>
    </row>
    <row r="1540" spans="1:8" x14ac:dyDescent="0.25">
      <c r="A1540" t="s">
        <v>5567</v>
      </c>
      <c r="B1540" t="s">
        <v>5568</v>
      </c>
      <c r="C1540" t="s">
        <v>5569</v>
      </c>
      <c r="D1540" t="s">
        <v>5570</v>
      </c>
      <c r="E1540" t="s">
        <v>9630</v>
      </c>
      <c r="F1540" t="s">
        <v>5310</v>
      </c>
      <c r="G1540" t="s">
        <v>7371</v>
      </c>
      <c r="H1540" t="str" cm="1">
        <f t="array" aca="1" ref="H1540" ca="1">eConcatenar(A1540:G1540," ")</f>
        <v>INSERT INTO funeraria_abonos_individual SELECT 'Z934arT0HOp0IsWr',' d0Tp6XvH11MjR8Du ','0',6500,'00:00:00','0000-00-00',0,0,0,0,0,0,0,0,0,0,0,0,'QWVIOWCUF2AZKT','00:00:00','2021-9-2',0,0,'QWVIOS88F2AZKT','QWYI36BU9KVTQO','0','0','1','1','1','1','1','1','1','1','1','0',0;</v>
      </c>
    </row>
    <row r="1541" spans="1:8" x14ac:dyDescent="0.25">
      <c r="A1541" t="s">
        <v>5567</v>
      </c>
      <c r="B1541" t="s">
        <v>5568</v>
      </c>
      <c r="C1541" t="s">
        <v>5569</v>
      </c>
      <c r="D1541" t="s">
        <v>5570</v>
      </c>
      <c r="E1541" t="s">
        <v>9631</v>
      </c>
      <c r="F1541" t="s">
        <v>5311</v>
      </c>
      <c r="G1541" t="s">
        <v>7372</v>
      </c>
      <c r="H1541" t="str" cm="1">
        <f t="array" aca="1" ref="H1541" ca="1">eConcatenar(A1541:G1541," ")</f>
        <v>INSERT INTO funeraria_abonos_individual SELECT 'peowvWmvslAhOJVQ',' yFx4KQWvrgVxnYuo ','0',1450,'00:00:00','0000-00-00',0,0,0,0,0,0,0,0,0,0,0,0,'QWVIOWCUF2AZKT','00:00:00','2021-7-1',0,0,'QWVIOS88F2AZKT','QWYI36BU9KVTQO','0','0','1','1','1','1','1','1','1','1','1','0',0;</v>
      </c>
    </row>
    <row r="1542" spans="1:8" x14ac:dyDescent="0.25">
      <c r="A1542" t="s">
        <v>5567</v>
      </c>
      <c r="B1542" t="s">
        <v>5568</v>
      </c>
      <c r="C1542" t="s">
        <v>5569</v>
      </c>
      <c r="D1542" t="s">
        <v>5570</v>
      </c>
      <c r="E1542" t="s">
        <v>9632</v>
      </c>
      <c r="F1542" t="s">
        <v>5312</v>
      </c>
      <c r="G1542" t="s">
        <v>6504</v>
      </c>
      <c r="H1542" t="str" cm="1">
        <f t="array" aca="1" ref="H1542" ca="1">eConcatenar(A1542:G1542," ")</f>
        <v>INSERT INTO funeraria_abonos_individual SELECT 'ca24TztUQrNL3CGF',' stcfLKybYgXA61dL ','0',800,'00:00:00','0000-00-00',0,0,0,0,0,0,0,0,0,0,0,0,'QWVIOWCUF2AZKT','00:00:00','2021-9-1',0,0,'QWVIOS88F2AZKT','QWYI36BU9KVTQO','0','0','1','1','1','1','1','1','1','1','1','0',0;</v>
      </c>
    </row>
    <row r="1543" spans="1:8" x14ac:dyDescent="0.25">
      <c r="A1543" t="s">
        <v>5567</v>
      </c>
      <c r="B1543" t="s">
        <v>5568</v>
      </c>
      <c r="C1543" t="s">
        <v>5569</v>
      </c>
      <c r="D1543" t="s">
        <v>5570</v>
      </c>
      <c r="E1543" t="s">
        <v>9633</v>
      </c>
      <c r="F1543" t="s">
        <v>5313</v>
      </c>
      <c r="G1543" t="s">
        <v>7373</v>
      </c>
      <c r="H1543" t="str" cm="1">
        <f t="array" aca="1" ref="H1543" ca="1">eConcatenar(A1543:G1543," ")</f>
        <v>INSERT INTO funeraria_abonos_individual SELECT 'y6qHl1F5frqWrxR5',' I8E8dOEXiAcwKLuk ','0',600,'00:00:00','0000-00-00',0,0,0,0,0,0,0,0,0,0,0,0,'QWVIOWCUF2AZKT','00:00:00','2021-8-4',0,0,'QWVIOS88F2AZKT','QWYI36BU9KVTQO','0','0','1','1','1','1','1','1','1','1','1','0',0;</v>
      </c>
    </row>
    <row r="1544" spans="1:8" x14ac:dyDescent="0.25">
      <c r="A1544" t="s">
        <v>5567</v>
      </c>
      <c r="B1544" t="s">
        <v>5568</v>
      </c>
      <c r="C1544" t="s">
        <v>5569</v>
      </c>
      <c r="D1544" t="s">
        <v>5570</v>
      </c>
      <c r="E1544" t="s">
        <v>9634</v>
      </c>
      <c r="F1544" t="s">
        <v>5315</v>
      </c>
      <c r="G1544" t="s">
        <v>7374</v>
      </c>
      <c r="H1544" t="str" cm="1">
        <f t="array" aca="1" ref="H1544" ca="1">eConcatenar(A1544:G1544," ")</f>
        <v>INSERT INTO funeraria_abonos_individual SELECT 'r1ambQCiGuodUzJ5',' vvmRxlCRHkBZRDhv ','0',4260,'00:00:00','0000-00-00',0,0,0,0,0,0,0,0,0,0,0,0,'QWVIOWCUF2AZKT','00:00:00','2021-8-5',0,0,'QWVIOS88F2AZKT','QWYI36BU9KVTQO','0','0','1','1','1','1','1','1','1','1','1','0',0;</v>
      </c>
    </row>
    <row r="1545" spans="1:8" x14ac:dyDescent="0.25">
      <c r="A1545" t="s">
        <v>5567</v>
      </c>
      <c r="B1545" t="s">
        <v>5568</v>
      </c>
      <c r="C1545" t="s">
        <v>5569</v>
      </c>
      <c r="D1545" t="s">
        <v>5570</v>
      </c>
      <c r="E1545" t="s">
        <v>9635</v>
      </c>
      <c r="F1545" t="s">
        <v>5316</v>
      </c>
      <c r="G1545" t="s">
        <v>7375</v>
      </c>
      <c r="H1545" t="str" cm="1">
        <f t="array" aca="1" ref="H1545" ca="1">eConcatenar(A1545:G1545," ")</f>
        <v>INSERT INTO funeraria_abonos_individual SELECT 'CL0pf32T7nxsEarA',' 09ljezEPO0k4fRFs ','0',600,'00:00:00','0000-00-00',0,0,0,0,0,0,0,0,0,0,0,0,'QWVIOWCUF2AZKT','00:00:00','2021-8-18',0,0,'QWVIOS88F2AZKT','QWYI36BU9KVTQO','0','0','1','1','1','1','1','1','1','1','1','0',0;</v>
      </c>
    </row>
    <row r="1546" spans="1:8" x14ac:dyDescent="0.25">
      <c r="A1546" t="s">
        <v>5567</v>
      </c>
      <c r="B1546" t="s">
        <v>5568</v>
      </c>
      <c r="C1546" t="s">
        <v>5569</v>
      </c>
      <c r="D1546" t="s">
        <v>5570</v>
      </c>
      <c r="E1546" t="s">
        <v>9636</v>
      </c>
      <c r="F1546" t="s">
        <v>5318</v>
      </c>
      <c r="G1546" t="s">
        <v>7376</v>
      </c>
      <c r="H1546" t="str" cm="1">
        <f t="array" aca="1" ref="H1546" ca="1">eConcatenar(A1546:G1546," ")</f>
        <v>INSERT INTO funeraria_abonos_individual SELECT 'CTfUMIAStHVzmowR',' kNfbEYY9HyqzSk12 ','0',600,'00:00:00','0000-00-00',0,0,0,0,0,0,0,0,0,0,0,0,'QWVIOWCUF2AZKT','00:00:00','2021-8-25',0,0,'QWVIOS88F2AZKT','QWYI36BU9KVTQO','0','0','1','1','1','1','1','1','1','1','1','0',0;</v>
      </c>
    </row>
    <row r="1547" spans="1:8" x14ac:dyDescent="0.25">
      <c r="A1547" t="s">
        <v>5567</v>
      </c>
      <c r="B1547" t="s">
        <v>5568</v>
      </c>
      <c r="C1547" t="s">
        <v>5569</v>
      </c>
      <c r="D1547" t="s">
        <v>5570</v>
      </c>
      <c r="E1547" t="s">
        <v>9637</v>
      </c>
      <c r="F1547" t="s">
        <v>5320</v>
      </c>
      <c r="G1547" t="s">
        <v>7377</v>
      </c>
      <c r="H1547" t="str" cm="1">
        <f t="array" aca="1" ref="H1547" ca="1">eConcatenar(A1547:G1547," ")</f>
        <v>INSERT INTO funeraria_abonos_individual SELECT 'ZuUDJ2ay5Y80zuJM',' xQ0XolYNs5RWUZSb ','0',600,'00:00:00','0000-00-00',0,0,0,0,0,0,0,0,0,0,0,0,'QWVIOWCUF2AZKT','00:00:00','2021-9-1',0,0,'QWVIOS88F2AZKT','QWYI36BU9KVTQO','0','0','1','1','1','1','1','1','1','1','1','0',0;</v>
      </c>
    </row>
    <row r="1548" spans="1:8" x14ac:dyDescent="0.25">
      <c r="A1548" t="s">
        <v>5567</v>
      </c>
      <c r="B1548" t="s">
        <v>5568</v>
      </c>
      <c r="C1548" t="s">
        <v>5569</v>
      </c>
      <c r="D1548" t="s">
        <v>5570</v>
      </c>
      <c r="E1548" t="s">
        <v>9638</v>
      </c>
      <c r="F1548" t="s">
        <v>5321</v>
      </c>
      <c r="G1548" t="s">
        <v>7378</v>
      </c>
      <c r="H1548" t="str" cm="1">
        <f t="array" aca="1" ref="H1548" ca="1">eConcatenar(A1548:G1548," ")</f>
        <v>INSERT INTO funeraria_abonos_individual SELECT 'qV7i40Aa9RKACyPN',' u5Er05vFssCfvnpU ','0',200,'00:00:00','0000-00-00',0,0,0,0,0,0,0,0,0,0,0,0,'QWVIOWCUF2AZKT','00:00:00','2021-8-29',0,0,'QWVIOS88F2AZKT','QWYI36BU9KVTQO','0','0','1','1','1','1','1','1','1','1','1','0',0;</v>
      </c>
    </row>
    <row r="1549" spans="1:8" x14ac:dyDescent="0.25">
      <c r="A1549" t="s">
        <v>5567</v>
      </c>
      <c r="B1549" t="s">
        <v>5568</v>
      </c>
      <c r="C1549" t="s">
        <v>5569</v>
      </c>
      <c r="D1549" t="s">
        <v>5570</v>
      </c>
      <c r="E1549" t="s">
        <v>9639</v>
      </c>
      <c r="F1549" t="s">
        <v>5323</v>
      </c>
      <c r="G1549" t="s">
        <v>7379</v>
      </c>
      <c r="H1549" t="str" cm="1">
        <f t="array" aca="1" ref="H1549" ca="1">eConcatenar(A1549:G1549," ")</f>
        <v>INSERT INTO funeraria_abonos_individual SELECT 'nN6sAk0Ilcje9s4W',' 42iLjT02Xn9x5SQd ','0',50,'00:00:00','0000-00-00',0,0,0,0,0,0,0,0,0,0,0,0,'QWVIOWCUF2AZKT','00:00:00','2021-8-10',0,0,'QWVIOS88F2AZKT','QWYI36BU9KVTQO','0','0','1','1','1','1','1','1','1','1','1','0',0;</v>
      </c>
    </row>
    <row r="1550" spans="1:8" x14ac:dyDescent="0.25">
      <c r="A1550" t="s">
        <v>5567</v>
      </c>
      <c r="B1550" t="s">
        <v>5568</v>
      </c>
      <c r="C1550" t="s">
        <v>5569</v>
      </c>
      <c r="D1550" t="s">
        <v>5570</v>
      </c>
      <c r="E1550" t="s">
        <v>9640</v>
      </c>
      <c r="F1550" t="s">
        <v>5325</v>
      </c>
      <c r="G1550" t="s">
        <v>7380</v>
      </c>
      <c r="H1550" t="str" cm="1">
        <f t="array" aca="1" ref="H1550" ca="1">eConcatenar(A1550:G1550," ")</f>
        <v>INSERT INTO funeraria_abonos_individual SELECT 'MWwkxxl3L5vMtI81',' 2H9LBf01Ap9I8qyw ','0',150,'00:00:00','0000-00-00',0,0,0,0,0,0,0,0,0,0,0,0,'QWVIOWCUF2AZKT','00:00:00','2021-9-1',0,0,'QWVIOS88F2AZKT','QWYI36BU9KVTQO','0','0','1','1','1','1','1','1','1','1','1','0',0;</v>
      </c>
    </row>
    <row r="1551" spans="1:8" x14ac:dyDescent="0.25">
      <c r="A1551" t="s">
        <v>5567</v>
      </c>
      <c r="B1551" t="s">
        <v>5568</v>
      </c>
      <c r="C1551" t="s">
        <v>5569</v>
      </c>
      <c r="D1551" t="s">
        <v>5570</v>
      </c>
      <c r="E1551" t="s">
        <v>9641</v>
      </c>
      <c r="F1551" t="s">
        <v>5326</v>
      </c>
      <c r="G1551" t="s">
        <v>7381</v>
      </c>
      <c r="H1551" t="str" cm="1">
        <f t="array" aca="1" ref="H1551" ca="1">eConcatenar(A1551:G1551," ")</f>
        <v>INSERT INTO funeraria_abonos_individual SELECT 'OU5zbB7Ov1cOiEwU',' QVNZfDSnDDYtfsYS ','0',21300,'00:00:00','0000-00-00',0,0,0,0,0,0,0,0,0,0,0,0,'QWVIOWCUF2AZKT','00:00:00','2021-7-9',0,0,'QWVIOS88F2AZKT','QWYI36BU9KVTQO','0','0','1','1','1','1','1','1','1','1','1','0',0;</v>
      </c>
    </row>
    <row r="1552" spans="1:8" x14ac:dyDescent="0.25">
      <c r="A1552" t="s">
        <v>5567</v>
      </c>
      <c r="B1552" t="s">
        <v>5568</v>
      </c>
      <c r="C1552" t="s">
        <v>5569</v>
      </c>
      <c r="D1552" t="s">
        <v>5570</v>
      </c>
      <c r="E1552" t="s">
        <v>9642</v>
      </c>
      <c r="F1552" t="s">
        <v>5327</v>
      </c>
      <c r="G1552" t="s">
        <v>7382</v>
      </c>
      <c r="H1552" t="str" cm="1">
        <f t="array" aca="1" ref="H1552" ca="1">eConcatenar(A1552:G1552," ")</f>
        <v>INSERT INTO funeraria_abonos_individual SELECT 'sMFlL8yyt7BTZRDF',' sdaSKRH7OTgQnavX ','0',1700,'00:00:00','0000-00-00',0,0,0,0,0,0,0,0,0,0,0,0,'QWVIOWCUF2AZKT','00:00:00','2021-9-9',0,0,'QWVIOS88F2AZKT','QWYI36BU9KVTQO','0','0','1','1','1','1','1','1','1','1','1','0',0;</v>
      </c>
    </row>
    <row r="1553" spans="1:8" x14ac:dyDescent="0.25">
      <c r="A1553" t="s">
        <v>5567</v>
      </c>
      <c r="B1553" t="s">
        <v>5568</v>
      </c>
      <c r="C1553" t="s">
        <v>5569</v>
      </c>
      <c r="D1553" t="s">
        <v>5570</v>
      </c>
      <c r="E1553" t="s">
        <v>9643</v>
      </c>
      <c r="F1553" t="s">
        <v>5330</v>
      </c>
      <c r="G1553" t="s">
        <v>7383</v>
      </c>
      <c r="H1553" t="str" cm="1">
        <f t="array" aca="1" ref="H1553" ca="1">eConcatenar(A1553:G1553," ")</f>
        <v>INSERT INTO funeraria_abonos_individual SELECT 'Cx6gTF7RfWkLNYRt',' KX9kmwk5YshAgQjM ','0',300,'00:00:00','0000-00-00',0,0,0,0,0,0,0,0,0,0,0,0,'QWVIOWCUF2AZKT','00:00:00','2021-9-9',0,0,'QWVIOS88F2AZKT','QWYI36BU9KVTQO','0','0','1','1','1','1','1','1','1','1','1','0',0;</v>
      </c>
    </row>
    <row r="1554" spans="1:8" x14ac:dyDescent="0.25">
      <c r="A1554" t="s">
        <v>5567</v>
      </c>
      <c r="B1554" t="s">
        <v>5568</v>
      </c>
      <c r="C1554" t="s">
        <v>5569</v>
      </c>
      <c r="D1554" t="s">
        <v>5570</v>
      </c>
      <c r="E1554" t="s">
        <v>9644</v>
      </c>
      <c r="F1554" t="s">
        <v>5333</v>
      </c>
      <c r="G1554" t="s">
        <v>7384</v>
      </c>
      <c r="H1554" t="str" cm="1">
        <f t="array" aca="1" ref="H1554" ca="1">eConcatenar(A1554:G1554," ")</f>
        <v>INSERT INTO funeraria_abonos_individual SELECT 'df2LYbmQWPA9YMTG',' sB3s8Dg84VAng2Rl ','0',1500,'00:00:00','0000-00-00',0,0,0,0,0,0,0,0,0,0,0,0,'QWVIOWCUF2AZKT','00:00:00','2021-9-9',0,0,'QWVIOS88F2AZKT','QWYI36BU9KVTQO','0','0','1','1','1','1','1','1','1','1','1','0',0;</v>
      </c>
    </row>
    <row r="1555" spans="1:8" x14ac:dyDescent="0.25">
      <c r="A1555" t="s">
        <v>5567</v>
      </c>
      <c r="B1555" t="s">
        <v>5568</v>
      </c>
      <c r="C1555" t="s">
        <v>5569</v>
      </c>
      <c r="D1555" t="s">
        <v>5570</v>
      </c>
      <c r="E1555" t="s">
        <v>9645</v>
      </c>
      <c r="F1555" t="s">
        <v>5334</v>
      </c>
      <c r="G1555" t="s">
        <v>7385</v>
      </c>
      <c r="H1555" t="str" cm="1">
        <f t="array" aca="1" ref="H1555" ca="1">eConcatenar(A1555:G1555," ")</f>
        <v>INSERT INTO funeraria_abonos_individual SELECT 'cx3HYAC96Ckpae6H',' Da7yC4Oi2qIFKPii ','0',4800,'00:00:00','0000-00-00',0,0,0,0,0,0,0,0,0,0,0,0,'QWVIOWCUF2AZKT','00:00:00','2021-9-9',0,0,'QWVIOS88F2AZKT','QWYI36BU9KVTQO','0','0','1','1','1','1','1','1','1','1','1','0',0;</v>
      </c>
    </row>
    <row r="1556" spans="1:8" x14ac:dyDescent="0.25">
      <c r="A1556" t="s">
        <v>5567</v>
      </c>
      <c r="B1556" t="s">
        <v>5568</v>
      </c>
      <c r="C1556" t="s">
        <v>5569</v>
      </c>
      <c r="D1556" t="s">
        <v>5570</v>
      </c>
      <c r="E1556" t="s">
        <v>9646</v>
      </c>
      <c r="F1556" t="s">
        <v>5335</v>
      </c>
      <c r="G1556" t="s">
        <v>7386</v>
      </c>
      <c r="H1556" t="str" cm="1">
        <f t="array" aca="1" ref="H1556" ca="1">eConcatenar(A1556:G1556," ")</f>
        <v>INSERT INTO funeraria_abonos_individual SELECT 'Nu36z8QR8X7KBysj',' WlBuwBEoxVKGJhs9 ','0',4300,'00:00:00','0000-00-00',0,0,0,0,0,0,0,0,0,0,0,0,'QWVIOWCUF2AZKT','00:00:00','2021-9-9',0,0,'QWVIOS88F2AZKT','QWYI36BU9KVTQO','0','0','1','1','1','1','1','1','1','1','1','0',0;</v>
      </c>
    </row>
    <row r="1557" spans="1:8" x14ac:dyDescent="0.25">
      <c r="A1557" t="s">
        <v>5567</v>
      </c>
      <c r="B1557" t="s">
        <v>5568</v>
      </c>
      <c r="C1557" t="s">
        <v>5569</v>
      </c>
      <c r="D1557" t="s">
        <v>5570</v>
      </c>
      <c r="E1557" t="s">
        <v>9647</v>
      </c>
      <c r="F1557" t="s">
        <v>5338</v>
      </c>
      <c r="G1557" t="s">
        <v>7384</v>
      </c>
      <c r="H1557" t="str" cm="1">
        <f t="array" aca="1" ref="H1557" ca="1">eConcatenar(A1557:G1557," ")</f>
        <v>INSERT INTO funeraria_abonos_individual SELECT 'E6fuVr9eIJmE1qeV',' v5cYBpJ6kxvMVM7t ','0',1500,'00:00:00','0000-00-00',0,0,0,0,0,0,0,0,0,0,0,0,'QWVIOWCUF2AZKT','00:00:00','2021-9-9',0,0,'QWVIOS88F2AZKT','QWYI36BU9KVTQO','0','0','1','1','1','1','1','1','1','1','1','0',0;</v>
      </c>
    </row>
    <row r="1558" spans="1:8" x14ac:dyDescent="0.25">
      <c r="A1558" t="s">
        <v>5567</v>
      </c>
      <c r="B1558" t="s">
        <v>5568</v>
      </c>
      <c r="C1558" t="s">
        <v>5569</v>
      </c>
      <c r="D1558" t="s">
        <v>5570</v>
      </c>
      <c r="E1558" t="s">
        <v>9648</v>
      </c>
      <c r="F1558" t="s">
        <v>5340</v>
      </c>
      <c r="G1558" t="s">
        <v>7387</v>
      </c>
      <c r="H1558" t="str" cm="1">
        <f t="array" aca="1" ref="H1558" ca="1">eConcatenar(A1558:G1558," ")</f>
        <v>INSERT INTO funeraria_abonos_individual SELECT '3xagOWhjAd01NGJM',' 76TiWw9zAB9QFf8p ','0',6790,'00:00:00','0000-00-00',0,0,0,0,0,0,0,0,0,0,0,0,'QWVIOWCUF2AZKT','00:00:00','2021-9-9',0,0,'QWVIOS88F2AZKT','QWYI36BU9KVTQO','0','0','1','1','1','1','1','1','1','1','1','0',0;</v>
      </c>
    </row>
    <row r="1559" spans="1:8" x14ac:dyDescent="0.25">
      <c r="A1559" t="s">
        <v>5567</v>
      </c>
      <c r="B1559" t="s">
        <v>5568</v>
      </c>
      <c r="C1559" t="s">
        <v>5569</v>
      </c>
      <c r="D1559" t="s">
        <v>5570</v>
      </c>
      <c r="E1559" t="s">
        <v>9649</v>
      </c>
      <c r="F1559" t="s">
        <v>5341</v>
      </c>
      <c r="G1559" t="s">
        <v>7388</v>
      </c>
      <c r="H1559" t="str" cm="1">
        <f t="array" aca="1" ref="H1559" ca="1">eConcatenar(A1559:G1559," ")</f>
        <v>INSERT INTO funeraria_abonos_individual SELECT 'jIi4vyuujIMvS5iW',' DnCmTnVkwobTeqgR ','0',1400,'00:00:00','0000-00-00',0,0,0,0,0,0,0,0,0,0,0,0,'QWVIOWCUF2AZKT','00:00:00','2021-9-9',0,0,'QWVIOS88F2AZKT','QWYI36BU9KVTQO','0','0','1','1','1','1','1','1','1','1','1','0',0;</v>
      </c>
    </row>
    <row r="1560" spans="1:8" x14ac:dyDescent="0.25">
      <c r="A1560" t="s">
        <v>5567</v>
      </c>
      <c r="B1560" t="s">
        <v>5568</v>
      </c>
      <c r="C1560" t="s">
        <v>5569</v>
      </c>
      <c r="D1560" t="s">
        <v>5570</v>
      </c>
      <c r="E1560" t="s">
        <v>9650</v>
      </c>
      <c r="F1560" t="s">
        <v>5342</v>
      </c>
      <c r="G1560" t="s">
        <v>7389</v>
      </c>
      <c r="H1560" t="str" cm="1">
        <f t="array" aca="1" ref="H1560" ca="1">eConcatenar(A1560:G1560," ")</f>
        <v>INSERT INTO funeraria_abonos_individual SELECT 'K12mAzBBj0uek9FC',' qlw9q3v6EUEarJAW ','0',7700,'00:00:00','0000-00-00',0,0,0,0,0,0,0,0,0,0,0,0,'QWVIOWCUF2AZKT','00:00:00','2021-9-9',0,0,'QWVIOS88F2AZKT','QWYI36BU9KVTQO','0','0','1','1','1','1','1','1','1','1','1','0',0;</v>
      </c>
    </row>
    <row r="1561" spans="1:8" x14ac:dyDescent="0.25">
      <c r="A1561" t="s">
        <v>5567</v>
      </c>
      <c r="B1561" t="s">
        <v>5568</v>
      </c>
      <c r="C1561" t="s">
        <v>5569</v>
      </c>
      <c r="D1561" t="s">
        <v>5570</v>
      </c>
      <c r="E1561" t="s">
        <v>9651</v>
      </c>
      <c r="F1561" t="s">
        <v>5343</v>
      </c>
      <c r="G1561" t="s">
        <v>7390</v>
      </c>
      <c r="H1561" t="str" cm="1">
        <f t="array" aca="1" ref="H1561" ca="1">eConcatenar(A1561:G1561," ")</f>
        <v>INSERT INTO funeraria_abonos_individual SELECT 'VtOXIoVNFnHrrllt',' H00QHCsLlMiAaBct ','0',10200,'00:00:00','0000-00-00',0,0,0,0,0,0,0,0,0,0,0,0,'QWVIOWCUF2AZKT','00:00:00','2021-9-9',0,0,'QWVIOS88F2AZKT','QWYI36BU9KVTQO','0','0','1','1','1','1','1','1','1','1','1','0',0;</v>
      </c>
    </row>
    <row r="1562" spans="1:8" x14ac:dyDescent="0.25">
      <c r="A1562" t="s">
        <v>5567</v>
      </c>
      <c r="B1562" t="s">
        <v>5568</v>
      </c>
      <c r="C1562" t="s">
        <v>5569</v>
      </c>
      <c r="D1562" t="s">
        <v>5570</v>
      </c>
      <c r="E1562" t="s">
        <v>9652</v>
      </c>
      <c r="F1562" t="s">
        <v>5344</v>
      </c>
      <c r="G1562" t="s">
        <v>7391</v>
      </c>
      <c r="H1562" t="str" cm="1">
        <f t="array" aca="1" ref="H1562" ca="1">eConcatenar(A1562:G1562," ")</f>
        <v>INSERT INTO funeraria_abonos_individual SELECT 'BCw4zbNM2YW6MPp0',' QRJ5hd0NffZ3DwUE ','0',5600,'00:00:00','0000-00-00',0,0,0,0,0,0,0,0,0,0,0,0,'QWVIOWCUF2AZKT','00:00:00','2021-9-9',0,0,'QWVIOS88F2AZKT','QWYI36BU9KVTQO','0','0','1','1','1','1','1','1','1','1','1','0',0;</v>
      </c>
    </row>
    <row r="1563" spans="1:8" x14ac:dyDescent="0.25">
      <c r="A1563" t="s">
        <v>5567</v>
      </c>
      <c r="B1563" t="s">
        <v>5568</v>
      </c>
      <c r="C1563" t="s">
        <v>5569</v>
      </c>
      <c r="D1563" t="s">
        <v>5570</v>
      </c>
      <c r="E1563" t="s">
        <v>9653</v>
      </c>
      <c r="F1563" t="s">
        <v>5345</v>
      </c>
      <c r="G1563" t="s">
        <v>7392</v>
      </c>
      <c r="H1563" t="str" cm="1">
        <f t="array" aca="1" ref="H1563" ca="1">eConcatenar(A1563:G1563," ")</f>
        <v>INSERT INTO funeraria_abonos_individual SELECT 'XJgNjo4a7JXh0aMd',' Iyf7o4fgnHCbkrvn ','0',6960,'00:00:00','0000-00-00',0,0,0,0,0,0,0,0,0,0,0,0,'QWVIOWCUF2AZKT','00:00:00','2021-9-9',0,0,'QWVIOS88F2AZKT','QWYI36BU9KVTQO','0','0','1','1','1','1','1','1','1','1','1','0',0;</v>
      </c>
    </row>
    <row r="1564" spans="1:8" x14ac:dyDescent="0.25">
      <c r="A1564" t="s">
        <v>5567</v>
      </c>
      <c r="B1564" t="s">
        <v>5568</v>
      </c>
      <c r="C1564" t="s">
        <v>5569</v>
      </c>
      <c r="D1564" t="s">
        <v>5570</v>
      </c>
      <c r="E1564" t="s">
        <v>9654</v>
      </c>
      <c r="F1564" t="s">
        <v>5347</v>
      </c>
      <c r="G1564" t="s">
        <v>7393</v>
      </c>
      <c r="H1564" t="str" cm="1">
        <f t="array" aca="1" ref="H1564" ca="1">eConcatenar(A1564:G1564," ")</f>
        <v>INSERT INTO funeraria_abonos_individual SELECT '18a3Nm1AG47RLpY0',' ODOfz53bkJ1XfOah ','0',2700,'00:00:00','0000-00-00',0,0,0,0,0,0,0,0,0,0,0,0,'QWVIOWCUF2AZKT','00:00:00','2021-9-9',0,0,'QWVIOS88F2AZKT','QWYI36BU9KVTQO','0','0','1','1','1','1','1','1','1','1','1','0',0;</v>
      </c>
    </row>
    <row r="1565" spans="1:8" x14ac:dyDescent="0.25">
      <c r="A1565" t="s">
        <v>5567</v>
      </c>
      <c r="B1565" t="s">
        <v>5568</v>
      </c>
      <c r="C1565" t="s">
        <v>5569</v>
      </c>
      <c r="D1565" t="s">
        <v>5570</v>
      </c>
      <c r="E1565" t="s">
        <v>9655</v>
      </c>
      <c r="F1565" t="s">
        <v>5348</v>
      </c>
      <c r="G1565" t="s">
        <v>7386</v>
      </c>
      <c r="H1565" t="str" cm="1">
        <f t="array" aca="1" ref="H1565" ca="1">eConcatenar(A1565:G1565," ")</f>
        <v>INSERT INTO funeraria_abonos_individual SELECT 'nvzmhEE922haAFsF',' LPJZWKJu39KuzJjc ','0',4300,'00:00:00','0000-00-00',0,0,0,0,0,0,0,0,0,0,0,0,'QWVIOWCUF2AZKT','00:00:00','2021-9-9',0,0,'QWVIOS88F2AZKT','QWYI36BU9KVTQO','0','0','1','1','1','1','1','1','1','1','1','0',0;</v>
      </c>
    </row>
    <row r="1566" spans="1:8" x14ac:dyDescent="0.25">
      <c r="A1566" t="s">
        <v>5567</v>
      </c>
      <c r="B1566" t="s">
        <v>5568</v>
      </c>
      <c r="C1566" t="s">
        <v>5569</v>
      </c>
      <c r="D1566" t="s">
        <v>5570</v>
      </c>
      <c r="E1566" t="s">
        <v>9656</v>
      </c>
      <c r="F1566" t="s">
        <v>5349</v>
      </c>
      <c r="G1566" t="s">
        <v>7394</v>
      </c>
      <c r="H1566" t="str" cm="1">
        <f t="array" aca="1" ref="H1566" ca="1">eConcatenar(A1566:G1566," ")</f>
        <v>INSERT INTO funeraria_abonos_individual SELECT 'h0cKB32Y0bWENK0P',' g8zo56PgZna17rZP ','0',600,'00:00:00','0000-00-00',0,0,0,0,0,0,0,0,0,0,0,0,'QWVIOWCUF2AZKT','00:00:00','2021-9-9',0,0,'QWVIOS88F2AZKT','QWYI36BU9KVTQO','0','0','1','1','1','1','1','1','1','1','1','0',0;</v>
      </c>
    </row>
    <row r="1567" spans="1:8" x14ac:dyDescent="0.25">
      <c r="A1567" t="s">
        <v>5567</v>
      </c>
      <c r="B1567" t="s">
        <v>5568</v>
      </c>
      <c r="C1567" t="s">
        <v>5569</v>
      </c>
      <c r="D1567" t="s">
        <v>5570</v>
      </c>
      <c r="E1567" t="s">
        <v>9657</v>
      </c>
      <c r="F1567" t="s">
        <v>5350</v>
      </c>
      <c r="G1567" t="s">
        <v>7388</v>
      </c>
      <c r="H1567" t="str" cm="1">
        <f t="array" aca="1" ref="H1567" ca="1">eConcatenar(A1567:G1567," ")</f>
        <v>INSERT INTO funeraria_abonos_individual SELECT 'oFHUkW7u9VNYS2CE',' ZbkGK7MP1c7kIcni ','0',1400,'00:00:00','0000-00-00',0,0,0,0,0,0,0,0,0,0,0,0,'QWVIOWCUF2AZKT','00:00:00','2021-9-9',0,0,'QWVIOS88F2AZKT','QWYI36BU9KVTQO','0','0','1','1','1','1','1','1','1','1','1','0',0;</v>
      </c>
    </row>
    <row r="1568" spans="1:8" x14ac:dyDescent="0.25">
      <c r="A1568" t="s">
        <v>5567</v>
      </c>
      <c r="B1568" t="s">
        <v>5568</v>
      </c>
      <c r="C1568" t="s">
        <v>5569</v>
      </c>
      <c r="D1568" t="s">
        <v>5570</v>
      </c>
      <c r="E1568" t="s">
        <v>9658</v>
      </c>
      <c r="F1568" t="s">
        <v>5351</v>
      </c>
      <c r="G1568" t="s">
        <v>7395</v>
      </c>
      <c r="H1568" t="str" cm="1">
        <f t="array" aca="1" ref="H1568" ca="1">eConcatenar(A1568:G1568," ")</f>
        <v>INSERT INTO funeraria_abonos_individual SELECT 'M48yGsQ911aAAVuX',' o5rvNoDPTTVMfkPY ','0',2200,'00:00:00','0000-00-00',0,0,0,0,0,0,0,0,0,0,0,0,'QWVIOWCUF2AZKT','00:00:00','2021-9-9',0,0,'QWVIOS88F2AZKT','QWYI36BU9KVTQO','0','0','1','1','1','1','1','1','1','1','1','0',0;</v>
      </c>
    </row>
    <row r="1569" spans="1:8" x14ac:dyDescent="0.25">
      <c r="A1569" t="s">
        <v>5567</v>
      </c>
      <c r="B1569" t="s">
        <v>5568</v>
      </c>
      <c r="C1569" t="s">
        <v>5569</v>
      </c>
      <c r="D1569" t="s">
        <v>5570</v>
      </c>
      <c r="E1569" t="s">
        <v>9659</v>
      </c>
      <c r="F1569" t="s">
        <v>5352</v>
      </c>
      <c r="G1569" t="s">
        <v>7395</v>
      </c>
      <c r="H1569" t="str" cm="1">
        <f t="array" aca="1" ref="H1569" ca="1">eConcatenar(A1569:G1569," ")</f>
        <v>INSERT INTO funeraria_abonos_individual SELECT '6vMwhz2TWmE9CX9A',' RbX5tEr0zUm0wHCz ','0',2200,'00:00:00','0000-00-00',0,0,0,0,0,0,0,0,0,0,0,0,'QWVIOWCUF2AZKT','00:00:00','2021-9-9',0,0,'QWVIOS88F2AZKT','QWYI36BU9KVTQO','0','0','1','1','1','1','1','1','1','1','1','0',0;</v>
      </c>
    </row>
    <row r="1570" spans="1:8" x14ac:dyDescent="0.25">
      <c r="A1570" t="s">
        <v>5567</v>
      </c>
      <c r="B1570" t="s">
        <v>5568</v>
      </c>
      <c r="C1570" t="s">
        <v>5569</v>
      </c>
      <c r="D1570" t="s">
        <v>5570</v>
      </c>
      <c r="E1570" t="s">
        <v>9660</v>
      </c>
      <c r="F1570" t="s">
        <v>5353</v>
      </c>
      <c r="G1570" t="s">
        <v>7382</v>
      </c>
      <c r="H1570" t="str" cm="1">
        <f t="array" aca="1" ref="H1570" ca="1">eConcatenar(A1570:G1570," ")</f>
        <v>INSERT INTO funeraria_abonos_individual SELECT 'zC6nqwZsxSFtgpZa',' 9vA4SWaXzJhUG78Z ','0',1700,'00:00:00','0000-00-00',0,0,0,0,0,0,0,0,0,0,0,0,'QWVIOWCUF2AZKT','00:00:00','2021-9-9',0,0,'QWVIOS88F2AZKT','QWYI36BU9KVTQO','0','0','1','1','1','1','1','1','1','1','1','0',0;</v>
      </c>
    </row>
    <row r="1571" spans="1:8" x14ac:dyDescent="0.25">
      <c r="A1571" t="s">
        <v>5567</v>
      </c>
      <c r="B1571" t="s">
        <v>5568</v>
      </c>
      <c r="C1571" t="s">
        <v>5569</v>
      </c>
      <c r="D1571" t="s">
        <v>5570</v>
      </c>
      <c r="E1571" t="s">
        <v>9661</v>
      </c>
      <c r="F1571" t="s">
        <v>5354</v>
      </c>
      <c r="G1571" t="s">
        <v>7365</v>
      </c>
      <c r="H1571" t="str" cm="1">
        <f t="array" aca="1" ref="H1571" ca="1">eConcatenar(A1571:G1571," ")</f>
        <v>INSERT INTO funeraria_abonos_individual SELECT 'OXNwdw5K3ixrREUP',' ZJaFly4whOXCtF12 ','0',1200,'00:00:00','0000-00-00',0,0,0,0,0,0,0,0,0,0,0,0,'QWVIOWCUF2AZKT','00:00:00','2021-9-9',0,0,'QWVIOS88F2AZKT','QWYI36BU9KVTQO','0','0','1','1','1','1','1','1','1','1','1','0',0;</v>
      </c>
    </row>
    <row r="1572" spans="1:8" x14ac:dyDescent="0.25">
      <c r="A1572" t="s">
        <v>5567</v>
      </c>
      <c r="B1572" t="s">
        <v>5568</v>
      </c>
      <c r="C1572" t="s">
        <v>5569</v>
      </c>
      <c r="D1572" t="s">
        <v>5570</v>
      </c>
      <c r="E1572" t="s">
        <v>9662</v>
      </c>
      <c r="F1572" t="s">
        <v>5355</v>
      </c>
      <c r="G1572" t="s">
        <v>7396</v>
      </c>
      <c r="H1572" t="str" cm="1">
        <f t="array" aca="1" ref="H1572" ca="1">eConcatenar(A1572:G1572," ")</f>
        <v>INSERT INTO funeraria_abonos_individual SELECT 'HuBxix4I2OaWfj2q',' 8akJmppL29Bfx3As ','0',2600,'00:00:00','0000-00-00',0,0,0,0,0,0,0,0,0,0,0,0,'QWVIOWCUF2AZKT','00:00:00','2021-9-9',0,0,'QWVIOS88F2AZKT','QWYI36BU9KVTQO','0','0','1','1','1','1','1','1','1','1','1','0',0;</v>
      </c>
    </row>
    <row r="1573" spans="1:8" x14ac:dyDescent="0.25">
      <c r="A1573" t="s">
        <v>5567</v>
      </c>
      <c r="B1573" t="s">
        <v>5568</v>
      </c>
      <c r="C1573" t="s">
        <v>5569</v>
      </c>
      <c r="D1573" t="s">
        <v>5570</v>
      </c>
      <c r="E1573" t="s">
        <v>9663</v>
      </c>
      <c r="F1573" t="s">
        <v>5356</v>
      </c>
      <c r="G1573" t="s">
        <v>7388</v>
      </c>
      <c r="H1573" t="str" cm="1">
        <f t="array" aca="1" ref="H1573" ca="1">eConcatenar(A1573:G1573," ")</f>
        <v>INSERT INTO funeraria_abonos_individual SELECT '8AtuUZnsEcsDnJAA',' erFyOn8Csc8raOCw ','0',1400,'00:00:00','0000-00-00',0,0,0,0,0,0,0,0,0,0,0,0,'QWVIOWCUF2AZKT','00:00:00','2021-9-9',0,0,'QWVIOS88F2AZKT','QWYI36BU9KVTQO','0','0','1','1','1','1','1','1','1','1','1','0',0;</v>
      </c>
    </row>
    <row r="1574" spans="1:8" x14ac:dyDescent="0.25">
      <c r="A1574" t="s">
        <v>5567</v>
      </c>
      <c r="B1574" t="s">
        <v>5568</v>
      </c>
      <c r="C1574" t="s">
        <v>5569</v>
      </c>
      <c r="D1574" t="s">
        <v>5570</v>
      </c>
      <c r="E1574" t="s">
        <v>9664</v>
      </c>
      <c r="F1574" t="s">
        <v>5358</v>
      </c>
      <c r="G1574" t="s">
        <v>7397</v>
      </c>
      <c r="H1574" t="str" cm="1">
        <f t="array" aca="1" ref="H1574" ca="1">eConcatenar(A1574:G1574," ")</f>
        <v>INSERT INTO funeraria_abonos_individual SELECT 'vqTScD9hfvZPzFoL',' nmGXn80QQmmx7MWY ','0',900,'00:00:00','0000-00-00',0,0,0,0,0,0,0,0,0,0,0,0,'QWVIOWCUF2AZKT','00:00:00','2021-9-9',0,0,'QWVIOS88F2AZKT','QWYI36BU9KVTQO','0','0','1','1','1','1','1','1','1','1','1','0',0;</v>
      </c>
    </row>
    <row r="1575" spans="1:8" x14ac:dyDescent="0.25">
      <c r="A1575" t="s">
        <v>5567</v>
      </c>
      <c r="B1575" t="s">
        <v>5568</v>
      </c>
      <c r="C1575" t="s">
        <v>5569</v>
      </c>
      <c r="D1575" t="s">
        <v>5570</v>
      </c>
      <c r="E1575" t="s">
        <v>9665</v>
      </c>
      <c r="F1575" t="s">
        <v>5360</v>
      </c>
      <c r="G1575" t="s">
        <v>7383</v>
      </c>
      <c r="H1575" t="str" cm="1">
        <f t="array" aca="1" ref="H1575" ca="1">eConcatenar(A1575:G1575," ")</f>
        <v>INSERT INTO funeraria_abonos_individual SELECT 'x5A3uG7oequmnyex',' tRfpQTkMs8QQ0ONu ','0',300,'00:00:00','0000-00-00',0,0,0,0,0,0,0,0,0,0,0,0,'QWVIOWCUF2AZKT','00:00:00','2021-9-9',0,0,'QWVIOS88F2AZKT','QWYI36BU9KVTQO','0','0','1','1','1','1','1','1','1','1','1','0',0;</v>
      </c>
    </row>
    <row r="1576" spans="1:8" x14ac:dyDescent="0.25">
      <c r="A1576" t="s">
        <v>5567</v>
      </c>
      <c r="B1576" t="s">
        <v>5568</v>
      </c>
      <c r="C1576" t="s">
        <v>5569</v>
      </c>
      <c r="D1576" t="s">
        <v>5570</v>
      </c>
      <c r="E1576" t="s">
        <v>9666</v>
      </c>
      <c r="F1576" t="s">
        <v>5361</v>
      </c>
      <c r="G1576" t="s">
        <v>7398</v>
      </c>
      <c r="H1576" t="str" cm="1">
        <f t="array" aca="1" ref="H1576" ca="1">eConcatenar(A1576:G1576," ")</f>
        <v>INSERT INTO funeraria_abonos_individual SELECT 'tBVeH9bTiUp6O3Y1',' VpO1L8n24rKmbxVn ','0',6400,'00:00:00','0000-00-00',0,0,0,0,0,0,0,0,0,0,0,0,'QWVIOWCUF2AZKT','00:00:00','2021-9-9',0,0,'QWVIOS88F2AZKT','QWYI36BU9KVTQO','0','0','1','1','1','1','1','1','1','1','1','0',0;</v>
      </c>
    </row>
    <row r="1577" spans="1:8" x14ac:dyDescent="0.25">
      <c r="A1577" t="s">
        <v>5567</v>
      </c>
      <c r="B1577" t="s">
        <v>5568</v>
      </c>
      <c r="C1577" t="s">
        <v>5569</v>
      </c>
      <c r="D1577" t="s">
        <v>5570</v>
      </c>
      <c r="E1577" t="s">
        <v>9667</v>
      </c>
      <c r="F1577" t="s">
        <v>5363</v>
      </c>
      <c r="G1577" t="s">
        <v>7399</v>
      </c>
      <c r="H1577" t="str" cm="1">
        <f t="array" aca="1" ref="H1577" ca="1">eConcatenar(A1577:G1577," ")</f>
        <v>INSERT INTO funeraria_abonos_individual SELECT '4Wdfxjnv00yw5Mad',' xWfuY0wrpFOgyxna ','0',5800,'00:00:00','0000-00-00',0,0,0,0,0,0,0,0,0,0,0,0,'QWVIOWCUF2AZKT','00:00:00','2021-9-9',0,0,'QWVIOS88F2AZKT','QWYI36BU9KVTQO','0','0','1','1','1','1','1','1','1','1','1','0',0;</v>
      </c>
    </row>
    <row r="1578" spans="1:8" x14ac:dyDescent="0.25">
      <c r="A1578" t="s">
        <v>5567</v>
      </c>
      <c r="B1578" t="s">
        <v>5568</v>
      </c>
      <c r="C1578" t="s">
        <v>5569</v>
      </c>
      <c r="D1578" t="s">
        <v>5570</v>
      </c>
      <c r="E1578" t="s">
        <v>9668</v>
      </c>
      <c r="F1578" t="s">
        <v>5364</v>
      </c>
      <c r="G1578" t="s">
        <v>7400</v>
      </c>
      <c r="H1578" t="str" cm="1">
        <f t="array" aca="1" ref="H1578" ca="1">eConcatenar(A1578:G1578," ")</f>
        <v>INSERT INTO funeraria_abonos_individual SELECT 'h7n3eVJUiP9ieFoH',' XK1vBQve4jx9DAnY ','0',9800,'00:00:00','0000-00-00',0,0,0,0,0,0,0,0,0,0,0,0,'QWVIOWCUF2AZKT','00:00:00','2021-9-9',0,0,'QWVIOS88F2AZKT','QWYI36BU9KVTQO','0','0','1','1','1','1','1','1','1','1','1','0',0;</v>
      </c>
    </row>
    <row r="1579" spans="1:8" x14ac:dyDescent="0.25">
      <c r="A1579" t="s">
        <v>5567</v>
      </c>
      <c r="B1579" t="s">
        <v>5568</v>
      </c>
      <c r="C1579" t="s">
        <v>5569</v>
      </c>
      <c r="D1579" t="s">
        <v>5570</v>
      </c>
      <c r="E1579" t="s">
        <v>9669</v>
      </c>
      <c r="F1579" t="s">
        <v>5365</v>
      </c>
      <c r="G1579" t="s">
        <v>7397</v>
      </c>
      <c r="H1579" t="str" cm="1">
        <f t="array" aca="1" ref="H1579" ca="1">eConcatenar(A1579:G1579," ")</f>
        <v>INSERT INTO funeraria_abonos_individual SELECT '3emHUYFgYy3wWN8y',' H9jURiw9mzTTgBFO ','0',900,'00:00:00','0000-00-00',0,0,0,0,0,0,0,0,0,0,0,0,'QWVIOWCUF2AZKT','00:00:00','2021-9-9',0,0,'QWVIOS88F2AZKT','QWYI36BU9KVTQO','0','0','1','1','1','1','1','1','1','1','1','0',0;</v>
      </c>
    </row>
    <row r="1580" spans="1:8" x14ac:dyDescent="0.25">
      <c r="A1580" t="s">
        <v>5567</v>
      </c>
      <c r="B1580" t="s">
        <v>5568</v>
      </c>
      <c r="C1580" t="s">
        <v>5569</v>
      </c>
      <c r="D1580" t="s">
        <v>5570</v>
      </c>
      <c r="E1580" t="s">
        <v>9670</v>
      </c>
      <c r="F1580" t="s">
        <v>5366</v>
      </c>
      <c r="G1580" t="s">
        <v>7401</v>
      </c>
      <c r="H1580" t="str" cm="1">
        <f t="array" aca="1" ref="H1580" ca="1">eConcatenar(A1580:G1580," ")</f>
        <v>INSERT INTO funeraria_abonos_individual SELECT 'TEPgpzwQj7f3ptsj',' ALnWC5eMfbJGDgTT ','0',5200,'00:00:00','0000-00-00',0,0,0,0,0,0,0,0,0,0,0,0,'QWVIOWCUF2AZKT','00:00:00','2021-9-9',0,0,'QWVIOS88F2AZKT','QWYI36BU9KVTQO','0','0','1','1','1','1','1','1','1','1','1','0',0;</v>
      </c>
    </row>
    <row r="1581" spans="1:8" x14ac:dyDescent="0.25">
      <c r="A1581" t="s">
        <v>5567</v>
      </c>
      <c r="B1581" t="s">
        <v>5568</v>
      </c>
      <c r="C1581" t="s">
        <v>5569</v>
      </c>
      <c r="D1581" t="s">
        <v>5570</v>
      </c>
      <c r="E1581" t="s">
        <v>9671</v>
      </c>
      <c r="F1581" t="s">
        <v>5367</v>
      </c>
      <c r="G1581" t="s">
        <v>7402</v>
      </c>
      <c r="H1581" t="str" cm="1">
        <f t="array" aca="1" ref="H1581" ca="1">eConcatenar(A1581:G1581," ")</f>
        <v>INSERT INTO funeraria_abonos_individual SELECT 'HLykaqRSUjg3sXLp',' s6YuRO5jclYWKwop ','0',1000,'00:00:00','0000-00-00',0,0,0,0,0,0,0,0,0,0,0,0,'QWVIOWCUF2AZKT','00:00:00','2021-9-9',0,0,'QWVIOS88F2AZKT','QWYI36BU9KVTQO','0','0','1','1','1','1','1','1','1','1','1','0',0;</v>
      </c>
    </row>
    <row r="1582" spans="1:8" x14ac:dyDescent="0.25">
      <c r="A1582" t="s">
        <v>5567</v>
      </c>
      <c r="B1582" t="s">
        <v>5568</v>
      </c>
      <c r="C1582" t="s">
        <v>5569</v>
      </c>
      <c r="D1582" t="s">
        <v>5570</v>
      </c>
      <c r="E1582" t="s">
        <v>9672</v>
      </c>
      <c r="F1582" t="s">
        <v>5369</v>
      </c>
      <c r="G1582" t="s">
        <v>7403</v>
      </c>
      <c r="H1582" t="str" cm="1">
        <f t="array" aca="1" ref="H1582" ca="1">eConcatenar(A1582:G1582," ")</f>
        <v>INSERT INTO funeraria_abonos_individual SELECT 'rnPVDJlxrsnE2YIZ',' n6dVaQCoAkOsJK7I ','0',7000,'00:00:00','0000-00-00',0,0,0,0,0,0,0,0,0,0,0,0,'QWVIOWCUF2AZKT','00:00:00','2021-9-9',0,0,'QWVIOS88F2AZKT','QWYI36BU9KVTQO','0','0','1','1','1','1','1','1','1','1','1','0',0;</v>
      </c>
    </row>
    <row r="1583" spans="1:8" x14ac:dyDescent="0.25">
      <c r="A1583" t="s">
        <v>5567</v>
      </c>
      <c r="B1583" t="s">
        <v>5568</v>
      </c>
      <c r="C1583" t="s">
        <v>5569</v>
      </c>
      <c r="D1583" t="s">
        <v>5570</v>
      </c>
      <c r="E1583" t="s">
        <v>9673</v>
      </c>
      <c r="F1583" t="s">
        <v>5370</v>
      </c>
      <c r="G1583" t="s">
        <v>7404</v>
      </c>
      <c r="H1583" t="str" cm="1">
        <f t="array" aca="1" ref="H1583" ca="1">eConcatenar(A1583:G1583," ")</f>
        <v>INSERT INTO funeraria_abonos_individual SELECT 'qTJWeSk1fpnHJvVQ',' nOfZZ8IMHDnKhBmI ','0',5700,'00:00:00','0000-00-00',0,0,0,0,0,0,0,0,0,0,0,0,'QWVIOWCUF2AZKT','00:00:00','2021-9-9',0,0,'QWVIOS88F2AZKT','QWYI36BU9KVTQO','0','0','1','1','1','1','1','1','1','1','1','0',0;</v>
      </c>
    </row>
    <row r="1584" spans="1:8" x14ac:dyDescent="0.25">
      <c r="A1584" t="s">
        <v>5567</v>
      </c>
      <c r="B1584" t="s">
        <v>5568</v>
      </c>
      <c r="C1584" t="s">
        <v>5569</v>
      </c>
      <c r="D1584" t="s">
        <v>5570</v>
      </c>
      <c r="E1584" t="s">
        <v>9674</v>
      </c>
      <c r="F1584" t="s">
        <v>5371</v>
      </c>
      <c r="G1584" t="s">
        <v>7393</v>
      </c>
      <c r="H1584" t="str" cm="1">
        <f t="array" aca="1" ref="H1584" ca="1">eConcatenar(A1584:G1584," ")</f>
        <v>INSERT INTO funeraria_abonos_individual SELECT 'Se74oNWID1FUC0x5',' bov1eayaFoXltiX3 ','0',2700,'00:00:00','0000-00-00',0,0,0,0,0,0,0,0,0,0,0,0,'QWVIOWCUF2AZKT','00:00:00','2021-9-9',0,0,'QWVIOS88F2AZKT','QWYI36BU9KVTQO','0','0','1','1','1','1','1','1','1','1','1','0',0;</v>
      </c>
    </row>
    <row r="1585" spans="1:8" x14ac:dyDescent="0.25">
      <c r="A1585" t="s">
        <v>5567</v>
      </c>
      <c r="B1585" t="s">
        <v>5568</v>
      </c>
      <c r="C1585" t="s">
        <v>5569</v>
      </c>
      <c r="D1585" t="s">
        <v>5570</v>
      </c>
      <c r="E1585" t="s">
        <v>9675</v>
      </c>
      <c r="F1585" t="s">
        <v>5372</v>
      </c>
      <c r="G1585" t="s">
        <v>7405</v>
      </c>
      <c r="H1585" t="str" cm="1">
        <f t="array" aca="1" ref="H1585" ca="1">eConcatenar(A1585:G1585," ")</f>
        <v>INSERT INTO funeraria_abonos_individual SELECT 'OA0ruUFypHA0nZHN',' M2fu2PmCxbNl9D8f ','0',11950,'00:00:00','0000-00-00',0,0,0,0,0,0,0,0,0,0,0,0,'QWVIOWCUF2AZKT','00:00:00','2021-9-9',0,0,'QWVIOS88F2AZKT','QWYI36BU9KVTQO','0','0','1','1','1','1','1','1','1','1','1','0',0;</v>
      </c>
    </row>
    <row r="1586" spans="1:8" x14ac:dyDescent="0.25">
      <c r="A1586" t="s">
        <v>5567</v>
      </c>
      <c r="B1586" t="s">
        <v>5568</v>
      </c>
      <c r="C1586" t="s">
        <v>5569</v>
      </c>
      <c r="D1586" t="s">
        <v>5570</v>
      </c>
      <c r="E1586" t="s">
        <v>9676</v>
      </c>
      <c r="F1586" t="s">
        <v>5374</v>
      </c>
      <c r="G1586" t="s">
        <v>7406</v>
      </c>
      <c r="H1586" t="str" cm="1">
        <f t="array" aca="1" ref="H1586" ca="1">eConcatenar(A1586:G1586," ")</f>
        <v>INSERT INTO funeraria_abonos_individual SELECT 'uxnuRylOn2Vuzpa4',' vPUCHZLU20zKxF1j ','0',5300,'00:00:00','0000-00-00',0,0,0,0,0,0,0,0,0,0,0,0,'QWVIOWCUF2AZKT','00:00:00','2021-9-9',0,0,'QWVIOS88F2AZKT','QWYI36BU9KVTQO','0','0','1','1','1','1','1','1','1','1','1','0',0;</v>
      </c>
    </row>
    <row r="1587" spans="1:8" x14ac:dyDescent="0.25">
      <c r="A1587" t="s">
        <v>5567</v>
      </c>
      <c r="B1587" t="s">
        <v>5568</v>
      </c>
      <c r="C1587" t="s">
        <v>5569</v>
      </c>
      <c r="D1587" t="s">
        <v>5570</v>
      </c>
      <c r="E1587" t="s">
        <v>9677</v>
      </c>
      <c r="F1587" t="s">
        <v>5376</v>
      </c>
      <c r="G1587" t="s">
        <v>7364</v>
      </c>
      <c r="H1587" t="str" cm="1">
        <f t="array" aca="1" ref="H1587" ca="1">eConcatenar(A1587:G1587," ")</f>
        <v>INSERT INTO funeraria_abonos_individual SELECT 'oZrceBNlul5Z099u',' T8W95521KMMnw59o ','0',3400,'00:00:00','0000-00-00',0,0,0,0,0,0,0,0,0,0,0,0,'QWVIOWCUF2AZKT','00:00:00','2021-9-9',0,0,'QWVIOS88F2AZKT','QWYI36BU9KVTQO','0','0','1','1','1','1','1','1','1','1','1','0',0;</v>
      </c>
    </row>
    <row r="1588" spans="1:8" x14ac:dyDescent="0.25">
      <c r="A1588" t="s">
        <v>5567</v>
      </c>
      <c r="B1588" t="s">
        <v>5568</v>
      </c>
      <c r="C1588" t="s">
        <v>5569</v>
      </c>
      <c r="D1588" t="s">
        <v>5570</v>
      </c>
      <c r="E1588" t="s">
        <v>9678</v>
      </c>
      <c r="F1588" t="s">
        <v>5377</v>
      </c>
      <c r="G1588" t="s">
        <v>7407</v>
      </c>
      <c r="H1588" t="str" cm="1">
        <f t="array" aca="1" ref="H1588" ca="1">eConcatenar(A1588:G1588," ")</f>
        <v>INSERT INTO funeraria_abonos_individual SELECT 'Lx5yAGFqK1F7W5Uu',' JV0U87V5e2cOfr12 ','0',2400,'00:00:00','0000-00-00',0,0,0,0,0,0,0,0,0,0,0,0,'QWVIOWCUF2AZKT','00:00:00','2021-9-9',0,0,'QWVIOS88F2AZKT','QWYI36BU9KVTQO','0','0','1','1','1','1','1','1','1','1','1','0',0;</v>
      </c>
    </row>
    <row r="1589" spans="1:8" x14ac:dyDescent="0.25">
      <c r="A1589" t="s">
        <v>5567</v>
      </c>
      <c r="B1589" t="s">
        <v>5568</v>
      </c>
      <c r="C1589" t="s">
        <v>5569</v>
      </c>
      <c r="D1589" t="s">
        <v>5570</v>
      </c>
      <c r="E1589" t="s">
        <v>9679</v>
      </c>
      <c r="F1589" t="s">
        <v>5378</v>
      </c>
      <c r="G1589" t="s">
        <v>7408</v>
      </c>
      <c r="H1589" t="str" cm="1">
        <f t="array" aca="1" ref="H1589" ca="1">eConcatenar(A1589:G1589," ")</f>
        <v>INSERT INTO funeraria_abonos_individual SELECT 'FN49MS8uacsghmWp',' BIYtnl60fkUk7XTt ','0',3300,'00:00:00','0000-00-00',0,0,0,0,0,0,0,0,0,0,0,0,'QWVIOWCUF2AZKT','00:00:00','2021-9-9',0,0,'QWVIOS88F2AZKT','QWYI36BU9KVTQO','0','0','1','1','1','1','1','1','1','1','1','0',0;</v>
      </c>
    </row>
    <row r="1590" spans="1:8" x14ac:dyDescent="0.25">
      <c r="A1590" t="s">
        <v>5567</v>
      </c>
      <c r="B1590" t="s">
        <v>5568</v>
      </c>
      <c r="C1590" t="s">
        <v>5569</v>
      </c>
      <c r="D1590" t="s">
        <v>5570</v>
      </c>
      <c r="E1590" t="s">
        <v>9680</v>
      </c>
      <c r="F1590" t="s">
        <v>5379</v>
      </c>
      <c r="G1590" t="s">
        <v>7383</v>
      </c>
      <c r="H1590" t="str" cm="1">
        <f t="array" aca="1" ref="H1590" ca="1">eConcatenar(A1590:G1590," ")</f>
        <v>INSERT INTO funeraria_abonos_individual SELECT 'W7hEH6OkspWXnME4',' 3s7QAeP1dWVv5xpf ','0',300,'00:00:00','0000-00-00',0,0,0,0,0,0,0,0,0,0,0,0,'QWVIOWCUF2AZKT','00:00:00','2021-9-9',0,0,'QWVIOS88F2AZKT','QWYI36BU9KVTQO','0','0','1','1','1','1','1','1','1','1','1','0',0;</v>
      </c>
    </row>
    <row r="1591" spans="1:8" x14ac:dyDescent="0.25">
      <c r="A1591" t="s">
        <v>5567</v>
      </c>
      <c r="B1591" t="s">
        <v>5568</v>
      </c>
      <c r="C1591" t="s">
        <v>5569</v>
      </c>
      <c r="D1591" t="s">
        <v>5570</v>
      </c>
      <c r="E1591" t="s">
        <v>9681</v>
      </c>
      <c r="F1591" t="s">
        <v>5380</v>
      </c>
      <c r="G1591" t="s">
        <v>6490</v>
      </c>
      <c r="H1591" t="str" cm="1">
        <f t="array" aca="1" ref="H1591" ca="1">eConcatenar(A1591:G1591," ")</f>
        <v>INSERT INTO funeraria_abonos_individual SELECT 'vTwGrCbQXZUi1z5G',' MVmucS1WN7S21P0r ','0',250,'00:00:00','0000-00-00',0,0,0,0,0,0,0,0,0,0,0,0,'QWVIOWCUF2AZKT','00:00:00','2021-9-2',0,0,'QWVIOS88F2AZKT','QWYI36BU9KVTQO','0','0','1','1','1','1','1','1','1','1','1','0',0;</v>
      </c>
    </row>
    <row r="1592" spans="1:8" x14ac:dyDescent="0.25">
      <c r="A1592" t="s">
        <v>5567</v>
      </c>
      <c r="B1592" t="s">
        <v>5568</v>
      </c>
      <c r="C1592" t="s">
        <v>5569</v>
      </c>
      <c r="D1592" t="s">
        <v>5570</v>
      </c>
      <c r="E1592" t="s">
        <v>9682</v>
      </c>
      <c r="F1592" t="s">
        <v>5382</v>
      </c>
      <c r="G1592" t="s">
        <v>6491</v>
      </c>
      <c r="H1592" t="str" cm="1">
        <f t="array" aca="1" ref="H1592" ca="1">eConcatenar(A1592:G1592," ")</f>
        <v>INSERT INTO funeraria_abonos_individual SELECT 'tse98aijIvoemFy7',' r1087GssgrB5DjAG ','0',100,'00:00:00','0000-00-00',0,0,0,0,0,0,0,0,0,0,0,0,'QWVIOWCUF2AZKT','00:00:00','2021-8-16',0,0,'QWVIOS88F2AZKT','QWYI36BU9KVTQO','0','0','1','1','1','1','1','1','1','1','1','0',0;</v>
      </c>
    </row>
    <row r="1593" spans="1:8" x14ac:dyDescent="0.25">
      <c r="A1593" t="s">
        <v>5567</v>
      </c>
      <c r="B1593" t="s">
        <v>5568</v>
      </c>
      <c r="C1593" t="s">
        <v>5569</v>
      </c>
      <c r="D1593" t="s">
        <v>5570</v>
      </c>
      <c r="E1593" t="s">
        <v>9683</v>
      </c>
      <c r="F1593" t="s">
        <v>5383</v>
      </c>
      <c r="G1593" t="s">
        <v>6492</v>
      </c>
      <c r="H1593" t="str" cm="1">
        <f t="array" aca="1" ref="H1593" ca="1">eConcatenar(A1593:G1593," ")</f>
        <v>INSERT INTO funeraria_abonos_individual SELECT 'bu2og3orLR2hsPrT',' Y57xWYk5MwHUpJnz ','0',250,'00:00:00','0000-00-00',0,0,0,0,0,0,0,0,0,0,0,0,'QWVIOWCUF2AZKT','00:00:00','2021-8-11',0,0,'QWVIOS88F2AZKT','QWYI36BU9KVTQO','0','0','1','1','1','1','1','1','1','1','1','0',0;</v>
      </c>
    </row>
    <row r="1594" spans="1:8" x14ac:dyDescent="0.25">
      <c r="A1594" t="s">
        <v>5567</v>
      </c>
      <c r="B1594" t="s">
        <v>5568</v>
      </c>
      <c r="C1594" t="s">
        <v>5569</v>
      </c>
      <c r="D1594" t="s">
        <v>5570</v>
      </c>
      <c r="E1594" t="s">
        <v>9684</v>
      </c>
      <c r="F1594" t="s">
        <v>5384</v>
      </c>
      <c r="G1594" t="s">
        <v>6493</v>
      </c>
      <c r="H1594" t="str" cm="1">
        <f t="array" aca="1" ref="H1594" ca="1">eConcatenar(A1594:G1594," ")</f>
        <v>INSERT INTO funeraria_abonos_individual SELECT 'pejPE3B4OHvTKnJD',' BY1MMrhH0GLfTAXq ','0',300,'00:00:00','0000-00-00',0,0,0,0,0,0,0,0,0,0,0,0,'QWVIOWCUF2AZKT','00:00:00','2021-9-1',0,0,'QWVIOS88F2AZKT','QWYI36BU9KVTQO','0','0','1','1','1','1','1','1','1','1','1','0',0;</v>
      </c>
    </row>
    <row r="1595" spans="1:8" x14ac:dyDescent="0.25">
      <c r="A1595" t="s">
        <v>5567</v>
      </c>
      <c r="B1595" t="s">
        <v>5568</v>
      </c>
      <c r="C1595" t="s">
        <v>5569</v>
      </c>
      <c r="D1595" t="s">
        <v>5570</v>
      </c>
      <c r="E1595" t="s">
        <v>9685</v>
      </c>
      <c r="F1595" t="s">
        <v>5385</v>
      </c>
      <c r="G1595" t="s">
        <v>6494</v>
      </c>
      <c r="H1595" t="str" cm="1">
        <f t="array" aca="1" ref="H1595" ca="1">eConcatenar(A1595:G1595," ")</f>
        <v>INSERT INTO funeraria_abonos_individual SELECT '8pa7HIHchB9ZmSaP',' 5gCmGt7A17Arwy4j ','0',3800,'00:00:00','0000-00-00',0,0,0,0,0,0,0,0,0,0,0,0,'QWVIOWCUF2AZKT','00:00:00','2021-9-1',0,0,'QWVIOS88F2AZKT','QWYI36BU9KVTQO','0','0','1','1','1','1','1','1','1','1','1','0',0;</v>
      </c>
    </row>
    <row r="1596" spans="1:8" x14ac:dyDescent="0.25">
      <c r="A1596" t="s">
        <v>5567</v>
      </c>
      <c r="B1596" t="s">
        <v>5568</v>
      </c>
      <c r="C1596" t="s">
        <v>5569</v>
      </c>
      <c r="D1596" t="s">
        <v>5570</v>
      </c>
      <c r="E1596" t="s">
        <v>9686</v>
      </c>
      <c r="F1596" t="s">
        <v>5386</v>
      </c>
      <c r="G1596" t="s">
        <v>6495</v>
      </c>
      <c r="H1596" t="str" cm="1">
        <f t="array" aca="1" ref="H1596" ca="1">eConcatenar(A1596:G1596," ")</f>
        <v>INSERT INTO funeraria_abonos_individual SELECT 'YHDIoBK88XFzoEmM',' PgF7A6JkCFhNseNw ','0',1450,'00:00:00','0000-00-00',0,0,0,0,0,0,0,0,0,0,0,0,'QWVIOWCUF2AZKT','00:00:00','2021-6-17',0,0,'QWVIOS88F2AZKT','QWYI36BU9KVTQO','0','0','1','1','1','1','1','1','1','1','1','0',0;</v>
      </c>
    </row>
    <row r="1597" spans="1:8" x14ac:dyDescent="0.25">
      <c r="A1597" t="s">
        <v>5567</v>
      </c>
      <c r="B1597" t="s">
        <v>5568</v>
      </c>
      <c r="C1597" t="s">
        <v>5569</v>
      </c>
      <c r="D1597" t="s">
        <v>5570</v>
      </c>
      <c r="E1597" t="s">
        <v>9687</v>
      </c>
      <c r="F1597" t="s">
        <v>5387</v>
      </c>
      <c r="G1597" t="s">
        <v>6496</v>
      </c>
      <c r="H1597" t="str" cm="1">
        <f t="array" aca="1" ref="H1597" ca="1">eConcatenar(A1597:G1597," ")</f>
        <v>INSERT INTO funeraria_abonos_individual SELECT 'w0yRhQWAuGxuvIMH',' Nt621sDE8vGErj6k ','0',11500,'00:00:00','0000-00-00',0,0,0,0,0,0,0,0,0,0,0,0,'QWVIOWCUF2AZKT','00:00:00','2021-7-8',0,0,'QWVIOS88F2AZKT','QWYI36BU9KVTQO','0','0','1','1','1','1','1','1','1','1','1','0',0;</v>
      </c>
    </row>
    <row r="1598" spans="1:8" x14ac:dyDescent="0.25">
      <c r="A1598" t="s">
        <v>5567</v>
      </c>
      <c r="B1598" t="s">
        <v>5568</v>
      </c>
      <c r="C1598" t="s">
        <v>5569</v>
      </c>
      <c r="D1598" t="s">
        <v>5570</v>
      </c>
      <c r="E1598" t="s">
        <v>9688</v>
      </c>
      <c r="F1598" t="s">
        <v>5388</v>
      </c>
      <c r="G1598" t="s">
        <v>6497</v>
      </c>
      <c r="H1598" t="str" cm="1">
        <f t="array" aca="1" ref="H1598" ca="1">eConcatenar(A1598:G1598," ")</f>
        <v>INSERT INTO funeraria_abonos_individual SELECT 'LSik6wVXBeU5j0zz',' KXBuen030xqJtgON ','0',3800,'00:00:00','0000-00-00',0,0,0,0,0,0,0,0,0,0,0,0,'QWVIOWCUF2AZKT','00:00:00','2021-9-2',0,0,'QWVIOS88F2AZKT','QWYI36BU9KVTQO','0','0','1','1','1','1','1','1','1','1','1','0',0;</v>
      </c>
    </row>
    <row r="1599" spans="1:8" x14ac:dyDescent="0.25">
      <c r="A1599" t="s">
        <v>5567</v>
      </c>
      <c r="B1599" t="s">
        <v>5568</v>
      </c>
      <c r="C1599" t="s">
        <v>5569</v>
      </c>
      <c r="D1599" t="s">
        <v>5570</v>
      </c>
      <c r="E1599" t="s">
        <v>9689</v>
      </c>
      <c r="F1599" t="s">
        <v>5390</v>
      </c>
      <c r="G1599" t="s">
        <v>6498</v>
      </c>
      <c r="H1599" t="str" cm="1">
        <f t="array" aca="1" ref="H1599" ca="1">eConcatenar(A1599:G1599," ")</f>
        <v>INSERT INTO funeraria_abonos_individual SELECT 'sNYDPerrr4lYssIe',' WVIGLcXfkGsFaaYa ','0',3400,'00:00:00','0000-00-00',0,0,0,0,0,0,0,0,0,0,0,0,'QWVIOWCUF2AZKT','00:00:00','2021-9-1',0,0,'QWVIOS88F2AZKT','QWYI36BU9KVTQO','0','0','1','1','1','1','1','1','1','1','1','0',0;</v>
      </c>
    </row>
    <row r="1600" spans="1:8" x14ac:dyDescent="0.25">
      <c r="A1600" t="s">
        <v>5567</v>
      </c>
      <c r="B1600" t="s">
        <v>5568</v>
      </c>
      <c r="C1600" t="s">
        <v>5569</v>
      </c>
      <c r="D1600" t="s">
        <v>5570</v>
      </c>
      <c r="E1600" t="s">
        <v>9690</v>
      </c>
      <c r="F1600" t="s">
        <v>5391</v>
      </c>
      <c r="G1600" t="s">
        <v>6497</v>
      </c>
      <c r="H1600" t="str" cm="1">
        <f t="array" aca="1" ref="H1600" ca="1">eConcatenar(A1600:G1600," ")</f>
        <v>INSERT INTO funeraria_abonos_individual SELECT 'TKdHwQgLe6DLBnT0',' x0D8zC7Zjh6n3WaH ','0',3800,'00:00:00','0000-00-00',0,0,0,0,0,0,0,0,0,0,0,0,'QWVIOWCUF2AZKT','00:00:00','2021-9-2',0,0,'QWVIOS88F2AZKT','QWYI36BU9KVTQO','0','0','1','1','1','1','1','1','1','1','1','0',0;</v>
      </c>
    </row>
    <row r="1601" spans="1:8" x14ac:dyDescent="0.25">
      <c r="A1601" t="s">
        <v>5567</v>
      </c>
      <c r="B1601" t="s">
        <v>5568</v>
      </c>
      <c r="C1601" t="s">
        <v>5569</v>
      </c>
      <c r="D1601" t="s">
        <v>5570</v>
      </c>
      <c r="E1601" t="s">
        <v>9691</v>
      </c>
      <c r="F1601" t="s">
        <v>5392</v>
      </c>
      <c r="G1601" t="s">
        <v>6499</v>
      </c>
      <c r="H1601" t="str" cm="1">
        <f t="array" aca="1" ref="H1601" ca="1">eConcatenar(A1601:G1601," ")</f>
        <v>INSERT INTO funeraria_abonos_individual SELECT 'Ru1YIu6JdwpB4yBe',' 96Umo3u3ivCWpr8m ','0',1400,'00:00:00','0000-00-00',0,0,0,0,0,0,0,0,0,0,0,0,'QWVIOWCUF2AZKT','00:00:00','2021-2-11',0,0,'QWVIOS88F2AZKT','QWYI36BU9KVTQO','0','0','1','1','1','1','1','1','1','1','1','0',0;</v>
      </c>
    </row>
    <row r="1602" spans="1:8" x14ac:dyDescent="0.25">
      <c r="A1602" t="s">
        <v>5567</v>
      </c>
      <c r="B1602" t="s">
        <v>5568</v>
      </c>
      <c r="C1602" t="s">
        <v>5569</v>
      </c>
      <c r="D1602" t="s">
        <v>5570</v>
      </c>
      <c r="E1602" t="s">
        <v>9692</v>
      </c>
      <c r="F1602" t="s">
        <v>5395</v>
      </c>
      <c r="G1602" t="s">
        <v>6500</v>
      </c>
      <c r="H1602" t="str" cm="1">
        <f t="array" aca="1" ref="H1602" ca="1">eConcatenar(A1602:G1602," ")</f>
        <v>INSERT INTO funeraria_abonos_individual SELECT '3Vj4XqBTzzMhJqFq',' eItUSUBdltpRimPu ','0',3500,'00:00:00','0000-00-00',0,0,0,0,0,0,0,0,0,0,0,0,'QWVIOWCUF2AZKT','00:00:00','2021-8-19',0,0,'QWVIOS88F2AZKT','QWYI36BU9KVTQO','0','0','1','1','1','1','1','1','1','1','1','0',0;</v>
      </c>
    </row>
    <row r="1603" spans="1:8" x14ac:dyDescent="0.25">
      <c r="A1603" t="s">
        <v>5567</v>
      </c>
      <c r="B1603" t="s">
        <v>5568</v>
      </c>
      <c r="C1603" t="s">
        <v>5569</v>
      </c>
      <c r="D1603" t="s">
        <v>5570</v>
      </c>
      <c r="E1603" t="s">
        <v>9693</v>
      </c>
      <c r="F1603" t="s">
        <v>5397</v>
      </c>
      <c r="G1603" t="s">
        <v>6501</v>
      </c>
      <c r="H1603" t="str" cm="1">
        <f t="array" aca="1" ref="H1603" ca="1">eConcatenar(A1603:G1603," ")</f>
        <v>INSERT INTO funeraria_abonos_individual SELECT 'NShqMmU4kmUd1HyB',' 8ToM88ZgcOQvaTCy ','0',2650,'00:00:00','0000-00-00',0,0,0,0,0,0,0,0,0,0,0,0,'QWVIOWCUF2AZKT','00:00:00','2021-9-1',0,0,'QWVIOS88F2AZKT','QWYI36BU9KVTQO','0','0','1','1','1','1','1','1','1','1','1','0',0;</v>
      </c>
    </row>
    <row r="1604" spans="1:8" x14ac:dyDescent="0.25">
      <c r="A1604" t="s">
        <v>5567</v>
      </c>
      <c r="B1604" t="s">
        <v>5568</v>
      </c>
      <c r="C1604" t="s">
        <v>5569</v>
      </c>
      <c r="D1604" t="s">
        <v>5570</v>
      </c>
      <c r="E1604" t="s">
        <v>9694</v>
      </c>
      <c r="F1604" t="s">
        <v>5399</v>
      </c>
      <c r="G1604" t="s">
        <v>6502</v>
      </c>
      <c r="H1604" t="str" cm="1">
        <f t="array" aca="1" ref="H1604" ca="1">eConcatenar(A1604:G1604," ")</f>
        <v>INSERT INTO funeraria_abonos_individual SELECT 'x3F92MYyXamBJ9J9',' mjO7eUz70wOX2lZr ','0',600,'00:00:00','0000-00-00',0,0,0,0,0,0,0,0,0,0,0,0,'QWVIOWCUF2AZKT','00:00:00','2021-9-2',0,0,'QWVIOS88F2AZKT','QWYI36BU9KVTQO','0','0','1','1','1','1','1','1','1','1','1','0',0;</v>
      </c>
    </row>
    <row r="1605" spans="1:8" x14ac:dyDescent="0.25">
      <c r="A1605" t="s">
        <v>5567</v>
      </c>
      <c r="B1605" t="s">
        <v>5568</v>
      </c>
      <c r="C1605" t="s">
        <v>5569</v>
      </c>
      <c r="D1605" t="s">
        <v>5570</v>
      </c>
      <c r="E1605" t="s">
        <v>9695</v>
      </c>
      <c r="F1605" t="s">
        <v>5400</v>
      </c>
      <c r="G1605" t="s">
        <v>6503</v>
      </c>
      <c r="H1605" t="str" cm="1">
        <f t="array" aca="1" ref="H1605" ca="1">eConcatenar(A1605:G1605," ")</f>
        <v>INSERT INTO funeraria_abonos_individual SELECT 'fo3tNc70wgzQ3ULc',' 26aFHxCxkgQUvWMy ','0',5800,'00:00:00','0000-00-00',0,0,0,0,0,0,0,0,0,0,0,0,'QWVIOWCUF2AZKT','00:00:00','2021-8-26',0,0,'QWVIOS88F2AZKT','QWYI36BU9KVTQO','0','0','1','1','1','1','1','1','1','1','1','0',0;</v>
      </c>
    </row>
    <row r="1606" spans="1:8" x14ac:dyDescent="0.25">
      <c r="A1606" t="s">
        <v>5567</v>
      </c>
      <c r="B1606" t="s">
        <v>5568</v>
      </c>
      <c r="C1606" t="s">
        <v>5569</v>
      </c>
      <c r="D1606" t="s">
        <v>5570</v>
      </c>
      <c r="E1606" t="s">
        <v>9696</v>
      </c>
      <c r="F1606" t="s">
        <v>5401</v>
      </c>
      <c r="G1606" t="s">
        <v>6490</v>
      </c>
      <c r="H1606" t="str" cm="1">
        <f t="array" aca="1" ref="H1606" ca="1">eConcatenar(A1606:G1606," ")</f>
        <v>INSERT INTO funeraria_abonos_individual SELECT 'puwVI3IVlD4pwr65',' c56uYDsEOVHGaNB4 ','0',250,'00:00:00','0000-00-00',0,0,0,0,0,0,0,0,0,0,0,0,'QWVIOWCUF2AZKT','00:00:00','2021-9-2',0,0,'QWVIOS88F2AZKT','QWYI36BU9KVTQO','0','0','1','1','1','1','1','1','1','1','1','0',0;</v>
      </c>
    </row>
    <row r="1607" spans="1:8" x14ac:dyDescent="0.25">
      <c r="A1607" t="s">
        <v>5567</v>
      </c>
      <c r="B1607" t="s">
        <v>5568</v>
      </c>
      <c r="C1607" t="s">
        <v>5569</v>
      </c>
      <c r="D1607" t="s">
        <v>5570</v>
      </c>
      <c r="E1607" t="s">
        <v>9697</v>
      </c>
      <c r="F1607" t="s">
        <v>5402</v>
      </c>
      <c r="G1607" t="s">
        <v>6504</v>
      </c>
      <c r="H1607" t="str" cm="1">
        <f t="array" aca="1" ref="H1607" ca="1">eConcatenar(A1607:G1607," ")</f>
        <v>INSERT INTO funeraria_abonos_individual SELECT 'kJb2tOhgZftceLdP',' y6KlP3gHPtuilVMR ','0',800,'00:00:00','0000-00-00',0,0,0,0,0,0,0,0,0,0,0,0,'QWVIOWCUF2AZKT','00:00:00','2021-9-1',0,0,'QWVIOS88F2AZKT','QWYI36BU9KVTQO','0','0','1','1','1','1','1','1','1','1','1','0',0;</v>
      </c>
    </row>
    <row r="1608" spans="1:8" x14ac:dyDescent="0.25">
      <c r="A1608" t="s">
        <v>5567</v>
      </c>
      <c r="B1608" t="s">
        <v>5568</v>
      </c>
      <c r="C1608" t="s">
        <v>5569</v>
      </c>
      <c r="D1608" t="s">
        <v>5570</v>
      </c>
      <c r="E1608" t="s">
        <v>9698</v>
      </c>
      <c r="F1608" t="s">
        <v>5404</v>
      </c>
      <c r="G1608" t="s">
        <v>6505</v>
      </c>
      <c r="H1608" t="str" cm="1">
        <f t="array" aca="1" ref="H1608" ca="1">eConcatenar(A1608:G1608," ")</f>
        <v>INSERT INTO funeraria_abonos_individual SELECT 'F0dorHU22KDvZxuu',' clK8fvOERAh2BUiP ','0',800,'00:00:00','0000-00-00',0,0,0,0,0,0,0,0,0,0,0,0,'QWVIOWCUF2AZKT','00:00:00','2021-8-18',0,0,'QWVIOS88F2AZKT','QWYI36BU9KVTQO','0','0','1','1','1','1','1','1','1','1','1','0',0;</v>
      </c>
    </row>
    <row r="1609" spans="1:8" x14ac:dyDescent="0.25">
      <c r="A1609" t="s">
        <v>5567</v>
      </c>
      <c r="B1609" t="s">
        <v>5568</v>
      </c>
      <c r="C1609" t="s">
        <v>5569</v>
      </c>
      <c r="D1609" t="s">
        <v>5570</v>
      </c>
      <c r="E1609" t="s">
        <v>9699</v>
      </c>
      <c r="F1609" t="s">
        <v>5405</v>
      </c>
      <c r="G1609" t="s">
        <v>6506</v>
      </c>
      <c r="H1609" t="str" cm="1">
        <f t="array" aca="1" ref="H1609" ca="1">eConcatenar(A1609:G1609," ")</f>
        <v>INSERT INTO funeraria_abonos_individual SELECT 'foBBeYDH3wQp9lAW',' UVKQjTqeEWSc0Ehf ','0',500,'00:00:00','0000-00-00',0,0,0,0,0,0,0,0,0,0,0,0,'QWVIOWCUF2AZKT','00:00:00','2021-8-12',0,0,'QWVIOS88F2AZKT','QWYI36BU9KVTQO','0','0','1','1','1','1','1','1','1','1','1','0',0;</v>
      </c>
    </row>
    <row r="1610" spans="1:8" x14ac:dyDescent="0.25">
      <c r="A1610" t="s">
        <v>5567</v>
      </c>
      <c r="B1610" t="s">
        <v>5568</v>
      </c>
      <c r="C1610" t="s">
        <v>5569</v>
      </c>
      <c r="D1610" t="s">
        <v>5570</v>
      </c>
      <c r="E1610" t="s">
        <v>9700</v>
      </c>
      <c r="F1610" t="s">
        <v>5406</v>
      </c>
      <c r="G1610" t="s">
        <v>6507</v>
      </c>
      <c r="H1610" t="str" cm="1">
        <f t="array" aca="1" ref="H1610" ca="1">eConcatenar(A1610:G1610," ")</f>
        <v>INSERT INTO funeraria_abonos_individual SELECT 'Po8l1rjtnIl8fTMg',' tb2D9TcgbLOqmnAD ','0',2960,'00:00:00','0000-00-00',0,0,0,0,0,0,0,0,0,0,0,0,'QWVIOWCUF2AZKT','00:00:00','2021-8-4',0,0,'QWVIOS88F2AZKT','QWYI36BU9KVTQO','0','0','1','1','1','1','1','1','1','1','1','0',0;</v>
      </c>
    </row>
    <row r="1611" spans="1:8" x14ac:dyDescent="0.25">
      <c r="A1611" t="s">
        <v>5567</v>
      </c>
      <c r="B1611" t="s">
        <v>5568</v>
      </c>
      <c r="C1611" t="s">
        <v>5569</v>
      </c>
      <c r="D1611" t="s">
        <v>5570</v>
      </c>
      <c r="E1611" t="s">
        <v>9701</v>
      </c>
      <c r="F1611" t="s">
        <v>5407</v>
      </c>
      <c r="G1611" t="s">
        <v>6508</v>
      </c>
      <c r="H1611" t="str" cm="1">
        <f t="array" aca="1" ref="H1611" ca="1">eConcatenar(A1611:G1611," ")</f>
        <v>INSERT INTO funeraria_abonos_individual SELECT 'zySgIZ3Ia07A4pLx',' EAceQYGoHbDEJI1z ','0',700,'00:00:00','0000-00-00',0,0,0,0,0,0,0,0,0,0,0,0,'QWVIOWCUF2AZKT','00:00:00','2021-9-1',0,0,'QWVIOS88F2AZKT','QWYI36BU9KVTQO','0','0','1','1','1','1','1','1','1','1','1','0',0;</v>
      </c>
    </row>
    <row r="1612" spans="1:8" x14ac:dyDescent="0.25">
      <c r="A1612" t="s">
        <v>5567</v>
      </c>
      <c r="B1612" t="s">
        <v>5568</v>
      </c>
      <c r="C1612" t="s">
        <v>5569</v>
      </c>
      <c r="D1612" t="s">
        <v>5570</v>
      </c>
      <c r="E1612" t="s">
        <v>9702</v>
      </c>
      <c r="F1612" t="s">
        <v>5408</v>
      </c>
      <c r="G1612" t="s">
        <v>6509</v>
      </c>
      <c r="H1612" t="str" cm="1">
        <f t="array" aca="1" ref="H1612" ca="1">eConcatenar(A1612:G1612," ")</f>
        <v>INSERT INTO funeraria_abonos_individual SELECT '59ArGxobiSzEjWPb',' C5B21BmPcMPQMnnS ','0',1200,'00:00:00','0000-00-00',0,0,0,0,0,0,0,0,0,0,0,0,'QWVIOWCUF2AZKT','00:00:00','2021-9-2',0,0,'QWVIOS88F2AZKT','QWYI36BU9KVTQO','0','0','1','1','1','1','1','1','1','1','1','0',0;</v>
      </c>
    </row>
    <row r="1613" spans="1:8" x14ac:dyDescent="0.25">
      <c r="A1613" t="s">
        <v>5567</v>
      </c>
      <c r="B1613" t="s">
        <v>5568</v>
      </c>
      <c r="C1613" t="s">
        <v>5569</v>
      </c>
      <c r="D1613" t="s">
        <v>5570</v>
      </c>
      <c r="E1613" t="s">
        <v>9703</v>
      </c>
      <c r="F1613" t="s">
        <v>5409</v>
      </c>
      <c r="G1613" t="s">
        <v>6510</v>
      </c>
      <c r="H1613" t="str" cm="1">
        <f t="array" aca="1" ref="H1613" ca="1">eConcatenar(A1613:G1613," ")</f>
        <v>INSERT INTO funeraria_abonos_individual SELECT 'yciRPIW52kVUhbBa',' nfQ300pCxLcpe0Mh ','0',2000,'00:00:00','0000-00-00',0,0,0,0,0,0,0,0,0,0,0,0,'QWVIOWCUF2AZKT','00:00:00','2021-8-8',0,0,'QWVIOS88F2AZKT','QWYI36BU9KVTQO','0','0','1','1','1','1','1','1','1','1','1','0',0;</v>
      </c>
    </row>
    <row r="1614" spans="1:8" x14ac:dyDescent="0.25">
      <c r="A1614" t="s">
        <v>5567</v>
      </c>
      <c r="B1614" t="s">
        <v>5568</v>
      </c>
      <c r="C1614" t="s">
        <v>5569</v>
      </c>
      <c r="D1614" t="s">
        <v>5570</v>
      </c>
      <c r="E1614" t="s">
        <v>9704</v>
      </c>
      <c r="F1614" t="s">
        <v>5411</v>
      </c>
      <c r="G1614" t="s">
        <v>6509</v>
      </c>
      <c r="H1614" t="str" cm="1">
        <f t="array" aca="1" ref="H1614" ca="1">eConcatenar(A1614:G1614," ")</f>
        <v>INSERT INTO funeraria_abonos_individual SELECT 'RnQj25PlbpIy8WSs',' WqmoGEru1JUVGqAZ ','0',1200,'00:00:00','0000-00-00',0,0,0,0,0,0,0,0,0,0,0,0,'QWVIOWCUF2AZKT','00:00:00','2021-9-2',0,0,'QWVIOS88F2AZKT','QWYI36BU9KVTQO','0','0','1','1','1','1','1','1','1','1','1','0',0;</v>
      </c>
    </row>
    <row r="1615" spans="1:8" x14ac:dyDescent="0.25">
      <c r="A1615" t="s">
        <v>5567</v>
      </c>
      <c r="B1615" t="s">
        <v>5568</v>
      </c>
      <c r="C1615" t="s">
        <v>5569</v>
      </c>
      <c r="D1615" t="s">
        <v>5570</v>
      </c>
      <c r="E1615" t="s">
        <v>9705</v>
      </c>
      <c r="F1615" t="s">
        <v>5413</v>
      </c>
      <c r="G1615" t="s">
        <v>6511</v>
      </c>
      <c r="H1615" t="str" cm="1">
        <f t="array" aca="1" ref="H1615" ca="1">eConcatenar(A1615:G1615," ")</f>
        <v>INSERT INTO funeraria_abonos_individual SELECT 'vJWDDEKmXHv0Bsdh',' 2jsYZ0MQKqriTvhQ ','0',1500,'00:00:00','0000-00-00',0,0,0,0,0,0,0,0,0,0,0,0,'QWVIOWCUF2AZKT','00:00:00','2021-9-2',0,0,'QWVIOS88F2AZKT','QWYI36BU9KVTQO','0','0','1','1','1','1','1','1','1','1','1','0',0;</v>
      </c>
    </row>
    <row r="1616" spans="1:8" x14ac:dyDescent="0.25">
      <c r="A1616" t="s">
        <v>5567</v>
      </c>
      <c r="B1616" t="s">
        <v>5568</v>
      </c>
      <c r="C1616" t="s">
        <v>5569</v>
      </c>
      <c r="D1616" t="s">
        <v>5570</v>
      </c>
      <c r="E1616" t="s">
        <v>9706</v>
      </c>
      <c r="F1616" t="s">
        <v>5415</v>
      </c>
      <c r="G1616" t="s">
        <v>6512</v>
      </c>
      <c r="H1616" t="str" cm="1">
        <f t="array" aca="1" ref="H1616" ca="1">eConcatenar(A1616:G1616," ")</f>
        <v>INSERT INTO funeraria_abonos_individual SELECT '2ZDviOQC2Ruw5QNP',' 4YlLCPmOvPHMeN3p ','0',700,'00:00:00','0000-00-00',0,0,0,0,0,0,0,0,0,0,0,0,'QWVIOWCUF2AZKT','00:00:00','2021-9-2',0,0,'QWVIOS88F2AZKT','QWYI36BU9KVTQO','0','0','1','1','1','1','1','1','1','1','1','0',0;</v>
      </c>
    </row>
    <row r="1617" spans="1:8" x14ac:dyDescent="0.25">
      <c r="A1617" t="s">
        <v>5567</v>
      </c>
      <c r="B1617" t="s">
        <v>5568</v>
      </c>
      <c r="C1617" t="s">
        <v>5569</v>
      </c>
      <c r="D1617" t="s">
        <v>5570</v>
      </c>
      <c r="E1617" t="s">
        <v>9707</v>
      </c>
      <c r="F1617" t="s">
        <v>5418</v>
      </c>
      <c r="G1617" t="s">
        <v>6513</v>
      </c>
      <c r="H1617" t="str" cm="1">
        <f t="array" aca="1" ref="H1617" ca="1">eConcatenar(A1617:G1617," ")</f>
        <v>INSERT INTO funeraria_abonos_individual SELECT 'AyvYbMrDjtDcyZfG',' E4LdVKxpl9naTYYB ','0',1300,'00:00:00','0000-00-00',0,0,0,0,0,0,0,0,0,0,0,0,'QWVIOWCUF2AZKT','00:00:00','2021-9-1',0,0,'QWVIOS88F2AZKT','QWYI36BU9KVTQO','0','0','1','1','1','1','1','1','1','1','1','0',0;</v>
      </c>
    </row>
    <row r="1618" spans="1:8" x14ac:dyDescent="0.25">
      <c r="A1618" t="s">
        <v>5567</v>
      </c>
      <c r="B1618" t="s">
        <v>5568</v>
      </c>
      <c r="C1618" t="s">
        <v>5569</v>
      </c>
      <c r="D1618" t="s">
        <v>5570</v>
      </c>
      <c r="E1618" t="s">
        <v>9708</v>
      </c>
      <c r="F1618" t="s">
        <v>5420</v>
      </c>
      <c r="G1618" t="s">
        <v>6514</v>
      </c>
      <c r="H1618" t="str" cm="1">
        <f t="array" aca="1" ref="H1618" ca="1">eConcatenar(A1618:G1618," ")</f>
        <v>INSERT INTO funeraria_abonos_individual SELECT 'ApfXz6F9J3PVbKXy',' cdGPXXLK3IAbymJK ','0',1700,'00:00:00','0000-00-00',0,0,0,0,0,0,0,0,0,0,0,0,'QWVIOWCUF2AZKT','00:00:00','2021-9-2',0,0,'QWVIOS88F2AZKT','QWYI36BU9KVTQO','0','0','1','1','1','1','1','1','1','1','1','0',0;</v>
      </c>
    </row>
    <row r="1619" spans="1:8" x14ac:dyDescent="0.25">
      <c r="A1619" t="s">
        <v>5567</v>
      </c>
      <c r="B1619" t="s">
        <v>5568</v>
      </c>
      <c r="C1619" t="s">
        <v>5569</v>
      </c>
      <c r="D1619" t="s">
        <v>5570</v>
      </c>
      <c r="E1619" t="s">
        <v>9709</v>
      </c>
      <c r="F1619" t="s">
        <v>5422</v>
      </c>
      <c r="G1619" t="s">
        <v>6515</v>
      </c>
      <c r="H1619" t="str" cm="1">
        <f t="array" aca="1" ref="H1619" ca="1">eConcatenar(A1619:G1619," ")</f>
        <v>INSERT INTO funeraria_abonos_individual SELECT 'CMIXNSeE8buZ3jOs',' C8pf3bBjb5JABeKF ','0',1800,'00:00:00','0000-00-00',0,0,0,0,0,0,0,0,0,0,0,0,'QWVIOWCUF2AZKT','00:00:00','2021-9-2',0,0,'QWVIOS88F2AZKT','QWYI36BU9KVTQO','0','0','1','1','1','1','1','1','1','1','1','0',0;</v>
      </c>
    </row>
    <row r="1620" spans="1:8" x14ac:dyDescent="0.25">
      <c r="A1620" t="s">
        <v>5567</v>
      </c>
      <c r="B1620" t="s">
        <v>5568</v>
      </c>
      <c r="C1620" t="s">
        <v>5569</v>
      </c>
      <c r="D1620" t="s">
        <v>5570</v>
      </c>
      <c r="E1620" t="s">
        <v>9710</v>
      </c>
      <c r="F1620" t="s">
        <v>5423</v>
      </c>
      <c r="G1620" t="s">
        <v>6516</v>
      </c>
      <c r="H1620" t="str" cm="1">
        <f t="array" aca="1" ref="H1620" ca="1">eConcatenar(A1620:G1620," ")</f>
        <v>INSERT INTO funeraria_abonos_individual SELECT 'qIOvSBxkEVVDxiAY',' oT8CJVvjCXQBdUE9 ','0',2700,'00:00:00','0000-00-00',0,0,0,0,0,0,0,0,0,0,0,0,'QWVIOWCUF2AZKT','00:00:00','2021-9-2',0,0,'QWVIOS88F2AZKT','QWYI36BU9KVTQO','0','0','1','1','1','1','1','1','1','1','1','0',0;</v>
      </c>
    </row>
    <row r="1621" spans="1:8" x14ac:dyDescent="0.25">
      <c r="A1621" t="s">
        <v>5567</v>
      </c>
      <c r="B1621" t="s">
        <v>5568</v>
      </c>
      <c r="C1621" t="s">
        <v>5569</v>
      </c>
      <c r="D1621" t="s">
        <v>5570</v>
      </c>
      <c r="E1621" t="s">
        <v>9711</v>
      </c>
      <c r="F1621" t="s">
        <v>5424</v>
      </c>
      <c r="G1621" t="s">
        <v>6517</v>
      </c>
      <c r="H1621" t="str" cm="1">
        <f t="array" aca="1" ref="H1621" ca="1">eConcatenar(A1621:G1621," ")</f>
        <v>INSERT INTO funeraria_abonos_individual SELECT 'sVoYcbtBmgdF5JlU',' fNWFlCqB57jqrBel ','0',2000,'00:00:00','0000-00-00',0,0,0,0,0,0,0,0,0,0,0,0,'QWVIOWCUF2AZKT','00:00:00','2021-9-2',0,0,'QWVIOS88F2AZKT','QWYI36BU9KVTQO','0','0','1','1','1','1','1','1','1','1','1','0',0;</v>
      </c>
    </row>
    <row r="1622" spans="1:8" x14ac:dyDescent="0.25">
      <c r="A1622" t="s">
        <v>5567</v>
      </c>
      <c r="B1622" t="s">
        <v>5568</v>
      </c>
      <c r="C1622" t="s">
        <v>5569</v>
      </c>
      <c r="D1622" t="s">
        <v>5570</v>
      </c>
      <c r="E1622" t="s">
        <v>9712</v>
      </c>
      <c r="F1622" t="s">
        <v>5425</v>
      </c>
      <c r="G1622" t="s">
        <v>6518</v>
      </c>
      <c r="H1622" t="str" cm="1">
        <f t="array" aca="1" ref="H1622" ca="1">eConcatenar(A1622:G1622," ")</f>
        <v>INSERT INTO funeraria_abonos_individual SELECT 'PkLoTDdLl4PUGYrH',' kpSfnruvphL6h4gO ','0',2000,'00:00:00','0000-00-00',0,0,0,0,0,0,0,0,0,0,0,0,'QWVIOWCUF2AZKT','00:00:00','2021-9-1',0,0,'QWVIOS88F2AZKT','QWYI36BU9KVTQO','0','0','1','1','1','1','1','1','1','1','1','0',0;</v>
      </c>
    </row>
    <row r="1623" spans="1:8" x14ac:dyDescent="0.25">
      <c r="A1623" t="s">
        <v>5567</v>
      </c>
      <c r="B1623" t="s">
        <v>5568</v>
      </c>
      <c r="C1623" t="s">
        <v>5569</v>
      </c>
      <c r="D1623" t="s">
        <v>5570</v>
      </c>
      <c r="E1623" t="s">
        <v>9713</v>
      </c>
      <c r="F1623" t="s">
        <v>5426</v>
      </c>
      <c r="G1623" t="s">
        <v>6519</v>
      </c>
      <c r="H1623" t="str" cm="1">
        <f t="array" aca="1" ref="H1623" ca="1">eConcatenar(A1623:G1623," ")</f>
        <v>INSERT INTO funeraria_abonos_individual SELECT 'AizXgoPacMY2XOFb',' IjE1Sb4r131wqJjy ','0',5400,'00:00:00','0000-00-00',0,0,0,0,0,0,0,0,0,0,0,0,'QWVIOWCUF2AZKT','00:00:00','2021-9-2',0,0,'QWVIOS88F2AZKT','QWYI36BU9KVTQO','0','0','1','1','1','1','1','1','1','1','1','0',0;</v>
      </c>
    </row>
    <row r="1624" spans="1:8" x14ac:dyDescent="0.25">
      <c r="A1624" t="s">
        <v>5567</v>
      </c>
      <c r="B1624" t="s">
        <v>5568</v>
      </c>
      <c r="C1624" t="s">
        <v>5569</v>
      </c>
      <c r="D1624" t="s">
        <v>5570</v>
      </c>
      <c r="E1624" t="s">
        <v>9714</v>
      </c>
      <c r="F1624" t="s">
        <v>5427</v>
      </c>
      <c r="G1624" t="s">
        <v>6520</v>
      </c>
      <c r="H1624" t="str" cm="1">
        <f t="array" aca="1" ref="H1624" ca="1">eConcatenar(A1624:G1624," ")</f>
        <v>INSERT INTO funeraria_abonos_individual SELECT 'xqvwjNiq9MlEWfTg',' GE4U0TdD1O6HEcxk ','0',2200,'00:00:00','0000-00-00',0,0,0,0,0,0,0,0,0,0,0,0,'QWVIOWCUF2AZKT','00:00:00','2021-9-1',0,0,'QWVIOS88F2AZKT','QWYI36BU9KVTQO','0','0','1','1','1','1','1','1','1','1','1','0',0;</v>
      </c>
    </row>
    <row r="1625" spans="1:8" x14ac:dyDescent="0.25">
      <c r="A1625" t="s">
        <v>5567</v>
      </c>
      <c r="B1625" t="s">
        <v>5568</v>
      </c>
      <c r="C1625" t="s">
        <v>5569</v>
      </c>
      <c r="D1625" t="s">
        <v>5570</v>
      </c>
      <c r="E1625" t="s">
        <v>9715</v>
      </c>
      <c r="F1625" t="s">
        <v>5428</v>
      </c>
      <c r="G1625" t="s">
        <v>6521</v>
      </c>
      <c r="H1625" t="str" cm="1">
        <f t="array" aca="1" ref="H1625" ca="1">eConcatenar(A1625:G1625," ")</f>
        <v>INSERT INTO funeraria_abonos_individual SELECT 'FTWvWVf8Zwc8VoK4',' Bt99IgTI1vxH4YJ1 ','0',1350,'00:00:00','0000-00-00',0,0,0,0,0,0,0,0,0,0,0,0,'QWVIOWCUF2AZKT','00:00:00','2021-9-2',0,0,'QWVIOS88F2AZKT','QWYI36BU9KVTQO','0','0','1','1','1','1','1','1','1','1','1','0',0;</v>
      </c>
    </row>
    <row r="1626" spans="1:8" x14ac:dyDescent="0.25">
      <c r="A1626" t="s">
        <v>5567</v>
      </c>
      <c r="B1626" t="s">
        <v>5568</v>
      </c>
      <c r="C1626" t="s">
        <v>5569</v>
      </c>
      <c r="D1626" t="s">
        <v>5570</v>
      </c>
      <c r="E1626" t="s">
        <v>9716</v>
      </c>
      <c r="F1626" t="s">
        <v>5429</v>
      </c>
      <c r="G1626" t="s">
        <v>6522</v>
      </c>
      <c r="H1626" t="str" cm="1">
        <f t="array" aca="1" ref="H1626" ca="1">eConcatenar(A1626:G1626," ")</f>
        <v>INSERT INTO funeraria_abonos_individual SELECT 'jk9neDetw44WJRqU',' 1cEQQMTUzPK64NFP ','0',2600,'00:00:00','0000-00-00',0,0,0,0,0,0,0,0,0,0,0,0,'QWVIOWCUF2AZKT','00:00:00','2021-9-1',0,0,'QWVIOS88F2AZKT','QWYI36BU9KVTQO','0','0','1','1','1','1','1','1','1','1','1','0',0;</v>
      </c>
    </row>
    <row r="1627" spans="1:8" x14ac:dyDescent="0.25">
      <c r="A1627" t="s">
        <v>5567</v>
      </c>
      <c r="B1627" t="s">
        <v>5568</v>
      </c>
      <c r="C1627" t="s">
        <v>5569</v>
      </c>
      <c r="D1627" t="s">
        <v>5570</v>
      </c>
      <c r="E1627" t="s">
        <v>9717</v>
      </c>
      <c r="F1627" t="s">
        <v>5430</v>
      </c>
      <c r="G1627" t="s">
        <v>6523</v>
      </c>
      <c r="H1627" t="str" cm="1">
        <f t="array" aca="1" ref="H1627" ca="1">eConcatenar(A1627:G1627," ")</f>
        <v>INSERT INTO funeraria_abonos_individual SELECT 'unpINZJQ98fSnnR4',' mBZyduCtUmxkFcYf ','0',2200,'00:00:00','0000-00-00',0,0,0,0,0,0,0,0,0,0,0,0,'QWVIOWCUF2AZKT','00:00:00','2021-8-18',0,0,'QWVIOS88F2AZKT','QWYI36BU9KVTQO','0','0','1','1','1','1','1','1','1','1','1','0',0;</v>
      </c>
    </row>
    <row r="1628" spans="1:8" x14ac:dyDescent="0.25">
      <c r="A1628" t="s">
        <v>5567</v>
      </c>
      <c r="B1628" t="s">
        <v>5568</v>
      </c>
      <c r="C1628" t="s">
        <v>5569</v>
      </c>
      <c r="D1628" t="s">
        <v>5570</v>
      </c>
      <c r="E1628" t="s">
        <v>9718</v>
      </c>
      <c r="F1628" t="s">
        <v>5432</v>
      </c>
      <c r="G1628" t="s">
        <v>6524</v>
      </c>
      <c r="H1628" t="str" cm="1">
        <f t="array" aca="1" ref="H1628" ca="1">eConcatenar(A1628:G1628," ")</f>
        <v>INSERT INTO funeraria_abonos_individual SELECT 'UZ8uG88yAxMUoRKE',' awX0RS8xW572Hknt ','0',1850,'00:00:00','0000-00-00',0,0,0,0,0,0,0,0,0,0,0,0,'QWVIOWCUF2AZKT','00:00:00','2021-9-2',0,0,'QWVIOS88F2AZKT','QWYI36BU9KVTQO','0','0','1','1','1','1','1','1','1','1','1','0',0;</v>
      </c>
    </row>
    <row r="1629" spans="1:8" x14ac:dyDescent="0.25">
      <c r="A1629" t="s">
        <v>5567</v>
      </c>
      <c r="B1629" t="s">
        <v>5568</v>
      </c>
      <c r="C1629" t="s">
        <v>5569</v>
      </c>
      <c r="D1629" t="s">
        <v>5570</v>
      </c>
      <c r="E1629" t="s">
        <v>9719</v>
      </c>
      <c r="F1629" t="s">
        <v>5434</v>
      </c>
      <c r="G1629" t="s">
        <v>6525</v>
      </c>
      <c r="H1629" t="str" cm="1">
        <f t="array" aca="1" ref="H1629" ca="1">eConcatenar(A1629:G1629," ")</f>
        <v>INSERT INTO funeraria_abonos_individual SELECT 'mSZc5J1iE3EUhlwY',' sITKATcNUnwgrZ1a ','0',3200,'00:00:00','0000-00-00',0,0,0,0,0,0,0,0,0,0,0,0,'QWVIOWCUF2AZKT','00:00:00','2021-9-2',0,0,'QWVIOS88F2AZKT','QWYI36BU9KVTQO','0','0','1','1','1','1','1','1','1','1','1','0',0;</v>
      </c>
    </row>
    <row r="1630" spans="1:8" x14ac:dyDescent="0.25">
      <c r="A1630" t="s">
        <v>5567</v>
      </c>
      <c r="B1630" t="s">
        <v>5568</v>
      </c>
      <c r="C1630" t="s">
        <v>5569</v>
      </c>
      <c r="D1630" t="s">
        <v>5570</v>
      </c>
      <c r="E1630" t="s">
        <v>9720</v>
      </c>
      <c r="F1630" t="s">
        <v>5435</v>
      </c>
      <c r="G1630" t="s">
        <v>6526</v>
      </c>
      <c r="H1630" t="str" cm="1">
        <f t="array" aca="1" ref="H1630" ca="1">eConcatenar(A1630:G1630," ")</f>
        <v>INSERT INTO funeraria_abonos_individual SELECT 'cCuazmRSpG0ml1Fa',' PEjsuBiJ9nuPzfz1 ','0',2100,'00:00:00','0000-00-00',0,0,0,0,0,0,0,0,0,0,0,0,'QWVIOWCUF2AZKT','00:00:00','2021-9-1',0,0,'QWVIOS88F2AZKT','QWYI36BU9KVTQO','0','0','1','1','1','1','1','1','1','1','1','0',0;</v>
      </c>
    </row>
    <row r="1631" spans="1:8" x14ac:dyDescent="0.25">
      <c r="A1631" t="s">
        <v>5567</v>
      </c>
      <c r="B1631" t="s">
        <v>5568</v>
      </c>
      <c r="C1631" t="s">
        <v>5569</v>
      </c>
      <c r="D1631" t="s">
        <v>5570</v>
      </c>
      <c r="E1631" t="s">
        <v>9721</v>
      </c>
      <c r="F1631" t="s">
        <v>5436</v>
      </c>
      <c r="G1631" t="s">
        <v>6527</v>
      </c>
      <c r="H1631" t="str" cm="1">
        <f t="array" aca="1" ref="H1631" ca="1">eConcatenar(A1631:G1631," ")</f>
        <v>INSERT INTO funeraria_abonos_individual SELECT 'iNQpSWWhlE2z1duI',' OXU7tmsJdLqT3yI3 ','0',7300,'00:00:00','0000-00-00',0,0,0,0,0,0,0,0,0,0,0,0,'QWVIOWCUF2AZKT','00:00:00','2021-9-1',0,0,'QWVIOS88F2AZKT','QWYI36BU9KVTQO','0','0','1','1','1','1','1','1','1','1','1','0',0;</v>
      </c>
    </row>
    <row r="1632" spans="1:8" x14ac:dyDescent="0.25">
      <c r="A1632" t="s">
        <v>5567</v>
      </c>
      <c r="B1632" t="s">
        <v>5568</v>
      </c>
      <c r="C1632" t="s">
        <v>5569</v>
      </c>
      <c r="D1632" t="s">
        <v>5570</v>
      </c>
      <c r="E1632" t="s">
        <v>9722</v>
      </c>
      <c r="F1632" t="s">
        <v>5438</v>
      </c>
      <c r="G1632" t="s">
        <v>6526</v>
      </c>
      <c r="H1632" t="str" cm="1">
        <f t="array" aca="1" ref="H1632" ca="1">eConcatenar(A1632:G1632," ")</f>
        <v>INSERT INTO funeraria_abonos_individual SELECT '2BUmBGrprXyRurJJ',' T9Tp0ZgTJWS8laoI ','0',2100,'00:00:00','0000-00-00',0,0,0,0,0,0,0,0,0,0,0,0,'QWVIOWCUF2AZKT','00:00:00','2021-9-1',0,0,'QWVIOS88F2AZKT','QWYI36BU9KVTQO','0','0','1','1','1','1','1','1','1','1','1','0',0;</v>
      </c>
    </row>
    <row r="1633" spans="1:8" x14ac:dyDescent="0.25">
      <c r="A1633" t="s">
        <v>5567</v>
      </c>
      <c r="B1633" t="s">
        <v>5568</v>
      </c>
      <c r="C1633" t="s">
        <v>5569</v>
      </c>
      <c r="D1633" t="s">
        <v>5570</v>
      </c>
      <c r="E1633" t="s">
        <v>9723</v>
      </c>
      <c r="F1633" t="s">
        <v>5439</v>
      </c>
      <c r="G1633" t="s">
        <v>6528</v>
      </c>
      <c r="H1633" t="str" cm="1">
        <f t="array" aca="1" ref="H1633" ca="1">eConcatenar(A1633:G1633," ")</f>
        <v>INSERT INTO funeraria_abonos_individual SELECT 'EvhxSZRBiDkNHk9b',' r5uDzbUy9KdSTRV4 ','0',2400,'00:00:00','0000-00-00',0,0,0,0,0,0,0,0,0,0,0,0,'QWVIOWCUF2AZKT','00:00:00','2021-9-1',0,0,'QWVIOS88F2AZKT','QWYI36BU9KVTQO','0','0','1','1','1','1','1','1','1','1','1','0',0;</v>
      </c>
    </row>
    <row r="1634" spans="1:8" x14ac:dyDescent="0.25">
      <c r="A1634" t="s">
        <v>5567</v>
      </c>
      <c r="B1634" t="s">
        <v>5568</v>
      </c>
      <c r="C1634" t="s">
        <v>5569</v>
      </c>
      <c r="D1634" t="s">
        <v>5570</v>
      </c>
      <c r="E1634" t="s">
        <v>9724</v>
      </c>
      <c r="F1634" t="s">
        <v>5441</v>
      </c>
      <c r="G1634" t="s">
        <v>6529</v>
      </c>
      <c r="H1634" t="str" cm="1">
        <f t="array" aca="1" ref="H1634" ca="1">eConcatenar(A1634:G1634," ")</f>
        <v>INSERT INTO funeraria_abonos_individual SELECT 'bmlZJZD65HLwh9Ye',' SgFgZzKDlyg94XLR ','0',2800,'00:00:00','0000-00-00',0,0,0,0,0,0,0,0,0,0,0,0,'QWVIOWCUF2AZKT','00:00:00','2021-9-2',0,0,'QWVIOS88F2AZKT','QWYI36BU9KVTQO','0','0','1','1','1','1','1','1','1','1','1','0',0;</v>
      </c>
    </row>
    <row r="1635" spans="1:8" x14ac:dyDescent="0.25">
      <c r="A1635" t="s">
        <v>5567</v>
      </c>
      <c r="B1635" t="s">
        <v>5568</v>
      </c>
      <c r="C1635" t="s">
        <v>5569</v>
      </c>
      <c r="D1635" t="s">
        <v>5570</v>
      </c>
      <c r="E1635" t="s">
        <v>9725</v>
      </c>
      <c r="F1635" t="s">
        <v>5442</v>
      </c>
      <c r="G1635" t="s">
        <v>6529</v>
      </c>
      <c r="H1635" t="str" cm="1">
        <f t="array" aca="1" ref="H1635" ca="1">eConcatenar(A1635:G1635," ")</f>
        <v>INSERT INTO funeraria_abonos_individual SELECT 'zVsmh6yqEycLZz3i',' 6TVESOA2S9fZdT7U ','0',2800,'00:00:00','0000-00-00',0,0,0,0,0,0,0,0,0,0,0,0,'QWVIOWCUF2AZKT','00:00:00','2021-9-2',0,0,'QWVIOS88F2AZKT','QWYI36BU9KVTQO','0','0','1','1','1','1','1','1','1','1','1','0',0;</v>
      </c>
    </row>
    <row r="1636" spans="1:8" x14ac:dyDescent="0.25">
      <c r="A1636" t="s">
        <v>5567</v>
      </c>
      <c r="B1636" t="s">
        <v>5568</v>
      </c>
      <c r="C1636" t="s">
        <v>5569</v>
      </c>
      <c r="D1636" t="s">
        <v>5570</v>
      </c>
      <c r="E1636" t="s">
        <v>9726</v>
      </c>
      <c r="F1636" t="s">
        <v>5443</v>
      </c>
      <c r="G1636" t="s">
        <v>6530</v>
      </c>
      <c r="H1636" t="str" cm="1">
        <f t="array" aca="1" ref="H1636" ca="1">eConcatenar(A1636:G1636," ")</f>
        <v>INSERT INTO funeraria_abonos_individual SELECT 'M9CMbG6vemnBlqvN',' ifZlxasHgPDi5OL9 ','0',2200,'00:00:00','0000-00-00',0,0,0,0,0,0,0,0,0,0,0,0,'QWVIOWCUF2AZKT','00:00:00','2021-9-2',0,0,'QWVIOS88F2AZKT','QWYI36BU9KVTQO','0','0','1','1','1','1','1','1','1','1','1','0',0;</v>
      </c>
    </row>
    <row r="1637" spans="1:8" x14ac:dyDescent="0.25">
      <c r="A1637" t="s">
        <v>5567</v>
      </c>
      <c r="B1637" t="s">
        <v>5568</v>
      </c>
      <c r="C1637" t="s">
        <v>5569</v>
      </c>
      <c r="D1637" t="s">
        <v>5570</v>
      </c>
      <c r="E1637" t="s">
        <v>9727</v>
      </c>
      <c r="F1637" t="s">
        <v>5444</v>
      </c>
      <c r="G1637" t="s">
        <v>6531</v>
      </c>
      <c r="H1637" t="str" cm="1">
        <f t="array" aca="1" ref="H1637" ca="1">eConcatenar(A1637:G1637," ")</f>
        <v>INSERT INTO funeraria_abonos_individual SELECT 'iope9k6mzeaNllOi',' CNyIAJDqgI4Njuvg ','0',5000,'00:00:00','0000-00-00',0,0,0,0,0,0,0,0,0,0,0,0,'QWVIOWCUF2AZKT','00:00:00','2021-8-19',0,0,'QWVIOS88F2AZKT','QWYI36BU9KVTQO','0','0','1','1','1','1','1','1','1','1','1','0',0;</v>
      </c>
    </row>
    <row r="1638" spans="1:8" x14ac:dyDescent="0.25">
      <c r="A1638" t="s">
        <v>5567</v>
      </c>
      <c r="B1638" t="s">
        <v>5568</v>
      </c>
      <c r="C1638" t="s">
        <v>5569</v>
      </c>
      <c r="D1638" t="s">
        <v>5570</v>
      </c>
      <c r="E1638" t="s">
        <v>9728</v>
      </c>
      <c r="F1638" t="s">
        <v>5445</v>
      </c>
      <c r="G1638" t="s">
        <v>6532</v>
      </c>
      <c r="H1638" t="str" cm="1">
        <f t="array" aca="1" ref="H1638" ca="1">eConcatenar(A1638:G1638," ")</f>
        <v>INSERT INTO funeraria_abonos_individual SELECT 'Q2BPoUlP7zQogfrU',' 9PzKgV6Hv33DxgmI ','0',3200,'00:00:00','0000-00-00',0,0,0,0,0,0,0,0,0,0,0,0,'QWVIOWCUF2AZKT','00:00:00','2021-8-2',0,0,'QWVIOS88F2AZKT','QWYI36BU9KVTQO','0','0','1','1','1','1','1','1','1','1','1','0',0;</v>
      </c>
    </row>
    <row r="1639" spans="1:8" x14ac:dyDescent="0.25">
      <c r="A1639" t="s">
        <v>5567</v>
      </c>
      <c r="B1639" t="s">
        <v>5568</v>
      </c>
      <c r="C1639" t="s">
        <v>5569</v>
      </c>
      <c r="D1639" t="s">
        <v>5570</v>
      </c>
      <c r="E1639" t="s">
        <v>9729</v>
      </c>
      <c r="F1639" t="s">
        <v>5446</v>
      </c>
      <c r="G1639" t="s">
        <v>6533</v>
      </c>
      <c r="H1639" t="str" cm="1">
        <f t="array" aca="1" ref="H1639" ca="1">eConcatenar(A1639:G1639," ")</f>
        <v>INSERT INTO funeraria_abonos_individual SELECT 'nlVCZirPW5EYTkcl',' UiGrZx7i2zDxf0uL ','0',2800,'00:00:00','0000-00-00',0,0,0,0,0,0,0,0,0,0,0,0,'QWVIOWCUF2AZKT','00:00:00','2021-9-1',0,0,'QWVIOS88F2AZKT','QWYI36BU9KVTQO','0','0','1','1','1','1','1','1','1','1','1','0',0;</v>
      </c>
    </row>
    <row r="1640" spans="1:8" x14ac:dyDescent="0.25">
      <c r="A1640" t="s">
        <v>5567</v>
      </c>
      <c r="B1640" t="s">
        <v>5568</v>
      </c>
      <c r="C1640" t="s">
        <v>5569</v>
      </c>
      <c r="D1640" t="s">
        <v>5570</v>
      </c>
      <c r="E1640" t="s">
        <v>9730</v>
      </c>
      <c r="F1640" t="s">
        <v>5448</v>
      </c>
      <c r="G1640" t="s">
        <v>6534</v>
      </c>
      <c r="H1640" t="str" cm="1">
        <f t="array" aca="1" ref="H1640" ca="1">eConcatenar(A1640:G1640," ")</f>
        <v>INSERT INTO funeraria_abonos_individual SELECT 'pzqrFDs26osTSuWa',' K2IgiyDatRmFwEnE ','0',2200,'00:00:00','0000-00-00',0,0,0,0,0,0,0,0,0,0,0,0,'QWVIOWCUF2AZKT','00:00:00','2021-8-5',0,0,'QWVIOS88F2AZKT','QWYI36BU9KVTQO','0','0','1','1','1','1','1','1','1','1','1','0',0;</v>
      </c>
    </row>
    <row r="1641" spans="1:8" x14ac:dyDescent="0.25">
      <c r="A1641" t="s">
        <v>5567</v>
      </c>
      <c r="B1641" t="s">
        <v>5568</v>
      </c>
      <c r="C1641" t="s">
        <v>5569</v>
      </c>
      <c r="D1641" t="s">
        <v>5570</v>
      </c>
      <c r="E1641" t="s">
        <v>9731</v>
      </c>
      <c r="F1641" t="s">
        <v>5450</v>
      </c>
      <c r="G1641" t="s">
        <v>6535</v>
      </c>
      <c r="H1641" t="str" cm="1">
        <f t="array" aca="1" ref="H1641" ca="1">eConcatenar(A1641:G1641," ")</f>
        <v>INSERT INTO funeraria_abonos_individual SELECT 'bEfukhAA0hXRiRpq',' HlZ77BB6dzETQQex ','0',3050,'00:00:00','0000-00-00',0,0,0,0,0,0,0,0,0,0,0,0,'QWVIOWCUF2AZKT','00:00:00','2021-8-4',0,0,'QWVIOS88F2AZKT','QWYI36BU9KVTQO','0','0','1','1','1','1','1','1','1','1','1','0',0;</v>
      </c>
    </row>
    <row r="1642" spans="1:8" x14ac:dyDescent="0.25">
      <c r="A1642" t="s">
        <v>5567</v>
      </c>
      <c r="B1642" t="s">
        <v>5568</v>
      </c>
      <c r="C1642" t="s">
        <v>5569</v>
      </c>
      <c r="D1642" t="s">
        <v>5570</v>
      </c>
      <c r="E1642" t="s">
        <v>9732</v>
      </c>
      <c r="F1642" t="s">
        <v>5451</v>
      </c>
      <c r="G1642" t="s">
        <v>6536</v>
      </c>
      <c r="H1642" t="str" cm="1">
        <f t="array" aca="1" ref="H1642" ca="1">eConcatenar(A1642:G1642," ")</f>
        <v>INSERT INTO funeraria_abonos_individual SELECT '2rAGdI7C12uyvjs3',' ZphCZMIxfcPanhz3 ','0',2900,'00:00:00','0000-00-00',0,0,0,0,0,0,0,0,0,0,0,0,'QWVIOWCUF2AZKT','00:00:00','2021-9-8',0,0,'QWVIOS88F2AZKT','QWYI36BU9KVTQO','0','0','1','1','1','1','1','1','1','1','1','0',0;</v>
      </c>
    </row>
    <row r="1643" spans="1:8" x14ac:dyDescent="0.25">
      <c r="A1643" t="s">
        <v>5567</v>
      </c>
      <c r="B1643" t="s">
        <v>5568</v>
      </c>
      <c r="C1643" t="s">
        <v>5569</v>
      </c>
      <c r="D1643" t="s">
        <v>5570</v>
      </c>
      <c r="E1643" t="s">
        <v>9733</v>
      </c>
      <c r="F1643" t="s">
        <v>5452</v>
      </c>
      <c r="G1643" t="s">
        <v>6537</v>
      </c>
      <c r="H1643" t="str" cm="1">
        <f t="array" aca="1" ref="H1643" ca="1">eConcatenar(A1643:G1643," ")</f>
        <v>INSERT INTO funeraria_abonos_individual SELECT 'g92gNh2CN71XcQ2O',' shmNmUXa4KFiq8pu ','0',5200,'00:00:00','0000-00-00',0,0,0,0,0,0,0,0,0,0,0,0,'QWVIOWCUF2AZKT','00:00:00','2021-9-2',0,0,'QWVIOS88F2AZKT','QWYI36BU9KVTQO','0','0','1','1','1','1','1','1','1','1','1','0',0;</v>
      </c>
    </row>
    <row r="1644" spans="1:8" x14ac:dyDescent="0.25">
      <c r="A1644" t="s">
        <v>5567</v>
      </c>
      <c r="B1644" t="s">
        <v>5568</v>
      </c>
      <c r="C1644" t="s">
        <v>5569</v>
      </c>
      <c r="D1644" t="s">
        <v>5570</v>
      </c>
      <c r="E1644" t="s">
        <v>9734</v>
      </c>
      <c r="F1644" t="s">
        <v>5453</v>
      </c>
      <c r="G1644" t="s">
        <v>6538</v>
      </c>
      <c r="H1644" t="str" cm="1">
        <f t="array" aca="1" ref="H1644" ca="1">eConcatenar(A1644:G1644," ")</f>
        <v>INSERT INTO funeraria_abonos_individual SELECT '3Cb8A7Wy47ymN5pR',' aYX5MjmaaH3u8oEM ','0',11200,'00:00:00','0000-00-00',0,0,0,0,0,0,0,0,0,0,0,0,'QWVIOWCUF2AZKT','00:00:00','2021-9-1',0,0,'QWVIOS88F2AZKT','QWYI36BU9KVTQO','0','0','1','1','1','1','1','1','1','1','1','0',0;</v>
      </c>
    </row>
    <row r="1645" spans="1:8" x14ac:dyDescent="0.25">
      <c r="A1645" t="s">
        <v>5567</v>
      </c>
      <c r="B1645" t="s">
        <v>5568</v>
      </c>
      <c r="C1645" t="s">
        <v>5569</v>
      </c>
      <c r="D1645" t="s">
        <v>5570</v>
      </c>
      <c r="E1645" t="s">
        <v>9735</v>
      </c>
      <c r="F1645" t="s">
        <v>5454</v>
      </c>
      <c r="G1645" t="s">
        <v>6539</v>
      </c>
      <c r="H1645" t="str" cm="1">
        <f t="array" aca="1" ref="H1645" ca="1">eConcatenar(A1645:G1645," ")</f>
        <v>INSERT INTO funeraria_abonos_individual SELECT 'c1oYIXYVlPnBLn6X',' nXmW9iGQmj5m2xbP ','0',2300,'00:00:00','0000-00-00',0,0,0,0,0,0,0,0,0,0,0,0,'QWVIOWCUF2AZKT','00:00:00','2021-9-2',0,0,'QWVIOS88F2AZKT','QWYI36BU9KVTQO','0','0','1','1','1','1','1','1','1','1','1','0',0;</v>
      </c>
    </row>
    <row r="1646" spans="1:8" x14ac:dyDescent="0.25">
      <c r="A1646" t="s">
        <v>5567</v>
      </c>
      <c r="B1646" t="s">
        <v>5568</v>
      </c>
      <c r="C1646" t="s">
        <v>5569</v>
      </c>
      <c r="D1646" t="s">
        <v>5570</v>
      </c>
      <c r="E1646" t="s">
        <v>9736</v>
      </c>
      <c r="F1646" t="s">
        <v>5455</v>
      </c>
      <c r="G1646" t="s">
        <v>6540</v>
      </c>
      <c r="H1646" t="str" cm="1">
        <f t="array" aca="1" ref="H1646" ca="1">eConcatenar(A1646:G1646," ")</f>
        <v>INSERT INTO funeraria_abonos_individual SELECT 'jOOsDzWU59o7AgOz',' VVcY895R0COxq3x9 ','0',8000,'00:00:00','0000-00-00',0,0,0,0,0,0,0,0,0,0,0,0,'QWVIOWCUF2AZKT','00:00:00','2021-9-2',0,0,'QWVIOS88F2AZKT','QWYI36BU9KVTQO','0','0','1','1','1','1','1','1','1','1','1','0',0;</v>
      </c>
    </row>
    <row r="1647" spans="1:8" x14ac:dyDescent="0.25">
      <c r="A1647" t="s">
        <v>5567</v>
      </c>
      <c r="B1647" t="s">
        <v>5568</v>
      </c>
      <c r="C1647" t="s">
        <v>5569</v>
      </c>
      <c r="D1647" t="s">
        <v>5570</v>
      </c>
      <c r="E1647" t="s">
        <v>9737</v>
      </c>
      <c r="F1647" t="s">
        <v>5456</v>
      </c>
      <c r="G1647" t="s">
        <v>6541</v>
      </c>
      <c r="H1647" t="str" cm="1">
        <f t="array" aca="1" ref="H1647" ca="1">eConcatenar(A1647:G1647," ")</f>
        <v>INSERT INTO funeraria_abonos_individual SELECT 'UzRtOKC2ISy7M1cY',' MCnDX1F062addXBt ','0',6200,'00:00:00','0000-00-00',0,0,0,0,0,0,0,0,0,0,0,0,'QWVIOWCUF2AZKT','00:00:00','2021-9-1',0,0,'QWVIOS88F2AZKT','QWYI36BU9KVTQO','0','0','1','1','1','1','1','1','1','1','1','0',0;</v>
      </c>
    </row>
    <row r="1648" spans="1:8" x14ac:dyDescent="0.25">
      <c r="A1648" t="s">
        <v>5567</v>
      </c>
      <c r="B1648" t="s">
        <v>5568</v>
      </c>
      <c r="C1648" t="s">
        <v>5569</v>
      </c>
      <c r="D1648" t="s">
        <v>5570</v>
      </c>
      <c r="E1648" t="s">
        <v>9738</v>
      </c>
      <c r="F1648" t="s">
        <v>5457</v>
      </c>
      <c r="G1648" t="s">
        <v>6542</v>
      </c>
      <c r="H1648" t="str" cm="1">
        <f t="array" aca="1" ref="H1648" ca="1">eConcatenar(A1648:G1648," ")</f>
        <v>INSERT INTO funeraria_abonos_individual SELECT 'dGU2P0dmkFBgSQzY',' EqEVJ1J5TlJYDmHu ','0',6800,'00:00:00','0000-00-00',0,0,0,0,0,0,0,0,0,0,0,0,'QWVIOWCUF2AZKT','00:00:00','2021-9-2',0,0,'QWVIOS88F2AZKT','QWYI36BU9KVTQO','0','0','1','1','1','1','1','1','1','1','1','0',0;</v>
      </c>
    </row>
    <row r="1649" spans="1:8" x14ac:dyDescent="0.25">
      <c r="A1649" t="s">
        <v>5567</v>
      </c>
      <c r="B1649" t="s">
        <v>5568</v>
      </c>
      <c r="C1649" t="s">
        <v>5569</v>
      </c>
      <c r="D1649" t="s">
        <v>5570</v>
      </c>
      <c r="E1649" t="s">
        <v>9739</v>
      </c>
      <c r="F1649" t="s">
        <v>5458</v>
      </c>
      <c r="G1649" t="s">
        <v>6543</v>
      </c>
      <c r="H1649" t="str" cm="1">
        <f t="array" aca="1" ref="H1649" ca="1">eConcatenar(A1649:G1649," ")</f>
        <v>INSERT INTO funeraria_abonos_individual SELECT 'scFlpb319OhTpONT',' O6Slm838oWXfjVZN ','0',8850,'00:00:00','0000-00-00',0,0,0,0,0,0,0,0,0,0,0,0,'QWVIOWCUF2AZKT','00:00:00','2021-9-1',0,0,'QWVIOS88F2AZKT','QWYI36BU9KVTQO','0','0','1','1','1','1','1','1','1','1','1','0',0;</v>
      </c>
    </row>
    <row r="1650" spans="1:8" x14ac:dyDescent="0.25">
      <c r="A1650" t="s">
        <v>5567</v>
      </c>
      <c r="B1650" t="s">
        <v>5568</v>
      </c>
      <c r="C1650" t="s">
        <v>5569</v>
      </c>
      <c r="D1650" t="s">
        <v>5570</v>
      </c>
      <c r="E1650" t="s">
        <v>9740</v>
      </c>
      <c r="F1650" t="s">
        <v>5459</v>
      </c>
      <c r="G1650" t="s">
        <v>6544</v>
      </c>
      <c r="H1650" t="str" cm="1">
        <f t="array" aca="1" ref="H1650" ca="1">eConcatenar(A1650:G1650," ")</f>
        <v>INSERT INTO funeraria_abonos_individual SELECT 'xXGyzNxjW3P4wBpf',' ZfwuCu15ocRtaaes ','0',9400,'00:00:00','0000-00-00',0,0,0,0,0,0,0,0,0,0,0,0,'QWVIOWCUF2AZKT','00:00:00','2021-8-19',0,0,'QWVIOS88F2AZKT','QWYI36BU9KVTQO','0','0','1','1','1','1','1','1','1','1','1','0',0;</v>
      </c>
    </row>
    <row r="1651" spans="1:8" x14ac:dyDescent="0.25">
      <c r="A1651" t="s">
        <v>5567</v>
      </c>
      <c r="B1651" t="s">
        <v>5568</v>
      </c>
      <c r="C1651" t="s">
        <v>5569</v>
      </c>
      <c r="D1651" t="s">
        <v>5570</v>
      </c>
      <c r="E1651" t="s">
        <v>9741</v>
      </c>
      <c r="F1651" t="s">
        <v>5460</v>
      </c>
      <c r="G1651" t="s">
        <v>6545</v>
      </c>
      <c r="H1651" t="str" cm="1">
        <f t="array" aca="1" ref="H1651" ca="1">eConcatenar(A1651:G1651," ")</f>
        <v>INSERT INTO funeraria_abonos_individual SELECT 'ApjFNbFsJkzxMF2K',' oDS4ZINSesOkrN0d ','0',8700,'00:00:00','0000-00-00',0,0,0,0,0,0,0,0,0,0,0,0,'QWVIOWCUF2AZKT','00:00:00','2021-9-2',0,0,'QWVIOS88F2AZKT','QWYI36BU9KVTQO','0','0','1','1','1','1','1','1','1','1','1','0',0;</v>
      </c>
    </row>
    <row r="1652" spans="1:8" x14ac:dyDescent="0.25">
      <c r="A1652" t="s">
        <v>5567</v>
      </c>
      <c r="B1652" t="s">
        <v>5568</v>
      </c>
      <c r="C1652" t="s">
        <v>5569</v>
      </c>
      <c r="D1652" t="s">
        <v>5570</v>
      </c>
      <c r="E1652" t="s">
        <v>9742</v>
      </c>
      <c r="F1652" t="s">
        <v>5461</v>
      </c>
      <c r="G1652" t="s">
        <v>6546</v>
      </c>
      <c r="H1652" t="str" cm="1">
        <f t="array" aca="1" ref="H1652" ca="1">eConcatenar(A1652:G1652," ")</f>
        <v>INSERT INTO funeraria_abonos_individual SELECT 'ihBAuUxEYuOmBk4D',' XBFaMxGu9oCCWedQ ','0',11300,'00:00:00','0000-00-00',0,0,0,0,0,0,0,0,0,0,0,0,'QWVIOWCUF2AZKT','00:00:00','2021-8-2',0,0,'QWVIOS88F2AZKT','QWYI36BU9KVTQO','0','0','1','1','1','1','1','1','1','1','1','0',0;</v>
      </c>
    </row>
    <row r="1653" spans="1:8" x14ac:dyDescent="0.25">
      <c r="A1653" t="s">
        <v>5567</v>
      </c>
      <c r="B1653" t="s">
        <v>5568</v>
      </c>
      <c r="C1653" t="s">
        <v>5569</v>
      </c>
      <c r="D1653" t="s">
        <v>5570</v>
      </c>
      <c r="E1653" t="s">
        <v>9743</v>
      </c>
      <c r="F1653" t="s">
        <v>5462</v>
      </c>
      <c r="G1653" t="s">
        <v>6547</v>
      </c>
      <c r="H1653" t="str" cm="1">
        <f t="array" aca="1" ref="H1653" ca="1">eConcatenar(A1653:G1653," ")</f>
        <v>INSERT INTO funeraria_abonos_individual SELECT 'GFMgrC9id9nSVaDl',' 8sjphOqOKulCbIe3 ','0',5600,'00:00:00','0000-00-00',0,0,0,0,0,0,0,0,0,0,0,0,'QWVIOWCUF2AZKT','00:00:00','2021-9-1',0,0,'QWVIOS88F2AZKT','QWYI36BU9KVTQO','0','0','1','1','1','1','1','1','1','1','1','0',0;</v>
      </c>
    </row>
    <row r="1654" spans="1:8" x14ac:dyDescent="0.25">
      <c r="A1654" t="s">
        <v>5567</v>
      </c>
      <c r="B1654" t="s">
        <v>5568</v>
      </c>
      <c r="C1654" t="s">
        <v>5569</v>
      </c>
      <c r="D1654" t="s">
        <v>5570</v>
      </c>
      <c r="E1654" t="s">
        <v>9744</v>
      </c>
      <c r="F1654" t="s">
        <v>5463</v>
      </c>
      <c r="G1654" t="s">
        <v>6548</v>
      </c>
      <c r="H1654" t="str" cm="1">
        <f t="array" aca="1" ref="H1654" ca="1">eConcatenar(A1654:G1654," ")</f>
        <v>INSERT INTO funeraria_abonos_individual SELECT '8lslaTlbEKa8Bfju',' tBX5DWSjtds6Baeq ','0',3600,'00:00:00','0000-00-00',0,0,0,0,0,0,0,0,0,0,0,0,'QWVIOWCUF2AZKT','00:00:00','2021-9-1',0,0,'QWVIOS88F2AZKT','QWYI36BU9KVTQO','0','0','1','1','1','1','1','1','1','1','1','0',0;</v>
      </c>
    </row>
    <row r="1655" spans="1:8" x14ac:dyDescent="0.25">
      <c r="A1655" t="s">
        <v>5567</v>
      </c>
      <c r="B1655" t="s">
        <v>5568</v>
      </c>
      <c r="C1655" t="s">
        <v>5569</v>
      </c>
      <c r="D1655" t="s">
        <v>5570</v>
      </c>
      <c r="E1655" t="s">
        <v>9745</v>
      </c>
      <c r="F1655" t="s">
        <v>5464</v>
      </c>
      <c r="G1655" t="s">
        <v>6548</v>
      </c>
      <c r="H1655" t="str" cm="1">
        <f t="array" aca="1" ref="H1655" ca="1">eConcatenar(A1655:G1655," ")</f>
        <v>INSERT INTO funeraria_abonos_individual SELECT 'oKTf8gLgN0fwdE9t',' Y4ugrAv7HXteDITF ','0',3600,'00:00:00','0000-00-00',0,0,0,0,0,0,0,0,0,0,0,0,'QWVIOWCUF2AZKT','00:00:00','2021-9-1',0,0,'QWVIOS88F2AZKT','QWYI36BU9KVTQO','0','0','1','1','1','1','1','1','1','1','1','0',0;</v>
      </c>
    </row>
    <row r="1656" spans="1:8" x14ac:dyDescent="0.25">
      <c r="A1656" t="s">
        <v>5567</v>
      </c>
      <c r="B1656" t="s">
        <v>5568</v>
      </c>
      <c r="C1656" t="s">
        <v>5569</v>
      </c>
      <c r="D1656" t="s">
        <v>5570</v>
      </c>
      <c r="E1656" t="s">
        <v>9746</v>
      </c>
      <c r="F1656" t="s">
        <v>5465</v>
      </c>
      <c r="G1656" t="s">
        <v>6549</v>
      </c>
      <c r="H1656" t="str" cm="1">
        <f t="array" aca="1" ref="H1656" ca="1">eConcatenar(A1656:G1656," ")</f>
        <v>INSERT INTO funeraria_abonos_individual SELECT 'ZOLaGdeaoiyjSwsk',' ODnM4Rhuy4bvprwL ','0',9730,'00:00:00','0000-00-00',0,0,0,0,0,0,0,0,0,0,0,0,'QWVIOWCUF2AZKT','00:00:00','2021-9-2',0,0,'QWVIOS88F2AZKT','QWYI36BU9KVTQO','0','0','1','1','1','1','1','1','1','1','1','0',0;</v>
      </c>
    </row>
    <row r="1657" spans="1:8" x14ac:dyDescent="0.25">
      <c r="A1657" t="s">
        <v>5567</v>
      </c>
      <c r="B1657" t="s">
        <v>5568</v>
      </c>
      <c r="C1657" t="s">
        <v>5569</v>
      </c>
      <c r="D1657" t="s">
        <v>5570</v>
      </c>
      <c r="E1657" t="s">
        <v>9747</v>
      </c>
      <c r="F1657" t="s">
        <v>5466</v>
      </c>
      <c r="G1657" t="s">
        <v>6550</v>
      </c>
      <c r="H1657" t="str" cm="1">
        <f t="array" aca="1" ref="H1657" ca="1">eConcatenar(A1657:G1657," ")</f>
        <v>INSERT INTO funeraria_abonos_individual SELECT 'fwPDPd0fQCcXQOWd',' mH6MmdNYVJgp61sE ','0',12500,'00:00:00','0000-00-00',0,0,0,0,0,0,0,0,0,0,0,0,'QWVIOWCUF2AZKT','00:00:00','2021-8-18',0,0,'QWVIOS88F2AZKT','QWYI36BU9KVTQO','0','0','1','1','1','1','1','1','1','1','1','0',0;</v>
      </c>
    </row>
    <row r="1658" spans="1:8" x14ac:dyDescent="0.25">
      <c r="A1658" t="s">
        <v>5567</v>
      </c>
      <c r="B1658" t="s">
        <v>5568</v>
      </c>
      <c r="C1658" t="s">
        <v>5569</v>
      </c>
      <c r="D1658" t="s">
        <v>5570</v>
      </c>
      <c r="E1658" t="s">
        <v>9748</v>
      </c>
      <c r="F1658" t="s">
        <v>5467</v>
      </c>
      <c r="G1658" t="s">
        <v>6551</v>
      </c>
      <c r="H1658" t="str" cm="1">
        <f t="array" aca="1" ref="H1658" ca="1">eConcatenar(A1658:G1658," ")</f>
        <v>INSERT INTO funeraria_abonos_individual SELECT 'H6H9S2iN0botizQW',' lm9lLMOs7kVTPEIU ','0',3420,'00:00:00','0000-00-00',0,0,0,0,0,0,0,0,0,0,0,0,'QWVIOWCUF2AZKT','00:00:00','2021-8-4',0,0,'QWVIOS88F2AZKT','QWYI36BU9KVTQO','0','0','1','1','1','1','1','1','1','1','1','0',0;</v>
      </c>
    </row>
    <row r="1659" spans="1:8" x14ac:dyDescent="0.25">
      <c r="A1659" t="s">
        <v>5567</v>
      </c>
      <c r="B1659" t="s">
        <v>5568</v>
      </c>
      <c r="C1659" t="s">
        <v>5569</v>
      </c>
      <c r="D1659" t="s">
        <v>5570</v>
      </c>
      <c r="E1659" t="s">
        <v>9749</v>
      </c>
      <c r="F1659" t="s">
        <v>5468</v>
      </c>
      <c r="G1659" t="s">
        <v>6552</v>
      </c>
      <c r="H1659" t="str" cm="1">
        <f t="array" aca="1" ref="H1659" ca="1">eConcatenar(A1659:G1659," ")</f>
        <v>INSERT INTO funeraria_abonos_individual SELECT 'myDRbPxssUaelH2s',' ah84gP8zlsu89Ip9 ','0',3800,'00:00:00','0000-00-00',0,0,0,0,0,0,0,0,0,0,0,0,'QWVIOWCUF2AZKT','00:00:00','2021-8-19',0,0,'QWVIOS88F2AZKT','QWYI36BU9KVTQO','0','0','1','1','1','1','1','1','1','1','1','0',0;</v>
      </c>
    </row>
    <row r="1660" spans="1:8" x14ac:dyDescent="0.25">
      <c r="A1660" t="s">
        <v>5567</v>
      </c>
      <c r="B1660" t="s">
        <v>5568</v>
      </c>
      <c r="C1660" t="s">
        <v>5569</v>
      </c>
      <c r="D1660" t="s">
        <v>5570</v>
      </c>
      <c r="E1660" t="s">
        <v>9750</v>
      </c>
      <c r="F1660" t="s">
        <v>5469</v>
      </c>
      <c r="G1660" t="s">
        <v>6553</v>
      </c>
      <c r="H1660" t="str" cm="1">
        <f t="array" aca="1" ref="H1660" ca="1">eConcatenar(A1660:G1660," ")</f>
        <v>INSERT INTO funeraria_abonos_individual SELECT 'tYLA4ashvMTSCeOd',' OldMrLrG8ui850NF ','0',8900,'00:00:00','0000-00-00',0,0,0,0,0,0,0,0,0,0,0,0,'QWVIOWCUF2AZKT','00:00:00','2021-9-3',0,0,'QWVIOS88F2AZKT','QWYI36BU9KVTQO','0','0','1','1','1','1','1','1','1','1','1','0',0;</v>
      </c>
    </row>
    <row r="1661" spans="1:8" x14ac:dyDescent="0.25">
      <c r="A1661" t="s">
        <v>5567</v>
      </c>
      <c r="B1661" t="s">
        <v>5568</v>
      </c>
      <c r="C1661" t="s">
        <v>5569</v>
      </c>
      <c r="D1661" t="s">
        <v>5570</v>
      </c>
      <c r="E1661" t="s">
        <v>9751</v>
      </c>
      <c r="F1661" t="s">
        <v>5472</v>
      </c>
      <c r="G1661" t="s">
        <v>6554</v>
      </c>
      <c r="H1661" t="str" cm="1">
        <f t="array" aca="1" ref="H1661" ca="1">eConcatenar(A1661:G1661," ")</f>
        <v>INSERT INTO funeraria_abonos_individual SELECT 'qZCkPPVxf0HxBlYI',' jdlXfV12JS57PhIg ','0',11200,'00:00:00','0000-00-00',0,0,0,0,0,0,0,0,0,0,0,0,'QWVIOWCUF2AZKT','00:00:00','2021-8-20',0,0,'QWVIOS88F2AZKT','QWYI36BU9KVTQO','0','0','1','1','1','1','1','1','1','1','1','0',0;</v>
      </c>
    </row>
    <row r="1662" spans="1:8" x14ac:dyDescent="0.25">
      <c r="A1662" t="s">
        <v>5567</v>
      </c>
      <c r="B1662" t="s">
        <v>5568</v>
      </c>
      <c r="C1662" t="s">
        <v>5569</v>
      </c>
      <c r="D1662" t="s">
        <v>5570</v>
      </c>
      <c r="E1662" t="s">
        <v>9752</v>
      </c>
      <c r="F1662" t="s">
        <v>5475</v>
      </c>
      <c r="G1662" t="s">
        <v>6555</v>
      </c>
      <c r="H1662" t="str" cm="1">
        <f t="array" aca="1" ref="H1662" ca="1">eConcatenar(A1662:G1662," ")</f>
        <v>INSERT INTO funeraria_abonos_individual SELECT 'w1ufm1xsqtrLIDSn',' ryOXdIydEoxtqRCi ','0',11500,'00:00:00','0000-00-00',0,0,0,0,0,0,0,0,0,0,0,0,'QWVIOWCUF2AZKT','00:00:00','2021-8-7',0,0,'QWVIOS88F2AZKT','QWYI36BU9KVTQO','0','0','1','1','1','1','1','1','1','1','1','0',0;</v>
      </c>
    </row>
    <row r="1663" spans="1:8" x14ac:dyDescent="0.25">
      <c r="A1663" t="s">
        <v>5567</v>
      </c>
      <c r="B1663" t="s">
        <v>5568</v>
      </c>
      <c r="C1663" t="s">
        <v>5569</v>
      </c>
      <c r="D1663" t="s">
        <v>5570</v>
      </c>
      <c r="E1663" t="s">
        <v>9753</v>
      </c>
      <c r="F1663" t="s">
        <v>5476</v>
      </c>
      <c r="G1663" t="s">
        <v>6556</v>
      </c>
      <c r="H1663" t="str" cm="1">
        <f t="array" aca="1" ref="H1663" ca="1">eConcatenar(A1663:G1663," ")</f>
        <v>INSERT INTO funeraria_abonos_individual SELECT 'CifFxQ6mGiY00Cl0',' pzDFQvOPpKhvCrmt ','0',12200,'00:00:00','0000-00-00',0,0,0,0,0,0,0,0,0,0,0,0,'QWVIOWCUF2AZKT','00:00:00','2021-7-21',0,0,'QWVIOS88F2AZKT','QWYI36BU9KVTQO','0','0','1','1','1','1','1','1','1','1','1','0',0;</v>
      </c>
    </row>
    <row r="1664" spans="1:8" x14ac:dyDescent="0.25">
      <c r="A1664" t="s">
        <v>5567</v>
      </c>
      <c r="B1664" t="s">
        <v>5568</v>
      </c>
      <c r="C1664" t="s">
        <v>5569</v>
      </c>
      <c r="D1664" t="s">
        <v>5570</v>
      </c>
      <c r="E1664" t="s">
        <v>9754</v>
      </c>
      <c r="F1664" t="s">
        <v>5477</v>
      </c>
      <c r="G1664" t="s">
        <v>6557</v>
      </c>
      <c r="H1664" t="str" cm="1">
        <f t="array" aca="1" ref="H1664" ca="1">eConcatenar(A1664:G1664," ")</f>
        <v>INSERT INTO funeraria_abonos_individual SELECT '9tgOfGKvAx8Qohyd',' E3NcI7JmvAk0mtiC ','0',9700,'00:00:00','0000-00-00',0,0,0,0,0,0,0,0,0,0,0,0,'QWVIOWCUF2AZKT','00:00:00','2021-8-21',0,0,'QWVIOS88F2AZKT','QWYI36BU9KVTQO','0','0','1','1','1','1','1','1','1','1','1','0',0;</v>
      </c>
    </row>
    <row r="1665" spans="1:8" x14ac:dyDescent="0.25">
      <c r="A1665" t="s">
        <v>5567</v>
      </c>
      <c r="B1665" t="s">
        <v>5568</v>
      </c>
      <c r="C1665" t="s">
        <v>5569</v>
      </c>
      <c r="D1665" t="s">
        <v>5570</v>
      </c>
      <c r="E1665" t="s">
        <v>9755</v>
      </c>
      <c r="F1665" t="s">
        <v>5478</v>
      </c>
      <c r="G1665" t="s">
        <v>6558</v>
      </c>
      <c r="H1665" t="str" cm="1">
        <f t="array" aca="1" ref="H1665" ca="1">eConcatenar(A1665:G1665," ")</f>
        <v>INSERT INTO funeraria_abonos_individual SELECT '2jDXzvUsVBSmsTVY',' vxp1dyY2HKbDEOwf ','0',12300,'00:00:00','0000-00-00',0,0,0,0,0,0,0,0,0,0,0,0,'QWVIOWCUF2AZKT','00:00:00','2021-8-21',0,0,'QWVIOS88F2AZKT','QWYI36BU9KVTQO','0','0','1','1','1','1','1','1','1','1','1','0',0;</v>
      </c>
    </row>
    <row r="1666" spans="1:8" x14ac:dyDescent="0.25">
      <c r="A1666" t="s">
        <v>5567</v>
      </c>
      <c r="B1666" t="s">
        <v>5568</v>
      </c>
      <c r="C1666" t="s">
        <v>5569</v>
      </c>
      <c r="D1666" t="s">
        <v>5570</v>
      </c>
      <c r="E1666" t="s">
        <v>9756</v>
      </c>
      <c r="F1666" t="s">
        <v>5479</v>
      </c>
      <c r="G1666" t="s">
        <v>6559</v>
      </c>
      <c r="H1666" t="str" cm="1">
        <f t="array" aca="1" ref="H1666" ca="1">eConcatenar(A1666:G1666," ")</f>
        <v>INSERT INTO funeraria_abonos_individual SELECT 'dcIfvw2wkUqjS6Mt',' H6ivdD7aPxc4GAkr ','0',9400,'00:00:00','0000-00-00',0,0,0,0,0,0,0,0,0,0,0,0,'QWVIOWCUF2AZKT','00:00:00','2021-9-4',0,0,'QWVIOS88F2AZKT','QWYI36BU9KVTQO','0','0','1','1','1','1','1','1','1','1','1','0',0;</v>
      </c>
    </row>
    <row r="1667" spans="1:8" x14ac:dyDescent="0.25">
      <c r="A1667" t="s">
        <v>5567</v>
      </c>
      <c r="B1667" t="s">
        <v>5568</v>
      </c>
      <c r="C1667" t="s">
        <v>5569</v>
      </c>
      <c r="D1667" t="s">
        <v>5570</v>
      </c>
      <c r="E1667" t="s">
        <v>9757</v>
      </c>
      <c r="F1667" t="s">
        <v>5480</v>
      </c>
      <c r="G1667" t="s">
        <v>6560</v>
      </c>
      <c r="H1667" t="str" cm="1">
        <f t="array" aca="1" ref="H1667" ca="1">eConcatenar(A1667:G1667," ")</f>
        <v>INSERT INTO funeraria_abonos_individual SELECT 'IJBeZwgwTzF1UXBf',' GEHDuFVHCCltrPxd ','0',12200,'00:00:00','0000-00-00',0,0,0,0,0,0,0,0,0,0,0,0,'QWVIOWCUF2AZKT','00:00:00','2021-8-21',0,0,'QWVIOS88F2AZKT','QWYI36BU9KVTQO','0','0','1','1','1','1','1','1','1','1','1','0',0;</v>
      </c>
    </row>
    <row r="1668" spans="1:8" x14ac:dyDescent="0.25">
      <c r="A1668" t="s">
        <v>5567</v>
      </c>
      <c r="B1668" t="s">
        <v>5568</v>
      </c>
      <c r="C1668" t="s">
        <v>5569</v>
      </c>
      <c r="D1668" t="s">
        <v>5570</v>
      </c>
      <c r="E1668" t="s">
        <v>9758</v>
      </c>
      <c r="F1668" t="s">
        <v>5481</v>
      </c>
      <c r="G1668" t="s">
        <v>6561</v>
      </c>
      <c r="H1668" t="str" cm="1">
        <f t="array" aca="1" ref="H1668" ca="1">eConcatenar(A1668:G1668," ")</f>
        <v>INSERT INTO funeraria_abonos_individual SELECT '2ULzkLtbRvXpYkt4',' I7s1Qw37IevYs33V ','0',12300,'00:00:00','0000-00-00',0,0,0,0,0,0,0,0,0,0,0,0,'QWVIOWCUF2AZKT','00:00:00','2021-9-3',0,0,'QWVIOS88F2AZKT','QWYI36BU9KVTQO','0','0','1','1','1','1','1','1','1','1','1','0',0;</v>
      </c>
    </row>
    <row r="1669" spans="1:8" x14ac:dyDescent="0.25">
      <c r="A1669" t="s">
        <v>5567</v>
      </c>
      <c r="B1669" t="s">
        <v>5568</v>
      </c>
      <c r="C1669" t="s">
        <v>5569</v>
      </c>
      <c r="D1669" t="s">
        <v>5570</v>
      </c>
      <c r="E1669" t="s">
        <v>9759</v>
      </c>
      <c r="F1669" t="s">
        <v>5482</v>
      </c>
      <c r="G1669" t="s">
        <v>6562</v>
      </c>
      <c r="H1669" t="str" cm="1">
        <f t="array" aca="1" ref="H1669" ca="1">eConcatenar(A1669:G1669," ")</f>
        <v>INSERT INTO funeraria_abonos_individual SELECT 'PJgiZ1iWmjRPEyiv',' 7bSb8tt5f2Fwv9so ','0',4900,'00:00:00','0000-00-00',0,0,0,0,0,0,0,0,0,0,0,0,'QWVIOWCUF2AZKT','00:00:00','2021-9-4',0,0,'QWVIOS88F2AZKT','QWYI36BU9KVTQO','0','0','1','1','1','1','1','1','1','1','1','0',0;</v>
      </c>
    </row>
    <row r="1670" spans="1:8" x14ac:dyDescent="0.25">
      <c r="A1670" t="s">
        <v>5567</v>
      </c>
      <c r="B1670" t="s">
        <v>5568</v>
      </c>
      <c r="C1670" t="s">
        <v>5569</v>
      </c>
      <c r="D1670" t="s">
        <v>5570</v>
      </c>
      <c r="E1670" t="s">
        <v>9760</v>
      </c>
      <c r="F1670" t="s">
        <v>5484</v>
      </c>
      <c r="G1670" t="s">
        <v>6563</v>
      </c>
      <c r="H1670" t="str" cm="1">
        <f t="array" aca="1" ref="H1670" ca="1">eConcatenar(A1670:G1670," ")</f>
        <v>INSERT INTO funeraria_abonos_individual SELECT 'dW9akBgrQgRLKx25',' u2wGA7xf8TTCjc2z ','0',4600,'00:00:00','0000-00-00',0,0,0,0,0,0,0,0,0,0,0,0,'QWVIOWCUF2AZKT','00:00:00','2021-9-3',0,0,'QWVIOS88F2AZKT','QWYI36BU9KVTQO','0','0','1','1','1','1','1','1','1','1','1','0',0;</v>
      </c>
    </row>
    <row r="1671" spans="1:8" x14ac:dyDescent="0.25">
      <c r="A1671" t="s">
        <v>5567</v>
      </c>
      <c r="B1671" t="s">
        <v>5568</v>
      </c>
      <c r="C1671" t="s">
        <v>5569</v>
      </c>
      <c r="D1671" t="s">
        <v>5570</v>
      </c>
      <c r="E1671" t="s">
        <v>9761</v>
      </c>
      <c r="F1671" t="s">
        <v>5485</v>
      </c>
      <c r="G1671" t="s">
        <v>6564</v>
      </c>
      <c r="H1671" t="str" cm="1">
        <f t="array" aca="1" ref="H1671" ca="1">eConcatenar(A1671:G1671," ")</f>
        <v>INSERT INTO funeraria_abonos_individual SELECT '1FTX2flEgwYW4XiL',' nPxYmq9aHdT5iPeV ','0',4400,'00:00:00','0000-00-00',0,0,0,0,0,0,0,0,0,0,0,0,'QWVIOWCUF2AZKT','00:00:00','2021-8-21',0,0,'QWVIOS88F2AZKT','QWYI36BU9KVTQO','0','0','1','1','1','1','1','1','1','1','1','0',0;</v>
      </c>
    </row>
    <row r="1672" spans="1:8" x14ac:dyDescent="0.25">
      <c r="A1672" t="s">
        <v>5567</v>
      </c>
      <c r="B1672" t="s">
        <v>5568</v>
      </c>
      <c r="C1672" t="s">
        <v>5569</v>
      </c>
      <c r="D1672" t="s">
        <v>5570</v>
      </c>
      <c r="E1672" t="s">
        <v>9762</v>
      </c>
      <c r="F1672" t="s">
        <v>5486</v>
      </c>
      <c r="G1672" t="s">
        <v>6565</v>
      </c>
      <c r="H1672" t="str" cm="1">
        <f t="array" aca="1" ref="H1672" ca="1">eConcatenar(A1672:G1672," ")</f>
        <v>INSERT INTO funeraria_abonos_individual SELECT 'FETUKdV0lr4sGaFp',' icbDcammDITlb72t ','0',3400,'00:00:00','0000-00-00',0,0,0,0,0,0,0,0,0,0,0,0,'QWVIOWCUF2AZKT','00:00:00','2021-9-3',0,0,'QWVIOS88F2AZKT','QWYI36BU9KVTQO','0','0','1','1','1','1','1','1','1','1','1','0',0;</v>
      </c>
    </row>
    <row r="1673" spans="1:8" x14ac:dyDescent="0.25">
      <c r="A1673" t="s">
        <v>5567</v>
      </c>
      <c r="B1673" t="s">
        <v>5568</v>
      </c>
      <c r="C1673" t="s">
        <v>5569</v>
      </c>
      <c r="D1673" t="s">
        <v>5570</v>
      </c>
      <c r="E1673" t="s">
        <v>9763</v>
      </c>
      <c r="F1673" t="s">
        <v>5487</v>
      </c>
      <c r="G1673" t="s">
        <v>6566</v>
      </c>
      <c r="H1673" t="str" cm="1">
        <f t="array" aca="1" ref="H1673" ca="1">eConcatenar(A1673:G1673," ")</f>
        <v>INSERT INTO funeraria_abonos_individual SELECT 'nlPR7ZvKsyYTUdFx',' FwTklmxva7bOVRtq ','0',2600,'00:00:00','0000-00-00',0,0,0,0,0,0,0,0,0,0,0,0,'QWVIOWCUF2AZKT','00:00:00','2021-8-9',0,0,'QWVIOS88F2AZKT','QWYI36BU9KVTQO','0','0','1','1','1','1','1','1','1','1','1','0',0;</v>
      </c>
    </row>
    <row r="1674" spans="1:8" x14ac:dyDescent="0.25">
      <c r="A1674" t="s">
        <v>5567</v>
      </c>
      <c r="B1674" t="s">
        <v>5568</v>
      </c>
      <c r="C1674" t="s">
        <v>5569</v>
      </c>
      <c r="D1674" t="s">
        <v>5570</v>
      </c>
      <c r="E1674" t="s">
        <v>9764</v>
      </c>
      <c r="F1674" t="s">
        <v>5488</v>
      </c>
      <c r="G1674" t="s">
        <v>6567</v>
      </c>
      <c r="H1674" t="str" cm="1">
        <f t="array" aca="1" ref="H1674" ca="1">eConcatenar(A1674:G1674," ")</f>
        <v>INSERT INTO funeraria_abonos_individual SELECT 'ytwZExdacwqeNr0t',' BNCUD6ckDeV2wsSL ','0',5000,'00:00:00','0000-00-00',0,0,0,0,0,0,0,0,0,0,0,0,'QWVIOWCUF2AZKT','00:00:00','2021-9-4',0,0,'QWVIOS88F2AZKT','QWYI36BU9KVTQO','0','0','1','1','1','1','1','1','1','1','1','0',0;</v>
      </c>
    </row>
    <row r="1675" spans="1:8" x14ac:dyDescent="0.25">
      <c r="A1675" t="s">
        <v>5567</v>
      </c>
      <c r="B1675" t="s">
        <v>5568</v>
      </c>
      <c r="C1675" t="s">
        <v>5569</v>
      </c>
      <c r="D1675" t="s">
        <v>5570</v>
      </c>
      <c r="E1675" t="s">
        <v>9765</v>
      </c>
      <c r="F1675" t="s">
        <v>5490</v>
      </c>
      <c r="G1675" t="s">
        <v>6568</v>
      </c>
      <c r="H1675" t="str" cm="1">
        <f t="array" aca="1" ref="H1675" ca="1">eConcatenar(A1675:G1675," ")</f>
        <v>INSERT INTO funeraria_abonos_individual SELECT '2nli3i9Y8tBVvW57',' 3BxZxzOfat3xygF5 ','0',5300,'00:00:00','0000-00-00',0,0,0,0,0,0,0,0,0,0,0,0,'QWVIOWCUF2AZKT','00:00:00','2021-9-4',0,0,'QWVIOS88F2AZKT','QWYI36BU9KVTQO','0','0','1','1','1','1','1','1','1','1','1','0',0;</v>
      </c>
    </row>
    <row r="1676" spans="1:8" x14ac:dyDescent="0.25">
      <c r="A1676" t="s">
        <v>5567</v>
      </c>
      <c r="B1676" t="s">
        <v>5568</v>
      </c>
      <c r="C1676" t="s">
        <v>5569</v>
      </c>
      <c r="D1676" t="s">
        <v>5570</v>
      </c>
      <c r="E1676" t="s">
        <v>9766</v>
      </c>
      <c r="F1676" t="s">
        <v>5492</v>
      </c>
      <c r="G1676" t="s">
        <v>6569</v>
      </c>
      <c r="H1676" t="str" cm="1">
        <f t="array" aca="1" ref="H1676" ca="1">eConcatenar(A1676:G1676," ")</f>
        <v>INSERT INTO funeraria_abonos_individual SELECT 'jSLBweA9eeuDSl6O',' hIpX1WE1Ej5ts1A5 ','0',3800,'00:00:00','0000-00-00',0,0,0,0,0,0,0,0,0,0,0,0,'QWVIOWCUF2AZKT','00:00:00','2021-8-6',0,0,'QWVIOS88F2AZKT','QWYI36BU9KVTQO','0','0','1','1','1','1','1','1','1','1','1','0',0;</v>
      </c>
    </row>
    <row r="1677" spans="1:8" x14ac:dyDescent="0.25">
      <c r="A1677" t="s">
        <v>5567</v>
      </c>
      <c r="B1677" t="s">
        <v>5568</v>
      </c>
      <c r="C1677" t="s">
        <v>5569</v>
      </c>
      <c r="D1677" t="s">
        <v>5570</v>
      </c>
      <c r="E1677" t="s">
        <v>9767</v>
      </c>
      <c r="F1677" t="s">
        <v>5493</v>
      </c>
      <c r="G1677" t="s">
        <v>6570</v>
      </c>
      <c r="H1677" t="str" cm="1">
        <f t="array" aca="1" ref="H1677" ca="1">eConcatenar(A1677:G1677," ")</f>
        <v>INSERT INTO funeraria_abonos_individual SELECT 'rOfNNxqia0xxOQhq',' CrL1QyTSgyOcfqhD ','0',10850,'00:00:00','0000-00-00',0,0,0,0,0,0,0,0,0,0,0,0,'QWVIOWCUF2AZKT','00:00:00','2021-9-4',0,0,'QWVIOS88F2AZKT','QWYI36BU9KVTQO','0','0','1','1','1','1','1','1','1','1','1','0',0;</v>
      </c>
    </row>
    <row r="1678" spans="1:8" x14ac:dyDescent="0.25">
      <c r="A1678" t="s">
        <v>5567</v>
      </c>
      <c r="B1678" t="s">
        <v>5568</v>
      </c>
      <c r="C1678" t="s">
        <v>5569</v>
      </c>
      <c r="D1678" t="s">
        <v>5570</v>
      </c>
      <c r="E1678" t="s">
        <v>9768</v>
      </c>
      <c r="F1678" t="s">
        <v>5494</v>
      </c>
      <c r="G1678" t="s">
        <v>6571</v>
      </c>
      <c r="H1678" t="str" cm="1">
        <f t="array" aca="1" ref="H1678" ca="1">eConcatenar(A1678:G1678," ")</f>
        <v>INSERT INTO funeraria_abonos_individual SELECT 'bEb9xxShkx23SErF',' iKHqPdx6v8Z8MhxK ','0',4000,'00:00:00','0000-00-00',0,0,0,0,0,0,0,0,0,0,0,0,'QWVIOWCUF2AZKT','00:00:00','2021-8-21',0,0,'QWVIOS88F2AZKT','QWYI36BU9KVTQO','0','0','1','1','1','1','1','1','1','1','1','0',0;</v>
      </c>
    </row>
    <row r="1679" spans="1:8" x14ac:dyDescent="0.25">
      <c r="A1679" t="s">
        <v>5567</v>
      </c>
      <c r="B1679" t="s">
        <v>5568</v>
      </c>
      <c r="C1679" t="s">
        <v>5569</v>
      </c>
      <c r="D1679" t="s">
        <v>5570</v>
      </c>
      <c r="E1679" t="s">
        <v>9769</v>
      </c>
      <c r="F1679" t="s">
        <v>5497</v>
      </c>
      <c r="G1679" t="s">
        <v>6572</v>
      </c>
      <c r="H1679" t="str" cm="1">
        <f t="array" aca="1" ref="H1679" ca="1">eConcatenar(A1679:G1679," ")</f>
        <v>INSERT INTO funeraria_abonos_individual SELECT 'oO9GfeJCmdNLmwj0',' d8Xw7MWxUeMA9K6K ','0',2000,'00:00:00','0000-00-00',0,0,0,0,0,0,0,0,0,0,0,0,'QWVIOWCUF2AZKT','00:00:00','2021-2-20',0,0,'QWVIOS88F2AZKT','QWYI36BU9KVTQO','0','0','1','1','1','1','1','1','1','1','1','0',0;</v>
      </c>
    </row>
    <row r="1680" spans="1:8" x14ac:dyDescent="0.25">
      <c r="A1680" t="s">
        <v>5567</v>
      </c>
      <c r="B1680" t="s">
        <v>5568</v>
      </c>
      <c r="C1680" t="s">
        <v>5569</v>
      </c>
      <c r="D1680" t="s">
        <v>5570</v>
      </c>
      <c r="E1680" t="s">
        <v>9770</v>
      </c>
      <c r="F1680" t="s">
        <v>5499</v>
      </c>
      <c r="G1680" t="s">
        <v>6573</v>
      </c>
      <c r="H1680" t="str" cm="1">
        <f t="array" aca="1" ref="H1680" ca="1">eConcatenar(A1680:G1680," ")</f>
        <v>INSERT INTO funeraria_abonos_individual SELECT 'C9vR0MPlYiI5s1wK',' IV4KmbGc2vZlVvO9 ','0',5900,'00:00:00','0000-00-00',0,0,0,0,0,0,0,0,0,0,0,0,'QWVIOWCUF2AZKT','00:00:00','2021-9-4',0,0,'QWVIOS88F2AZKT','QWYI36BU9KVTQO','0','0','1','1','1','1','1','1','1','1','1','0',0;</v>
      </c>
    </row>
    <row r="1681" spans="1:8" x14ac:dyDescent="0.25">
      <c r="A1681" t="s">
        <v>5567</v>
      </c>
      <c r="B1681" t="s">
        <v>5568</v>
      </c>
      <c r="C1681" t="s">
        <v>5569</v>
      </c>
      <c r="D1681" t="s">
        <v>5570</v>
      </c>
      <c r="E1681" t="s">
        <v>9771</v>
      </c>
      <c r="F1681" t="s">
        <v>5502</v>
      </c>
      <c r="G1681" t="s">
        <v>6574</v>
      </c>
      <c r="H1681" t="str" cm="1">
        <f t="array" aca="1" ref="H1681" ca="1">eConcatenar(A1681:G1681," ")</f>
        <v>INSERT INTO funeraria_abonos_individual SELECT 'U4K6InVnp0m313UW',' Bxy6vW3PQ8eU5A4l ','0',8600,'00:00:00','0000-00-00',0,0,0,0,0,0,0,0,0,0,0,0,'QWVIOWCUF2AZKT','00:00:00','2021-9-4',0,0,'QWVIOS88F2AZKT','QWYI36BU9KVTQO','0','0','1','1','1','1','1','1','1','1','1','0',0;</v>
      </c>
    </row>
    <row r="1682" spans="1:8" x14ac:dyDescent="0.25">
      <c r="A1682" t="s">
        <v>5567</v>
      </c>
      <c r="B1682" t="s">
        <v>5568</v>
      </c>
      <c r="C1682" t="s">
        <v>5569</v>
      </c>
      <c r="D1682" t="s">
        <v>5570</v>
      </c>
      <c r="E1682" t="s">
        <v>9772</v>
      </c>
      <c r="F1682" t="s">
        <v>5503</v>
      </c>
      <c r="G1682" t="s">
        <v>6574</v>
      </c>
      <c r="H1682" t="str" cm="1">
        <f t="array" aca="1" ref="H1682" ca="1">eConcatenar(A1682:G1682," ")</f>
        <v>INSERT INTO funeraria_abonos_individual SELECT '7G5TxpW9Jq472D9V',' KPDNgH4fK0tyYuUx ','0',8600,'00:00:00','0000-00-00',0,0,0,0,0,0,0,0,0,0,0,0,'QWVIOWCUF2AZKT','00:00:00','2021-9-4',0,0,'QWVIOS88F2AZKT','QWYI36BU9KVTQO','0','0','1','1','1','1','1','1','1','1','1','0',0;</v>
      </c>
    </row>
    <row r="1683" spans="1:8" x14ac:dyDescent="0.25">
      <c r="A1683" t="s">
        <v>5567</v>
      </c>
      <c r="B1683" t="s">
        <v>5568</v>
      </c>
      <c r="C1683" t="s">
        <v>5569</v>
      </c>
      <c r="D1683" t="s">
        <v>5570</v>
      </c>
      <c r="E1683" t="s">
        <v>9773</v>
      </c>
      <c r="F1683" t="s">
        <v>5504</v>
      </c>
      <c r="G1683" t="s">
        <v>6575</v>
      </c>
      <c r="H1683" t="str" cm="1">
        <f t="array" aca="1" ref="H1683" ca="1">eConcatenar(A1683:G1683," ")</f>
        <v>INSERT INTO funeraria_abonos_individual SELECT 'tj6qvlMOg8JMDm7e',' lo5sGoNdsndQd9kg ','0',7250,'00:00:00','0000-00-00',0,0,0,0,0,0,0,0,0,0,0,0,'QWVIOWCUF2AZKT','00:00:00','2021-8-20',0,0,'QWVIOS88F2AZKT','QWYI36BU9KVTQO','0','0','1','1','1','1','1','1','1','1','1','0',0;</v>
      </c>
    </row>
    <row r="1684" spans="1:8" x14ac:dyDescent="0.25">
      <c r="A1684" t="s">
        <v>5567</v>
      </c>
      <c r="B1684" t="s">
        <v>5568</v>
      </c>
      <c r="C1684" t="s">
        <v>5569</v>
      </c>
      <c r="D1684" t="s">
        <v>5570</v>
      </c>
      <c r="E1684" t="s">
        <v>9774</v>
      </c>
      <c r="F1684" t="s">
        <v>5505</v>
      </c>
      <c r="G1684" t="s">
        <v>6575</v>
      </c>
      <c r="H1684" t="str" cm="1">
        <f t="array" aca="1" ref="H1684" ca="1">eConcatenar(A1684:G1684," ")</f>
        <v>INSERT INTO funeraria_abonos_individual SELECT 'BDaW0QnIurJNu7zH',' 8T6q0xZlnsQJCNYe ','0',7250,'00:00:00','0000-00-00',0,0,0,0,0,0,0,0,0,0,0,0,'QWVIOWCUF2AZKT','00:00:00','2021-8-20',0,0,'QWVIOS88F2AZKT','QWYI36BU9KVTQO','0','0','1','1','1','1','1','1','1','1','1','0',0;</v>
      </c>
    </row>
    <row r="1685" spans="1:8" x14ac:dyDescent="0.25">
      <c r="A1685" t="s">
        <v>5567</v>
      </c>
      <c r="B1685" t="s">
        <v>5568</v>
      </c>
      <c r="C1685" t="s">
        <v>5569</v>
      </c>
      <c r="D1685" t="s">
        <v>5570</v>
      </c>
      <c r="E1685" t="s">
        <v>9775</v>
      </c>
      <c r="F1685" t="s">
        <v>5506</v>
      </c>
      <c r="G1685" t="s">
        <v>6576</v>
      </c>
      <c r="H1685" t="str" cm="1">
        <f t="array" aca="1" ref="H1685" ca="1">eConcatenar(A1685:G1685," ")</f>
        <v>INSERT INTO funeraria_abonos_individual SELECT 'bfjQdJ2Zx2i6NT66',' wORFOh4A1M83GwNi ','0',4500,'00:00:00','0000-00-00',0,0,0,0,0,0,0,0,0,0,0,0,'QWVIOWCUF2AZKT','00:00:00','2021-8-21',0,0,'QWVIOS88F2AZKT','QWYI36BU9KVTQO','0','0','1','1','1','1','1','1','1','1','1','0',0;</v>
      </c>
    </row>
    <row r="1686" spans="1:8" x14ac:dyDescent="0.25">
      <c r="A1686" t="s">
        <v>5567</v>
      </c>
      <c r="B1686" t="s">
        <v>5568</v>
      </c>
      <c r="C1686" t="s">
        <v>5569</v>
      </c>
      <c r="D1686" t="s">
        <v>5570</v>
      </c>
      <c r="E1686" t="s">
        <v>9776</v>
      </c>
      <c r="F1686" t="s">
        <v>5508</v>
      </c>
      <c r="G1686" t="s">
        <v>6577</v>
      </c>
      <c r="H1686" t="str" cm="1">
        <f t="array" aca="1" ref="H1686" ca="1">eConcatenar(A1686:G1686," ")</f>
        <v>INSERT INTO funeraria_abonos_individual SELECT 'VaM73erurcF40iiS',' 1Z6bqEeTaIpwwOEG ','0',7000,'00:00:00','0000-00-00',0,0,0,0,0,0,0,0,0,0,0,0,'QWVIOWCUF2AZKT','00:00:00','2021-9-3',0,0,'QWVIOS88F2AZKT','QWYI36BU9KVTQO','0','0','1','1','1','1','1','1','1','1','1','0',0;</v>
      </c>
    </row>
    <row r="1687" spans="1:8" x14ac:dyDescent="0.25">
      <c r="A1687" t="s">
        <v>5567</v>
      </c>
      <c r="B1687" t="s">
        <v>5568</v>
      </c>
      <c r="C1687" t="s">
        <v>5569</v>
      </c>
      <c r="D1687" t="s">
        <v>5570</v>
      </c>
      <c r="E1687" t="s">
        <v>9777</v>
      </c>
      <c r="F1687" t="s">
        <v>5509</v>
      </c>
      <c r="G1687" t="s">
        <v>6578</v>
      </c>
      <c r="H1687" t="str" cm="1">
        <f t="array" aca="1" ref="H1687" ca="1">eConcatenar(A1687:G1687," ")</f>
        <v>INSERT INTO funeraria_abonos_individual SELECT 'lSAFLAULFCpZswos',' GoWlJ5oosaqb2CF6 ','0',4200,'00:00:00','0000-00-00',0,0,0,0,0,0,0,0,0,0,0,0,'QWVIOWCUF2AZKT','00:00:00','2021-8-6',0,0,'QWVIOS88F2AZKT','QWYI36BU9KVTQO','0','0','1','1','1','1','1','1','1','1','1','0',0;</v>
      </c>
    </row>
    <row r="1688" spans="1:8" x14ac:dyDescent="0.25">
      <c r="A1688" t="s">
        <v>5567</v>
      </c>
      <c r="B1688" t="s">
        <v>5568</v>
      </c>
      <c r="C1688" t="s">
        <v>5569</v>
      </c>
      <c r="D1688" t="s">
        <v>5570</v>
      </c>
      <c r="E1688" t="s">
        <v>9778</v>
      </c>
      <c r="F1688" t="s">
        <v>5510</v>
      </c>
      <c r="G1688" t="s">
        <v>6579</v>
      </c>
      <c r="H1688" t="str" cm="1">
        <f t="array" aca="1" ref="H1688" ca="1">eConcatenar(A1688:G1688," ")</f>
        <v>INSERT INTO funeraria_abonos_individual SELECT 'RpMJnmhbqkHg6i0A',' hr6wlyYYu3MOuKqO ','0',12500,'00:00:00','0000-00-00',0,0,0,0,0,0,0,0,0,0,0,0,'QWVIOWCUF2AZKT','00:00:00','2021-8-6',0,0,'QWVIOS88F2AZKT','QWYI36BU9KVTQO','0','0','1','1','1','1','1','1','1','1','1','0',0;</v>
      </c>
    </row>
    <row r="1689" spans="1:8" x14ac:dyDescent="0.25">
      <c r="A1689" t="s">
        <v>5567</v>
      </c>
      <c r="B1689" t="s">
        <v>5568</v>
      </c>
      <c r="C1689" t="s">
        <v>5569</v>
      </c>
      <c r="D1689" t="s">
        <v>5570</v>
      </c>
      <c r="E1689" t="s">
        <v>9779</v>
      </c>
      <c r="F1689" t="s">
        <v>5511</v>
      </c>
      <c r="G1689" t="s">
        <v>6580</v>
      </c>
      <c r="H1689" t="str" cm="1">
        <f t="array" aca="1" ref="H1689" ca="1">eConcatenar(A1689:G1689," ")</f>
        <v>INSERT INTO funeraria_abonos_individual SELECT 'uQUzKjtV85sTjFD3',' mOpM1vybHYMT9UXS ','0',450,'00:00:00','0000-00-00',0,0,0,0,0,0,0,0,0,0,0,0,'QWVIOWCUF2AZKT','00:00:00','2021-9-3',0,0,'QWVIOS88F2AZKT','QWYI36BU9KVTQO','0','0','1','1','1','1','1','1','1','1','1','0',0;</v>
      </c>
    </row>
    <row r="1690" spans="1:8" x14ac:dyDescent="0.25">
      <c r="A1690" t="s">
        <v>5567</v>
      </c>
      <c r="B1690" t="s">
        <v>5568</v>
      </c>
      <c r="C1690" t="s">
        <v>5569</v>
      </c>
      <c r="D1690" t="s">
        <v>5570</v>
      </c>
      <c r="E1690" t="s">
        <v>9780</v>
      </c>
      <c r="F1690" t="s">
        <v>5512</v>
      </c>
      <c r="G1690" t="s">
        <v>6581</v>
      </c>
      <c r="H1690" t="str" cm="1">
        <f t="array" aca="1" ref="H1690" ca="1">eConcatenar(A1690:G1690," ")</f>
        <v>INSERT INTO funeraria_abonos_individual SELECT 'gP3vgqAxY54GMDZD',' qKC0gM659HFZuInh ','0',800,'00:00:00','0000-00-00',0,0,0,0,0,0,0,0,0,0,0,0,'QWVIOWCUF2AZKT','00:00:00','2021-9-4',0,0,'QWVIOS88F2AZKT','QWYI36BU9KVTQO','0','0','1','1','1','1','1','1','1','1','1','0',0;</v>
      </c>
    </row>
    <row r="1691" spans="1:8" x14ac:dyDescent="0.25">
      <c r="A1691" t="s">
        <v>5567</v>
      </c>
      <c r="B1691" t="s">
        <v>5568</v>
      </c>
      <c r="C1691" t="s">
        <v>5569</v>
      </c>
      <c r="D1691" t="s">
        <v>5570</v>
      </c>
      <c r="E1691" t="s">
        <v>9781</v>
      </c>
      <c r="F1691" t="s">
        <v>5514</v>
      </c>
      <c r="G1691" t="s">
        <v>6582</v>
      </c>
      <c r="H1691" t="str" cm="1">
        <f t="array" aca="1" ref="H1691" ca="1">eConcatenar(A1691:G1691," ")</f>
        <v>INSERT INTO funeraria_abonos_individual SELECT 'XcvCigz7FoS0MoGN',' 11lWkLtwJQcaJxbe ','0',700,'00:00:00','0000-00-00',0,0,0,0,0,0,0,0,0,0,0,0,'QWVIOWCUF2AZKT','00:00:00','2021-8-27',0,0,'QWVIOS88F2AZKT','QWYI36BU9KVTQO','0','0','1','1','1','1','1','1','1','1','1','0',0;</v>
      </c>
    </row>
    <row r="1692" spans="1:8" x14ac:dyDescent="0.25">
      <c r="A1692" t="s">
        <v>5567</v>
      </c>
      <c r="B1692" t="s">
        <v>5568</v>
      </c>
      <c r="C1692" t="s">
        <v>5569</v>
      </c>
      <c r="D1692" t="s">
        <v>5570</v>
      </c>
      <c r="E1692" t="s">
        <v>9782</v>
      </c>
      <c r="F1692" t="s">
        <v>5516</v>
      </c>
      <c r="G1692" t="s">
        <v>6583</v>
      </c>
      <c r="H1692" t="str" cm="1">
        <f t="array" aca="1" ref="H1692" ca="1">eConcatenar(A1692:G1692," ")</f>
        <v>INSERT INTO funeraria_abonos_individual SELECT 'CCTBrSsAZABRS3LQ',' a2eITpFpKfUqL46u ','0',1400,'00:00:00','0000-00-00',0,0,0,0,0,0,0,0,0,0,0,0,'QWVIOWCUF2AZKT','00:00:00','2021-9-4',0,0,'QWVIOS88F2AZKT','QWYI36BU9KVTQO','0','0','1','1','1','1','1','1','1','1','1','0',0;</v>
      </c>
    </row>
    <row r="1693" spans="1:8" x14ac:dyDescent="0.25">
      <c r="A1693" t="s">
        <v>5567</v>
      </c>
      <c r="B1693" t="s">
        <v>5568</v>
      </c>
      <c r="C1693" t="s">
        <v>5569</v>
      </c>
      <c r="D1693" t="s">
        <v>5570</v>
      </c>
      <c r="E1693" t="s">
        <v>9783</v>
      </c>
      <c r="F1693" t="s">
        <v>5517</v>
      </c>
      <c r="G1693" t="s">
        <v>6584</v>
      </c>
      <c r="H1693" t="str" cm="1">
        <f t="array" aca="1" ref="H1693" ca="1">eConcatenar(A1693:G1693," ")</f>
        <v>INSERT INTO funeraria_abonos_individual SELECT '5MxSmHuTQafskKEm',' ButBxOeqejG7NlbB ','0',1300,'00:00:00','0000-00-00',0,0,0,0,0,0,0,0,0,0,0,0,'QWVIOWCUF2AZKT','00:00:00','2021-9-3',0,0,'QWVIOS88F2AZKT','QWYI36BU9KVTQO','0','0','1','1','1','1','1','1','1','1','1','0',0;</v>
      </c>
    </row>
    <row r="1694" spans="1:8" x14ac:dyDescent="0.25">
      <c r="A1694" t="s">
        <v>5567</v>
      </c>
      <c r="B1694" t="s">
        <v>5568</v>
      </c>
      <c r="C1694" t="s">
        <v>5569</v>
      </c>
      <c r="D1694" t="s">
        <v>5570</v>
      </c>
      <c r="E1694" t="s">
        <v>9784</v>
      </c>
      <c r="F1694" t="s">
        <v>5518</v>
      </c>
      <c r="G1694" t="s">
        <v>6585</v>
      </c>
      <c r="H1694" t="str" cm="1">
        <f t="array" aca="1" ref="H1694" ca="1">eConcatenar(A1694:G1694," ")</f>
        <v>INSERT INTO funeraria_abonos_individual SELECT 'FcUDOXphk2MOOPXE',' EeeIbglDBrtxTWAN ','0',1300,'00:00:00','0000-00-00',0,0,0,0,0,0,0,0,0,0,0,0,'QWVIOWCUF2AZKT','00:00:00','2021-8-20',0,0,'QWVIOS88F2AZKT','QWYI36BU9KVTQO','0','0','1','1','1','1','1','1','1','1','1','0',0;</v>
      </c>
    </row>
    <row r="1695" spans="1:8" x14ac:dyDescent="0.25">
      <c r="A1695" t="s">
        <v>5567</v>
      </c>
      <c r="B1695" t="s">
        <v>5568</v>
      </c>
      <c r="C1695" t="s">
        <v>5569</v>
      </c>
      <c r="D1695" t="s">
        <v>5570</v>
      </c>
      <c r="E1695" t="s">
        <v>9785</v>
      </c>
      <c r="F1695" t="s">
        <v>5519</v>
      </c>
      <c r="G1695" t="s">
        <v>6586</v>
      </c>
      <c r="H1695" t="str" cm="1">
        <f t="array" aca="1" ref="H1695" ca="1">eConcatenar(A1695:G1695," ")</f>
        <v>INSERT INTO funeraria_abonos_individual SELECT 'QhvJTM8W4IbR4BgO',' 87h4ZscXo6ctQKnG ','0',1400,'00:00:00','0000-00-00',0,0,0,0,0,0,0,0,0,0,0,0,'QWVIOWCUF2AZKT','00:00:00','2021-9-3',0,0,'QWVIOS88F2AZKT','QWYI36BU9KVTQO','0','0','1','1','1','1','1','1','1','1','1','0',0;</v>
      </c>
    </row>
    <row r="1696" spans="1:8" x14ac:dyDescent="0.25">
      <c r="A1696" t="s">
        <v>5567</v>
      </c>
      <c r="B1696" t="s">
        <v>5568</v>
      </c>
      <c r="C1696" t="s">
        <v>5569</v>
      </c>
      <c r="D1696" t="s">
        <v>5570</v>
      </c>
      <c r="E1696" t="s">
        <v>9786</v>
      </c>
      <c r="F1696" t="s">
        <v>5520</v>
      </c>
      <c r="G1696" t="s">
        <v>6587</v>
      </c>
      <c r="H1696" t="str" cm="1">
        <f t="array" aca="1" ref="H1696" ca="1">eConcatenar(A1696:G1696," ")</f>
        <v>INSERT INTO funeraria_abonos_individual SELECT 'T8MmvWhn07eB9aP3',' Bhqt1jHOBRd6pURP ','0',2600,'00:00:00','0000-00-00',0,0,0,0,0,0,0,0,0,0,0,0,'QWVIOWCUF2AZKT','00:00:00','2021-9-4',0,0,'QWVIOS88F2AZKT','QWYI36BU9KVTQO','0','0','1','1','1','1','1','1','1','1','1','0',0;</v>
      </c>
    </row>
    <row r="1697" spans="1:8" x14ac:dyDescent="0.25">
      <c r="A1697" t="s">
        <v>5567</v>
      </c>
      <c r="B1697" t="s">
        <v>5568</v>
      </c>
      <c r="C1697" t="s">
        <v>5569</v>
      </c>
      <c r="D1697" t="s">
        <v>5570</v>
      </c>
      <c r="E1697" t="s">
        <v>9787</v>
      </c>
      <c r="F1697" t="s">
        <v>5521</v>
      </c>
      <c r="G1697" t="s">
        <v>6588</v>
      </c>
      <c r="H1697" t="str" cm="1">
        <f t="array" aca="1" ref="H1697" ca="1">eConcatenar(A1697:G1697," ")</f>
        <v>INSERT INTO funeraria_abonos_individual SELECT 'VNZKRAWsEX0oDNqz',' yUR7Qrenvl3slbUW ','0',6350,'00:00:00','0000-00-00',0,0,0,0,0,0,0,0,0,0,0,0,'QWVIOWCUF2AZKT','00:00:00','2021-8-20',0,0,'QWVIOS88F2AZKT','QWYI36BU9KVTQO','0','0','1','1','1','1','1','1','1','1','1','0',0;</v>
      </c>
    </row>
    <row r="1698" spans="1:8" x14ac:dyDescent="0.25">
      <c r="A1698" t="s">
        <v>5567</v>
      </c>
      <c r="B1698" t="s">
        <v>5568</v>
      </c>
      <c r="C1698" t="s">
        <v>5569</v>
      </c>
      <c r="D1698" t="s">
        <v>5570</v>
      </c>
      <c r="E1698" t="s">
        <v>9788</v>
      </c>
      <c r="F1698" t="s">
        <v>5522</v>
      </c>
      <c r="G1698" t="s">
        <v>6589</v>
      </c>
      <c r="H1698" t="str" cm="1">
        <f t="array" aca="1" ref="H1698" ca="1">eConcatenar(A1698:G1698," ")</f>
        <v>INSERT INTO funeraria_abonos_individual SELECT 'ZE8tdYdppVhRovYb',' uzmM45nEI3Bl3bqW ','0',1300,'00:00:00','0000-00-00',0,0,0,0,0,0,0,0,0,0,0,0,'QWVIOWCUF2AZKT','00:00:00','2021-8-21',0,0,'QWVIOS88F2AZKT','QWYI36BU9KVTQO','0','0','1','1','1','1','1','1','1','1','1','0',0;</v>
      </c>
    </row>
    <row r="1699" spans="1:8" x14ac:dyDescent="0.25">
      <c r="A1699" t="s">
        <v>5567</v>
      </c>
      <c r="B1699" t="s">
        <v>5568</v>
      </c>
      <c r="C1699" t="s">
        <v>5569</v>
      </c>
      <c r="D1699" t="s">
        <v>5570</v>
      </c>
      <c r="E1699" t="s">
        <v>9789</v>
      </c>
      <c r="F1699" t="s">
        <v>5523</v>
      </c>
      <c r="G1699" t="s">
        <v>6590</v>
      </c>
      <c r="H1699" t="str" cm="1">
        <f t="array" aca="1" ref="H1699" ca="1">eConcatenar(A1699:G1699," ")</f>
        <v>INSERT INTO funeraria_abonos_individual SELECT 'ChnOOQWxSft5e3r1',' gAeAjWPMh3OVOASn ','0',2950,'00:00:00','0000-00-00',0,0,0,0,0,0,0,0,0,0,0,0,'QWVIOWCUF2AZKT','00:00:00','2021-7-3',0,0,'QWVIOS88F2AZKT','QWYI36BU9KVTQO','0','0','1','1','1','1','1','1','1','1','1','0',0;</v>
      </c>
    </row>
    <row r="1700" spans="1:8" x14ac:dyDescent="0.25">
      <c r="A1700" t="s">
        <v>5567</v>
      </c>
      <c r="B1700" t="s">
        <v>5568</v>
      </c>
      <c r="C1700" t="s">
        <v>5569</v>
      </c>
      <c r="D1700" t="s">
        <v>5570</v>
      </c>
      <c r="E1700" t="s">
        <v>9790</v>
      </c>
      <c r="F1700" t="s">
        <v>5524</v>
      </c>
      <c r="G1700" t="s">
        <v>6591</v>
      </c>
      <c r="H1700" t="str" cm="1">
        <f t="array" aca="1" ref="H1700" ca="1">eConcatenar(A1700:G1700," ")</f>
        <v>INSERT INTO funeraria_abonos_individual SELECT 'oG4FG4A4oZ7HB0QK',' RWiej093tAiQW48T ','0',700,'00:00:00','0000-00-00',0,0,0,0,0,0,0,0,0,0,0,0,'QWVIOWCUF2AZKT','00:00:00','2021-7-3',0,0,'QWVIOS88F2AZKT','QWYI36BU9KVTQO','0','0','1','1','1','1','1','1','1','1','1','0',0;</v>
      </c>
    </row>
    <row r="1701" spans="1:8" x14ac:dyDescent="0.25">
      <c r="A1701" t="s">
        <v>5567</v>
      </c>
      <c r="B1701" t="s">
        <v>5568</v>
      </c>
      <c r="C1701" t="s">
        <v>5569</v>
      </c>
      <c r="D1701" t="s">
        <v>5570</v>
      </c>
      <c r="E1701" t="s">
        <v>9791</v>
      </c>
      <c r="F1701" t="s">
        <v>5525</v>
      </c>
      <c r="G1701" t="s">
        <v>6592</v>
      </c>
      <c r="H1701" t="str" cm="1">
        <f t="array" aca="1" ref="H1701" ca="1">eConcatenar(A1701:G1701," ")</f>
        <v>INSERT INTO funeraria_abonos_individual SELECT 'Dfs3ZlvXOxzp5Qkk',' bNRu5yJgoDWgYP8x ','0',9100,'00:00:00','0000-00-00',0,0,0,0,0,0,0,0,0,0,0,0,'QWVIOWCUF2AZKT','00:00:00','2021-9-4',0,0,'QWVIOS88F2AZKT','QWYI36BU9KVTQO','0','0','1','1','1','1','1','1','1','1','1','0',0;</v>
      </c>
    </row>
    <row r="1702" spans="1:8" x14ac:dyDescent="0.25">
      <c r="A1702" t="s">
        <v>5567</v>
      </c>
      <c r="B1702" t="s">
        <v>5568</v>
      </c>
      <c r="C1702" t="s">
        <v>5569</v>
      </c>
      <c r="D1702" t="s">
        <v>5570</v>
      </c>
      <c r="E1702" t="s">
        <v>9792</v>
      </c>
      <c r="F1702" t="s">
        <v>5526</v>
      </c>
      <c r="G1702" t="s">
        <v>6593</v>
      </c>
      <c r="H1702" t="str" cm="1">
        <f t="array" aca="1" ref="H1702" ca="1">eConcatenar(A1702:G1702," ")</f>
        <v>INSERT INTO funeraria_abonos_individual SELECT 'NSVob9HowvwKjiZU',' Mt8Yt203wSGF2CcU ','0',10400,'00:00:00','0000-00-00',0,0,0,0,0,0,0,0,0,0,0,0,'QWVIOWCUF2AZKT','00:00:00','2021-9-3',0,0,'QWVIOS88F2AZKT','QWYI36BU9KVTQO','0','0','1','1','1','1','1','1','1','1','1','0',0;</v>
      </c>
    </row>
    <row r="1703" spans="1:8" x14ac:dyDescent="0.25">
      <c r="A1703" t="s">
        <v>5567</v>
      </c>
      <c r="B1703" t="s">
        <v>5568</v>
      </c>
      <c r="C1703" t="s">
        <v>5569</v>
      </c>
      <c r="D1703" t="s">
        <v>5570</v>
      </c>
      <c r="E1703" t="s">
        <v>9793</v>
      </c>
      <c r="F1703" t="s">
        <v>5527</v>
      </c>
      <c r="G1703" t="s">
        <v>6594</v>
      </c>
      <c r="H1703" t="str" cm="1">
        <f t="array" aca="1" ref="H1703" ca="1">eConcatenar(A1703:G1703," ")</f>
        <v>INSERT INTO funeraria_abonos_individual SELECT 'kNZonJAQeEBxIiqn',' OWI3J7c0vw8pOMA5 ','0',4700,'00:00:00','0000-00-00',0,0,0,0,0,0,0,0,0,0,0,0,'QWVIOWCUF2AZKT','00:00:00','2021-8-29',0,0,'QWVIOS88F2AZKT','QWYI36BU9KVTQO','0','0','1','1','1','1','1','1','1','1','1','0',0;</v>
      </c>
    </row>
    <row r="1704" spans="1:8" x14ac:dyDescent="0.25">
      <c r="A1704" t="s">
        <v>5567</v>
      </c>
      <c r="B1704" t="s">
        <v>5568</v>
      </c>
      <c r="C1704" t="s">
        <v>5569</v>
      </c>
      <c r="D1704" t="s">
        <v>5570</v>
      </c>
      <c r="E1704" t="s">
        <v>9794</v>
      </c>
      <c r="F1704" t="s">
        <v>5529</v>
      </c>
      <c r="G1704" t="s">
        <v>6595</v>
      </c>
      <c r="H1704" t="str" cm="1">
        <f t="array" aca="1" ref="H1704" ca="1">eConcatenar(A1704:G1704," ")</f>
        <v>INSERT INTO funeraria_abonos_individual SELECT 'uXWkB9hE7ZaP29bl',' GhBWoQKOK6LFMlVo ','0',4000,'00:00:00','0000-00-00',0,0,0,0,0,0,0,0,0,0,0,0,'QWVIOWCUF2AZKT','00:00:00','2021-9-4',0,0,'QWVIOS88F2AZKT','QWYI36BU9KVTQO','0','0','1','1','1','1','1','1','1','1','1','0',0;</v>
      </c>
    </row>
    <row r="1705" spans="1:8" x14ac:dyDescent="0.25">
      <c r="A1705" t="s">
        <v>5567</v>
      </c>
      <c r="B1705" t="s">
        <v>5568</v>
      </c>
      <c r="C1705" t="s">
        <v>5569</v>
      </c>
      <c r="D1705" t="s">
        <v>5570</v>
      </c>
      <c r="E1705" t="s">
        <v>9795</v>
      </c>
      <c r="F1705" t="s">
        <v>5531</v>
      </c>
      <c r="G1705" t="s">
        <v>6596</v>
      </c>
      <c r="H1705" t="str" cm="1">
        <f t="array" aca="1" ref="H1705" ca="1">eConcatenar(A1705:G1705," ")</f>
        <v>INSERT INTO funeraria_abonos_individual SELECT 'tOd2o7uWVk22lto8',' LT0zDk1l5YNcqqBt ','0',7100,'00:00:00','0000-00-00',0,0,0,0,0,0,0,0,0,0,0,0,'QWVIOWCUF2AZKT','00:00:00','2021-9-4',0,0,'QWVIOS88F2AZKT','QWYI36BU9KVTQO','0','0','1','1','1','1','1','1','1','1','1','0',0;</v>
      </c>
    </row>
    <row r="1706" spans="1:8" x14ac:dyDescent="0.25">
      <c r="A1706" t="s">
        <v>5567</v>
      </c>
      <c r="B1706" t="s">
        <v>5568</v>
      </c>
      <c r="C1706" t="s">
        <v>5569</v>
      </c>
      <c r="D1706" t="s">
        <v>5570</v>
      </c>
      <c r="E1706" t="s">
        <v>9796</v>
      </c>
      <c r="F1706" t="s">
        <v>5532</v>
      </c>
      <c r="G1706" t="s">
        <v>6597</v>
      </c>
      <c r="H1706" t="str" cm="1">
        <f t="array" aca="1" ref="H1706" ca="1">eConcatenar(A1706:G1706," ")</f>
        <v>INSERT INTO funeraria_abonos_individual SELECT 'j4h0xuZ2rdY2qWdM',' FKqTYImWxCvhdfes ','0',6150,'00:00:00','0000-00-00',0,0,0,0,0,0,0,0,0,0,0,0,'QWVIOWCUF2AZKT','00:00:00','2021-9-3',0,0,'QWVIOS88F2AZKT','QWYI36BU9KVTQO','0','0','1','1','1','1','1','1','1','1','1','0',0;</v>
      </c>
    </row>
    <row r="1707" spans="1:8" x14ac:dyDescent="0.25">
      <c r="A1707" t="s">
        <v>5567</v>
      </c>
      <c r="B1707" t="s">
        <v>5568</v>
      </c>
      <c r="C1707" t="s">
        <v>5569</v>
      </c>
      <c r="D1707" t="s">
        <v>5570</v>
      </c>
      <c r="E1707" t="s">
        <v>9797</v>
      </c>
      <c r="F1707" t="s">
        <v>5533</v>
      </c>
      <c r="G1707" t="s">
        <v>6598</v>
      </c>
      <c r="H1707" t="str" cm="1">
        <f t="array" aca="1" ref="H1707" ca="1">eConcatenar(A1707:G1707," ")</f>
        <v>INSERT INTO funeraria_abonos_individual SELECT '8WLzMhHHIDhe0ufS',' 52WkgPBYTeah5qjA ','0',8800,'00:00:00','0000-00-00',0,0,0,0,0,0,0,0,0,0,0,0,'QWVIOWCUF2AZKT','00:00:00','2021-9-4',0,0,'QWVIOS88F2AZKT','QWYI36BU9KVTQO','0','0','1','1','1','1','1','1','1','1','1','0',0;</v>
      </c>
    </row>
    <row r="1708" spans="1:8" x14ac:dyDescent="0.25">
      <c r="A1708" t="s">
        <v>5567</v>
      </c>
      <c r="B1708" t="s">
        <v>5568</v>
      </c>
      <c r="C1708" t="s">
        <v>5569</v>
      </c>
      <c r="D1708" t="s">
        <v>5570</v>
      </c>
      <c r="E1708" t="s">
        <v>9798</v>
      </c>
      <c r="F1708" t="s">
        <v>5534</v>
      </c>
      <c r="G1708" t="s">
        <v>6599</v>
      </c>
      <c r="H1708" t="str" cm="1">
        <f t="array" aca="1" ref="H1708" ca="1">eConcatenar(A1708:G1708," ")</f>
        <v>INSERT INTO funeraria_abonos_individual SELECT 'KAEpnZ9vGaD6lxLc',' 2YXTL8tsAsyC1K5c ','0',7400,'00:00:00','0000-00-00',0,0,0,0,0,0,0,0,0,0,0,0,'QWVIOWCUF2AZKT','00:00:00','2021-8-21',0,0,'QWVIOS88F2AZKT','QWYI36BU9KVTQO','0','0','1','1','1','1','1','1','1','1','1','0',0;</v>
      </c>
    </row>
    <row r="1709" spans="1:8" x14ac:dyDescent="0.25">
      <c r="A1709" t="s">
        <v>5567</v>
      </c>
      <c r="B1709" t="s">
        <v>5568</v>
      </c>
      <c r="C1709" t="s">
        <v>5569</v>
      </c>
      <c r="D1709" t="s">
        <v>5570</v>
      </c>
      <c r="E1709" t="s">
        <v>9799</v>
      </c>
      <c r="F1709" t="s">
        <v>5535</v>
      </c>
      <c r="G1709" t="s">
        <v>6600</v>
      </c>
      <c r="H1709" t="str" cm="1">
        <f t="array" aca="1" ref="H1709" ca="1">eConcatenar(A1709:G1709," ")</f>
        <v>INSERT INTO funeraria_abonos_individual SELECT '6ZnmLqNc5BbxXylp',' CU0hpaEj5upBRKOa ','0',7900,'00:00:00','0000-00-00',0,0,0,0,0,0,0,0,0,0,0,0,'QWVIOWCUF2AZKT','00:00:00','2021-9-4',0,0,'QWVIOS88F2AZKT','QWYI36BU9KVTQO','0','0','1','1','1','1','1','1','1','1','1','0',0;</v>
      </c>
    </row>
    <row r="1710" spans="1:8" x14ac:dyDescent="0.25">
      <c r="A1710" t="s">
        <v>5567</v>
      </c>
      <c r="B1710" t="s">
        <v>5568</v>
      </c>
      <c r="C1710" t="s">
        <v>5569</v>
      </c>
      <c r="D1710" t="s">
        <v>5570</v>
      </c>
      <c r="E1710" t="s">
        <v>9800</v>
      </c>
      <c r="F1710" t="s">
        <v>5536</v>
      </c>
      <c r="G1710" t="s">
        <v>6601</v>
      </c>
      <c r="H1710" t="str" cm="1">
        <f t="array" aca="1" ref="H1710" ca="1">eConcatenar(A1710:G1710," ")</f>
        <v>INSERT INTO funeraria_abonos_individual SELECT 'RIt9VAOOj5hGxCPf',' Wc0B0mD0GMRgVntI ','0',2500,'00:00:00','0000-00-00',0,0,0,0,0,0,0,0,0,0,0,0,'QWVIOWCUF2AZKT','00:00:00','2021-9-4',0,0,'QWVIOS88F2AZKT','QWYI36BU9KVTQO','0','0','1','1','1','1','1','1','1','1','1','0',0;</v>
      </c>
    </row>
    <row r="1711" spans="1:8" x14ac:dyDescent="0.25">
      <c r="A1711" t="s">
        <v>5567</v>
      </c>
      <c r="B1711" t="s">
        <v>5568</v>
      </c>
      <c r="C1711" t="s">
        <v>5569</v>
      </c>
      <c r="D1711" t="s">
        <v>5570</v>
      </c>
      <c r="E1711" t="s">
        <v>9801</v>
      </c>
      <c r="F1711" t="s">
        <v>5538</v>
      </c>
      <c r="G1711" t="s">
        <v>6602</v>
      </c>
      <c r="H1711" t="str" cm="1">
        <f t="array" aca="1" ref="H1711" ca="1">eConcatenar(A1711:G1711," ")</f>
        <v>INSERT INTO funeraria_abonos_individual SELECT 'ujAUxexiFNLQzxP2',' C6ADxQp010WSu1mZ ','0',5930,'00:00:00','0000-00-00',0,0,0,0,0,0,0,0,0,0,0,0,'QWVIOWCUF2AZKT','00:00:00','2021-9-4',0,0,'QWVIOS88F2AZKT','QWYI36BU9KVTQO','0','0','1','1','1','1','1','1','1','1','1','0',0;</v>
      </c>
    </row>
    <row r="1712" spans="1:8" x14ac:dyDescent="0.25">
      <c r="A1712" t="s">
        <v>5567</v>
      </c>
      <c r="B1712" t="s">
        <v>5568</v>
      </c>
      <c r="C1712" t="s">
        <v>5569</v>
      </c>
      <c r="D1712" t="s">
        <v>5570</v>
      </c>
      <c r="E1712" t="s">
        <v>9802</v>
      </c>
      <c r="F1712" t="s">
        <v>5539</v>
      </c>
      <c r="G1712" t="s">
        <v>6603</v>
      </c>
      <c r="H1712" t="str" cm="1">
        <f t="array" aca="1" ref="H1712" ca="1">eConcatenar(A1712:G1712," ")</f>
        <v>INSERT INTO funeraria_abonos_individual SELECT 'p9CSuns8FtD1FRUv',' 3UK1TiGY2h2I9AMt ','0',9200,'00:00:00','0000-00-00',0,0,0,0,0,0,0,0,0,0,0,0,'QWVIOWCUF2AZKT','00:00:00','2021-8-20',0,0,'QWVIOS88F2AZKT','QWYI36BU9KVTQO','0','0','1','1','1','1','1','1','1','1','1','0',0;</v>
      </c>
    </row>
    <row r="1713" spans="1:8" x14ac:dyDescent="0.25">
      <c r="A1713" t="s">
        <v>5567</v>
      </c>
      <c r="B1713" t="s">
        <v>5568</v>
      </c>
      <c r="C1713" t="s">
        <v>5569</v>
      </c>
      <c r="D1713" t="s">
        <v>5570</v>
      </c>
      <c r="E1713" t="s">
        <v>9803</v>
      </c>
      <c r="F1713" t="s">
        <v>5540</v>
      </c>
      <c r="G1713" t="s">
        <v>6604</v>
      </c>
      <c r="H1713" t="str" cm="1">
        <f t="array" aca="1" ref="H1713" ca="1">eConcatenar(A1713:G1713," ")</f>
        <v>INSERT INTO funeraria_abonos_individual SELECT 'xoXNbKOXhzxcrXNY',' pbek2QTih6z0Tyrn ','0',7000,'00:00:00','0000-00-00',0,0,0,0,0,0,0,0,0,0,0,0,'QWVIOWCUF2AZKT','00:00:00','2021-9-4',0,0,'QWVIOS88F2AZKT','QWYI36BU9KVTQO','0','0','1','1','1','1','1','1','1','1','1','0',0;</v>
      </c>
    </row>
    <row r="1714" spans="1:8" x14ac:dyDescent="0.25">
      <c r="A1714" t="s">
        <v>5567</v>
      </c>
      <c r="B1714" t="s">
        <v>5568</v>
      </c>
      <c r="C1714" t="s">
        <v>5569</v>
      </c>
      <c r="D1714" t="s">
        <v>5570</v>
      </c>
      <c r="E1714" t="s">
        <v>9804</v>
      </c>
      <c r="F1714" t="s">
        <v>5541</v>
      </c>
      <c r="G1714" t="s">
        <v>6605</v>
      </c>
      <c r="H1714" t="str" cm="1">
        <f t="array" aca="1" ref="H1714" ca="1">eConcatenar(A1714:G1714," ")</f>
        <v>INSERT INTO funeraria_abonos_individual SELECT 'jln1XOVtlGOhyLPk',' zozYGkgHmnbEGgji ','0',8200,'00:00:00','0000-00-00',0,0,0,0,0,0,0,0,0,0,0,0,'QWVIOWCUF2AZKT','00:00:00','2021-9-4',0,0,'QWVIOS88F2AZKT','QWYI36BU9KVTQO','0','0','1','1','1','1','1','1','1','1','1','0',0;</v>
      </c>
    </row>
    <row r="1715" spans="1:8" x14ac:dyDescent="0.25">
      <c r="A1715" t="s">
        <v>5567</v>
      </c>
      <c r="B1715" t="s">
        <v>5568</v>
      </c>
      <c r="C1715" t="s">
        <v>5569</v>
      </c>
      <c r="D1715" t="s">
        <v>5570</v>
      </c>
      <c r="E1715" t="s">
        <v>9805</v>
      </c>
      <c r="F1715" t="s">
        <v>5542</v>
      </c>
      <c r="G1715" t="s">
        <v>6606</v>
      </c>
      <c r="H1715" t="str" cm="1">
        <f t="array" aca="1" ref="H1715" ca="1">eConcatenar(A1715:G1715," ")</f>
        <v>INSERT INTO funeraria_abonos_individual SELECT 'SiITDxPVetjepkA8',' ZwOQcrt1pRcIFIBY ','0',8600,'00:00:00','0000-00-00',0,0,0,0,0,0,0,0,0,0,0,0,'QWVIOWCUF2AZKT','00:00:00','2021-8-21',0,0,'QWVIOS88F2AZKT','QWYI36BU9KVTQO','0','0','1','1','1','1','1','1','1','1','1','0',0;</v>
      </c>
    </row>
    <row r="1716" spans="1:8" x14ac:dyDescent="0.25">
      <c r="A1716" t="s">
        <v>5567</v>
      </c>
      <c r="B1716" t="s">
        <v>5568</v>
      </c>
      <c r="C1716" t="s">
        <v>5569</v>
      </c>
      <c r="D1716" t="s">
        <v>5570</v>
      </c>
      <c r="E1716" t="s">
        <v>9806</v>
      </c>
      <c r="F1716" t="s">
        <v>5544</v>
      </c>
      <c r="G1716" t="s">
        <v>6607</v>
      </c>
      <c r="H1716" t="str" cm="1">
        <f t="array" aca="1" ref="H1716" ca="1">eConcatenar(A1716:G1716," ")</f>
        <v>INSERT INTO funeraria_abonos_individual SELECT 'uewYdsUrkqb1vq2H',' 1GgRF3jVx7dHRvQu ','0',7050,'00:00:00','0000-00-00',0,0,0,0,0,0,0,0,0,0,0,0,'QWVIOWCUF2AZKT','00:00:00','2021-8-21',0,0,'QWVIOS88F2AZKT','QWYI36BU9KVTQO','0','0','1','1','1','1','1','1','1','1','1','0',0;</v>
      </c>
    </row>
    <row r="1717" spans="1:8" x14ac:dyDescent="0.25">
      <c r="A1717" t="s">
        <v>5567</v>
      </c>
      <c r="B1717" t="s">
        <v>5568</v>
      </c>
      <c r="C1717" t="s">
        <v>5569</v>
      </c>
      <c r="D1717" t="s">
        <v>5570</v>
      </c>
      <c r="E1717" t="s">
        <v>9807</v>
      </c>
      <c r="F1717" t="s">
        <v>5545</v>
      </c>
      <c r="G1717" t="s">
        <v>6608</v>
      </c>
      <c r="H1717" t="str" cm="1">
        <f t="array" aca="1" ref="H1717" ca="1">eConcatenar(A1717:G1717," ")</f>
        <v>INSERT INTO funeraria_abonos_individual SELECT 'kla9zMCryeoVlgTV',' c8itM4w4eoa3B8ku ','0',8600,'00:00:00','0000-00-00',0,0,0,0,0,0,0,0,0,0,0,0,'QWVIOWCUF2AZKT','00:00:00','2021-8-20',0,0,'QWVIOS88F2AZKT','QWYI36BU9KVTQO','0','0','1','1','1','1','1','1','1','1','1','0',0;</v>
      </c>
    </row>
    <row r="1718" spans="1:8" x14ac:dyDescent="0.25">
      <c r="A1718" t="s">
        <v>5567</v>
      </c>
      <c r="B1718" t="s">
        <v>5568</v>
      </c>
      <c r="C1718" t="s">
        <v>5569</v>
      </c>
      <c r="D1718" t="s">
        <v>5570</v>
      </c>
      <c r="E1718" t="s">
        <v>9808</v>
      </c>
      <c r="F1718" t="s">
        <v>5546</v>
      </c>
      <c r="G1718" t="s">
        <v>6598</v>
      </c>
      <c r="H1718" t="str" cm="1">
        <f t="array" aca="1" ref="H1718" ca="1">eConcatenar(A1718:G1718," ")</f>
        <v>INSERT INTO funeraria_abonos_individual SELECT '4sbsImOeegmfqgAr',' mAixH1lT6z7kqIun ','0',8800,'00:00:00','0000-00-00',0,0,0,0,0,0,0,0,0,0,0,0,'QWVIOWCUF2AZKT','00:00:00','2021-9-4',0,0,'QWVIOS88F2AZKT','QWYI36BU9KVTQO','0','0','1','1','1','1','1','1','1','1','1','0',0;</v>
      </c>
    </row>
    <row r="1719" spans="1:8" x14ac:dyDescent="0.25">
      <c r="A1719" t="s">
        <v>5567</v>
      </c>
      <c r="B1719" t="s">
        <v>5568</v>
      </c>
      <c r="C1719" t="s">
        <v>5569</v>
      </c>
      <c r="D1719" t="s">
        <v>5570</v>
      </c>
      <c r="E1719" t="s">
        <v>9809</v>
      </c>
      <c r="F1719" t="s">
        <v>5547</v>
      </c>
      <c r="G1719" t="s">
        <v>6598</v>
      </c>
      <c r="H1719" t="str" cm="1">
        <f t="array" aca="1" ref="H1719" ca="1">eConcatenar(A1719:G1719," ")</f>
        <v>INSERT INTO funeraria_abonos_individual SELECT 've4mG4pRA7minanH',' KKEep0LPaBE1QJAc ','0',8800,'00:00:00','0000-00-00',0,0,0,0,0,0,0,0,0,0,0,0,'QWVIOWCUF2AZKT','00:00:00','2021-9-4',0,0,'QWVIOS88F2AZKT','QWYI36BU9KVTQO','0','0','1','1','1','1','1','1','1','1','1','0',0;</v>
      </c>
    </row>
    <row r="1720" spans="1:8" x14ac:dyDescent="0.25">
      <c r="A1720" t="s">
        <v>5567</v>
      </c>
      <c r="B1720" t="s">
        <v>5568</v>
      </c>
      <c r="C1720" t="s">
        <v>5569</v>
      </c>
      <c r="D1720" t="s">
        <v>5570</v>
      </c>
      <c r="E1720" t="s">
        <v>9810</v>
      </c>
      <c r="F1720" t="s">
        <v>5548</v>
      </c>
      <c r="G1720" t="s">
        <v>6609</v>
      </c>
      <c r="H1720" t="str" cm="1">
        <f t="array" aca="1" ref="H1720" ca="1">eConcatenar(A1720:G1720," ")</f>
        <v>INSERT INTO funeraria_abonos_individual SELECT 'cWVpwuZ2WT7yw2Fv',' aofP5hiDJE9dUugz ','0',7700,'00:00:00','0000-00-00',0,0,0,0,0,0,0,0,0,0,0,0,'QWVIOWCUF2AZKT','00:00:00','2021-8-20',0,0,'QWVIOS88F2AZKT','QWYI36BU9KVTQO','0','0','1','1','1','1','1','1','1','1','1','0',0;</v>
      </c>
    </row>
    <row r="1721" spans="1:8" x14ac:dyDescent="0.25">
      <c r="A1721" t="s">
        <v>5567</v>
      </c>
      <c r="B1721" t="s">
        <v>5568</v>
      </c>
      <c r="C1721" t="s">
        <v>5569</v>
      </c>
      <c r="D1721" t="s">
        <v>5570</v>
      </c>
      <c r="E1721" t="s">
        <v>9811</v>
      </c>
      <c r="F1721" t="s">
        <v>5549</v>
      </c>
      <c r="G1721" t="s">
        <v>6610</v>
      </c>
      <c r="H1721" t="str" cm="1">
        <f t="array" aca="1" ref="H1721" ca="1">eConcatenar(A1721:G1721," ")</f>
        <v>INSERT INTO funeraria_abonos_individual SELECT 'KPmqbmFZtZA0ohRw',' umWhdCm8S21vOarq ','0',7800,'00:00:00','0000-00-00',0,0,0,0,0,0,0,0,0,0,0,0,'QWVIOWCUF2AZKT','00:00:00','2021-8-21',0,0,'QWVIOS88F2AZKT','QWYI36BU9KVTQO','0','0','1','1','1','1','1','1','1','1','1','0',0;</v>
      </c>
    </row>
    <row r="1722" spans="1:8" x14ac:dyDescent="0.25">
      <c r="A1722" t="s">
        <v>5567</v>
      </c>
      <c r="B1722" t="s">
        <v>5568</v>
      </c>
      <c r="C1722" t="s">
        <v>5569</v>
      </c>
      <c r="D1722" t="s">
        <v>5570</v>
      </c>
      <c r="E1722" t="s">
        <v>9812</v>
      </c>
      <c r="F1722" t="s">
        <v>5550</v>
      </c>
      <c r="G1722" t="s">
        <v>6611</v>
      </c>
      <c r="H1722" t="str" cm="1">
        <f t="array" aca="1" ref="H1722" ca="1">eConcatenar(A1722:G1722," ")</f>
        <v>INSERT INTO funeraria_abonos_individual SELECT 'eS4ytpE6gcf8wh6S',' arxG83C3XSnojCG4 ','0',7200,'00:00:00','0000-00-00',0,0,0,0,0,0,0,0,0,0,0,0,'QWVIOWCUF2AZKT','00:00:00','2021-6-19',0,0,'QWVIOS88F2AZKT','QWYI36BU9KVTQO','0','0','1','1','1','1','1','1','1','1','1','0',0;</v>
      </c>
    </row>
    <row r="1723" spans="1:8" x14ac:dyDescent="0.25">
      <c r="A1723" t="s">
        <v>5567</v>
      </c>
      <c r="B1723" t="s">
        <v>5568</v>
      </c>
      <c r="C1723" t="s">
        <v>5569</v>
      </c>
      <c r="D1723" t="s">
        <v>5570</v>
      </c>
      <c r="E1723" t="s">
        <v>9813</v>
      </c>
      <c r="F1723" t="s">
        <v>5551</v>
      </c>
      <c r="G1723" t="s">
        <v>6574</v>
      </c>
      <c r="H1723" t="str" cm="1">
        <f t="array" aca="1" ref="H1723" ca="1">eConcatenar(A1723:G1723," ")</f>
        <v>INSERT INTO funeraria_abonos_individual SELECT 'V2Zqo2RqaTe4N9z4',' cRYRs7nnvTAPMQvx ','0',8600,'00:00:00','0000-00-00',0,0,0,0,0,0,0,0,0,0,0,0,'QWVIOWCUF2AZKT','00:00:00','2021-9-4',0,0,'QWVIOS88F2AZKT','QWYI36BU9KVTQO','0','0','1','1','1','1','1','1','1','1','1','0',0;</v>
      </c>
    </row>
    <row r="1724" spans="1:8" x14ac:dyDescent="0.25">
      <c r="A1724" t="s">
        <v>5567</v>
      </c>
      <c r="B1724" t="s">
        <v>5568</v>
      </c>
      <c r="C1724" t="s">
        <v>5569</v>
      </c>
      <c r="D1724" t="s">
        <v>5570</v>
      </c>
      <c r="E1724" t="s">
        <v>9814</v>
      </c>
      <c r="F1724" t="s">
        <v>5552</v>
      </c>
      <c r="G1724" t="s">
        <v>6612</v>
      </c>
      <c r="H1724" t="str" cm="1">
        <f t="array" aca="1" ref="H1724" ca="1">eConcatenar(A1724:G1724," ")</f>
        <v>INSERT INTO funeraria_abonos_individual SELECT '9t7SxeymBsC4sFS8',' 9s6573QbAX441iPd ','0',7600,'00:00:00','0000-00-00',0,0,0,0,0,0,0,0,0,0,0,0,'QWVIOWCUF2AZKT','00:00:00','2019-9-3',0,0,'QWVIOS88F2AZKT','QWYI36BU9KVTQO','0','0','1','1','1','1','1','1','1','1','1','0',0;</v>
      </c>
    </row>
    <row r="1725" spans="1:8" x14ac:dyDescent="0.25">
      <c r="A1725" t="s">
        <v>5567</v>
      </c>
      <c r="B1725" t="s">
        <v>5568</v>
      </c>
      <c r="C1725" t="s">
        <v>5569</v>
      </c>
      <c r="D1725" t="s">
        <v>5570</v>
      </c>
      <c r="E1725" t="s">
        <v>9815</v>
      </c>
      <c r="F1725" t="s">
        <v>5553</v>
      </c>
      <c r="G1725" t="s">
        <v>6613</v>
      </c>
      <c r="H1725" t="str" cm="1">
        <f t="array" aca="1" ref="H1725" ca="1">eConcatenar(A1725:G1725," ")</f>
        <v>INSERT INTO funeraria_abonos_individual SELECT 'vpK6cnBAbkHDs3uU',' skV7zNVNcSubCYv8 ','0',6700,'00:00:00','0000-00-00',0,0,0,0,0,0,0,0,0,0,0,0,'QWVIOWCUF2AZKT','00:00:00','2021-9-3',0,0,'QWVIOS88F2AZKT','QWYI36BU9KVTQO','0','0','1','1','1','1','1','1','1','1','1','0',0;</v>
      </c>
    </row>
    <row r="1726" spans="1:8" x14ac:dyDescent="0.25">
      <c r="A1726" t="s">
        <v>5567</v>
      </c>
      <c r="B1726" t="s">
        <v>5568</v>
      </c>
      <c r="C1726" t="s">
        <v>5569</v>
      </c>
      <c r="D1726" t="s">
        <v>5570</v>
      </c>
      <c r="E1726" t="s">
        <v>9816</v>
      </c>
      <c r="F1726" t="s">
        <v>5554</v>
      </c>
      <c r="G1726" t="s">
        <v>6614</v>
      </c>
      <c r="H1726" t="str" cm="1">
        <f t="array" aca="1" ref="H1726" ca="1">eConcatenar(A1726:G1726," ")</f>
        <v>INSERT INTO funeraria_abonos_individual SELECT 'QOPTvioGnaV5dewa',' DuAZPjhNckTxPrmo ','0',11800,'00:00:00','0000-00-00',0,0,0,0,0,0,0,0,0,0,0,0,'QWVIOWCUF2AZKT','00:00:00','2021-9-4',0,0,'QWVIOS88F2AZKT','QWYI36BU9KVTQO','0','0','1','1','1','1','1','1','1','1','1','0',0;</v>
      </c>
    </row>
    <row r="1727" spans="1:8" x14ac:dyDescent="0.25">
      <c r="A1727" t="s">
        <v>5567</v>
      </c>
      <c r="B1727" t="s">
        <v>5568</v>
      </c>
      <c r="C1727" t="s">
        <v>5569</v>
      </c>
      <c r="D1727" t="s">
        <v>5570</v>
      </c>
      <c r="E1727" t="s">
        <v>9817</v>
      </c>
      <c r="F1727" t="s">
        <v>5555</v>
      </c>
      <c r="G1727" t="s">
        <v>6615</v>
      </c>
      <c r="H1727" t="str" cm="1">
        <f t="array" aca="1" ref="H1727" ca="1">eConcatenar(A1727:G1727," ")</f>
        <v>INSERT INTO funeraria_abonos_individual SELECT 'vfKdPvL7h21mCJF1',' KMd0sWZUCtrp0CWd ','0',7700,'00:00:00','0000-00-00',0,0,0,0,0,0,0,0,0,0,0,0,'QWVIOWCUF2AZKT','00:00:00','2021-8-21',0,0,'QWVIOS88F2AZKT','QWYI36BU9KVTQO','0','0','1','1','1','1','1','1','1','1','1','0',0;</v>
      </c>
    </row>
    <row r="1728" spans="1:8" x14ac:dyDescent="0.25">
      <c r="A1728" t="s">
        <v>5567</v>
      </c>
      <c r="B1728" t="s">
        <v>5568</v>
      </c>
      <c r="C1728" t="s">
        <v>5569</v>
      </c>
      <c r="D1728" t="s">
        <v>5570</v>
      </c>
      <c r="E1728" t="s">
        <v>9818</v>
      </c>
      <c r="F1728" t="s">
        <v>5556</v>
      </c>
      <c r="G1728" t="s">
        <v>6553</v>
      </c>
      <c r="H1728" t="str" cm="1">
        <f t="array" aca="1" ref="H1728" ca="1">eConcatenar(A1728:G1728," ")</f>
        <v>INSERT INTO funeraria_abonos_individual SELECT 'ZZ7wb2weht11m1mt',' jtrbYBcj9jf9csFE ','0',8900,'00:00:00','0000-00-00',0,0,0,0,0,0,0,0,0,0,0,0,'QWVIOWCUF2AZKT','00:00:00','2021-9-3',0,0,'QWVIOS88F2AZKT','QWYI36BU9KVTQO','0','0','1','1','1','1','1','1','1','1','1','0',0;</v>
      </c>
    </row>
    <row r="1729" spans="1:8" x14ac:dyDescent="0.25">
      <c r="A1729" t="s">
        <v>5567</v>
      </c>
      <c r="B1729" t="s">
        <v>5568</v>
      </c>
      <c r="C1729" t="s">
        <v>5569</v>
      </c>
      <c r="D1729" t="s">
        <v>5570</v>
      </c>
      <c r="E1729" t="s">
        <v>9819</v>
      </c>
      <c r="F1729" t="s">
        <v>5560</v>
      </c>
      <c r="G1729" t="s">
        <v>6616</v>
      </c>
      <c r="H1729" t="str" cm="1">
        <f t="array" aca="1" ref="H1729" ca="1">eConcatenar(A1729:G1729," ")</f>
        <v>INSERT INTO funeraria_abonos_individual SELECT '5CU7jpGSaqCK09xm',' XgXCyiCqa0H1dhL9 ','0',8850,'00:00:00','0000-00-00',0,0,0,0,0,0,0,0,0,0,0,0,'QWVIOWCUF2AZKT','00:00:00','2021-9-3',0,0,'QWVIOS88F2AZKT','QWYI36BU9KVTQO','0','0','1','1','1','1','1','1','1','1','1','0',0;</v>
      </c>
    </row>
    <row r="1730" spans="1:8" x14ac:dyDescent="0.25">
      <c r="A1730" t="s">
        <v>5567</v>
      </c>
      <c r="B1730" t="s">
        <v>5568</v>
      </c>
      <c r="C1730" t="s">
        <v>5569</v>
      </c>
      <c r="D1730" t="s">
        <v>5570</v>
      </c>
      <c r="E1730" t="s">
        <v>9820</v>
      </c>
      <c r="F1730" t="s">
        <v>5561</v>
      </c>
      <c r="G1730" t="s">
        <v>6617</v>
      </c>
      <c r="H1730" t="str" cm="1">
        <f t="array" aca="1" ref="H1730" ca="1">eConcatenar(A1730:G1730," ")</f>
        <v>INSERT INTO funeraria_abonos_individual SELECT '6JAIjNwa8wXeGdlF',' QWu7WgHwV6EGMD8K ','0',10700,'00:00:00','0000-00-00',0,0,0,0,0,0,0,0,0,0,0,0,'QWVIOWCUF2AZKT','00:00:00','2021-9-4',0,0,'QWVIOS88F2AZKT','QWYI36BU9KVTQO','0','0','1','1','1','1','1','1','1','1','1','0',0;</v>
      </c>
    </row>
    <row r="1731" spans="1:8" x14ac:dyDescent="0.25">
      <c r="A1731" t="s">
        <v>5567</v>
      </c>
      <c r="B1731" t="s">
        <v>5568</v>
      </c>
      <c r="C1731" t="s">
        <v>5569</v>
      </c>
      <c r="D1731" t="s">
        <v>5570</v>
      </c>
      <c r="E1731" t="s">
        <v>9821</v>
      </c>
      <c r="F1731" t="s">
        <v>5562</v>
      </c>
      <c r="G1731" t="s">
        <v>6618</v>
      </c>
      <c r="H1731" t="str" cm="1">
        <f t="array" aca="1" ref="H1731" ca="1">eConcatenar(A1731:G1731," ")</f>
        <v>INSERT INTO funeraria_abonos_individual SELECT 'UeJ75vZ5HlHwxe9d',' 1B2Ynu9GoQhGX2l3 ','0',10500,'00:00:00','0000-00-00',0,0,0,0,0,0,0,0,0,0,0,0,'QWVIOWCUF2AZKT','00:00:00','2019-8-21',0,0,'QWVIOS88F2AZKT','QWYI36BU9KVTQO','0','0','1','1','1','1','1','1','1','1','1','0',0;</v>
      </c>
    </row>
  </sheetData>
  <conditionalFormatting sqref="E1:E1731">
    <cfRule type="duplicateValues" dxfId="1" priority="7"/>
  </conditionalFormatting>
  <conditionalFormatting sqref="F1:F1731">
    <cfRule type="duplicateValues" dxfId="0" priority="10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Hoja1</vt:lpstr>
      <vt:lpstr>Hoja7</vt:lpstr>
      <vt:lpstr>Hoja2</vt:lpstr>
      <vt:lpstr>Hoja8</vt:lpstr>
      <vt:lpstr>Hoja3</vt:lpstr>
      <vt:lpstr>Hoja4</vt:lpstr>
      <vt:lpstr>Hoja5</vt:lpstr>
      <vt:lpstr>Hoja6</vt:lpstr>
      <vt:lpstr>Hoja9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rojas</dc:creator>
  <cp:lastModifiedBy>daniel rojas</cp:lastModifiedBy>
  <dcterms:created xsi:type="dcterms:W3CDTF">2021-09-21T01:16:34Z</dcterms:created>
  <dcterms:modified xsi:type="dcterms:W3CDTF">2021-10-01T03:12:21Z</dcterms:modified>
</cp:coreProperties>
</file>